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zernatzukunft.sharepoint.com/sites/DZ-Schalte/Freigegebene Dokumente/2_Projekte/Fiskalpolitik/F48_EUCAM_DSA_Reformvorschlag/02_Daten/"/>
    </mc:Choice>
  </mc:AlternateContent>
  <xr:revisionPtr revIDLastSave="298" documentId="8_{D46E9718-27BE-4F2C-BC59-AEF213757E4B}" xr6:coauthVersionLast="47" xr6:coauthVersionMax="47" xr10:uidLastSave="{FF7E6BF3-DDC6-406F-BCDE-32B6C2443200}"/>
  <bookViews>
    <workbookView xWindow="-270" yWindow="-11130" windowWidth="17280" windowHeight="9960" firstSheet="2" activeTab="2" xr2:uid="{CF1613C1-FCB1-4F01-BEB9-D701DE3BEFCA}"/>
  </bookViews>
  <sheets>
    <sheet name="Sources" sheetId="1" r:id="rId1"/>
    <sheet name="Python Calculations" sheetId="3" r:id="rId2"/>
    <sheet name="Austria" sheetId="6" r:id="rId3"/>
    <sheet name="Finland" sheetId="12" r:id="rId4"/>
    <sheet name="France" sheetId="4" r:id="rId5"/>
    <sheet name="Germany" sheetId="2" r:id="rId6"/>
    <sheet name="Italy" sheetId="5" r:id="rId7"/>
    <sheet name="Netherlands" sheetId="7" r:id="rId8"/>
    <sheet name="Euro_Area_Data" sheetId="9" r:id="rId9"/>
    <sheet name="Semi_Elasticities" sheetId="11" r:id="rId10"/>
    <sheet name="COFOG Unemployment Exp" sheetId="13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_xlnm._FilterDatabase" localSheetId="0" hidden="1">Sources!$A$1:$G$143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6" i="6" l="1"/>
  <c r="M67" i="6"/>
  <c r="M68" i="6"/>
  <c r="M69" i="6"/>
  <c r="M65" i="6"/>
  <c r="G77" i="11" l="1"/>
  <c r="G78" i="11"/>
  <c r="G79" i="11"/>
  <c r="G80" i="11"/>
  <c r="G81" i="11"/>
  <c r="G76" i="11"/>
  <c r="BB6" i="4"/>
  <c r="BC6" i="4"/>
  <c r="BB7" i="4"/>
  <c r="BC7" i="4"/>
  <c r="BB8" i="4"/>
  <c r="BC8" i="4"/>
  <c r="BB9" i="4"/>
  <c r="BC9" i="4"/>
  <c r="BB10" i="4"/>
  <c r="BC10" i="4"/>
  <c r="BB11" i="4"/>
  <c r="BC11" i="4"/>
  <c r="BB12" i="4"/>
  <c r="BC12" i="4"/>
  <c r="BB13" i="4"/>
  <c r="BC13" i="4"/>
  <c r="BB14" i="4"/>
  <c r="BC14" i="4"/>
  <c r="BB15" i="4"/>
  <c r="BC15" i="4"/>
  <c r="BB16" i="4"/>
  <c r="BC16" i="4"/>
  <c r="BB17" i="4"/>
  <c r="BC17" i="4"/>
  <c r="BB18" i="4"/>
  <c r="BC18" i="4"/>
  <c r="BB19" i="4"/>
  <c r="BC19" i="4"/>
  <c r="BB20" i="4"/>
  <c r="BC20" i="4"/>
  <c r="BB21" i="4"/>
  <c r="BC21" i="4"/>
  <c r="BB22" i="4"/>
  <c r="BC22" i="4"/>
  <c r="BB23" i="4"/>
  <c r="BC23" i="4"/>
  <c r="BB24" i="4"/>
  <c r="BC24" i="4"/>
  <c r="BB25" i="4"/>
  <c r="BC25" i="4"/>
  <c r="BB26" i="4"/>
  <c r="BC26" i="4"/>
  <c r="BB27" i="4"/>
  <c r="BC27" i="4"/>
  <c r="BB28" i="4"/>
  <c r="BC28" i="4"/>
  <c r="BB29" i="4"/>
  <c r="BC29" i="4"/>
  <c r="BB30" i="4"/>
  <c r="BC30" i="4"/>
  <c r="BB31" i="4"/>
  <c r="BC31" i="4"/>
  <c r="BB32" i="4"/>
  <c r="BC32" i="4"/>
  <c r="BB33" i="4"/>
  <c r="BC33" i="4"/>
  <c r="BB34" i="4"/>
  <c r="BC34" i="4"/>
  <c r="BB35" i="4"/>
  <c r="BC35" i="4"/>
  <c r="BB36" i="4"/>
  <c r="BC36" i="4"/>
  <c r="BB37" i="4"/>
  <c r="BC37" i="4"/>
  <c r="BB38" i="4"/>
  <c r="BC38" i="4"/>
  <c r="BB39" i="4"/>
  <c r="BC39" i="4"/>
  <c r="BB40" i="4"/>
  <c r="BC40" i="4"/>
  <c r="BB41" i="4"/>
  <c r="BC41" i="4"/>
  <c r="BB42" i="4"/>
  <c r="BC42" i="4"/>
  <c r="BB43" i="4"/>
  <c r="BC43" i="4"/>
  <c r="BB44" i="4"/>
  <c r="BC44" i="4"/>
  <c r="BB45" i="4"/>
  <c r="BC45" i="4"/>
  <c r="BB46" i="4"/>
  <c r="BC46" i="4"/>
  <c r="BB47" i="4"/>
  <c r="BC47" i="4"/>
  <c r="BB48" i="4"/>
  <c r="BC48" i="4"/>
  <c r="BB49" i="4"/>
  <c r="BC49" i="4"/>
  <c r="BB50" i="4"/>
  <c r="BC50" i="4"/>
  <c r="BB51" i="4"/>
  <c r="BC51" i="4"/>
  <c r="BB52" i="4"/>
  <c r="BC52" i="4"/>
  <c r="BB53" i="4"/>
  <c r="BC53" i="4"/>
  <c r="BB54" i="4"/>
  <c r="BC54" i="4"/>
  <c r="BB55" i="4"/>
  <c r="BC55" i="4"/>
  <c r="BB56" i="4"/>
  <c r="BC56" i="4"/>
  <c r="BB57" i="4"/>
  <c r="BC57" i="4"/>
  <c r="BB58" i="4"/>
  <c r="BC58" i="4"/>
  <c r="BB59" i="4"/>
  <c r="BC59" i="4"/>
  <c r="BB60" i="4"/>
  <c r="BC60" i="4"/>
  <c r="BB61" i="4"/>
  <c r="BC61" i="4"/>
  <c r="BB62" i="4"/>
  <c r="BC62" i="4"/>
  <c r="BB63" i="4"/>
  <c r="BC63" i="4"/>
  <c r="BB64" i="4"/>
  <c r="BC64" i="4"/>
  <c r="BB65" i="4"/>
  <c r="BC65" i="4"/>
  <c r="BB66" i="4"/>
  <c r="BC66" i="4"/>
  <c r="BB67" i="4"/>
  <c r="BC67" i="4"/>
  <c r="BB68" i="4"/>
  <c r="BC68" i="4"/>
  <c r="BB69" i="4"/>
  <c r="BC69" i="4"/>
  <c r="Q69" i="12"/>
  <c r="BU3" i="9"/>
  <c r="BV3" i="9"/>
  <c r="BW3" i="9"/>
  <c r="BX3" i="9"/>
  <c r="BY3" i="9"/>
  <c r="BZ3" i="9"/>
  <c r="CA3" i="9"/>
  <c r="CB3" i="9"/>
  <c r="CC3" i="9"/>
  <c r="CD3" i="9"/>
  <c r="CE3" i="9"/>
  <c r="CF3" i="9"/>
  <c r="CG3" i="9"/>
  <c r="CH3" i="9"/>
  <c r="CI3" i="9"/>
  <c r="CJ3" i="9"/>
  <c r="CK3" i="9"/>
  <c r="CL3" i="9"/>
  <c r="CM3" i="9"/>
  <c r="BT3" i="9"/>
  <c r="EC73" i="4" s="1"/>
  <c r="EC74" i="4" s="1"/>
  <c r="EC75" i="4" s="1"/>
  <c r="EC76" i="4" s="1"/>
  <c r="EC77" i="4" s="1"/>
  <c r="EC78" i="4" s="1"/>
  <c r="EC79" i="4" s="1"/>
  <c r="EC80" i="4" s="1"/>
  <c r="EC81" i="4" s="1"/>
  <c r="EC82" i="4" s="1"/>
  <c r="EC83" i="4" s="1"/>
  <c r="EC84" i="4" s="1"/>
  <c r="EC85" i="4" s="1"/>
  <c r="DP64" i="7"/>
  <c r="DO65" i="5"/>
  <c r="DO66" i="5" s="1"/>
  <c r="DO67" i="5" s="1"/>
  <c r="DO68" i="5" s="1"/>
  <c r="DO69" i="5" s="1"/>
  <c r="DO70" i="5" s="1"/>
  <c r="DO71" i="5" s="1"/>
  <c r="DO72" i="5" s="1"/>
  <c r="DO73" i="5" s="1"/>
  <c r="DO74" i="5" s="1"/>
  <c r="DO75" i="5" s="1"/>
  <c r="DO76" i="5" s="1"/>
  <c r="DO77" i="5" s="1"/>
  <c r="DO78" i="5" s="1"/>
  <c r="DO79" i="5" s="1"/>
  <c r="DO80" i="5" s="1"/>
  <c r="DO81" i="5" s="1"/>
  <c r="DO82" i="5" s="1"/>
  <c r="DO83" i="5" s="1"/>
  <c r="DO84" i="5" s="1"/>
  <c r="DO85" i="5" s="1"/>
  <c r="DP64" i="5"/>
  <c r="DP65" i="5" s="1"/>
  <c r="DP66" i="5" s="1"/>
  <c r="DP67" i="5" s="1"/>
  <c r="DP68" i="5" s="1"/>
  <c r="DP69" i="5" s="1"/>
  <c r="DP70" i="5" s="1"/>
  <c r="DP71" i="5" s="1"/>
  <c r="DP72" i="5" s="1"/>
  <c r="DP73" i="5" s="1"/>
  <c r="DP74" i="5" s="1"/>
  <c r="DP75" i="5" s="1"/>
  <c r="DP76" i="5" s="1"/>
  <c r="DP77" i="5" s="1"/>
  <c r="DP78" i="5" s="1"/>
  <c r="DP79" i="5" s="1"/>
  <c r="DP80" i="5" s="1"/>
  <c r="DP81" i="5" s="1"/>
  <c r="DP82" i="5" s="1"/>
  <c r="DP83" i="5" s="1"/>
  <c r="DP84" i="5" s="1"/>
  <c r="DP85" i="5" s="1"/>
  <c r="DO65" i="4"/>
  <c r="DO66" i="4" s="1"/>
  <c r="DO67" i="4" s="1"/>
  <c r="DO68" i="4" s="1"/>
  <c r="DO69" i="4" s="1"/>
  <c r="DO70" i="4" s="1"/>
  <c r="DO71" i="4" s="1"/>
  <c r="DO72" i="4" s="1"/>
  <c r="DO73" i="4" s="1"/>
  <c r="DO74" i="4" s="1"/>
  <c r="DO75" i="4" s="1"/>
  <c r="DO76" i="4" s="1"/>
  <c r="DO77" i="4" s="1"/>
  <c r="DO78" i="4" s="1"/>
  <c r="DO79" i="4" s="1"/>
  <c r="DO80" i="4" s="1"/>
  <c r="DO81" i="4" s="1"/>
  <c r="DO82" i="4" s="1"/>
  <c r="DO83" i="4" s="1"/>
  <c r="DO84" i="4" s="1"/>
  <c r="DO85" i="4" s="1"/>
  <c r="DP64" i="4"/>
  <c r="DP65" i="4" s="1"/>
  <c r="DP66" i="4" s="1"/>
  <c r="DP67" i="4" s="1"/>
  <c r="DP68" i="4" s="1"/>
  <c r="DP69" i="4" s="1"/>
  <c r="DP70" i="4" s="1"/>
  <c r="DP71" i="4" s="1"/>
  <c r="DP72" i="4" s="1"/>
  <c r="DP73" i="4" s="1"/>
  <c r="DP74" i="4" s="1"/>
  <c r="DP75" i="4" s="1"/>
  <c r="DP76" i="4" s="1"/>
  <c r="DP77" i="4" s="1"/>
  <c r="DP78" i="4" s="1"/>
  <c r="DP79" i="4" s="1"/>
  <c r="DP80" i="4" s="1"/>
  <c r="DP81" i="4" s="1"/>
  <c r="DP82" i="4" s="1"/>
  <c r="DP83" i="4" s="1"/>
  <c r="DP84" i="4" s="1"/>
  <c r="DP85" i="4" s="1"/>
  <c r="DO65" i="12"/>
  <c r="DO66" i="12" s="1"/>
  <c r="DO67" i="12" s="1"/>
  <c r="DO68" i="12" s="1"/>
  <c r="DO69" i="12" s="1"/>
  <c r="DO70" i="12" s="1"/>
  <c r="DO71" i="12" s="1"/>
  <c r="DO72" i="12" s="1"/>
  <c r="DO73" i="12" s="1"/>
  <c r="DO74" i="12" s="1"/>
  <c r="DO75" i="12" s="1"/>
  <c r="DO76" i="12" s="1"/>
  <c r="DO77" i="12" s="1"/>
  <c r="DO78" i="12" s="1"/>
  <c r="DO79" i="12" s="1"/>
  <c r="DO80" i="12" s="1"/>
  <c r="DO81" i="12" s="1"/>
  <c r="DO82" i="12" s="1"/>
  <c r="DO83" i="12" s="1"/>
  <c r="DO84" i="12" s="1"/>
  <c r="DO85" i="12" s="1"/>
  <c r="DP64" i="12"/>
  <c r="DP65" i="12" s="1"/>
  <c r="DP66" i="12" s="1"/>
  <c r="DP67" i="12" s="1"/>
  <c r="DP68" i="12" s="1"/>
  <c r="DP69" i="12" s="1"/>
  <c r="DP70" i="12" s="1"/>
  <c r="DP71" i="12" s="1"/>
  <c r="DP72" i="12" s="1"/>
  <c r="DP73" i="12" s="1"/>
  <c r="DP74" i="12" s="1"/>
  <c r="DP75" i="12" s="1"/>
  <c r="DP76" i="12" s="1"/>
  <c r="DP77" i="12" s="1"/>
  <c r="DP78" i="12" s="1"/>
  <c r="DP79" i="12" s="1"/>
  <c r="DP80" i="12" s="1"/>
  <c r="DP81" i="12" s="1"/>
  <c r="DP82" i="12" s="1"/>
  <c r="DP83" i="12" s="1"/>
  <c r="DP84" i="12" s="1"/>
  <c r="DP85" i="12" s="1"/>
  <c r="DO65" i="6"/>
  <c r="DO66" i="6" s="1"/>
  <c r="DO67" i="6" s="1"/>
  <c r="DO68" i="6" s="1"/>
  <c r="DO69" i="6" s="1"/>
  <c r="DO70" i="6" s="1"/>
  <c r="DO71" i="6" s="1"/>
  <c r="DO72" i="6" s="1"/>
  <c r="DO73" i="6" s="1"/>
  <c r="DO74" i="6" s="1"/>
  <c r="DO75" i="6" s="1"/>
  <c r="DO76" i="6" s="1"/>
  <c r="DO77" i="6" s="1"/>
  <c r="DO78" i="6" s="1"/>
  <c r="DO79" i="6" s="1"/>
  <c r="DO80" i="6" s="1"/>
  <c r="DO81" i="6" s="1"/>
  <c r="DO82" i="6" s="1"/>
  <c r="DO83" i="6" s="1"/>
  <c r="DO84" i="6" s="1"/>
  <c r="DO85" i="6" s="1"/>
  <c r="DP64" i="6"/>
  <c r="DP65" i="6" s="1"/>
  <c r="DP66" i="6" s="1"/>
  <c r="DP67" i="6" s="1"/>
  <c r="DP68" i="6" s="1"/>
  <c r="DP69" i="6" s="1"/>
  <c r="DP70" i="6" s="1"/>
  <c r="DP71" i="6" s="1"/>
  <c r="DP72" i="6" s="1"/>
  <c r="DP73" i="6" s="1"/>
  <c r="DP74" i="6" s="1"/>
  <c r="DP75" i="6" s="1"/>
  <c r="DP76" i="6" s="1"/>
  <c r="DP77" i="6" s="1"/>
  <c r="DP78" i="6" s="1"/>
  <c r="DP79" i="6" s="1"/>
  <c r="DP80" i="6" s="1"/>
  <c r="DP81" i="6" s="1"/>
  <c r="DP82" i="6" s="1"/>
  <c r="DP83" i="6" s="1"/>
  <c r="DP84" i="6" s="1"/>
  <c r="DP85" i="6" s="1"/>
  <c r="CI36" i="7" a="1"/>
  <c r="CI36" i="7" s="1"/>
  <c r="CI37" i="7" a="1"/>
  <c r="CI37" i="7" s="1"/>
  <c r="CI38" i="7" a="1"/>
  <c r="CI38" i="7" s="1"/>
  <c r="CI39" i="7" a="1"/>
  <c r="CI39" i="7" s="1"/>
  <c r="CI40" i="7" a="1"/>
  <c r="CI40" i="7" s="1"/>
  <c r="CI41" i="7" a="1"/>
  <c r="CI41" i="7" s="1"/>
  <c r="CI42" i="7" a="1"/>
  <c r="CI42" i="7" s="1"/>
  <c r="CI43" i="7" a="1"/>
  <c r="CI43" i="7" s="1"/>
  <c r="CI44" i="7" a="1"/>
  <c r="CI44" i="7" s="1"/>
  <c r="CI45" i="7" a="1"/>
  <c r="CI45" i="7" s="1"/>
  <c r="CI46" i="7" a="1"/>
  <c r="CI46" i="7" s="1"/>
  <c r="CI47" i="7" a="1"/>
  <c r="CI47" i="7" s="1"/>
  <c r="CI48" i="7" a="1"/>
  <c r="CI48" i="7" s="1"/>
  <c r="CI49" i="7" a="1"/>
  <c r="CI49" i="7" s="1"/>
  <c r="CI50" i="7" a="1"/>
  <c r="CI50" i="7" s="1"/>
  <c r="CI51" i="7" a="1"/>
  <c r="CI51" i="7" s="1"/>
  <c r="CI52" i="7" a="1"/>
  <c r="CI52" i="7" s="1"/>
  <c r="CI53" i="7" a="1"/>
  <c r="CI53" i="7" s="1"/>
  <c r="CI54" i="7" a="1"/>
  <c r="CI54" i="7" s="1"/>
  <c r="CI55" i="7" a="1"/>
  <c r="CI55" i="7" s="1"/>
  <c r="CI56" i="7" a="1"/>
  <c r="CI56" i="7" s="1"/>
  <c r="CI57" i="7" a="1"/>
  <c r="CI57" i="7" s="1"/>
  <c r="CI58" i="7" a="1"/>
  <c r="CI58" i="7" s="1"/>
  <c r="CI59" i="7" a="1"/>
  <c r="CI59" i="7" s="1"/>
  <c r="CI60" i="7" a="1"/>
  <c r="CI60" i="7" s="1"/>
  <c r="CI61" i="7" a="1"/>
  <c r="CI61" i="7" s="1"/>
  <c r="CI62" i="7" a="1"/>
  <c r="CI62" i="7" s="1"/>
  <c r="CI63" i="7" a="1"/>
  <c r="CI63" i="7" s="1"/>
  <c r="CI64" i="7" a="1"/>
  <c r="CI64" i="7" s="1"/>
  <c r="CI65" i="7" a="1"/>
  <c r="CI65" i="7" s="1"/>
  <c r="CI66" i="7" a="1"/>
  <c r="CI66" i="7" s="1"/>
  <c r="CI35" i="7" a="1"/>
  <c r="CI35" i="7" s="1"/>
  <c r="CI36" i="5" a="1"/>
  <c r="CI36" i="5" s="1"/>
  <c r="CI37" i="5" a="1"/>
  <c r="CI37" i="5" s="1"/>
  <c r="CI38" i="5" a="1"/>
  <c r="CI38" i="5" s="1"/>
  <c r="CI39" i="5" a="1"/>
  <c r="CI39" i="5" s="1"/>
  <c r="CI40" i="5" a="1"/>
  <c r="CI40" i="5" s="1"/>
  <c r="CI41" i="5" a="1"/>
  <c r="CI41" i="5" s="1"/>
  <c r="CI42" i="5" a="1"/>
  <c r="CI42" i="5" s="1"/>
  <c r="CI43" i="5" a="1"/>
  <c r="CI43" i="5" s="1"/>
  <c r="CI44" i="5" a="1"/>
  <c r="CI44" i="5" s="1"/>
  <c r="CI45" i="5" a="1"/>
  <c r="CI45" i="5" s="1"/>
  <c r="CI46" i="5" a="1"/>
  <c r="CI46" i="5" s="1"/>
  <c r="CI47" i="5" a="1"/>
  <c r="CI47" i="5" s="1"/>
  <c r="CI48" i="5" a="1"/>
  <c r="CI48" i="5" s="1"/>
  <c r="CI49" i="5" a="1"/>
  <c r="CI49" i="5" s="1"/>
  <c r="CI50" i="5" a="1"/>
  <c r="CI50" i="5" s="1"/>
  <c r="CI51" i="5" a="1"/>
  <c r="CI51" i="5" s="1"/>
  <c r="CI52" i="5" a="1"/>
  <c r="CI52" i="5" s="1"/>
  <c r="CI53" i="5" a="1"/>
  <c r="CI53" i="5" s="1"/>
  <c r="CI54" i="5" a="1"/>
  <c r="CI54" i="5" s="1"/>
  <c r="CI55" i="5" a="1"/>
  <c r="CI55" i="5" s="1"/>
  <c r="CI56" i="5" a="1"/>
  <c r="CI56" i="5" s="1"/>
  <c r="CI57" i="5" a="1"/>
  <c r="CI57" i="5" s="1"/>
  <c r="CI58" i="5" a="1"/>
  <c r="CI58" i="5" s="1"/>
  <c r="CI59" i="5" a="1"/>
  <c r="CI59" i="5" s="1"/>
  <c r="CI60" i="5" a="1"/>
  <c r="CI60" i="5" s="1"/>
  <c r="CI61" i="5" a="1"/>
  <c r="CI61" i="5" s="1"/>
  <c r="CI62" i="5" a="1"/>
  <c r="CI62" i="5" s="1"/>
  <c r="CI63" i="5" a="1"/>
  <c r="CI63" i="5" s="1"/>
  <c r="CI64" i="5" a="1"/>
  <c r="CI64" i="5" s="1"/>
  <c r="CI65" i="5" a="1"/>
  <c r="CI65" i="5" s="1"/>
  <c r="CI66" i="5" a="1"/>
  <c r="CI66" i="5" s="1"/>
  <c r="CI35" i="5" a="1"/>
  <c r="CI35" i="5" s="1"/>
  <c r="CI19" i="4" a="1"/>
  <c r="CI19" i="4" s="1"/>
  <c r="CI20" i="4" a="1"/>
  <c r="CI20" i="4" s="1"/>
  <c r="CI21" i="4" a="1"/>
  <c r="CI21" i="4" s="1"/>
  <c r="CI22" i="4" a="1"/>
  <c r="CI22" i="4" s="1"/>
  <c r="CI23" i="4" a="1"/>
  <c r="CI23" i="4" s="1"/>
  <c r="CI24" i="4" a="1"/>
  <c r="CI24" i="4" s="1"/>
  <c r="CI25" i="4" a="1"/>
  <c r="CI25" i="4" s="1"/>
  <c r="CI26" i="4" a="1"/>
  <c r="CI26" i="4" s="1"/>
  <c r="CI27" i="4" a="1"/>
  <c r="CI27" i="4" s="1"/>
  <c r="CI28" i="4" a="1"/>
  <c r="CI28" i="4" s="1"/>
  <c r="CI29" i="4" a="1"/>
  <c r="CI29" i="4" s="1"/>
  <c r="CI30" i="4" a="1"/>
  <c r="CI30" i="4" s="1"/>
  <c r="CI31" i="4" a="1"/>
  <c r="CI31" i="4" s="1"/>
  <c r="CI32" i="4" a="1"/>
  <c r="CI32" i="4" s="1"/>
  <c r="CI33" i="4" a="1"/>
  <c r="CI33" i="4" s="1"/>
  <c r="CI34" i="4" a="1"/>
  <c r="CI34" i="4" s="1"/>
  <c r="CI35" i="4" a="1"/>
  <c r="CI35" i="4" s="1"/>
  <c r="CI36" i="4" a="1"/>
  <c r="CI36" i="4" s="1"/>
  <c r="CI37" i="4" a="1"/>
  <c r="CI37" i="4" s="1"/>
  <c r="CI38" i="4" a="1"/>
  <c r="CI38" i="4" s="1"/>
  <c r="CI39" i="4" a="1"/>
  <c r="CI39" i="4" s="1"/>
  <c r="CI40" i="4" a="1"/>
  <c r="CI40" i="4" s="1"/>
  <c r="CI41" i="4" a="1"/>
  <c r="CI41" i="4" s="1"/>
  <c r="CI42" i="4" a="1"/>
  <c r="CI42" i="4" s="1"/>
  <c r="CI43" i="4" a="1"/>
  <c r="CI43" i="4" s="1"/>
  <c r="CI44" i="4" a="1"/>
  <c r="CI44" i="4" s="1"/>
  <c r="CI45" i="4" a="1"/>
  <c r="CI45" i="4" s="1"/>
  <c r="CI46" i="4" a="1"/>
  <c r="CI46" i="4" s="1"/>
  <c r="CI47" i="4" a="1"/>
  <c r="CI47" i="4" s="1"/>
  <c r="CI48" i="4" a="1"/>
  <c r="CI48" i="4" s="1"/>
  <c r="CI49" i="4" a="1"/>
  <c r="CI49" i="4" s="1"/>
  <c r="CI50" i="4" a="1"/>
  <c r="CI50" i="4" s="1"/>
  <c r="CI51" i="4" a="1"/>
  <c r="CI51" i="4" s="1"/>
  <c r="CI52" i="4" a="1"/>
  <c r="CI52" i="4" s="1"/>
  <c r="CI53" i="4" a="1"/>
  <c r="CI53" i="4" s="1"/>
  <c r="CI54" i="4" a="1"/>
  <c r="CI54" i="4" s="1"/>
  <c r="CI55" i="4" a="1"/>
  <c r="CI55" i="4" s="1"/>
  <c r="CI56" i="4" a="1"/>
  <c r="CI56" i="4" s="1"/>
  <c r="CI57" i="4" a="1"/>
  <c r="CI57" i="4" s="1"/>
  <c r="CI58" i="4" a="1"/>
  <c r="CI58" i="4" s="1"/>
  <c r="CI59" i="4" a="1"/>
  <c r="CI59" i="4" s="1"/>
  <c r="CI60" i="4" a="1"/>
  <c r="CI60" i="4" s="1"/>
  <c r="CI61" i="4" a="1"/>
  <c r="CI61" i="4" s="1"/>
  <c r="CI62" i="4" a="1"/>
  <c r="CI62" i="4" s="1"/>
  <c r="CI63" i="4" a="1"/>
  <c r="CI63" i="4" s="1"/>
  <c r="CI64" i="4" a="1"/>
  <c r="CI64" i="4" s="1"/>
  <c r="CI65" i="4" a="1"/>
  <c r="CI65" i="4" s="1"/>
  <c r="CI66" i="4" a="1"/>
  <c r="CI66" i="4" s="1"/>
  <c r="CI18" i="4" a="1"/>
  <c r="CI18" i="4" s="1"/>
  <c r="CI16" i="12" a="1"/>
  <c r="CI16" i="12" s="1"/>
  <c r="CI17" i="12" a="1"/>
  <c r="CI17" i="12" s="1"/>
  <c r="CI18" i="12" a="1"/>
  <c r="CI18" i="12" s="1"/>
  <c r="CI19" i="12" a="1"/>
  <c r="CI19" i="12" s="1"/>
  <c r="CI20" i="12" a="1"/>
  <c r="CI20" i="12" s="1"/>
  <c r="CI21" i="12" a="1"/>
  <c r="CI21" i="12" s="1"/>
  <c r="CI22" i="12" a="1"/>
  <c r="CI22" i="12" s="1"/>
  <c r="CI23" i="12" a="1"/>
  <c r="CI23" i="12" s="1"/>
  <c r="CI24" i="12" a="1"/>
  <c r="CI24" i="12" s="1"/>
  <c r="CI25" i="12" a="1"/>
  <c r="CI25" i="12" s="1"/>
  <c r="CI26" i="12" a="1"/>
  <c r="CI26" i="12" s="1"/>
  <c r="CI27" i="12" a="1"/>
  <c r="CI27" i="12" s="1"/>
  <c r="CI28" i="12" a="1"/>
  <c r="CI28" i="12" s="1"/>
  <c r="CI29" i="12" a="1"/>
  <c r="CI29" i="12" s="1"/>
  <c r="CI30" i="12" a="1"/>
  <c r="CI30" i="12" s="1"/>
  <c r="CI31" i="12" a="1"/>
  <c r="CI31" i="12" s="1"/>
  <c r="CI32" i="12" a="1"/>
  <c r="CI32" i="12" s="1"/>
  <c r="CI33" i="12" a="1"/>
  <c r="CI33" i="12" s="1"/>
  <c r="CI34" i="12" a="1"/>
  <c r="CI34" i="12" s="1"/>
  <c r="CI35" i="12" a="1"/>
  <c r="CI35" i="12" s="1"/>
  <c r="CI36" i="12" a="1"/>
  <c r="CI36" i="12" s="1"/>
  <c r="CI37" i="12" a="1"/>
  <c r="CI37" i="12" s="1"/>
  <c r="CI38" i="12" a="1"/>
  <c r="CI38" i="12" s="1"/>
  <c r="CI39" i="12" a="1"/>
  <c r="CI39" i="12" s="1"/>
  <c r="CI40" i="12" a="1"/>
  <c r="CI40" i="12" s="1"/>
  <c r="CI41" i="12" a="1"/>
  <c r="CI41" i="12" s="1"/>
  <c r="CI42" i="12" a="1"/>
  <c r="CI42" i="12" s="1"/>
  <c r="CI43" i="12" a="1"/>
  <c r="CI43" i="12" s="1"/>
  <c r="CI44" i="12" a="1"/>
  <c r="CI44" i="12" s="1"/>
  <c r="CI45" i="12" a="1"/>
  <c r="CI45" i="12" s="1"/>
  <c r="CI46" i="12" a="1"/>
  <c r="CI46" i="12" s="1"/>
  <c r="CI47" i="12" a="1"/>
  <c r="CI47" i="12" s="1"/>
  <c r="CI48" i="12" a="1"/>
  <c r="CI48" i="12" s="1"/>
  <c r="CI49" i="12" a="1"/>
  <c r="CI49" i="12" s="1"/>
  <c r="CI50" i="12" a="1"/>
  <c r="CI50" i="12" s="1"/>
  <c r="CI51" i="12" a="1"/>
  <c r="CI51" i="12" s="1"/>
  <c r="CI52" i="12" a="1"/>
  <c r="CI52" i="12" s="1"/>
  <c r="CI53" i="12" a="1"/>
  <c r="CI53" i="12" s="1"/>
  <c r="CI54" i="12" a="1"/>
  <c r="CI54" i="12" s="1"/>
  <c r="CI55" i="12" a="1"/>
  <c r="CI55" i="12" s="1"/>
  <c r="CI56" i="12" a="1"/>
  <c r="CI56" i="12" s="1"/>
  <c r="CI57" i="12" a="1"/>
  <c r="CI57" i="12" s="1"/>
  <c r="CI58" i="12" a="1"/>
  <c r="CI58" i="12" s="1"/>
  <c r="CI59" i="12" a="1"/>
  <c r="CI59" i="12" s="1"/>
  <c r="CI60" i="12" a="1"/>
  <c r="CI60" i="12" s="1"/>
  <c r="CI61" i="12" a="1"/>
  <c r="CI61" i="12" s="1"/>
  <c r="CI62" i="12" a="1"/>
  <c r="CI62" i="12" s="1"/>
  <c r="CI63" i="12" a="1"/>
  <c r="CI63" i="12" s="1"/>
  <c r="CI64" i="12" a="1"/>
  <c r="CI64" i="12" s="1"/>
  <c r="CI65" i="12" a="1"/>
  <c r="CI65" i="12" s="1"/>
  <c r="CI66" i="12" a="1"/>
  <c r="CI66" i="12" s="1"/>
  <c r="CI15" i="12" a="1"/>
  <c r="CI15" i="12" s="1"/>
  <c r="E109" i="11" a="1"/>
  <c r="E109" i="11" l="1"/>
  <c r="DZ73" i="2"/>
  <c r="DZ74" i="2" s="1"/>
  <c r="DZ75" i="2" s="1"/>
  <c r="DZ76" i="2" s="1"/>
  <c r="DZ77" i="2" s="1"/>
  <c r="DZ78" i="2" s="1"/>
  <c r="DZ79" i="2" s="1"/>
  <c r="DZ80" i="2" s="1"/>
  <c r="DZ81" i="2" s="1"/>
  <c r="DZ82" i="2" s="1"/>
  <c r="DZ83" i="2" s="1"/>
  <c r="DZ84" i="2" s="1"/>
  <c r="DZ85" i="2" s="1"/>
  <c r="EC73" i="5"/>
  <c r="EC74" i="5" s="1"/>
  <c r="EC75" i="5" s="1"/>
  <c r="EC76" i="5" s="1"/>
  <c r="EC77" i="5" s="1"/>
  <c r="EC78" i="5" s="1"/>
  <c r="EC79" i="5" s="1"/>
  <c r="EC80" i="5" s="1"/>
  <c r="EC81" i="5" s="1"/>
  <c r="EC82" i="5" s="1"/>
  <c r="EC83" i="5" s="1"/>
  <c r="EC84" i="5" s="1"/>
  <c r="EC85" i="5" s="1"/>
  <c r="EC73" i="7"/>
  <c r="EC74" i="7" s="1"/>
  <c r="EC75" i="7" s="1"/>
  <c r="EC76" i="7" s="1"/>
  <c r="EC77" i="7" s="1"/>
  <c r="EC78" i="7" s="1"/>
  <c r="EC79" i="7" s="1"/>
  <c r="EC80" i="7" s="1"/>
  <c r="EC81" i="7" s="1"/>
  <c r="EC82" i="7" s="1"/>
  <c r="EC83" i="7" s="1"/>
  <c r="EC84" i="7" s="1"/>
  <c r="EC85" i="7" s="1"/>
  <c r="EC73" i="6"/>
  <c r="EC74" i="6" s="1"/>
  <c r="EC75" i="6" s="1"/>
  <c r="EC76" i="6" s="1"/>
  <c r="EC77" i="6" s="1"/>
  <c r="EC78" i="6" s="1"/>
  <c r="EC79" i="6" s="1"/>
  <c r="EC80" i="6" s="1"/>
  <c r="EC81" i="6" s="1"/>
  <c r="EC82" i="6" s="1"/>
  <c r="EC83" i="6" s="1"/>
  <c r="EC84" i="6" s="1"/>
  <c r="EC85" i="6" s="1"/>
  <c r="EC73" i="12"/>
  <c r="EC74" i="12" s="1"/>
  <c r="EC75" i="12" s="1"/>
  <c r="EC76" i="12" s="1"/>
  <c r="EC77" i="12" s="1"/>
  <c r="EC78" i="12" s="1"/>
  <c r="EC79" i="12" s="1"/>
  <c r="EC80" i="12" s="1"/>
  <c r="EC81" i="12" s="1"/>
  <c r="EC82" i="12" s="1"/>
  <c r="EC83" i="12" s="1"/>
  <c r="EC84" i="12" s="1"/>
  <c r="EC85" i="12" s="1"/>
  <c r="P85" i="7" a="1"/>
  <c r="P85" i="7" s="1"/>
  <c r="P84" i="7" a="1"/>
  <c r="P84" i="7" s="1"/>
  <c r="P83" i="7" a="1"/>
  <c r="P83" i="7" s="1"/>
  <c r="P82" i="7" a="1"/>
  <c r="P82" i="7" s="1"/>
  <c r="P81" i="7" a="1"/>
  <c r="P81" i="7" s="1"/>
  <c r="P80" i="7" a="1"/>
  <c r="P80" i="7" s="1"/>
  <c r="P79" i="7" a="1"/>
  <c r="P79" i="7" s="1"/>
  <c r="P78" i="7" a="1"/>
  <c r="P78" i="7" s="1"/>
  <c r="P77" i="7" a="1"/>
  <c r="P77" i="7" s="1"/>
  <c r="P76" i="7" a="1"/>
  <c r="P76" i="7" s="1"/>
  <c r="P75" i="7" a="1"/>
  <c r="P75" i="7" s="1"/>
  <c r="P74" i="7" a="1"/>
  <c r="P74" i="7" s="1"/>
  <c r="P73" i="7" a="1"/>
  <c r="P73" i="7" s="1"/>
  <c r="P72" i="7" a="1"/>
  <c r="P72" i="7" s="1"/>
  <c r="P71" i="7" a="1"/>
  <c r="P71" i="7" s="1"/>
  <c r="P70" i="7" a="1"/>
  <c r="P70" i="7" s="1"/>
  <c r="P69" i="7" a="1"/>
  <c r="P69" i="7" s="1"/>
  <c r="P68" i="7" a="1"/>
  <c r="P68" i="7" s="1"/>
  <c r="P67" i="7" a="1"/>
  <c r="P67" i="7" s="1"/>
  <c r="P66" i="7" a="1"/>
  <c r="P66" i="7" s="1"/>
  <c r="P65" i="7" a="1"/>
  <c r="P65" i="7" s="1"/>
  <c r="P64" i="7" a="1"/>
  <c r="P64" i="7" s="1"/>
  <c r="P63" i="7" a="1"/>
  <c r="P63" i="7" s="1"/>
  <c r="P62" i="7" a="1"/>
  <c r="P62" i="7" s="1"/>
  <c r="P61" i="7" a="1"/>
  <c r="P61" i="7" s="1"/>
  <c r="P60" i="7" a="1"/>
  <c r="P60" i="7" s="1"/>
  <c r="P85" i="5" a="1"/>
  <c r="P85" i="5" s="1"/>
  <c r="P84" i="5" a="1"/>
  <c r="P84" i="5" s="1"/>
  <c r="P83" i="5" a="1"/>
  <c r="P83" i="5" s="1"/>
  <c r="P82" i="5" a="1"/>
  <c r="P82" i="5" s="1"/>
  <c r="P81" i="5" a="1"/>
  <c r="P81" i="5" s="1"/>
  <c r="P80" i="5" a="1"/>
  <c r="P80" i="5" s="1"/>
  <c r="P79" i="5" a="1"/>
  <c r="P79" i="5" s="1"/>
  <c r="P78" i="5" a="1"/>
  <c r="P78" i="5" s="1"/>
  <c r="P77" i="5" a="1"/>
  <c r="P77" i="5" s="1"/>
  <c r="P76" i="5" a="1"/>
  <c r="P76" i="5" s="1"/>
  <c r="P75" i="5" a="1"/>
  <c r="P75" i="5" s="1"/>
  <c r="P74" i="5" a="1"/>
  <c r="P74" i="5" s="1"/>
  <c r="P73" i="5" a="1"/>
  <c r="P73" i="5" s="1"/>
  <c r="P72" i="5" a="1"/>
  <c r="P72" i="5" s="1"/>
  <c r="P71" i="5" a="1"/>
  <c r="P71" i="5" s="1"/>
  <c r="P70" i="5" a="1"/>
  <c r="P70" i="5" s="1"/>
  <c r="P69" i="5" a="1"/>
  <c r="P69" i="5" s="1"/>
  <c r="P68" i="5" a="1"/>
  <c r="P68" i="5" s="1"/>
  <c r="P67" i="5" a="1"/>
  <c r="P67" i="5" s="1"/>
  <c r="P66" i="5" a="1"/>
  <c r="P66" i="5" s="1"/>
  <c r="P65" i="5" a="1"/>
  <c r="P65" i="5" s="1"/>
  <c r="P64" i="5" a="1"/>
  <c r="P64" i="5" s="1"/>
  <c r="P63" i="5" a="1"/>
  <c r="P63" i="5" s="1"/>
  <c r="P62" i="5" a="1"/>
  <c r="P62" i="5" s="1"/>
  <c r="P61" i="5" a="1"/>
  <c r="P61" i="5" s="1"/>
  <c r="P60" i="5" a="1"/>
  <c r="P60" i="5" s="1"/>
  <c r="P85" i="2" a="1"/>
  <c r="P85" i="2" s="1"/>
  <c r="P84" i="2" a="1"/>
  <c r="P84" i="2" s="1"/>
  <c r="P83" i="2" a="1"/>
  <c r="P83" i="2" s="1"/>
  <c r="P82" i="2" a="1"/>
  <c r="P82" i="2" s="1"/>
  <c r="P81" i="2" a="1"/>
  <c r="P81" i="2" s="1"/>
  <c r="P80" i="2" a="1"/>
  <c r="P80" i="2" s="1"/>
  <c r="P79" i="2" a="1"/>
  <c r="P79" i="2" s="1"/>
  <c r="P78" i="2" a="1"/>
  <c r="P78" i="2" s="1"/>
  <c r="P77" i="2" a="1"/>
  <c r="P77" i="2" s="1"/>
  <c r="P76" i="2" a="1"/>
  <c r="P76" i="2" s="1"/>
  <c r="P75" i="2" a="1"/>
  <c r="P75" i="2" s="1"/>
  <c r="P74" i="2" a="1"/>
  <c r="P74" i="2" s="1"/>
  <c r="P73" i="2" a="1"/>
  <c r="P73" i="2" s="1"/>
  <c r="P72" i="2" a="1"/>
  <c r="P72" i="2" s="1"/>
  <c r="P71" i="2" a="1"/>
  <c r="P71" i="2" s="1"/>
  <c r="P70" i="2" a="1"/>
  <c r="P70" i="2" s="1"/>
  <c r="P69" i="2" a="1"/>
  <c r="P69" i="2" s="1"/>
  <c r="P68" i="2" a="1"/>
  <c r="P68" i="2" s="1"/>
  <c r="P67" i="2" a="1"/>
  <c r="P67" i="2" s="1"/>
  <c r="P66" i="2" a="1"/>
  <c r="P66" i="2" s="1"/>
  <c r="P65" i="2" a="1"/>
  <c r="P65" i="2" s="1"/>
  <c r="P64" i="2" a="1"/>
  <c r="P64" i="2" s="1"/>
  <c r="P63" i="2" a="1"/>
  <c r="P63" i="2" s="1"/>
  <c r="P62" i="2" a="1"/>
  <c r="P62" i="2" s="1"/>
  <c r="P61" i="2" a="1"/>
  <c r="P61" i="2" s="1"/>
  <c r="P60" i="2" a="1"/>
  <c r="P60" i="2" s="1"/>
  <c r="P85" i="4" a="1"/>
  <c r="P85" i="4" s="1"/>
  <c r="P84" i="4" a="1"/>
  <c r="P84" i="4" s="1"/>
  <c r="P83" i="4" a="1"/>
  <c r="P83" i="4" s="1"/>
  <c r="P82" i="4" a="1"/>
  <c r="P82" i="4" s="1"/>
  <c r="P81" i="4" a="1"/>
  <c r="P81" i="4" s="1"/>
  <c r="P80" i="4" a="1"/>
  <c r="P80" i="4" s="1"/>
  <c r="P79" i="4" a="1"/>
  <c r="P79" i="4" s="1"/>
  <c r="P78" i="4" a="1"/>
  <c r="P78" i="4" s="1"/>
  <c r="P77" i="4" a="1"/>
  <c r="P77" i="4" s="1"/>
  <c r="P76" i="4" a="1"/>
  <c r="P76" i="4" s="1"/>
  <c r="P75" i="4" a="1"/>
  <c r="P75" i="4" s="1"/>
  <c r="P74" i="4" a="1"/>
  <c r="P74" i="4" s="1"/>
  <c r="P73" i="4" a="1"/>
  <c r="P73" i="4" s="1"/>
  <c r="P72" i="4" a="1"/>
  <c r="P72" i="4" s="1"/>
  <c r="P71" i="4" a="1"/>
  <c r="P71" i="4" s="1"/>
  <c r="P70" i="4" a="1"/>
  <c r="P70" i="4" s="1"/>
  <c r="P69" i="4" a="1"/>
  <c r="P69" i="4" s="1"/>
  <c r="P68" i="4" a="1"/>
  <c r="P68" i="4" s="1"/>
  <c r="P67" i="4" a="1"/>
  <c r="P67" i="4" s="1"/>
  <c r="P66" i="4" a="1"/>
  <c r="P66" i="4" s="1"/>
  <c r="P65" i="4" a="1"/>
  <c r="P65" i="4" s="1"/>
  <c r="P64" i="4" a="1"/>
  <c r="P64" i="4" s="1"/>
  <c r="P63" i="4" a="1"/>
  <c r="P63" i="4" s="1"/>
  <c r="P62" i="4" a="1"/>
  <c r="P62" i="4" s="1"/>
  <c r="P61" i="4" a="1"/>
  <c r="P61" i="4" s="1"/>
  <c r="P60" i="4" a="1"/>
  <c r="P60" i="4" s="1"/>
  <c r="P85" i="12" a="1"/>
  <c r="P85" i="12" s="1"/>
  <c r="P84" i="12" a="1"/>
  <c r="P84" i="12" s="1"/>
  <c r="P83" i="12" a="1"/>
  <c r="P83" i="12" s="1"/>
  <c r="P82" i="12" a="1"/>
  <c r="P82" i="12" s="1"/>
  <c r="P81" i="12" a="1"/>
  <c r="P81" i="12" s="1"/>
  <c r="P80" i="12" a="1"/>
  <c r="P80" i="12" s="1"/>
  <c r="P79" i="12" a="1"/>
  <c r="P79" i="12" s="1"/>
  <c r="P78" i="12" a="1"/>
  <c r="P78" i="12" s="1"/>
  <c r="P77" i="12" a="1"/>
  <c r="P77" i="12" s="1"/>
  <c r="P76" i="12" a="1"/>
  <c r="P76" i="12" s="1"/>
  <c r="P75" i="12" a="1"/>
  <c r="P75" i="12" s="1"/>
  <c r="P74" i="12" a="1"/>
  <c r="P74" i="12" s="1"/>
  <c r="P73" i="12" a="1"/>
  <c r="P73" i="12" s="1"/>
  <c r="P72" i="12" a="1"/>
  <c r="P72" i="12" s="1"/>
  <c r="P71" i="12" a="1"/>
  <c r="P71" i="12" s="1"/>
  <c r="P70" i="12" a="1"/>
  <c r="P70" i="12" s="1"/>
  <c r="Q70" i="12" s="1"/>
  <c r="P69" i="12" a="1"/>
  <c r="P69" i="12" s="1"/>
  <c r="Q68" i="12" s="1"/>
  <c r="P68" i="12" a="1"/>
  <c r="P68" i="12" s="1"/>
  <c r="P67" i="12" a="1"/>
  <c r="P67" i="12" s="1"/>
  <c r="P66" i="12" a="1"/>
  <c r="P66" i="12" s="1"/>
  <c r="P65" i="12" a="1"/>
  <c r="P65" i="12" s="1"/>
  <c r="P64" i="12" a="1"/>
  <c r="P64" i="12" s="1"/>
  <c r="P63" i="12" a="1"/>
  <c r="P63" i="12" s="1"/>
  <c r="P62" i="12" a="1"/>
  <c r="P62" i="12" s="1"/>
  <c r="P61" i="12" a="1"/>
  <c r="P61" i="12" s="1"/>
  <c r="P60" i="12" a="1"/>
  <c r="P60" i="12" s="1"/>
  <c r="Q71" i="12" l="1"/>
  <c r="Q72" i="12" s="1"/>
  <c r="Q73" i="12" s="1"/>
  <c r="Q74" i="12" s="1"/>
  <c r="Q75" i="12" s="1"/>
  <c r="Q76" i="12" s="1"/>
  <c r="Q77" i="12" s="1"/>
  <c r="Q78" i="12" s="1"/>
  <c r="Q79" i="12" s="1"/>
  <c r="Q80" i="12" s="1"/>
  <c r="Q81" i="12" s="1"/>
  <c r="Q82" i="12" s="1"/>
  <c r="Q83" i="12" s="1"/>
  <c r="Q84" i="12" s="1"/>
  <c r="Q85" i="12" s="1"/>
  <c r="Q67" i="12"/>
  <c r="Q66" i="12" s="1"/>
  <c r="Q65" i="12" s="1"/>
  <c r="Q64" i="12" s="1"/>
  <c r="Q63" i="12" s="1"/>
  <c r="Q62" i="12" s="1"/>
  <c r="Q61" i="12" s="1"/>
  <c r="Q60" i="12" s="1"/>
  <c r="P60" i="6" l="1" a="1"/>
  <c r="P60" i="6" s="1"/>
  <c r="P61" i="6" a="1"/>
  <c r="P61" i="6" s="1"/>
  <c r="P70" i="6" a="1"/>
  <c r="P70" i="6" s="1"/>
  <c r="P71" i="6" a="1"/>
  <c r="P71" i="6" s="1"/>
  <c r="P72" i="6" a="1"/>
  <c r="P72" i="6" s="1"/>
  <c r="P73" i="6" a="1"/>
  <c r="P73" i="6" s="1"/>
  <c r="P74" i="6" a="1"/>
  <c r="P74" i="6" s="1"/>
  <c r="P75" i="6" a="1"/>
  <c r="P75" i="6" s="1"/>
  <c r="P76" i="6" a="1"/>
  <c r="P76" i="6" s="1"/>
  <c r="P77" i="6" a="1"/>
  <c r="P77" i="6" s="1"/>
  <c r="P78" i="6" a="1"/>
  <c r="P78" i="6" s="1"/>
  <c r="P79" i="6" a="1"/>
  <c r="P79" i="6" s="1"/>
  <c r="P80" i="6" a="1"/>
  <c r="P80" i="6" s="1"/>
  <c r="P81" i="6" a="1"/>
  <c r="P81" i="6" s="1"/>
  <c r="P82" i="6" a="1"/>
  <c r="P82" i="6" s="1"/>
  <c r="P83" i="6" a="1"/>
  <c r="P83" i="6" s="1"/>
  <c r="P84" i="6" a="1"/>
  <c r="P84" i="6" s="1"/>
  <c r="P85" i="6" a="1"/>
  <c r="P85" i="6" s="1"/>
  <c r="P65" i="6" a="1"/>
  <c r="P65" i="6" s="1"/>
  <c r="P66" i="6" a="1"/>
  <c r="P66" i="6" s="1"/>
  <c r="P67" i="6" a="1"/>
  <c r="P67" i="6" s="1"/>
  <c r="P68" i="6" a="1"/>
  <c r="P68" i="6" s="1"/>
  <c r="P69" i="6" a="1"/>
  <c r="P69" i="6" s="1"/>
  <c r="P63" i="6" a="1"/>
  <c r="P63" i="6" s="1"/>
  <c r="P64" i="6" a="1"/>
  <c r="P64" i="6" s="1"/>
  <c r="P62" i="6" a="1"/>
  <c r="P62" i="6" s="1"/>
  <c r="BD69" i="12"/>
  <c r="BD68" i="12"/>
  <c r="BD67" i="12"/>
  <c r="BD66" i="12"/>
  <c r="BD65" i="12"/>
  <c r="BD64" i="12"/>
  <c r="BD63" i="12"/>
  <c r="BD62" i="12"/>
  <c r="BD61" i="12"/>
  <c r="BD60" i="12"/>
  <c r="BD59" i="12"/>
  <c r="BD58" i="12"/>
  <c r="BD57" i="12"/>
  <c r="BD56" i="12"/>
  <c r="BD55" i="12"/>
  <c r="BD54" i="12"/>
  <c r="BD53" i="12"/>
  <c r="BD52" i="12"/>
  <c r="BD51" i="12"/>
  <c r="BD50" i="12"/>
  <c r="BD49" i="12"/>
  <c r="BD48" i="12"/>
  <c r="BD47" i="12"/>
  <c r="BD46" i="12"/>
  <c r="BD45" i="12"/>
  <c r="BD44" i="12"/>
  <c r="BD43" i="12"/>
  <c r="BD42" i="12"/>
  <c r="BD41" i="12"/>
  <c r="BD40" i="12"/>
  <c r="BD39" i="12"/>
  <c r="BD38" i="12"/>
  <c r="BD37" i="12"/>
  <c r="BD36" i="12"/>
  <c r="BD35" i="12"/>
  <c r="BD34" i="12"/>
  <c r="BD33" i="12"/>
  <c r="BD32" i="12"/>
  <c r="BD31" i="12"/>
  <c r="BD30" i="12"/>
  <c r="BD29" i="12"/>
  <c r="BD28" i="12"/>
  <c r="BD27" i="12"/>
  <c r="BD26" i="12"/>
  <c r="BD25" i="12"/>
  <c r="BD24" i="12"/>
  <c r="BD23" i="12"/>
  <c r="BD22" i="12"/>
  <c r="BD21" i="12"/>
  <c r="BD20" i="12"/>
  <c r="BD19" i="12"/>
  <c r="BD18" i="12"/>
  <c r="BD17" i="12"/>
  <c r="BD16" i="12"/>
  <c r="BD15" i="12"/>
  <c r="BD14" i="12"/>
  <c r="BD13" i="12"/>
  <c r="BD12" i="12"/>
  <c r="BD11" i="12"/>
  <c r="BD10" i="12"/>
  <c r="BD9" i="12"/>
  <c r="BD8" i="12"/>
  <c r="BD7" i="12"/>
  <c r="BD6" i="12"/>
  <c r="BD5" i="12"/>
  <c r="O42" i="11"/>
  <c r="I126" i="11"/>
  <c r="H126" i="11"/>
  <c r="I129" i="11"/>
  <c r="H129" i="11"/>
  <c r="I130" i="11"/>
  <c r="H130" i="11"/>
  <c r="I128" i="11"/>
  <c r="H128" i="11"/>
  <c r="I127" i="11"/>
  <c r="O41" i="11"/>
  <c r="H127" i="11"/>
  <c r="J10" i="11"/>
  <c r="K10" i="11" s="1"/>
  <c r="J9" i="11"/>
  <c r="K9" i="11" s="1"/>
  <c r="J5" i="11"/>
  <c r="K5" i="11" s="1"/>
  <c r="J6" i="11"/>
  <c r="K6" i="11" s="1"/>
  <c r="J7" i="11"/>
  <c r="K7" i="11" s="1"/>
  <c r="J8" i="11"/>
  <c r="K8" i="11" s="1"/>
  <c r="J4" i="11"/>
  <c r="K4" i="11" s="1"/>
  <c r="I125" i="11"/>
  <c r="H125" i="11"/>
  <c r="O40" i="11"/>
  <c r="O43" i="11"/>
  <c r="O44" i="11"/>
  <c r="O39" i="11"/>
  <c r="K28" i="13"/>
  <c r="K29" i="13"/>
  <c r="K30" i="13"/>
  <c r="K31" i="13"/>
  <c r="K32" i="13"/>
  <c r="K27" i="13"/>
  <c r="J32" i="11" a="1"/>
  <c r="G32" i="11" a="1"/>
  <c r="L32" i="11" a="1"/>
  <c r="O32" i="11" a="1"/>
  <c r="M32" i="11" a="1"/>
  <c r="N32" i="11" a="1"/>
  <c r="L32" i="11" l="1"/>
  <c r="G32" i="11"/>
  <c r="M32" i="11"/>
  <c r="N32" i="11"/>
  <c r="O32" i="11"/>
  <c r="J32" i="11"/>
  <c r="BF3" i="2" l="1"/>
  <c r="BF4" i="2" s="1"/>
  <c r="BF5" i="2" s="1"/>
  <c r="BF6" i="2" s="1"/>
  <c r="BF7" i="2" s="1"/>
  <c r="BF8" i="2" s="1"/>
  <c r="BF9" i="2" s="1"/>
  <c r="BF10" i="2" s="1"/>
  <c r="BF11" i="2" s="1"/>
  <c r="BF12" i="2" s="1"/>
  <c r="BF13" i="2" s="1"/>
  <c r="BF14" i="2" s="1"/>
  <c r="BF15" i="2" s="1"/>
  <c r="BF16" i="2" s="1"/>
  <c r="BF17" i="2" s="1"/>
  <c r="BF18" i="2" s="1"/>
  <c r="BF19" i="2" s="1"/>
  <c r="BF20" i="2" s="1"/>
  <c r="BF21" i="2" s="1"/>
  <c r="BF22" i="2" s="1"/>
  <c r="BF23" i="2" s="1"/>
  <c r="BF24" i="2" s="1"/>
  <c r="BF25" i="2" s="1"/>
  <c r="BF26" i="2" s="1"/>
  <c r="BF27" i="2" s="1"/>
  <c r="BF28" i="2" s="1"/>
  <c r="BF29" i="2" s="1"/>
  <c r="BF30" i="2" s="1"/>
  <c r="BF31" i="2" s="1"/>
  <c r="BF32" i="2" s="1"/>
  <c r="BF33" i="2" s="1"/>
  <c r="BF34" i="2" s="1"/>
  <c r="BF35" i="2" s="1"/>
  <c r="BF36" i="2" s="1"/>
  <c r="BF37" i="2" s="1"/>
  <c r="BF38" i="2" s="1"/>
  <c r="BF39" i="2" s="1"/>
  <c r="BF40" i="2" s="1"/>
  <c r="BF41" i="2" s="1"/>
  <c r="BF42" i="2" s="1"/>
  <c r="BF43" i="2" s="1"/>
  <c r="BF44" i="2" s="1"/>
  <c r="BF45" i="2" s="1"/>
  <c r="BF46" i="2" s="1"/>
  <c r="BF47" i="2" s="1"/>
  <c r="BF48" i="2" s="1"/>
  <c r="BF49" i="2" s="1"/>
  <c r="BF50" i="2" s="1"/>
  <c r="BF51" i="2" s="1"/>
  <c r="BF52" i="2" s="1"/>
  <c r="BF53" i="2" s="1"/>
  <c r="BF54" i="2" s="1"/>
  <c r="BF55" i="2" s="1"/>
  <c r="BF56" i="2" s="1"/>
  <c r="BF57" i="2" s="1"/>
  <c r="BF58" i="2" s="1"/>
  <c r="BF59" i="2" s="1"/>
  <c r="BF60" i="2" s="1"/>
  <c r="BF61" i="2" s="1"/>
  <c r="BF62" i="2" s="1"/>
  <c r="BF63" i="2" s="1"/>
  <c r="BF64" i="2" s="1"/>
  <c r="BF65" i="2" s="1"/>
  <c r="BF66" i="2" s="1"/>
  <c r="BF67" i="2" s="1"/>
  <c r="BF68" i="2" s="1"/>
  <c r="BF69" i="2" s="1"/>
  <c r="BF70" i="2" s="1"/>
  <c r="BF71" i="2" s="1"/>
  <c r="BF72" i="2" s="1"/>
  <c r="BF73" i="2" s="1"/>
  <c r="BF74" i="2" s="1"/>
  <c r="BF75" i="2" s="1"/>
  <c r="BF76" i="2" s="1"/>
  <c r="BF77" i="2" s="1"/>
  <c r="BF78" i="2" s="1"/>
  <c r="BF79" i="2" s="1"/>
  <c r="BF80" i="2" s="1"/>
  <c r="BF81" i="2" s="1"/>
  <c r="BF82" i="2" s="1"/>
  <c r="BF83" i="2" s="1"/>
  <c r="BF84" i="2" s="1"/>
  <c r="BF85" i="2" s="1"/>
  <c r="AR66" i="12"/>
  <c r="AR65" i="12"/>
  <c r="AR64" i="12"/>
  <c r="AR63" i="12"/>
  <c r="AR62" i="12"/>
  <c r="AR61" i="12"/>
  <c r="AR60" i="12"/>
  <c r="AR59" i="12"/>
  <c r="AR58" i="12"/>
  <c r="AR57" i="12"/>
  <c r="AR56" i="12"/>
  <c r="AR55" i="12"/>
  <c r="AR54" i="12"/>
  <c r="AR53" i="12"/>
  <c r="AR52" i="12"/>
  <c r="AR51" i="12"/>
  <c r="AR50" i="12"/>
  <c r="AR49" i="12"/>
  <c r="AR48" i="12"/>
  <c r="AR47" i="12"/>
  <c r="AR46" i="12"/>
  <c r="AR45" i="12"/>
  <c r="AR44" i="12"/>
  <c r="AR43" i="12"/>
  <c r="AR42" i="12"/>
  <c r="AR41" i="12"/>
  <c r="AR40" i="12"/>
  <c r="AR39" i="12"/>
  <c r="AR38" i="12"/>
  <c r="AR37" i="12"/>
  <c r="AR36" i="12"/>
  <c r="AR35" i="12"/>
  <c r="AR34" i="12"/>
  <c r="AR33" i="12"/>
  <c r="AR32" i="12"/>
  <c r="AR31" i="12"/>
  <c r="AR30" i="12"/>
  <c r="AR29" i="12"/>
  <c r="AR28" i="12"/>
  <c r="AR27" i="12"/>
  <c r="AR26" i="12"/>
  <c r="AR25" i="12"/>
  <c r="AR24" i="12"/>
  <c r="AR23" i="12"/>
  <c r="AR22" i="12"/>
  <c r="AR21" i="12"/>
  <c r="AR20" i="12"/>
  <c r="AR19" i="12"/>
  <c r="AR18" i="12"/>
  <c r="AR17" i="12"/>
  <c r="AR16" i="12"/>
  <c r="AR15" i="12"/>
  <c r="AR14" i="12"/>
  <c r="AR13" i="12"/>
  <c r="AR12" i="12"/>
  <c r="AR11" i="12"/>
  <c r="AR10" i="12"/>
  <c r="AR9" i="12"/>
  <c r="AR8" i="12"/>
  <c r="AR7" i="12"/>
  <c r="AR6" i="12"/>
  <c r="AR5" i="12"/>
  <c r="AP66" i="12" l="1"/>
  <c r="AT66" i="12" s="1"/>
  <c r="AP65" i="12"/>
  <c r="AT65" i="12" s="1"/>
  <c r="AP64" i="12"/>
  <c r="AT64" i="12" s="1"/>
  <c r="AP63" i="12"/>
  <c r="AT63" i="12" s="1"/>
  <c r="AP62" i="12"/>
  <c r="AT62" i="12" s="1"/>
  <c r="AP61" i="12"/>
  <c r="AT61" i="12" s="1"/>
  <c r="AP60" i="12"/>
  <c r="AT60" i="12" s="1"/>
  <c r="AP59" i="12"/>
  <c r="AT59" i="12" s="1"/>
  <c r="AP58" i="12"/>
  <c r="AT58" i="12" s="1"/>
  <c r="AP57" i="12"/>
  <c r="AT57" i="12" s="1"/>
  <c r="AP56" i="12"/>
  <c r="AT56" i="12" s="1"/>
  <c r="AP55" i="12"/>
  <c r="AT55" i="12" s="1"/>
  <c r="AP54" i="12"/>
  <c r="AT54" i="12" s="1"/>
  <c r="AP53" i="12"/>
  <c r="AT53" i="12" s="1"/>
  <c r="AP52" i="12"/>
  <c r="AT52" i="12" s="1"/>
  <c r="AP51" i="12"/>
  <c r="AT51" i="12" s="1"/>
  <c r="AP50" i="12"/>
  <c r="AT50" i="12" s="1"/>
  <c r="AP49" i="12"/>
  <c r="AT49" i="12" s="1"/>
  <c r="AP48" i="12"/>
  <c r="AT48" i="12" s="1"/>
  <c r="AP47" i="12"/>
  <c r="AT47" i="12" s="1"/>
  <c r="AP46" i="12"/>
  <c r="AT46" i="12" s="1"/>
  <c r="AP45" i="12"/>
  <c r="AT45" i="12" s="1"/>
  <c r="AP44" i="12"/>
  <c r="AT44" i="12" s="1"/>
  <c r="AP43" i="12"/>
  <c r="AT43" i="12" s="1"/>
  <c r="AP42" i="12"/>
  <c r="AT42" i="12" s="1"/>
  <c r="AP41" i="12"/>
  <c r="AT41" i="12" s="1"/>
  <c r="AP40" i="12"/>
  <c r="AT40" i="12" s="1"/>
  <c r="AP39" i="12"/>
  <c r="AT39" i="12" s="1"/>
  <c r="AP38" i="12"/>
  <c r="AT38" i="12" s="1"/>
  <c r="AP37" i="12"/>
  <c r="AT37" i="12" s="1"/>
  <c r="AP36" i="12"/>
  <c r="AT36" i="12" s="1"/>
  <c r="AP35" i="12"/>
  <c r="AT35" i="12" s="1"/>
  <c r="AP34" i="12"/>
  <c r="AT34" i="12" s="1"/>
  <c r="AP33" i="12"/>
  <c r="AT33" i="12" s="1"/>
  <c r="AP32" i="12"/>
  <c r="AT32" i="12" s="1"/>
  <c r="AP31" i="12"/>
  <c r="AT31" i="12" s="1"/>
  <c r="AP30" i="12"/>
  <c r="AP29" i="12"/>
  <c r="AP28" i="12"/>
  <c r="AP27" i="12"/>
  <c r="AP26" i="12"/>
  <c r="AP25" i="12"/>
  <c r="AP24" i="12"/>
  <c r="AP23" i="12"/>
  <c r="AP22" i="12"/>
  <c r="AP21" i="12"/>
  <c r="AP20" i="12"/>
  <c r="AP19" i="12"/>
  <c r="AP18" i="12"/>
  <c r="AP17" i="12"/>
  <c r="AP16" i="12"/>
  <c r="AP15" i="12"/>
  <c r="AP14" i="12"/>
  <c r="AP13" i="12"/>
  <c r="AP12" i="12"/>
  <c r="AP11" i="12"/>
  <c r="AP10" i="12"/>
  <c r="AP9" i="12"/>
  <c r="AP8" i="12"/>
  <c r="AP7" i="12"/>
  <c r="AP6" i="12"/>
  <c r="AP5" i="12"/>
  <c r="AK66" i="12"/>
  <c r="AK65" i="12"/>
  <c r="AK64" i="12"/>
  <c r="AK63" i="12"/>
  <c r="AK62" i="12"/>
  <c r="AK61" i="12"/>
  <c r="AK60" i="12"/>
  <c r="AK59" i="12"/>
  <c r="AK58" i="12"/>
  <c r="AK57" i="12"/>
  <c r="AK56" i="12"/>
  <c r="AK55" i="12"/>
  <c r="AK54" i="12"/>
  <c r="AK53" i="12"/>
  <c r="AK52" i="12"/>
  <c r="AK51" i="12"/>
  <c r="AK50" i="12"/>
  <c r="AK49" i="12"/>
  <c r="AK48" i="12"/>
  <c r="AK47" i="12"/>
  <c r="AK46" i="12"/>
  <c r="AK45" i="12"/>
  <c r="AK44" i="12"/>
  <c r="AK43" i="12"/>
  <c r="AK42" i="12"/>
  <c r="AK41" i="12"/>
  <c r="AK40" i="12"/>
  <c r="AK39" i="12"/>
  <c r="AK38" i="12"/>
  <c r="AK37" i="12"/>
  <c r="AK36" i="12"/>
  <c r="AK35" i="12"/>
  <c r="AK34" i="12"/>
  <c r="AK33" i="12"/>
  <c r="AK32" i="12"/>
  <c r="AK31" i="12"/>
  <c r="AK30" i="12"/>
  <c r="AK29" i="12"/>
  <c r="AK28" i="12"/>
  <c r="AK27" i="12"/>
  <c r="AK26" i="12"/>
  <c r="AK25" i="12"/>
  <c r="AK24" i="12"/>
  <c r="AK23" i="12"/>
  <c r="AK22" i="12"/>
  <c r="AK21" i="12"/>
  <c r="AK20" i="12"/>
  <c r="AK19" i="12"/>
  <c r="AK18" i="12"/>
  <c r="AK17" i="12"/>
  <c r="AK16" i="12"/>
  <c r="AK15" i="12"/>
  <c r="AK14" i="12"/>
  <c r="AK13" i="12"/>
  <c r="AK12" i="12"/>
  <c r="AK11" i="12"/>
  <c r="AK10" i="12"/>
  <c r="AK9" i="12"/>
  <c r="AK8" i="12"/>
  <c r="AK7" i="12"/>
  <c r="AK6" i="12"/>
  <c r="K69" i="12"/>
  <c r="K70" i="12" s="1"/>
  <c r="K71" i="12" s="1"/>
  <c r="K72" i="12" s="1"/>
  <c r="K73" i="12" s="1"/>
  <c r="K74" i="12" s="1"/>
  <c r="K75" i="12" s="1"/>
  <c r="K76" i="12" s="1"/>
  <c r="K77" i="12" s="1"/>
  <c r="K78" i="12" s="1"/>
  <c r="K79" i="12" s="1"/>
  <c r="K80" i="12" s="1"/>
  <c r="K81" i="12" s="1"/>
  <c r="K82" i="12" s="1"/>
  <c r="K83" i="12" s="1"/>
  <c r="K84" i="12" s="1"/>
  <c r="K85" i="12" s="1"/>
  <c r="K68" i="12"/>
  <c r="K67" i="12"/>
  <c r="K66" i="12"/>
  <c r="K65" i="12"/>
  <c r="K64" i="12"/>
  <c r="K63" i="12"/>
  <c r="K62" i="12"/>
  <c r="K61" i="12"/>
  <c r="K60" i="12"/>
  <c r="K59" i="12"/>
  <c r="K58" i="12"/>
  <c r="K57" i="12"/>
  <c r="K56" i="12"/>
  <c r="K55" i="12"/>
  <c r="K54" i="12"/>
  <c r="K53" i="12"/>
  <c r="K52" i="12"/>
  <c r="K51" i="12"/>
  <c r="K50" i="12"/>
  <c r="K49" i="12"/>
  <c r="K48" i="12"/>
  <c r="K47" i="12"/>
  <c r="K46" i="12"/>
  <c r="K45" i="12"/>
  <c r="K44" i="12"/>
  <c r="K43" i="12"/>
  <c r="K42" i="12"/>
  <c r="K41" i="12"/>
  <c r="K40" i="12"/>
  <c r="K39" i="12"/>
  <c r="K38" i="12"/>
  <c r="K37" i="12"/>
  <c r="K36" i="12"/>
  <c r="K35" i="12"/>
  <c r="K34" i="12"/>
  <c r="K33" i="12"/>
  <c r="K32" i="12"/>
  <c r="K31" i="12"/>
  <c r="K30" i="12"/>
  <c r="K29" i="12"/>
  <c r="K28" i="12"/>
  <c r="K27" i="12"/>
  <c r="K26" i="12"/>
  <c r="K25" i="12"/>
  <c r="K24" i="12"/>
  <c r="K23" i="12"/>
  <c r="K22" i="12"/>
  <c r="K21" i="12"/>
  <c r="K20" i="12"/>
  <c r="K19" i="12"/>
  <c r="K18" i="12"/>
  <c r="K17" i="12"/>
  <c r="K16" i="12"/>
  <c r="K15" i="12"/>
  <c r="K14" i="12"/>
  <c r="K13" i="12"/>
  <c r="K12" i="12"/>
  <c r="K11" i="12"/>
  <c r="K10" i="12"/>
  <c r="K9" i="12"/>
  <c r="K8" i="12"/>
  <c r="K7" i="12"/>
  <c r="K6" i="12"/>
  <c r="K5" i="12"/>
  <c r="EK7" i="12"/>
  <c r="EK8" i="12"/>
  <c r="EK9" i="12"/>
  <c r="EK10" i="12"/>
  <c r="EK11" i="12"/>
  <c r="EK12" i="12"/>
  <c r="EK13" i="12"/>
  <c r="EK14" i="12"/>
  <c r="EK15" i="12"/>
  <c r="EK16" i="12"/>
  <c r="EK17" i="12"/>
  <c r="EK18" i="12"/>
  <c r="EK19" i="12"/>
  <c r="EK20" i="12"/>
  <c r="EK21" i="12"/>
  <c r="EK22" i="12"/>
  <c r="EK23" i="12"/>
  <c r="EK24" i="12"/>
  <c r="EK25" i="12"/>
  <c r="EK26" i="12"/>
  <c r="EK27" i="12"/>
  <c r="EK28" i="12"/>
  <c r="EK29" i="12"/>
  <c r="EK30" i="12"/>
  <c r="EK31" i="12"/>
  <c r="EK32" i="12"/>
  <c r="EK33" i="12"/>
  <c r="EK34" i="12"/>
  <c r="EK35" i="12"/>
  <c r="EK36" i="12"/>
  <c r="EK37" i="12"/>
  <c r="EK38" i="12"/>
  <c r="EK39" i="12"/>
  <c r="EK40" i="12"/>
  <c r="EK41" i="12"/>
  <c r="EK42" i="12"/>
  <c r="EK43" i="12"/>
  <c r="EK44" i="12"/>
  <c r="EK45" i="12"/>
  <c r="EK46" i="12"/>
  <c r="EK47" i="12"/>
  <c r="EK48" i="12"/>
  <c r="EK49" i="12"/>
  <c r="EK50" i="12"/>
  <c r="EK51" i="12"/>
  <c r="EK52" i="12"/>
  <c r="EK53" i="12"/>
  <c r="EK54" i="12"/>
  <c r="EK55" i="12"/>
  <c r="EK56" i="12"/>
  <c r="EK57" i="12"/>
  <c r="EK58" i="12"/>
  <c r="EK59" i="12"/>
  <c r="EK60" i="12"/>
  <c r="EK61" i="12"/>
  <c r="EK62" i="12"/>
  <c r="EK63" i="12"/>
  <c r="EK64" i="12"/>
  <c r="EK65" i="12"/>
  <c r="EK66" i="12"/>
  <c r="EK6" i="12"/>
  <c r="AF63" i="7" l="1" a="1"/>
  <c r="AF63" i="7" s="1"/>
  <c r="AE63" i="7" a="1"/>
  <c r="AE63" i="7" s="1"/>
  <c r="AF62" i="7" a="1"/>
  <c r="AF62" i="7" s="1"/>
  <c r="AE62" i="7" a="1"/>
  <c r="AE62" i="7" s="1"/>
  <c r="AF61" i="7" a="1"/>
  <c r="AF61" i="7" s="1"/>
  <c r="AE61" i="7" a="1"/>
  <c r="AE61" i="7" s="1"/>
  <c r="AF60" i="7" a="1"/>
  <c r="AF60" i="7" s="1"/>
  <c r="AE60" i="7" a="1"/>
  <c r="AE60" i="7" s="1"/>
  <c r="AF59" i="7" a="1"/>
  <c r="AF59" i="7" s="1"/>
  <c r="AE59" i="7" a="1"/>
  <c r="AE59" i="7" s="1"/>
  <c r="AF58" i="7" a="1"/>
  <c r="AF58" i="7" s="1"/>
  <c r="AE58" i="7" a="1"/>
  <c r="AE58" i="7" s="1"/>
  <c r="AF57" i="7" a="1"/>
  <c r="AF57" i="7" s="1"/>
  <c r="AE57" i="7" a="1"/>
  <c r="AE57" i="7" s="1"/>
  <c r="AF56" i="7" a="1"/>
  <c r="AF56" i="7" s="1"/>
  <c r="AE56" i="7" a="1"/>
  <c r="AE56" i="7" s="1"/>
  <c r="AF55" i="7" a="1"/>
  <c r="AF55" i="7" s="1"/>
  <c r="AE55" i="7" a="1"/>
  <c r="AE55" i="7" s="1"/>
  <c r="AF54" i="7" a="1"/>
  <c r="AF54" i="7" s="1"/>
  <c r="AE54" i="7" a="1"/>
  <c r="AE54" i="7" s="1"/>
  <c r="AF53" i="7" a="1"/>
  <c r="AF53" i="7" s="1"/>
  <c r="AE53" i="7" a="1"/>
  <c r="AE53" i="7" s="1"/>
  <c r="AF52" i="7" a="1"/>
  <c r="AF52" i="7" s="1"/>
  <c r="AE52" i="7" a="1"/>
  <c r="AE52" i="7" s="1"/>
  <c r="AF51" i="7" a="1"/>
  <c r="AF51" i="7" s="1"/>
  <c r="AE51" i="7" a="1"/>
  <c r="AE51" i="7" s="1"/>
  <c r="AF50" i="7" a="1"/>
  <c r="AF50" i="7" s="1"/>
  <c r="AE50" i="7" a="1"/>
  <c r="AE50" i="7" s="1"/>
  <c r="AF49" i="7" a="1"/>
  <c r="AF49" i="7" s="1"/>
  <c r="AE49" i="7" a="1"/>
  <c r="AE49" i="7" s="1"/>
  <c r="AF48" i="7" a="1"/>
  <c r="AF48" i="7" s="1"/>
  <c r="AE48" i="7" a="1"/>
  <c r="AE48" i="7" s="1"/>
  <c r="AF47" i="7" a="1"/>
  <c r="AF47" i="7" s="1"/>
  <c r="AE47" i="7" a="1"/>
  <c r="AE47" i="7" s="1"/>
  <c r="AF46" i="7" a="1"/>
  <c r="AF46" i="7" s="1"/>
  <c r="AE46" i="7" a="1"/>
  <c r="AE46" i="7" s="1"/>
  <c r="AF45" i="7" a="1"/>
  <c r="AF45" i="7" s="1"/>
  <c r="AE45" i="7" a="1"/>
  <c r="AE45" i="7" s="1"/>
  <c r="AF44" i="7" a="1"/>
  <c r="AF44" i="7" s="1"/>
  <c r="AE44" i="7" a="1"/>
  <c r="AE44" i="7" s="1"/>
  <c r="AF43" i="7" a="1"/>
  <c r="AF43" i="7" s="1"/>
  <c r="AE43" i="7" a="1"/>
  <c r="AE43" i="7" s="1"/>
  <c r="AF42" i="7" a="1"/>
  <c r="AF42" i="7" s="1"/>
  <c r="AE42" i="7" a="1"/>
  <c r="AE42" i="7" s="1"/>
  <c r="AF41" i="7" a="1"/>
  <c r="AF41" i="7" s="1"/>
  <c r="AE41" i="7" a="1"/>
  <c r="AE41" i="7" s="1"/>
  <c r="AF40" i="7" a="1"/>
  <c r="AF40" i="7" s="1"/>
  <c r="AE40" i="7" a="1"/>
  <c r="AE40" i="7" s="1"/>
  <c r="AF39" i="7" a="1"/>
  <c r="AF39" i="7" s="1"/>
  <c r="AE39" i="7" a="1"/>
  <c r="AE39" i="7" s="1"/>
  <c r="AF38" i="7" a="1"/>
  <c r="AF38" i="7" s="1"/>
  <c r="AE38" i="7" a="1"/>
  <c r="AE38" i="7" s="1"/>
  <c r="AF37" i="7" a="1"/>
  <c r="AF37" i="7" s="1"/>
  <c r="AE37" i="7" a="1"/>
  <c r="AE37" i="7" s="1"/>
  <c r="AF36" i="7" a="1"/>
  <c r="AF36" i="7" s="1"/>
  <c r="AE36" i="7" a="1"/>
  <c r="AE36" i="7" s="1"/>
  <c r="AF35" i="7" a="1"/>
  <c r="AF35" i="7" s="1"/>
  <c r="AE35" i="7" a="1"/>
  <c r="AE35" i="7" s="1"/>
  <c r="AF63" i="5" a="1"/>
  <c r="AF63" i="5" s="1"/>
  <c r="AE63" i="5" a="1"/>
  <c r="AE63" i="5" s="1"/>
  <c r="AF62" i="5" a="1"/>
  <c r="AF62" i="5" s="1"/>
  <c r="AE62" i="5" a="1"/>
  <c r="AE62" i="5" s="1"/>
  <c r="AF61" i="5" a="1"/>
  <c r="AF61" i="5" s="1"/>
  <c r="AE61" i="5" a="1"/>
  <c r="AE61" i="5" s="1"/>
  <c r="AF60" i="5" a="1"/>
  <c r="AF60" i="5" s="1"/>
  <c r="AE60" i="5" a="1"/>
  <c r="AE60" i="5" s="1"/>
  <c r="AF59" i="5" a="1"/>
  <c r="AF59" i="5" s="1"/>
  <c r="AE59" i="5" a="1"/>
  <c r="AE59" i="5" s="1"/>
  <c r="AF58" i="5" a="1"/>
  <c r="AF58" i="5" s="1"/>
  <c r="AE58" i="5" a="1"/>
  <c r="AE58" i="5" s="1"/>
  <c r="AF57" i="5" a="1"/>
  <c r="AF57" i="5" s="1"/>
  <c r="AE57" i="5" a="1"/>
  <c r="AE57" i="5" s="1"/>
  <c r="AF56" i="5" a="1"/>
  <c r="AF56" i="5" s="1"/>
  <c r="AE56" i="5" a="1"/>
  <c r="AE56" i="5" s="1"/>
  <c r="AF55" i="5" a="1"/>
  <c r="AF55" i="5" s="1"/>
  <c r="AE55" i="5" a="1"/>
  <c r="AE55" i="5" s="1"/>
  <c r="AF54" i="5" a="1"/>
  <c r="AF54" i="5" s="1"/>
  <c r="AE54" i="5" a="1"/>
  <c r="AE54" i="5" s="1"/>
  <c r="AF53" i="5" a="1"/>
  <c r="AF53" i="5" s="1"/>
  <c r="AE53" i="5" a="1"/>
  <c r="AE53" i="5" s="1"/>
  <c r="AF52" i="5" a="1"/>
  <c r="AF52" i="5" s="1"/>
  <c r="AE52" i="5" a="1"/>
  <c r="AE52" i="5" s="1"/>
  <c r="AF51" i="5" a="1"/>
  <c r="AF51" i="5" s="1"/>
  <c r="AE51" i="5" a="1"/>
  <c r="AE51" i="5" s="1"/>
  <c r="AF50" i="5" a="1"/>
  <c r="AF50" i="5" s="1"/>
  <c r="AE50" i="5" a="1"/>
  <c r="AE50" i="5" s="1"/>
  <c r="AF49" i="5" a="1"/>
  <c r="AF49" i="5" s="1"/>
  <c r="AE49" i="5" a="1"/>
  <c r="AE49" i="5" s="1"/>
  <c r="AF48" i="5" a="1"/>
  <c r="AF48" i="5" s="1"/>
  <c r="AE48" i="5" a="1"/>
  <c r="AE48" i="5" s="1"/>
  <c r="AF47" i="5" a="1"/>
  <c r="AF47" i="5" s="1"/>
  <c r="AE47" i="5" a="1"/>
  <c r="AE47" i="5" s="1"/>
  <c r="AF46" i="5" a="1"/>
  <c r="AF46" i="5" s="1"/>
  <c r="AE46" i="5" a="1"/>
  <c r="AE46" i="5" s="1"/>
  <c r="AF45" i="5" a="1"/>
  <c r="AF45" i="5" s="1"/>
  <c r="AE45" i="5" a="1"/>
  <c r="AE45" i="5" s="1"/>
  <c r="AE44" i="5" a="1"/>
  <c r="AE44" i="5" s="1"/>
  <c r="AE43" i="5" a="1"/>
  <c r="AE43" i="5" s="1"/>
  <c r="AE42" i="5" a="1"/>
  <c r="AE42" i="5" s="1"/>
  <c r="AE41" i="5" a="1"/>
  <c r="AE41" i="5" s="1"/>
  <c r="AE40" i="5" a="1"/>
  <c r="AE40" i="5" s="1"/>
  <c r="AF63" i="4" a="1"/>
  <c r="AF63" i="4" s="1"/>
  <c r="AE63" i="4" a="1"/>
  <c r="AE63" i="4" s="1"/>
  <c r="AF62" i="4" a="1"/>
  <c r="AF62" i="4" s="1"/>
  <c r="AE62" i="4" a="1"/>
  <c r="AE62" i="4" s="1"/>
  <c r="AF61" i="4" a="1"/>
  <c r="AF61" i="4" s="1"/>
  <c r="AE61" i="4" a="1"/>
  <c r="AE61" i="4" s="1"/>
  <c r="AF60" i="4" a="1"/>
  <c r="AF60" i="4" s="1"/>
  <c r="AE60" i="4" a="1"/>
  <c r="AE60" i="4" s="1"/>
  <c r="AF59" i="4" a="1"/>
  <c r="AF59" i="4" s="1"/>
  <c r="AE59" i="4" a="1"/>
  <c r="AE59" i="4" s="1"/>
  <c r="AF58" i="4" a="1"/>
  <c r="AF58" i="4" s="1"/>
  <c r="AE58" i="4" a="1"/>
  <c r="AE58" i="4" s="1"/>
  <c r="AF57" i="4" a="1"/>
  <c r="AF57" i="4" s="1"/>
  <c r="AE57" i="4" a="1"/>
  <c r="AE57" i="4" s="1"/>
  <c r="AF56" i="4" a="1"/>
  <c r="AF56" i="4" s="1"/>
  <c r="AE56" i="4" a="1"/>
  <c r="AE56" i="4" s="1"/>
  <c r="AF55" i="4" a="1"/>
  <c r="AF55" i="4" s="1"/>
  <c r="AE55" i="4" a="1"/>
  <c r="AE55" i="4" s="1"/>
  <c r="AF54" i="4" a="1"/>
  <c r="AF54" i="4" s="1"/>
  <c r="AE54" i="4" a="1"/>
  <c r="AE54" i="4" s="1"/>
  <c r="AF53" i="4" a="1"/>
  <c r="AF53" i="4" s="1"/>
  <c r="AE53" i="4" a="1"/>
  <c r="AE53" i="4" s="1"/>
  <c r="AF52" i="4" a="1"/>
  <c r="AF52" i="4" s="1"/>
  <c r="AE52" i="4" a="1"/>
  <c r="AE52" i="4" s="1"/>
  <c r="AF51" i="4" a="1"/>
  <c r="AF51" i="4" s="1"/>
  <c r="AE51" i="4" a="1"/>
  <c r="AE51" i="4" s="1"/>
  <c r="AF50" i="4" a="1"/>
  <c r="AF50" i="4" s="1"/>
  <c r="AE50" i="4" a="1"/>
  <c r="AE50" i="4" s="1"/>
  <c r="AF49" i="4" a="1"/>
  <c r="AF49" i="4" s="1"/>
  <c r="AE49" i="4" a="1"/>
  <c r="AE49" i="4" s="1"/>
  <c r="AF48" i="4" a="1"/>
  <c r="AF48" i="4" s="1"/>
  <c r="AE48" i="4" a="1"/>
  <c r="AE48" i="4" s="1"/>
  <c r="AF47" i="4" a="1"/>
  <c r="AF47" i="4" s="1"/>
  <c r="AE47" i="4" a="1"/>
  <c r="AE47" i="4" s="1"/>
  <c r="AF46" i="4" a="1"/>
  <c r="AF46" i="4" s="1"/>
  <c r="AE46" i="4" a="1"/>
  <c r="AE46" i="4" s="1"/>
  <c r="AF45" i="4" a="1"/>
  <c r="AF45" i="4" s="1"/>
  <c r="AE45" i="4" a="1"/>
  <c r="AE45" i="4" s="1"/>
  <c r="AF44" i="4" a="1"/>
  <c r="AF44" i="4" s="1"/>
  <c r="AE44" i="4" a="1"/>
  <c r="AE44" i="4" s="1"/>
  <c r="AF43" i="4" a="1"/>
  <c r="AF43" i="4" s="1"/>
  <c r="AE43" i="4" a="1"/>
  <c r="AE43" i="4" s="1"/>
  <c r="AF42" i="4" a="1"/>
  <c r="AF42" i="4" s="1"/>
  <c r="AE42" i="4" a="1"/>
  <c r="AE42" i="4" s="1"/>
  <c r="AF41" i="4" a="1"/>
  <c r="AF41" i="4" s="1"/>
  <c r="AE41" i="4" a="1"/>
  <c r="AE41" i="4" s="1"/>
  <c r="AF40" i="4" a="1"/>
  <c r="AF40" i="4" s="1"/>
  <c r="AE40" i="4" a="1"/>
  <c r="AE40" i="4" s="1"/>
  <c r="AF39" i="4" a="1"/>
  <c r="AF39" i="4" s="1"/>
  <c r="AE39" i="4" a="1"/>
  <c r="AE39" i="4" s="1"/>
  <c r="AF38" i="4" a="1"/>
  <c r="AF38" i="4" s="1"/>
  <c r="AE38" i="4" a="1"/>
  <c r="AE38" i="4" s="1"/>
  <c r="AF37" i="4" a="1"/>
  <c r="AF37" i="4" s="1"/>
  <c r="AE37" i="4" a="1"/>
  <c r="AE37" i="4" s="1"/>
  <c r="AF36" i="4" a="1"/>
  <c r="AF36" i="4" s="1"/>
  <c r="AE36" i="4" a="1"/>
  <c r="AE36" i="4" s="1"/>
  <c r="AF35" i="4" a="1"/>
  <c r="AF35" i="4" s="1"/>
  <c r="AE35" i="4" a="1"/>
  <c r="AE35" i="4" s="1"/>
  <c r="AF34" i="4" a="1"/>
  <c r="AF34" i="4" s="1"/>
  <c r="AE34" i="4" a="1"/>
  <c r="AE34" i="4" s="1"/>
  <c r="AF33" i="4" a="1"/>
  <c r="AF33" i="4" s="1"/>
  <c r="AE33" i="4" a="1"/>
  <c r="AE33" i="4" s="1"/>
  <c r="AF32" i="4" a="1"/>
  <c r="AF32" i="4" s="1"/>
  <c r="AE32" i="4" a="1"/>
  <c r="AE32" i="4" s="1"/>
  <c r="AF31" i="4" a="1"/>
  <c r="AF31" i="4" s="1"/>
  <c r="AE31" i="4" a="1"/>
  <c r="AE31" i="4" s="1"/>
  <c r="AF30" i="4" a="1"/>
  <c r="AF30" i="4" s="1"/>
  <c r="AE30" i="4" a="1"/>
  <c r="AE30" i="4" s="1"/>
  <c r="AF29" i="4" a="1"/>
  <c r="AF29" i="4" s="1"/>
  <c r="AE29" i="4" a="1"/>
  <c r="AE29" i="4" s="1"/>
  <c r="AF28" i="4" a="1"/>
  <c r="AF28" i="4" s="1"/>
  <c r="AE28" i="4" a="1"/>
  <c r="AE28" i="4" s="1"/>
  <c r="AF27" i="4" a="1"/>
  <c r="AF27" i="4" s="1"/>
  <c r="AE27" i="4" a="1"/>
  <c r="AE27" i="4" s="1"/>
  <c r="AF26" i="4" a="1"/>
  <c r="AF26" i="4" s="1"/>
  <c r="AE26" i="4" a="1"/>
  <c r="AE26" i="4" s="1"/>
  <c r="AF25" i="4" a="1"/>
  <c r="AF25" i="4" s="1"/>
  <c r="AE25" i="4" a="1"/>
  <c r="AE25" i="4" s="1"/>
  <c r="AF24" i="4" a="1"/>
  <c r="AF24" i="4" s="1"/>
  <c r="AE24" i="4" a="1"/>
  <c r="AE24" i="4" s="1"/>
  <c r="AF23" i="4" a="1"/>
  <c r="AF23" i="4" s="1"/>
  <c r="AE23" i="4" a="1"/>
  <c r="AE23" i="4" s="1"/>
  <c r="AF22" i="4" a="1"/>
  <c r="AF22" i="4" s="1"/>
  <c r="AE22" i="4" a="1"/>
  <c r="AE22" i="4" s="1"/>
  <c r="AF21" i="4" a="1"/>
  <c r="AF21" i="4" s="1"/>
  <c r="AE21" i="4" a="1"/>
  <c r="AE21" i="4" s="1"/>
  <c r="AF20" i="4" a="1"/>
  <c r="AF20" i="4" s="1"/>
  <c r="AE20" i="4" a="1"/>
  <c r="AE20" i="4" s="1"/>
  <c r="AF19" i="4" a="1"/>
  <c r="AF19" i="4" s="1"/>
  <c r="AE19" i="4" a="1"/>
  <c r="AE19" i="4" s="1"/>
  <c r="AF18" i="4" a="1"/>
  <c r="AF18" i="4" s="1"/>
  <c r="AE18" i="4" a="1"/>
  <c r="AE18" i="4" s="1"/>
  <c r="AF63" i="12" a="1"/>
  <c r="AF63" i="12" s="1"/>
  <c r="AE63" i="12" a="1"/>
  <c r="AE63" i="12" s="1"/>
  <c r="AF62" i="12" a="1"/>
  <c r="AF62" i="12" s="1"/>
  <c r="AE62" i="12" a="1"/>
  <c r="AE62" i="12" s="1"/>
  <c r="AF61" i="12" a="1"/>
  <c r="AF61" i="12" s="1"/>
  <c r="AE61" i="12" a="1"/>
  <c r="AE61" i="12" s="1"/>
  <c r="AF60" i="12" a="1"/>
  <c r="AF60" i="12" s="1"/>
  <c r="AE60" i="12" a="1"/>
  <c r="AE60" i="12" s="1"/>
  <c r="AF59" i="12" a="1"/>
  <c r="AF59" i="12" s="1"/>
  <c r="AE59" i="12" a="1"/>
  <c r="AE59" i="12" s="1"/>
  <c r="AF58" i="12" a="1"/>
  <c r="AF58" i="12" s="1"/>
  <c r="AE58" i="12" a="1"/>
  <c r="AE58" i="12" s="1"/>
  <c r="AF57" i="12" a="1"/>
  <c r="AF57" i="12" s="1"/>
  <c r="AE57" i="12" a="1"/>
  <c r="AE57" i="12" s="1"/>
  <c r="AF56" i="12" a="1"/>
  <c r="AF56" i="12" s="1"/>
  <c r="AE56" i="12" a="1"/>
  <c r="AE56" i="12" s="1"/>
  <c r="AF55" i="12" a="1"/>
  <c r="AF55" i="12" s="1"/>
  <c r="AE55" i="12" a="1"/>
  <c r="AE55" i="12" s="1"/>
  <c r="AF54" i="12" a="1"/>
  <c r="AF54" i="12" s="1"/>
  <c r="AE54" i="12" a="1"/>
  <c r="AE54" i="12" s="1"/>
  <c r="AF53" i="12" a="1"/>
  <c r="AF53" i="12" s="1"/>
  <c r="AE53" i="12" a="1"/>
  <c r="AE53" i="12" s="1"/>
  <c r="AF52" i="12" a="1"/>
  <c r="AF52" i="12" s="1"/>
  <c r="AE52" i="12" a="1"/>
  <c r="AE52" i="12" s="1"/>
  <c r="AF51" i="12" a="1"/>
  <c r="AF51" i="12" s="1"/>
  <c r="AE51" i="12" a="1"/>
  <c r="AE51" i="12" s="1"/>
  <c r="AF50" i="12" a="1"/>
  <c r="AF50" i="12" s="1"/>
  <c r="AE50" i="12" a="1"/>
  <c r="AE50" i="12" s="1"/>
  <c r="AF49" i="12" a="1"/>
  <c r="AF49" i="12" s="1"/>
  <c r="AE49" i="12" a="1"/>
  <c r="AE49" i="12" s="1"/>
  <c r="AF48" i="12" a="1"/>
  <c r="AF48" i="12" s="1"/>
  <c r="AE48" i="12" a="1"/>
  <c r="AE48" i="12" s="1"/>
  <c r="AF47" i="12" a="1"/>
  <c r="AF47" i="12" s="1"/>
  <c r="AE47" i="12" a="1"/>
  <c r="AE47" i="12" s="1"/>
  <c r="AF46" i="12" a="1"/>
  <c r="AF46" i="12" s="1"/>
  <c r="AE46" i="12" a="1"/>
  <c r="AE46" i="12" s="1"/>
  <c r="AF45" i="12" a="1"/>
  <c r="AF45" i="12" s="1"/>
  <c r="AE45" i="12" a="1"/>
  <c r="AE45" i="12" s="1"/>
  <c r="AF44" i="12" a="1"/>
  <c r="AF44" i="12" s="1"/>
  <c r="AE44" i="12" a="1"/>
  <c r="AE44" i="12" s="1"/>
  <c r="AF43" i="12" a="1"/>
  <c r="AF43" i="12" s="1"/>
  <c r="AE43" i="12" a="1"/>
  <c r="AE43" i="12" s="1"/>
  <c r="AF42" i="12" a="1"/>
  <c r="AF42" i="12" s="1"/>
  <c r="AE42" i="12" a="1"/>
  <c r="AE42" i="12" s="1"/>
  <c r="AF41" i="12" a="1"/>
  <c r="AF41" i="12" s="1"/>
  <c r="AE41" i="12" a="1"/>
  <c r="AE41" i="12" s="1"/>
  <c r="AF40" i="12" a="1"/>
  <c r="AF40" i="12" s="1"/>
  <c r="AE40" i="12" a="1"/>
  <c r="AE40" i="12" s="1"/>
  <c r="AF39" i="12" a="1"/>
  <c r="AF39" i="12" s="1"/>
  <c r="AE39" i="12" a="1"/>
  <c r="AE39" i="12" s="1"/>
  <c r="AF38" i="12" a="1"/>
  <c r="AF38" i="12" s="1"/>
  <c r="AE38" i="12" a="1"/>
  <c r="AE38" i="12" s="1"/>
  <c r="AF37" i="12" a="1"/>
  <c r="AF37" i="12" s="1"/>
  <c r="AE37" i="12" a="1"/>
  <c r="AE37" i="12" s="1"/>
  <c r="AF36" i="12" a="1"/>
  <c r="AF36" i="12" s="1"/>
  <c r="AE36" i="12" a="1"/>
  <c r="AE36" i="12" s="1"/>
  <c r="AF35" i="12" a="1"/>
  <c r="AF35" i="12" s="1"/>
  <c r="AE35" i="12" a="1"/>
  <c r="AE35" i="12" s="1"/>
  <c r="AF35" i="6" a="1"/>
  <c r="AF35" i="6" s="1"/>
  <c r="AF36" i="6" a="1"/>
  <c r="AF36" i="6" s="1"/>
  <c r="AF37" i="6" a="1"/>
  <c r="AF37" i="6" s="1"/>
  <c r="AF38" i="6" a="1"/>
  <c r="AF38" i="6" s="1"/>
  <c r="AF39" i="6" a="1"/>
  <c r="AF39" i="6" s="1"/>
  <c r="AF40" i="6" a="1"/>
  <c r="AF40" i="6" s="1"/>
  <c r="AF41" i="6" a="1"/>
  <c r="AF41" i="6" s="1"/>
  <c r="AF42" i="6" a="1"/>
  <c r="AF42" i="6" s="1"/>
  <c r="AF43" i="6" a="1"/>
  <c r="AF43" i="6" s="1"/>
  <c r="AF44" i="6" a="1"/>
  <c r="AF44" i="6" s="1"/>
  <c r="AF45" i="6" a="1"/>
  <c r="AF45" i="6" s="1"/>
  <c r="AF46" i="6" a="1"/>
  <c r="AF46" i="6" s="1"/>
  <c r="AF47" i="6" a="1"/>
  <c r="AF47" i="6" s="1"/>
  <c r="AF48" i="6" a="1"/>
  <c r="AF48" i="6" s="1"/>
  <c r="AF49" i="6" a="1"/>
  <c r="AF49" i="6" s="1"/>
  <c r="AF50" i="6" a="1"/>
  <c r="AF50" i="6" s="1"/>
  <c r="AF51" i="6" a="1"/>
  <c r="AF51" i="6" s="1"/>
  <c r="AF52" i="6" a="1"/>
  <c r="AF52" i="6" s="1"/>
  <c r="AF53" i="6" a="1"/>
  <c r="AF53" i="6" s="1"/>
  <c r="AF54" i="6" a="1"/>
  <c r="AF54" i="6" s="1"/>
  <c r="AF55" i="6" a="1"/>
  <c r="AF55" i="6" s="1"/>
  <c r="AF56" i="6" a="1"/>
  <c r="AF56" i="6" s="1"/>
  <c r="AF57" i="6" a="1"/>
  <c r="AF57" i="6" s="1"/>
  <c r="AF58" i="6" a="1"/>
  <c r="AF58" i="6" s="1"/>
  <c r="AF59" i="6" a="1"/>
  <c r="AF59" i="6" s="1"/>
  <c r="AF60" i="6" a="1"/>
  <c r="AF60" i="6" s="1"/>
  <c r="AF61" i="6" a="1"/>
  <c r="AF61" i="6" s="1"/>
  <c r="AF62" i="6" a="1"/>
  <c r="AF62" i="6" s="1"/>
  <c r="AF63" i="6" a="1"/>
  <c r="AF63" i="6" s="1"/>
  <c r="AE57" i="6" a="1"/>
  <c r="AE57" i="6" s="1"/>
  <c r="AE58" i="6" a="1"/>
  <c r="AE58" i="6" s="1"/>
  <c r="AE59" i="6" a="1"/>
  <c r="AE59" i="6" s="1"/>
  <c r="AE60" i="6" a="1"/>
  <c r="AE60" i="6" s="1"/>
  <c r="AE61" i="6" a="1"/>
  <c r="AE61" i="6" s="1"/>
  <c r="AE62" i="6" a="1"/>
  <c r="AE62" i="6" s="1"/>
  <c r="AE63" i="6" a="1"/>
  <c r="AE63" i="6" s="1"/>
  <c r="AE35" i="6" a="1"/>
  <c r="AE35" i="6" s="1"/>
  <c r="AE36" i="6" a="1"/>
  <c r="AE36" i="6" s="1"/>
  <c r="AE37" i="6" a="1"/>
  <c r="AE37" i="6" s="1"/>
  <c r="AE38" i="6" a="1"/>
  <c r="AE38" i="6" s="1"/>
  <c r="AE39" i="6" a="1"/>
  <c r="AE39" i="6" s="1"/>
  <c r="AE40" i="6" a="1"/>
  <c r="AE40" i="6" s="1"/>
  <c r="AE41" i="6" a="1"/>
  <c r="AE41" i="6" s="1"/>
  <c r="AE42" i="6" a="1"/>
  <c r="AE42" i="6" s="1"/>
  <c r="AE43" i="6" a="1"/>
  <c r="AE43" i="6" s="1"/>
  <c r="AE44" i="6" a="1"/>
  <c r="AE44" i="6" s="1"/>
  <c r="AE45" i="6" a="1"/>
  <c r="AE45" i="6" s="1"/>
  <c r="AE46" i="6" a="1"/>
  <c r="AE46" i="6" s="1"/>
  <c r="AE47" i="6" a="1"/>
  <c r="AE47" i="6" s="1"/>
  <c r="AE48" i="6" a="1"/>
  <c r="AE48" i="6" s="1"/>
  <c r="AE49" i="6" a="1"/>
  <c r="AE49" i="6" s="1"/>
  <c r="AE50" i="6" a="1"/>
  <c r="AE50" i="6" s="1"/>
  <c r="AE51" i="6" a="1"/>
  <c r="AE51" i="6" s="1"/>
  <c r="AE52" i="6" a="1"/>
  <c r="AE52" i="6" s="1"/>
  <c r="AE53" i="6" a="1"/>
  <c r="AE53" i="6" s="1"/>
  <c r="AE54" i="6" a="1"/>
  <c r="AE54" i="6" s="1"/>
  <c r="AE55" i="6" a="1"/>
  <c r="AE55" i="6" s="1"/>
  <c r="AE56" i="6" a="1"/>
  <c r="AE56" i="6" s="1"/>
  <c r="DT64" i="6" a="1"/>
  <c r="DT64" i="6" s="1"/>
  <c r="DT63" i="6" a="1"/>
  <c r="DT63" i="6" s="1"/>
  <c r="DT62" i="6" a="1"/>
  <c r="DT62" i="6" s="1"/>
  <c r="DT61" i="6" a="1"/>
  <c r="DT61" i="6" s="1"/>
  <c r="DT60" i="6" a="1"/>
  <c r="DT60" i="6" s="1"/>
  <c r="DT59" i="6" a="1"/>
  <c r="DT59" i="6" s="1"/>
  <c r="DT58" i="6" a="1"/>
  <c r="DT58" i="6" s="1"/>
  <c r="DT57" i="6" a="1"/>
  <c r="DT57" i="6" s="1"/>
  <c r="DT56" i="6" a="1"/>
  <c r="DT56" i="6" s="1"/>
  <c r="DT55" i="6" a="1"/>
  <c r="DT55" i="6" s="1"/>
  <c r="DT54" i="6" a="1"/>
  <c r="DT54" i="6" s="1"/>
  <c r="DT53" i="6" a="1"/>
  <c r="DT53" i="6" s="1"/>
  <c r="DT52" i="6" a="1"/>
  <c r="DT52" i="6" s="1"/>
  <c r="DT51" i="6" a="1"/>
  <c r="DT51" i="6" s="1"/>
  <c r="DT50" i="6" a="1"/>
  <c r="DT50" i="6" s="1"/>
  <c r="DT49" i="6" a="1"/>
  <c r="DT49" i="6" s="1"/>
  <c r="DT48" i="6" a="1"/>
  <c r="DT48" i="6" s="1"/>
  <c r="DT47" i="6" a="1"/>
  <c r="DT47" i="6" s="1"/>
  <c r="DT46" i="6" a="1"/>
  <c r="DT46" i="6" s="1"/>
  <c r="DT45" i="6" a="1"/>
  <c r="DT45" i="6" s="1"/>
  <c r="DT44" i="6" a="1"/>
  <c r="DT44" i="6" s="1"/>
  <c r="DT43" i="6" a="1"/>
  <c r="DT43" i="6" s="1"/>
  <c r="DT42" i="6" a="1"/>
  <c r="DT42" i="6" s="1"/>
  <c r="DT41" i="6" a="1"/>
  <c r="DT41" i="6" s="1"/>
  <c r="DT40" i="6" a="1"/>
  <c r="DT40" i="6" s="1"/>
  <c r="DT39" i="6" a="1"/>
  <c r="DT39" i="6" s="1"/>
  <c r="DT38" i="6" a="1"/>
  <c r="DT38" i="6" s="1"/>
  <c r="DT37" i="6" a="1"/>
  <c r="DT37" i="6" s="1"/>
  <c r="DT36" i="6" a="1"/>
  <c r="DT36" i="6" s="1"/>
  <c r="DT35" i="6" a="1"/>
  <c r="DT35" i="6" s="1"/>
  <c r="DT64" i="12" a="1"/>
  <c r="DT64" i="12" s="1"/>
  <c r="DT63" i="12" a="1"/>
  <c r="DT63" i="12" s="1"/>
  <c r="DT62" i="12" a="1"/>
  <c r="DT62" i="12" s="1"/>
  <c r="DT61" i="12" a="1"/>
  <c r="DT61" i="12" s="1"/>
  <c r="DT60" i="12" a="1"/>
  <c r="DT60" i="12" s="1"/>
  <c r="DT59" i="12" a="1"/>
  <c r="DT59" i="12" s="1"/>
  <c r="DT58" i="12" a="1"/>
  <c r="DT58" i="12" s="1"/>
  <c r="DT57" i="12" a="1"/>
  <c r="DT57" i="12" s="1"/>
  <c r="DT56" i="12" a="1"/>
  <c r="DT56" i="12" s="1"/>
  <c r="DT55" i="12" a="1"/>
  <c r="DT55" i="12" s="1"/>
  <c r="DT54" i="12" a="1"/>
  <c r="DT54" i="12" s="1"/>
  <c r="DT53" i="12" a="1"/>
  <c r="DT53" i="12" s="1"/>
  <c r="DT52" i="12" a="1"/>
  <c r="DT52" i="12" s="1"/>
  <c r="DT51" i="12" a="1"/>
  <c r="DT51" i="12" s="1"/>
  <c r="DT50" i="12" a="1"/>
  <c r="DT50" i="12" s="1"/>
  <c r="DT49" i="12" a="1"/>
  <c r="DT49" i="12" s="1"/>
  <c r="DT48" i="12" a="1"/>
  <c r="DT48" i="12" s="1"/>
  <c r="DT47" i="12" a="1"/>
  <c r="DT47" i="12" s="1"/>
  <c r="DT46" i="12" a="1"/>
  <c r="DT46" i="12" s="1"/>
  <c r="DT45" i="12" a="1"/>
  <c r="DT45" i="12" s="1"/>
  <c r="DT44" i="12" a="1"/>
  <c r="DT44" i="12" s="1"/>
  <c r="DT43" i="12" a="1"/>
  <c r="DT43" i="12" s="1"/>
  <c r="DT42" i="12" a="1"/>
  <c r="DT42" i="12" s="1"/>
  <c r="DT41" i="12" a="1"/>
  <c r="DT41" i="12" s="1"/>
  <c r="DT40" i="12" a="1"/>
  <c r="DT40" i="12" s="1"/>
  <c r="DT39" i="12" a="1"/>
  <c r="DT39" i="12" s="1"/>
  <c r="DT38" i="12" a="1"/>
  <c r="DT38" i="12" s="1"/>
  <c r="DT37" i="12" a="1"/>
  <c r="DT37" i="12" s="1"/>
  <c r="DT36" i="12" a="1"/>
  <c r="DT36" i="12" s="1"/>
  <c r="DT35" i="12" a="1"/>
  <c r="DT35" i="12" s="1"/>
  <c r="DT64" i="4" a="1"/>
  <c r="DT64" i="4" s="1"/>
  <c r="DT63" i="4" a="1"/>
  <c r="DT63" i="4" s="1"/>
  <c r="DT62" i="4" a="1"/>
  <c r="DT62" i="4" s="1"/>
  <c r="DT61" i="4" a="1"/>
  <c r="DT61" i="4" s="1"/>
  <c r="DT60" i="4" a="1"/>
  <c r="DT60" i="4" s="1"/>
  <c r="DT59" i="4" a="1"/>
  <c r="DT59" i="4" s="1"/>
  <c r="DT58" i="4" a="1"/>
  <c r="DT58" i="4" s="1"/>
  <c r="DT57" i="4" a="1"/>
  <c r="DT57" i="4" s="1"/>
  <c r="DT56" i="4" a="1"/>
  <c r="DT56" i="4" s="1"/>
  <c r="DT55" i="4" a="1"/>
  <c r="DT55" i="4" s="1"/>
  <c r="DT54" i="4" a="1"/>
  <c r="DT54" i="4" s="1"/>
  <c r="DT53" i="4" a="1"/>
  <c r="DT53" i="4" s="1"/>
  <c r="DT52" i="4" a="1"/>
  <c r="DT52" i="4" s="1"/>
  <c r="DT51" i="4" a="1"/>
  <c r="DT51" i="4" s="1"/>
  <c r="DT50" i="4" a="1"/>
  <c r="DT50" i="4" s="1"/>
  <c r="DT49" i="4" a="1"/>
  <c r="DT49" i="4" s="1"/>
  <c r="DT48" i="4" a="1"/>
  <c r="DT48" i="4" s="1"/>
  <c r="DT47" i="4" a="1"/>
  <c r="DT47" i="4" s="1"/>
  <c r="DT46" i="4" a="1"/>
  <c r="DT46" i="4" s="1"/>
  <c r="DT45" i="4" a="1"/>
  <c r="DT45" i="4" s="1"/>
  <c r="DT44" i="4" a="1"/>
  <c r="DT44" i="4" s="1"/>
  <c r="DT43" i="4" a="1"/>
  <c r="DT43" i="4" s="1"/>
  <c r="DT42" i="4" a="1"/>
  <c r="DT42" i="4" s="1"/>
  <c r="DT41" i="4" a="1"/>
  <c r="DT41" i="4" s="1"/>
  <c r="DT40" i="4" a="1"/>
  <c r="DT40" i="4" s="1"/>
  <c r="DT39" i="4" a="1"/>
  <c r="DT39" i="4" s="1"/>
  <c r="DT38" i="4" a="1"/>
  <c r="DT38" i="4" s="1"/>
  <c r="DT37" i="4" a="1"/>
  <c r="DT37" i="4" s="1"/>
  <c r="DT36" i="4" a="1"/>
  <c r="DT36" i="4" s="1"/>
  <c r="DT35" i="4" a="1"/>
  <c r="DT35" i="4" s="1"/>
  <c r="DT64" i="5" a="1"/>
  <c r="DT64" i="5" s="1"/>
  <c r="DT63" i="5" a="1"/>
  <c r="DT63" i="5" s="1"/>
  <c r="DT62" i="5" a="1"/>
  <c r="DT62" i="5" s="1"/>
  <c r="DT61" i="5" a="1"/>
  <c r="DT61" i="5" s="1"/>
  <c r="DT60" i="5" a="1"/>
  <c r="DT60" i="5" s="1"/>
  <c r="DT59" i="5" a="1"/>
  <c r="DT59" i="5" s="1"/>
  <c r="DT58" i="5" a="1"/>
  <c r="DT58" i="5" s="1"/>
  <c r="DT57" i="5" a="1"/>
  <c r="DT57" i="5" s="1"/>
  <c r="DT56" i="5" a="1"/>
  <c r="DT56" i="5" s="1"/>
  <c r="DT55" i="5" a="1"/>
  <c r="DT55" i="5" s="1"/>
  <c r="DT54" i="5" a="1"/>
  <c r="DT54" i="5" s="1"/>
  <c r="DT53" i="5" a="1"/>
  <c r="DT53" i="5" s="1"/>
  <c r="DT52" i="5" a="1"/>
  <c r="DT52" i="5" s="1"/>
  <c r="DT51" i="5" a="1"/>
  <c r="DT51" i="5" s="1"/>
  <c r="DT50" i="5" a="1"/>
  <c r="DT50" i="5" s="1"/>
  <c r="DT49" i="5" a="1"/>
  <c r="DT49" i="5" s="1"/>
  <c r="DT48" i="5" a="1"/>
  <c r="DT48" i="5" s="1"/>
  <c r="DT47" i="5" a="1"/>
  <c r="DT47" i="5" s="1"/>
  <c r="DT46" i="5" a="1"/>
  <c r="DT46" i="5" s="1"/>
  <c r="DT45" i="5" a="1"/>
  <c r="DT45" i="5" s="1"/>
  <c r="DT44" i="5" a="1"/>
  <c r="DT44" i="5" s="1"/>
  <c r="DT43" i="5" a="1"/>
  <c r="DT43" i="5" s="1"/>
  <c r="DT42" i="5" a="1"/>
  <c r="DT42" i="5" s="1"/>
  <c r="DT41" i="5" a="1"/>
  <c r="DT41" i="5" s="1"/>
  <c r="DT40" i="5" a="1"/>
  <c r="DT40" i="5" s="1"/>
  <c r="DT39" i="5" a="1"/>
  <c r="DT39" i="5" s="1"/>
  <c r="DT38" i="5" a="1"/>
  <c r="DT38" i="5" s="1"/>
  <c r="DT37" i="5" a="1"/>
  <c r="DT37" i="5" s="1"/>
  <c r="DT36" i="5" a="1"/>
  <c r="DT36" i="5" s="1"/>
  <c r="DT35" i="5" a="1"/>
  <c r="DT35" i="5" s="1"/>
  <c r="DT64" i="7" a="1"/>
  <c r="DT64" i="7" s="1"/>
  <c r="DT63" i="7" a="1"/>
  <c r="DT63" i="7" s="1"/>
  <c r="DT62" i="7" a="1"/>
  <c r="DT62" i="7" s="1"/>
  <c r="DT61" i="7" a="1"/>
  <c r="DT61" i="7" s="1"/>
  <c r="DT60" i="7" a="1"/>
  <c r="DT60" i="7" s="1"/>
  <c r="DT59" i="7" a="1"/>
  <c r="DT59" i="7" s="1"/>
  <c r="DT58" i="7" a="1"/>
  <c r="DT58" i="7" s="1"/>
  <c r="DT57" i="7" a="1"/>
  <c r="DT57" i="7" s="1"/>
  <c r="DT56" i="7" a="1"/>
  <c r="DT56" i="7" s="1"/>
  <c r="DT55" i="7" a="1"/>
  <c r="DT55" i="7" s="1"/>
  <c r="DT54" i="7" a="1"/>
  <c r="DT54" i="7" s="1"/>
  <c r="DT53" i="7" a="1"/>
  <c r="DT53" i="7" s="1"/>
  <c r="DT52" i="7" a="1"/>
  <c r="DT52" i="7" s="1"/>
  <c r="DT51" i="7" a="1"/>
  <c r="DT51" i="7" s="1"/>
  <c r="DT50" i="7" a="1"/>
  <c r="DT50" i="7" s="1"/>
  <c r="DT49" i="7" a="1"/>
  <c r="DT49" i="7" s="1"/>
  <c r="DT48" i="7" a="1"/>
  <c r="DT48" i="7" s="1"/>
  <c r="DT47" i="7" a="1"/>
  <c r="DT47" i="7" s="1"/>
  <c r="DT46" i="7" a="1"/>
  <c r="DT46" i="7" s="1"/>
  <c r="DT45" i="7" a="1"/>
  <c r="DT45" i="7" s="1"/>
  <c r="DT44" i="7" a="1"/>
  <c r="DT44" i="7" s="1"/>
  <c r="DT43" i="7" a="1"/>
  <c r="DT43" i="7" s="1"/>
  <c r="DT42" i="7" a="1"/>
  <c r="DT42" i="7" s="1"/>
  <c r="DT41" i="7" a="1"/>
  <c r="DT41" i="7" s="1"/>
  <c r="DT40" i="7" a="1"/>
  <c r="DT40" i="7" s="1"/>
  <c r="DT39" i="7" a="1"/>
  <c r="DT39" i="7" s="1"/>
  <c r="DT38" i="7" a="1"/>
  <c r="DT38" i="7" s="1"/>
  <c r="DT37" i="7" a="1"/>
  <c r="DT37" i="7" s="1"/>
  <c r="DT36" i="7" a="1"/>
  <c r="DT36" i="7" s="1"/>
  <c r="DT35" i="7" a="1"/>
  <c r="DT35" i="7" s="1"/>
  <c r="DN64" i="7" a="1"/>
  <c r="DN64" i="7" s="1"/>
  <c r="DM64" i="7" a="1"/>
  <c r="DM64" i="7" s="1"/>
  <c r="DN63" i="7" a="1"/>
  <c r="DN63" i="7" s="1"/>
  <c r="DM63" i="7" a="1"/>
  <c r="DM63" i="7" s="1"/>
  <c r="DN62" i="7" a="1"/>
  <c r="DN62" i="7" s="1"/>
  <c r="DM62" i="7" a="1"/>
  <c r="DM62" i="7" s="1"/>
  <c r="DN61" i="7" a="1"/>
  <c r="DN61" i="7" s="1"/>
  <c r="DM61" i="7" a="1"/>
  <c r="DM61" i="7" s="1"/>
  <c r="DN60" i="7" a="1"/>
  <c r="DN60" i="7" s="1"/>
  <c r="DM60" i="7" a="1"/>
  <c r="DM60" i="7" s="1"/>
  <c r="DN59" i="7" a="1"/>
  <c r="DN59" i="7" s="1"/>
  <c r="DM59" i="7" a="1"/>
  <c r="DM59" i="7" s="1"/>
  <c r="DN58" i="7" a="1"/>
  <c r="DN58" i="7" s="1"/>
  <c r="DM58" i="7" a="1"/>
  <c r="DM58" i="7" s="1"/>
  <c r="DN57" i="7" a="1"/>
  <c r="DN57" i="7" s="1"/>
  <c r="DM57" i="7" a="1"/>
  <c r="DM57" i="7" s="1"/>
  <c r="DN56" i="7" a="1"/>
  <c r="DN56" i="7" s="1"/>
  <c r="DM56" i="7" a="1"/>
  <c r="DM56" i="7" s="1"/>
  <c r="DN55" i="7" a="1"/>
  <c r="DN55" i="7" s="1"/>
  <c r="DM55" i="7" a="1"/>
  <c r="DM55" i="7" s="1"/>
  <c r="DN54" i="7" a="1"/>
  <c r="DN54" i="7" s="1"/>
  <c r="DM54" i="7" a="1"/>
  <c r="DM54" i="7" s="1"/>
  <c r="DN53" i="7" a="1"/>
  <c r="DN53" i="7" s="1"/>
  <c r="DM53" i="7" a="1"/>
  <c r="DM53" i="7" s="1"/>
  <c r="DN52" i="7" a="1"/>
  <c r="DN52" i="7" s="1"/>
  <c r="DM52" i="7" a="1"/>
  <c r="DM52" i="7" s="1"/>
  <c r="DN51" i="7" a="1"/>
  <c r="DN51" i="7" s="1"/>
  <c r="DM51" i="7" a="1"/>
  <c r="DM51" i="7" s="1"/>
  <c r="DN50" i="7" a="1"/>
  <c r="DN50" i="7" s="1"/>
  <c r="DM50" i="7" a="1"/>
  <c r="DM50" i="7" s="1"/>
  <c r="DN49" i="7" a="1"/>
  <c r="DN49" i="7" s="1"/>
  <c r="DM49" i="7" a="1"/>
  <c r="DM49" i="7" s="1"/>
  <c r="DN48" i="7" a="1"/>
  <c r="DN48" i="7" s="1"/>
  <c r="DM48" i="7" a="1"/>
  <c r="DM48" i="7" s="1"/>
  <c r="DN47" i="7" a="1"/>
  <c r="DN47" i="7" s="1"/>
  <c r="DM47" i="7" a="1"/>
  <c r="DM47" i="7" s="1"/>
  <c r="DN46" i="7" a="1"/>
  <c r="DN46" i="7" s="1"/>
  <c r="DM46" i="7" a="1"/>
  <c r="DM46" i="7" s="1"/>
  <c r="DN45" i="7" a="1"/>
  <c r="DN45" i="7" s="1"/>
  <c r="DM45" i="7" a="1"/>
  <c r="DM45" i="7" s="1"/>
  <c r="DN44" i="7" a="1"/>
  <c r="DN44" i="7" s="1"/>
  <c r="DM44" i="7" a="1"/>
  <c r="DM44" i="7" s="1"/>
  <c r="DN43" i="7" a="1"/>
  <c r="DN43" i="7" s="1"/>
  <c r="DM43" i="7" a="1"/>
  <c r="DM43" i="7" s="1"/>
  <c r="DN42" i="7" a="1"/>
  <c r="DN42" i="7" s="1"/>
  <c r="DM42" i="7" a="1"/>
  <c r="DM42" i="7" s="1"/>
  <c r="DN41" i="7" a="1"/>
  <c r="DN41" i="7" s="1"/>
  <c r="DM41" i="7" a="1"/>
  <c r="DM41" i="7" s="1"/>
  <c r="DN40" i="7" a="1"/>
  <c r="DN40" i="7" s="1"/>
  <c r="DM40" i="7" a="1"/>
  <c r="DM40" i="7" s="1"/>
  <c r="DN39" i="7" a="1"/>
  <c r="DN39" i="7" s="1"/>
  <c r="DM39" i="7" a="1"/>
  <c r="DM39" i="7" s="1"/>
  <c r="DN38" i="7" a="1"/>
  <c r="DN38" i="7" s="1"/>
  <c r="DM38" i="7" a="1"/>
  <c r="DM38" i="7" s="1"/>
  <c r="DN37" i="7" a="1"/>
  <c r="DN37" i="7" s="1"/>
  <c r="DM37" i="7" a="1"/>
  <c r="DM37" i="7" s="1"/>
  <c r="DN36" i="7" a="1"/>
  <c r="DN36" i="7" s="1"/>
  <c r="DM36" i="7" a="1"/>
  <c r="DM36" i="7" s="1"/>
  <c r="DN35" i="7" a="1"/>
  <c r="DN35" i="7" s="1"/>
  <c r="DM35" i="7" a="1"/>
  <c r="DM35" i="7" s="1"/>
  <c r="DN64" i="5" a="1"/>
  <c r="DN64" i="5" s="1"/>
  <c r="DM64" i="5" a="1"/>
  <c r="DM64" i="5" s="1"/>
  <c r="DN63" i="5" a="1"/>
  <c r="DN63" i="5" s="1"/>
  <c r="DM63" i="5" a="1"/>
  <c r="DM63" i="5" s="1"/>
  <c r="DN62" i="5" a="1"/>
  <c r="DN62" i="5" s="1"/>
  <c r="DM62" i="5" a="1"/>
  <c r="DM62" i="5" s="1"/>
  <c r="DN61" i="5" a="1"/>
  <c r="DN61" i="5" s="1"/>
  <c r="DM61" i="5" a="1"/>
  <c r="DM61" i="5" s="1"/>
  <c r="DN60" i="5" a="1"/>
  <c r="DN60" i="5" s="1"/>
  <c r="DM60" i="5" a="1"/>
  <c r="DM60" i="5" s="1"/>
  <c r="DN59" i="5" a="1"/>
  <c r="DN59" i="5" s="1"/>
  <c r="DM59" i="5" a="1"/>
  <c r="DM59" i="5" s="1"/>
  <c r="DN58" i="5" a="1"/>
  <c r="DN58" i="5" s="1"/>
  <c r="DM58" i="5" a="1"/>
  <c r="DM58" i="5" s="1"/>
  <c r="DN57" i="5" a="1"/>
  <c r="DN57" i="5" s="1"/>
  <c r="DM57" i="5" a="1"/>
  <c r="DM57" i="5" s="1"/>
  <c r="DN56" i="5" a="1"/>
  <c r="DN56" i="5" s="1"/>
  <c r="DM56" i="5" a="1"/>
  <c r="DM56" i="5" s="1"/>
  <c r="DN55" i="5" a="1"/>
  <c r="DN55" i="5" s="1"/>
  <c r="DM55" i="5" a="1"/>
  <c r="DM55" i="5" s="1"/>
  <c r="DN54" i="5" a="1"/>
  <c r="DN54" i="5" s="1"/>
  <c r="DM54" i="5" a="1"/>
  <c r="DM54" i="5" s="1"/>
  <c r="DN53" i="5" a="1"/>
  <c r="DN53" i="5" s="1"/>
  <c r="DM53" i="5" a="1"/>
  <c r="DM53" i="5" s="1"/>
  <c r="DN52" i="5" a="1"/>
  <c r="DN52" i="5" s="1"/>
  <c r="DM52" i="5" a="1"/>
  <c r="DM52" i="5" s="1"/>
  <c r="DN51" i="5" a="1"/>
  <c r="DN51" i="5" s="1"/>
  <c r="DM51" i="5" a="1"/>
  <c r="DM51" i="5" s="1"/>
  <c r="DN50" i="5" a="1"/>
  <c r="DN50" i="5" s="1"/>
  <c r="DM50" i="5" a="1"/>
  <c r="DM50" i="5" s="1"/>
  <c r="DN49" i="5" a="1"/>
  <c r="DN49" i="5" s="1"/>
  <c r="DM49" i="5" a="1"/>
  <c r="DM49" i="5" s="1"/>
  <c r="DN48" i="5" a="1"/>
  <c r="DN48" i="5" s="1"/>
  <c r="DM48" i="5" a="1"/>
  <c r="DM48" i="5" s="1"/>
  <c r="DN47" i="5" a="1"/>
  <c r="DN47" i="5" s="1"/>
  <c r="DM47" i="5" a="1"/>
  <c r="DM47" i="5" s="1"/>
  <c r="DN46" i="5" a="1"/>
  <c r="DN46" i="5" s="1"/>
  <c r="DM46" i="5" a="1"/>
  <c r="DM46" i="5" s="1"/>
  <c r="DN45" i="5" a="1"/>
  <c r="DN45" i="5" s="1"/>
  <c r="DM45" i="5" a="1"/>
  <c r="DM45" i="5" s="1"/>
  <c r="DN44" i="5" a="1"/>
  <c r="DN44" i="5" s="1"/>
  <c r="DM44" i="5" a="1"/>
  <c r="DM44" i="5" s="1"/>
  <c r="DN43" i="5" a="1"/>
  <c r="DN43" i="5" s="1"/>
  <c r="DM43" i="5" a="1"/>
  <c r="DM43" i="5" s="1"/>
  <c r="DN42" i="5" a="1"/>
  <c r="DN42" i="5" s="1"/>
  <c r="DM42" i="5" a="1"/>
  <c r="DM42" i="5" s="1"/>
  <c r="DN41" i="5" a="1"/>
  <c r="DN41" i="5" s="1"/>
  <c r="DM41" i="5" a="1"/>
  <c r="DM41" i="5" s="1"/>
  <c r="DN40" i="5" a="1"/>
  <c r="DN40" i="5" s="1"/>
  <c r="DM40" i="5" a="1"/>
  <c r="DM40" i="5" s="1"/>
  <c r="DN39" i="5" a="1"/>
  <c r="DN39" i="5" s="1"/>
  <c r="DM39" i="5" a="1"/>
  <c r="DM39" i="5" s="1"/>
  <c r="DN38" i="5" a="1"/>
  <c r="DN38" i="5" s="1"/>
  <c r="DM38" i="5" a="1"/>
  <c r="DM38" i="5" s="1"/>
  <c r="DN37" i="5" a="1"/>
  <c r="DN37" i="5" s="1"/>
  <c r="DM37" i="5" a="1"/>
  <c r="DM37" i="5" s="1"/>
  <c r="DN36" i="5" a="1"/>
  <c r="DN36" i="5" s="1"/>
  <c r="DM36" i="5" a="1"/>
  <c r="DM36" i="5" s="1"/>
  <c r="DN35" i="5" a="1"/>
  <c r="DN35" i="5" s="1"/>
  <c r="DM35" i="5" a="1"/>
  <c r="DM35" i="5" s="1"/>
  <c r="DN64" i="4" a="1"/>
  <c r="DN64" i="4" s="1"/>
  <c r="DM64" i="4" a="1"/>
  <c r="DM64" i="4" s="1"/>
  <c r="DN63" i="4" a="1"/>
  <c r="DN63" i="4" s="1"/>
  <c r="DM63" i="4" a="1"/>
  <c r="DM63" i="4" s="1"/>
  <c r="DN62" i="4" a="1"/>
  <c r="DN62" i="4" s="1"/>
  <c r="DM62" i="4" a="1"/>
  <c r="DM62" i="4" s="1"/>
  <c r="DN61" i="4" a="1"/>
  <c r="DN61" i="4" s="1"/>
  <c r="DM61" i="4" a="1"/>
  <c r="DM61" i="4" s="1"/>
  <c r="DN60" i="4" a="1"/>
  <c r="DN60" i="4" s="1"/>
  <c r="DM60" i="4" a="1"/>
  <c r="DM60" i="4" s="1"/>
  <c r="DN59" i="4" a="1"/>
  <c r="DN59" i="4" s="1"/>
  <c r="DM59" i="4" a="1"/>
  <c r="DM59" i="4" s="1"/>
  <c r="DN58" i="4" a="1"/>
  <c r="DN58" i="4" s="1"/>
  <c r="DM58" i="4" a="1"/>
  <c r="DM58" i="4" s="1"/>
  <c r="DN57" i="4" a="1"/>
  <c r="DN57" i="4" s="1"/>
  <c r="DM57" i="4" a="1"/>
  <c r="DM57" i="4" s="1"/>
  <c r="DN56" i="4" a="1"/>
  <c r="DN56" i="4" s="1"/>
  <c r="DM56" i="4" a="1"/>
  <c r="DM56" i="4" s="1"/>
  <c r="DN55" i="4" a="1"/>
  <c r="DN55" i="4" s="1"/>
  <c r="DM55" i="4" a="1"/>
  <c r="DM55" i="4" s="1"/>
  <c r="DN54" i="4" a="1"/>
  <c r="DN54" i="4" s="1"/>
  <c r="DM54" i="4" a="1"/>
  <c r="DM54" i="4" s="1"/>
  <c r="DN53" i="4" a="1"/>
  <c r="DN53" i="4" s="1"/>
  <c r="DM53" i="4" a="1"/>
  <c r="DM53" i="4" s="1"/>
  <c r="DN52" i="4" a="1"/>
  <c r="DN52" i="4" s="1"/>
  <c r="DM52" i="4" a="1"/>
  <c r="DM52" i="4" s="1"/>
  <c r="DN51" i="4" a="1"/>
  <c r="DN51" i="4" s="1"/>
  <c r="DM51" i="4" a="1"/>
  <c r="DM51" i="4" s="1"/>
  <c r="DN50" i="4" a="1"/>
  <c r="DN50" i="4" s="1"/>
  <c r="DM50" i="4" a="1"/>
  <c r="DM50" i="4" s="1"/>
  <c r="DN49" i="4" a="1"/>
  <c r="DN49" i="4" s="1"/>
  <c r="DM49" i="4" a="1"/>
  <c r="DM49" i="4" s="1"/>
  <c r="DN48" i="4" a="1"/>
  <c r="DN48" i="4" s="1"/>
  <c r="DM48" i="4" a="1"/>
  <c r="DM48" i="4" s="1"/>
  <c r="DN47" i="4" a="1"/>
  <c r="DN47" i="4" s="1"/>
  <c r="DM47" i="4" a="1"/>
  <c r="DM47" i="4" s="1"/>
  <c r="DN46" i="4" a="1"/>
  <c r="DN46" i="4" s="1"/>
  <c r="DM46" i="4" a="1"/>
  <c r="DM46" i="4" s="1"/>
  <c r="DN45" i="4" a="1"/>
  <c r="DN45" i="4" s="1"/>
  <c r="DM45" i="4" a="1"/>
  <c r="DM45" i="4" s="1"/>
  <c r="DN44" i="4" a="1"/>
  <c r="DN44" i="4" s="1"/>
  <c r="DM44" i="4" a="1"/>
  <c r="DM44" i="4" s="1"/>
  <c r="DN43" i="4" a="1"/>
  <c r="DN43" i="4" s="1"/>
  <c r="DM43" i="4" a="1"/>
  <c r="DM43" i="4" s="1"/>
  <c r="DN42" i="4" a="1"/>
  <c r="DN42" i="4" s="1"/>
  <c r="DM42" i="4" a="1"/>
  <c r="DM42" i="4" s="1"/>
  <c r="DN41" i="4" a="1"/>
  <c r="DN41" i="4" s="1"/>
  <c r="DM41" i="4" a="1"/>
  <c r="DM41" i="4" s="1"/>
  <c r="DN40" i="4" a="1"/>
  <c r="DN40" i="4" s="1"/>
  <c r="DM40" i="4" a="1"/>
  <c r="DM40" i="4" s="1"/>
  <c r="DN39" i="4" a="1"/>
  <c r="DN39" i="4" s="1"/>
  <c r="DM39" i="4" a="1"/>
  <c r="DM39" i="4" s="1"/>
  <c r="DN38" i="4" a="1"/>
  <c r="DN38" i="4" s="1"/>
  <c r="DM38" i="4" a="1"/>
  <c r="DM38" i="4" s="1"/>
  <c r="DN37" i="4" a="1"/>
  <c r="DN37" i="4" s="1"/>
  <c r="DM37" i="4" a="1"/>
  <c r="DM37" i="4" s="1"/>
  <c r="DN36" i="4" a="1"/>
  <c r="DN36" i="4" s="1"/>
  <c r="DM36" i="4" a="1"/>
  <c r="DM36" i="4" s="1"/>
  <c r="DN35" i="4" a="1"/>
  <c r="DN35" i="4" s="1"/>
  <c r="DM35" i="4" a="1"/>
  <c r="DM35" i="4" s="1"/>
  <c r="DN64" i="12" a="1"/>
  <c r="DN64" i="12" s="1"/>
  <c r="DM64" i="12" a="1"/>
  <c r="DM64" i="12" s="1"/>
  <c r="DN63" i="12" a="1"/>
  <c r="DN63" i="12" s="1"/>
  <c r="DM63" i="12" a="1"/>
  <c r="DM63" i="12" s="1"/>
  <c r="DN62" i="12" a="1"/>
  <c r="DN62" i="12" s="1"/>
  <c r="DM62" i="12" a="1"/>
  <c r="DM62" i="12" s="1"/>
  <c r="DN61" i="12" a="1"/>
  <c r="DN61" i="12" s="1"/>
  <c r="DM61" i="12" a="1"/>
  <c r="DM61" i="12" s="1"/>
  <c r="DN60" i="12" a="1"/>
  <c r="DN60" i="12" s="1"/>
  <c r="DM60" i="12" a="1"/>
  <c r="DM60" i="12" s="1"/>
  <c r="DN59" i="12" a="1"/>
  <c r="DN59" i="12" s="1"/>
  <c r="DM59" i="12" a="1"/>
  <c r="DM59" i="12" s="1"/>
  <c r="DN58" i="12" a="1"/>
  <c r="DN58" i="12" s="1"/>
  <c r="DM58" i="12" a="1"/>
  <c r="DM58" i="12" s="1"/>
  <c r="DN57" i="12" a="1"/>
  <c r="DN57" i="12" s="1"/>
  <c r="DM57" i="12" a="1"/>
  <c r="DM57" i="12" s="1"/>
  <c r="DN56" i="12" a="1"/>
  <c r="DN56" i="12" s="1"/>
  <c r="DM56" i="12" a="1"/>
  <c r="DM56" i="12" s="1"/>
  <c r="DN55" i="12" a="1"/>
  <c r="DN55" i="12" s="1"/>
  <c r="DM55" i="12" a="1"/>
  <c r="DM55" i="12" s="1"/>
  <c r="DN54" i="12" a="1"/>
  <c r="DN54" i="12" s="1"/>
  <c r="DM54" i="12" a="1"/>
  <c r="DM54" i="12" s="1"/>
  <c r="DN53" i="12" a="1"/>
  <c r="DN53" i="12" s="1"/>
  <c r="DM53" i="12" a="1"/>
  <c r="DM53" i="12" s="1"/>
  <c r="DN52" i="12" a="1"/>
  <c r="DN52" i="12" s="1"/>
  <c r="DM52" i="12" a="1"/>
  <c r="DM52" i="12" s="1"/>
  <c r="DN51" i="12" a="1"/>
  <c r="DN51" i="12" s="1"/>
  <c r="DM51" i="12" a="1"/>
  <c r="DM51" i="12" s="1"/>
  <c r="DN50" i="12" a="1"/>
  <c r="DN50" i="12" s="1"/>
  <c r="DM50" i="12" a="1"/>
  <c r="DM50" i="12" s="1"/>
  <c r="DN49" i="12" a="1"/>
  <c r="DN49" i="12" s="1"/>
  <c r="DM49" i="12" a="1"/>
  <c r="DM49" i="12" s="1"/>
  <c r="DN48" i="12" a="1"/>
  <c r="DN48" i="12" s="1"/>
  <c r="DM48" i="12" a="1"/>
  <c r="DM48" i="12" s="1"/>
  <c r="DN47" i="12" a="1"/>
  <c r="DN47" i="12" s="1"/>
  <c r="DM47" i="12" a="1"/>
  <c r="DM47" i="12" s="1"/>
  <c r="DN46" i="12" a="1"/>
  <c r="DN46" i="12" s="1"/>
  <c r="DM46" i="12" a="1"/>
  <c r="DM46" i="12" s="1"/>
  <c r="DN45" i="12" a="1"/>
  <c r="DN45" i="12" s="1"/>
  <c r="DM45" i="12" a="1"/>
  <c r="DM45" i="12" s="1"/>
  <c r="DN44" i="12" a="1"/>
  <c r="DN44" i="12" s="1"/>
  <c r="DM44" i="12" a="1"/>
  <c r="DM44" i="12" s="1"/>
  <c r="DN43" i="12" a="1"/>
  <c r="DN43" i="12" s="1"/>
  <c r="DM43" i="12" a="1"/>
  <c r="DM43" i="12" s="1"/>
  <c r="DN42" i="12" a="1"/>
  <c r="DN42" i="12" s="1"/>
  <c r="DM42" i="12" a="1"/>
  <c r="DM42" i="12" s="1"/>
  <c r="DN41" i="12" a="1"/>
  <c r="DN41" i="12" s="1"/>
  <c r="DM41" i="12" a="1"/>
  <c r="DM41" i="12" s="1"/>
  <c r="DN40" i="12" a="1"/>
  <c r="DN40" i="12" s="1"/>
  <c r="DM40" i="12" a="1"/>
  <c r="DM40" i="12" s="1"/>
  <c r="DN39" i="12" a="1"/>
  <c r="DN39" i="12" s="1"/>
  <c r="DM39" i="12" a="1"/>
  <c r="DM39" i="12" s="1"/>
  <c r="DN38" i="12" a="1"/>
  <c r="DN38" i="12" s="1"/>
  <c r="DM38" i="12" a="1"/>
  <c r="DM38" i="12" s="1"/>
  <c r="DN37" i="12" a="1"/>
  <c r="DN37" i="12" s="1"/>
  <c r="DM37" i="12" a="1"/>
  <c r="DM37" i="12" s="1"/>
  <c r="DN36" i="12" a="1"/>
  <c r="DN36" i="12" s="1"/>
  <c r="DM36" i="12" a="1"/>
  <c r="DM36" i="12" s="1"/>
  <c r="DN35" i="12" a="1"/>
  <c r="DN35" i="12" s="1"/>
  <c r="DM35" i="12" a="1"/>
  <c r="DM35" i="12" s="1"/>
  <c r="DM37" i="6" a="1"/>
  <c r="DM37" i="6" s="1"/>
  <c r="DN37" i="6" a="1"/>
  <c r="DN37" i="6" s="1"/>
  <c r="DM38" i="6" a="1"/>
  <c r="DM38" i="6" s="1"/>
  <c r="DN38" i="6" a="1"/>
  <c r="DN38" i="6" s="1"/>
  <c r="DM39" i="6" a="1"/>
  <c r="DM39" i="6" s="1"/>
  <c r="DN39" i="6" a="1"/>
  <c r="DN39" i="6" s="1"/>
  <c r="DM40" i="6" a="1"/>
  <c r="DM40" i="6" s="1"/>
  <c r="DN40" i="6" a="1"/>
  <c r="DN40" i="6" s="1"/>
  <c r="DM41" i="6" a="1"/>
  <c r="DM41" i="6" s="1"/>
  <c r="DN41" i="6" a="1"/>
  <c r="DN41" i="6" s="1"/>
  <c r="DM42" i="6" a="1"/>
  <c r="DM42" i="6" s="1"/>
  <c r="DN42" i="6" a="1"/>
  <c r="DN42" i="6" s="1"/>
  <c r="DM43" i="6" a="1"/>
  <c r="DM43" i="6" s="1"/>
  <c r="DN43" i="6" a="1"/>
  <c r="DN43" i="6" s="1"/>
  <c r="DM44" i="6" a="1"/>
  <c r="DM44" i="6" s="1"/>
  <c r="DN44" i="6" a="1"/>
  <c r="DN44" i="6" s="1"/>
  <c r="DM45" i="6" a="1"/>
  <c r="DM45" i="6" s="1"/>
  <c r="DN45" i="6" a="1"/>
  <c r="DN45" i="6" s="1"/>
  <c r="DM46" i="6" a="1"/>
  <c r="DM46" i="6" s="1"/>
  <c r="DN46" i="6" a="1"/>
  <c r="DN46" i="6" s="1"/>
  <c r="DM47" i="6" a="1"/>
  <c r="DM47" i="6" s="1"/>
  <c r="DN47" i="6" a="1"/>
  <c r="DN47" i="6" s="1"/>
  <c r="DM48" i="6" a="1"/>
  <c r="DM48" i="6" s="1"/>
  <c r="DN48" i="6" a="1"/>
  <c r="DN48" i="6" s="1"/>
  <c r="DM49" i="6" a="1"/>
  <c r="DM49" i="6" s="1"/>
  <c r="DN49" i="6" a="1"/>
  <c r="DN49" i="6" s="1"/>
  <c r="DM50" i="6" a="1"/>
  <c r="DM50" i="6" s="1"/>
  <c r="DN50" i="6" a="1"/>
  <c r="DN50" i="6" s="1"/>
  <c r="DM51" i="6" a="1"/>
  <c r="DM51" i="6" s="1"/>
  <c r="DN51" i="6" a="1"/>
  <c r="DN51" i="6" s="1"/>
  <c r="DM52" i="6" a="1"/>
  <c r="DM52" i="6" s="1"/>
  <c r="DN52" i="6" a="1"/>
  <c r="DN52" i="6" s="1"/>
  <c r="DM53" i="6" a="1"/>
  <c r="DM53" i="6" s="1"/>
  <c r="DN53" i="6" a="1"/>
  <c r="DN53" i="6" s="1"/>
  <c r="DM54" i="6" a="1"/>
  <c r="DM54" i="6" s="1"/>
  <c r="DN54" i="6" a="1"/>
  <c r="DN54" i="6" s="1"/>
  <c r="DM55" i="6" a="1"/>
  <c r="DM55" i="6" s="1"/>
  <c r="DN55" i="6" a="1"/>
  <c r="DN55" i="6" s="1"/>
  <c r="DM56" i="6" a="1"/>
  <c r="DM56" i="6" s="1"/>
  <c r="DN56" i="6" a="1"/>
  <c r="DN56" i="6" s="1"/>
  <c r="DM57" i="6" a="1"/>
  <c r="DM57" i="6" s="1"/>
  <c r="DN57" i="6" a="1"/>
  <c r="DN57" i="6" s="1"/>
  <c r="DM58" i="6" a="1"/>
  <c r="DM58" i="6" s="1"/>
  <c r="DN58" i="6" a="1"/>
  <c r="DN58" i="6" s="1"/>
  <c r="DM59" i="6" a="1"/>
  <c r="DM59" i="6" s="1"/>
  <c r="DN59" i="6" a="1"/>
  <c r="DN59" i="6" s="1"/>
  <c r="DM60" i="6" a="1"/>
  <c r="DM60" i="6" s="1"/>
  <c r="DN60" i="6" a="1"/>
  <c r="DN60" i="6" s="1"/>
  <c r="DM61" i="6" a="1"/>
  <c r="DM61" i="6" s="1"/>
  <c r="DN61" i="6" a="1"/>
  <c r="DN61" i="6" s="1"/>
  <c r="DM62" i="6" a="1"/>
  <c r="DM62" i="6" s="1"/>
  <c r="DN62" i="6" a="1"/>
  <c r="DN62" i="6" s="1"/>
  <c r="DM63" i="6" a="1"/>
  <c r="DM63" i="6" s="1"/>
  <c r="DN63" i="6" a="1"/>
  <c r="DN63" i="6" s="1"/>
  <c r="DM64" i="6" a="1"/>
  <c r="DM64" i="6" s="1"/>
  <c r="DN64" i="6" a="1"/>
  <c r="DN64" i="6" s="1"/>
  <c r="DN35" i="6" a="1"/>
  <c r="DN35" i="6" s="1"/>
  <c r="DN36" i="6" a="1"/>
  <c r="DN36" i="6" s="1"/>
  <c r="DM35" i="6" a="1"/>
  <c r="DM35" i="6" s="1"/>
  <c r="DM36" i="6" a="1"/>
  <c r="DM36" i="6" s="1"/>
  <c r="BZ64" i="7" a="1"/>
  <c r="BZ64" i="7" s="1"/>
  <c r="BY64" i="7" a="1"/>
  <c r="BY64" i="7" s="1"/>
  <c r="BZ63" i="7" a="1"/>
  <c r="BZ63" i="7" s="1"/>
  <c r="BY63" i="7" a="1"/>
  <c r="BY63" i="7" s="1"/>
  <c r="BZ62" i="7" a="1"/>
  <c r="BZ62" i="7" s="1"/>
  <c r="BY62" i="7" a="1"/>
  <c r="BY62" i="7" s="1"/>
  <c r="BZ61" i="7" a="1"/>
  <c r="BZ61" i="7" s="1"/>
  <c r="BY61" i="7" a="1"/>
  <c r="BY61" i="7" s="1"/>
  <c r="BZ60" i="7" a="1"/>
  <c r="BZ60" i="7" s="1"/>
  <c r="BY60" i="7" a="1"/>
  <c r="BY60" i="7" s="1"/>
  <c r="BZ59" i="7" a="1"/>
  <c r="BZ59" i="7" s="1"/>
  <c r="BY59" i="7" a="1"/>
  <c r="BY59" i="7" s="1"/>
  <c r="BZ58" i="7" a="1"/>
  <c r="BZ58" i="7" s="1"/>
  <c r="BY58" i="7" a="1"/>
  <c r="BY58" i="7" s="1"/>
  <c r="BZ57" i="7" a="1"/>
  <c r="BZ57" i="7" s="1"/>
  <c r="BY57" i="7" a="1"/>
  <c r="BY57" i="7" s="1"/>
  <c r="BZ56" i="7" a="1"/>
  <c r="BZ56" i="7" s="1"/>
  <c r="BY56" i="7" a="1"/>
  <c r="BY56" i="7" s="1"/>
  <c r="BZ55" i="7" a="1"/>
  <c r="BZ55" i="7" s="1"/>
  <c r="BY55" i="7" a="1"/>
  <c r="BY55" i="7" s="1"/>
  <c r="BZ54" i="7" a="1"/>
  <c r="BZ54" i="7" s="1"/>
  <c r="BY54" i="7" a="1"/>
  <c r="BY54" i="7" s="1"/>
  <c r="BZ53" i="7" a="1"/>
  <c r="BZ53" i="7" s="1"/>
  <c r="BY53" i="7" a="1"/>
  <c r="BY53" i="7" s="1"/>
  <c r="BZ52" i="7" a="1"/>
  <c r="BZ52" i="7" s="1"/>
  <c r="BY52" i="7" a="1"/>
  <c r="BY52" i="7" s="1"/>
  <c r="BZ51" i="7" a="1"/>
  <c r="BZ51" i="7" s="1"/>
  <c r="BY51" i="7" a="1"/>
  <c r="BY51" i="7" s="1"/>
  <c r="BZ50" i="7" a="1"/>
  <c r="BZ50" i="7" s="1"/>
  <c r="BY50" i="7" a="1"/>
  <c r="BY50" i="7" s="1"/>
  <c r="BZ49" i="7" a="1"/>
  <c r="BZ49" i="7" s="1"/>
  <c r="BY49" i="7" a="1"/>
  <c r="BY49" i="7" s="1"/>
  <c r="BZ48" i="7" a="1"/>
  <c r="BZ48" i="7" s="1"/>
  <c r="BY48" i="7" a="1"/>
  <c r="BY48" i="7" s="1"/>
  <c r="BZ47" i="7" a="1"/>
  <c r="BZ47" i="7" s="1"/>
  <c r="BY47" i="7" a="1"/>
  <c r="BY47" i="7" s="1"/>
  <c r="BZ46" i="7" a="1"/>
  <c r="BZ46" i="7" s="1"/>
  <c r="BY46" i="7" a="1"/>
  <c r="BY46" i="7" s="1"/>
  <c r="BZ45" i="7" a="1"/>
  <c r="BZ45" i="7" s="1"/>
  <c r="BY45" i="7" a="1"/>
  <c r="BY45" i="7" s="1"/>
  <c r="BZ44" i="7" a="1"/>
  <c r="BZ44" i="7" s="1"/>
  <c r="BY44" i="7" a="1"/>
  <c r="BY44" i="7" s="1"/>
  <c r="BZ43" i="7" a="1"/>
  <c r="BZ43" i="7" s="1"/>
  <c r="BY43" i="7" a="1"/>
  <c r="BY43" i="7" s="1"/>
  <c r="BZ42" i="7" a="1"/>
  <c r="BZ42" i="7" s="1"/>
  <c r="BY42" i="7" a="1"/>
  <c r="BY42" i="7" s="1"/>
  <c r="BZ41" i="7" a="1"/>
  <c r="BZ41" i="7" s="1"/>
  <c r="BY41" i="7" a="1"/>
  <c r="BY41" i="7" s="1"/>
  <c r="BZ40" i="7" a="1"/>
  <c r="BZ40" i="7" s="1"/>
  <c r="BY40" i="7" a="1"/>
  <c r="BY40" i="7" s="1"/>
  <c r="BZ39" i="7" a="1"/>
  <c r="BZ39" i="7" s="1"/>
  <c r="BY39" i="7" a="1"/>
  <c r="BY39" i="7" s="1"/>
  <c r="BZ38" i="7" a="1"/>
  <c r="BZ38" i="7" s="1"/>
  <c r="BY38" i="7" a="1"/>
  <c r="BY38" i="7" s="1"/>
  <c r="BZ37" i="7" a="1"/>
  <c r="BZ37" i="7" s="1"/>
  <c r="BY37" i="7" a="1"/>
  <c r="BY37" i="7" s="1"/>
  <c r="BZ36" i="7" a="1"/>
  <c r="BZ36" i="7" s="1"/>
  <c r="BY36" i="7" a="1"/>
  <c r="BY36" i="7" s="1"/>
  <c r="BZ35" i="7" a="1"/>
  <c r="BZ35" i="7" s="1"/>
  <c r="BY35" i="7" a="1"/>
  <c r="BY35" i="7" s="1"/>
  <c r="BZ64" i="5" a="1"/>
  <c r="BZ64" i="5" s="1"/>
  <c r="BY64" i="5" a="1"/>
  <c r="BY64" i="5" s="1"/>
  <c r="BZ63" i="5" a="1"/>
  <c r="BZ63" i="5" s="1"/>
  <c r="BY63" i="5" a="1"/>
  <c r="BY63" i="5" s="1"/>
  <c r="BZ62" i="5" a="1"/>
  <c r="BZ62" i="5" s="1"/>
  <c r="BY62" i="5" a="1"/>
  <c r="BY62" i="5" s="1"/>
  <c r="BZ61" i="5" a="1"/>
  <c r="BZ61" i="5" s="1"/>
  <c r="BY61" i="5" a="1"/>
  <c r="BY61" i="5" s="1"/>
  <c r="BZ60" i="5" a="1"/>
  <c r="BZ60" i="5" s="1"/>
  <c r="BY60" i="5" a="1"/>
  <c r="BY60" i="5" s="1"/>
  <c r="BZ59" i="5" a="1"/>
  <c r="BZ59" i="5" s="1"/>
  <c r="BY59" i="5" a="1"/>
  <c r="BY59" i="5" s="1"/>
  <c r="BZ58" i="5" a="1"/>
  <c r="BZ58" i="5" s="1"/>
  <c r="BY58" i="5" a="1"/>
  <c r="BY58" i="5" s="1"/>
  <c r="BZ57" i="5" a="1"/>
  <c r="BZ57" i="5" s="1"/>
  <c r="BY57" i="5" a="1"/>
  <c r="BY57" i="5" s="1"/>
  <c r="BZ56" i="5" a="1"/>
  <c r="BZ56" i="5" s="1"/>
  <c r="BY56" i="5" a="1"/>
  <c r="BY56" i="5" s="1"/>
  <c r="BZ55" i="5" a="1"/>
  <c r="BZ55" i="5" s="1"/>
  <c r="BY55" i="5" a="1"/>
  <c r="BY55" i="5" s="1"/>
  <c r="BZ54" i="5" a="1"/>
  <c r="BZ54" i="5" s="1"/>
  <c r="BY54" i="5" a="1"/>
  <c r="BY54" i="5" s="1"/>
  <c r="BZ53" i="5" a="1"/>
  <c r="BZ53" i="5" s="1"/>
  <c r="BY53" i="5" a="1"/>
  <c r="BY53" i="5" s="1"/>
  <c r="BZ52" i="5" a="1"/>
  <c r="BZ52" i="5" s="1"/>
  <c r="BY52" i="5" a="1"/>
  <c r="BY52" i="5" s="1"/>
  <c r="BZ51" i="5" a="1"/>
  <c r="BZ51" i="5" s="1"/>
  <c r="BY51" i="5" a="1"/>
  <c r="BY51" i="5" s="1"/>
  <c r="BZ50" i="5" a="1"/>
  <c r="BZ50" i="5" s="1"/>
  <c r="BY50" i="5" a="1"/>
  <c r="BY50" i="5" s="1"/>
  <c r="BZ49" i="5" a="1"/>
  <c r="BZ49" i="5" s="1"/>
  <c r="BY49" i="5" a="1"/>
  <c r="BY49" i="5" s="1"/>
  <c r="BZ48" i="5" a="1"/>
  <c r="BZ48" i="5" s="1"/>
  <c r="BY48" i="5" a="1"/>
  <c r="BY48" i="5" s="1"/>
  <c r="BZ47" i="5" a="1"/>
  <c r="BZ47" i="5" s="1"/>
  <c r="BY47" i="5" a="1"/>
  <c r="BY47" i="5" s="1"/>
  <c r="BZ46" i="5" a="1"/>
  <c r="BZ46" i="5" s="1"/>
  <c r="BY46" i="5" a="1"/>
  <c r="BY46" i="5" s="1"/>
  <c r="BZ45" i="5" a="1"/>
  <c r="BZ45" i="5" s="1"/>
  <c r="BY45" i="5" a="1"/>
  <c r="BY45" i="5" s="1"/>
  <c r="BZ44" i="5" a="1"/>
  <c r="BZ44" i="5" s="1"/>
  <c r="BY44" i="5" a="1"/>
  <c r="BY44" i="5" s="1"/>
  <c r="BZ43" i="5" a="1"/>
  <c r="BZ43" i="5" s="1"/>
  <c r="BY43" i="5" a="1"/>
  <c r="BY43" i="5" s="1"/>
  <c r="BZ42" i="5" a="1"/>
  <c r="BZ42" i="5" s="1"/>
  <c r="BY42" i="5" a="1"/>
  <c r="BY42" i="5" s="1"/>
  <c r="BZ41" i="5" a="1"/>
  <c r="BZ41" i="5" s="1"/>
  <c r="BY41" i="5" a="1"/>
  <c r="BY41" i="5" s="1"/>
  <c r="BZ40" i="5" a="1"/>
  <c r="BZ40" i="5" s="1"/>
  <c r="BY40" i="5" a="1"/>
  <c r="BY40" i="5" s="1"/>
  <c r="BZ39" i="5" a="1"/>
  <c r="BZ39" i="5" s="1"/>
  <c r="BY39" i="5" a="1"/>
  <c r="BY39" i="5" s="1"/>
  <c r="BZ38" i="5" a="1"/>
  <c r="BZ38" i="5" s="1"/>
  <c r="BY38" i="5" a="1"/>
  <c r="BY38" i="5" s="1"/>
  <c r="BZ37" i="5" a="1"/>
  <c r="BZ37" i="5" s="1"/>
  <c r="BY37" i="5" a="1"/>
  <c r="BY37" i="5" s="1"/>
  <c r="BZ36" i="5" a="1"/>
  <c r="BZ36" i="5" s="1"/>
  <c r="BY36" i="5" a="1"/>
  <c r="BY36" i="5" s="1"/>
  <c r="BZ35" i="5" a="1"/>
  <c r="BZ35" i="5" s="1"/>
  <c r="BY35" i="5" a="1"/>
  <c r="BY35" i="5" s="1"/>
  <c r="BZ64" i="4" a="1"/>
  <c r="BZ64" i="4" s="1"/>
  <c r="BY64" i="4" a="1"/>
  <c r="BY64" i="4" s="1"/>
  <c r="BZ63" i="4" a="1"/>
  <c r="BZ63" i="4" s="1"/>
  <c r="BY63" i="4" a="1"/>
  <c r="BY63" i="4" s="1"/>
  <c r="BZ62" i="4" a="1"/>
  <c r="BZ62" i="4" s="1"/>
  <c r="BY62" i="4" a="1"/>
  <c r="BY62" i="4" s="1"/>
  <c r="BZ61" i="4" a="1"/>
  <c r="BZ61" i="4" s="1"/>
  <c r="BY61" i="4" a="1"/>
  <c r="BY61" i="4" s="1"/>
  <c r="BZ60" i="4" a="1"/>
  <c r="BZ60" i="4" s="1"/>
  <c r="BY60" i="4" a="1"/>
  <c r="BY60" i="4" s="1"/>
  <c r="BZ59" i="4" a="1"/>
  <c r="BZ59" i="4" s="1"/>
  <c r="BY59" i="4" a="1"/>
  <c r="BY59" i="4" s="1"/>
  <c r="BZ58" i="4" a="1"/>
  <c r="BZ58" i="4" s="1"/>
  <c r="BY58" i="4" a="1"/>
  <c r="BY58" i="4" s="1"/>
  <c r="BZ57" i="4" a="1"/>
  <c r="BZ57" i="4" s="1"/>
  <c r="BY57" i="4" a="1"/>
  <c r="BY57" i="4" s="1"/>
  <c r="BZ56" i="4" a="1"/>
  <c r="BZ56" i="4" s="1"/>
  <c r="BY56" i="4" a="1"/>
  <c r="BY56" i="4" s="1"/>
  <c r="BZ55" i="4" a="1"/>
  <c r="BZ55" i="4" s="1"/>
  <c r="BY55" i="4" a="1"/>
  <c r="BY55" i="4" s="1"/>
  <c r="BZ54" i="4" a="1"/>
  <c r="BZ54" i="4" s="1"/>
  <c r="BY54" i="4" a="1"/>
  <c r="BY54" i="4" s="1"/>
  <c r="BZ53" i="4" a="1"/>
  <c r="BZ53" i="4" s="1"/>
  <c r="BY53" i="4" a="1"/>
  <c r="BY53" i="4" s="1"/>
  <c r="BZ52" i="4" a="1"/>
  <c r="BZ52" i="4" s="1"/>
  <c r="BY52" i="4" a="1"/>
  <c r="BY52" i="4" s="1"/>
  <c r="BZ51" i="4" a="1"/>
  <c r="BZ51" i="4" s="1"/>
  <c r="BY51" i="4" a="1"/>
  <c r="BY51" i="4" s="1"/>
  <c r="BZ50" i="4" a="1"/>
  <c r="BZ50" i="4" s="1"/>
  <c r="BY50" i="4" a="1"/>
  <c r="BY50" i="4" s="1"/>
  <c r="BZ49" i="4" a="1"/>
  <c r="BZ49" i="4" s="1"/>
  <c r="BY49" i="4" a="1"/>
  <c r="BY49" i="4" s="1"/>
  <c r="BZ48" i="4" a="1"/>
  <c r="BZ48" i="4" s="1"/>
  <c r="BY48" i="4" a="1"/>
  <c r="BY48" i="4" s="1"/>
  <c r="BZ47" i="4" a="1"/>
  <c r="BZ47" i="4" s="1"/>
  <c r="BY47" i="4" a="1"/>
  <c r="BY47" i="4" s="1"/>
  <c r="BZ46" i="4" a="1"/>
  <c r="BZ46" i="4" s="1"/>
  <c r="BY46" i="4" a="1"/>
  <c r="BY46" i="4" s="1"/>
  <c r="BZ45" i="4" a="1"/>
  <c r="BZ45" i="4" s="1"/>
  <c r="BY45" i="4" a="1"/>
  <c r="BY45" i="4" s="1"/>
  <c r="BZ44" i="4" a="1"/>
  <c r="BZ44" i="4" s="1"/>
  <c r="BY44" i="4" a="1"/>
  <c r="BY44" i="4" s="1"/>
  <c r="BZ43" i="4" a="1"/>
  <c r="BZ43" i="4" s="1"/>
  <c r="BY43" i="4" a="1"/>
  <c r="BY43" i="4" s="1"/>
  <c r="BZ42" i="4" a="1"/>
  <c r="BZ42" i="4" s="1"/>
  <c r="BY42" i="4" a="1"/>
  <c r="BY42" i="4" s="1"/>
  <c r="BZ41" i="4" a="1"/>
  <c r="BZ41" i="4" s="1"/>
  <c r="BY41" i="4" a="1"/>
  <c r="BY41" i="4" s="1"/>
  <c r="BZ40" i="4" a="1"/>
  <c r="BZ40" i="4" s="1"/>
  <c r="BY40" i="4" a="1"/>
  <c r="BY40" i="4" s="1"/>
  <c r="BZ39" i="4" a="1"/>
  <c r="BZ39" i="4" s="1"/>
  <c r="BY39" i="4" a="1"/>
  <c r="BY39" i="4" s="1"/>
  <c r="BZ38" i="4" a="1"/>
  <c r="BZ38" i="4" s="1"/>
  <c r="BY38" i="4" a="1"/>
  <c r="BY38" i="4" s="1"/>
  <c r="BZ37" i="4" a="1"/>
  <c r="BZ37" i="4" s="1"/>
  <c r="BY37" i="4" a="1"/>
  <c r="BY37" i="4" s="1"/>
  <c r="BZ36" i="4" a="1"/>
  <c r="BZ36" i="4" s="1"/>
  <c r="BY36" i="4" a="1"/>
  <c r="BY36" i="4" s="1"/>
  <c r="BZ35" i="4" a="1"/>
  <c r="BZ35" i="4" s="1"/>
  <c r="BY35" i="4" a="1"/>
  <c r="BY35" i="4" s="1"/>
  <c r="BZ64" i="12" a="1"/>
  <c r="BZ64" i="12" s="1"/>
  <c r="BY64" i="12" a="1"/>
  <c r="BY64" i="12" s="1"/>
  <c r="BZ63" i="12" a="1"/>
  <c r="BZ63" i="12" s="1"/>
  <c r="BY63" i="12" a="1"/>
  <c r="BY63" i="12" s="1"/>
  <c r="BZ62" i="12" a="1"/>
  <c r="BZ62" i="12" s="1"/>
  <c r="BY62" i="12" a="1"/>
  <c r="BY62" i="12" s="1"/>
  <c r="BZ61" i="12" a="1"/>
  <c r="BZ61" i="12" s="1"/>
  <c r="BY61" i="12" a="1"/>
  <c r="BY61" i="12" s="1"/>
  <c r="BZ60" i="12" a="1"/>
  <c r="BZ60" i="12" s="1"/>
  <c r="BY60" i="12" a="1"/>
  <c r="BY60" i="12" s="1"/>
  <c r="BZ59" i="12" a="1"/>
  <c r="BZ59" i="12" s="1"/>
  <c r="BY59" i="12" a="1"/>
  <c r="BY59" i="12" s="1"/>
  <c r="BZ58" i="12" a="1"/>
  <c r="BZ58" i="12" s="1"/>
  <c r="BY58" i="12" a="1"/>
  <c r="BY58" i="12" s="1"/>
  <c r="BZ57" i="12" a="1"/>
  <c r="BZ57" i="12" s="1"/>
  <c r="BY57" i="12" a="1"/>
  <c r="BY57" i="12" s="1"/>
  <c r="BZ56" i="12" a="1"/>
  <c r="BZ56" i="12" s="1"/>
  <c r="BY56" i="12" a="1"/>
  <c r="BY56" i="12" s="1"/>
  <c r="BZ55" i="12" a="1"/>
  <c r="BZ55" i="12" s="1"/>
  <c r="BY55" i="12" a="1"/>
  <c r="BY55" i="12" s="1"/>
  <c r="BZ54" i="12" a="1"/>
  <c r="BZ54" i="12" s="1"/>
  <c r="BY54" i="12" a="1"/>
  <c r="BY54" i="12" s="1"/>
  <c r="BZ53" i="12" a="1"/>
  <c r="BZ53" i="12" s="1"/>
  <c r="BY53" i="12" a="1"/>
  <c r="BY53" i="12" s="1"/>
  <c r="BZ52" i="12" a="1"/>
  <c r="BZ52" i="12" s="1"/>
  <c r="BY52" i="12" a="1"/>
  <c r="BY52" i="12" s="1"/>
  <c r="BZ51" i="12" a="1"/>
  <c r="BZ51" i="12" s="1"/>
  <c r="BY51" i="12" a="1"/>
  <c r="BY51" i="12" s="1"/>
  <c r="BZ50" i="12" a="1"/>
  <c r="BZ50" i="12" s="1"/>
  <c r="BY50" i="12" a="1"/>
  <c r="BY50" i="12" s="1"/>
  <c r="BZ49" i="12" a="1"/>
  <c r="BZ49" i="12" s="1"/>
  <c r="BY49" i="12" a="1"/>
  <c r="BY49" i="12" s="1"/>
  <c r="BZ48" i="12" a="1"/>
  <c r="BZ48" i="12" s="1"/>
  <c r="BY48" i="12" a="1"/>
  <c r="BY48" i="12" s="1"/>
  <c r="BZ47" i="12" a="1"/>
  <c r="BZ47" i="12" s="1"/>
  <c r="BY47" i="12" a="1"/>
  <c r="BY47" i="12" s="1"/>
  <c r="BZ46" i="12" a="1"/>
  <c r="BZ46" i="12" s="1"/>
  <c r="BY46" i="12" a="1"/>
  <c r="BY46" i="12" s="1"/>
  <c r="BZ45" i="12" a="1"/>
  <c r="BZ45" i="12" s="1"/>
  <c r="BY45" i="12" a="1"/>
  <c r="BY45" i="12" s="1"/>
  <c r="BZ44" i="12" a="1"/>
  <c r="BZ44" i="12" s="1"/>
  <c r="BY44" i="12" a="1"/>
  <c r="BY44" i="12" s="1"/>
  <c r="BZ43" i="12" a="1"/>
  <c r="BZ43" i="12" s="1"/>
  <c r="BY43" i="12" a="1"/>
  <c r="BY43" i="12" s="1"/>
  <c r="BZ42" i="12" a="1"/>
  <c r="BZ42" i="12" s="1"/>
  <c r="BY42" i="12" a="1"/>
  <c r="BY42" i="12" s="1"/>
  <c r="BZ41" i="12" a="1"/>
  <c r="BZ41" i="12" s="1"/>
  <c r="BY41" i="12" a="1"/>
  <c r="BY41" i="12" s="1"/>
  <c r="BZ40" i="12" a="1"/>
  <c r="BZ40" i="12" s="1"/>
  <c r="BY40" i="12" a="1"/>
  <c r="BY40" i="12" s="1"/>
  <c r="BZ39" i="12" a="1"/>
  <c r="BZ39" i="12" s="1"/>
  <c r="BY39" i="12" a="1"/>
  <c r="BY39" i="12" s="1"/>
  <c r="BZ38" i="12" a="1"/>
  <c r="BZ38" i="12" s="1"/>
  <c r="BY38" i="12" a="1"/>
  <c r="BY38" i="12" s="1"/>
  <c r="BZ37" i="12" a="1"/>
  <c r="BZ37" i="12" s="1"/>
  <c r="BY37" i="12" a="1"/>
  <c r="BY37" i="12" s="1"/>
  <c r="BZ36" i="12" a="1"/>
  <c r="BZ36" i="12" s="1"/>
  <c r="BY36" i="12" a="1"/>
  <c r="BY36" i="12" s="1"/>
  <c r="BZ35" i="12" a="1"/>
  <c r="BZ35" i="12" s="1"/>
  <c r="BY35" i="12" a="1"/>
  <c r="BY35" i="12" s="1"/>
  <c r="BY36" i="6" a="1"/>
  <c r="BY36" i="6" s="1"/>
  <c r="BZ36" i="6" a="1"/>
  <c r="BZ36" i="6" s="1"/>
  <c r="BY37" i="6" a="1"/>
  <c r="BY37" i="6" s="1"/>
  <c r="BZ37" i="6" a="1"/>
  <c r="BZ37" i="6" s="1"/>
  <c r="BY38" i="6" a="1"/>
  <c r="BY38" i="6" s="1"/>
  <c r="BZ38" i="6" a="1"/>
  <c r="BZ38" i="6" s="1"/>
  <c r="BY39" i="6" a="1"/>
  <c r="BY39" i="6" s="1"/>
  <c r="BZ39" i="6" a="1"/>
  <c r="BZ39" i="6" s="1"/>
  <c r="BY40" i="6" a="1"/>
  <c r="BY40" i="6" s="1"/>
  <c r="BZ40" i="6" a="1"/>
  <c r="BZ40" i="6" s="1"/>
  <c r="BY41" i="6" a="1"/>
  <c r="BY41" i="6" s="1"/>
  <c r="BZ41" i="6" a="1"/>
  <c r="BZ41" i="6" s="1"/>
  <c r="BY42" i="6" a="1"/>
  <c r="BY42" i="6" s="1"/>
  <c r="BZ42" i="6" a="1"/>
  <c r="BZ42" i="6" s="1"/>
  <c r="BY43" i="6" a="1"/>
  <c r="BY43" i="6" s="1"/>
  <c r="BZ43" i="6" a="1"/>
  <c r="BZ43" i="6" s="1"/>
  <c r="BY44" i="6" a="1"/>
  <c r="BY44" i="6" s="1"/>
  <c r="BZ44" i="6" a="1"/>
  <c r="BZ44" i="6" s="1"/>
  <c r="BY45" i="6" a="1"/>
  <c r="BY45" i="6" s="1"/>
  <c r="BZ45" i="6" a="1"/>
  <c r="BZ45" i="6" s="1"/>
  <c r="BY46" i="6" a="1"/>
  <c r="BY46" i="6" s="1"/>
  <c r="BZ46" i="6" a="1"/>
  <c r="BZ46" i="6" s="1"/>
  <c r="BY47" i="6" a="1"/>
  <c r="BY47" i="6" s="1"/>
  <c r="BZ47" i="6" a="1"/>
  <c r="BZ47" i="6" s="1"/>
  <c r="BY48" i="6" a="1"/>
  <c r="BY48" i="6" s="1"/>
  <c r="BZ48" i="6" a="1"/>
  <c r="BZ48" i="6" s="1"/>
  <c r="BY49" i="6" a="1"/>
  <c r="BY49" i="6" s="1"/>
  <c r="BZ49" i="6" a="1"/>
  <c r="BZ49" i="6" s="1"/>
  <c r="BY50" i="6" a="1"/>
  <c r="BY50" i="6" s="1"/>
  <c r="BZ50" i="6" a="1"/>
  <c r="BZ50" i="6" s="1"/>
  <c r="BY51" i="6" a="1"/>
  <c r="BY51" i="6" s="1"/>
  <c r="BZ51" i="6" a="1"/>
  <c r="BZ51" i="6" s="1"/>
  <c r="BY52" i="6" a="1"/>
  <c r="BY52" i="6" s="1"/>
  <c r="BZ52" i="6" a="1"/>
  <c r="BZ52" i="6" s="1"/>
  <c r="BY53" i="6" a="1"/>
  <c r="BY53" i="6" s="1"/>
  <c r="BZ53" i="6" a="1"/>
  <c r="BZ53" i="6" s="1"/>
  <c r="BY54" i="6" a="1"/>
  <c r="BY54" i="6" s="1"/>
  <c r="BZ54" i="6" a="1"/>
  <c r="BZ54" i="6" s="1"/>
  <c r="BY55" i="6" a="1"/>
  <c r="BY55" i="6" s="1"/>
  <c r="BZ55" i="6" a="1"/>
  <c r="BZ55" i="6" s="1"/>
  <c r="BY56" i="6" a="1"/>
  <c r="BY56" i="6" s="1"/>
  <c r="BZ56" i="6" a="1"/>
  <c r="BZ56" i="6" s="1"/>
  <c r="BY57" i="6" a="1"/>
  <c r="BY57" i="6" s="1"/>
  <c r="BZ57" i="6" a="1"/>
  <c r="BZ57" i="6" s="1"/>
  <c r="BY58" i="6" a="1"/>
  <c r="BY58" i="6" s="1"/>
  <c r="BZ58" i="6" a="1"/>
  <c r="BZ58" i="6" s="1"/>
  <c r="BY59" i="6" a="1"/>
  <c r="BY59" i="6" s="1"/>
  <c r="BZ59" i="6" a="1"/>
  <c r="BZ59" i="6" s="1"/>
  <c r="BY60" i="6" a="1"/>
  <c r="BY60" i="6" s="1"/>
  <c r="BZ60" i="6" a="1"/>
  <c r="BZ60" i="6" s="1"/>
  <c r="BY61" i="6" a="1"/>
  <c r="BY61" i="6" s="1"/>
  <c r="BZ61" i="6" a="1"/>
  <c r="BZ61" i="6" s="1"/>
  <c r="BY62" i="6" a="1"/>
  <c r="BY62" i="6" s="1"/>
  <c r="BZ62" i="6" a="1"/>
  <c r="BZ62" i="6" s="1"/>
  <c r="BY63" i="6" a="1"/>
  <c r="BY63" i="6" s="1"/>
  <c r="BZ63" i="6" a="1"/>
  <c r="BZ63" i="6" s="1"/>
  <c r="BY64" i="6" a="1"/>
  <c r="BY64" i="6" s="1"/>
  <c r="BZ64" i="6" a="1"/>
  <c r="BZ64" i="6" s="1"/>
  <c r="BY35" i="6" a="1"/>
  <c r="BY35" i="6" s="1"/>
  <c r="BZ35" i="6" a="1"/>
  <c r="BZ35" i="6" s="1"/>
  <c r="BT64" i="7" a="1"/>
  <c r="BT64" i="7" s="1"/>
  <c r="BS64" i="7" a="1"/>
  <c r="BS64" i="7" s="1"/>
  <c r="BR64" i="7" a="1"/>
  <c r="BR64" i="7" s="1"/>
  <c r="BT63" i="7" a="1"/>
  <c r="BT63" i="7" s="1"/>
  <c r="BS63" i="7" a="1"/>
  <c r="BS63" i="7" s="1"/>
  <c r="BR63" i="7" a="1"/>
  <c r="BR63" i="7" s="1"/>
  <c r="BT62" i="7" a="1"/>
  <c r="BT62" i="7" s="1"/>
  <c r="BS62" i="7" a="1"/>
  <c r="BS62" i="7" s="1"/>
  <c r="BR62" i="7" a="1"/>
  <c r="BR62" i="7" s="1"/>
  <c r="BT61" i="7" a="1"/>
  <c r="BT61" i="7" s="1"/>
  <c r="BS61" i="7" a="1"/>
  <c r="BS61" i="7" s="1"/>
  <c r="BR61" i="7" a="1"/>
  <c r="BR61" i="7" s="1"/>
  <c r="BT60" i="7" a="1"/>
  <c r="BT60" i="7" s="1"/>
  <c r="BS60" i="7" a="1"/>
  <c r="BS60" i="7" s="1"/>
  <c r="BR60" i="7" a="1"/>
  <c r="BR60" i="7" s="1"/>
  <c r="BT59" i="7" a="1"/>
  <c r="BT59" i="7" s="1"/>
  <c r="BS59" i="7" a="1"/>
  <c r="BS59" i="7" s="1"/>
  <c r="BR59" i="7" a="1"/>
  <c r="BR59" i="7" s="1"/>
  <c r="BT58" i="7" a="1"/>
  <c r="BT58" i="7" s="1"/>
  <c r="BS58" i="7" a="1"/>
  <c r="BS58" i="7" s="1"/>
  <c r="BR58" i="7" a="1"/>
  <c r="BR58" i="7" s="1"/>
  <c r="BT57" i="7" a="1"/>
  <c r="BT57" i="7" s="1"/>
  <c r="BS57" i="7" a="1"/>
  <c r="BS57" i="7" s="1"/>
  <c r="BR57" i="7" a="1"/>
  <c r="BR57" i="7" s="1"/>
  <c r="BT56" i="7" a="1"/>
  <c r="BT56" i="7" s="1"/>
  <c r="BS56" i="7" a="1"/>
  <c r="BS56" i="7" s="1"/>
  <c r="BR56" i="7" a="1"/>
  <c r="BR56" i="7" s="1"/>
  <c r="BT55" i="7" a="1"/>
  <c r="BT55" i="7" s="1"/>
  <c r="BS55" i="7" a="1"/>
  <c r="BS55" i="7" s="1"/>
  <c r="BR55" i="7" a="1"/>
  <c r="BR55" i="7" s="1"/>
  <c r="BT54" i="7" a="1"/>
  <c r="BT54" i="7" s="1"/>
  <c r="BS54" i="7" a="1"/>
  <c r="BS54" i="7" s="1"/>
  <c r="BR54" i="7" a="1"/>
  <c r="BR54" i="7" s="1"/>
  <c r="BT53" i="7" a="1"/>
  <c r="BT53" i="7" s="1"/>
  <c r="BS53" i="7" a="1"/>
  <c r="BS53" i="7" s="1"/>
  <c r="BR53" i="7" a="1"/>
  <c r="BR53" i="7" s="1"/>
  <c r="BT52" i="7" a="1"/>
  <c r="BT52" i="7" s="1"/>
  <c r="BS52" i="7" a="1"/>
  <c r="BS52" i="7" s="1"/>
  <c r="BR52" i="7" a="1"/>
  <c r="BR52" i="7" s="1"/>
  <c r="BT51" i="7" a="1"/>
  <c r="BT51" i="7" s="1"/>
  <c r="BS51" i="7" a="1"/>
  <c r="BS51" i="7" s="1"/>
  <c r="BR51" i="7" a="1"/>
  <c r="BR51" i="7" s="1"/>
  <c r="BT50" i="7" a="1"/>
  <c r="BT50" i="7" s="1"/>
  <c r="BS50" i="7" a="1"/>
  <c r="BS50" i="7" s="1"/>
  <c r="BR50" i="7" a="1"/>
  <c r="BR50" i="7" s="1"/>
  <c r="BT49" i="7" a="1"/>
  <c r="BT49" i="7" s="1"/>
  <c r="BS49" i="7" a="1"/>
  <c r="BS49" i="7" s="1"/>
  <c r="BR49" i="7" a="1"/>
  <c r="BR49" i="7" s="1"/>
  <c r="BT48" i="7" a="1"/>
  <c r="BT48" i="7" s="1"/>
  <c r="BS48" i="7" a="1"/>
  <c r="BS48" i="7" s="1"/>
  <c r="BR48" i="7" a="1"/>
  <c r="BR48" i="7" s="1"/>
  <c r="BT47" i="7" a="1"/>
  <c r="BT47" i="7" s="1"/>
  <c r="BS47" i="7" a="1"/>
  <c r="BS47" i="7" s="1"/>
  <c r="BR47" i="7" a="1"/>
  <c r="BR47" i="7" s="1"/>
  <c r="BT46" i="7" a="1"/>
  <c r="BT46" i="7" s="1"/>
  <c r="BS46" i="7" a="1"/>
  <c r="BS46" i="7" s="1"/>
  <c r="BR46" i="7" a="1"/>
  <c r="BR46" i="7" s="1"/>
  <c r="BT45" i="7" a="1"/>
  <c r="BT45" i="7" s="1"/>
  <c r="BS45" i="7" a="1"/>
  <c r="BS45" i="7" s="1"/>
  <c r="BR45" i="7" a="1"/>
  <c r="BR45" i="7" s="1"/>
  <c r="BT44" i="7" a="1"/>
  <c r="BT44" i="7" s="1"/>
  <c r="BS44" i="7" a="1"/>
  <c r="BS44" i="7" s="1"/>
  <c r="BR44" i="7" a="1"/>
  <c r="BR44" i="7" s="1"/>
  <c r="BT43" i="7" a="1"/>
  <c r="BT43" i="7" s="1"/>
  <c r="BS43" i="7" a="1"/>
  <c r="BS43" i="7" s="1"/>
  <c r="BR43" i="7" a="1"/>
  <c r="BR43" i="7" s="1"/>
  <c r="BT42" i="7" a="1"/>
  <c r="BT42" i="7" s="1"/>
  <c r="BS42" i="7" a="1"/>
  <c r="BS42" i="7" s="1"/>
  <c r="BR42" i="7" a="1"/>
  <c r="BR42" i="7" s="1"/>
  <c r="BT41" i="7" a="1"/>
  <c r="BT41" i="7" s="1"/>
  <c r="BS41" i="7" a="1"/>
  <c r="BS41" i="7" s="1"/>
  <c r="BR41" i="7" a="1"/>
  <c r="BR41" i="7" s="1"/>
  <c r="BT40" i="7" a="1"/>
  <c r="BT40" i="7" s="1"/>
  <c r="BS40" i="7" a="1"/>
  <c r="BS40" i="7" s="1"/>
  <c r="BR40" i="7" a="1"/>
  <c r="BR40" i="7" s="1"/>
  <c r="BT39" i="7" a="1"/>
  <c r="BT39" i="7" s="1"/>
  <c r="BS39" i="7" a="1"/>
  <c r="BS39" i="7" s="1"/>
  <c r="BR39" i="7" a="1"/>
  <c r="BR39" i="7" s="1"/>
  <c r="BT64" i="5" a="1"/>
  <c r="BT64" i="5" s="1"/>
  <c r="BS64" i="5" a="1"/>
  <c r="BS64" i="5" s="1"/>
  <c r="BR64" i="5" a="1"/>
  <c r="BR64" i="5" s="1"/>
  <c r="BT63" i="5" a="1"/>
  <c r="BT63" i="5" s="1"/>
  <c r="BS63" i="5" a="1"/>
  <c r="BS63" i="5" s="1"/>
  <c r="BR63" i="5" a="1"/>
  <c r="BR63" i="5" s="1"/>
  <c r="BT62" i="5" a="1"/>
  <c r="BT62" i="5" s="1"/>
  <c r="BS62" i="5" a="1"/>
  <c r="BS62" i="5" s="1"/>
  <c r="BR62" i="5" a="1"/>
  <c r="BR62" i="5" s="1"/>
  <c r="BT61" i="5" a="1"/>
  <c r="BT61" i="5" s="1"/>
  <c r="BS61" i="5" a="1"/>
  <c r="BS61" i="5" s="1"/>
  <c r="BR61" i="5" a="1"/>
  <c r="BR61" i="5" s="1"/>
  <c r="BT60" i="5" a="1"/>
  <c r="BT60" i="5" s="1"/>
  <c r="BS60" i="5" a="1"/>
  <c r="BS60" i="5" s="1"/>
  <c r="BR60" i="5" a="1"/>
  <c r="BR60" i="5" s="1"/>
  <c r="BT59" i="5" a="1"/>
  <c r="BT59" i="5" s="1"/>
  <c r="BS59" i="5" a="1"/>
  <c r="BS59" i="5" s="1"/>
  <c r="BR59" i="5" a="1"/>
  <c r="BR59" i="5" s="1"/>
  <c r="BT58" i="5" a="1"/>
  <c r="BT58" i="5" s="1"/>
  <c r="BS58" i="5" a="1"/>
  <c r="BS58" i="5" s="1"/>
  <c r="BR58" i="5" a="1"/>
  <c r="BR58" i="5" s="1"/>
  <c r="BT57" i="5" a="1"/>
  <c r="BT57" i="5" s="1"/>
  <c r="BS57" i="5" a="1"/>
  <c r="BS57" i="5" s="1"/>
  <c r="BR57" i="5" a="1"/>
  <c r="BR57" i="5" s="1"/>
  <c r="BT56" i="5" a="1"/>
  <c r="BT56" i="5" s="1"/>
  <c r="BS56" i="5" a="1"/>
  <c r="BS56" i="5" s="1"/>
  <c r="BR56" i="5" a="1"/>
  <c r="BR56" i="5" s="1"/>
  <c r="BT55" i="5" a="1"/>
  <c r="BT55" i="5" s="1"/>
  <c r="BS55" i="5" a="1"/>
  <c r="BS55" i="5" s="1"/>
  <c r="BR55" i="5" a="1"/>
  <c r="BR55" i="5" s="1"/>
  <c r="BT54" i="5" a="1"/>
  <c r="BT54" i="5" s="1"/>
  <c r="BS54" i="5" a="1"/>
  <c r="BS54" i="5" s="1"/>
  <c r="BR54" i="5" a="1"/>
  <c r="BR54" i="5" s="1"/>
  <c r="BT53" i="5" a="1"/>
  <c r="BT53" i="5" s="1"/>
  <c r="BS53" i="5" a="1"/>
  <c r="BS53" i="5" s="1"/>
  <c r="BR53" i="5" a="1"/>
  <c r="BR53" i="5" s="1"/>
  <c r="BT52" i="5" a="1"/>
  <c r="BT52" i="5" s="1"/>
  <c r="BS52" i="5" a="1"/>
  <c r="BS52" i="5" s="1"/>
  <c r="BR52" i="5" a="1"/>
  <c r="BR52" i="5" s="1"/>
  <c r="BT51" i="5" a="1"/>
  <c r="BT51" i="5" s="1"/>
  <c r="BS51" i="5" a="1"/>
  <c r="BS51" i="5" s="1"/>
  <c r="BR51" i="5" a="1"/>
  <c r="BR51" i="5" s="1"/>
  <c r="BT50" i="5" a="1"/>
  <c r="BT50" i="5" s="1"/>
  <c r="BS50" i="5" a="1"/>
  <c r="BS50" i="5" s="1"/>
  <c r="BR50" i="5" a="1"/>
  <c r="BR50" i="5" s="1"/>
  <c r="BT49" i="5" a="1"/>
  <c r="BT49" i="5" s="1"/>
  <c r="BS49" i="5" a="1"/>
  <c r="BS49" i="5" s="1"/>
  <c r="BR49" i="5" a="1"/>
  <c r="BR49" i="5" s="1"/>
  <c r="BT48" i="5" a="1"/>
  <c r="BT48" i="5" s="1"/>
  <c r="BS48" i="5" a="1"/>
  <c r="BS48" i="5" s="1"/>
  <c r="BR48" i="5" a="1"/>
  <c r="BR48" i="5" s="1"/>
  <c r="BT47" i="5" a="1"/>
  <c r="BT47" i="5" s="1"/>
  <c r="BS47" i="5" a="1"/>
  <c r="BS47" i="5" s="1"/>
  <c r="BR47" i="5" a="1"/>
  <c r="BR47" i="5" s="1"/>
  <c r="BT46" i="5" a="1"/>
  <c r="BT46" i="5" s="1"/>
  <c r="BS46" i="5" a="1"/>
  <c r="BS46" i="5" s="1"/>
  <c r="BR46" i="5" a="1"/>
  <c r="BR46" i="5" s="1"/>
  <c r="BT45" i="5" a="1"/>
  <c r="BT45" i="5" s="1"/>
  <c r="BS45" i="5" a="1"/>
  <c r="BS45" i="5" s="1"/>
  <c r="BR45" i="5" a="1"/>
  <c r="BR45" i="5" s="1"/>
  <c r="BT44" i="5" a="1"/>
  <c r="BT44" i="5" s="1"/>
  <c r="BS44" i="5" a="1"/>
  <c r="BS44" i="5" s="1"/>
  <c r="BR44" i="5" a="1"/>
  <c r="BR44" i="5" s="1"/>
  <c r="BT43" i="5" a="1"/>
  <c r="BT43" i="5" s="1"/>
  <c r="BS43" i="5" a="1"/>
  <c r="BS43" i="5" s="1"/>
  <c r="BR43" i="5" a="1"/>
  <c r="BR43" i="5" s="1"/>
  <c r="BT42" i="5" a="1"/>
  <c r="BT42" i="5" s="1"/>
  <c r="BS42" i="5" a="1"/>
  <c r="BS42" i="5" s="1"/>
  <c r="BR42" i="5" a="1"/>
  <c r="BR42" i="5" s="1"/>
  <c r="BT41" i="5" a="1"/>
  <c r="BT41" i="5" s="1"/>
  <c r="BS41" i="5" a="1"/>
  <c r="BS41" i="5" s="1"/>
  <c r="BR41" i="5" a="1"/>
  <c r="BR41" i="5" s="1"/>
  <c r="BT40" i="5" a="1"/>
  <c r="BT40" i="5" s="1"/>
  <c r="BS40" i="5" a="1"/>
  <c r="BS40" i="5" s="1"/>
  <c r="BR40" i="5" a="1"/>
  <c r="BR40" i="5" s="1"/>
  <c r="BT39" i="5" a="1"/>
  <c r="BT39" i="5" s="1"/>
  <c r="BS39" i="5" a="1"/>
  <c r="BS39" i="5" s="1"/>
  <c r="BR39" i="5" a="1"/>
  <c r="BR39" i="5" s="1"/>
  <c r="BT64" i="4" a="1"/>
  <c r="BT64" i="4" s="1"/>
  <c r="BS64" i="4" a="1"/>
  <c r="BS64" i="4" s="1"/>
  <c r="BR64" i="4" a="1"/>
  <c r="BR64" i="4" s="1"/>
  <c r="BT63" i="4" a="1"/>
  <c r="BT63" i="4" s="1"/>
  <c r="BS63" i="4" a="1"/>
  <c r="BS63" i="4" s="1"/>
  <c r="BR63" i="4" a="1"/>
  <c r="BR63" i="4" s="1"/>
  <c r="BT62" i="4" a="1"/>
  <c r="BT62" i="4" s="1"/>
  <c r="BS62" i="4" a="1"/>
  <c r="BS62" i="4" s="1"/>
  <c r="BR62" i="4" a="1"/>
  <c r="BR62" i="4" s="1"/>
  <c r="BT61" i="4" a="1"/>
  <c r="BT61" i="4" s="1"/>
  <c r="BS61" i="4" a="1"/>
  <c r="BS61" i="4" s="1"/>
  <c r="BR61" i="4" a="1"/>
  <c r="BR61" i="4" s="1"/>
  <c r="BT60" i="4" a="1"/>
  <c r="BT60" i="4" s="1"/>
  <c r="BS60" i="4" a="1"/>
  <c r="BS60" i="4" s="1"/>
  <c r="BR60" i="4" a="1"/>
  <c r="BR60" i="4" s="1"/>
  <c r="BT59" i="4" a="1"/>
  <c r="BT59" i="4" s="1"/>
  <c r="BS59" i="4" a="1"/>
  <c r="BS59" i="4" s="1"/>
  <c r="BR59" i="4" a="1"/>
  <c r="BR59" i="4" s="1"/>
  <c r="BT58" i="4" a="1"/>
  <c r="BT58" i="4" s="1"/>
  <c r="BS58" i="4" a="1"/>
  <c r="BS58" i="4" s="1"/>
  <c r="BR58" i="4" a="1"/>
  <c r="BR58" i="4" s="1"/>
  <c r="BT57" i="4" a="1"/>
  <c r="BT57" i="4" s="1"/>
  <c r="BS57" i="4" a="1"/>
  <c r="BS57" i="4" s="1"/>
  <c r="BR57" i="4" a="1"/>
  <c r="BR57" i="4" s="1"/>
  <c r="BT56" i="4" a="1"/>
  <c r="BT56" i="4" s="1"/>
  <c r="BS56" i="4" a="1"/>
  <c r="BS56" i="4" s="1"/>
  <c r="BR56" i="4" a="1"/>
  <c r="BR56" i="4" s="1"/>
  <c r="BT55" i="4" a="1"/>
  <c r="BT55" i="4" s="1"/>
  <c r="BS55" i="4" a="1"/>
  <c r="BS55" i="4" s="1"/>
  <c r="BR55" i="4" a="1"/>
  <c r="BR55" i="4" s="1"/>
  <c r="BT54" i="4" a="1"/>
  <c r="BT54" i="4" s="1"/>
  <c r="BS54" i="4" a="1"/>
  <c r="BS54" i="4" s="1"/>
  <c r="BR54" i="4" a="1"/>
  <c r="BR54" i="4" s="1"/>
  <c r="BT53" i="4" a="1"/>
  <c r="BT53" i="4" s="1"/>
  <c r="BS53" i="4" a="1"/>
  <c r="BS53" i="4" s="1"/>
  <c r="BR53" i="4" a="1"/>
  <c r="BR53" i="4" s="1"/>
  <c r="BT52" i="4" a="1"/>
  <c r="BT52" i="4" s="1"/>
  <c r="BS52" i="4" a="1"/>
  <c r="BS52" i="4" s="1"/>
  <c r="BR52" i="4" a="1"/>
  <c r="BR52" i="4" s="1"/>
  <c r="BT51" i="4" a="1"/>
  <c r="BT51" i="4" s="1"/>
  <c r="BS51" i="4" a="1"/>
  <c r="BS51" i="4" s="1"/>
  <c r="BR51" i="4" a="1"/>
  <c r="BR51" i="4" s="1"/>
  <c r="BT50" i="4" a="1"/>
  <c r="BT50" i="4" s="1"/>
  <c r="BS50" i="4" a="1"/>
  <c r="BS50" i="4" s="1"/>
  <c r="BR50" i="4" a="1"/>
  <c r="BR50" i="4" s="1"/>
  <c r="BT49" i="4" a="1"/>
  <c r="BT49" i="4" s="1"/>
  <c r="BS49" i="4" a="1"/>
  <c r="BS49" i="4" s="1"/>
  <c r="BR49" i="4" a="1"/>
  <c r="BR49" i="4" s="1"/>
  <c r="BT48" i="4" a="1"/>
  <c r="BT48" i="4" s="1"/>
  <c r="BS48" i="4" a="1"/>
  <c r="BS48" i="4" s="1"/>
  <c r="BR48" i="4" a="1"/>
  <c r="BR48" i="4" s="1"/>
  <c r="BT47" i="4" a="1"/>
  <c r="BT47" i="4" s="1"/>
  <c r="BS47" i="4" a="1"/>
  <c r="BS47" i="4" s="1"/>
  <c r="BR47" i="4" a="1"/>
  <c r="BR47" i="4" s="1"/>
  <c r="BT46" i="4" a="1"/>
  <c r="BT46" i="4" s="1"/>
  <c r="BS46" i="4" a="1"/>
  <c r="BS46" i="4" s="1"/>
  <c r="BR46" i="4" a="1"/>
  <c r="BR46" i="4" s="1"/>
  <c r="BT45" i="4" a="1"/>
  <c r="BT45" i="4" s="1"/>
  <c r="BS45" i="4" a="1"/>
  <c r="BS45" i="4" s="1"/>
  <c r="BR45" i="4" a="1"/>
  <c r="BR45" i="4" s="1"/>
  <c r="BT44" i="4" a="1"/>
  <c r="BT44" i="4" s="1"/>
  <c r="BS44" i="4" a="1"/>
  <c r="BS44" i="4" s="1"/>
  <c r="BR44" i="4" a="1"/>
  <c r="BR44" i="4" s="1"/>
  <c r="BT43" i="4" a="1"/>
  <c r="BT43" i="4" s="1"/>
  <c r="BS43" i="4" a="1"/>
  <c r="BS43" i="4" s="1"/>
  <c r="BR43" i="4" a="1"/>
  <c r="BR43" i="4" s="1"/>
  <c r="BT42" i="4" a="1"/>
  <c r="BT42" i="4" s="1"/>
  <c r="BS42" i="4" a="1"/>
  <c r="BS42" i="4" s="1"/>
  <c r="BR42" i="4" a="1"/>
  <c r="BR42" i="4" s="1"/>
  <c r="BT41" i="4" a="1"/>
  <c r="BT41" i="4" s="1"/>
  <c r="BS41" i="4" a="1"/>
  <c r="BS41" i="4" s="1"/>
  <c r="BR41" i="4" a="1"/>
  <c r="BR41" i="4" s="1"/>
  <c r="BT40" i="4" a="1"/>
  <c r="BT40" i="4" s="1"/>
  <c r="BS40" i="4" a="1"/>
  <c r="BS40" i="4" s="1"/>
  <c r="BR40" i="4" a="1"/>
  <c r="BR40" i="4" s="1"/>
  <c r="BT39" i="4" a="1"/>
  <c r="BT39" i="4" s="1"/>
  <c r="BS39" i="4" a="1"/>
  <c r="BS39" i="4" s="1"/>
  <c r="BR39" i="4" a="1"/>
  <c r="BR39" i="4" s="1"/>
  <c r="BT64" i="12" a="1"/>
  <c r="BT64" i="12" s="1"/>
  <c r="BS64" i="12" a="1"/>
  <c r="BS64" i="12" s="1"/>
  <c r="BR64" i="12" a="1"/>
  <c r="BR64" i="12" s="1"/>
  <c r="BT63" i="12" a="1"/>
  <c r="BT63" i="12" s="1"/>
  <c r="BS63" i="12" a="1"/>
  <c r="BS63" i="12" s="1"/>
  <c r="BR63" i="12" a="1"/>
  <c r="BR63" i="12" s="1"/>
  <c r="BT62" i="12" a="1"/>
  <c r="BT62" i="12" s="1"/>
  <c r="BS62" i="12" a="1"/>
  <c r="BS62" i="12" s="1"/>
  <c r="BR62" i="12" a="1"/>
  <c r="BR62" i="12" s="1"/>
  <c r="BT61" i="12" a="1"/>
  <c r="BT61" i="12" s="1"/>
  <c r="BS61" i="12" a="1"/>
  <c r="BS61" i="12" s="1"/>
  <c r="BR61" i="12" a="1"/>
  <c r="BR61" i="12" s="1"/>
  <c r="BT60" i="12" a="1"/>
  <c r="BT60" i="12" s="1"/>
  <c r="BS60" i="12" a="1"/>
  <c r="BS60" i="12" s="1"/>
  <c r="BR60" i="12" a="1"/>
  <c r="BR60" i="12" s="1"/>
  <c r="BT59" i="12" a="1"/>
  <c r="BT59" i="12" s="1"/>
  <c r="BS59" i="12" a="1"/>
  <c r="BS59" i="12" s="1"/>
  <c r="BR59" i="12" a="1"/>
  <c r="BR59" i="12" s="1"/>
  <c r="BT58" i="12" a="1"/>
  <c r="BT58" i="12" s="1"/>
  <c r="BS58" i="12" a="1"/>
  <c r="BS58" i="12" s="1"/>
  <c r="BR58" i="12" a="1"/>
  <c r="BR58" i="12" s="1"/>
  <c r="BT57" i="12" a="1"/>
  <c r="BT57" i="12" s="1"/>
  <c r="BS57" i="12" a="1"/>
  <c r="BS57" i="12" s="1"/>
  <c r="BR57" i="12" a="1"/>
  <c r="BR57" i="12" s="1"/>
  <c r="BT56" i="12" a="1"/>
  <c r="BT56" i="12" s="1"/>
  <c r="BS56" i="12" a="1"/>
  <c r="BS56" i="12" s="1"/>
  <c r="BR56" i="12" a="1"/>
  <c r="BR56" i="12" s="1"/>
  <c r="BT55" i="12" a="1"/>
  <c r="BT55" i="12" s="1"/>
  <c r="BS55" i="12" a="1"/>
  <c r="BS55" i="12" s="1"/>
  <c r="BR55" i="12" a="1"/>
  <c r="BR55" i="12" s="1"/>
  <c r="BT54" i="12" a="1"/>
  <c r="BT54" i="12" s="1"/>
  <c r="BS54" i="12" a="1"/>
  <c r="BS54" i="12" s="1"/>
  <c r="BR54" i="12" a="1"/>
  <c r="BR54" i="12" s="1"/>
  <c r="BT53" i="12" a="1"/>
  <c r="BT53" i="12" s="1"/>
  <c r="BS53" i="12" a="1"/>
  <c r="BS53" i="12" s="1"/>
  <c r="BR53" i="12" a="1"/>
  <c r="BR53" i="12" s="1"/>
  <c r="BT52" i="12" a="1"/>
  <c r="BT52" i="12" s="1"/>
  <c r="BS52" i="12" a="1"/>
  <c r="BS52" i="12" s="1"/>
  <c r="BR52" i="12" a="1"/>
  <c r="BR52" i="12" s="1"/>
  <c r="BT51" i="12" a="1"/>
  <c r="BT51" i="12" s="1"/>
  <c r="BS51" i="12" a="1"/>
  <c r="BS51" i="12" s="1"/>
  <c r="BR51" i="12" a="1"/>
  <c r="BR51" i="12" s="1"/>
  <c r="BT50" i="12" a="1"/>
  <c r="BT50" i="12" s="1"/>
  <c r="BS50" i="12" a="1"/>
  <c r="BS50" i="12" s="1"/>
  <c r="BR50" i="12" a="1"/>
  <c r="BR50" i="12" s="1"/>
  <c r="BT49" i="12" a="1"/>
  <c r="BT49" i="12" s="1"/>
  <c r="BS49" i="12" a="1"/>
  <c r="BS49" i="12" s="1"/>
  <c r="BR49" i="12" a="1"/>
  <c r="BR49" i="12" s="1"/>
  <c r="BT48" i="12" a="1"/>
  <c r="BT48" i="12" s="1"/>
  <c r="BS48" i="12" a="1"/>
  <c r="BS48" i="12" s="1"/>
  <c r="BR48" i="12" a="1"/>
  <c r="BR48" i="12" s="1"/>
  <c r="BT47" i="12" a="1"/>
  <c r="BT47" i="12" s="1"/>
  <c r="BS47" i="12" a="1"/>
  <c r="BS47" i="12" s="1"/>
  <c r="BR47" i="12" a="1"/>
  <c r="BR47" i="12" s="1"/>
  <c r="BT46" i="12" a="1"/>
  <c r="BT46" i="12" s="1"/>
  <c r="BS46" i="12" a="1"/>
  <c r="BS46" i="12" s="1"/>
  <c r="BR46" i="12" a="1"/>
  <c r="BR46" i="12" s="1"/>
  <c r="BT45" i="12" a="1"/>
  <c r="BT45" i="12" s="1"/>
  <c r="BS45" i="12" a="1"/>
  <c r="BS45" i="12" s="1"/>
  <c r="BR45" i="12" a="1"/>
  <c r="BR45" i="12" s="1"/>
  <c r="BT44" i="12" a="1"/>
  <c r="BT44" i="12" s="1"/>
  <c r="BS44" i="12" a="1"/>
  <c r="BS44" i="12" s="1"/>
  <c r="BR44" i="12" a="1"/>
  <c r="BR44" i="12" s="1"/>
  <c r="BT43" i="12" a="1"/>
  <c r="BT43" i="12" s="1"/>
  <c r="BS43" i="12" a="1"/>
  <c r="BS43" i="12" s="1"/>
  <c r="BR43" i="12" a="1"/>
  <c r="BR43" i="12" s="1"/>
  <c r="BT42" i="12" a="1"/>
  <c r="BT42" i="12" s="1"/>
  <c r="BS42" i="12" a="1"/>
  <c r="BS42" i="12" s="1"/>
  <c r="BR42" i="12" a="1"/>
  <c r="BR42" i="12" s="1"/>
  <c r="BT41" i="12" a="1"/>
  <c r="BT41" i="12" s="1"/>
  <c r="BS41" i="12" a="1"/>
  <c r="BS41" i="12" s="1"/>
  <c r="BR41" i="12" a="1"/>
  <c r="BR41" i="12" s="1"/>
  <c r="BT40" i="12" a="1"/>
  <c r="BT40" i="12" s="1"/>
  <c r="BS40" i="12" a="1"/>
  <c r="BS40" i="12" s="1"/>
  <c r="BR40" i="12" a="1"/>
  <c r="BR40" i="12" s="1"/>
  <c r="BT39" i="12" a="1"/>
  <c r="BT39" i="12" s="1"/>
  <c r="BS39" i="12" a="1"/>
  <c r="BS39" i="12" s="1"/>
  <c r="BR39" i="12" a="1"/>
  <c r="BR39" i="12" s="1"/>
  <c r="BS39" i="6" a="1"/>
  <c r="BS39" i="6" s="1"/>
  <c r="BT39" i="6" a="1"/>
  <c r="BT39" i="6" s="1"/>
  <c r="BS40" i="6" a="1"/>
  <c r="BS40" i="6" s="1"/>
  <c r="BT40" i="6" a="1"/>
  <c r="BT40" i="6" s="1"/>
  <c r="BS41" i="6" a="1"/>
  <c r="BS41" i="6" s="1"/>
  <c r="BT41" i="6" a="1"/>
  <c r="BT41" i="6" s="1"/>
  <c r="BS42" i="6" a="1"/>
  <c r="BS42" i="6" s="1"/>
  <c r="BT42" i="6" a="1"/>
  <c r="BT42" i="6" s="1"/>
  <c r="BS43" i="6" a="1"/>
  <c r="BS43" i="6" s="1"/>
  <c r="BT43" i="6" a="1"/>
  <c r="BT43" i="6" s="1"/>
  <c r="BS44" i="6" a="1"/>
  <c r="BS44" i="6" s="1"/>
  <c r="BT44" i="6" a="1"/>
  <c r="BT44" i="6" s="1"/>
  <c r="BS45" i="6" a="1"/>
  <c r="BS45" i="6" s="1"/>
  <c r="BT45" i="6" a="1"/>
  <c r="BT45" i="6" s="1"/>
  <c r="BS46" i="6" a="1"/>
  <c r="BS46" i="6" s="1"/>
  <c r="BT46" i="6" a="1"/>
  <c r="BT46" i="6" s="1"/>
  <c r="BS47" i="6" a="1"/>
  <c r="BS47" i="6" s="1"/>
  <c r="BT47" i="6" a="1"/>
  <c r="BT47" i="6" s="1"/>
  <c r="BS48" i="6" a="1"/>
  <c r="BS48" i="6" s="1"/>
  <c r="BT48" i="6" a="1"/>
  <c r="BT48" i="6" s="1"/>
  <c r="BS49" i="6" a="1"/>
  <c r="BS49" i="6" s="1"/>
  <c r="BT49" i="6" a="1"/>
  <c r="BT49" i="6" s="1"/>
  <c r="BS50" i="6" a="1"/>
  <c r="BS50" i="6" s="1"/>
  <c r="BT50" i="6" a="1"/>
  <c r="BT50" i="6" s="1"/>
  <c r="BS51" i="6" a="1"/>
  <c r="BS51" i="6" s="1"/>
  <c r="BT51" i="6" a="1"/>
  <c r="BT51" i="6" s="1"/>
  <c r="BS52" i="6" a="1"/>
  <c r="BS52" i="6" s="1"/>
  <c r="BT52" i="6" a="1"/>
  <c r="BT52" i="6" s="1"/>
  <c r="BS53" i="6" a="1"/>
  <c r="BS53" i="6" s="1"/>
  <c r="BT53" i="6" a="1"/>
  <c r="BT53" i="6" s="1"/>
  <c r="BS54" i="6" a="1"/>
  <c r="BS54" i="6" s="1"/>
  <c r="BT54" i="6" a="1"/>
  <c r="BT54" i="6" s="1"/>
  <c r="BS55" i="6" a="1"/>
  <c r="BS55" i="6" s="1"/>
  <c r="BT55" i="6" a="1"/>
  <c r="BT55" i="6" s="1"/>
  <c r="BS56" i="6" a="1"/>
  <c r="BS56" i="6" s="1"/>
  <c r="BT56" i="6" a="1"/>
  <c r="BT56" i="6" s="1"/>
  <c r="BS57" i="6" a="1"/>
  <c r="BS57" i="6" s="1"/>
  <c r="BT57" i="6" a="1"/>
  <c r="BT57" i="6" s="1"/>
  <c r="BS58" i="6" a="1"/>
  <c r="BS58" i="6" s="1"/>
  <c r="BT58" i="6" a="1"/>
  <c r="BT58" i="6" s="1"/>
  <c r="BS59" i="6" a="1"/>
  <c r="BS59" i="6" s="1"/>
  <c r="BT59" i="6" a="1"/>
  <c r="BT59" i="6" s="1"/>
  <c r="BS60" i="6" a="1"/>
  <c r="BS60" i="6" s="1"/>
  <c r="BT60" i="6" a="1"/>
  <c r="BT60" i="6" s="1"/>
  <c r="BS61" i="6" a="1"/>
  <c r="BS61" i="6" s="1"/>
  <c r="BT61" i="6" a="1"/>
  <c r="BT61" i="6" s="1"/>
  <c r="BS62" i="6" a="1"/>
  <c r="BS62" i="6" s="1"/>
  <c r="BT62" i="6" a="1"/>
  <c r="BT62" i="6" s="1"/>
  <c r="BS63" i="6" a="1"/>
  <c r="BS63" i="6" s="1"/>
  <c r="BT63" i="6" a="1"/>
  <c r="BT63" i="6" s="1"/>
  <c r="BS64" i="6" a="1"/>
  <c r="BS64" i="6" s="1"/>
  <c r="BT64" i="6" a="1"/>
  <c r="BT64" i="6" s="1"/>
  <c r="BR40" i="6" a="1"/>
  <c r="BR40" i="6" s="1"/>
  <c r="BR41" i="6" a="1"/>
  <c r="BR41" i="6" s="1"/>
  <c r="BR42" i="6" a="1"/>
  <c r="BR42" i="6" s="1"/>
  <c r="BR43" i="6" a="1"/>
  <c r="BR43" i="6" s="1"/>
  <c r="BR44" i="6" a="1"/>
  <c r="BR44" i="6" s="1"/>
  <c r="BR45" i="6" a="1"/>
  <c r="BR45" i="6" s="1"/>
  <c r="BR46" i="6" a="1"/>
  <c r="BR46" i="6" s="1"/>
  <c r="BR47" i="6" a="1"/>
  <c r="BR47" i="6" s="1"/>
  <c r="BR48" i="6" a="1"/>
  <c r="BR48" i="6" s="1"/>
  <c r="BR49" i="6" a="1"/>
  <c r="BR49" i="6" s="1"/>
  <c r="BR50" i="6" a="1"/>
  <c r="BR50" i="6" s="1"/>
  <c r="BR51" i="6" a="1"/>
  <c r="BR51" i="6" s="1"/>
  <c r="BR52" i="6" a="1"/>
  <c r="BR52" i="6" s="1"/>
  <c r="BR53" i="6" a="1"/>
  <c r="BR53" i="6" s="1"/>
  <c r="BR54" i="6" a="1"/>
  <c r="BR54" i="6" s="1"/>
  <c r="BR55" i="6" a="1"/>
  <c r="BR55" i="6" s="1"/>
  <c r="BR56" i="6" a="1"/>
  <c r="BR56" i="6" s="1"/>
  <c r="BR57" i="6" a="1"/>
  <c r="BR57" i="6" s="1"/>
  <c r="BR58" i="6" a="1"/>
  <c r="BR58" i="6" s="1"/>
  <c r="BR59" i="6" a="1"/>
  <c r="BR59" i="6" s="1"/>
  <c r="BR60" i="6" a="1"/>
  <c r="BR60" i="6" s="1"/>
  <c r="BR61" i="6" a="1"/>
  <c r="BR61" i="6" s="1"/>
  <c r="BR62" i="6" a="1"/>
  <c r="BR62" i="6" s="1"/>
  <c r="BR63" i="6" a="1"/>
  <c r="BR63" i="6" s="1"/>
  <c r="BR64" i="6" a="1"/>
  <c r="BR64" i="6" s="1"/>
  <c r="BR39" i="6" a="1"/>
  <c r="BR39" i="6" s="1"/>
  <c r="DQ67" i="7"/>
  <c r="DQ68" i="7" s="1"/>
  <c r="DQ69" i="7" s="1"/>
  <c r="DQ70" i="7" s="1"/>
  <c r="DQ71" i="7" s="1"/>
  <c r="DQ72" i="7" s="1"/>
  <c r="DQ73" i="7" s="1"/>
  <c r="DQ74" i="7" s="1"/>
  <c r="DQ75" i="7" s="1"/>
  <c r="DQ76" i="7" s="1"/>
  <c r="DQ77" i="7" s="1"/>
  <c r="DQ78" i="7" s="1"/>
  <c r="DQ79" i="7" s="1"/>
  <c r="DQ80" i="7" s="1"/>
  <c r="DQ81" i="7" s="1"/>
  <c r="DQ82" i="7" s="1"/>
  <c r="DQ83" i="7" s="1"/>
  <c r="DQ84" i="7" s="1"/>
  <c r="DQ85" i="7" s="1"/>
  <c r="DQ67" i="5"/>
  <c r="DQ68" i="5" s="1"/>
  <c r="DQ69" i="5" s="1"/>
  <c r="DQ70" i="5" s="1"/>
  <c r="DQ71" i="5" s="1"/>
  <c r="DQ72" i="5" s="1"/>
  <c r="DQ73" i="5" s="1"/>
  <c r="DQ74" i="5" s="1"/>
  <c r="DQ75" i="5" s="1"/>
  <c r="DQ76" i="5" s="1"/>
  <c r="DQ77" i="5" s="1"/>
  <c r="DQ78" i="5" s="1"/>
  <c r="DQ79" i="5" s="1"/>
  <c r="DQ80" i="5" s="1"/>
  <c r="DQ81" i="5" s="1"/>
  <c r="DQ82" i="5" s="1"/>
  <c r="DQ83" i="5" s="1"/>
  <c r="DQ84" i="5" s="1"/>
  <c r="DQ85" i="5" s="1"/>
  <c r="DQ67" i="4"/>
  <c r="DQ68" i="4" s="1"/>
  <c r="DQ69" i="4" s="1"/>
  <c r="DQ70" i="4" s="1"/>
  <c r="DQ71" i="4" s="1"/>
  <c r="DQ72" i="4" s="1"/>
  <c r="DQ73" i="4" s="1"/>
  <c r="DQ74" i="4" s="1"/>
  <c r="DQ75" i="4" s="1"/>
  <c r="DQ76" i="4" s="1"/>
  <c r="DQ77" i="4" s="1"/>
  <c r="DQ78" i="4" s="1"/>
  <c r="DQ79" i="4" s="1"/>
  <c r="DQ80" i="4" s="1"/>
  <c r="DQ81" i="4" s="1"/>
  <c r="DQ82" i="4" s="1"/>
  <c r="DQ83" i="4" s="1"/>
  <c r="DQ84" i="4" s="1"/>
  <c r="DQ85" i="4" s="1"/>
  <c r="DQ67" i="12"/>
  <c r="DQ68" i="12" s="1"/>
  <c r="DQ69" i="12" s="1"/>
  <c r="DQ70" i="12" s="1"/>
  <c r="DQ71" i="12" s="1"/>
  <c r="DQ72" i="12" s="1"/>
  <c r="DQ73" i="12" s="1"/>
  <c r="DQ74" i="12" s="1"/>
  <c r="DQ75" i="12" s="1"/>
  <c r="DQ76" i="12" s="1"/>
  <c r="DQ77" i="12" s="1"/>
  <c r="DQ78" i="12" s="1"/>
  <c r="DQ79" i="12" s="1"/>
  <c r="DQ80" i="12" s="1"/>
  <c r="DQ81" i="12" s="1"/>
  <c r="DQ82" i="12" s="1"/>
  <c r="DQ83" i="12" s="1"/>
  <c r="DQ84" i="12" s="1"/>
  <c r="DQ85" i="12" s="1"/>
  <c r="DQ67" i="6"/>
  <c r="DQ68" i="6" s="1"/>
  <c r="DQ69" i="6" s="1"/>
  <c r="DQ70" i="6" s="1"/>
  <c r="DQ71" i="6" s="1"/>
  <c r="DQ72" i="6" s="1"/>
  <c r="DQ73" i="6" s="1"/>
  <c r="DQ74" i="6" s="1"/>
  <c r="DQ75" i="6" s="1"/>
  <c r="DQ76" i="6" s="1"/>
  <c r="DQ77" i="6" s="1"/>
  <c r="DQ78" i="6" s="1"/>
  <c r="DQ79" i="6" s="1"/>
  <c r="DQ80" i="6" s="1"/>
  <c r="DQ81" i="6" s="1"/>
  <c r="DQ82" i="6" s="1"/>
  <c r="DQ83" i="6" s="1"/>
  <c r="DQ84" i="6" s="1"/>
  <c r="DQ85" i="6" s="1"/>
  <c r="EG65" i="7"/>
  <c r="EG66" i="7" s="1"/>
  <c r="EG67" i="7" s="1"/>
  <c r="EG68" i="7" s="1"/>
  <c r="EG69" i="7" s="1"/>
  <c r="EG70" i="7" s="1"/>
  <c r="EG71" i="7" s="1"/>
  <c r="EG72" i="7" s="1"/>
  <c r="EG73" i="7" s="1"/>
  <c r="EG74" i="7" s="1"/>
  <c r="EG75" i="7" s="1"/>
  <c r="EG76" i="7" s="1"/>
  <c r="EG77" i="7" s="1"/>
  <c r="EG78" i="7" s="1"/>
  <c r="EG79" i="7" s="1"/>
  <c r="EG80" i="7" s="1"/>
  <c r="EG81" i="7" s="1"/>
  <c r="EG82" i="7" s="1"/>
  <c r="EG83" i="7" s="1"/>
  <c r="EG84" i="7" s="1"/>
  <c r="EG85" i="7" s="1"/>
  <c r="EF65" i="7"/>
  <c r="EF66" i="7" s="1"/>
  <c r="EF67" i="7" s="1"/>
  <c r="EF68" i="7" s="1"/>
  <c r="EF69" i="7" s="1"/>
  <c r="EF70" i="7" s="1"/>
  <c r="EF71" i="7" s="1"/>
  <c r="EF72" i="7" s="1"/>
  <c r="EF73" i="7" s="1"/>
  <c r="EF74" i="7" s="1"/>
  <c r="EF75" i="7" s="1"/>
  <c r="EF76" i="7" s="1"/>
  <c r="EF77" i="7" s="1"/>
  <c r="EF78" i="7" s="1"/>
  <c r="EF79" i="7" s="1"/>
  <c r="EF80" i="7" s="1"/>
  <c r="EF81" i="7" s="1"/>
  <c r="EF82" i="7" s="1"/>
  <c r="EF83" i="7" s="1"/>
  <c r="EF84" i="7" s="1"/>
  <c r="EF85" i="7" s="1"/>
  <c r="EG65" i="5"/>
  <c r="EG66" i="5" s="1"/>
  <c r="EG67" i="5" s="1"/>
  <c r="EG68" i="5" s="1"/>
  <c r="EG69" i="5" s="1"/>
  <c r="EG70" i="5" s="1"/>
  <c r="EG71" i="5" s="1"/>
  <c r="EG72" i="5" s="1"/>
  <c r="EG73" i="5" s="1"/>
  <c r="EG74" i="5" s="1"/>
  <c r="EG75" i="5" s="1"/>
  <c r="EG76" i="5" s="1"/>
  <c r="EG77" i="5" s="1"/>
  <c r="EG78" i="5" s="1"/>
  <c r="EG79" i="5" s="1"/>
  <c r="EG80" i="5" s="1"/>
  <c r="EG81" i="5" s="1"/>
  <c r="EG82" i="5" s="1"/>
  <c r="EG83" i="5" s="1"/>
  <c r="EG84" i="5" s="1"/>
  <c r="EG85" i="5" s="1"/>
  <c r="EF65" i="5"/>
  <c r="EF66" i="5" s="1"/>
  <c r="EF67" i="5" s="1"/>
  <c r="EF68" i="5" s="1"/>
  <c r="EF69" i="5" s="1"/>
  <c r="EF70" i="5" s="1"/>
  <c r="EF71" i="5" s="1"/>
  <c r="EF72" i="5" s="1"/>
  <c r="EF73" i="5" s="1"/>
  <c r="EF74" i="5" s="1"/>
  <c r="EF75" i="5" s="1"/>
  <c r="EF76" i="5" s="1"/>
  <c r="EF77" i="5" s="1"/>
  <c r="EF78" i="5" s="1"/>
  <c r="EF79" i="5" s="1"/>
  <c r="EF80" i="5" s="1"/>
  <c r="EF81" i="5" s="1"/>
  <c r="EF82" i="5" s="1"/>
  <c r="EF83" i="5" s="1"/>
  <c r="EF84" i="5" s="1"/>
  <c r="EF85" i="5" s="1"/>
  <c r="EG65" i="4"/>
  <c r="EG66" i="4" s="1"/>
  <c r="EG67" i="4" s="1"/>
  <c r="EG68" i="4" s="1"/>
  <c r="EG69" i="4" s="1"/>
  <c r="EG70" i="4" s="1"/>
  <c r="EG71" i="4" s="1"/>
  <c r="EG72" i="4" s="1"/>
  <c r="EG73" i="4" s="1"/>
  <c r="EG74" i="4" s="1"/>
  <c r="EG75" i="4" s="1"/>
  <c r="EG76" i="4" s="1"/>
  <c r="EG77" i="4" s="1"/>
  <c r="EG78" i="4" s="1"/>
  <c r="EG79" i="4" s="1"/>
  <c r="EG80" i="4" s="1"/>
  <c r="EG81" i="4" s="1"/>
  <c r="EG82" i="4" s="1"/>
  <c r="EG83" i="4" s="1"/>
  <c r="EG84" i="4" s="1"/>
  <c r="EG85" i="4" s="1"/>
  <c r="EF65" i="4"/>
  <c r="EF66" i="4" s="1"/>
  <c r="EF67" i="4" s="1"/>
  <c r="EF68" i="4" s="1"/>
  <c r="EF69" i="4" s="1"/>
  <c r="EF70" i="4" s="1"/>
  <c r="EF71" i="4" s="1"/>
  <c r="EF72" i="4" s="1"/>
  <c r="EF73" i="4" s="1"/>
  <c r="EF74" i="4" s="1"/>
  <c r="EF75" i="4" s="1"/>
  <c r="EF76" i="4" s="1"/>
  <c r="EF77" i="4" s="1"/>
  <c r="EF78" i="4" s="1"/>
  <c r="EF79" i="4" s="1"/>
  <c r="EF80" i="4" s="1"/>
  <c r="EF81" i="4" s="1"/>
  <c r="EF82" i="4" s="1"/>
  <c r="EF83" i="4" s="1"/>
  <c r="EF84" i="4" s="1"/>
  <c r="EF85" i="4" s="1"/>
  <c r="EG65" i="12"/>
  <c r="EG66" i="12" s="1"/>
  <c r="EG67" i="12" s="1"/>
  <c r="EG68" i="12" s="1"/>
  <c r="EG69" i="12" s="1"/>
  <c r="EG70" i="12" s="1"/>
  <c r="EG71" i="12" s="1"/>
  <c r="EG72" i="12" s="1"/>
  <c r="EG73" i="12" s="1"/>
  <c r="EG74" i="12" s="1"/>
  <c r="EG75" i="12" s="1"/>
  <c r="EG76" i="12" s="1"/>
  <c r="EG77" i="12" s="1"/>
  <c r="EG78" i="12" s="1"/>
  <c r="EG79" i="12" s="1"/>
  <c r="EG80" i="12" s="1"/>
  <c r="EG81" i="12" s="1"/>
  <c r="EG82" i="12" s="1"/>
  <c r="EG83" i="12" s="1"/>
  <c r="EG84" i="12" s="1"/>
  <c r="EG85" i="12" s="1"/>
  <c r="EF65" i="12"/>
  <c r="EF66" i="12" s="1"/>
  <c r="EF67" i="12" s="1"/>
  <c r="EF68" i="12" s="1"/>
  <c r="EF69" i="12" s="1"/>
  <c r="EF70" i="12" s="1"/>
  <c r="EF71" i="12" s="1"/>
  <c r="EF72" i="12" s="1"/>
  <c r="EF73" i="12" s="1"/>
  <c r="EF74" i="12" s="1"/>
  <c r="EF75" i="12" s="1"/>
  <c r="EF76" i="12" s="1"/>
  <c r="EF77" i="12" s="1"/>
  <c r="EF78" i="12" s="1"/>
  <c r="EF79" i="12" s="1"/>
  <c r="EF80" i="12" s="1"/>
  <c r="EF81" i="12" s="1"/>
  <c r="EF82" i="12" s="1"/>
  <c r="EF83" i="12" s="1"/>
  <c r="EF84" i="12" s="1"/>
  <c r="EF85" i="12" s="1"/>
  <c r="EG65" i="6"/>
  <c r="EG66" i="6" s="1"/>
  <c r="EG67" i="6" s="1"/>
  <c r="EG68" i="6" s="1"/>
  <c r="EG69" i="6" s="1"/>
  <c r="EG70" i="6" s="1"/>
  <c r="EG71" i="6" s="1"/>
  <c r="EG72" i="6" s="1"/>
  <c r="EG73" i="6" s="1"/>
  <c r="EG74" i="6" s="1"/>
  <c r="EG75" i="6" s="1"/>
  <c r="EG76" i="6" s="1"/>
  <c r="EG77" i="6" s="1"/>
  <c r="EG78" i="6" s="1"/>
  <c r="EG79" i="6" s="1"/>
  <c r="EG80" i="6" s="1"/>
  <c r="EG81" i="6" s="1"/>
  <c r="EG82" i="6" s="1"/>
  <c r="EG83" i="6" s="1"/>
  <c r="EG84" i="6" s="1"/>
  <c r="EG85" i="6" s="1"/>
  <c r="EF65" i="6"/>
  <c r="EF66" i="6" s="1"/>
  <c r="EF67" i="6" s="1"/>
  <c r="EF68" i="6" s="1"/>
  <c r="EF69" i="6" s="1"/>
  <c r="EF70" i="6" s="1"/>
  <c r="EF71" i="6" s="1"/>
  <c r="EF72" i="6" s="1"/>
  <c r="EF73" i="6" s="1"/>
  <c r="EF74" i="6" s="1"/>
  <c r="EF75" i="6" s="1"/>
  <c r="EF76" i="6" s="1"/>
  <c r="EF77" i="6" s="1"/>
  <c r="EF78" i="6" s="1"/>
  <c r="EF79" i="6" s="1"/>
  <c r="EF80" i="6" s="1"/>
  <c r="EF81" i="6" s="1"/>
  <c r="EF82" i="6" s="1"/>
  <c r="EF83" i="6" s="1"/>
  <c r="EF84" i="6" s="1"/>
  <c r="EF85" i="6" s="1"/>
  <c r="AG50" i="5" l="1"/>
  <c r="AG56" i="5"/>
  <c r="AG62" i="5"/>
  <c r="AG39" i="7"/>
  <c r="AG45" i="7"/>
  <c r="AG51" i="7"/>
  <c r="AG57" i="7"/>
  <c r="AG63" i="7"/>
  <c r="AG58" i="6"/>
  <c r="AG60" i="6"/>
  <c r="AG59" i="6"/>
  <c r="AG56" i="7"/>
  <c r="AG57" i="6"/>
  <c r="AG50" i="12"/>
  <c r="AH50" i="12" s="1"/>
  <c r="AG62" i="12"/>
  <c r="AH62" i="12" s="1"/>
  <c r="AG55" i="5"/>
  <c r="AG61" i="5"/>
  <c r="AG38" i="7"/>
  <c r="AG44" i="7"/>
  <c r="AG50" i="7"/>
  <c r="AG62" i="7"/>
  <c r="AG37" i="7"/>
  <c r="AG43" i="7"/>
  <c r="AG49" i="7"/>
  <c r="AG55" i="7"/>
  <c r="AG61" i="7"/>
  <c r="AG47" i="7"/>
  <c r="AG35" i="7"/>
  <c r="AG59" i="7"/>
  <c r="AG41" i="7"/>
  <c r="AG53" i="7"/>
  <c r="AG40" i="7"/>
  <c r="AG46" i="7"/>
  <c r="AG52" i="7"/>
  <c r="AG58" i="7"/>
  <c r="AG48" i="7"/>
  <c r="AG54" i="7"/>
  <c r="AG36" i="7"/>
  <c r="AG42" i="7"/>
  <c r="AG60" i="7"/>
  <c r="AG49" i="5"/>
  <c r="AG45" i="5"/>
  <c r="AG46" i="5"/>
  <c r="AG47" i="5"/>
  <c r="AG53" i="5"/>
  <c r="AG59" i="5"/>
  <c r="AG57" i="5"/>
  <c r="AG58" i="5"/>
  <c r="AG48" i="5"/>
  <c r="AG54" i="5"/>
  <c r="AG60" i="5"/>
  <c r="AG56" i="12"/>
  <c r="AH56" i="12" s="1"/>
  <c r="AG63" i="5"/>
  <c r="AG51" i="5"/>
  <c r="AG52" i="5"/>
  <c r="AG38" i="12"/>
  <c r="AH38" i="12" s="1"/>
  <c r="AG44" i="12"/>
  <c r="AH44" i="12" s="1"/>
  <c r="AG40" i="4"/>
  <c r="AG46" i="4"/>
  <c r="AG52" i="4"/>
  <c r="AG58" i="4"/>
  <c r="AG60" i="4"/>
  <c r="AG35" i="4"/>
  <c r="AG41" i="4"/>
  <c r="AG47" i="4"/>
  <c r="AG53" i="4"/>
  <c r="AG59" i="4"/>
  <c r="AG42" i="4"/>
  <c r="AG49" i="4"/>
  <c r="AG50" i="4"/>
  <c r="AG37" i="12"/>
  <c r="AH37" i="12" s="1"/>
  <c r="AG43" i="12"/>
  <c r="AH43" i="12" s="1"/>
  <c r="AG49" i="12"/>
  <c r="AH49" i="12" s="1"/>
  <c r="AG55" i="12"/>
  <c r="AH55" i="12" s="1"/>
  <c r="AG61" i="12"/>
  <c r="AH61" i="12" s="1"/>
  <c r="AG39" i="4"/>
  <c r="AG45" i="4"/>
  <c r="AG51" i="4"/>
  <c r="AG57" i="4"/>
  <c r="AG63" i="4"/>
  <c r="AG54" i="4"/>
  <c r="AG37" i="4"/>
  <c r="AG56" i="4"/>
  <c r="AG48" i="4"/>
  <c r="AG61" i="4"/>
  <c r="AG44" i="4"/>
  <c r="AG36" i="4"/>
  <c r="AG43" i="4"/>
  <c r="AG38" i="4"/>
  <c r="AG55" i="4"/>
  <c r="AG62" i="4"/>
  <c r="AG53" i="12"/>
  <c r="AH53" i="12" s="1"/>
  <c r="AG58" i="12"/>
  <c r="AH58" i="12" s="1"/>
  <c r="AG42" i="12"/>
  <c r="AH42" i="12" s="1"/>
  <c r="AG40" i="12"/>
  <c r="AH40" i="12" s="1"/>
  <c r="AG35" i="12"/>
  <c r="AH35" i="12" s="1"/>
  <c r="AG60" i="12"/>
  <c r="AH60" i="12" s="1"/>
  <c r="AG52" i="12"/>
  <c r="AH52" i="12" s="1"/>
  <c r="AG59" i="12"/>
  <c r="AH59" i="12" s="1"/>
  <c r="AG48" i="12"/>
  <c r="AH48" i="12" s="1"/>
  <c r="AG47" i="12"/>
  <c r="AH47" i="12" s="1"/>
  <c r="AG36" i="12"/>
  <c r="AH36" i="12" s="1"/>
  <c r="AG46" i="12"/>
  <c r="AH46" i="12" s="1"/>
  <c r="AG41" i="12"/>
  <c r="AH41" i="12" s="1"/>
  <c r="AG54" i="12"/>
  <c r="AH54" i="12" s="1"/>
  <c r="AG39" i="12"/>
  <c r="AH39" i="12" s="1"/>
  <c r="AG45" i="12"/>
  <c r="AH45" i="12" s="1"/>
  <c r="AG51" i="12"/>
  <c r="AH51" i="12" s="1"/>
  <c r="AG57" i="12"/>
  <c r="AH57" i="12" s="1"/>
  <c r="AG63" i="12"/>
  <c r="AH63" i="12" s="1"/>
  <c r="AG48" i="6"/>
  <c r="AG46" i="6"/>
  <c r="AG45" i="6"/>
  <c r="AG36" i="6"/>
  <c r="AG35" i="6"/>
  <c r="AG56" i="6"/>
  <c r="AG54" i="6"/>
  <c r="AG53" i="6"/>
  <c r="AG41" i="6"/>
  <c r="AG44" i="6"/>
  <c r="AG55" i="6"/>
  <c r="AG42" i="6"/>
  <c r="AG52" i="6"/>
  <c r="AG40" i="6"/>
  <c r="AG63" i="6"/>
  <c r="AG51" i="6"/>
  <c r="AG39" i="6"/>
  <c r="AG43" i="6"/>
  <c r="AG62" i="6"/>
  <c r="AG50" i="6"/>
  <c r="AG38" i="6"/>
  <c r="AG47" i="6"/>
  <c r="AG61" i="6"/>
  <c r="AG49" i="6"/>
  <c r="AG37" i="6"/>
  <c r="DZ66" i="7" a="1"/>
  <c r="DZ66" i="7" s="1"/>
  <c r="DZ65" i="7" a="1"/>
  <c r="DZ65" i="7" s="1"/>
  <c r="DZ64" i="7" a="1"/>
  <c r="DZ64" i="7" s="1"/>
  <c r="DZ63" i="7" a="1"/>
  <c r="DZ63" i="7" s="1"/>
  <c r="DZ62" i="7" a="1"/>
  <c r="DZ62" i="7" s="1"/>
  <c r="DZ61" i="7" a="1"/>
  <c r="DZ61" i="7" s="1"/>
  <c r="DZ60" i="7" a="1"/>
  <c r="DZ60" i="7" s="1"/>
  <c r="DZ59" i="7" a="1"/>
  <c r="DZ59" i="7" s="1"/>
  <c r="DZ58" i="7" a="1"/>
  <c r="DZ58" i="7" s="1"/>
  <c r="DZ57" i="7" a="1"/>
  <c r="DZ57" i="7" s="1"/>
  <c r="DZ56" i="7" a="1"/>
  <c r="DZ56" i="7" s="1"/>
  <c r="DZ55" i="7" a="1"/>
  <c r="DZ55" i="7" s="1"/>
  <c r="DZ54" i="7" a="1"/>
  <c r="DZ54" i="7" s="1"/>
  <c r="DZ53" i="7" a="1"/>
  <c r="DZ53" i="7" s="1"/>
  <c r="DZ52" i="7" a="1"/>
  <c r="DZ52" i="7" s="1"/>
  <c r="DZ51" i="7" a="1"/>
  <c r="DZ51" i="7" s="1"/>
  <c r="DZ50" i="7" a="1"/>
  <c r="DZ50" i="7" s="1"/>
  <c r="DZ49" i="7" a="1"/>
  <c r="DZ49" i="7" s="1"/>
  <c r="DZ48" i="7" a="1"/>
  <c r="DZ48" i="7" s="1"/>
  <c r="DZ47" i="7" a="1"/>
  <c r="DZ47" i="7" s="1"/>
  <c r="DZ46" i="7" a="1"/>
  <c r="DZ46" i="7" s="1"/>
  <c r="DZ45" i="7" a="1"/>
  <c r="DZ45" i="7" s="1"/>
  <c r="DZ44" i="7" a="1"/>
  <c r="DZ44" i="7" s="1"/>
  <c r="DZ43" i="7" a="1"/>
  <c r="DZ43" i="7" s="1"/>
  <c r="DZ42" i="7" a="1"/>
  <c r="DZ42" i="7" s="1"/>
  <c r="DZ41" i="7" a="1"/>
  <c r="DZ41" i="7" s="1"/>
  <c r="DZ40" i="7" a="1"/>
  <c r="DZ40" i="7" s="1"/>
  <c r="DZ39" i="7" a="1"/>
  <c r="DZ39" i="7" s="1"/>
  <c r="DZ38" i="7" a="1"/>
  <c r="DZ38" i="7" s="1"/>
  <c r="DZ37" i="7" a="1"/>
  <c r="DZ37" i="7" s="1"/>
  <c r="DZ36" i="7" a="1"/>
  <c r="DZ36" i="7" s="1"/>
  <c r="DZ35" i="7" a="1"/>
  <c r="DZ35" i="7" s="1"/>
  <c r="DZ34" i="7" a="1"/>
  <c r="DZ34" i="7" s="1"/>
  <c r="DZ33" i="7" a="1"/>
  <c r="DZ33" i="7" s="1"/>
  <c r="DZ32" i="7" a="1"/>
  <c r="DZ32" i="7" s="1"/>
  <c r="DZ31" i="7" a="1"/>
  <c r="DZ31" i="7" s="1"/>
  <c r="DZ30" i="7" a="1"/>
  <c r="DZ30" i="7" s="1"/>
  <c r="DZ29" i="7" a="1"/>
  <c r="DZ29" i="7" s="1"/>
  <c r="DZ28" i="7" a="1"/>
  <c r="DZ28" i="7" s="1"/>
  <c r="DZ27" i="7" a="1"/>
  <c r="DZ27" i="7" s="1"/>
  <c r="DZ26" i="7" a="1"/>
  <c r="DZ26" i="7" s="1"/>
  <c r="DZ25" i="7" a="1"/>
  <c r="DZ25" i="7" s="1"/>
  <c r="DZ24" i="7" a="1"/>
  <c r="DZ24" i="7" s="1"/>
  <c r="DZ23" i="7" a="1"/>
  <c r="DZ23" i="7" s="1"/>
  <c r="DZ22" i="7" a="1"/>
  <c r="DZ22" i="7" s="1"/>
  <c r="DZ21" i="7" a="1"/>
  <c r="DZ21" i="7" s="1"/>
  <c r="DZ20" i="7" a="1"/>
  <c r="DZ20" i="7" s="1"/>
  <c r="DZ19" i="7" a="1"/>
  <c r="DZ19" i="7" s="1"/>
  <c r="DZ18" i="7" a="1"/>
  <c r="DZ18" i="7" s="1"/>
  <c r="DZ17" i="7" a="1"/>
  <c r="DZ17" i="7" s="1"/>
  <c r="DZ16" i="7" a="1"/>
  <c r="DZ16" i="7" s="1"/>
  <c r="DZ15" i="7" a="1"/>
  <c r="DZ15" i="7" s="1"/>
  <c r="DZ14" i="7" a="1"/>
  <c r="DZ14" i="7" s="1"/>
  <c r="DZ13" i="7" a="1"/>
  <c r="DZ13" i="7" s="1"/>
  <c r="DZ12" i="7" a="1"/>
  <c r="DZ12" i="7" s="1"/>
  <c r="DZ11" i="7" a="1"/>
  <c r="DZ11" i="7" s="1"/>
  <c r="DZ10" i="7" a="1"/>
  <c r="DZ10" i="7" s="1"/>
  <c r="DZ9" i="7" a="1"/>
  <c r="DZ9" i="7" s="1"/>
  <c r="DZ8" i="7" a="1"/>
  <c r="DZ8" i="7" s="1"/>
  <c r="DZ7" i="7" a="1"/>
  <c r="DZ7" i="7" s="1"/>
  <c r="DZ6" i="7" a="1"/>
  <c r="DZ6" i="7" s="1"/>
  <c r="DZ5" i="7" a="1"/>
  <c r="DZ5" i="7" s="1"/>
  <c r="DZ4" i="7" a="1"/>
  <c r="DZ4" i="7" s="1"/>
  <c r="DZ3" i="7" a="1"/>
  <c r="DZ3" i="7" s="1"/>
  <c r="DZ2" i="7" a="1"/>
  <c r="DZ2" i="7" s="1"/>
  <c r="DZ66" i="5" a="1"/>
  <c r="DZ66" i="5" s="1"/>
  <c r="DZ65" i="5" a="1"/>
  <c r="DZ65" i="5" s="1"/>
  <c r="DZ64" i="5" a="1"/>
  <c r="DZ64" i="5" s="1"/>
  <c r="DZ63" i="5" a="1"/>
  <c r="DZ63" i="5" s="1"/>
  <c r="DZ62" i="5" a="1"/>
  <c r="DZ62" i="5" s="1"/>
  <c r="DZ61" i="5" a="1"/>
  <c r="DZ61" i="5" s="1"/>
  <c r="DZ60" i="5" a="1"/>
  <c r="DZ60" i="5" s="1"/>
  <c r="DZ59" i="5" a="1"/>
  <c r="DZ59" i="5" s="1"/>
  <c r="DZ58" i="5" a="1"/>
  <c r="DZ58" i="5" s="1"/>
  <c r="DZ57" i="5" a="1"/>
  <c r="DZ57" i="5" s="1"/>
  <c r="DZ56" i="5" a="1"/>
  <c r="DZ56" i="5" s="1"/>
  <c r="DZ55" i="5" a="1"/>
  <c r="DZ55" i="5" s="1"/>
  <c r="DZ54" i="5" a="1"/>
  <c r="DZ54" i="5" s="1"/>
  <c r="DZ53" i="5" a="1"/>
  <c r="DZ53" i="5" s="1"/>
  <c r="DZ52" i="5" a="1"/>
  <c r="DZ52" i="5" s="1"/>
  <c r="DZ51" i="5" a="1"/>
  <c r="DZ51" i="5" s="1"/>
  <c r="DZ50" i="5" a="1"/>
  <c r="DZ50" i="5" s="1"/>
  <c r="DZ49" i="5" a="1"/>
  <c r="DZ49" i="5" s="1"/>
  <c r="DZ48" i="5" a="1"/>
  <c r="DZ48" i="5" s="1"/>
  <c r="DZ47" i="5" a="1"/>
  <c r="DZ47" i="5" s="1"/>
  <c r="DZ46" i="5" a="1"/>
  <c r="DZ46" i="5" s="1"/>
  <c r="DZ45" i="5" a="1"/>
  <c r="DZ45" i="5" s="1"/>
  <c r="DZ44" i="5" a="1"/>
  <c r="DZ44" i="5" s="1"/>
  <c r="DZ43" i="5" a="1"/>
  <c r="DZ43" i="5" s="1"/>
  <c r="DZ42" i="5" a="1"/>
  <c r="DZ42" i="5" s="1"/>
  <c r="DZ41" i="5" a="1"/>
  <c r="DZ41" i="5" s="1"/>
  <c r="DZ40" i="5" a="1"/>
  <c r="DZ40" i="5" s="1"/>
  <c r="DZ39" i="5" a="1"/>
  <c r="DZ39" i="5" s="1"/>
  <c r="DZ38" i="5" a="1"/>
  <c r="DZ38" i="5" s="1"/>
  <c r="DZ37" i="5" a="1"/>
  <c r="DZ37" i="5" s="1"/>
  <c r="DZ36" i="5" a="1"/>
  <c r="DZ36" i="5" s="1"/>
  <c r="DZ35" i="5" a="1"/>
  <c r="DZ35" i="5" s="1"/>
  <c r="DZ34" i="5" a="1"/>
  <c r="DZ34" i="5" s="1"/>
  <c r="DZ33" i="5" a="1"/>
  <c r="DZ33" i="5" s="1"/>
  <c r="DZ32" i="5" a="1"/>
  <c r="DZ32" i="5" s="1"/>
  <c r="DZ31" i="5" a="1"/>
  <c r="DZ31" i="5" s="1"/>
  <c r="DZ30" i="5" a="1"/>
  <c r="DZ30" i="5" s="1"/>
  <c r="DZ29" i="5" a="1"/>
  <c r="DZ29" i="5" s="1"/>
  <c r="DZ28" i="5" a="1"/>
  <c r="DZ28" i="5" s="1"/>
  <c r="DZ27" i="5" a="1"/>
  <c r="DZ27" i="5" s="1"/>
  <c r="DZ26" i="5" a="1"/>
  <c r="DZ26" i="5" s="1"/>
  <c r="DZ25" i="5" a="1"/>
  <c r="DZ25" i="5" s="1"/>
  <c r="DZ24" i="5" a="1"/>
  <c r="DZ24" i="5" s="1"/>
  <c r="DZ23" i="5" a="1"/>
  <c r="DZ23" i="5" s="1"/>
  <c r="DZ22" i="5" a="1"/>
  <c r="DZ22" i="5" s="1"/>
  <c r="DZ21" i="5" a="1"/>
  <c r="DZ21" i="5" s="1"/>
  <c r="DZ20" i="5" a="1"/>
  <c r="DZ20" i="5" s="1"/>
  <c r="DZ19" i="5" a="1"/>
  <c r="DZ19" i="5" s="1"/>
  <c r="DZ18" i="5" a="1"/>
  <c r="DZ18" i="5" s="1"/>
  <c r="DZ17" i="5" a="1"/>
  <c r="DZ17" i="5" s="1"/>
  <c r="DZ16" i="5" a="1"/>
  <c r="DZ16" i="5" s="1"/>
  <c r="DZ15" i="5" a="1"/>
  <c r="DZ15" i="5" s="1"/>
  <c r="DZ14" i="5" a="1"/>
  <c r="DZ14" i="5" s="1"/>
  <c r="DZ13" i="5" a="1"/>
  <c r="DZ13" i="5" s="1"/>
  <c r="DZ12" i="5" a="1"/>
  <c r="DZ12" i="5" s="1"/>
  <c r="DZ11" i="5" a="1"/>
  <c r="DZ11" i="5" s="1"/>
  <c r="DZ10" i="5" a="1"/>
  <c r="DZ10" i="5" s="1"/>
  <c r="DZ9" i="5" a="1"/>
  <c r="DZ9" i="5" s="1"/>
  <c r="DZ8" i="5" a="1"/>
  <c r="DZ8" i="5" s="1"/>
  <c r="DZ7" i="5" a="1"/>
  <c r="DZ7" i="5" s="1"/>
  <c r="DZ6" i="5" a="1"/>
  <c r="DZ6" i="5" s="1"/>
  <c r="DZ5" i="5" a="1"/>
  <c r="DZ5" i="5" s="1"/>
  <c r="DZ4" i="5" a="1"/>
  <c r="DZ4" i="5" s="1"/>
  <c r="DZ3" i="5" a="1"/>
  <c r="DZ3" i="5" s="1"/>
  <c r="DZ2" i="5" a="1"/>
  <c r="DZ2" i="5" s="1"/>
  <c r="DZ64" i="4" a="1"/>
  <c r="DZ64" i="4" s="1"/>
  <c r="DZ63" i="4" a="1"/>
  <c r="DZ63" i="4" s="1"/>
  <c r="DZ62" i="4" a="1"/>
  <c r="DZ62" i="4" s="1"/>
  <c r="DZ61" i="4" a="1"/>
  <c r="DZ61" i="4" s="1"/>
  <c r="DZ60" i="4" a="1"/>
  <c r="DZ60" i="4" s="1"/>
  <c r="DZ59" i="4" a="1"/>
  <c r="DZ59" i="4" s="1"/>
  <c r="DZ58" i="4" a="1"/>
  <c r="DZ58" i="4" s="1"/>
  <c r="DZ57" i="4" a="1"/>
  <c r="DZ57" i="4" s="1"/>
  <c r="DZ56" i="4" a="1"/>
  <c r="DZ56" i="4" s="1"/>
  <c r="DZ55" i="4" a="1"/>
  <c r="DZ55" i="4" s="1"/>
  <c r="DZ54" i="4" a="1"/>
  <c r="DZ54" i="4" s="1"/>
  <c r="DZ53" i="4" a="1"/>
  <c r="DZ53" i="4" s="1"/>
  <c r="DZ52" i="4" a="1"/>
  <c r="DZ52" i="4" s="1"/>
  <c r="DZ51" i="4" a="1"/>
  <c r="DZ51" i="4" s="1"/>
  <c r="DZ50" i="4" a="1"/>
  <c r="DZ50" i="4" s="1"/>
  <c r="DZ49" i="4" a="1"/>
  <c r="DZ49" i="4" s="1"/>
  <c r="DZ48" i="4" a="1"/>
  <c r="DZ48" i="4" s="1"/>
  <c r="DZ47" i="4" a="1"/>
  <c r="DZ47" i="4" s="1"/>
  <c r="DZ46" i="4" a="1"/>
  <c r="DZ46" i="4" s="1"/>
  <c r="DZ45" i="4" a="1"/>
  <c r="DZ45" i="4" s="1"/>
  <c r="DZ44" i="4" a="1"/>
  <c r="DZ44" i="4" s="1"/>
  <c r="DZ43" i="4" a="1"/>
  <c r="DZ43" i="4" s="1"/>
  <c r="DZ42" i="4" a="1"/>
  <c r="DZ42" i="4" s="1"/>
  <c r="DZ41" i="4" a="1"/>
  <c r="DZ41" i="4" s="1"/>
  <c r="DZ40" i="4" a="1"/>
  <c r="DZ40" i="4" s="1"/>
  <c r="DZ39" i="4" a="1"/>
  <c r="DZ39" i="4" s="1"/>
  <c r="DZ38" i="4" a="1"/>
  <c r="DZ38" i="4" s="1"/>
  <c r="DZ37" i="4" a="1"/>
  <c r="DZ37" i="4" s="1"/>
  <c r="DZ36" i="4" a="1"/>
  <c r="DZ36" i="4" s="1"/>
  <c r="DZ35" i="4" a="1"/>
  <c r="DZ35" i="4" s="1"/>
  <c r="DZ34" i="4" a="1"/>
  <c r="DZ34" i="4" s="1"/>
  <c r="DZ33" i="4" a="1"/>
  <c r="DZ33" i="4" s="1"/>
  <c r="DZ32" i="4" a="1"/>
  <c r="DZ32" i="4" s="1"/>
  <c r="DZ31" i="4" a="1"/>
  <c r="DZ31" i="4" s="1"/>
  <c r="DZ30" i="4" a="1"/>
  <c r="DZ30" i="4" s="1"/>
  <c r="DZ29" i="4" a="1"/>
  <c r="DZ29" i="4" s="1"/>
  <c r="DZ28" i="4" a="1"/>
  <c r="DZ28" i="4" s="1"/>
  <c r="DZ27" i="4" a="1"/>
  <c r="DZ27" i="4" s="1"/>
  <c r="DZ26" i="4" a="1"/>
  <c r="DZ26" i="4" s="1"/>
  <c r="DZ25" i="4" a="1"/>
  <c r="DZ25" i="4" s="1"/>
  <c r="DZ24" i="4" a="1"/>
  <c r="DZ24" i="4" s="1"/>
  <c r="DZ23" i="4" a="1"/>
  <c r="DZ23" i="4" s="1"/>
  <c r="DZ22" i="4" a="1"/>
  <c r="DZ22" i="4" s="1"/>
  <c r="DZ21" i="4" a="1"/>
  <c r="DZ21" i="4" s="1"/>
  <c r="DZ20" i="4" a="1"/>
  <c r="DZ20" i="4" s="1"/>
  <c r="DZ19" i="4" a="1"/>
  <c r="DZ19" i="4" s="1"/>
  <c r="DZ18" i="4" a="1"/>
  <c r="DZ18" i="4" s="1"/>
  <c r="DZ17" i="4" a="1"/>
  <c r="DZ17" i="4" s="1"/>
  <c r="DZ16" i="4" a="1"/>
  <c r="DZ16" i="4" s="1"/>
  <c r="DZ15" i="4" a="1"/>
  <c r="DZ15" i="4" s="1"/>
  <c r="DZ14" i="4" a="1"/>
  <c r="DZ14" i="4" s="1"/>
  <c r="DZ13" i="4" a="1"/>
  <c r="DZ13" i="4" s="1"/>
  <c r="DZ12" i="4" a="1"/>
  <c r="DZ12" i="4" s="1"/>
  <c r="DZ11" i="4" a="1"/>
  <c r="DZ11" i="4" s="1"/>
  <c r="DZ10" i="4" a="1"/>
  <c r="DZ10" i="4" s="1"/>
  <c r="DZ9" i="4" a="1"/>
  <c r="DZ9" i="4" s="1"/>
  <c r="DZ8" i="4" a="1"/>
  <c r="DZ8" i="4" s="1"/>
  <c r="DZ7" i="4" a="1"/>
  <c r="DZ7" i="4" s="1"/>
  <c r="DZ6" i="4" a="1"/>
  <c r="DZ6" i="4" s="1"/>
  <c r="DZ5" i="4" a="1"/>
  <c r="DZ5" i="4" s="1"/>
  <c r="DZ4" i="4" a="1"/>
  <c r="DZ4" i="4" s="1"/>
  <c r="DZ3" i="4" a="1"/>
  <c r="DZ3" i="4" s="1"/>
  <c r="DZ2" i="4" a="1"/>
  <c r="DZ2" i="4" s="1"/>
  <c r="DZ66" i="12" a="1"/>
  <c r="DZ66" i="12" s="1"/>
  <c r="DZ65" i="12" a="1"/>
  <c r="DZ65" i="12" s="1"/>
  <c r="DZ64" i="12" a="1"/>
  <c r="DZ64" i="12" s="1"/>
  <c r="DZ63" i="12" a="1"/>
  <c r="DZ63" i="12" s="1"/>
  <c r="DZ62" i="12" a="1"/>
  <c r="DZ62" i="12" s="1"/>
  <c r="DZ61" i="12" a="1"/>
  <c r="DZ61" i="12" s="1"/>
  <c r="DZ60" i="12" a="1"/>
  <c r="DZ60" i="12" s="1"/>
  <c r="DZ59" i="12" a="1"/>
  <c r="DZ59" i="12" s="1"/>
  <c r="DZ58" i="12" a="1"/>
  <c r="DZ58" i="12" s="1"/>
  <c r="DZ57" i="12" a="1"/>
  <c r="DZ57" i="12" s="1"/>
  <c r="DZ56" i="12" a="1"/>
  <c r="DZ56" i="12" s="1"/>
  <c r="DZ55" i="12" a="1"/>
  <c r="DZ55" i="12" s="1"/>
  <c r="DZ54" i="12" a="1"/>
  <c r="DZ54" i="12" s="1"/>
  <c r="DZ53" i="12" a="1"/>
  <c r="DZ53" i="12" s="1"/>
  <c r="DZ52" i="12" a="1"/>
  <c r="DZ52" i="12" s="1"/>
  <c r="DZ51" i="12" a="1"/>
  <c r="DZ51" i="12" s="1"/>
  <c r="DZ50" i="12" a="1"/>
  <c r="DZ50" i="12" s="1"/>
  <c r="DZ49" i="12" a="1"/>
  <c r="DZ49" i="12" s="1"/>
  <c r="DZ48" i="12" a="1"/>
  <c r="DZ48" i="12" s="1"/>
  <c r="DZ47" i="12" a="1"/>
  <c r="DZ47" i="12" s="1"/>
  <c r="DZ46" i="12" a="1"/>
  <c r="DZ46" i="12" s="1"/>
  <c r="DZ45" i="12" a="1"/>
  <c r="DZ45" i="12" s="1"/>
  <c r="DZ44" i="12" a="1"/>
  <c r="DZ44" i="12" s="1"/>
  <c r="DZ43" i="12" a="1"/>
  <c r="DZ43" i="12" s="1"/>
  <c r="DZ42" i="12" a="1"/>
  <c r="DZ42" i="12" s="1"/>
  <c r="DZ41" i="12" a="1"/>
  <c r="DZ41" i="12" s="1"/>
  <c r="DZ40" i="12" a="1"/>
  <c r="DZ40" i="12" s="1"/>
  <c r="DZ39" i="12" a="1"/>
  <c r="DZ39" i="12" s="1"/>
  <c r="DZ38" i="12" a="1"/>
  <c r="DZ38" i="12" s="1"/>
  <c r="DZ37" i="12" a="1"/>
  <c r="DZ37" i="12" s="1"/>
  <c r="DZ36" i="12" a="1"/>
  <c r="DZ36" i="12" s="1"/>
  <c r="DZ35" i="12" a="1"/>
  <c r="DZ35" i="12" s="1"/>
  <c r="DZ34" i="12" a="1"/>
  <c r="DZ34" i="12" s="1"/>
  <c r="DZ33" i="12" a="1"/>
  <c r="DZ33" i="12" s="1"/>
  <c r="DZ32" i="12" a="1"/>
  <c r="DZ32" i="12" s="1"/>
  <c r="DZ31" i="12" a="1"/>
  <c r="DZ31" i="12" s="1"/>
  <c r="DZ30" i="12" a="1"/>
  <c r="DZ30" i="12" s="1"/>
  <c r="DZ29" i="12" a="1"/>
  <c r="DZ29" i="12" s="1"/>
  <c r="DZ28" i="12" a="1"/>
  <c r="DZ28" i="12" s="1"/>
  <c r="DZ27" i="12" a="1"/>
  <c r="DZ27" i="12" s="1"/>
  <c r="DZ26" i="12" a="1"/>
  <c r="DZ26" i="12" s="1"/>
  <c r="DZ25" i="12" a="1"/>
  <c r="DZ25" i="12" s="1"/>
  <c r="DZ24" i="12" a="1"/>
  <c r="DZ24" i="12" s="1"/>
  <c r="DZ23" i="12" a="1"/>
  <c r="DZ23" i="12" s="1"/>
  <c r="DZ22" i="12" a="1"/>
  <c r="DZ22" i="12" s="1"/>
  <c r="DZ21" i="12" a="1"/>
  <c r="DZ21" i="12" s="1"/>
  <c r="DZ20" i="12" a="1"/>
  <c r="DZ20" i="12" s="1"/>
  <c r="DZ19" i="12" a="1"/>
  <c r="DZ19" i="12" s="1"/>
  <c r="DZ18" i="12" a="1"/>
  <c r="DZ18" i="12" s="1"/>
  <c r="DZ17" i="12" a="1"/>
  <c r="DZ17" i="12" s="1"/>
  <c r="DZ16" i="12" a="1"/>
  <c r="DZ16" i="12" s="1"/>
  <c r="DZ15" i="12" a="1"/>
  <c r="DZ15" i="12" s="1"/>
  <c r="DZ14" i="12" a="1"/>
  <c r="DZ14" i="12" s="1"/>
  <c r="DZ13" i="12" a="1"/>
  <c r="DZ13" i="12" s="1"/>
  <c r="DZ12" i="12" a="1"/>
  <c r="DZ12" i="12" s="1"/>
  <c r="DZ11" i="12" a="1"/>
  <c r="DZ11" i="12" s="1"/>
  <c r="DZ10" i="12" a="1"/>
  <c r="DZ10" i="12" s="1"/>
  <c r="DZ9" i="12" a="1"/>
  <c r="DZ9" i="12" s="1"/>
  <c r="DZ8" i="12" a="1"/>
  <c r="DZ8" i="12" s="1"/>
  <c r="DZ7" i="12" a="1"/>
  <c r="DZ7" i="12" s="1"/>
  <c r="DZ6" i="12" a="1"/>
  <c r="DZ6" i="12" s="1"/>
  <c r="DZ5" i="12" a="1"/>
  <c r="DZ5" i="12" s="1"/>
  <c r="DZ4" i="12" a="1"/>
  <c r="DZ4" i="12" s="1"/>
  <c r="DZ3" i="12" a="1"/>
  <c r="DZ3" i="12" s="1"/>
  <c r="DZ2" i="12" a="1"/>
  <c r="DZ2" i="12" s="1"/>
  <c r="DU66" i="7" a="1"/>
  <c r="DU66" i="7" s="1"/>
  <c r="DS66" i="7" a="1"/>
  <c r="DS66" i="7" s="1"/>
  <c r="DR66" i="7" a="1"/>
  <c r="DR66" i="7" s="1"/>
  <c r="DL66" i="7" a="1"/>
  <c r="DL66" i="7" s="1"/>
  <c r="DU65" i="7" a="1"/>
  <c r="DU65" i="7" s="1"/>
  <c r="DS65" i="7" a="1"/>
  <c r="DS65" i="7" s="1"/>
  <c r="DR65" i="7" a="1"/>
  <c r="DR65" i="7" s="1"/>
  <c r="DL65" i="7" a="1"/>
  <c r="DL65" i="7" s="1"/>
  <c r="DU64" i="7" a="1"/>
  <c r="DU64" i="7" s="1"/>
  <c r="DS64" i="7" a="1"/>
  <c r="DS64" i="7" s="1"/>
  <c r="DR64" i="7" a="1"/>
  <c r="DR64" i="7" s="1"/>
  <c r="DL64" i="7" a="1"/>
  <c r="DL64" i="7" s="1"/>
  <c r="DU63" i="7" a="1"/>
  <c r="DU63" i="7" s="1"/>
  <c r="DS63" i="7" a="1"/>
  <c r="DS63" i="7" s="1"/>
  <c r="DR63" i="7" a="1"/>
  <c r="DR63" i="7" s="1"/>
  <c r="DL63" i="7" a="1"/>
  <c r="DL63" i="7" s="1"/>
  <c r="DU62" i="7" a="1"/>
  <c r="DU62" i="7" s="1"/>
  <c r="DS62" i="7" a="1"/>
  <c r="DS62" i="7" s="1"/>
  <c r="DR62" i="7" a="1"/>
  <c r="DR62" i="7" s="1"/>
  <c r="DL62" i="7" a="1"/>
  <c r="DL62" i="7" s="1"/>
  <c r="DU61" i="7" a="1"/>
  <c r="DU61" i="7" s="1"/>
  <c r="DS61" i="7" a="1"/>
  <c r="DS61" i="7" s="1"/>
  <c r="DR61" i="7" a="1"/>
  <c r="DR61" i="7" s="1"/>
  <c r="DL61" i="7" a="1"/>
  <c r="DL61" i="7" s="1"/>
  <c r="DU60" i="7" a="1"/>
  <c r="DU60" i="7" s="1"/>
  <c r="DS60" i="7" a="1"/>
  <c r="DS60" i="7" s="1"/>
  <c r="DR60" i="7" a="1"/>
  <c r="DR60" i="7" s="1"/>
  <c r="DL60" i="7" a="1"/>
  <c r="DL60" i="7" s="1"/>
  <c r="DU59" i="7" a="1"/>
  <c r="DU59" i="7" s="1"/>
  <c r="DS59" i="7" a="1"/>
  <c r="DS59" i="7" s="1"/>
  <c r="DR59" i="7" a="1"/>
  <c r="DR59" i="7" s="1"/>
  <c r="DL59" i="7" a="1"/>
  <c r="DL59" i="7" s="1"/>
  <c r="DU58" i="7" a="1"/>
  <c r="DU58" i="7" s="1"/>
  <c r="DS58" i="7" a="1"/>
  <c r="DS58" i="7" s="1"/>
  <c r="DR58" i="7" a="1"/>
  <c r="DR58" i="7" s="1"/>
  <c r="DL58" i="7" a="1"/>
  <c r="DL58" i="7" s="1"/>
  <c r="DU57" i="7" a="1"/>
  <c r="DU57" i="7" s="1"/>
  <c r="DS57" i="7" a="1"/>
  <c r="DS57" i="7" s="1"/>
  <c r="DR57" i="7" a="1"/>
  <c r="DR57" i="7" s="1"/>
  <c r="DL57" i="7" a="1"/>
  <c r="DL57" i="7" s="1"/>
  <c r="DU56" i="7" a="1"/>
  <c r="DU56" i="7" s="1"/>
  <c r="DS56" i="7" a="1"/>
  <c r="DS56" i="7" s="1"/>
  <c r="DR56" i="7" a="1"/>
  <c r="DR56" i="7" s="1"/>
  <c r="DL56" i="7" a="1"/>
  <c r="DL56" i="7" s="1"/>
  <c r="DU55" i="7" a="1"/>
  <c r="DU55" i="7" s="1"/>
  <c r="DS55" i="7" a="1"/>
  <c r="DS55" i="7" s="1"/>
  <c r="DR55" i="7" a="1"/>
  <c r="DR55" i="7" s="1"/>
  <c r="DL55" i="7" a="1"/>
  <c r="DL55" i="7" s="1"/>
  <c r="DU54" i="7" a="1"/>
  <c r="DU54" i="7" s="1"/>
  <c r="DS54" i="7" a="1"/>
  <c r="DS54" i="7" s="1"/>
  <c r="DR54" i="7" a="1"/>
  <c r="DR54" i="7" s="1"/>
  <c r="DL54" i="7" a="1"/>
  <c r="DL54" i="7" s="1"/>
  <c r="DU53" i="7" a="1"/>
  <c r="DU53" i="7" s="1"/>
  <c r="DS53" i="7" a="1"/>
  <c r="DS53" i="7" s="1"/>
  <c r="DR53" i="7" a="1"/>
  <c r="DR53" i="7" s="1"/>
  <c r="DL53" i="7" a="1"/>
  <c r="DL53" i="7" s="1"/>
  <c r="DU52" i="7" a="1"/>
  <c r="DU52" i="7" s="1"/>
  <c r="DS52" i="7" a="1"/>
  <c r="DS52" i="7" s="1"/>
  <c r="DR52" i="7" a="1"/>
  <c r="DR52" i="7" s="1"/>
  <c r="DL52" i="7" a="1"/>
  <c r="DL52" i="7" s="1"/>
  <c r="DU51" i="7" a="1"/>
  <c r="DU51" i="7" s="1"/>
  <c r="DS51" i="7" a="1"/>
  <c r="DS51" i="7" s="1"/>
  <c r="DR51" i="7" a="1"/>
  <c r="DR51" i="7" s="1"/>
  <c r="DL51" i="7" a="1"/>
  <c r="DL51" i="7" s="1"/>
  <c r="DU50" i="7" a="1"/>
  <c r="DU50" i="7" s="1"/>
  <c r="DS50" i="7" a="1"/>
  <c r="DS50" i="7" s="1"/>
  <c r="DR50" i="7" a="1"/>
  <c r="DR50" i="7" s="1"/>
  <c r="DL50" i="7" a="1"/>
  <c r="DL50" i="7" s="1"/>
  <c r="DU49" i="7" a="1"/>
  <c r="DU49" i="7" s="1"/>
  <c r="DS49" i="7" a="1"/>
  <c r="DS49" i="7" s="1"/>
  <c r="DR49" i="7" a="1"/>
  <c r="DR49" i="7" s="1"/>
  <c r="DL49" i="7" a="1"/>
  <c r="DL49" i="7" s="1"/>
  <c r="DU48" i="7" a="1"/>
  <c r="DU48" i="7" s="1"/>
  <c r="DS48" i="7" a="1"/>
  <c r="DS48" i="7" s="1"/>
  <c r="DR48" i="7" a="1"/>
  <c r="DR48" i="7" s="1"/>
  <c r="DL48" i="7" a="1"/>
  <c r="DL48" i="7" s="1"/>
  <c r="DU47" i="7" a="1"/>
  <c r="DU47" i="7" s="1"/>
  <c r="DS47" i="7" a="1"/>
  <c r="DS47" i="7" s="1"/>
  <c r="DR47" i="7" a="1"/>
  <c r="DR47" i="7" s="1"/>
  <c r="DL47" i="7" a="1"/>
  <c r="DL47" i="7" s="1"/>
  <c r="DU46" i="7" a="1"/>
  <c r="DU46" i="7" s="1"/>
  <c r="DS46" i="7" a="1"/>
  <c r="DS46" i="7" s="1"/>
  <c r="DR46" i="7" a="1"/>
  <c r="DR46" i="7" s="1"/>
  <c r="DL46" i="7" a="1"/>
  <c r="DL46" i="7" s="1"/>
  <c r="DU45" i="7" a="1"/>
  <c r="DU45" i="7" s="1"/>
  <c r="DS45" i="7" a="1"/>
  <c r="DS45" i="7" s="1"/>
  <c r="DR45" i="7" a="1"/>
  <c r="DR45" i="7" s="1"/>
  <c r="DL45" i="7" a="1"/>
  <c r="DL45" i="7" s="1"/>
  <c r="DU44" i="7" a="1"/>
  <c r="DU44" i="7" s="1"/>
  <c r="DS44" i="7" a="1"/>
  <c r="DS44" i="7" s="1"/>
  <c r="DR44" i="7" a="1"/>
  <c r="DR44" i="7" s="1"/>
  <c r="DL44" i="7" a="1"/>
  <c r="DL44" i="7" s="1"/>
  <c r="DU43" i="7" a="1"/>
  <c r="DU43" i="7" s="1"/>
  <c r="DS43" i="7" a="1"/>
  <c r="DS43" i="7" s="1"/>
  <c r="DR43" i="7" a="1"/>
  <c r="DR43" i="7" s="1"/>
  <c r="DL43" i="7" a="1"/>
  <c r="DL43" i="7" s="1"/>
  <c r="DU42" i="7" a="1"/>
  <c r="DU42" i="7" s="1"/>
  <c r="DS42" i="7" a="1"/>
  <c r="DS42" i="7" s="1"/>
  <c r="DR42" i="7" a="1"/>
  <c r="DR42" i="7" s="1"/>
  <c r="DL42" i="7" a="1"/>
  <c r="DL42" i="7" s="1"/>
  <c r="DU41" i="7" a="1"/>
  <c r="DU41" i="7" s="1"/>
  <c r="DS41" i="7" a="1"/>
  <c r="DS41" i="7" s="1"/>
  <c r="DR41" i="7" a="1"/>
  <c r="DR41" i="7" s="1"/>
  <c r="DL41" i="7" a="1"/>
  <c r="DL41" i="7" s="1"/>
  <c r="DU40" i="7" a="1"/>
  <c r="DU40" i="7" s="1"/>
  <c r="DS40" i="7" a="1"/>
  <c r="DS40" i="7" s="1"/>
  <c r="DR40" i="7" a="1"/>
  <c r="DR40" i="7" s="1"/>
  <c r="DL40" i="7" a="1"/>
  <c r="DL40" i="7" s="1"/>
  <c r="DU39" i="7" a="1"/>
  <c r="DU39" i="7" s="1"/>
  <c r="DS39" i="7" a="1"/>
  <c r="DS39" i="7" s="1"/>
  <c r="DR39" i="7" a="1"/>
  <c r="DR39" i="7" s="1"/>
  <c r="DL39" i="7" a="1"/>
  <c r="DL39" i="7" s="1"/>
  <c r="DU38" i="7" a="1"/>
  <c r="DU38" i="7" s="1"/>
  <c r="DS38" i="7" a="1"/>
  <c r="DS38" i="7" s="1"/>
  <c r="DR38" i="7" a="1"/>
  <c r="DR38" i="7" s="1"/>
  <c r="DL38" i="7" a="1"/>
  <c r="DL38" i="7" s="1"/>
  <c r="DU37" i="7" a="1"/>
  <c r="DU37" i="7" s="1"/>
  <c r="DS37" i="7" a="1"/>
  <c r="DS37" i="7" s="1"/>
  <c r="DR37" i="7" a="1"/>
  <c r="DR37" i="7" s="1"/>
  <c r="DL37" i="7" a="1"/>
  <c r="DL37" i="7" s="1"/>
  <c r="DU36" i="7" a="1"/>
  <c r="DU36" i="7" s="1"/>
  <c r="DS36" i="7" a="1"/>
  <c r="DS36" i="7" s="1"/>
  <c r="DR36" i="7" a="1"/>
  <c r="DR36" i="7" s="1"/>
  <c r="DL36" i="7" a="1"/>
  <c r="DL36" i="7" s="1"/>
  <c r="DU35" i="7" a="1"/>
  <c r="DU35" i="7" s="1"/>
  <c r="DS35" i="7" a="1"/>
  <c r="DS35" i="7" s="1"/>
  <c r="DR35" i="7" a="1"/>
  <c r="DR35" i="7" s="1"/>
  <c r="DL35" i="7" a="1"/>
  <c r="DL35" i="7" s="1"/>
  <c r="DU34" i="7" a="1"/>
  <c r="DU34" i="7" s="1"/>
  <c r="DS34" i="7" a="1"/>
  <c r="DS34" i="7" s="1"/>
  <c r="DR34" i="7" a="1"/>
  <c r="DR34" i="7" s="1"/>
  <c r="DU33" i="7" a="1"/>
  <c r="DU33" i="7" s="1"/>
  <c r="DS33" i="7" a="1"/>
  <c r="DS33" i="7" s="1"/>
  <c r="DR33" i="7" a="1"/>
  <c r="DR33" i="7" s="1"/>
  <c r="DU32" i="7" a="1"/>
  <c r="DU32" i="7" s="1"/>
  <c r="DS32" i="7" a="1"/>
  <c r="DS32" i="7" s="1"/>
  <c r="DR32" i="7" a="1"/>
  <c r="DR32" i="7" s="1"/>
  <c r="DU31" i="7" a="1"/>
  <c r="DU31" i="7" s="1"/>
  <c r="DS31" i="7" a="1"/>
  <c r="DS31" i="7" s="1"/>
  <c r="DR31" i="7" a="1"/>
  <c r="DR31" i="7" s="1"/>
  <c r="DU30" i="7" a="1"/>
  <c r="DU30" i="7" s="1"/>
  <c r="DS30" i="7" a="1"/>
  <c r="DS30" i="7" s="1"/>
  <c r="DR30" i="7" a="1"/>
  <c r="DR30" i="7" s="1"/>
  <c r="DU29" i="7" a="1"/>
  <c r="DU29" i="7" s="1"/>
  <c r="DS29" i="7" a="1"/>
  <c r="DS29" i="7" s="1"/>
  <c r="DR29" i="7" a="1"/>
  <c r="DR29" i="7" s="1"/>
  <c r="DU28" i="7" a="1"/>
  <c r="DU28" i="7" s="1"/>
  <c r="DS28" i="7" a="1"/>
  <c r="DS28" i="7" s="1"/>
  <c r="DR28" i="7" a="1"/>
  <c r="DR28" i="7" s="1"/>
  <c r="DU27" i="7" a="1"/>
  <c r="DU27" i="7" s="1"/>
  <c r="DS27" i="7" a="1"/>
  <c r="DS27" i="7" s="1"/>
  <c r="DR27" i="7" a="1"/>
  <c r="DR27" i="7" s="1"/>
  <c r="DU26" i="7" a="1"/>
  <c r="DU26" i="7" s="1"/>
  <c r="DS26" i="7" a="1"/>
  <c r="DS26" i="7" s="1"/>
  <c r="DR26" i="7" a="1"/>
  <c r="DR26" i="7" s="1"/>
  <c r="DU25" i="7" a="1"/>
  <c r="DU25" i="7" s="1"/>
  <c r="DS25" i="7" a="1"/>
  <c r="DS25" i="7" s="1"/>
  <c r="DR25" i="7" a="1"/>
  <c r="DR25" i="7" s="1"/>
  <c r="DU24" i="7" a="1"/>
  <c r="DU24" i="7" s="1"/>
  <c r="DS24" i="7" a="1"/>
  <c r="DS24" i="7" s="1"/>
  <c r="DR24" i="7" a="1"/>
  <c r="DR24" i="7" s="1"/>
  <c r="DU23" i="7" a="1"/>
  <c r="DU23" i="7" s="1"/>
  <c r="DS23" i="7" a="1"/>
  <c r="DS23" i="7" s="1"/>
  <c r="DR23" i="7" a="1"/>
  <c r="DR23" i="7" s="1"/>
  <c r="DU22" i="7" a="1"/>
  <c r="DU22" i="7" s="1"/>
  <c r="DS22" i="7" a="1"/>
  <c r="DS22" i="7" s="1"/>
  <c r="DR22" i="7" a="1"/>
  <c r="DR22" i="7" s="1"/>
  <c r="DU21" i="7" a="1"/>
  <c r="DU21" i="7" s="1"/>
  <c r="DS21" i="7" a="1"/>
  <c r="DS21" i="7" s="1"/>
  <c r="DR21" i="7" a="1"/>
  <c r="DR21" i="7" s="1"/>
  <c r="DU20" i="7" a="1"/>
  <c r="DU20" i="7" s="1"/>
  <c r="DS20" i="7" a="1"/>
  <c r="DS20" i="7" s="1"/>
  <c r="DR20" i="7" a="1"/>
  <c r="DR20" i="7" s="1"/>
  <c r="DU19" i="7" a="1"/>
  <c r="DU19" i="7" s="1"/>
  <c r="DS19" i="7" a="1"/>
  <c r="DS19" i="7" s="1"/>
  <c r="DR19" i="7" a="1"/>
  <c r="DR19" i="7" s="1"/>
  <c r="DU18" i="7" a="1"/>
  <c r="DU18" i="7" s="1"/>
  <c r="DS18" i="7" a="1"/>
  <c r="DS18" i="7" s="1"/>
  <c r="DR18" i="7" a="1"/>
  <c r="DR18" i="7" s="1"/>
  <c r="DU17" i="7" a="1"/>
  <c r="DU17" i="7" s="1"/>
  <c r="DS17" i="7" a="1"/>
  <c r="DS17" i="7" s="1"/>
  <c r="DR17" i="7" a="1"/>
  <c r="DR17" i="7" s="1"/>
  <c r="DU16" i="7" a="1"/>
  <c r="DU16" i="7" s="1"/>
  <c r="DS16" i="7" a="1"/>
  <c r="DS16" i="7" s="1"/>
  <c r="DR16" i="7" a="1"/>
  <c r="DR16" i="7" s="1"/>
  <c r="DU15" i="7" a="1"/>
  <c r="DU15" i="7" s="1"/>
  <c r="DS15" i="7" a="1"/>
  <c r="DS15" i="7" s="1"/>
  <c r="DR15" i="7" a="1"/>
  <c r="DR15" i="7" s="1"/>
  <c r="DU14" i="7" a="1"/>
  <c r="DU14" i="7" s="1"/>
  <c r="DS14" i="7" a="1"/>
  <c r="DS14" i="7" s="1"/>
  <c r="DR14" i="7" a="1"/>
  <c r="DR14" i="7" s="1"/>
  <c r="DU13" i="7" a="1"/>
  <c r="DU13" i="7" s="1"/>
  <c r="DS13" i="7" a="1"/>
  <c r="DS13" i="7" s="1"/>
  <c r="DR13" i="7" a="1"/>
  <c r="DR13" i="7" s="1"/>
  <c r="DU12" i="7" a="1"/>
  <c r="DU12" i="7" s="1"/>
  <c r="DS12" i="7" a="1"/>
  <c r="DS12" i="7" s="1"/>
  <c r="DR12" i="7" a="1"/>
  <c r="DR12" i="7" s="1"/>
  <c r="DU11" i="7" a="1"/>
  <c r="DU11" i="7" s="1"/>
  <c r="DS11" i="7" a="1"/>
  <c r="DS11" i="7" s="1"/>
  <c r="DR11" i="7" a="1"/>
  <c r="DR11" i="7" s="1"/>
  <c r="DU10" i="7" a="1"/>
  <c r="DU10" i="7" s="1"/>
  <c r="DS10" i="7" a="1"/>
  <c r="DS10" i="7" s="1"/>
  <c r="DR10" i="7" a="1"/>
  <c r="DR10" i="7" s="1"/>
  <c r="DU9" i="7" a="1"/>
  <c r="DU9" i="7" s="1"/>
  <c r="DS9" i="7" a="1"/>
  <c r="DS9" i="7" s="1"/>
  <c r="DR9" i="7" a="1"/>
  <c r="DR9" i="7" s="1"/>
  <c r="DU8" i="7" a="1"/>
  <c r="DU8" i="7" s="1"/>
  <c r="DS8" i="7" a="1"/>
  <c r="DS8" i="7" s="1"/>
  <c r="DR8" i="7" a="1"/>
  <c r="DR8" i="7" s="1"/>
  <c r="DU7" i="7" a="1"/>
  <c r="DU7" i="7" s="1"/>
  <c r="DS7" i="7" a="1"/>
  <c r="DS7" i="7" s="1"/>
  <c r="DR7" i="7" a="1"/>
  <c r="DR7" i="7" s="1"/>
  <c r="DU6" i="7" a="1"/>
  <c r="DU6" i="7" s="1"/>
  <c r="DS6" i="7" a="1"/>
  <c r="DS6" i="7" s="1"/>
  <c r="DR6" i="7" a="1"/>
  <c r="DR6" i="7" s="1"/>
  <c r="DU5" i="7" a="1"/>
  <c r="DU5" i="7" s="1"/>
  <c r="DS5" i="7" a="1"/>
  <c r="DS5" i="7" s="1"/>
  <c r="DR5" i="7" a="1"/>
  <c r="DR5" i="7" s="1"/>
  <c r="DU4" i="7" a="1"/>
  <c r="DU4" i="7" s="1"/>
  <c r="DS4" i="7" a="1"/>
  <c r="DS4" i="7" s="1"/>
  <c r="DR4" i="7" a="1"/>
  <c r="DR4" i="7" s="1"/>
  <c r="DL4" i="7" a="1"/>
  <c r="DL4" i="7" s="1"/>
  <c r="DU3" i="7" a="1"/>
  <c r="DU3" i="7" s="1"/>
  <c r="DS3" i="7" a="1"/>
  <c r="DS3" i="7" s="1"/>
  <c r="DR3" i="7" a="1"/>
  <c r="DR3" i="7" s="1"/>
  <c r="DL3" i="7" a="1"/>
  <c r="DL3" i="7" s="1"/>
  <c r="DU2" i="7" a="1"/>
  <c r="DU2" i="7" s="1"/>
  <c r="DS2" i="7" a="1"/>
  <c r="DS2" i="7" s="1"/>
  <c r="DR2" i="7" a="1"/>
  <c r="DR2" i="7" s="1"/>
  <c r="DL2" i="7" a="1"/>
  <c r="DL2" i="7" s="1"/>
  <c r="DU66" i="5" a="1"/>
  <c r="DU66" i="5" s="1"/>
  <c r="DS66" i="5" a="1"/>
  <c r="DS66" i="5" s="1"/>
  <c r="DR66" i="5" a="1"/>
  <c r="DR66" i="5" s="1"/>
  <c r="DL66" i="5" a="1"/>
  <c r="DL66" i="5" s="1"/>
  <c r="DU65" i="5" a="1"/>
  <c r="DU65" i="5" s="1"/>
  <c r="DS65" i="5" a="1"/>
  <c r="DS65" i="5" s="1"/>
  <c r="DR65" i="5" a="1"/>
  <c r="DR65" i="5" s="1"/>
  <c r="DL65" i="5" a="1"/>
  <c r="DL65" i="5" s="1"/>
  <c r="DU64" i="5" a="1"/>
  <c r="DU64" i="5" s="1"/>
  <c r="DS64" i="5" a="1"/>
  <c r="DS64" i="5" s="1"/>
  <c r="DR64" i="5" a="1"/>
  <c r="DR64" i="5" s="1"/>
  <c r="DL64" i="5" a="1"/>
  <c r="DL64" i="5" s="1"/>
  <c r="DU63" i="5" a="1"/>
  <c r="DU63" i="5" s="1"/>
  <c r="DS63" i="5" a="1"/>
  <c r="DS63" i="5" s="1"/>
  <c r="DR63" i="5" a="1"/>
  <c r="DR63" i="5" s="1"/>
  <c r="DL63" i="5" a="1"/>
  <c r="DL63" i="5" s="1"/>
  <c r="DU62" i="5" a="1"/>
  <c r="DU62" i="5" s="1"/>
  <c r="DS62" i="5" a="1"/>
  <c r="DS62" i="5" s="1"/>
  <c r="DR62" i="5" a="1"/>
  <c r="DR62" i="5" s="1"/>
  <c r="DL62" i="5" a="1"/>
  <c r="DL62" i="5" s="1"/>
  <c r="DU61" i="5" a="1"/>
  <c r="DU61" i="5" s="1"/>
  <c r="DS61" i="5" a="1"/>
  <c r="DS61" i="5" s="1"/>
  <c r="DR61" i="5" a="1"/>
  <c r="DR61" i="5" s="1"/>
  <c r="DL61" i="5" a="1"/>
  <c r="DL61" i="5" s="1"/>
  <c r="DU60" i="5" a="1"/>
  <c r="DU60" i="5" s="1"/>
  <c r="DS60" i="5" a="1"/>
  <c r="DS60" i="5" s="1"/>
  <c r="DR60" i="5" a="1"/>
  <c r="DR60" i="5" s="1"/>
  <c r="DL60" i="5" a="1"/>
  <c r="DL60" i="5" s="1"/>
  <c r="DU59" i="5" a="1"/>
  <c r="DU59" i="5" s="1"/>
  <c r="DS59" i="5" a="1"/>
  <c r="DS59" i="5" s="1"/>
  <c r="DR59" i="5" a="1"/>
  <c r="DR59" i="5" s="1"/>
  <c r="DL59" i="5" a="1"/>
  <c r="DL59" i="5" s="1"/>
  <c r="DU58" i="5" a="1"/>
  <c r="DU58" i="5" s="1"/>
  <c r="DS58" i="5" a="1"/>
  <c r="DS58" i="5" s="1"/>
  <c r="DR58" i="5" a="1"/>
  <c r="DR58" i="5" s="1"/>
  <c r="DL58" i="5" a="1"/>
  <c r="DL58" i="5" s="1"/>
  <c r="DU57" i="5" a="1"/>
  <c r="DU57" i="5" s="1"/>
  <c r="DS57" i="5" a="1"/>
  <c r="DS57" i="5" s="1"/>
  <c r="DR57" i="5" a="1"/>
  <c r="DR57" i="5" s="1"/>
  <c r="DL57" i="5" a="1"/>
  <c r="DL57" i="5" s="1"/>
  <c r="DU56" i="5" a="1"/>
  <c r="DU56" i="5" s="1"/>
  <c r="DS56" i="5" a="1"/>
  <c r="DS56" i="5" s="1"/>
  <c r="DR56" i="5" a="1"/>
  <c r="DR56" i="5" s="1"/>
  <c r="DL56" i="5" a="1"/>
  <c r="DL56" i="5" s="1"/>
  <c r="DU55" i="5" a="1"/>
  <c r="DU55" i="5" s="1"/>
  <c r="DS55" i="5" a="1"/>
  <c r="DS55" i="5" s="1"/>
  <c r="DR55" i="5" a="1"/>
  <c r="DR55" i="5" s="1"/>
  <c r="DL55" i="5" a="1"/>
  <c r="DL55" i="5" s="1"/>
  <c r="DU54" i="5" a="1"/>
  <c r="DU54" i="5" s="1"/>
  <c r="DS54" i="5" a="1"/>
  <c r="DS54" i="5" s="1"/>
  <c r="DR54" i="5" a="1"/>
  <c r="DR54" i="5" s="1"/>
  <c r="DL54" i="5" a="1"/>
  <c r="DL54" i="5" s="1"/>
  <c r="DU53" i="5" a="1"/>
  <c r="DU53" i="5" s="1"/>
  <c r="DS53" i="5" a="1"/>
  <c r="DS53" i="5" s="1"/>
  <c r="DR53" i="5" a="1"/>
  <c r="DR53" i="5" s="1"/>
  <c r="DL53" i="5" a="1"/>
  <c r="DL53" i="5" s="1"/>
  <c r="DU52" i="5" a="1"/>
  <c r="DU52" i="5" s="1"/>
  <c r="DS52" i="5" a="1"/>
  <c r="DS52" i="5" s="1"/>
  <c r="DR52" i="5" a="1"/>
  <c r="DR52" i="5" s="1"/>
  <c r="DL52" i="5" a="1"/>
  <c r="DL52" i="5" s="1"/>
  <c r="DU51" i="5" a="1"/>
  <c r="DU51" i="5" s="1"/>
  <c r="DS51" i="5" a="1"/>
  <c r="DS51" i="5" s="1"/>
  <c r="DR51" i="5" a="1"/>
  <c r="DR51" i="5" s="1"/>
  <c r="DL51" i="5" a="1"/>
  <c r="DL51" i="5" s="1"/>
  <c r="DU50" i="5" a="1"/>
  <c r="DU50" i="5" s="1"/>
  <c r="DS50" i="5" a="1"/>
  <c r="DS50" i="5" s="1"/>
  <c r="DR50" i="5" a="1"/>
  <c r="DR50" i="5" s="1"/>
  <c r="DL50" i="5" a="1"/>
  <c r="DL50" i="5" s="1"/>
  <c r="DU49" i="5" a="1"/>
  <c r="DU49" i="5" s="1"/>
  <c r="DS49" i="5" a="1"/>
  <c r="DS49" i="5" s="1"/>
  <c r="DR49" i="5" a="1"/>
  <c r="DR49" i="5" s="1"/>
  <c r="DL49" i="5" a="1"/>
  <c r="DL49" i="5" s="1"/>
  <c r="DU48" i="5" a="1"/>
  <c r="DU48" i="5" s="1"/>
  <c r="DS48" i="5" a="1"/>
  <c r="DS48" i="5" s="1"/>
  <c r="DR48" i="5" a="1"/>
  <c r="DR48" i="5" s="1"/>
  <c r="DL48" i="5" a="1"/>
  <c r="DL48" i="5" s="1"/>
  <c r="DU47" i="5" a="1"/>
  <c r="DU47" i="5" s="1"/>
  <c r="DS47" i="5" a="1"/>
  <c r="DS47" i="5" s="1"/>
  <c r="DR47" i="5" a="1"/>
  <c r="DR47" i="5" s="1"/>
  <c r="DL47" i="5" a="1"/>
  <c r="DL47" i="5" s="1"/>
  <c r="DU46" i="5" a="1"/>
  <c r="DU46" i="5" s="1"/>
  <c r="DS46" i="5" a="1"/>
  <c r="DS46" i="5" s="1"/>
  <c r="DR46" i="5" a="1"/>
  <c r="DR46" i="5" s="1"/>
  <c r="DL46" i="5" a="1"/>
  <c r="DL46" i="5" s="1"/>
  <c r="DU45" i="5" a="1"/>
  <c r="DU45" i="5" s="1"/>
  <c r="DS45" i="5" a="1"/>
  <c r="DS45" i="5" s="1"/>
  <c r="DR45" i="5" a="1"/>
  <c r="DR45" i="5" s="1"/>
  <c r="DL45" i="5" a="1"/>
  <c r="DL45" i="5" s="1"/>
  <c r="DU44" i="5" a="1"/>
  <c r="DU44" i="5" s="1"/>
  <c r="DS44" i="5" a="1"/>
  <c r="DS44" i="5" s="1"/>
  <c r="DR44" i="5" a="1"/>
  <c r="DR44" i="5" s="1"/>
  <c r="DL44" i="5" a="1"/>
  <c r="DL44" i="5" s="1"/>
  <c r="DU43" i="5" a="1"/>
  <c r="DU43" i="5" s="1"/>
  <c r="DS43" i="5" a="1"/>
  <c r="DS43" i="5" s="1"/>
  <c r="DR43" i="5" a="1"/>
  <c r="DR43" i="5" s="1"/>
  <c r="DL43" i="5" a="1"/>
  <c r="DL43" i="5" s="1"/>
  <c r="DU42" i="5" a="1"/>
  <c r="DU42" i="5" s="1"/>
  <c r="DS42" i="5" a="1"/>
  <c r="DS42" i="5" s="1"/>
  <c r="DR42" i="5" a="1"/>
  <c r="DR42" i="5" s="1"/>
  <c r="DL42" i="5" a="1"/>
  <c r="DL42" i="5" s="1"/>
  <c r="DU41" i="5" a="1"/>
  <c r="DU41" i="5" s="1"/>
  <c r="DS41" i="5" a="1"/>
  <c r="DS41" i="5" s="1"/>
  <c r="DR41" i="5" a="1"/>
  <c r="DR41" i="5" s="1"/>
  <c r="DL41" i="5" a="1"/>
  <c r="DL41" i="5" s="1"/>
  <c r="DU40" i="5" a="1"/>
  <c r="DU40" i="5" s="1"/>
  <c r="DS40" i="5" a="1"/>
  <c r="DS40" i="5" s="1"/>
  <c r="DR40" i="5" a="1"/>
  <c r="DR40" i="5" s="1"/>
  <c r="DL40" i="5" a="1"/>
  <c r="DL40" i="5" s="1"/>
  <c r="DU39" i="5" a="1"/>
  <c r="DU39" i="5" s="1"/>
  <c r="DS39" i="5" a="1"/>
  <c r="DS39" i="5" s="1"/>
  <c r="DR39" i="5" a="1"/>
  <c r="DR39" i="5" s="1"/>
  <c r="DL39" i="5" a="1"/>
  <c r="DL39" i="5" s="1"/>
  <c r="DU38" i="5" a="1"/>
  <c r="DU38" i="5" s="1"/>
  <c r="DS38" i="5" a="1"/>
  <c r="DS38" i="5" s="1"/>
  <c r="DR38" i="5" a="1"/>
  <c r="DR38" i="5" s="1"/>
  <c r="DL38" i="5" a="1"/>
  <c r="DL38" i="5" s="1"/>
  <c r="DU37" i="5" a="1"/>
  <c r="DU37" i="5" s="1"/>
  <c r="DS37" i="5" a="1"/>
  <c r="DS37" i="5" s="1"/>
  <c r="DR37" i="5" a="1"/>
  <c r="DR37" i="5" s="1"/>
  <c r="DL37" i="5" a="1"/>
  <c r="DL37" i="5" s="1"/>
  <c r="DU36" i="5" a="1"/>
  <c r="DU36" i="5" s="1"/>
  <c r="DS36" i="5" a="1"/>
  <c r="DS36" i="5" s="1"/>
  <c r="DR36" i="5" a="1"/>
  <c r="DR36" i="5" s="1"/>
  <c r="DL36" i="5" a="1"/>
  <c r="DL36" i="5" s="1"/>
  <c r="DU35" i="5" a="1"/>
  <c r="DU35" i="5" s="1"/>
  <c r="DS35" i="5" a="1"/>
  <c r="DS35" i="5" s="1"/>
  <c r="DR35" i="5" a="1"/>
  <c r="DR35" i="5" s="1"/>
  <c r="DL35" i="5" a="1"/>
  <c r="DL35" i="5" s="1"/>
  <c r="DU34" i="5" a="1"/>
  <c r="DU34" i="5" s="1"/>
  <c r="DS34" i="5" a="1"/>
  <c r="DS34" i="5" s="1"/>
  <c r="DR34" i="5" a="1"/>
  <c r="DR34" i="5" s="1"/>
  <c r="DL34" i="5" a="1"/>
  <c r="DL34" i="5" s="1"/>
  <c r="DU33" i="5" a="1"/>
  <c r="DU33" i="5" s="1"/>
  <c r="DS33" i="5" a="1"/>
  <c r="DS33" i="5" s="1"/>
  <c r="DR33" i="5" a="1"/>
  <c r="DR33" i="5" s="1"/>
  <c r="DL33" i="5" a="1"/>
  <c r="DL33" i="5" s="1"/>
  <c r="DU32" i="5" a="1"/>
  <c r="DU32" i="5" s="1"/>
  <c r="DS32" i="5" a="1"/>
  <c r="DS32" i="5" s="1"/>
  <c r="DR32" i="5" a="1"/>
  <c r="DR32" i="5" s="1"/>
  <c r="DL32" i="5" a="1"/>
  <c r="DL32" i="5" s="1"/>
  <c r="DU31" i="5" a="1"/>
  <c r="DU31" i="5" s="1"/>
  <c r="DS31" i="5" a="1"/>
  <c r="DS31" i="5" s="1"/>
  <c r="DR31" i="5" a="1"/>
  <c r="DR31" i="5" s="1"/>
  <c r="DL31" i="5" a="1"/>
  <c r="DL31" i="5" s="1"/>
  <c r="DU30" i="5" a="1"/>
  <c r="DU30" i="5" s="1"/>
  <c r="DS30" i="5" a="1"/>
  <c r="DS30" i="5" s="1"/>
  <c r="DR30" i="5" a="1"/>
  <c r="DR30" i="5" s="1"/>
  <c r="DL30" i="5" a="1"/>
  <c r="DL30" i="5" s="1"/>
  <c r="DU29" i="5" a="1"/>
  <c r="DU29" i="5" s="1"/>
  <c r="DS29" i="5" a="1"/>
  <c r="DS29" i="5" s="1"/>
  <c r="DR29" i="5" a="1"/>
  <c r="DR29" i="5" s="1"/>
  <c r="DL29" i="5" a="1"/>
  <c r="DL29" i="5" s="1"/>
  <c r="DU28" i="5" a="1"/>
  <c r="DU28" i="5" s="1"/>
  <c r="DS28" i="5" a="1"/>
  <c r="DS28" i="5" s="1"/>
  <c r="DR28" i="5" a="1"/>
  <c r="DR28" i="5" s="1"/>
  <c r="DL28" i="5" a="1"/>
  <c r="DL28" i="5" s="1"/>
  <c r="DU27" i="5" a="1"/>
  <c r="DU27" i="5" s="1"/>
  <c r="DS27" i="5" a="1"/>
  <c r="DS27" i="5" s="1"/>
  <c r="DR27" i="5" a="1"/>
  <c r="DR27" i="5" s="1"/>
  <c r="DL27" i="5" a="1"/>
  <c r="DL27" i="5" s="1"/>
  <c r="DU26" i="5" a="1"/>
  <c r="DU26" i="5" s="1"/>
  <c r="DS26" i="5" a="1"/>
  <c r="DS26" i="5" s="1"/>
  <c r="DR26" i="5" a="1"/>
  <c r="DR26" i="5" s="1"/>
  <c r="DL26" i="5" a="1"/>
  <c r="DL26" i="5" s="1"/>
  <c r="DU25" i="5" a="1"/>
  <c r="DU25" i="5" s="1"/>
  <c r="DS25" i="5" a="1"/>
  <c r="DS25" i="5" s="1"/>
  <c r="DR25" i="5" a="1"/>
  <c r="DR25" i="5" s="1"/>
  <c r="DL25" i="5" a="1"/>
  <c r="DL25" i="5" s="1"/>
  <c r="DU24" i="5" a="1"/>
  <c r="DU24" i="5" s="1"/>
  <c r="DS24" i="5" a="1"/>
  <c r="DS24" i="5" s="1"/>
  <c r="DR24" i="5" a="1"/>
  <c r="DR24" i="5" s="1"/>
  <c r="DL24" i="5" a="1"/>
  <c r="DL24" i="5" s="1"/>
  <c r="DU23" i="5" a="1"/>
  <c r="DU23" i="5" s="1"/>
  <c r="DS23" i="5" a="1"/>
  <c r="DS23" i="5" s="1"/>
  <c r="DR23" i="5" a="1"/>
  <c r="DR23" i="5" s="1"/>
  <c r="DL23" i="5" a="1"/>
  <c r="DL23" i="5" s="1"/>
  <c r="DU22" i="5" a="1"/>
  <c r="DU22" i="5" s="1"/>
  <c r="DS22" i="5" a="1"/>
  <c r="DS22" i="5" s="1"/>
  <c r="DR22" i="5" a="1"/>
  <c r="DR22" i="5" s="1"/>
  <c r="DL22" i="5" a="1"/>
  <c r="DL22" i="5" s="1"/>
  <c r="DU21" i="5" a="1"/>
  <c r="DU21" i="5" s="1"/>
  <c r="DS21" i="5" a="1"/>
  <c r="DS21" i="5" s="1"/>
  <c r="DR21" i="5" a="1"/>
  <c r="DR21" i="5" s="1"/>
  <c r="DL21" i="5" a="1"/>
  <c r="DL21" i="5" s="1"/>
  <c r="DU20" i="5" a="1"/>
  <c r="DU20" i="5" s="1"/>
  <c r="DS20" i="5" a="1"/>
  <c r="DS20" i="5" s="1"/>
  <c r="DR20" i="5" a="1"/>
  <c r="DR20" i="5" s="1"/>
  <c r="DL20" i="5" a="1"/>
  <c r="DL20" i="5" s="1"/>
  <c r="DU19" i="5" a="1"/>
  <c r="DU19" i="5" s="1"/>
  <c r="DS19" i="5" a="1"/>
  <c r="DS19" i="5" s="1"/>
  <c r="DR19" i="5" a="1"/>
  <c r="DR19" i="5" s="1"/>
  <c r="DL19" i="5" a="1"/>
  <c r="DL19" i="5" s="1"/>
  <c r="DU18" i="5" a="1"/>
  <c r="DU18" i="5" s="1"/>
  <c r="DS18" i="5" a="1"/>
  <c r="DS18" i="5" s="1"/>
  <c r="DR18" i="5" a="1"/>
  <c r="DR18" i="5" s="1"/>
  <c r="DL18" i="5" a="1"/>
  <c r="DL18" i="5" s="1"/>
  <c r="DU17" i="5" a="1"/>
  <c r="DU17" i="5" s="1"/>
  <c r="DS17" i="5" a="1"/>
  <c r="DS17" i="5" s="1"/>
  <c r="DR17" i="5" a="1"/>
  <c r="DR17" i="5" s="1"/>
  <c r="DL17" i="5" a="1"/>
  <c r="DL17" i="5" s="1"/>
  <c r="DU16" i="5" a="1"/>
  <c r="DU16" i="5" s="1"/>
  <c r="DS16" i="5" a="1"/>
  <c r="DS16" i="5" s="1"/>
  <c r="DR16" i="5" a="1"/>
  <c r="DR16" i="5" s="1"/>
  <c r="DL16" i="5" a="1"/>
  <c r="DL16" i="5" s="1"/>
  <c r="DU15" i="5" a="1"/>
  <c r="DU15" i="5" s="1"/>
  <c r="DS15" i="5" a="1"/>
  <c r="DS15" i="5" s="1"/>
  <c r="DR15" i="5" a="1"/>
  <c r="DR15" i="5" s="1"/>
  <c r="DL15" i="5" a="1"/>
  <c r="DL15" i="5" s="1"/>
  <c r="DU14" i="5" a="1"/>
  <c r="DU14" i="5" s="1"/>
  <c r="DS14" i="5" a="1"/>
  <c r="DS14" i="5" s="1"/>
  <c r="DR14" i="5" a="1"/>
  <c r="DR14" i="5" s="1"/>
  <c r="DL14" i="5" a="1"/>
  <c r="DL14" i="5" s="1"/>
  <c r="DU13" i="5" a="1"/>
  <c r="DU13" i="5" s="1"/>
  <c r="DS13" i="5" a="1"/>
  <c r="DS13" i="5" s="1"/>
  <c r="DR13" i="5" a="1"/>
  <c r="DR13" i="5" s="1"/>
  <c r="DL13" i="5" a="1"/>
  <c r="DL13" i="5" s="1"/>
  <c r="DU12" i="5" a="1"/>
  <c r="DU12" i="5" s="1"/>
  <c r="DS12" i="5" a="1"/>
  <c r="DS12" i="5" s="1"/>
  <c r="DR12" i="5" a="1"/>
  <c r="DR12" i="5" s="1"/>
  <c r="DL12" i="5" a="1"/>
  <c r="DL12" i="5" s="1"/>
  <c r="DU11" i="5" a="1"/>
  <c r="DU11" i="5" s="1"/>
  <c r="DS11" i="5" a="1"/>
  <c r="DS11" i="5" s="1"/>
  <c r="DR11" i="5" a="1"/>
  <c r="DR11" i="5" s="1"/>
  <c r="DL11" i="5" a="1"/>
  <c r="DL11" i="5" s="1"/>
  <c r="DU10" i="5" a="1"/>
  <c r="DU10" i="5" s="1"/>
  <c r="DS10" i="5" a="1"/>
  <c r="DS10" i="5" s="1"/>
  <c r="DR10" i="5" a="1"/>
  <c r="DR10" i="5" s="1"/>
  <c r="DL10" i="5" a="1"/>
  <c r="DL10" i="5" s="1"/>
  <c r="DU9" i="5" a="1"/>
  <c r="DU9" i="5" s="1"/>
  <c r="DS9" i="5" a="1"/>
  <c r="DS9" i="5" s="1"/>
  <c r="DR9" i="5" a="1"/>
  <c r="DR9" i="5" s="1"/>
  <c r="DL9" i="5" a="1"/>
  <c r="DL9" i="5" s="1"/>
  <c r="DU8" i="5" a="1"/>
  <c r="DU8" i="5" s="1"/>
  <c r="DS8" i="5" a="1"/>
  <c r="DS8" i="5" s="1"/>
  <c r="DR8" i="5" a="1"/>
  <c r="DR8" i="5" s="1"/>
  <c r="DL8" i="5" a="1"/>
  <c r="DL8" i="5" s="1"/>
  <c r="DU7" i="5" a="1"/>
  <c r="DU7" i="5" s="1"/>
  <c r="DS7" i="5" a="1"/>
  <c r="DS7" i="5" s="1"/>
  <c r="DR7" i="5" a="1"/>
  <c r="DR7" i="5" s="1"/>
  <c r="DL7" i="5" a="1"/>
  <c r="DL7" i="5" s="1"/>
  <c r="DU6" i="5" a="1"/>
  <c r="DU6" i="5" s="1"/>
  <c r="DS6" i="5" a="1"/>
  <c r="DS6" i="5" s="1"/>
  <c r="DR6" i="5" a="1"/>
  <c r="DR6" i="5" s="1"/>
  <c r="DL6" i="5" a="1"/>
  <c r="DL6" i="5" s="1"/>
  <c r="DU5" i="5" a="1"/>
  <c r="DU5" i="5" s="1"/>
  <c r="DS5" i="5" a="1"/>
  <c r="DS5" i="5" s="1"/>
  <c r="DR5" i="5" a="1"/>
  <c r="DR5" i="5" s="1"/>
  <c r="DL5" i="5" a="1"/>
  <c r="DL5" i="5" s="1"/>
  <c r="DU4" i="5" a="1"/>
  <c r="DU4" i="5" s="1"/>
  <c r="DS4" i="5" a="1"/>
  <c r="DS4" i="5" s="1"/>
  <c r="DR4" i="5" a="1"/>
  <c r="DR4" i="5" s="1"/>
  <c r="DL4" i="5" a="1"/>
  <c r="DL4" i="5" s="1"/>
  <c r="DU3" i="5" a="1"/>
  <c r="DU3" i="5" s="1"/>
  <c r="DS3" i="5" a="1"/>
  <c r="DS3" i="5" s="1"/>
  <c r="DR3" i="5" a="1"/>
  <c r="DR3" i="5" s="1"/>
  <c r="DL3" i="5" a="1"/>
  <c r="DL3" i="5" s="1"/>
  <c r="DU2" i="5" a="1"/>
  <c r="DU2" i="5" s="1"/>
  <c r="DS2" i="5" a="1"/>
  <c r="DS2" i="5" s="1"/>
  <c r="DR2" i="5" a="1"/>
  <c r="DR2" i="5" s="1"/>
  <c r="DL2" i="5" a="1"/>
  <c r="DL2" i="5" s="1"/>
  <c r="DS66" i="4" a="1"/>
  <c r="DS66" i="4" s="1"/>
  <c r="DR66" i="4" a="1"/>
  <c r="DR66" i="4" s="1"/>
  <c r="DL66" i="4" a="1"/>
  <c r="DL66" i="4" s="1"/>
  <c r="DS65" i="4" a="1"/>
  <c r="DS65" i="4" s="1"/>
  <c r="DR65" i="4" a="1"/>
  <c r="DR65" i="4" s="1"/>
  <c r="DL65" i="4" a="1"/>
  <c r="DL65" i="4" s="1"/>
  <c r="DS64" i="4" a="1"/>
  <c r="DS64" i="4" s="1"/>
  <c r="DR64" i="4" a="1"/>
  <c r="DR64" i="4" s="1"/>
  <c r="DL64" i="4" a="1"/>
  <c r="DL64" i="4" s="1"/>
  <c r="DS63" i="4" a="1"/>
  <c r="DS63" i="4" s="1"/>
  <c r="DR63" i="4" a="1"/>
  <c r="DR63" i="4" s="1"/>
  <c r="DL63" i="4" a="1"/>
  <c r="DL63" i="4" s="1"/>
  <c r="DS62" i="4" a="1"/>
  <c r="DS62" i="4" s="1"/>
  <c r="DR62" i="4" a="1"/>
  <c r="DR62" i="4" s="1"/>
  <c r="DL62" i="4" a="1"/>
  <c r="DL62" i="4" s="1"/>
  <c r="DS61" i="4" a="1"/>
  <c r="DS61" i="4" s="1"/>
  <c r="DR61" i="4" a="1"/>
  <c r="DR61" i="4" s="1"/>
  <c r="DL61" i="4" a="1"/>
  <c r="DL61" i="4" s="1"/>
  <c r="DS60" i="4" a="1"/>
  <c r="DS60" i="4" s="1"/>
  <c r="DR60" i="4" a="1"/>
  <c r="DR60" i="4" s="1"/>
  <c r="DL60" i="4" a="1"/>
  <c r="DL60" i="4" s="1"/>
  <c r="DS59" i="4" a="1"/>
  <c r="DS59" i="4" s="1"/>
  <c r="DR59" i="4" a="1"/>
  <c r="DR59" i="4" s="1"/>
  <c r="DL59" i="4" a="1"/>
  <c r="DL59" i="4" s="1"/>
  <c r="DS58" i="4" a="1"/>
  <c r="DS58" i="4" s="1"/>
  <c r="DR58" i="4" a="1"/>
  <c r="DR58" i="4" s="1"/>
  <c r="DL58" i="4" a="1"/>
  <c r="DL58" i="4" s="1"/>
  <c r="DS57" i="4" a="1"/>
  <c r="DS57" i="4" s="1"/>
  <c r="DR57" i="4" a="1"/>
  <c r="DR57" i="4" s="1"/>
  <c r="DL57" i="4" a="1"/>
  <c r="DL57" i="4" s="1"/>
  <c r="DS56" i="4" a="1"/>
  <c r="DS56" i="4" s="1"/>
  <c r="DR56" i="4" a="1"/>
  <c r="DR56" i="4" s="1"/>
  <c r="DL56" i="4" a="1"/>
  <c r="DL56" i="4" s="1"/>
  <c r="DS55" i="4" a="1"/>
  <c r="DS55" i="4" s="1"/>
  <c r="DR55" i="4" a="1"/>
  <c r="DR55" i="4" s="1"/>
  <c r="DL55" i="4" a="1"/>
  <c r="DL55" i="4" s="1"/>
  <c r="DS54" i="4" a="1"/>
  <c r="DS54" i="4" s="1"/>
  <c r="DR54" i="4" a="1"/>
  <c r="DR54" i="4" s="1"/>
  <c r="DL54" i="4" a="1"/>
  <c r="DL54" i="4" s="1"/>
  <c r="DS53" i="4" a="1"/>
  <c r="DS53" i="4" s="1"/>
  <c r="DR53" i="4" a="1"/>
  <c r="DR53" i="4" s="1"/>
  <c r="DL53" i="4" a="1"/>
  <c r="DL53" i="4" s="1"/>
  <c r="DS52" i="4" a="1"/>
  <c r="DS52" i="4" s="1"/>
  <c r="DR52" i="4" a="1"/>
  <c r="DR52" i="4" s="1"/>
  <c r="DL52" i="4" a="1"/>
  <c r="DL52" i="4" s="1"/>
  <c r="DS51" i="4" a="1"/>
  <c r="DS51" i="4" s="1"/>
  <c r="DR51" i="4" a="1"/>
  <c r="DR51" i="4" s="1"/>
  <c r="DL51" i="4" a="1"/>
  <c r="DL51" i="4" s="1"/>
  <c r="DS50" i="4" a="1"/>
  <c r="DS50" i="4" s="1"/>
  <c r="DR50" i="4" a="1"/>
  <c r="DR50" i="4" s="1"/>
  <c r="DL50" i="4" a="1"/>
  <c r="DL50" i="4" s="1"/>
  <c r="DS49" i="4" a="1"/>
  <c r="DS49" i="4" s="1"/>
  <c r="DR49" i="4" a="1"/>
  <c r="DR49" i="4" s="1"/>
  <c r="DL49" i="4" a="1"/>
  <c r="DL49" i="4" s="1"/>
  <c r="DS48" i="4" a="1"/>
  <c r="DS48" i="4" s="1"/>
  <c r="DR48" i="4" a="1"/>
  <c r="DR48" i="4" s="1"/>
  <c r="DL48" i="4" a="1"/>
  <c r="DL48" i="4" s="1"/>
  <c r="DS47" i="4" a="1"/>
  <c r="DS47" i="4" s="1"/>
  <c r="DR47" i="4" a="1"/>
  <c r="DR47" i="4" s="1"/>
  <c r="DL47" i="4" a="1"/>
  <c r="DL47" i="4" s="1"/>
  <c r="DS46" i="4" a="1"/>
  <c r="DS46" i="4" s="1"/>
  <c r="DR46" i="4" a="1"/>
  <c r="DR46" i="4" s="1"/>
  <c r="DL46" i="4" a="1"/>
  <c r="DL46" i="4" s="1"/>
  <c r="DS45" i="4" a="1"/>
  <c r="DS45" i="4" s="1"/>
  <c r="DR45" i="4" a="1"/>
  <c r="DR45" i="4" s="1"/>
  <c r="DL45" i="4" a="1"/>
  <c r="DL45" i="4" s="1"/>
  <c r="DS44" i="4" a="1"/>
  <c r="DS44" i="4" s="1"/>
  <c r="DR44" i="4" a="1"/>
  <c r="DR44" i="4" s="1"/>
  <c r="DL44" i="4" a="1"/>
  <c r="DL44" i="4" s="1"/>
  <c r="DS43" i="4" a="1"/>
  <c r="DS43" i="4" s="1"/>
  <c r="DR43" i="4" a="1"/>
  <c r="DR43" i="4" s="1"/>
  <c r="DL43" i="4" a="1"/>
  <c r="DL43" i="4" s="1"/>
  <c r="DS42" i="4" a="1"/>
  <c r="DS42" i="4" s="1"/>
  <c r="DR42" i="4" a="1"/>
  <c r="DR42" i="4" s="1"/>
  <c r="DL42" i="4" a="1"/>
  <c r="DL42" i="4" s="1"/>
  <c r="DS41" i="4" a="1"/>
  <c r="DS41" i="4" s="1"/>
  <c r="DR41" i="4" a="1"/>
  <c r="DR41" i="4" s="1"/>
  <c r="DL41" i="4" a="1"/>
  <c r="DL41" i="4" s="1"/>
  <c r="DS40" i="4" a="1"/>
  <c r="DS40" i="4" s="1"/>
  <c r="DR40" i="4" a="1"/>
  <c r="DR40" i="4" s="1"/>
  <c r="DL40" i="4" a="1"/>
  <c r="DL40" i="4" s="1"/>
  <c r="DS39" i="4" a="1"/>
  <c r="DS39" i="4" s="1"/>
  <c r="DR39" i="4" a="1"/>
  <c r="DR39" i="4" s="1"/>
  <c r="DL39" i="4" a="1"/>
  <c r="DL39" i="4" s="1"/>
  <c r="DS38" i="4" a="1"/>
  <c r="DS38" i="4" s="1"/>
  <c r="DR38" i="4" a="1"/>
  <c r="DR38" i="4" s="1"/>
  <c r="DL38" i="4" a="1"/>
  <c r="DL38" i="4" s="1"/>
  <c r="DS37" i="4" a="1"/>
  <c r="DS37" i="4" s="1"/>
  <c r="DR37" i="4" a="1"/>
  <c r="DR37" i="4" s="1"/>
  <c r="DL37" i="4" a="1"/>
  <c r="DL37" i="4" s="1"/>
  <c r="DS36" i="4" a="1"/>
  <c r="DS36" i="4" s="1"/>
  <c r="DR36" i="4" a="1"/>
  <c r="DR36" i="4" s="1"/>
  <c r="DL36" i="4" a="1"/>
  <c r="DL36" i="4" s="1"/>
  <c r="DS35" i="4" a="1"/>
  <c r="DS35" i="4" s="1"/>
  <c r="DR35" i="4" a="1"/>
  <c r="DR35" i="4" s="1"/>
  <c r="DL35" i="4" a="1"/>
  <c r="DL35" i="4" s="1"/>
  <c r="DS34" i="4" a="1"/>
  <c r="DS34" i="4" s="1"/>
  <c r="DR34" i="4" a="1"/>
  <c r="DR34" i="4" s="1"/>
  <c r="DS33" i="4" a="1"/>
  <c r="DS33" i="4" s="1"/>
  <c r="DR33" i="4" a="1"/>
  <c r="DR33" i="4" s="1"/>
  <c r="DS32" i="4" a="1"/>
  <c r="DS32" i="4" s="1"/>
  <c r="DR32" i="4" a="1"/>
  <c r="DR32" i="4" s="1"/>
  <c r="DS31" i="4" a="1"/>
  <c r="DS31" i="4" s="1"/>
  <c r="DR31" i="4" a="1"/>
  <c r="DR31" i="4" s="1"/>
  <c r="DS30" i="4" a="1"/>
  <c r="DS30" i="4" s="1"/>
  <c r="DR30" i="4" a="1"/>
  <c r="DR30" i="4" s="1"/>
  <c r="DS29" i="4" a="1"/>
  <c r="DS29" i="4" s="1"/>
  <c r="DR29" i="4" a="1"/>
  <c r="DR29" i="4" s="1"/>
  <c r="DS28" i="4" a="1"/>
  <c r="DS28" i="4" s="1"/>
  <c r="DR28" i="4" a="1"/>
  <c r="DR28" i="4" s="1"/>
  <c r="DS27" i="4" a="1"/>
  <c r="DS27" i="4" s="1"/>
  <c r="DR27" i="4" a="1"/>
  <c r="DR27" i="4" s="1"/>
  <c r="DS26" i="4" a="1"/>
  <c r="DS26" i="4" s="1"/>
  <c r="DR26" i="4" a="1"/>
  <c r="DR26" i="4" s="1"/>
  <c r="DS25" i="4" a="1"/>
  <c r="DS25" i="4" s="1"/>
  <c r="DR25" i="4" a="1"/>
  <c r="DR25" i="4" s="1"/>
  <c r="DS24" i="4" a="1"/>
  <c r="DS24" i="4" s="1"/>
  <c r="DR24" i="4" a="1"/>
  <c r="DR24" i="4" s="1"/>
  <c r="DS23" i="4" a="1"/>
  <c r="DS23" i="4" s="1"/>
  <c r="DR23" i="4" a="1"/>
  <c r="DR23" i="4" s="1"/>
  <c r="DS22" i="4" a="1"/>
  <c r="DS22" i="4" s="1"/>
  <c r="DR22" i="4" a="1"/>
  <c r="DR22" i="4" s="1"/>
  <c r="DS21" i="4" a="1"/>
  <c r="DS21" i="4" s="1"/>
  <c r="DR21" i="4" a="1"/>
  <c r="DR21" i="4" s="1"/>
  <c r="DS20" i="4" a="1"/>
  <c r="DS20" i="4" s="1"/>
  <c r="DR20" i="4" a="1"/>
  <c r="DR20" i="4" s="1"/>
  <c r="DS19" i="4" a="1"/>
  <c r="DS19" i="4" s="1"/>
  <c r="DR19" i="4" a="1"/>
  <c r="DR19" i="4" s="1"/>
  <c r="DS18" i="4" a="1"/>
  <c r="DS18" i="4" s="1"/>
  <c r="DR18" i="4" a="1"/>
  <c r="DR18" i="4" s="1"/>
  <c r="DS17" i="4" a="1"/>
  <c r="DS17" i="4" s="1"/>
  <c r="DR17" i="4" a="1"/>
  <c r="DR17" i="4" s="1"/>
  <c r="DS16" i="4" a="1"/>
  <c r="DS16" i="4" s="1"/>
  <c r="DR16" i="4" a="1"/>
  <c r="DR16" i="4" s="1"/>
  <c r="DS15" i="4" a="1"/>
  <c r="DS15" i="4" s="1"/>
  <c r="DR15" i="4" a="1"/>
  <c r="DR15" i="4" s="1"/>
  <c r="DS14" i="4" a="1"/>
  <c r="DS14" i="4" s="1"/>
  <c r="DR14" i="4" a="1"/>
  <c r="DR14" i="4" s="1"/>
  <c r="DS13" i="4" a="1"/>
  <c r="DS13" i="4" s="1"/>
  <c r="DR13" i="4" a="1"/>
  <c r="DR13" i="4" s="1"/>
  <c r="DS12" i="4" a="1"/>
  <c r="DS12" i="4" s="1"/>
  <c r="DR12" i="4" a="1"/>
  <c r="DR12" i="4" s="1"/>
  <c r="DS11" i="4" a="1"/>
  <c r="DS11" i="4" s="1"/>
  <c r="DR11" i="4" a="1"/>
  <c r="DR11" i="4" s="1"/>
  <c r="DS10" i="4" a="1"/>
  <c r="DS10" i="4" s="1"/>
  <c r="DR10" i="4" a="1"/>
  <c r="DR10" i="4" s="1"/>
  <c r="DS9" i="4" a="1"/>
  <c r="DS9" i="4" s="1"/>
  <c r="DR9" i="4" a="1"/>
  <c r="DR9" i="4" s="1"/>
  <c r="DS8" i="4" a="1"/>
  <c r="DS8" i="4" s="1"/>
  <c r="DR8" i="4" a="1"/>
  <c r="DR8" i="4" s="1"/>
  <c r="DS7" i="4" a="1"/>
  <c r="DS7" i="4" s="1"/>
  <c r="DR7" i="4" a="1"/>
  <c r="DR7" i="4" s="1"/>
  <c r="DS6" i="4" a="1"/>
  <c r="DS6" i="4" s="1"/>
  <c r="DR6" i="4" a="1"/>
  <c r="DR6" i="4" s="1"/>
  <c r="DS5" i="4" a="1"/>
  <c r="DS5" i="4" s="1"/>
  <c r="DR5" i="4" a="1"/>
  <c r="DR5" i="4" s="1"/>
  <c r="DS4" i="4" a="1"/>
  <c r="DS4" i="4" s="1"/>
  <c r="DR4" i="4" a="1"/>
  <c r="DR4" i="4" s="1"/>
  <c r="DS3" i="4" a="1"/>
  <c r="DS3" i="4" s="1"/>
  <c r="DR3" i="4" a="1"/>
  <c r="DR3" i="4" s="1"/>
  <c r="DS2" i="4" a="1"/>
  <c r="DS2" i="4" s="1"/>
  <c r="DR2" i="4" a="1"/>
  <c r="DR2" i="4" s="1"/>
  <c r="DU66" i="12" a="1"/>
  <c r="DU66" i="12" s="1"/>
  <c r="DS66" i="12" a="1"/>
  <c r="DS66" i="12" s="1"/>
  <c r="DR66" i="12" a="1"/>
  <c r="DR66" i="12" s="1"/>
  <c r="DL66" i="12" a="1"/>
  <c r="DL66" i="12" s="1"/>
  <c r="DK66" i="12" s="1"/>
  <c r="DU65" i="12" a="1"/>
  <c r="DU65" i="12" s="1"/>
  <c r="DS65" i="12" a="1"/>
  <c r="DS65" i="12" s="1"/>
  <c r="DR65" i="12" a="1"/>
  <c r="DR65" i="12" s="1"/>
  <c r="DL65" i="12" a="1"/>
  <c r="DL65" i="12" s="1"/>
  <c r="DK65" i="12" s="1"/>
  <c r="DU64" i="12" a="1"/>
  <c r="DU64" i="12" s="1"/>
  <c r="DS64" i="12" a="1"/>
  <c r="DS64" i="12" s="1"/>
  <c r="DR64" i="12" a="1"/>
  <c r="DR64" i="12" s="1"/>
  <c r="DL64" i="12" a="1"/>
  <c r="DL64" i="12" s="1"/>
  <c r="DK64" i="12" s="1"/>
  <c r="DU63" i="12" a="1"/>
  <c r="DU63" i="12" s="1"/>
  <c r="DS63" i="12" a="1"/>
  <c r="DS63" i="12" s="1"/>
  <c r="DR63" i="12" a="1"/>
  <c r="DR63" i="12" s="1"/>
  <c r="DL63" i="12" a="1"/>
  <c r="DL63" i="12" s="1"/>
  <c r="DK63" i="12" s="1"/>
  <c r="DU62" i="12" a="1"/>
  <c r="DU62" i="12" s="1"/>
  <c r="DS62" i="12" a="1"/>
  <c r="DS62" i="12" s="1"/>
  <c r="DR62" i="12" a="1"/>
  <c r="DR62" i="12" s="1"/>
  <c r="DL62" i="12" a="1"/>
  <c r="DL62" i="12" s="1"/>
  <c r="DK62" i="12" s="1"/>
  <c r="DU61" i="12" a="1"/>
  <c r="DU61" i="12" s="1"/>
  <c r="DS61" i="12" a="1"/>
  <c r="DS61" i="12" s="1"/>
  <c r="DR61" i="12" a="1"/>
  <c r="DR61" i="12" s="1"/>
  <c r="DL61" i="12" a="1"/>
  <c r="DL61" i="12" s="1"/>
  <c r="DK61" i="12" s="1"/>
  <c r="DU60" i="12" a="1"/>
  <c r="DU60" i="12" s="1"/>
  <c r="DS60" i="12" a="1"/>
  <c r="DS60" i="12" s="1"/>
  <c r="DR60" i="12" a="1"/>
  <c r="DR60" i="12" s="1"/>
  <c r="DL60" i="12" a="1"/>
  <c r="DL60" i="12" s="1"/>
  <c r="DK60" i="12" s="1"/>
  <c r="DU59" i="12" a="1"/>
  <c r="DU59" i="12" s="1"/>
  <c r="DS59" i="12" a="1"/>
  <c r="DS59" i="12" s="1"/>
  <c r="DR59" i="12" a="1"/>
  <c r="DR59" i="12" s="1"/>
  <c r="DL59" i="12" a="1"/>
  <c r="DL59" i="12" s="1"/>
  <c r="DK59" i="12" s="1"/>
  <c r="DU58" i="12" a="1"/>
  <c r="DU58" i="12" s="1"/>
  <c r="DS58" i="12" a="1"/>
  <c r="DS58" i="12" s="1"/>
  <c r="DR58" i="12" a="1"/>
  <c r="DR58" i="12" s="1"/>
  <c r="DL58" i="12" a="1"/>
  <c r="DL58" i="12" s="1"/>
  <c r="DK58" i="12" s="1"/>
  <c r="DU57" i="12" a="1"/>
  <c r="DU57" i="12" s="1"/>
  <c r="DS57" i="12" a="1"/>
  <c r="DS57" i="12" s="1"/>
  <c r="DR57" i="12" a="1"/>
  <c r="DR57" i="12" s="1"/>
  <c r="DL57" i="12" a="1"/>
  <c r="DL57" i="12" s="1"/>
  <c r="DK57" i="12" s="1"/>
  <c r="DU56" i="12" a="1"/>
  <c r="DU56" i="12" s="1"/>
  <c r="DS56" i="12" a="1"/>
  <c r="DS56" i="12" s="1"/>
  <c r="DR56" i="12" a="1"/>
  <c r="DR56" i="12" s="1"/>
  <c r="DL56" i="12" a="1"/>
  <c r="DL56" i="12" s="1"/>
  <c r="DK56" i="12" s="1"/>
  <c r="DU55" i="12" a="1"/>
  <c r="DU55" i="12" s="1"/>
  <c r="DS55" i="12" a="1"/>
  <c r="DS55" i="12" s="1"/>
  <c r="DR55" i="12" a="1"/>
  <c r="DR55" i="12" s="1"/>
  <c r="DL55" i="12" a="1"/>
  <c r="DL55" i="12" s="1"/>
  <c r="DK55" i="12" s="1"/>
  <c r="DU54" i="12" a="1"/>
  <c r="DU54" i="12" s="1"/>
  <c r="DS54" i="12" a="1"/>
  <c r="DS54" i="12" s="1"/>
  <c r="DR54" i="12" a="1"/>
  <c r="DR54" i="12" s="1"/>
  <c r="DL54" i="12" a="1"/>
  <c r="DL54" i="12" s="1"/>
  <c r="DK54" i="12" s="1"/>
  <c r="DU53" i="12" a="1"/>
  <c r="DU53" i="12" s="1"/>
  <c r="DS53" i="12" a="1"/>
  <c r="DS53" i="12" s="1"/>
  <c r="DR53" i="12" a="1"/>
  <c r="DR53" i="12" s="1"/>
  <c r="DL53" i="12" a="1"/>
  <c r="DL53" i="12" s="1"/>
  <c r="DK53" i="12" s="1"/>
  <c r="DU52" i="12" a="1"/>
  <c r="DU52" i="12" s="1"/>
  <c r="DS52" i="12" a="1"/>
  <c r="DS52" i="12" s="1"/>
  <c r="DR52" i="12" a="1"/>
  <c r="DR52" i="12" s="1"/>
  <c r="DL52" i="12" a="1"/>
  <c r="DL52" i="12" s="1"/>
  <c r="DK52" i="12" s="1"/>
  <c r="DU51" i="12" a="1"/>
  <c r="DU51" i="12" s="1"/>
  <c r="DS51" i="12" a="1"/>
  <c r="DS51" i="12" s="1"/>
  <c r="DR51" i="12" a="1"/>
  <c r="DR51" i="12" s="1"/>
  <c r="DL51" i="12" a="1"/>
  <c r="DL51" i="12" s="1"/>
  <c r="DK51" i="12" s="1"/>
  <c r="DU50" i="12" a="1"/>
  <c r="DU50" i="12" s="1"/>
  <c r="DS50" i="12" a="1"/>
  <c r="DS50" i="12" s="1"/>
  <c r="DR50" i="12" a="1"/>
  <c r="DR50" i="12" s="1"/>
  <c r="DL50" i="12" a="1"/>
  <c r="DL50" i="12" s="1"/>
  <c r="DK50" i="12" s="1"/>
  <c r="DU49" i="12" a="1"/>
  <c r="DU49" i="12" s="1"/>
  <c r="DS49" i="12" a="1"/>
  <c r="DS49" i="12" s="1"/>
  <c r="DR49" i="12" a="1"/>
  <c r="DR49" i="12" s="1"/>
  <c r="DL49" i="12" a="1"/>
  <c r="DL49" i="12" s="1"/>
  <c r="DK49" i="12" s="1"/>
  <c r="DU48" i="12" a="1"/>
  <c r="DU48" i="12" s="1"/>
  <c r="DS48" i="12" a="1"/>
  <c r="DS48" i="12" s="1"/>
  <c r="DR48" i="12" a="1"/>
  <c r="DR48" i="12" s="1"/>
  <c r="DL48" i="12" a="1"/>
  <c r="DL48" i="12" s="1"/>
  <c r="DK48" i="12" s="1"/>
  <c r="DU47" i="12" a="1"/>
  <c r="DU47" i="12" s="1"/>
  <c r="DS47" i="12" a="1"/>
  <c r="DS47" i="12" s="1"/>
  <c r="DR47" i="12" a="1"/>
  <c r="DR47" i="12" s="1"/>
  <c r="DL47" i="12" a="1"/>
  <c r="DL47" i="12" s="1"/>
  <c r="DK47" i="12" s="1"/>
  <c r="DU46" i="12" a="1"/>
  <c r="DU46" i="12" s="1"/>
  <c r="DS46" i="12" a="1"/>
  <c r="DS46" i="12" s="1"/>
  <c r="DR46" i="12" a="1"/>
  <c r="DR46" i="12" s="1"/>
  <c r="DL46" i="12" a="1"/>
  <c r="DL46" i="12" s="1"/>
  <c r="DK46" i="12" s="1"/>
  <c r="DU45" i="12" a="1"/>
  <c r="DU45" i="12" s="1"/>
  <c r="DS45" i="12" a="1"/>
  <c r="DS45" i="12" s="1"/>
  <c r="DR45" i="12" a="1"/>
  <c r="DR45" i="12" s="1"/>
  <c r="DL45" i="12" a="1"/>
  <c r="DL45" i="12" s="1"/>
  <c r="DK45" i="12" s="1"/>
  <c r="DU44" i="12" a="1"/>
  <c r="DU44" i="12" s="1"/>
  <c r="DS44" i="12" a="1"/>
  <c r="DS44" i="12" s="1"/>
  <c r="DR44" i="12" a="1"/>
  <c r="DR44" i="12" s="1"/>
  <c r="DL44" i="12" a="1"/>
  <c r="DL44" i="12" s="1"/>
  <c r="DK44" i="12" s="1"/>
  <c r="DU43" i="12" a="1"/>
  <c r="DU43" i="12" s="1"/>
  <c r="DS43" i="12" a="1"/>
  <c r="DS43" i="12" s="1"/>
  <c r="DR43" i="12" a="1"/>
  <c r="DR43" i="12" s="1"/>
  <c r="DL43" i="12" a="1"/>
  <c r="DL43" i="12" s="1"/>
  <c r="DK43" i="12" s="1"/>
  <c r="DU42" i="12" a="1"/>
  <c r="DU42" i="12" s="1"/>
  <c r="DS42" i="12" a="1"/>
  <c r="DS42" i="12" s="1"/>
  <c r="DR42" i="12" a="1"/>
  <c r="DR42" i="12" s="1"/>
  <c r="DL42" i="12" a="1"/>
  <c r="DL42" i="12" s="1"/>
  <c r="DK42" i="12" s="1"/>
  <c r="DU41" i="12" a="1"/>
  <c r="DU41" i="12" s="1"/>
  <c r="DS41" i="12" a="1"/>
  <c r="DS41" i="12" s="1"/>
  <c r="DR41" i="12" a="1"/>
  <c r="DR41" i="12" s="1"/>
  <c r="DL41" i="12" a="1"/>
  <c r="DL41" i="12" s="1"/>
  <c r="DK41" i="12" s="1"/>
  <c r="DU40" i="12" a="1"/>
  <c r="DU40" i="12" s="1"/>
  <c r="DS40" i="12" a="1"/>
  <c r="DS40" i="12" s="1"/>
  <c r="DR40" i="12" a="1"/>
  <c r="DR40" i="12" s="1"/>
  <c r="DL40" i="12" a="1"/>
  <c r="DL40" i="12" s="1"/>
  <c r="DK40" i="12" s="1"/>
  <c r="DU39" i="12" a="1"/>
  <c r="DU39" i="12" s="1"/>
  <c r="DS39" i="12" a="1"/>
  <c r="DS39" i="12" s="1"/>
  <c r="DR39" i="12" a="1"/>
  <c r="DR39" i="12" s="1"/>
  <c r="DL39" i="12" a="1"/>
  <c r="DL39" i="12" s="1"/>
  <c r="DK39" i="12" s="1"/>
  <c r="DU38" i="12" a="1"/>
  <c r="DU38" i="12" s="1"/>
  <c r="DS38" i="12" a="1"/>
  <c r="DS38" i="12" s="1"/>
  <c r="DR38" i="12" a="1"/>
  <c r="DR38" i="12" s="1"/>
  <c r="DL38" i="12" a="1"/>
  <c r="DL38" i="12" s="1"/>
  <c r="DK38" i="12" s="1"/>
  <c r="DU37" i="12" a="1"/>
  <c r="DU37" i="12" s="1"/>
  <c r="DS37" i="12" a="1"/>
  <c r="DS37" i="12" s="1"/>
  <c r="DR37" i="12" a="1"/>
  <c r="DR37" i="12" s="1"/>
  <c r="DL37" i="12" a="1"/>
  <c r="DL37" i="12" s="1"/>
  <c r="DK37" i="12" s="1"/>
  <c r="DU36" i="12" a="1"/>
  <c r="DU36" i="12" s="1"/>
  <c r="DS36" i="12" a="1"/>
  <c r="DS36" i="12" s="1"/>
  <c r="DR36" i="12" a="1"/>
  <c r="DR36" i="12" s="1"/>
  <c r="DL36" i="12" a="1"/>
  <c r="DL36" i="12" s="1"/>
  <c r="DK36" i="12" s="1"/>
  <c r="DU35" i="12" a="1"/>
  <c r="DU35" i="12" s="1"/>
  <c r="DS35" i="12" a="1"/>
  <c r="DS35" i="12" s="1"/>
  <c r="DR35" i="12" a="1"/>
  <c r="DR35" i="12" s="1"/>
  <c r="DL35" i="12" a="1"/>
  <c r="DL35" i="12" s="1"/>
  <c r="DK35" i="12" s="1"/>
  <c r="DU34" i="12" a="1"/>
  <c r="DU34" i="12" s="1"/>
  <c r="DS34" i="12" a="1"/>
  <c r="DS34" i="12" s="1"/>
  <c r="DR34" i="12" a="1"/>
  <c r="DR34" i="12" s="1"/>
  <c r="DL34" i="12" a="1"/>
  <c r="DL34" i="12" s="1"/>
  <c r="DK34" i="12" s="1"/>
  <c r="DU33" i="12" a="1"/>
  <c r="DU33" i="12" s="1"/>
  <c r="DS33" i="12" a="1"/>
  <c r="DS33" i="12" s="1"/>
  <c r="DR33" i="12" a="1"/>
  <c r="DR33" i="12" s="1"/>
  <c r="DL33" i="12" a="1"/>
  <c r="DL33" i="12" s="1"/>
  <c r="DK33" i="12" s="1"/>
  <c r="DU32" i="12" a="1"/>
  <c r="DU32" i="12" s="1"/>
  <c r="DS32" i="12" a="1"/>
  <c r="DS32" i="12" s="1"/>
  <c r="DR32" i="12" a="1"/>
  <c r="DR32" i="12" s="1"/>
  <c r="DL32" i="12" a="1"/>
  <c r="DL32" i="12" s="1"/>
  <c r="DK32" i="12" s="1"/>
  <c r="DU31" i="12" a="1"/>
  <c r="DU31" i="12" s="1"/>
  <c r="DS31" i="12" a="1"/>
  <c r="DS31" i="12" s="1"/>
  <c r="DR31" i="12" a="1"/>
  <c r="DR31" i="12" s="1"/>
  <c r="DL31" i="12" a="1"/>
  <c r="DL31" i="12" s="1"/>
  <c r="DK31" i="12" s="1"/>
  <c r="DU30" i="12" a="1"/>
  <c r="DU30" i="12" s="1"/>
  <c r="DS30" i="12" a="1"/>
  <c r="DS30" i="12" s="1"/>
  <c r="DR30" i="12" a="1"/>
  <c r="DR30" i="12" s="1"/>
  <c r="DL30" i="12" a="1"/>
  <c r="DL30" i="12" s="1"/>
  <c r="DK30" i="12" s="1"/>
  <c r="DU29" i="12" a="1"/>
  <c r="DU29" i="12" s="1"/>
  <c r="DS29" i="12" a="1"/>
  <c r="DS29" i="12" s="1"/>
  <c r="DR29" i="12" a="1"/>
  <c r="DR29" i="12" s="1"/>
  <c r="DL29" i="12" a="1"/>
  <c r="DL29" i="12" s="1"/>
  <c r="DK29" i="12" s="1"/>
  <c r="DU28" i="12" a="1"/>
  <c r="DU28" i="12" s="1"/>
  <c r="DS28" i="12" a="1"/>
  <c r="DS28" i="12" s="1"/>
  <c r="DR28" i="12" a="1"/>
  <c r="DR28" i="12" s="1"/>
  <c r="DL28" i="12" a="1"/>
  <c r="DL28" i="12" s="1"/>
  <c r="DK28" i="12" s="1"/>
  <c r="DU27" i="12" a="1"/>
  <c r="DU27" i="12" s="1"/>
  <c r="DS27" i="12" a="1"/>
  <c r="DS27" i="12" s="1"/>
  <c r="DR27" i="12" a="1"/>
  <c r="DR27" i="12" s="1"/>
  <c r="DL27" i="12" a="1"/>
  <c r="DL27" i="12" s="1"/>
  <c r="DK27" i="12" s="1"/>
  <c r="DU26" i="12" a="1"/>
  <c r="DU26" i="12" s="1"/>
  <c r="DS26" i="12" a="1"/>
  <c r="DS26" i="12" s="1"/>
  <c r="DR26" i="12" a="1"/>
  <c r="DR26" i="12" s="1"/>
  <c r="DL26" i="12" a="1"/>
  <c r="DL26" i="12" s="1"/>
  <c r="DK26" i="12" s="1"/>
  <c r="DU25" i="12" a="1"/>
  <c r="DU25" i="12" s="1"/>
  <c r="DS25" i="12" a="1"/>
  <c r="DS25" i="12" s="1"/>
  <c r="DR25" i="12" a="1"/>
  <c r="DR25" i="12" s="1"/>
  <c r="DL25" i="12" a="1"/>
  <c r="DL25" i="12" s="1"/>
  <c r="DK25" i="12" s="1"/>
  <c r="DU24" i="12" a="1"/>
  <c r="DU24" i="12" s="1"/>
  <c r="DS24" i="12" a="1"/>
  <c r="DS24" i="12" s="1"/>
  <c r="DR24" i="12" a="1"/>
  <c r="DR24" i="12" s="1"/>
  <c r="DL24" i="12" a="1"/>
  <c r="DL24" i="12" s="1"/>
  <c r="DK24" i="12" s="1"/>
  <c r="DU23" i="12" a="1"/>
  <c r="DU23" i="12" s="1"/>
  <c r="DS23" i="12" a="1"/>
  <c r="DS23" i="12" s="1"/>
  <c r="DR23" i="12" a="1"/>
  <c r="DR23" i="12" s="1"/>
  <c r="DL23" i="12" a="1"/>
  <c r="DL23" i="12" s="1"/>
  <c r="DK23" i="12" s="1"/>
  <c r="DU22" i="12" a="1"/>
  <c r="DU22" i="12" s="1"/>
  <c r="DS22" i="12" a="1"/>
  <c r="DS22" i="12" s="1"/>
  <c r="DR22" i="12" a="1"/>
  <c r="DR22" i="12" s="1"/>
  <c r="DL22" i="12" a="1"/>
  <c r="DL22" i="12" s="1"/>
  <c r="DK22" i="12" s="1"/>
  <c r="DU21" i="12" a="1"/>
  <c r="DU21" i="12" s="1"/>
  <c r="DS21" i="12" a="1"/>
  <c r="DS21" i="12" s="1"/>
  <c r="DR21" i="12" a="1"/>
  <c r="DR21" i="12" s="1"/>
  <c r="DL21" i="12" a="1"/>
  <c r="DL21" i="12" s="1"/>
  <c r="DK21" i="12" s="1"/>
  <c r="DU20" i="12" a="1"/>
  <c r="DU20" i="12" s="1"/>
  <c r="DS20" i="12" a="1"/>
  <c r="DS20" i="12" s="1"/>
  <c r="DR20" i="12" a="1"/>
  <c r="DR20" i="12" s="1"/>
  <c r="DL20" i="12" a="1"/>
  <c r="DL20" i="12" s="1"/>
  <c r="DK20" i="12" s="1"/>
  <c r="DU19" i="12" a="1"/>
  <c r="DU19" i="12" s="1"/>
  <c r="DS19" i="12" a="1"/>
  <c r="DS19" i="12" s="1"/>
  <c r="DR19" i="12" a="1"/>
  <c r="DR19" i="12" s="1"/>
  <c r="DL19" i="12" a="1"/>
  <c r="DL19" i="12" s="1"/>
  <c r="DK19" i="12" s="1"/>
  <c r="DU18" i="12" a="1"/>
  <c r="DU18" i="12" s="1"/>
  <c r="DS18" i="12" a="1"/>
  <c r="DS18" i="12" s="1"/>
  <c r="DR18" i="12" a="1"/>
  <c r="DR18" i="12" s="1"/>
  <c r="DL18" i="12" a="1"/>
  <c r="DL18" i="12" s="1"/>
  <c r="DK18" i="12" s="1"/>
  <c r="DU17" i="12" a="1"/>
  <c r="DU17" i="12" s="1"/>
  <c r="DS17" i="12" a="1"/>
  <c r="DS17" i="12" s="1"/>
  <c r="DR17" i="12" a="1"/>
  <c r="DR17" i="12" s="1"/>
  <c r="DL17" i="12" a="1"/>
  <c r="DL17" i="12" s="1"/>
  <c r="DK17" i="12" s="1"/>
  <c r="DU16" i="12" a="1"/>
  <c r="DU16" i="12" s="1"/>
  <c r="DS16" i="12" a="1"/>
  <c r="DS16" i="12" s="1"/>
  <c r="DR16" i="12" a="1"/>
  <c r="DR16" i="12" s="1"/>
  <c r="DL16" i="12" a="1"/>
  <c r="DL16" i="12" s="1"/>
  <c r="DK16" i="12" s="1"/>
  <c r="DU15" i="12" a="1"/>
  <c r="DU15" i="12" s="1"/>
  <c r="DS15" i="12" a="1"/>
  <c r="DS15" i="12" s="1"/>
  <c r="DR15" i="12" a="1"/>
  <c r="DR15" i="12" s="1"/>
  <c r="DL15" i="12" a="1"/>
  <c r="DL15" i="12" s="1"/>
  <c r="DK15" i="12" s="1"/>
  <c r="DU14" i="12" a="1"/>
  <c r="DU14" i="12" s="1"/>
  <c r="DS14" i="12" a="1"/>
  <c r="DS14" i="12" s="1"/>
  <c r="DR14" i="12" a="1"/>
  <c r="DR14" i="12" s="1"/>
  <c r="DU13" i="12" a="1"/>
  <c r="DU13" i="12" s="1"/>
  <c r="DS13" i="12" a="1"/>
  <c r="DS13" i="12" s="1"/>
  <c r="DR13" i="12" a="1"/>
  <c r="DR13" i="12" s="1"/>
  <c r="DU12" i="12" a="1"/>
  <c r="DU12" i="12" s="1"/>
  <c r="DS12" i="12" a="1"/>
  <c r="DS12" i="12" s="1"/>
  <c r="DR12" i="12" a="1"/>
  <c r="DR12" i="12" s="1"/>
  <c r="DU11" i="12" a="1"/>
  <c r="DU11" i="12" s="1"/>
  <c r="DS11" i="12" a="1"/>
  <c r="DS11" i="12" s="1"/>
  <c r="DR11" i="12" a="1"/>
  <c r="DR11" i="12" s="1"/>
  <c r="DU10" i="12" a="1"/>
  <c r="DU10" i="12" s="1"/>
  <c r="DS10" i="12" a="1"/>
  <c r="DS10" i="12" s="1"/>
  <c r="DR10" i="12" a="1"/>
  <c r="DR10" i="12" s="1"/>
  <c r="DU9" i="12" a="1"/>
  <c r="DU9" i="12" s="1"/>
  <c r="DS9" i="12" a="1"/>
  <c r="DS9" i="12" s="1"/>
  <c r="DR9" i="12" a="1"/>
  <c r="DR9" i="12" s="1"/>
  <c r="DU8" i="12" a="1"/>
  <c r="DU8" i="12" s="1"/>
  <c r="DS8" i="12" a="1"/>
  <c r="DS8" i="12" s="1"/>
  <c r="DR8" i="12" a="1"/>
  <c r="DR8" i="12" s="1"/>
  <c r="DU7" i="12" a="1"/>
  <c r="DU7" i="12" s="1"/>
  <c r="DS7" i="12" a="1"/>
  <c r="DS7" i="12" s="1"/>
  <c r="DR7" i="12" a="1"/>
  <c r="DR7" i="12" s="1"/>
  <c r="DU6" i="12" a="1"/>
  <c r="DU6" i="12" s="1"/>
  <c r="DS6" i="12" a="1"/>
  <c r="DS6" i="12" s="1"/>
  <c r="DR6" i="12" a="1"/>
  <c r="DR6" i="12" s="1"/>
  <c r="DU5" i="12" a="1"/>
  <c r="DU5" i="12" s="1"/>
  <c r="DS5" i="12" a="1"/>
  <c r="DS5" i="12" s="1"/>
  <c r="DR5" i="12" a="1"/>
  <c r="DR5" i="12" s="1"/>
  <c r="DU4" i="12" a="1"/>
  <c r="DU4" i="12" s="1"/>
  <c r="DS4" i="12" a="1"/>
  <c r="DS4" i="12" s="1"/>
  <c r="DR4" i="12" a="1"/>
  <c r="DR4" i="12" s="1"/>
  <c r="DU3" i="12" a="1"/>
  <c r="DU3" i="12" s="1"/>
  <c r="DS3" i="12" a="1"/>
  <c r="DS3" i="12" s="1"/>
  <c r="DR3" i="12" a="1"/>
  <c r="DR3" i="12" s="1"/>
  <c r="DU2" i="12" a="1"/>
  <c r="DU2" i="12" s="1"/>
  <c r="DS2" i="12" a="1"/>
  <c r="DS2" i="12" s="1"/>
  <c r="DR2" i="12" a="1"/>
  <c r="DR2" i="12" s="1"/>
  <c r="DZ66" i="6" a="1"/>
  <c r="DZ66" i="6" s="1"/>
  <c r="DZ65" i="6" a="1"/>
  <c r="DZ65" i="6" s="1"/>
  <c r="DZ64" i="6" a="1"/>
  <c r="DZ64" i="6" s="1"/>
  <c r="DZ63" i="6" a="1"/>
  <c r="DZ63" i="6" s="1"/>
  <c r="DZ62" i="6" a="1"/>
  <c r="DZ62" i="6" s="1"/>
  <c r="DZ61" i="6" a="1"/>
  <c r="DZ61" i="6" s="1"/>
  <c r="DZ60" i="6" a="1"/>
  <c r="DZ60" i="6" s="1"/>
  <c r="DZ59" i="6" a="1"/>
  <c r="DZ59" i="6" s="1"/>
  <c r="DZ58" i="6" a="1"/>
  <c r="DZ58" i="6" s="1"/>
  <c r="DZ57" i="6" a="1"/>
  <c r="DZ57" i="6" s="1"/>
  <c r="DZ56" i="6" a="1"/>
  <c r="DZ56" i="6" s="1"/>
  <c r="DZ55" i="6" a="1"/>
  <c r="DZ55" i="6" s="1"/>
  <c r="DZ54" i="6" a="1"/>
  <c r="DZ54" i="6" s="1"/>
  <c r="DZ53" i="6" a="1"/>
  <c r="DZ53" i="6" s="1"/>
  <c r="DZ52" i="6" a="1"/>
  <c r="DZ52" i="6" s="1"/>
  <c r="DZ51" i="6" a="1"/>
  <c r="DZ51" i="6" s="1"/>
  <c r="DZ50" i="6" a="1"/>
  <c r="DZ50" i="6" s="1"/>
  <c r="DZ49" i="6" a="1"/>
  <c r="DZ49" i="6" s="1"/>
  <c r="DZ48" i="6" a="1"/>
  <c r="DZ48" i="6" s="1"/>
  <c r="DZ47" i="6" a="1"/>
  <c r="DZ47" i="6" s="1"/>
  <c r="DZ46" i="6" a="1"/>
  <c r="DZ46" i="6" s="1"/>
  <c r="DZ45" i="6" a="1"/>
  <c r="DZ45" i="6" s="1"/>
  <c r="DZ44" i="6" a="1"/>
  <c r="DZ44" i="6" s="1"/>
  <c r="DZ43" i="6" a="1"/>
  <c r="DZ43" i="6" s="1"/>
  <c r="DZ42" i="6" a="1"/>
  <c r="DZ42" i="6" s="1"/>
  <c r="DZ41" i="6" a="1"/>
  <c r="DZ41" i="6" s="1"/>
  <c r="DZ40" i="6" a="1"/>
  <c r="DZ40" i="6" s="1"/>
  <c r="DZ39" i="6" a="1"/>
  <c r="DZ39" i="6" s="1"/>
  <c r="DZ38" i="6" a="1"/>
  <c r="DZ38" i="6" s="1"/>
  <c r="DZ37" i="6" a="1"/>
  <c r="DZ37" i="6" s="1"/>
  <c r="DZ36" i="6" a="1"/>
  <c r="DZ36" i="6" s="1"/>
  <c r="DZ35" i="6" a="1"/>
  <c r="DZ35" i="6" s="1"/>
  <c r="DZ34" i="6" a="1"/>
  <c r="DZ34" i="6" s="1"/>
  <c r="DZ33" i="6" a="1"/>
  <c r="DZ33" i="6" s="1"/>
  <c r="DZ32" i="6" a="1"/>
  <c r="DZ32" i="6" s="1"/>
  <c r="DZ31" i="6" a="1"/>
  <c r="DZ31" i="6" s="1"/>
  <c r="DZ30" i="6" a="1"/>
  <c r="DZ30" i="6" s="1"/>
  <c r="DZ29" i="6" a="1"/>
  <c r="DZ29" i="6" s="1"/>
  <c r="DZ28" i="6" a="1"/>
  <c r="DZ28" i="6" s="1"/>
  <c r="DZ27" i="6" a="1"/>
  <c r="DZ27" i="6" s="1"/>
  <c r="DZ26" i="6" a="1"/>
  <c r="DZ26" i="6" s="1"/>
  <c r="DZ25" i="6" a="1"/>
  <c r="DZ25" i="6" s="1"/>
  <c r="DZ24" i="6" a="1"/>
  <c r="DZ24" i="6" s="1"/>
  <c r="DZ23" i="6" a="1"/>
  <c r="DZ23" i="6" s="1"/>
  <c r="DZ22" i="6" a="1"/>
  <c r="DZ22" i="6" s="1"/>
  <c r="DZ21" i="6" a="1"/>
  <c r="DZ21" i="6" s="1"/>
  <c r="DZ20" i="6" a="1"/>
  <c r="DZ20" i="6" s="1"/>
  <c r="DZ19" i="6" a="1"/>
  <c r="DZ19" i="6" s="1"/>
  <c r="DZ18" i="6" a="1"/>
  <c r="DZ18" i="6" s="1"/>
  <c r="DZ17" i="6" a="1"/>
  <c r="DZ17" i="6" s="1"/>
  <c r="DZ16" i="6" a="1"/>
  <c r="DZ16" i="6" s="1"/>
  <c r="DZ15" i="6" a="1"/>
  <c r="DZ15" i="6" s="1"/>
  <c r="DZ14" i="6" a="1"/>
  <c r="DZ14" i="6" s="1"/>
  <c r="DZ13" i="6" a="1"/>
  <c r="DZ13" i="6" s="1"/>
  <c r="DZ12" i="6" a="1"/>
  <c r="DZ12" i="6" s="1"/>
  <c r="DZ11" i="6" a="1"/>
  <c r="DZ11" i="6" s="1"/>
  <c r="DZ10" i="6" a="1"/>
  <c r="DZ10" i="6" s="1"/>
  <c r="DZ9" i="6" a="1"/>
  <c r="DZ9" i="6" s="1"/>
  <c r="DZ8" i="6" a="1"/>
  <c r="DZ8" i="6" s="1"/>
  <c r="DZ7" i="6" a="1"/>
  <c r="DZ7" i="6" s="1"/>
  <c r="DZ6" i="6" a="1"/>
  <c r="DZ6" i="6" s="1"/>
  <c r="DZ5" i="6" a="1"/>
  <c r="DZ5" i="6" s="1"/>
  <c r="DZ4" i="6" a="1"/>
  <c r="DZ4" i="6" s="1"/>
  <c r="DZ3" i="6" a="1"/>
  <c r="DZ3" i="6" s="1"/>
  <c r="DZ2" i="6" a="1"/>
  <c r="DZ2" i="6" s="1"/>
  <c r="DU66" i="6" a="1"/>
  <c r="DU66" i="6" s="1"/>
  <c r="DU65" i="6" a="1"/>
  <c r="DU65" i="6" s="1"/>
  <c r="DU64" i="6" a="1"/>
  <c r="DU64" i="6" s="1"/>
  <c r="DU64" i="4" s="1"/>
  <c r="DU63" i="6" a="1"/>
  <c r="DU63" i="6" s="1"/>
  <c r="DU63" i="4" s="1"/>
  <c r="DU62" i="6" a="1"/>
  <c r="DU62" i="6" s="1"/>
  <c r="DU62" i="4" s="1"/>
  <c r="DU61" i="6" a="1"/>
  <c r="DU61" i="6" s="1"/>
  <c r="DU61" i="4" s="1"/>
  <c r="DU60" i="6" a="1"/>
  <c r="DU60" i="6" s="1"/>
  <c r="DU60" i="4" s="1"/>
  <c r="DU59" i="6" a="1"/>
  <c r="DU59" i="6" s="1"/>
  <c r="DU59" i="4" s="1"/>
  <c r="DU58" i="6" a="1"/>
  <c r="DU58" i="6" s="1"/>
  <c r="DU58" i="4" s="1"/>
  <c r="DU57" i="6" a="1"/>
  <c r="DU57" i="6" s="1"/>
  <c r="DU57" i="4" s="1"/>
  <c r="DU56" i="6" a="1"/>
  <c r="DU56" i="6" s="1"/>
  <c r="DU56" i="4" s="1"/>
  <c r="DU55" i="6" a="1"/>
  <c r="DU55" i="6" s="1"/>
  <c r="DU55" i="4" s="1"/>
  <c r="DU54" i="6" a="1"/>
  <c r="DU54" i="6" s="1"/>
  <c r="DU54" i="4" s="1"/>
  <c r="DU53" i="6" a="1"/>
  <c r="DU53" i="6" s="1"/>
  <c r="DU53" i="4" s="1"/>
  <c r="DU52" i="6" a="1"/>
  <c r="DU52" i="6" s="1"/>
  <c r="DU52" i="4" s="1"/>
  <c r="DU51" i="6" a="1"/>
  <c r="DU51" i="6" s="1"/>
  <c r="DU51" i="4" s="1"/>
  <c r="DU50" i="6" a="1"/>
  <c r="DU50" i="6" s="1"/>
  <c r="DU50" i="4" s="1"/>
  <c r="DU49" i="6" a="1"/>
  <c r="DU49" i="6" s="1"/>
  <c r="DU49" i="4" s="1"/>
  <c r="DU48" i="6" a="1"/>
  <c r="DU48" i="6" s="1"/>
  <c r="DU48" i="4" s="1"/>
  <c r="DU47" i="6" a="1"/>
  <c r="DU47" i="6" s="1"/>
  <c r="DU47" i="4" s="1"/>
  <c r="DU46" i="6" a="1"/>
  <c r="DU46" i="6" s="1"/>
  <c r="DU46" i="4" s="1"/>
  <c r="DU45" i="6" a="1"/>
  <c r="DU45" i="6" s="1"/>
  <c r="DU45" i="4" s="1"/>
  <c r="DU44" i="6" a="1"/>
  <c r="DU44" i="6" s="1"/>
  <c r="DU44" i="4" s="1"/>
  <c r="DU43" i="6" a="1"/>
  <c r="DU43" i="6" s="1"/>
  <c r="DU43" i="4" s="1"/>
  <c r="DU42" i="6" a="1"/>
  <c r="DU42" i="6" s="1"/>
  <c r="DU42" i="4" s="1"/>
  <c r="DU41" i="6" a="1"/>
  <c r="DU41" i="6" s="1"/>
  <c r="DU41" i="4" s="1"/>
  <c r="DU40" i="6" a="1"/>
  <c r="DU40" i="6" s="1"/>
  <c r="DU40" i="4" s="1"/>
  <c r="DU39" i="6" a="1"/>
  <c r="DU39" i="6" s="1"/>
  <c r="DU39" i="4" s="1"/>
  <c r="DU38" i="6" a="1"/>
  <c r="DU38" i="6" s="1"/>
  <c r="DU38" i="4" s="1"/>
  <c r="DU37" i="6" a="1"/>
  <c r="DU37" i="6" s="1"/>
  <c r="DU37" i="4" s="1"/>
  <c r="DU36" i="6" a="1"/>
  <c r="DU36" i="6" s="1"/>
  <c r="DU36" i="4" s="1"/>
  <c r="DU35" i="6" a="1"/>
  <c r="DU35" i="6" s="1"/>
  <c r="DU35" i="4" s="1"/>
  <c r="DU34" i="6" a="1"/>
  <c r="DU34" i="6" s="1"/>
  <c r="DU34" i="4" s="1"/>
  <c r="DU33" i="6" a="1"/>
  <c r="DU33" i="6" s="1"/>
  <c r="DU33" i="4" s="1"/>
  <c r="DU32" i="6" a="1"/>
  <c r="DU32" i="6" s="1"/>
  <c r="DU32" i="4" s="1"/>
  <c r="DU31" i="6" a="1"/>
  <c r="DU31" i="6" s="1"/>
  <c r="DU31" i="4" s="1"/>
  <c r="DU30" i="6" a="1"/>
  <c r="DU30" i="6" s="1"/>
  <c r="DU30" i="4" s="1"/>
  <c r="DU29" i="6" a="1"/>
  <c r="DU29" i="6" s="1"/>
  <c r="DU29" i="4" s="1"/>
  <c r="DU28" i="6" a="1"/>
  <c r="DU28" i="6" s="1"/>
  <c r="DU28" i="4" s="1"/>
  <c r="DU27" i="6" a="1"/>
  <c r="DU27" i="6" s="1"/>
  <c r="DU27" i="4" s="1"/>
  <c r="DU26" i="6" a="1"/>
  <c r="DU26" i="6" s="1"/>
  <c r="DU26" i="4" s="1"/>
  <c r="DU25" i="6" a="1"/>
  <c r="DU25" i="6" s="1"/>
  <c r="DU25" i="4" s="1"/>
  <c r="DU24" i="6" a="1"/>
  <c r="DU24" i="6" s="1"/>
  <c r="DU24" i="4" s="1"/>
  <c r="DU23" i="6" a="1"/>
  <c r="DU23" i="6" s="1"/>
  <c r="DU23" i="4" s="1"/>
  <c r="DU22" i="6" a="1"/>
  <c r="DU22" i="6" s="1"/>
  <c r="DU22" i="4" s="1"/>
  <c r="DU21" i="6" a="1"/>
  <c r="DU21" i="6" s="1"/>
  <c r="DU21" i="4" s="1"/>
  <c r="DU20" i="6" a="1"/>
  <c r="DU20" i="6" s="1"/>
  <c r="DU20" i="4" s="1"/>
  <c r="DU19" i="6" a="1"/>
  <c r="DU19" i="6" s="1"/>
  <c r="DU19" i="4" s="1"/>
  <c r="DU18" i="6" a="1"/>
  <c r="DU18" i="6" s="1"/>
  <c r="DU18" i="4" s="1"/>
  <c r="DU17" i="6" a="1"/>
  <c r="DU17" i="6" s="1"/>
  <c r="DU17" i="4" s="1"/>
  <c r="DU16" i="6" a="1"/>
  <c r="DU16" i="6" s="1"/>
  <c r="DU16" i="4" s="1"/>
  <c r="DU15" i="6" a="1"/>
  <c r="DU15" i="6" s="1"/>
  <c r="DU15" i="4" s="1"/>
  <c r="DU14" i="6" a="1"/>
  <c r="DU14" i="6" s="1"/>
  <c r="DU14" i="4" s="1"/>
  <c r="DU13" i="6" a="1"/>
  <c r="DU13" i="6" s="1"/>
  <c r="DU13" i="4" s="1"/>
  <c r="DU12" i="6" a="1"/>
  <c r="DU12" i="6" s="1"/>
  <c r="DU12" i="4" s="1"/>
  <c r="DU11" i="6" a="1"/>
  <c r="DU11" i="6" s="1"/>
  <c r="DU11" i="4" s="1"/>
  <c r="DU10" i="6" a="1"/>
  <c r="DU10" i="6" s="1"/>
  <c r="DU10" i="4" s="1"/>
  <c r="DU9" i="6" a="1"/>
  <c r="DU9" i="6" s="1"/>
  <c r="DU9" i="4" s="1"/>
  <c r="DU8" i="6" a="1"/>
  <c r="DU8" i="6" s="1"/>
  <c r="DU8" i="4" s="1"/>
  <c r="DU7" i="6" a="1"/>
  <c r="DU7" i="6" s="1"/>
  <c r="DU7" i="4" s="1"/>
  <c r="DU6" i="6" a="1"/>
  <c r="DU6" i="6" s="1"/>
  <c r="DU6" i="4" s="1"/>
  <c r="DU5" i="6" a="1"/>
  <c r="DU5" i="6" s="1"/>
  <c r="DU5" i="4" s="1"/>
  <c r="DU4" i="6" a="1"/>
  <c r="DU4" i="6" s="1"/>
  <c r="DU4" i="4" s="1"/>
  <c r="DU3" i="6" a="1"/>
  <c r="DU3" i="6" s="1"/>
  <c r="DU3" i="4" s="1"/>
  <c r="DU2" i="6" a="1"/>
  <c r="DU2" i="6" s="1"/>
  <c r="DU2" i="4" s="1"/>
  <c r="DS66" i="6" a="1"/>
  <c r="DS66" i="6" s="1"/>
  <c r="DS65" i="6" a="1"/>
  <c r="DS65" i="6" s="1"/>
  <c r="DS64" i="6" a="1"/>
  <c r="DS64" i="6" s="1"/>
  <c r="DS63" i="6" a="1"/>
  <c r="DS63" i="6" s="1"/>
  <c r="DS62" i="6" a="1"/>
  <c r="DS62" i="6" s="1"/>
  <c r="DS61" i="6" a="1"/>
  <c r="DS61" i="6" s="1"/>
  <c r="DS60" i="6" a="1"/>
  <c r="DS60" i="6" s="1"/>
  <c r="DS59" i="6" a="1"/>
  <c r="DS59" i="6" s="1"/>
  <c r="DS58" i="6" a="1"/>
  <c r="DS58" i="6" s="1"/>
  <c r="DS57" i="6" a="1"/>
  <c r="DS57" i="6" s="1"/>
  <c r="DS56" i="6" a="1"/>
  <c r="DS56" i="6" s="1"/>
  <c r="DS55" i="6" a="1"/>
  <c r="DS55" i="6" s="1"/>
  <c r="DS54" i="6" a="1"/>
  <c r="DS54" i="6" s="1"/>
  <c r="DS53" i="6" a="1"/>
  <c r="DS53" i="6" s="1"/>
  <c r="DS52" i="6" a="1"/>
  <c r="DS52" i="6" s="1"/>
  <c r="DS51" i="6" a="1"/>
  <c r="DS51" i="6" s="1"/>
  <c r="DS50" i="6" a="1"/>
  <c r="DS50" i="6" s="1"/>
  <c r="DS49" i="6" a="1"/>
  <c r="DS49" i="6" s="1"/>
  <c r="DS48" i="6" a="1"/>
  <c r="DS48" i="6" s="1"/>
  <c r="DS47" i="6" a="1"/>
  <c r="DS47" i="6" s="1"/>
  <c r="DS46" i="6" a="1"/>
  <c r="DS46" i="6" s="1"/>
  <c r="DS45" i="6" a="1"/>
  <c r="DS45" i="6" s="1"/>
  <c r="DS44" i="6" a="1"/>
  <c r="DS44" i="6" s="1"/>
  <c r="DS43" i="6" a="1"/>
  <c r="DS43" i="6" s="1"/>
  <c r="DS42" i="6" a="1"/>
  <c r="DS42" i="6" s="1"/>
  <c r="DS41" i="6" a="1"/>
  <c r="DS41" i="6" s="1"/>
  <c r="DS40" i="6" a="1"/>
  <c r="DS40" i="6" s="1"/>
  <c r="DS39" i="6" a="1"/>
  <c r="DS39" i="6" s="1"/>
  <c r="DS38" i="6" a="1"/>
  <c r="DS38" i="6" s="1"/>
  <c r="DS37" i="6" a="1"/>
  <c r="DS37" i="6" s="1"/>
  <c r="DS36" i="6" a="1"/>
  <c r="DS36" i="6" s="1"/>
  <c r="DS35" i="6" a="1"/>
  <c r="DS35" i="6" s="1"/>
  <c r="DS34" i="6" a="1"/>
  <c r="DS34" i="6" s="1"/>
  <c r="DS33" i="6" a="1"/>
  <c r="DS33" i="6" s="1"/>
  <c r="DS32" i="6" a="1"/>
  <c r="DS32" i="6" s="1"/>
  <c r="DS31" i="6" a="1"/>
  <c r="DS31" i="6" s="1"/>
  <c r="DS30" i="6" a="1"/>
  <c r="DS30" i="6" s="1"/>
  <c r="DS29" i="6" a="1"/>
  <c r="DS29" i="6" s="1"/>
  <c r="DS28" i="6" a="1"/>
  <c r="DS28" i="6" s="1"/>
  <c r="DS27" i="6" a="1"/>
  <c r="DS27" i="6" s="1"/>
  <c r="DS26" i="6" a="1"/>
  <c r="DS26" i="6" s="1"/>
  <c r="DS25" i="6" a="1"/>
  <c r="DS25" i="6" s="1"/>
  <c r="DS24" i="6" a="1"/>
  <c r="DS24" i="6" s="1"/>
  <c r="DS23" i="6" a="1"/>
  <c r="DS23" i="6" s="1"/>
  <c r="DS22" i="6" a="1"/>
  <c r="DS22" i="6" s="1"/>
  <c r="DS21" i="6" a="1"/>
  <c r="DS21" i="6" s="1"/>
  <c r="DS20" i="6" a="1"/>
  <c r="DS20" i="6" s="1"/>
  <c r="DS19" i="6" a="1"/>
  <c r="DS19" i="6" s="1"/>
  <c r="DS18" i="6" a="1"/>
  <c r="DS18" i="6" s="1"/>
  <c r="DS17" i="6" a="1"/>
  <c r="DS17" i="6" s="1"/>
  <c r="DS16" i="6" a="1"/>
  <c r="DS16" i="6" s="1"/>
  <c r="DS15" i="6" a="1"/>
  <c r="DS15" i="6" s="1"/>
  <c r="DS14" i="6" a="1"/>
  <c r="DS14" i="6" s="1"/>
  <c r="DS13" i="6" a="1"/>
  <c r="DS13" i="6" s="1"/>
  <c r="DS12" i="6" a="1"/>
  <c r="DS12" i="6" s="1"/>
  <c r="DS11" i="6" a="1"/>
  <c r="DS11" i="6" s="1"/>
  <c r="DS10" i="6" a="1"/>
  <c r="DS10" i="6" s="1"/>
  <c r="DS9" i="6" a="1"/>
  <c r="DS9" i="6" s="1"/>
  <c r="DS8" i="6" a="1"/>
  <c r="DS8" i="6" s="1"/>
  <c r="DS7" i="6" a="1"/>
  <c r="DS7" i="6" s="1"/>
  <c r="DS6" i="6" a="1"/>
  <c r="DS6" i="6" s="1"/>
  <c r="DS5" i="6" a="1"/>
  <c r="DS5" i="6" s="1"/>
  <c r="DS4" i="6" a="1"/>
  <c r="DS4" i="6" s="1"/>
  <c r="DS3" i="6" a="1"/>
  <c r="DS3" i="6" s="1"/>
  <c r="DS2" i="6" a="1"/>
  <c r="DS2" i="6" s="1"/>
  <c r="DR66" i="6" a="1"/>
  <c r="DR66" i="6" s="1"/>
  <c r="DR65" i="6" a="1"/>
  <c r="DR65" i="6" s="1"/>
  <c r="DR64" i="6" a="1"/>
  <c r="DR64" i="6" s="1"/>
  <c r="DR63" i="6" a="1"/>
  <c r="DR63" i="6" s="1"/>
  <c r="DR62" i="6" a="1"/>
  <c r="DR62" i="6" s="1"/>
  <c r="DR61" i="6" a="1"/>
  <c r="DR61" i="6" s="1"/>
  <c r="DR60" i="6" a="1"/>
  <c r="DR60" i="6" s="1"/>
  <c r="DR59" i="6" a="1"/>
  <c r="DR59" i="6" s="1"/>
  <c r="DR58" i="6" a="1"/>
  <c r="DR58" i="6" s="1"/>
  <c r="DR57" i="6" a="1"/>
  <c r="DR57" i="6" s="1"/>
  <c r="DR56" i="6" a="1"/>
  <c r="DR56" i="6" s="1"/>
  <c r="DR55" i="6" a="1"/>
  <c r="DR55" i="6" s="1"/>
  <c r="DR54" i="6" a="1"/>
  <c r="DR54" i="6" s="1"/>
  <c r="DR53" i="6" a="1"/>
  <c r="DR53" i="6" s="1"/>
  <c r="DR52" i="6" a="1"/>
  <c r="DR52" i="6" s="1"/>
  <c r="DR51" i="6" a="1"/>
  <c r="DR51" i="6" s="1"/>
  <c r="DR50" i="6" a="1"/>
  <c r="DR50" i="6" s="1"/>
  <c r="DR49" i="6" a="1"/>
  <c r="DR49" i="6" s="1"/>
  <c r="DR48" i="6" a="1"/>
  <c r="DR48" i="6" s="1"/>
  <c r="DR47" i="6" a="1"/>
  <c r="DR47" i="6" s="1"/>
  <c r="DR46" i="6" a="1"/>
  <c r="DR46" i="6" s="1"/>
  <c r="DR45" i="6" a="1"/>
  <c r="DR45" i="6" s="1"/>
  <c r="DR44" i="6" a="1"/>
  <c r="DR44" i="6" s="1"/>
  <c r="DR43" i="6" a="1"/>
  <c r="DR43" i="6" s="1"/>
  <c r="DR42" i="6" a="1"/>
  <c r="DR42" i="6" s="1"/>
  <c r="DR41" i="6" a="1"/>
  <c r="DR41" i="6" s="1"/>
  <c r="DR40" i="6" a="1"/>
  <c r="DR40" i="6" s="1"/>
  <c r="DR39" i="6" a="1"/>
  <c r="DR39" i="6" s="1"/>
  <c r="DR38" i="6" a="1"/>
  <c r="DR38" i="6" s="1"/>
  <c r="DR37" i="6" a="1"/>
  <c r="DR37" i="6" s="1"/>
  <c r="DR36" i="6" a="1"/>
  <c r="DR36" i="6" s="1"/>
  <c r="DR35" i="6" a="1"/>
  <c r="DR35" i="6" s="1"/>
  <c r="DR34" i="6" a="1"/>
  <c r="DR34" i="6" s="1"/>
  <c r="DR33" i="6" a="1"/>
  <c r="DR33" i="6" s="1"/>
  <c r="DR32" i="6" a="1"/>
  <c r="DR32" i="6" s="1"/>
  <c r="DR31" i="6" a="1"/>
  <c r="DR31" i="6" s="1"/>
  <c r="DR30" i="6" a="1"/>
  <c r="DR30" i="6" s="1"/>
  <c r="DR29" i="6" a="1"/>
  <c r="DR29" i="6" s="1"/>
  <c r="DR28" i="6" a="1"/>
  <c r="DR28" i="6" s="1"/>
  <c r="DR27" i="6" a="1"/>
  <c r="DR27" i="6" s="1"/>
  <c r="DR26" i="6" a="1"/>
  <c r="DR26" i="6" s="1"/>
  <c r="DR25" i="6" a="1"/>
  <c r="DR25" i="6" s="1"/>
  <c r="DR24" i="6" a="1"/>
  <c r="DR24" i="6" s="1"/>
  <c r="DR23" i="6" a="1"/>
  <c r="DR23" i="6" s="1"/>
  <c r="DR22" i="6" a="1"/>
  <c r="DR22" i="6" s="1"/>
  <c r="DR21" i="6" a="1"/>
  <c r="DR21" i="6" s="1"/>
  <c r="DR20" i="6" a="1"/>
  <c r="DR20" i="6" s="1"/>
  <c r="DR19" i="6" a="1"/>
  <c r="DR19" i="6" s="1"/>
  <c r="DR18" i="6" a="1"/>
  <c r="DR18" i="6" s="1"/>
  <c r="DR17" i="6" a="1"/>
  <c r="DR17" i="6" s="1"/>
  <c r="DR16" i="6" a="1"/>
  <c r="DR16" i="6" s="1"/>
  <c r="DR15" i="6" a="1"/>
  <c r="DR15" i="6" s="1"/>
  <c r="DR14" i="6" a="1"/>
  <c r="DR14" i="6" s="1"/>
  <c r="DR13" i="6" a="1"/>
  <c r="DR13" i="6" s="1"/>
  <c r="DR12" i="6" a="1"/>
  <c r="DR12" i="6" s="1"/>
  <c r="DR11" i="6" a="1"/>
  <c r="DR11" i="6" s="1"/>
  <c r="DR10" i="6" a="1"/>
  <c r="DR10" i="6" s="1"/>
  <c r="DR9" i="6" a="1"/>
  <c r="DR9" i="6" s="1"/>
  <c r="DR8" i="6" a="1"/>
  <c r="DR8" i="6" s="1"/>
  <c r="DR7" i="6" a="1"/>
  <c r="DR7" i="6" s="1"/>
  <c r="DR6" i="6" a="1"/>
  <c r="DR6" i="6" s="1"/>
  <c r="DR5" i="6" a="1"/>
  <c r="DR5" i="6" s="1"/>
  <c r="DR4" i="6" a="1"/>
  <c r="DR4" i="6" s="1"/>
  <c r="DR3" i="6" a="1"/>
  <c r="DR3" i="6" s="1"/>
  <c r="DR2" i="6" a="1"/>
  <c r="DR2" i="6" s="1"/>
  <c r="DL66" i="6" a="1"/>
  <c r="DL66" i="6" s="1"/>
  <c r="DL65" i="6" a="1"/>
  <c r="DL65" i="6" s="1"/>
  <c r="DL64" i="6" a="1"/>
  <c r="DL64" i="6" s="1"/>
  <c r="DL63" i="6" a="1"/>
  <c r="DL63" i="6" s="1"/>
  <c r="DL62" i="6" a="1"/>
  <c r="DL62" i="6" s="1"/>
  <c r="DL61" i="6" a="1"/>
  <c r="DL61" i="6" s="1"/>
  <c r="DL60" i="6" a="1"/>
  <c r="DL60" i="6" s="1"/>
  <c r="DL59" i="6" a="1"/>
  <c r="DL59" i="6" s="1"/>
  <c r="DL58" i="6" a="1"/>
  <c r="DL58" i="6" s="1"/>
  <c r="DL57" i="6" a="1"/>
  <c r="DL57" i="6" s="1"/>
  <c r="DL56" i="6" a="1"/>
  <c r="DL56" i="6" s="1"/>
  <c r="DL55" i="6" a="1"/>
  <c r="DL55" i="6" s="1"/>
  <c r="DL54" i="6" a="1"/>
  <c r="DL54" i="6" s="1"/>
  <c r="DL53" i="6" a="1"/>
  <c r="DL53" i="6" s="1"/>
  <c r="DL52" i="6" a="1"/>
  <c r="DL52" i="6" s="1"/>
  <c r="DL51" i="6" a="1"/>
  <c r="DL51" i="6" s="1"/>
  <c r="DL50" i="6" a="1"/>
  <c r="DL50" i="6" s="1"/>
  <c r="DL49" i="6" a="1"/>
  <c r="DL49" i="6" s="1"/>
  <c r="DL48" i="6" a="1"/>
  <c r="DL48" i="6" s="1"/>
  <c r="DL47" i="6" a="1"/>
  <c r="DL47" i="6" s="1"/>
  <c r="DL46" i="6" a="1"/>
  <c r="DL46" i="6" s="1"/>
  <c r="DL45" i="6" a="1"/>
  <c r="DL45" i="6" s="1"/>
  <c r="DL44" i="6" a="1"/>
  <c r="DL44" i="6" s="1"/>
  <c r="DL43" i="6" a="1"/>
  <c r="DL43" i="6" s="1"/>
  <c r="DL42" i="6" a="1"/>
  <c r="DL42" i="6" s="1"/>
  <c r="DL41" i="6" a="1"/>
  <c r="DL41" i="6" s="1"/>
  <c r="DL40" i="6" a="1"/>
  <c r="DL40" i="6" s="1"/>
  <c r="DL39" i="6" a="1"/>
  <c r="DL39" i="6" s="1"/>
  <c r="DL38" i="6" a="1"/>
  <c r="DL38" i="6" s="1"/>
  <c r="DL37" i="6" a="1"/>
  <c r="DL37" i="6" s="1"/>
  <c r="DL36" i="6" a="1"/>
  <c r="DL36" i="6" s="1"/>
  <c r="DL35" i="6" a="1"/>
  <c r="DL35" i="6" s="1"/>
  <c r="CK66" i="7" a="1"/>
  <c r="CK66" i="7" s="1"/>
  <c r="CJ66" i="7" a="1"/>
  <c r="CJ66" i="7" s="1"/>
  <c r="CH66" i="7" a="1"/>
  <c r="CH66" i="7" s="1"/>
  <c r="CG66" i="7" a="1"/>
  <c r="CG66" i="7" s="1"/>
  <c r="CE66" i="7" a="1"/>
  <c r="CE66" i="7" s="1"/>
  <c r="CC66" i="7" a="1"/>
  <c r="CC66" i="7" s="1"/>
  <c r="BX66" i="7" a="1"/>
  <c r="BX66" i="7" s="1"/>
  <c r="BW66" i="7" a="1"/>
  <c r="BW66" i="7" s="1"/>
  <c r="BQ66" i="7" a="1"/>
  <c r="BQ66" i="7" s="1"/>
  <c r="BP66" i="7" a="1"/>
  <c r="BP66" i="7" s="1"/>
  <c r="BO66" i="7" a="1"/>
  <c r="BO66" i="7" s="1"/>
  <c r="CK65" i="7" a="1"/>
  <c r="CK65" i="7" s="1"/>
  <c r="CJ65" i="7" a="1"/>
  <c r="CJ65" i="7" s="1"/>
  <c r="CH65" i="7" a="1"/>
  <c r="CH65" i="7" s="1"/>
  <c r="CG65" i="7" a="1"/>
  <c r="CG65" i="7" s="1"/>
  <c r="CE65" i="7" a="1"/>
  <c r="CE65" i="7" s="1"/>
  <c r="CC65" i="7" a="1"/>
  <c r="CC65" i="7" s="1"/>
  <c r="BX65" i="7" a="1"/>
  <c r="BX65" i="7" s="1"/>
  <c r="BW65" i="7" a="1"/>
  <c r="BW65" i="7" s="1"/>
  <c r="BQ65" i="7" a="1"/>
  <c r="BQ65" i="7" s="1"/>
  <c r="BP65" i="7" a="1"/>
  <c r="BP65" i="7" s="1"/>
  <c r="BO65" i="7" a="1"/>
  <c r="BO65" i="7" s="1"/>
  <c r="CK64" i="7" a="1"/>
  <c r="CK64" i="7" s="1"/>
  <c r="CJ64" i="7" a="1"/>
  <c r="CJ64" i="7" s="1"/>
  <c r="CH64" i="7" a="1"/>
  <c r="CH64" i="7" s="1"/>
  <c r="CG64" i="7" a="1"/>
  <c r="CG64" i="7" s="1"/>
  <c r="CE64" i="7" a="1"/>
  <c r="CE64" i="7" s="1"/>
  <c r="CC64" i="7" a="1"/>
  <c r="CC64" i="7" s="1"/>
  <c r="BX64" i="7" a="1"/>
  <c r="BX64" i="7" s="1"/>
  <c r="BW64" i="7" a="1"/>
  <c r="BW64" i="7" s="1"/>
  <c r="BQ64" i="7" a="1"/>
  <c r="BQ64" i="7" s="1"/>
  <c r="BP64" i="7" a="1"/>
  <c r="BP64" i="7" s="1"/>
  <c r="BO64" i="7" a="1"/>
  <c r="BO64" i="7" s="1"/>
  <c r="CK63" i="7" a="1"/>
  <c r="CK63" i="7" s="1"/>
  <c r="CJ63" i="7" a="1"/>
  <c r="CJ63" i="7" s="1"/>
  <c r="CH63" i="7" a="1"/>
  <c r="CH63" i="7" s="1"/>
  <c r="CG63" i="7" a="1"/>
  <c r="CG63" i="7" s="1"/>
  <c r="CE63" i="7" a="1"/>
  <c r="CE63" i="7" s="1"/>
  <c r="CC63" i="7" a="1"/>
  <c r="CC63" i="7" s="1"/>
  <c r="BX63" i="7" a="1"/>
  <c r="BX63" i="7" s="1"/>
  <c r="BW63" i="7" a="1"/>
  <c r="BW63" i="7" s="1"/>
  <c r="BQ63" i="7" a="1"/>
  <c r="BQ63" i="7" s="1"/>
  <c r="BP63" i="7" a="1"/>
  <c r="BP63" i="7" s="1"/>
  <c r="BO63" i="7" a="1"/>
  <c r="BO63" i="7" s="1"/>
  <c r="CK62" i="7" a="1"/>
  <c r="CK62" i="7" s="1"/>
  <c r="CJ62" i="7" a="1"/>
  <c r="CJ62" i="7" s="1"/>
  <c r="CH62" i="7" a="1"/>
  <c r="CH62" i="7" s="1"/>
  <c r="CG62" i="7" a="1"/>
  <c r="CG62" i="7" s="1"/>
  <c r="CE62" i="7" a="1"/>
  <c r="CE62" i="7" s="1"/>
  <c r="CC62" i="7" a="1"/>
  <c r="CC62" i="7" s="1"/>
  <c r="BX62" i="7" a="1"/>
  <c r="BX62" i="7" s="1"/>
  <c r="BW62" i="7" a="1"/>
  <c r="BW62" i="7" s="1"/>
  <c r="BQ62" i="7" a="1"/>
  <c r="BQ62" i="7" s="1"/>
  <c r="BP62" i="7" a="1"/>
  <c r="BP62" i="7" s="1"/>
  <c r="BO62" i="7" a="1"/>
  <c r="BO62" i="7" s="1"/>
  <c r="CK61" i="7" a="1"/>
  <c r="CK61" i="7" s="1"/>
  <c r="CJ61" i="7" a="1"/>
  <c r="CJ61" i="7" s="1"/>
  <c r="CH61" i="7" a="1"/>
  <c r="CH61" i="7" s="1"/>
  <c r="CG61" i="7" a="1"/>
  <c r="CG61" i="7" s="1"/>
  <c r="CE61" i="7" a="1"/>
  <c r="CE61" i="7" s="1"/>
  <c r="CC61" i="7" a="1"/>
  <c r="CC61" i="7" s="1"/>
  <c r="BX61" i="7" a="1"/>
  <c r="BX61" i="7" s="1"/>
  <c r="BW61" i="7" a="1"/>
  <c r="BW61" i="7" s="1"/>
  <c r="BQ61" i="7" a="1"/>
  <c r="BQ61" i="7" s="1"/>
  <c r="BP61" i="7" a="1"/>
  <c r="BP61" i="7" s="1"/>
  <c r="BO61" i="7" a="1"/>
  <c r="BO61" i="7" s="1"/>
  <c r="CK60" i="7" a="1"/>
  <c r="CK60" i="7" s="1"/>
  <c r="CJ60" i="7" a="1"/>
  <c r="CJ60" i="7" s="1"/>
  <c r="CH60" i="7" a="1"/>
  <c r="CH60" i="7" s="1"/>
  <c r="CG60" i="7" a="1"/>
  <c r="CG60" i="7" s="1"/>
  <c r="CE60" i="7" a="1"/>
  <c r="CE60" i="7" s="1"/>
  <c r="CC60" i="7" a="1"/>
  <c r="CC60" i="7" s="1"/>
  <c r="BX60" i="7" a="1"/>
  <c r="BX60" i="7" s="1"/>
  <c r="BW60" i="7" a="1"/>
  <c r="BW60" i="7" s="1"/>
  <c r="BQ60" i="7" a="1"/>
  <c r="BQ60" i="7" s="1"/>
  <c r="BP60" i="7" a="1"/>
  <c r="BP60" i="7" s="1"/>
  <c r="BO60" i="7" a="1"/>
  <c r="BO60" i="7" s="1"/>
  <c r="CK59" i="7" a="1"/>
  <c r="CK59" i="7" s="1"/>
  <c r="CJ59" i="7" a="1"/>
  <c r="CJ59" i="7" s="1"/>
  <c r="CH59" i="7" a="1"/>
  <c r="CH59" i="7" s="1"/>
  <c r="CG59" i="7" a="1"/>
  <c r="CG59" i="7" s="1"/>
  <c r="CE59" i="7" a="1"/>
  <c r="CE59" i="7" s="1"/>
  <c r="CC59" i="7" a="1"/>
  <c r="CC59" i="7" s="1"/>
  <c r="BX59" i="7" a="1"/>
  <c r="BX59" i="7" s="1"/>
  <c r="BW59" i="7" a="1"/>
  <c r="BW59" i="7" s="1"/>
  <c r="BQ59" i="7" a="1"/>
  <c r="BQ59" i="7" s="1"/>
  <c r="BP59" i="7" a="1"/>
  <c r="BP59" i="7" s="1"/>
  <c r="BO59" i="7" a="1"/>
  <c r="BO59" i="7" s="1"/>
  <c r="CK58" i="7" a="1"/>
  <c r="CK58" i="7" s="1"/>
  <c r="CJ58" i="7" a="1"/>
  <c r="CJ58" i="7" s="1"/>
  <c r="CH58" i="7" a="1"/>
  <c r="CH58" i="7" s="1"/>
  <c r="CG58" i="7" a="1"/>
  <c r="CG58" i="7" s="1"/>
  <c r="CE58" i="7" a="1"/>
  <c r="CE58" i="7" s="1"/>
  <c r="CC58" i="7" a="1"/>
  <c r="CC58" i="7" s="1"/>
  <c r="BX58" i="7" a="1"/>
  <c r="BX58" i="7" s="1"/>
  <c r="BW58" i="7" a="1"/>
  <c r="BW58" i="7" s="1"/>
  <c r="BQ58" i="7" a="1"/>
  <c r="BQ58" i="7" s="1"/>
  <c r="BP58" i="7" a="1"/>
  <c r="BP58" i="7" s="1"/>
  <c r="BO58" i="7" a="1"/>
  <c r="BO58" i="7" s="1"/>
  <c r="CK57" i="7" a="1"/>
  <c r="CK57" i="7" s="1"/>
  <c r="CJ57" i="7" a="1"/>
  <c r="CJ57" i="7" s="1"/>
  <c r="CH57" i="7" a="1"/>
  <c r="CH57" i="7" s="1"/>
  <c r="CG57" i="7" a="1"/>
  <c r="CG57" i="7" s="1"/>
  <c r="CE57" i="7" a="1"/>
  <c r="CE57" i="7" s="1"/>
  <c r="CC57" i="7" a="1"/>
  <c r="CC57" i="7" s="1"/>
  <c r="BX57" i="7" a="1"/>
  <c r="BX57" i="7" s="1"/>
  <c r="BW57" i="7" a="1"/>
  <c r="BW57" i="7" s="1"/>
  <c r="BQ57" i="7" a="1"/>
  <c r="BQ57" i="7" s="1"/>
  <c r="BP57" i="7" a="1"/>
  <c r="BP57" i="7" s="1"/>
  <c r="BO57" i="7" a="1"/>
  <c r="BO57" i="7" s="1"/>
  <c r="CK56" i="7" a="1"/>
  <c r="CK56" i="7" s="1"/>
  <c r="CJ56" i="7" a="1"/>
  <c r="CJ56" i="7" s="1"/>
  <c r="CH56" i="7" a="1"/>
  <c r="CH56" i="7" s="1"/>
  <c r="CG56" i="7" a="1"/>
  <c r="CG56" i="7" s="1"/>
  <c r="CE56" i="7" a="1"/>
  <c r="CE56" i="7" s="1"/>
  <c r="CC56" i="7" a="1"/>
  <c r="CC56" i="7" s="1"/>
  <c r="BX56" i="7" a="1"/>
  <c r="BX56" i="7" s="1"/>
  <c r="BW56" i="7" a="1"/>
  <c r="BW56" i="7" s="1"/>
  <c r="BQ56" i="7" a="1"/>
  <c r="BQ56" i="7" s="1"/>
  <c r="BP56" i="7" a="1"/>
  <c r="BP56" i="7" s="1"/>
  <c r="BO56" i="7" a="1"/>
  <c r="BO56" i="7" s="1"/>
  <c r="CK55" i="7" a="1"/>
  <c r="CK55" i="7" s="1"/>
  <c r="CJ55" i="7" a="1"/>
  <c r="CJ55" i="7" s="1"/>
  <c r="CH55" i="7" a="1"/>
  <c r="CH55" i="7" s="1"/>
  <c r="CG55" i="7" a="1"/>
  <c r="CG55" i="7" s="1"/>
  <c r="CE55" i="7" a="1"/>
  <c r="CE55" i="7" s="1"/>
  <c r="CC55" i="7" a="1"/>
  <c r="CC55" i="7" s="1"/>
  <c r="BX55" i="7" a="1"/>
  <c r="BX55" i="7" s="1"/>
  <c r="BW55" i="7" a="1"/>
  <c r="BW55" i="7" s="1"/>
  <c r="BQ55" i="7" a="1"/>
  <c r="BQ55" i="7" s="1"/>
  <c r="BP55" i="7" a="1"/>
  <c r="BP55" i="7" s="1"/>
  <c r="BO55" i="7" a="1"/>
  <c r="BO55" i="7" s="1"/>
  <c r="CK54" i="7" a="1"/>
  <c r="CK54" i="7" s="1"/>
  <c r="CJ54" i="7" a="1"/>
  <c r="CJ54" i="7" s="1"/>
  <c r="CH54" i="7" a="1"/>
  <c r="CH54" i="7" s="1"/>
  <c r="CG54" i="7" a="1"/>
  <c r="CG54" i="7" s="1"/>
  <c r="CE54" i="7" a="1"/>
  <c r="CE54" i="7" s="1"/>
  <c r="CC54" i="7" a="1"/>
  <c r="CC54" i="7" s="1"/>
  <c r="BX54" i="7" a="1"/>
  <c r="BX54" i="7" s="1"/>
  <c r="BW54" i="7" a="1"/>
  <c r="BW54" i="7" s="1"/>
  <c r="BQ54" i="7" a="1"/>
  <c r="BQ54" i="7" s="1"/>
  <c r="BP54" i="7" a="1"/>
  <c r="BP54" i="7" s="1"/>
  <c r="BO54" i="7" a="1"/>
  <c r="BO54" i="7" s="1"/>
  <c r="CK53" i="7" a="1"/>
  <c r="CK53" i="7" s="1"/>
  <c r="CJ53" i="7" a="1"/>
  <c r="CJ53" i="7" s="1"/>
  <c r="CH53" i="7" a="1"/>
  <c r="CH53" i="7" s="1"/>
  <c r="CG53" i="7" a="1"/>
  <c r="CG53" i="7" s="1"/>
  <c r="CE53" i="7" a="1"/>
  <c r="CE53" i="7" s="1"/>
  <c r="CC53" i="7" a="1"/>
  <c r="CC53" i="7" s="1"/>
  <c r="BX53" i="7" a="1"/>
  <c r="BX53" i="7" s="1"/>
  <c r="BW53" i="7" a="1"/>
  <c r="BW53" i="7" s="1"/>
  <c r="BQ53" i="7" a="1"/>
  <c r="BQ53" i="7" s="1"/>
  <c r="BP53" i="7" a="1"/>
  <c r="BP53" i="7" s="1"/>
  <c r="BO53" i="7" a="1"/>
  <c r="BO53" i="7" s="1"/>
  <c r="CK52" i="7" a="1"/>
  <c r="CK52" i="7" s="1"/>
  <c r="CJ52" i="7" a="1"/>
  <c r="CJ52" i="7" s="1"/>
  <c r="CH52" i="7" a="1"/>
  <c r="CH52" i="7" s="1"/>
  <c r="CG52" i="7" a="1"/>
  <c r="CG52" i="7" s="1"/>
  <c r="CE52" i="7" a="1"/>
  <c r="CE52" i="7" s="1"/>
  <c r="CC52" i="7" a="1"/>
  <c r="CC52" i="7" s="1"/>
  <c r="BX52" i="7" a="1"/>
  <c r="BX52" i="7" s="1"/>
  <c r="BW52" i="7" a="1"/>
  <c r="BW52" i="7" s="1"/>
  <c r="BQ52" i="7" a="1"/>
  <c r="BQ52" i="7" s="1"/>
  <c r="BP52" i="7" a="1"/>
  <c r="BP52" i="7" s="1"/>
  <c r="BO52" i="7" a="1"/>
  <c r="BO52" i="7" s="1"/>
  <c r="CK51" i="7" a="1"/>
  <c r="CK51" i="7" s="1"/>
  <c r="CJ51" i="7" a="1"/>
  <c r="CJ51" i="7" s="1"/>
  <c r="CH51" i="7" a="1"/>
  <c r="CH51" i="7" s="1"/>
  <c r="CG51" i="7" a="1"/>
  <c r="CG51" i="7" s="1"/>
  <c r="CE51" i="7" a="1"/>
  <c r="CE51" i="7" s="1"/>
  <c r="CC51" i="7" a="1"/>
  <c r="CC51" i="7" s="1"/>
  <c r="BX51" i="7" a="1"/>
  <c r="BX51" i="7" s="1"/>
  <c r="BW51" i="7" a="1"/>
  <c r="BW51" i="7" s="1"/>
  <c r="BQ51" i="7" a="1"/>
  <c r="BQ51" i="7" s="1"/>
  <c r="BP51" i="7" a="1"/>
  <c r="BP51" i="7" s="1"/>
  <c r="BO51" i="7" a="1"/>
  <c r="BO51" i="7" s="1"/>
  <c r="CK50" i="7" a="1"/>
  <c r="CK50" i="7" s="1"/>
  <c r="CJ50" i="7" a="1"/>
  <c r="CJ50" i="7" s="1"/>
  <c r="CH50" i="7" a="1"/>
  <c r="CH50" i="7" s="1"/>
  <c r="CG50" i="7" a="1"/>
  <c r="CG50" i="7" s="1"/>
  <c r="CE50" i="7" a="1"/>
  <c r="CE50" i="7" s="1"/>
  <c r="CC50" i="7" a="1"/>
  <c r="CC50" i="7" s="1"/>
  <c r="BX50" i="7" a="1"/>
  <c r="BX50" i="7" s="1"/>
  <c r="BW50" i="7" a="1"/>
  <c r="BW50" i="7" s="1"/>
  <c r="BQ50" i="7" a="1"/>
  <c r="BQ50" i="7" s="1"/>
  <c r="BP50" i="7" a="1"/>
  <c r="BP50" i="7" s="1"/>
  <c r="BO50" i="7" a="1"/>
  <c r="BO50" i="7" s="1"/>
  <c r="CK49" i="7" a="1"/>
  <c r="CK49" i="7" s="1"/>
  <c r="CJ49" i="7" a="1"/>
  <c r="CJ49" i="7" s="1"/>
  <c r="CH49" i="7" a="1"/>
  <c r="CH49" i="7" s="1"/>
  <c r="CG49" i="7" a="1"/>
  <c r="CG49" i="7" s="1"/>
  <c r="CE49" i="7" a="1"/>
  <c r="CE49" i="7" s="1"/>
  <c r="CC49" i="7" a="1"/>
  <c r="CC49" i="7" s="1"/>
  <c r="BX49" i="7" a="1"/>
  <c r="BX49" i="7" s="1"/>
  <c r="BW49" i="7" a="1"/>
  <c r="BW49" i="7" s="1"/>
  <c r="BQ49" i="7" a="1"/>
  <c r="BQ49" i="7" s="1"/>
  <c r="BP49" i="7" a="1"/>
  <c r="BP49" i="7" s="1"/>
  <c r="BO49" i="7" a="1"/>
  <c r="BO49" i="7" s="1"/>
  <c r="CK48" i="7" a="1"/>
  <c r="CK48" i="7" s="1"/>
  <c r="CJ48" i="7" a="1"/>
  <c r="CJ48" i="7" s="1"/>
  <c r="CH48" i="7" a="1"/>
  <c r="CH48" i="7" s="1"/>
  <c r="CG48" i="7" a="1"/>
  <c r="CG48" i="7" s="1"/>
  <c r="CE48" i="7" a="1"/>
  <c r="CE48" i="7" s="1"/>
  <c r="CC48" i="7" a="1"/>
  <c r="CC48" i="7" s="1"/>
  <c r="BX48" i="7" a="1"/>
  <c r="BX48" i="7" s="1"/>
  <c r="BW48" i="7" a="1"/>
  <c r="BW48" i="7" s="1"/>
  <c r="BQ48" i="7" a="1"/>
  <c r="BQ48" i="7" s="1"/>
  <c r="BP48" i="7" a="1"/>
  <c r="BP48" i="7" s="1"/>
  <c r="BO48" i="7" a="1"/>
  <c r="BO48" i="7" s="1"/>
  <c r="CK47" i="7" a="1"/>
  <c r="CK47" i="7" s="1"/>
  <c r="CJ47" i="7" a="1"/>
  <c r="CJ47" i="7" s="1"/>
  <c r="CH47" i="7" a="1"/>
  <c r="CH47" i="7" s="1"/>
  <c r="CG47" i="7" a="1"/>
  <c r="CG47" i="7" s="1"/>
  <c r="CE47" i="7" a="1"/>
  <c r="CE47" i="7" s="1"/>
  <c r="CC47" i="7" a="1"/>
  <c r="CC47" i="7" s="1"/>
  <c r="BX47" i="7" a="1"/>
  <c r="BX47" i="7" s="1"/>
  <c r="BW47" i="7" a="1"/>
  <c r="BW47" i="7" s="1"/>
  <c r="BQ47" i="7" a="1"/>
  <c r="BQ47" i="7" s="1"/>
  <c r="BP47" i="7" a="1"/>
  <c r="BP47" i="7" s="1"/>
  <c r="BO47" i="7" a="1"/>
  <c r="BO47" i="7" s="1"/>
  <c r="CK46" i="7" a="1"/>
  <c r="CK46" i="7" s="1"/>
  <c r="CJ46" i="7" a="1"/>
  <c r="CJ46" i="7" s="1"/>
  <c r="CH46" i="7" a="1"/>
  <c r="CH46" i="7" s="1"/>
  <c r="CG46" i="7" a="1"/>
  <c r="CG46" i="7" s="1"/>
  <c r="CE46" i="7" a="1"/>
  <c r="CE46" i="7" s="1"/>
  <c r="CC46" i="7" a="1"/>
  <c r="CC46" i="7" s="1"/>
  <c r="BX46" i="7" a="1"/>
  <c r="BX46" i="7" s="1"/>
  <c r="BW46" i="7" a="1"/>
  <c r="BW46" i="7" s="1"/>
  <c r="BQ46" i="7" a="1"/>
  <c r="BQ46" i="7" s="1"/>
  <c r="BP46" i="7" a="1"/>
  <c r="BP46" i="7" s="1"/>
  <c r="BO46" i="7" a="1"/>
  <c r="BO46" i="7" s="1"/>
  <c r="CK45" i="7" a="1"/>
  <c r="CK45" i="7" s="1"/>
  <c r="CJ45" i="7" a="1"/>
  <c r="CJ45" i="7" s="1"/>
  <c r="CH45" i="7" a="1"/>
  <c r="CH45" i="7" s="1"/>
  <c r="CG45" i="7" a="1"/>
  <c r="CG45" i="7" s="1"/>
  <c r="CE45" i="7" a="1"/>
  <c r="CE45" i="7" s="1"/>
  <c r="CC45" i="7" a="1"/>
  <c r="CC45" i="7" s="1"/>
  <c r="BX45" i="7" a="1"/>
  <c r="BX45" i="7" s="1"/>
  <c r="BW45" i="7" a="1"/>
  <c r="BW45" i="7" s="1"/>
  <c r="BQ45" i="7" a="1"/>
  <c r="BQ45" i="7" s="1"/>
  <c r="BP45" i="7" a="1"/>
  <c r="BP45" i="7" s="1"/>
  <c r="BO45" i="7" a="1"/>
  <c r="BO45" i="7" s="1"/>
  <c r="CK44" i="7" a="1"/>
  <c r="CK44" i="7" s="1"/>
  <c r="CJ44" i="7" a="1"/>
  <c r="CJ44" i="7" s="1"/>
  <c r="CH44" i="7" a="1"/>
  <c r="CH44" i="7" s="1"/>
  <c r="CG44" i="7" a="1"/>
  <c r="CG44" i="7" s="1"/>
  <c r="CE44" i="7" a="1"/>
  <c r="CE44" i="7" s="1"/>
  <c r="CC44" i="7" a="1"/>
  <c r="CC44" i="7" s="1"/>
  <c r="BX44" i="7" a="1"/>
  <c r="BX44" i="7" s="1"/>
  <c r="BW44" i="7" a="1"/>
  <c r="BW44" i="7" s="1"/>
  <c r="BQ44" i="7" a="1"/>
  <c r="BQ44" i="7" s="1"/>
  <c r="BP44" i="7" a="1"/>
  <c r="BP44" i="7" s="1"/>
  <c r="BO44" i="7" a="1"/>
  <c r="BO44" i="7" s="1"/>
  <c r="CK43" i="7" a="1"/>
  <c r="CK43" i="7" s="1"/>
  <c r="CJ43" i="7" a="1"/>
  <c r="CJ43" i="7" s="1"/>
  <c r="CH43" i="7" a="1"/>
  <c r="CH43" i="7" s="1"/>
  <c r="CG43" i="7" a="1"/>
  <c r="CG43" i="7" s="1"/>
  <c r="CE43" i="7" a="1"/>
  <c r="CE43" i="7" s="1"/>
  <c r="CC43" i="7" a="1"/>
  <c r="CC43" i="7" s="1"/>
  <c r="BX43" i="7" a="1"/>
  <c r="BX43" i="7" s="1"/>
  <c r="BW43" i="7" a="1"/>
  <c r="BW43" i="7" s="1"/>
  <c r="BQ43" i="7" a="1"/>
  <c r="BQ43" i="7" s="1"/>
  <c r="BP43" i="7" a="1"/>
  <c r="BP43" i="7" s="1"/>
  <c r="BO43" i="7" a="1"/>
  <c r="BO43" i="7" s="1"/>
  <c r="CK42" i="7" a="1"/>
  <c r="CK42" i="7" s="1"/>
  <c r="CJ42" i="7" a="1"/>
  <c r="CJ42" i="7" s="1"/>
  <c r="CH42" i="7" a="1"/>
  <c r="CH42" i="7" s="1"/>
  <c r="CG42" i="7" a="1"/>
  <c r="CG42" i="7" s="1"/>
  <c r="CE42" i="7" a="1"/>
  <c r="CE42" i="7" s="1"/>
  <c r="CC42" i="7" a="1"/>
  <c r="CC42" i="7" s="1"/>
  <c r="BX42" i="7" a="1"/>
  <c r="BX42" i="7" s="1"/>
  <c r="BW42" i="7" a="1"/>
  <c r="BW42" i="7" s="1"/>
  <c r="BQ42" i="7" a="1"/>
  <c r="BQ42" i="7" s="1"/>
  <c r="BP42" i="7" a="1"/>
  <c r="BP42" i="7" s="1"/>
  <c r="BO42" i="7" a="1"/>
  <c r="BO42" i="7" s="1"/>
  <c r="CK41" i="7" a="1"/>
  <c r="CK41" i="7" s="1"/>
  <c r="CJ41" i="7" a="1"/>
  <c r="CJ41" i="7" s="1"/>
  <c r="CH41" i="7" a="1"/>
  <c r="CH41" i="7" s="1"/>
  <c r="CG41" i="7" a="1"/>
  <c r="CG41" i="7" s="1"/>
  <c r="CE41" i="7" a="1"/>
  <c r="CE41" i="7" s="1"/>
  <c r="CC41" i="7" a="1"/>
  <c r="CC41" i="7" s="1"/>
  <c r="BX41" i="7" a="1"/>
  <c r="BX41" i="7" s="1"/>
  <c r="BW41" i="7" a="1"/>
  <c r="BW41" i="7" s="1"/>
  <c r="BQ41" i="7" a="1"/>
  <c r="BQ41" i="7" s="1"/>
  <c r="BP41" i="7" a="1"/>
  <c r="BP41" i="7" s="1"/>
  <c r="BO41" i="7" a="1"/>
  <c r="BO41" i="7" s="1"/>
  <c r="CK40" i="7" a="1"/>
  <c r="CK40" i="7" s="1"/>
  <c r="CJ40" i="7" a="1"/>
  <c r="CJ40" i="7" s="1"/>
  <c r="CH40" i="7" a="1"/>
  <c r="CH40" i="7" s="1"/>
  <c r="CG40" i="7" a="1"/>
  <c r="CG40" i="7" s="1"/>
  <c r="CE40" i="7" a="1"/>
  <c r="CE40" i="7" s="1"/>
  <c r="CC40" i="7" a="1"/>
  <c r="CC40" i="7" s="1"/>
  <c r="BX40" i="7" a="1"/>
  <c r="BX40" i="7" s="1"/>
  <c r="BW40" i="7" a="1"/>
  <c r="BW40" i="7" s="1"/>
  <c r="BQ40" i="7" a="1"/>
  <c r="BQ40" i="7" s="1"/>
  <c r="BP40" i="7" a="1"/>
  <c r="BP40" i="7" s="1"/>
  <c r="BO40" i="7" a="1"/>
  <c r="BO40" i="7" s="1"/>
  <c r="CK39" i="7" a="1"/>
  <c r="CK39" i="7" s="1"/>
  <c r="CJ39" i="7" a="1"/>
  <c r="CJ39" i="7" s="1"/>
  <c r="CH39" i="7" a="1"/>
  <c r="CH39" i="7" s="1"/>
  <c r="CG39" i="7" a="1"/>
  <c r="CG39" i="7" s="1"/>
  <c r="CE39" i="7" a="1"/>
  <c r="CE39" i="7" s="1"/>
  <c r="CC39" i="7" a="1"/>
  <c r="CC39" i="7" s="1"/>
  <c r="BX39" i="7" a="1"/>
  <c r="BX39" i="7" s="1"/>
  <c r="BW39" i="7" a="1"/>
  <c r="BW39" i="7" s="1"/>
  <c r="BQ39" i="7" a="1"/>
  <c r="BQ39" i="7" s="1"/>
  <c r="BP39" i="7" a="1"/>
  <c r="BP39" i="7" s="1"/>
  <c r="BO39" i="7" a="1"/>
  <c r="BO39" i="7" s="1"/>
  <c r="CK38" i="7" a="1"/>
  <c r="CK38" i="7" s="1"/>
  <c r="CJ38" i="7" a="1"/>
  <c r="CJ38" i="7" s="1"/>
  <c r="CH38" i="7" a="1"/>
  <c r="CH38" i="7" s="1"/>
  <c r="CG38" i="7" a="1"/>
  <c r="CG38" i="7" s="1"/>
  <c r="CE38" i="7" a="1"/>
  <c r="CE38" i="7" s="1"/>
  <c r="CC38" i="7" a="1"/>
  <c r="CC38" i="7" s="1"/>
  <c r="BX38" i="7" a="1"/>
  <c r="BX38" i="7" s="1"/>
  <c r="BW38" i="7" a="1"/>
  <c r="BW38" i="7" s="1"/>
  <c r="BQ38" i="7" a="1"/>
  <c r="BQ38" i="7" s="1"/>
  <c r="BP38" i="7" a="1"/>
  <c r="BP38" i="7" s="1"/>
  <c r="BO38" i="7" a="1"/>
  <c r="BO38" i="7" s="1"/>
  <c r="CK37" i="7" a="1"/>
  <c r="CK37" i="7" s="1"/>
  <c r="CJ37" i="7" a="1"/>
  <c r="CJ37" i="7" s="1"/>
  <c r="CH37" i="7" a="1"/>
  <c r="CH37" i="7" s="1"/>
  <c r="CG37" i="7" a="1"/>
  <c r="CG37" i="7" s="1"/>
  <c r="CE37" i="7" a="1"/>
  <c r="CE37" i="7" s="1"/>
  <c r="CC37" i="7" a="1"/>
  <c r="CC37" i="7" s="1"/>
  <c r="BX37" i="7" a="1"/>
  <c r="BX37" i="7" s="1"/>
  <c r="BW37" i="7" a="1"/>
  <c r="BW37" i="7" s="1"/>
  <c r="BQ37" i="7" a="1"/>
  <c r="BQ37" i="7" s="1"/>
  <c r="BP37" i="7" a="1"/>
  <c r="BP37" i="7" s="1"/>
  <c r="BO37" i="7" a="1"/>
  <c r="BO37" i="7" s="1"/>
  <c r="CK36" i="7" a="1"/>
  <c r="CK36" i="7" s="1"/>
  <c r="CJ36" i="7" a="1"/>
  <c r="CJ36" i="7" s="1"/>
  <c r="CH36" i="7" a="1"/>
  <c r="CH36" i="7" s="1"/>
  <c r="CG36" i="7" a="1"/>
  <c r="CG36" i="7" s="1"/>
  <c r="CE36" i="7" a="1"/>
  <c r="CE36" i="7" s="1"/>
  <c r="CC36" i="7" a="1"/>
  <c r="CC36" i="7" s="1"/>
  <c r="BX36" i="7" a="1"/>
  <c r="BX36" i="7" s="1"/>
  <c r="BW36" i="7" a="1"/>
  <c r="BW36" i="7" s="1"/>
  <c r="BQ36" i="7" a="1"/>
  <c r="BQ36" i="7" s="1"/>
  <c r="BP36" i="7" a="1"/>
  <c r="BP36" i="7" s="1"/>
  <c r="BO36" i="7" a="1"/>
  <c r="BO36" i="7" s="1"/>
  <c r="CK35" i="7" a="1"/>
  <c r="CK35" i="7" s="1"/>
  <c r="CJ35" i="7" a="1"/>
  <c r="CJ35" i="7" s="1"/>
  <c r="CH35" i="7" a="1"/>
  <c r="CH35" i="7" s="1"/>
  <c r="CG35" i="7" a="1"/>
  <c r="CG35" i="7" s="1"/>
  <c r="CE35" i="7" a="1"/>
  <c r="CE35" i="7" s="1"/>
  <c r="CC35" i="7" a="1"/>
  <c r="CC35" i="7" s="1"/>
  <c r="BX35" i="7" a="1"/>
  <c r="BX35" i="7" s="1"/>
  <c r="BW35" i="7" a="1"/>
  <c r="BW35" i="7" s="1"/>
  <c r="BQ35" i="7" a="1"/>
  <c r="BQ35" i="7" s="1"/>
  <c r="BP35" i="7" a="1"/>
  <c r="BP35" i="7" s="1"/>
  <c r="BO35" i="7" a="1"/>
  <c r="BO35" i="7" s="1"/>
  <c r="CH34" i="7" a="1"/>
  <c r="CH34" i="7" s="1"/>
  <c r="CH33" i="7" a="1"/>
  <c r="CH33" i="7" s="1"/>
  <c r="CH32" i="7" a="1"/>
  <c r="CH32" i="7" s="1"/>
  <c r="CH31" i="7" a="1"/>
  <c r="CH31" i="7" s="1"/>
  <c r="CH30" i="7" a="1"/>
  <c r="CH30" i="7" s="1"/>
  <c r="CH29" i="7" a="1"/>
  <c r="CH29" i="7" s="1"/>
  <c r="CH28" i="7" a="1"/>
  <c r="CH28" i="7" s="1"/>
  <c r="CH27" i="7" a="1"/>
  <c r="CH27" i="7" s="1"/>
  <c r="CH26" i="7" a="1"/>
  <c r="CH26" i="7" s="1"/>
  <c r="CH25" i="7" a="1"/>
  <c r="CH25" i="7" s="1"/>
  <c r="CH24" i="7" a="1"/>
  <c r="CH24" i="7" s="1"/>
  <c r="CH23" i="7" a="1"/>
  <c r="CH23" i="7" s="1"/>
  <c r="CH22" i="7" a="1"/>
  <c r="CH22" i="7" s="1"/>
  <c r="CH21" i="7" a="1"/>
  <c r="CH21" i="7" s="1"/>
  <c r="CH20" i="7" a="1"/>
  <c r="CH20" i="7" s="1"/>
  <c r="CH19" i="7" a="1"/>
  <c r="CH19" i="7" s="1"/>
  <c r="CH18" i="7" a="1"/>
  <c r="CH18" i="7" s="1"/>
  <c r="CH17" i="7" a="1"/>
  <c r="CH17" i="7" s="1"/>
  <c r="CH16" i="7" a="1"/>
  <c r="CH16" i="7" s="1"/>
  <c r="CH15" i="7" a="1"/>
  <c r="CH15" i="7" s="1"/>
  <c r="CH14" i="7" a="1"/>
  <c r="CH14" i="7" s="1"/>
  <c r="CH13" i="7" a="1"/>
  <c r="CH13" i="7" s="1"/>
  <c r="CH12" i="7" a="1"/>
  <c r="CH12" i="7" s="1"/>
  <c r="CH11" i="7" a="1"/>
  <c r="CH11" i="7" s="1"/>
  <c r="CH10" i="7" a="1"/>
  <c r="CH10" i="7" s="1"/>
  <c r="CK66" i="5" a="1"/>
  <c r="CK66" i="5" s="1"/>
  <c r="CJ66" i="5" a="1"/>
  <c r="CJ66" i="5" s="1"/>
  <c r="CH66" i="5" a="1"/>
  <c r="CH66" i="5" s="1"/>
  <c r="CG66" i="5" a="1"/>
  <c r="CG66" i="5" s="1"/>
  <c r="CE66" i="5" a="1"/>
  <c r="CE66" i="5" s="1"/>
  <c r="CC66" i="5" a="1"/>
  <c r="CC66" i="5" s="1"/>
  <c r="BX66" i="5" a="1"/>
  <c r="BX66" i="5" s="1"/>
  <c r="BW66" i="5" a="1"/>
  <c r="BW66" i="5" s="1"/>
  <c r="BQ66" i="5" a="1"/>
  <c r="BQ66" i="5" s="1"/>
  <c r="BP66" i="5" a="1"/>
  <c r="BP66" i="5" s="1"/>
  <c r="BO66" i="5" a="1"/>
  <c r="BO66" i="5" s="1"/>
  <c r="CK65" i="5" a="1"/>
  <c r="CK65" i="5" s="1"/>
  <c r="CJ65" i="5" a="1"/>
  <c r="CJ65" i="5" s="1"/>
  <c r="CH65" i="5" a="1"/>
  <c r="CH65" i="5" s="1"/>
  <c r="CG65" i="5" a="1"/>
  <c r="CG65" i="5" s="1"/>
  <c r="CE65" i="5" a="1"/>
  <c r="CE65" i="5" s="1"/>
  <c r="CC65" i="5" a="1"/>
  <c r="CC65" i="5" s="1"/>
  <c r="BX65" i="5" a="1"/>
  <c r="BX65" i="5" s="1"/>
  <c r="BW65" i="5" a="1"/>
  <c r="BW65" i="5" s="1"/>
  <c r="BQ65" i="5" a="1"/>
  <c r="BQ65" i="5" s="1"/>
  <c r="BP65" i="5" a="1"/>
  <c r="BP65" i="5" s="1"/>
  <c r="BO65" i="5" a="1"/>
  <c r="BO65" i="5" s="1"/>
  <c r="CK64" i="5" a="1"/>
  <c r="CK64" i="5" s="1"/>
  <c r="CJ64" i="5" a="1"/>
  <c r="CJ64" i="5" s="1"/>
  <c r="CH64" i="5" a="1"/>
  <c r="CH64" i="5" s="1"/>
  <c r="CG64" i="5" a="1"/>
  <c r="CG64" i="5" s="1"/>
  <c r="CE64" i="5" a="1"/>
  <c r="CE64" i="5" s="1"/>
  <c r="CC64" i="5" a="1"/>
  <c r="CC64" i="5" s="1"/>
  <c r="BX64" i="5" a="1"/>
  <c r="BX64" i="5" s="1"/>
  <c r="BW64" i="5" a="1"/>
  <c r="BW64" i="5" s="1"/>
  <c r="BQ64" i="5" a="1"/>
  <c r="BQ64" i="5" s="1"/>
  <c r="BP64" i="5" a="1"/>
  <c r="BP64" i="5" s="1"/>
  <c r="BO64" i="5" a="1"/>
  <c r="BO64" i="5" s="1"/>
  <c r="CK63" i="5" a="1"/>
  <c r="CK63" i="5" s="1"/>
  <c r="CJ63" i="5" a="1"/>
  <c r="CJ63" i="5" s="1"/>
  <c r="CH63" i="5" a="1"/>
  <c r="CH63" i="5" s="1"/>
  <c r="CG63" i="5" a="1"/>
  <c r="CG63" i="5" s="1"/>
  <c r="CE63" i="5" a="1"/>
  <c r="CE63" i="5" s="1"/>
  <c r="CC63" i="5" a="1"/>
  <c r="CC63" i="5" s="1"/>
  <c r="BX63" i="5" a="1"/>
  <c r="BX63" i="5" s="1"/>
  <c r="BW63" i="5" a="1"/>
  <c r="BW63" i="5" s="1"/>
  <c r="BQ63" i="5" a="1"/>
  <c r="BQ63" i="5" s="1"/>
  <c r="BP63" i="5" a="1"/>
  <c r="BP63" i="5" s="1"/>
  <c r="BO63" i="5" a="1"/>
  <c r="BO63" i="5" s="1"/>
  <c r="CK62" i="5" a="1"/>
  <c r="CK62" i="5" s="1"/>
  <c r="CJ62" i="5" a="1"/>
  <c r="CJ62" i="5" s="1"/>
  <c r="CH62" i="5" a="1"/>
  <c r="CH62" i="5" s="1"/>
  <c r="CG62" i="5" a="1"/>
  <c r="CG62" i="5" s="1"/>
  <c r="CE62" i="5" a="1"/>
  <c r="CE62" i="5" s="1"/>
  <c r="CC62" i="5" a="1"/>
  <c r="CC62" i="5" s="1"/>
  <c r="BX62" i="5" a="1"/>
  <c r="BX62" i="5" s="1"/>
  <c r="BW62" i="5" a="1"/>
  <c r="BW62" i="5" s="1"/>
  <c r="BQ62" i="5" a="1"/>
  <c r="BQ62" i="5" s="1"/>
  <c r="BP62" i="5" a="1"/>
  <c r="BP62" i="5" s="1"/>
  <c r="BO62" i="5" a="1"/>
  <c r="BO62" i="5" s="1"/>
  <c r="CK61" i="5" a="1"/>
  <c r="CK61" i="5" s="1"/>
  <c r="CJ61" i="5" a="1"/>
  <c r="CJ61" i="5" s="1"/>
  <c r="CH61" i="5" a="1"/>
  <c r="CH61" i="5" s="1"/>
  <c r="CG61" i="5" a="1"/>
  <c r="CG61" i="5" s="1"/>
  <c r="CE61" i="5" a="1"/>
  <c r="CE61" i="5" s="1"/>
  <c r="CC61" i="5" a="1"/>
  <c r="CC61" i="5" s="1"/>
  <c r="BX61" i="5" a="1"/>
  <c r="BX61" i="5" s="1"/>
  <c r="BW61" i="5" a="1"/>
  <c r="BW61" i="5" s="1"/>
  <c r="BQ61" i="5" a="1"/>
  <c r="BQ61" i="5" s="1"/>
  <c r="BP61" i="5" a="1"/>
  <c r="BP61" i="5" s="1"/>
  <c r="BO61" i="5" a="1"/>
  <c r="BO61" i="5" s="1"/>
  <c r="CK60" i="5" a="1"/>
  <c r="CK60" i="5" s="1"/>
  <c r="CJ60" i="5" a="1"/>
  <c r="CJ60" i="5" s="1"/>
  <c r="CH60" i="5" a="1"/>
  <c r="CH60" i="5" s="1"/>
  <c r="CG60" i="5" a="1"/>
  <c r="CG60" i="5" s="1"/>
  <c r="CE60" i="5" a="1"/>
  <c r="CE60" i="5" s="1"/>
  <c r="CC60" i="5" a="1"/>
  <c r="CC60" i="5" s="1"/>
  <c r="BX60" i="5" a="1"/>
  <c r="BX60" i="5" s="1"/>
  <c r="BW60" i="5" a="1"/>
  <c r="BW60" i="5" s="1"/>
  <c r="BQ60" i="5" a="1"/>
  <c r="BQ60" i="5" s="1"/>
  <c r="BP60" i="5" a="1"/>
  <c r="BP60" i="5" s="1"/>
  <c r="BO60" i="5" a="1"/>
  <c r="BO60" i="5" s="1"/>
  <c r="CK59" i="5" a="1"/>
  <c r="CK59" i="5" s="1"/>
  <c r="CJ59" i="5" a="1"/>
  <c r="CJ59" i="5" s="1"/>
  <c r="CH59" i="5" a="1"/>
  <c r="CH59" i="5" s="1"/>
  <c r="CG59" i="5" a="1"/>
  <c r="CG59" i="5" s="1"/>
  <c r="CE59" i="5" a="1"/>
  <c r="CE59" i="5" s="1"/>
  <c r="CC59" i="5" a="1"/>
  <c r="CC59" i="5" s="1"/>
  <c r="BX59" i="5" a="1"/>
  <c r="BX59" i="5" s="1"/>
  <c r="BW59" i="5" a="1"/>
  <c r="BW59" i="5" s="1"/>
  <c r="BQ59" i="5" a="1"/>
  <c r="BQ59" i="5" s="1"/>
  <c r="BP59" i="5" a="1"/>
  <c r="BP59" i="5" s="1"/>
  <c r="BO59" i="5" a="1"/>
  <c r="BO59" i="5" s="1"/>
  <c r="CK58" i="5" a="1"/>
  <c r="CK58" i="5" s="1"/>
  <c r="CJ58" i="5" a="1"/>
  <c r="CJ58" i="5" s="1"/>
  <c r="CH58" i="5" a="1"/>
  <c r="CH58" i="5" s="1"/>
  <c r="CG58" i="5" a="1"/>
  <c r="CG58" i="5" s="1"/>
  <c r="CE58" i="5" a="1"/>
  <c r="CE58" i="5" s="1"/>
  <c r="CC58" i="5" a="1"/>
  <c r="CC58" i="5" s="1"/>
  <c r="BX58" i="5" a="1"/>
  <c r="BX58" i="5" s="1"/>
  <c r="BW58" i="5" a="1"/>
  <c r="BW58" i="5" s="1"/>
  <c r="BQ58" i="5" a="1"/>
  <c r="BQ58" i="5" s="1"/>
  <c r="BP58" i="5" a="1"/>
  <c r="BP58" i="5" s="1"/>
  <c r="BO58" i="5" a="1"/>
  <c r="BO58" i="5" s="1"/>
  <c r="CK57" i="5" a="1"/>
  <c r="CK57" i="5" s="1"/>
  <c r="CJ57" i="5" a="1"/>
  <c r="CJ57" i="5" s="1"/>
  <c r="CH57" i="5" a="1"/>
  <c r="CH57" i="5" s="1"/>
  <c r="CG57" i="5" a="1"/>
  <c r="CG57" i="5" s="1"/>
  <c r="CE57" i="5" a="1"/>
  <c r="CE57" i="5" s="1"/>
  <c r="CC57" i="5" a="1"/>
  <c r="CC57" i="5" s="1"/>
  <c r="BX57" i="5" a="1"/>
  <c r="BX57" i="5" s="1"/>
  <c r="BW57" i="5" a="1"/>
  <c r="BW57" i="5" s="1"/>
  <c r="BQ57" i="5" a="1"/>
  <c r="BQ57" i="5" s="1"/>
  <c r="BP57" i="5" a="1"/>
  <c r="BP57" i="5" s="1"/>
  <c r="BO57" i="5" a="1"/>
  <c r="BO57" i="5" s="1"/>
  <c r="CK56" i="5" a="1"/>
  <c r="CK56" i="5" s="1"/>
  <c r="CJ56" i="5" a="1"/>
  <c r="CJ56" i="5" s="1"/>
  <c r="CH56" i="5" a="1"/>
  <c r="CH56" i="5" s="1"/>
  <c r="CG56" i="5" a="1"/>
  <c r="CG56" i="5" s="1"/>
  <c r="CE56" i="5" a="1"/>
  <c r="CE56" i="5" s="1"/>
  <c r="CC56" i="5" a="1"/>
  <c r="CC56" i="5" s="1"/>
  <c r="BX56" i="5" a="1"/>
  <c r="BX56" i="5" s="1"/>
  <c r="BW56" i="5" a="1"/>
  <c r="BW56" i="5" s="1"/>
  <c r="BQ56" i="5" a="1"/>
  <c r="BQ56" i="5" s="1"/>
  <c r="BP56" i="5" a="1"/>
  <c r="BP56" i="5" s="1"/>
  <c r="BO56" i="5" a="1"/>
  <c r="BO56" i="5" s="1"/>
  <c r="CK55" i="5" a="1"/>
  <c r="CK55" i="5" s="1"/>
  <c r="CJ55" i="5" a="1"/>
  <c r="CJ55" i="5" s="1"/>
  <c r="CH55" i="5" a="1"/>
  <c r="CH55" i="5" s="1"/>
  <c r="CG55" i="5" a="1"/>
  <c r="CG55" i="5" s="1"/>
  <c r="CE55" i="5" a="1"/>
  <c r="CE55" i="5" s="1"/>
  <c r="CC55" i="5" a="1"/>
  <c r="CC55" i="5" s="1"/>
  <c r="BX55" i="5" a="1"/>
  <c r="BX55" i="5" s="1"/>
  <c r="BW55" i="5" a="1"/>
  <c r="BW55" i="5" s="1"/>
  <c r="BQ55" i="5" a="1"/>
  <c r="BQ55" i="5" s="1"/>
  <c r="BP55" i="5" a="1"/>
  <c r="BP55" i="5" s="1"/>
  <c r="BO55" i="5" a="1"/>
  <c r="BO55" i="5" s="1"/>
  <c r="CK54" i="5" a="1"/>
  <c r="CK54" i="5" s="1"/>
  <c r="CJ54" i="5" a="1"/>
  <c r="CJ54" i="5" s="1"/>
  <c r="CH54" i="5" a="1"/>
  <c r="CH54" i="5" s="1"/>
  <c r="CG54" i="5" a="1"/>
  <c r="CG54" i="5" s="1"/>
  <c r="CE54" i="5" a="1"/>
  <c r="CE54" i="5" s="1"/>
  <c r="CC54" i="5" a="1"/>
  <c r="CC54" i="5" s="1"/>
  <c r="BX54" i="5" a="1"/>
  <c r="BX54" i="5" s="1"/>
  <c r="BW54" i="5" a="1"/>
  <c r="BW54" i="5" s="1"/>
  <c r="BQ54" i="5" a="1"/>
  <c r="BQ54" i="5" s="1"/>
  <c r="BP54" i="5" a="1"/>
  <c r="BP54" i="5" s="1"/>
  <c r="BO54" i="5" a="1"/>
  <c r="BO54" i="5" s="1"/>
  <c r="CK53" i="5" a="1"/>
  <c r="CK53" i="5" s="1"/>
  <c r="CJ53" i="5" a="1"/>
  <c r="CJ53" i="5" s="1"/>
  <c r="CH53" i="5" a="1"/>
  <c r="CH53" i="5" s="1"/>
  <c r="CG53" i="5" a="1"/>
  <c r="CG53" i="5" s="1"/>
  <c r="CE53" i="5" a="1"/>
  <c r="CE53" i="5" s="1"/>
  <c r="CC53" i="5" a="1"/>
  <c r="CC53" i="5" s="1"/>
  <c r="BX53" i="5" a="1"/>
  <c r="BX53" i="5" s="1"/>
  <c r="BW53" i="5" a="1"/>
  <c r="BW53" i="5" s="1"/>
  <c r="BQ53" i="5" a="1"/>
  <c r="BQ53" i="5" s="1"/>
  <c r="BP53" i="5" a="1"/>
  <c r="BP53" i="5" s="1"/>
  <c r="BO53" i="5" a="1"/>
  <c r="BO53" i="5" s="1"/>
  <c r="CK52" i="5" a="1"/>
  <c r="CK52" i="5" s="1"/>
  <c r="CJ52" i="5" a="1"/>
  <c r="CJ52" i="5" s="1"/>
  <c r="CH52" i="5" a="1"/>
  <c r="CH52" i="5" s="1"/>
  <c r="CG52" i="5" a="1"/>
  <c r="CG52" i="5" s="1"/>
  <c r="CE52" i="5" a="1"/>
  <c r="CE52" i="5" s="1"/>
  <c r="CC52" i="5" a="1"/>
  <c r="CC52" i="5" s="1"/>
  <c r="BX52" i="5" a="1"/>
  <c r="BX52" i="5" s="1"/>
  <c r="BW52" i="5" a="1"/>
  <c r="BW52" i="5" s="1"/>
  <c r="BQ52" i="5" a="1"/>
  <c r="BQ52" i="5" s="1"/>
  <c r="BP52" i="5" a="1"/>
  <c r="BP52" i="5" s="1"/>
  <c r="BO52" i="5" a="1"/>
  <c r="BO52" i="5" s="1"/>
  <c r="CK51" i="5" a="1"/>
  <c r="CK51" i="5" s="1"/>
  <c r="CJ51" i="5" a="1"/>
  <c r="CJ51" i="5" s="1"/>
  <c r="CH51" i="5" a="1"/>
  <c r="CH51" i="5" s="1"/>
  <c r="CG51" i="5" a="1"/>
  <c r="CG51" i="5" s="1"/>
  <c r="CE51" i="5" a="1"/>
  <c r="CE51" i="5" s="1"/>
  <c r="CC51" i="5" a="1"/>
  <c r="CC51" i="5" s="1"/>
  <c r="BX51" i="5" a="1"/>
  <c r="BX51" i="5" s="1"/>
  <c r="BW51" i="5" a="1"/>
  <c r="BW51" i="5" s="1"/>
  <c r="BQ51" i="5" a="1"/>
  <c r="BQ51" i="5" s="1"/>
  <c r="BP51" i="5" a="1"/>
  <c r="BP51" i="5" s="1"/>
  <c r="BO51" i="5" a="1"/>
  <c r="BO51" i="5" s="1"/>
  <c r="CK50" i="5" a="1"/>
  <c r="CK50" i="5" s="1"/>
  <c r="CJ50" i="5" a="1"/>
  <c r="CJ50" i="5" s="1"/>
  <c r="CH50" i="5" a="1"/>
  <c r="CH50" i="5" s="1"/>
  <c r="CG50" i="5" a="1"/>
  <c r="CG50" i="5" s="1"/>
  <c r="CE50" i="5" a="1"/>
  <c r="CE50" i="5" s="1"/>
  <c r="CC50" i="5" a="1"/>
  <c r="CC50" i="5" s="1"/>
  <c r="BX50" i="5" a="1"/>
  <c r="BX50" i="5" s="1"/>
  <c r="BW50" i="5" a="1"/>
  <c r="BW50" i="5" s="1"/>
  <c r="BQ50" i="5" a="1"/>
  <c r="BQ50" i="5" s="1"/>
  <c r="BP50" i="5" a="1"/>
  <c r="BP50" i="5" s="1"/>
  <c r="BO50" i="5" a="1"/>
  <c r="BO50" i="5" s="1"/>
  <c r="CK49" i="5" a="1"/>
  <c r="CK49" i="5" s="1"/>
  <c r="CJ49" i="5" a="1"/>
  <c r="CJ49" i="5" s="1"/>
  <c r="CH49" i="5" a="1"/>
  <c r="CH49" i="5" s="1"/>
  <c r="CG49" i="5" a="1"/>
  <c r="CG49" i="5" s="1"/>
  <c r="CE49" i="5" a="1"/>
  <c r="CE49" i="5" s="1"/>
  <c r="CC49" i="5" a="1"/>
  <c r="CC49" i="5" s="1"/>
  <c r="BX49" i="5" a="1"/>
  <c r="BX49" i="5" s="1"/>
  <c r="BW49" i="5" a="1"/>
  <c r="BW49" i="5" s="1"/>
  <c r="BQ49" i="5" a="1"/>
  <c r="BQ49" i="5" s="1"/>
  <c r="BP49" i="5" a="1"/>
  <c r="BP49" i="5" s="1"/>
  <c r="BO49" i="5" a="1"/>
  <c r="BO49" i="5" s="1"/>
  <c r="CK48" i="5" a="1"/>
  <c r="CK48" i="5" s="1"/>
  <c r="CJ48" i="5" a="1"/>
  <c r="CJ48" i="5" s="1"/>
  <c r="CH48" i="5" a="1"/>
  <c r="CH48" i="5" s="1"/>
  <c r="CG48" i="5" a="1"/>
  <c r="CG48" i="5" s="1"/>
  <c r="CE48" i="5" a="1"/>
  <c r="CE48" i="5" s="1"/>
  <c r="CC48" i="5" a="1"/>
  <c r="CC48" i="5" s="1"/>
  <c r="BX48" i="5" a="1"/>
  <c r="BX48" i="5" s="1"/>
  <c r="BW48" i="5" a="1"/>
  <c r="BW48" i="5" s="1"/>
  <c r="BQ48" i="5" a="1"/>
  <c r="BQ48" i="5" s="1"/>
  <c r="BP48" i="5" a="1"/>
  <c r="BP48" i="5" s="1"/>
  <c r="BO48" i="5" a="1"/>
  <c r="BO48" i="5" s="1"/>
  <c r="CK47" i="5" a="1"/>
  <c r="CK47" i="5" s="1"/>
  <c r="CJ47" i="5" a="1"/>
  <c r="CJ47" i="5" s="1"/>
  <c r="CH47" i="5" a="1"/>
  <c r="CH47" i="5" s="1"/>
  <c r="CG47" i="5" a="1"/>
  <c r="CG47" i="5" s="1"/>
  <c r="CE47" i="5" a="1"/>
  <c r="CE47" i="5" s="1"/>
  <c r="CC47" i="5" a="1"/>
  <c r="CC47" i="5" s="1"/>
  <c r="BX47" i="5" a="1"/>
  <c r="BX47" i="5" s="1"/>
  <c r="BW47" i="5" a="1"/>
  <c r="BW47" i="5" s="1"/>
  <c r="BQ47" i="5" a="1"/>
  <c r="BQ47" i="5" s="1"/>
  <c r="BP47" i="5" a="1"/>
  <c r="BP47" i="5" s="1"/>
  <c r="BO47" i="5" a="1"/>
  <c r="BO47" i="5" s="1"/>
  <c r="CK46" i="5" a="1"/>
  <c r="CK46" i="5" s="1"/>
  <c r="CJ46" i="5" a="1"/>
  <c r="CJ46" i="5" s="1"/>
  <c r="CH46" i="5" a="1"/>
  <c r="CH46" i="5" s="1"/>
  <c r="CG46" i="5" a="1"/>
  <c r="CG46" i="5" s="1"/>
  <c r="CE46" i="5" a="1"/>
  <c r="CE46" i="5" s="1"/>
  <c r="CC46" i="5" a="1"/>
  <c r="CC46" i="5" s="1"/>
  <c r="BX46" i="5" a="1"/>
  <c r="BX46" i="5" s="1"/>
  <c r="BW46" i="5" a="1"/>
  <c r="BW46" i="5" s="1"/>
  <c r="BQ46" i="5" a="1"/>
  <c r="BQ46" i="5" s="1"/>
  <c r="BP46" i="5" a="1"/>
  <c r="BP46" i="5" s="1"/>
  <c r="BO46" i="5" a="1"/>
  <c r="BO46" i="5" s="1"/>
  <c r="CK45" i="5" a="1"/>
  <c r="CK45" i="5" s="1"/>
  <c r="CJ45" i="5" a="1"/>
  <c r="CJ45" i="5" s="1"/>
  <c r="CH45" i="5" a="1"/>
  <c r="CH45" i="5" s="1"/>
  <c r="CG45" i="5" a="1"/>
  <c r="CG45" i="5" s="1"/>
  <c r="CE45" i="5" a="1"/>
  <c r="CE45" i="5" s="1"/>
  <c r="CC45" i="5" a="1"/>
  <c r="CC45" i="5" s="1"/>
  <c r="BX45" i="5" a="1"/>
  <c r="BX45" i="5" s="1"/>
  <c r="BW45" i="5" a="1"/>
  <c r="BW45" i="5" s="1"/>
  <c r="BQ45" i="5" a="1"/>
  <c r="BQ45" i="5" s="1"/>
  <c r="BP45" i="5" a="1"/>
  <c r="BP45" i="5" s="1"/>
  <c r="BO45" i="5" a="1"/>
  <c r="BO45" i="5" s="1"/>
  <c r="CK44" i="5" a="1"/>
  <c r="CK44" i="5" s="1"/>
  <c r="CJ44" i="5" a="1"/>
  <c r="CJ44" i="5" s="1"/>
  <c r="CH44" i="5" a="1"/>
  <c r="CH44" i="5" s="1"/>
  <c r="CG44" i="5" a="1"/>
  <c r="CG44" i="5" s="1"/>
  <c r="CE44" i="5" a="1"/>
  <c r="CE44" i="5" s="1"/>
  <c r="CC44" i="5" a="1"/>
  <c r="CC44" i="5" s="1"/>
  <c r="BX44" i="5" a="1"/>
  <c r="BX44" i="5" s="1"/>
  <c r="BW44" i="5" a="1"/>
  <c r="BW44" i="5" s="1"/>
  <c r="BQ44" i="5" a="1"/>
  <c r="BQ44" i="5" s="1"/>
  <c r="BP44" i="5" a="1"/>
  <c r="BP44" i="5" s="1"/>
  <c r="BO44" i="5" a="1"/>
  <c r="BO44" i="5" s="1"/>
  <c r="CK43" i="5" a="1"/>
  <c r="CK43" i="5" s="1"/>
  <c r="CJ43" i="5" a="1"/>
  <c r="CJ43" i="5" s="1"/>
  <c r="CH43" i="5" a="1"/>
  <c r="CH43" i="5" s="1"/>
  <c r="CG43" i="5" a="1"/>
  <c r="CG43" i="5" s="1"/>
  <c r="CE43" i="5" a="1"/>
  <c r="CE43" i="5" s="1"/>
  <c r="CC43" i="5" a="1"/>
  <c r="CC43" i="5" s="1"/>
  <c r="BX43" i="5" a="1"/>
  <c r="BX43" i="5" s="1"/>
  <c r="BW43" i="5" a="1"/>
  <c r="BW43" i="5" s="1"/>
  <c r="BQ43" i="5" a="1"/>
  <c r="BQ43" i="5" s="1"/>
  <c r="BP43" i="5" a="1"/>
  <c r="BP43" i="5" s="1"/>
  <c r="BO43" i="5" a="1"/>
  <c r="BO43" i="5" s="1"/>
  <c r="CK42" i="5" a="1"/>
  <c r="CK42" i="5" s="1"/>
  <c r="CJ42" i="5" a="1"/>
  <c r="CJ42" i="5" s="1"/>
  <c r="CH42" i="5" a="1"/>
  <c r="CH42" i="5" s="1"/>
  <c r="CG42" i="5" a="1"/>
  <c r="CG42" i="5" s="1"/>
  <c r="CE42" i="5" a="1"/>
  <c r="CE42" i="5" s="1"/>
  <c r="CC42" i="5" a="1"/>
  <c r="CC42" i="5" s="1"/>
  <c r="BX42" i="5" a="1"/>
  <c r="BX42" i="5" s="1"/>
  <c r="BW42" i="5" a="1"/>
  <c r="BW42" i="5" s="1"/>
  <c r="BQ42" i="5" a="1"/>
  <c r="BQ42" i="5" s="1"/>
  <c r="BP42" i="5" a="1"/>
  <c r="BP42" i="5" s="1"/>
  <c r="BO42" i="5" a="1"/>
  <c r="BO42" i="5" s="1"/>
  <c r="CK41" i="5" a="1"/>
  <c r="CK41" i="5" s="1"/>
  <c r="CJ41" i="5" a="1"/>
  <c r="CJ41" i="5" s="1"/>
  <c r="CH41" i="5" a="1"/>
  <c r="CH41" i="5" s="1"/>
  <c r="CG41" i="5" a="1"/>
  <c r="CG41" i="5" s="1"/>
  <c r="CE41" i="5" a="1"/>
  <c r="CE41" i="5" s="1"/>
  <c r="CC41" i="5" a="1"/>
  <c r="CC41" i="5" s="1"/>
  <c r="BX41" i="5" a="1"/>
  <c r="BX41" i="5" s="1"/>
  <c r="BW41" i="5" a="1"/>
  <c r="BW41" i="5" s="1"/>
  <c r="BQ41" i="5" a="1"/>
  <c r="BQ41" i="5" s="1"/>
  <c r="BP41" i="5" a="1"/>
  <c r="BP41" i="5" s="1"/>
  <c r="BO41" i="5" a="1"/>
  <c r="BO41" i="5" s="1"/>
  <c r="CK40" i="5" a="1"/>
  <c r="CK40" i="5" s="1"/>
  <c r="CJ40" i="5" a="1"/>
  <c r="CJ40" i="5" s="1"/>
  <c r="CH40" i="5" a="1"/>
  <c r="CH40" i="5" s="1"/>
  <c r="CG40" i="5" a="1"/>
  <c r="CG40" i="5" s="1"/>
  <c r="CE40" i="5" a="1"/>
  <c r="CE40" i="5" s="1"/>
  <c r="CC40" i="5" a="1"/>
  <c r="CC40" i="5" s="1"/>
  <c r="BX40" i="5" a="1"/>
  <c r="BX40" i="5" s="1"/>
  <c r="BW40" i="5" a="1"/>
  <c r="BW40" i="5" s="1"/>
  <c r="BQ40" i="5" a="1"/>
  <c r="BQ40" i="5" s="1"/>
  <c r="BP40" i="5" a="1"/>
  <c r="BP40" i="5" s="1"/>
  <c r="BO40" i="5" a="1"/>
  <c r="BO40" i="5" s="1"/>
  <c r="CK39" i="5" a="1"/>
  <c r="CK39" i="5" s="1"/>
  <c r="CJ39" i="5" a="1"/>
  <c r="CJ39" i="5" s="1"/>
  <c r="CH39" i="5" a="1"/>
  <c r="CH39" i="5" s="1"/>
  <c r="CG39" i="5" a="1"/>
  <c r="CG39" i="5" s="1"/>
  <c r="CE39" i="5" a="1"/>
  <c r="CE39" i="5" s="1"/>
  <c r="CC39" i="5" a="1"/>
  <c r="CC39" i="5" s="1"/>
  <c r="BX39" i="5" a="1"/>
  <c r="BX39" i="5" s="1"/>
  <c r="BW39" i="5" a="1"/>
  <c r="BW39" i="5" s="1"/>
  <c r="BQ39" i="5" a="1"/>
  <c r="BQ39" i="5" s="1"/>
  <c r="BP39" i="5" a="1"/>
  <c r="BP39" i="5" s="1"/>
  <c r="BO39" i="5" a="1"/>
  <c r="BO39" i="5" s="1"/>
  <c r="CK38" i="5" a="1"/>
  <c r="CK38" i="5" s="1"/>
  <c r="CJ38" i="5" a="1"/>
  <c r="CJ38" i="5" s="1"/>
  <c r="CH38" i="5" a="1"/>
  <c r="CH38" i="5" s="1"/>
  <c r="CG38" i="5" a="1"/>
  <c r="CG38" i="5" s="1"/>
  <c r="CE38" i="5" a="1"/>
  <c r="CE38" i="5" s="1"/>
  <c r="CC38" i="5" a="1"/>
  <c r="CC38" i="5" s="1"/>
  <c r="BX38" i="5" a="1"/>
  <c r="BX38" i="5" s="1"/>
  <c r="BW38" i="5" a="1"/>
  <c r="BW38" i="5" s="1"/>
  <c r="BQ38" i="5" a="1"/>
  <c r="BQ38" i="5" s="1"/>
  <c r="BP38" i="5" a="1"/>
  <c r="BP38" i="5" s="1"/>
  <c r="BO38" i="5" a="1"/>
  <c r="BO38" i="5" s="1"/>
  <c r="CK37" i="5" a="1"/>
  <c r="CK37" i="5" s="1"/>
  <c r="CJ37" i="5" a="1"/>
  <c r="CJ37" i="5" s="1"/>
  <c r="CH37" i="5" a="1"/>
  <c r="CH37" i="5" s="1"/>
  <c r="CG37" i="5" a="1"/>
  <c r="CG37" i="5" s="1"/>
  <c r="CE37" i="5" a="1"/>
  <c r="CE37" i="5" s="1"/>
  <c r="CC37" i="5" a="1"/>
  <c r="CC37" i="5" s="1"/>
  <c r="BX37" i="5" a="1"/>
  <c r="BX37" i="5" s="1"/>
  <c r="BW37" i="5" a="1"/>
  <c r="BW37" i="5" s="1"/>
  <c r="BQ37" i="5" a="1"/>
  <c r="BQ37" i="5" s="1"/>
  <c r="BP37" i="5" a="1"/>
  <c r="BP37" i="5" s="1"/>
  <c r="BO37" i="5" a="1"/>
  <c r="BO37" i="5" s="1"/>
  <c r="CK36" i="5" a="1"/>
  <c r="CK36" i="5" s="1"/>
  <c r="CJ36" i="5" a="1"/>
  <c r="CJ36" i="5" s="1"/>
  <c r="CH36" i="5" a="1"/>
  <c r="CH36" i="5" s="1"/>
  <c r="CG36" i="5" a="1"/>
  <c r="CG36" i="5" s="1"/>
  <c r="CE36" i="5" a="1"/>
  <c r="CE36" i="5" s="1"/>
  <c r="CC36" i="5" a="1"/>
  <c r="CC36" i="5" s="1"/>
  <c r="BX36" i="5" a="1"/>
  <c r="BX36" i="5" s="1"/>
  <c r="BW36" i="5" a="1"/>
  <c r="BW36" i="5" s="1"/>
  <c r="BQ36" i="5" a="1"/>
  <c r="BQ36" i="5" s="1"/>
  <c r="BP36" i="5" a="1"/>
  <c r="BP36" i="5" s="1"/>
  <c r="BO36" i="5" a="1"/>
  <c r="BO36" i="5" s="1"/>
  <c r="CK35" i="5" a="1"/>
  <c r="CK35" i="5" s="1"/>
  <c r="CJ35" i="5" a="1"/>
  <c r="CJ35" i="5" s="1"/>
  <c r="CH35" i="5" a="1"/>
  <c r="CH35" i="5" s="1"/>
  <c r="CG35" i="5" a="1"/>
  <c r="CG35" i="5" s="1"/>
  <c r="CE35" i="5" a="1"/>
  <c r="CE35" i="5" s="1"/>
  <c r="CC35" i="5" a="1"/>
  <c r="CC35" i="5" s="1"/>
  <c r="BX35" i="5" a="1"/>
  <c r="BX35" i="5" s="1"/>
  <c r="BW35" i="5" a="1"/>
  <c r="BW35" i="5" s="1"/>
  <c r="BQ35" i="5" a="1"/>
  <c r="BQ35" i="5" s="1"/>
  <c r="BP35" i="5" a="1"/>
  <c r="BP35" i="5" s="1"/>
  <c r="BO35" i="5" a="1"/>
  <c r="BO35" i="5" s="1"/>
  <c r="CH34" i="5" a="1"/>
  <c r="CH34" i="5" s="1"/>
  <c r="CH33" i="5" a="1"/>
  <c r="CH33" i="5" s="1"/>
  <c r="CH32" i="5" a="1"/>
  <c r="CH32" i="5" s="1"/>
  <c r="CH31" i="5" a="1"/>
  <c r="CH31" i="5" s="1"/>
  <c r="CH30" i="5" a="1"/>
  <c r="CH30" i="5" s="1"/>
  <c r="CH29" i="5" a="1"/>
  <c r="CH29" i="5" s="1"/>
  <c r="CH28" i="5" a="1"/>
  <c r="CH28" i="5" s="1"/>
  <c r="CH27" i="5" a="1"/>
  <c r="CH27" i="5" s="1"/>
  <c r="CH26" i="5" a="1"/>
  <c r="CH26" i="5" s="1"/>
  <c r="CH25" i="5" a="1"/>
  <c r="CH25" i="5" s="1"/>
  <c r="CH24" i="5" a="1"/>
  <c r="CH24" i="5" s="1"/>
  <c r="CH23" i="5" a="1"/>
  <c r="CH23" i="5" s="1"/>
  <c r="CH22" i="5" a="1"/>
  <c r="CH22" i="5" s="1"/>
  <c r="CH21" i="5" a="1"/>
  <c r="CH21" i="5" s="1"/>
  <c r="CH20" i="5" a="1"/>
  <c r="CH20" i="5" s="1"/>
  <c r="CH19" i="5" a="1"/>
  <c r="CH19" i="5" s="1"/>
  <c r="CH18" i="5" a="1"/>
  <c r="CH18" i="5" s="1"/>
  <c r="CH17" i="5" a="1"/>
  <c r="CH17" i="5" s="1"/>
  <c r="CH16" i="5" a="1"/>
  <c r="CH16" i="5" s="1"/>
  <c r="CH15" i="5" a="1"/>
  <c r="CH15" i="5" s="1"/>
  <c r="CH14" i="5" a="1"/>
  <c r="CH14" i="5" s="1"/>
  <c r="CH13" i="5" a="1"/>
  <c r="CH13" i="5" s="1"/>
  <c r="CH12" i="5" a="1"/>
  <c r="CH12" i="5" s="1"/>
  <c r="CH11" i="5" a="1"/>
  <c r="CH11" i="5" s="1"/>
  <c r="CH10" i="5" a="1"/>
  <c r="CH10" i="5" s="1"/>
  <c r="CK66" i="4" a="1"/>
  <c r="CK66" i="4" s="1"/>
  <c r="CJ66" i="4" a="1"/>
  <c r="CJ66" i="4" s="1"/>
  <c r="CH66" i="4" a="1"/>
  <c r="CH66" i="4" s="1"/>
  <c r="CG66" i="4" a="1"/>
  <c r="CG66" i="4" s="1"/>
  <c r="CE66" i="4" a="1"/>
  <c r="CE66" i="4" s="1"/>
  <c r="CC66" i="4" a="1"/>
  <c r="CC66" i="4" s="1"/>
  <c r="BX66" i="4" a="1"/>
  <c r="BX66" i="4" s="1"/>
  <c r="BW66" i="4" a="1"/>
  <c r="BW66" i="4" s="1"/>
  <c r="BQ66" i="4" a="1"/>
  <c r="BQ66" i="4" s="1"/>
  <c r="BP66" i="4" a="1"/>
  <c r="BP66" i="4" s="1"/>
  <c r="BO66" i="4" a="1"/>
  <c r="BO66" i="4" s="1"/>
  <c r="CK65" i="4" a="1"/>
  <c r="CK65" i="4" s="1"/>
  <c r="CJ65" i="4" a="1"/>
  <c r="CJ65" i="4" s="1"/>
  <c r="CH65" i="4" a="1"/>
  <c r="CH65" i="4" s="1"/>
  <c r="CG65" i="4" a="1"/>
  <c r="CG65" i="4" s="1"/>
  <c r="CE65" i="4" a="1"/>
  <c r="CE65" i="4" s="1"/>
  <c r="CC65" i="4" a="1"/>
  <c r="CC65" i="4" s="1"/>
  <c r="BX65" i="4" a="1"/>
  <c r="BX65" i="4" s="1"/>
  <c r="BW65" i="4" a="1"/>
  <c r="BW65" i="4" s="1"/>
  <c r="BQ65" i="4" a="1"/>
  <c r="BQ65" i="4" s="1"/>
  <c r="BP65" i="4" a="1"/>
  <c r="BP65" i="4" s="1"/>
  <c r="BO65" i="4" a="1"/>
  <c r="BO65" i="4" s="1"/>
  <c r="CK64" i="4" a="1"/>
  <c r="CK64" i="4" s="1"/>
  <c r="CJ64" i="4" a="1"/>
  <c r="CJ64" i="4" s="1"/>
  <c r="CH64" i="4" a="1"/>
  <c r="CH64" i="4" s="1"/>
  <c r="CG64" i="4" a="1"/>
  <c r="CG64" i="4" s="1"/>
  <c r="CE64" i="4" a="1"/>
  <c r="CE64" i="4" s="1"/>
  <c r="CC64" i="4" a="1"/>
  <c r="CC64" i="4" s="1"/>
  <c r="BX64" i="4" a="1"/>
  <c r="BX64" i="4" s="1"/>
  <c r="BW64" i="4" a="1"/>
  <c r="BW64" i="4" s="1"/>
  <c r="BQ64" i="4" a="1"/>
  <c r="BQ64" i="4" s="1"/>
  <c r="BP64" i="4" a="1"/>
  <c r="BP64" i="4" s="1"/>
  <c r="BO64" i="4" a="1"/>
  <c r="BO64" i="4" s="1"/>
  <c r="CK63" i="4" a="1"/>
  <c r="CK63" i="4" s="1"/>
  <c r="CJ63" i="4" a="1"/>
  <c r="CJ63" i="4" s="1"/>
  <c r="CH63" i="4" a="1"/>
  <c r="CH63" i="4" s="1"/>
  <c r="CG63" i="4" a="1"/>
  <c r="CG63" i="4" s="1"/>
  <c r="CE63" i="4" a="1"/>
  <c r="CE63" i="4" s="1"/>
  <c r="CC63" i="4" a="1"/>
  <c r="CC63" i="4" s="1"/>
  <c r="BX63" i="4" a="1"/>
  <c r="BX63" i="4" s="1"/>
  <c r="BW63" i="4" a="1"/>
  <c r="BW63" i="4" s="1"/>
  <c r="BQ63" i="4" a="1"/>
  <c r="BQ63" i="4" s="1"/>
  <c r="BP63" i="4" a="1"/>
  <c r="BP63" i="4" s="1"/>
  <c r="BO63" i="4" a="1"/>
  <c r="BO63" i="4" s="1"/>
  <c r="CK62" i="4" a="1"/>
  <c r="CK62" i="4" s="1"/>
  <c r="CJ62" i="4" a="1"/>
  <c r="CJ62" i="4" s="1"/>
  <c r="CH62" i="4" a="1"/>
  <c r="CH62" i="4" s="1"/>
  <c r="CG62" i="4" a="1"/>
  <c r="CG62" i="4" s="1"/>
  <c r="CE62" i="4" a="1"/>
  <c r="CE62" i="4" s="1"/>
  <c r="CC62" i="4" a="1"/>
  <c r="CC62" i="4" s="1"/>
  <c r="BX62" i="4" a="1"/>
  <c r="BX62" i="4" s="1"/>
  <c r="BW62" i="4" a="1"/>
  <c r="BW62" i="4" s="1"/>
  <c r="BQ62" i="4" a="1"/>
  <c r="BQ62" i="4" s="1"/>
  <c r="BP62" i="4" a="1"/>
  <c r="BP62" i="4" s="1"/>
  <c r="BO62" i="4" a="1"/>
  <c r="BO62" i="4" s="1"/>
  <c r="CK61" i="4" a="1"/>
  <c r="CK61" i="4" s="1"/>
  <c r="CJ61" i="4" a="1"/>
  <c r="CJ61" i="4" s="1"/>
  <c r="CH61" i="4" a="1"/>
  <c r="CH61" i="4" s="1"/>
  <c r="CG61" i="4" a="1"/>
  <c r="CG61" i="4" s="1"/>
  <c r="CE61" i="4" a="1"/>
  <c r="CE61" i="4" s="1"/>
  <c r="CC61" i="4" a="1"/>
  <c r="CC61" i="4" s="1"/>
  <c r="BX61" i="4" a="1"/>
  <c r="BX61" i="4" s="1"/>
  <c r="BW61" i="4" a="1"/>
  <c r="BW61" i="4" s="1"/>
  <c r="BQ61" i="4" a="1"/>
  <c r="BQ61" i="4" s="1"/>
  <c r="BP61" i="4" a="1"/>
  <c r="BP61" i="4" s="1"/>
  <c r="BO61" i="4" a="1"/>
  <c r="BO61" i="4" s="1"/>
  <c r="CK60" i="4" a="1"/>
  <c r="CK60" i="4" s="1"/>
  <c r="CJ60" i="4" a="1"/>
  <c r="CJ60" i="4" s="1"/>
  <c r="CH60" i="4" a="1"/>
  <c r="CH60" i="4" s="1"/>
  <c r="CG60" i="4" a="1"/>
  <c r="CG60" i="4" s="1"/>
  <c r="CE60" i="4" a="1"/>
  <c r="CE60" i="4" s="1"/>
  <c r="CC60" i="4" a="1"/>
  <c r="CC60" i="4" s="1"/>
  <c r="BX60" i="4" a="1"/>
  <c r="BX60" i="4" s="1"/>
  <c r="BW60" i="4" a="1"/>
  <c r="BW60" i="4" s="1"/>
  <c r="BQ60" i="4" a="1"/>
  <c r="BQ60" i="4" s="1"/>
  <c r="BP60" i="4" a="1"/>
  <c r="BP60" i="4" s="1"/>
  <c r="BO60" i="4" a="1"/>
  <c r="BO60" i="4" s="1"/>
  <c r="CK59" i="4" a="1"/>
  <c r="CK59" i="4" s="1"/>
  <c r="CJ59" i="4" a="1"/>
  <c r="CJ59" i="4" s="1"/>
  <c r="CH59" i="4" a="1"/>
  <c r="CH59" i="4" s="1"/>
  <c r="CG59" i="4" a="1"/>
  <c r="CG59" i="4" s="1"/>
  <c r="CE59" i="4" a="1"/>
  <c r="CE59" i="4" s="1"/>
  <c r="CC59" i="4" a="1"/>
  <c r="CC59" i="4" s="1"/>
  <c r="BX59" i="4" a="1"/>
  <c r="BX59" i="4" s="1"/>
  <c r="BW59" i="4" a="1"/>
  <c r="BW59" i="4" s="1"/>
  <c r="BQ59" i="4" a="1"/>
  <c r="BQ59" i="4" s="1"/>
  <c r="BP59" i="4" a="1"/>
  <c r="BP59" i="4" s="1"/>
  <c r="BO59" i="4" a="1"/>
  <c r="BO59" i="4" s="1"/>
  <c r="CK58" i="4" a="1"/>
  <c r="CK58" i="4" s="1"/>
  <c r="CJ58" i="4" a="1"/>
  <c r="CJ58" i="4" s="1"/>
  <c r="CH58" i="4" a="1"/>
  <c r="CH58" i="4" s="1"/>
  <c r="CG58" i="4" a="1"/>
  <c r="CG58" i="4" s="1"/>
  <c r="CE58" i="4" a="1"/>
  <c r="CE58" i="4" s="1"/>
  <c r="CC58" i="4" a="1"/>
  <c r="CC58" i="4" s="1"/>
  <c r="BX58" i="4" a="1"/>
  <c r="BX58" i="4" s="1"/>
  <c r="BW58" i="4" a="1"/>
  <c r="BW58" i="4" s="1"/>
  <c r="BQ58" i="4" a="1"/>
  <c r="BQ58" i="4" s="1"/>
  <c r="BP58" i="4" a="1"/>
  <c r="BP58" i="4" s="1"/>
  <c r="BO58" i="4" a="1"/>
  <c r="BO58" i="4" s="1"/>
  <c r="CK57" i="4" a="1"/>
  <c r="CK57" i="4" s="1"/>
  <c r="CJ57" i="4" a="1"/>
  <c r="CJ57" i="4" s="1"/>
  <c r="CH57" i="4" a="1"/>
  <c r="CH57" i="4" s="1"/>
  <c r="CG57" i="4" a="1"/>
  <c r="CG57" i="4" s="1"/>
  <c r="CE57" i="4" a="1"/>
  <c r="CE57" i="4" s="1"/>
  <c r="CC57" i="4" a="1"/>
  <c r="CC57" i="4" s="1"/>
  <c r="BX57" i="4" a="1"/>
  <c r="BX57" i="4" s="1"/>
  <c r="BW57" i="4" a="1"/>
  <c r="BW57" i="4" s="1"/>
  <c r="BQ57" i="4" a="1"/>
  <c r="BQ57" i="4" s="1"/>
  <c r="BP57" i="4" a="1"/>
  <c r="BP57" i="4" s="1"/>
  <c r="BO57" i="4" a="1"/>
  <c r="BO57" i="4" s="1"/>
  <c r="CK56" i="4" a="1"/>
  <c r="CK56" i="4" s="1"/>
  <c r="CJ56" i="4" a="1"/>
  <c r="CJ56" i="4" s="1"/>
  <c r="CH56" i="4" a="1"/>
  <c r="CH56" i="4" s="1"/>
  <c r="CG56" i="4" a="1"/>
  <c r="CG56" i="4" s="1"/>
  <c r="CE56" i="4" a="1"/>
  <c r="CE56" i="4" s="1"/>
  <c r="CC56" i="4" a="1"/>
  <c r="CC56" i="4" s="1"/>
  <c r="BX56" i="4" a="1"/>
  <c r="BX56" i="4" s="1"/>
  <c r="BW56" i="4" a="1"/>
  <c r="BW56" i="4" s="1"/>
  <c r="BQ56" i="4" a="1"/>
  <c r="BQ56" i="4" s="1"/>
  <c r="BP56" i="4" a="1"/>
  <c r="BP56" i="4" s="1"/>
  <c r="BO56" i="4" a="1"/>
  <c r="BO56" i="4" s="1"/>
  <c r="CK55" i="4" a="1"/>
  <c r="CK55" i="4" s="1"/>
  <c r="CJ55" i="4" a="1"/>
  <c r="CJ55" i="4" s="1"/>
  <c r="CH55" i="4" a="1"/>
  <c r="CH55" i="4" s="1"/>
  <c r="CG55" i="4" a="1"/>
  <c r="CG55" i="4" s="1"/>
  <c r="CE55" i="4" a="1"/>
  <c r="CE55" i="4" s="1"/>
  <c r="CC55" i="4" a="1"/>
  <c r="CC55" i="4" s="1"/>
  <c r="BX55" i="4" a="1"/>
  <c r="BX55" i="4" s="1"/>
  <c r="BW55" i="4" a="1"/>
  <c r="BW55" i="4" s="1"/>
  <c r="BQ55" i="4" a="1"/>
  <c r="BQ55" i="4" s="1"/>
  <c r="BP55" i="4" a="1"/>
  <c r="BP55" i="4" s="1"/>
  <c r="BO55" i="4" a="1"/>
  <c r="BO55" i="4" s="1"/>
  <c r="CK54" i="4" a="1"/>
  <c r="CK54" i="4" s="1"/>
  <c r="CJ54" i="4" a="1"/>
  <c r="CJ54" i="4" s="1"/>
  <c r="CH54" i="4" a="1"/>
  <c r="CH54" i="4" s="1"/>
  <c r="CG54" i="4" a="1"/>
  <c r="CG54" i="4" s="1"/>
  <c r="CE54" i="4" a="1"/>
  <c r="CE54" i="4" s="1"/>
  <c r="CC54" i="4" a="1"/>
  <c r="CC54" i="4" s="1"/>
  <c r="BX54" i="4" a="1"/>
  <c r="BX54" i="4" s="1"/>
  <c r="BW54" i="4" a="1"/>
  <c r="BW54" i="4" s="1"/>
  <c r="BQ54" i="4" a="1"/>
  <c r="BQ54" i="4" s="1"/>
  <c r="BP54" i="4" a="1"/>
  <c r="BP54" i="4" s="1"/>
  <c r="BO54" i="4" a="1"/>
  <c r="BO54" i="4" s="1"/>
  <c r="CK53" i="4" a="1"/>
  <c r="CK53" i="4" s="1"/>
  <c r="CJ53" i="4" a="1"/>
  <c r="CJ53" i="4" s="1"/>
  <c r="CH53" i="4" a="1"/>
  <c r="CH53" i="4" s="1"/>
  <c r="CG53" i="4" a="1"/>
  <c r="CG53" i="4" s="1"/>
  <c r="CE53" i="4" a="1"/>
  <c r="CE53" i="4" s="1"/>
  <c r="CC53" i="4" a="1"/>
  <c r="CC53" i="4" s="1"/>
  <c r="BX53" i="4" a="1"/>
  <c r="BX53" i="4" s="1"/>
  <c r="BW53" i="4" a="1"/>
  <c r="BW53" i="4" s="1"/>
  <c r="BQ53" i="4" a="1"/>
  <c r="BQ53" i="4" s="1"/>
  <c r="BP53" i="4" a="1"/>
  <c r="BP53" i="4" s="1"/>
  <c r="BO53" i="4" a="1"/>
  <c r="BO53" i="4" s="1"/>
  <c r="CK52" i="4" a="1"/>
  <c r="CK52" i="4" s="1"/>
  <c r="CJ52" i="4" a="1"/>
  <c r="CJ52" i="4" s="1"/>
  <c r="CH52" i="4" a="1"/>
  <c r="CH52" i="4" s="1"/>
  <c r="CG52" i="4" a="1"/>
  <c r="CG52" i="4" s="1"/>
  <c r="CE52" i="4" a="1"/>
  <c r="CE52" i="4" s="1"/>
  <c r="CC52" i="4" a="1"/>
  <c r="CC52" i="4" s="1"/>
  <c r="BX52" i="4" a="1"/>
  <c r="BX52" i="4" s="1"/>
  <c r="BW52" i="4" a="1"/>
  <c r="BW52" i="4" s="1"/>
  <c r="BQ52" i="4" a="1"/>
  <c r="BQ52" i="4" s="1"/>
  <c r="BP52" i="4" a="1"/>
  <c r="BP52" i="4" s="1"/>
  <c r="BO52" i="4" a="1"/>
  <c r="BO52" i="4" s="1"/>
  <c r="CK51" i="4" a="1"/>
  <c r="CK51" i="4" s="1"/>
  <c r="CJ51" i="4" a="1"/>
  <c r="CJ51" i="4" s="1"/>
  <c r="CH51" i="4" a="1"/>
  <c r="CH51" i="4" s="1"/>
  <c r="CG51" i="4" a="1"/>
  <c r="CG51" i="4" s="1"/>
  <c r="CE51" i="4" a="1"/>
  <c r="CE51" i="4" s="1"/>
  <c r="CC51" i="4" a="1"/>
  <c r="CC51" i="4" s="1"/>
  <c r="BX51" i="4" a="1"/>
  <c r="BX51" i="4" s="1"/>
  <c r="BW51" i="4" a="1"/>
  <c r="BW51" i="4" s="1"/>
  <c r="BQ51" i="4" a="1"/>
  <c r="BQ51" i="4" s="1"/>
  <c r="BP51" i="4" a="1"/>
  <c r="BP51" i="4" s="1"/>
  <c r="BO51" i="4" a="1"/>
  <c r="BO51" i="4" s="1"/>
  <c r="CK50" i="4" a="1"/>
  <c r="CK50" i="4" s="1"/>
  <c r="CJ50" i="4" a="1"/>
  <c r="CJ50" i="4" s="1"/>
  <c r="CH50" i="4" a="1"/>
  <c r="CH50" i="4" s="1"/>
  <c r="CG50" i="4" a="1"/>
  <c r="CG50" i="4" s="1"/>
  <c r="CE50" i="4" a="1"/>
  <c r="CE50" i="4" s="1"/>
  <c r="CC50" i="4" a="1"/>
  <c r="CC50" i="4" s="1"/>
  <c r="BX50" i="4" a="1"/>
  <c r="BX50" i="4" s="1"/>
  <c r="BW50" i="4" a="1"/>
  <c r="BW50" i="4" s="1"/>
  <c r="BQ50" i="4" a="1"/>
  <c r="BQ50" i="4" s="1"/>
  <c r="BP50" i="4" a="1"/>
  <c r="BP50" i="4" s="1"/>
  <c r="BO50" i="4" a="1"/>
  <c r="BO50" i="4" s="1"/>
  <c r="CK49" i="4" a="1"/>
  <c r="CK49" i="4" s="1"/>
  <c r="CJ49" i="4" a="1"/>
  <c r="CJ49" i="4" s="1"/>
  <c r="CH49" i="4" a="1"/>
  <c r="CH49" i="4" s="1"/>
  <c r="CG49" i="4" a="1"/>
  <c r="CG49" i="4" s="1"/>
  <c r="CE49" i="4" a="1"/>
  <c r="CE49" i="4" s="1"/>
  <c r="CC49" i="4" a="1"/>
  <c r="CC49" i="4" s="1"/>
  <c r="BX49" i="4" a="1"/>
  <c r="BX49" i="4" s="1"/>
  <c r="BW49" i="4" a="1"/>
  <c r="BW49" i="4" s="1"/>
  <c r="BQ49" i="4" a="1"/>
  <c r="BQ49" i="4" s="1"/>
  <c r="BP49" i="4" a="1"/>
  <c r="BP49" i="4" s="1"/>
  <c r="BO49" i="4" a="1"/>
  <c r="BO49" i="4" s="1"/>
  <c r="CK48" i="4" a="1"/>
  <c r="CK48" i="4" s="1"/>
  <c r="CJ48" i="4" a="1"/>
  <c r="CJ48" i="4" s="1"/>
  <c r="CH48" i="4" a="1"/>
  <c r="CH48" i="4" s="1"/>
  <c r="CG48" i="4" a="1"/>
  <c r="CG48" i="4" s="1"/>
  <c r="CE48" i="4" a="1"/>
  <c r="CE48" i="4" s="1"/>
  <c r="CC48" i="4" a="1"/>
  <c r="CC48" i="4" s="1"/>
  <c r="BX48" i="4" a="1"/>
  <c r="BX48" i="4" s="1"/>
  <c r="BW48" i="4" a="1"/>
  <c r="BW48" i="4" s="1"/>
  <c r="BQ48" i="4" a="1"/>
  <c r="BQ48" i="4" s="1"/>
  <c r="BP48" i="4" a="1"/>
  <c r="BP48" i="4" s="1"/>
  <c r="BO48" i="4" a="1"/>
  <c r="BO48" i="4" s="1"/>
  <c r="CK47" i="4" a="1"/>
  <c r="CK47" i="4" s="1"/>
  <c r="CJ47" i="4" a="1"/>
  <c r="CJ47" i="4" s="1"/>
  <c r="CH47" i="4" a="1"/>
  <c r="CH47" i="4" s="1"/>
  <c r="CG47" i="4" a="1"/>
  <c r="CG47" i="4" s="1"/>
  <c r="CE47" i="4" a="1"/>
  <c r="CE47" i="4" s="1"/>
  <c r="CC47" i="4" a="1"/>
  <c r="CC47" i="4" s="1"/>
  <c r="BX47" i="4" a="1"/>
  <c r="BX47" i="4" s="1"/>
  <c r="BW47" i="4" a="1"/>
  <c r="BW47" i="4" s="1"/>
  <c r="BQ47" i="4" a="1"/>
  <c r="BQ47" i="4" s="1"/>
  <c r="BP47" i="4" a="1"/>
  <c r="BP47" i="4" s="1"/>
  <c r="BO47" i="4" a="1"/>
  <c r="BO47" i="4" s="1"/>
  <c r="CK46" i="4" a="1"/>
  <c r="CK46" i="4" s="1"/>
  <c r="CJ46" i="4" a="1"/>
  <c r="CJ46" i="4" s="1"/>
  <c r="CH46" i="4" a="1"/>
  <c r="CH46" i="4" s="1"/>
  <c r="CG46" i="4" a="1"/>
  <c r="CG46" i="4" s="1"/>
  <c r="CE46" i="4" a="1"/>
  <c r="CE46" i="4" s="1"/>
  <c r="CC46" i="4" a="1"/>
  <c r="CC46" i="4" s="1"/>
  <c r="BX46" i="4" a="1"/>
  <c r="BX46" i="4" s="1"/>
  <c r="BW46" i="4" a="1"/>
  <c r="BW46" i="4" s="1"/>
  <c r="BQ46" i="4" a="1"/>
  <c r="BQ46" i="4" s="1"/>
  <c r="BP46" i="4" a="1"/>
  <c r="BP46" i="4" s="1"/>
  <c r="BO46" i="4" a="1"/>
  <c r="BO46" i="4" s="1"/>
  <c r="CK45" i="4" a="1"/>
  <c r="CK45" i="4" s="1"/>
  <c r="CJ45" i="4" a="1"/>
  <c r="CJ45" i="4" s="1"/>
  <c r="CH45" i="4" a="1"/>
  <c r="CH45" i="4" s="1"/>
  <c r="CG45" i="4" a="1"/>
  <c r="CG45" i="4" s="1"/>
  <c r="CE45" i="4" a="1"/>
  <c r="CE45" i="4" s="1"/>
  <c r="CC45" i="4" a="1"/>
  <c r="CC45" i="4" s="1"/>
  <c r="BX45" i="4" a="1"/>
  <c r="BX45" i="4" s="1"/>
  <c r="BW45" i="4" a="1"/>
  <c r="BW45" i="4" s="1"/>
  <c r="BQ45" i="4" a="1"/>
  <c r="BQ45" i="4" s="1"/>
  <c r="BP45" i="4" a="1"/>
  <c r="BP45" i="4" s="1"/>
  <c r="BO45" i="4" a="1"/>
  <c r="BO45" i="4" s="1"/>
  <c r="CK44" i="4" a="1"/>
  <c r="CK44" i="4" s="1"/>
  <c r="CJ44" i="4" a="1"/>
  <c r="CJ44" i="4" s="1"/>
  <c r="CH44" i="4" a="1"/>
  <c r="CH44" i="4" s="1"/>
  <c r="CG44" i="4" a="1"/>
  <c r="CG44" i="4" s="1"/>
  <c r="CE44" i="4" a="1"/>
  <c r="CE44" i="4" s="1"/>
  <c r="CC44" i="4" a="1"/>
  <c r="CC44" i="4" s="1"/>
  <c r="BX44" i="4" a="1"/>
  <c r="BX44" i="4" s="1"/>
  <c r="BW44" i="4" a="1"/>
  <c r="BW44" i="4" s="1"/>
  <c r="BQ44" i="4" a="1"/>
  <c r="BQ44" i="4" s="1"/>
  <c r="BP44" i="4" a="1"/>
  <c r="BP44" i="4" s="1"/>
  <c r="BO44" i="4" a="1"/>
  <c r="BO44" i="4" s="1"/>
  <c r="CK43" i="4" a="1"/>
  <c r="CK43" i="4" s="1"/>
  <c r="CJ43" i="4" a="1"/>
  <c r="CJ43" i="4" s="1"/>
  <c r="CH43" i="4" a="1"/>
  <c r="CH43" i="4" s="1"/>
  <c r="CG43" i="4" a="1"/>
  <c r="CG43" i="4" s="1"/>
  <c r="CE43" i="4" a="1"/>
  <c r="CE43" i="4" s="1"/>
  <c r="CC43" i="4" a="1"/>
  <c r="CC43" i="4" s="1"/>
  <c r="BX43" i="4" a="1"/>
  <c r="BX43" i="4" s="1"/>
  <c r="BW43" i="4" a="1"/>
  <c r="BW43" i="4" s="1"/>
  <c r="BQ43" i="4" a="1"/>
  <c r="BQ43" i="4" s="1"/>
  <c r="BP43" i="4" a="1"/>
  <c r="BP43" i="4" s="1"/>
  <c r="BO43" i="4" a="1"/>
  <c r="BO43" i="4" s="1"/>
  <c r="CK42" i="4" a="1"/>
  <c r="CK42" i="4" s="1"/>
  <c r="CJ42" i="4" a="1"/>
  <c r="CJ42" i="4" s="1"/>
  <c r="CH42" i="4" a="1"/>
  <c r="CH42" i="4" s="1"/>
  <c r="CG42" i="4" a="1"/>
  <c r="CG42" i="4" s="1"/>
  <c r="CE42" i="4" a="1"/>
  <c r="CE42" i="4" s="1"/>
  <c r="CC42" i="4" a="1"/>
  <c r="CC42" i="4" s="1"/>
  <c r="BX42" i="4" a="1"/>
  <c r="BX42" i="4" s="1"/>
  <c r="BW42" i="4" a="1"/>
  <c r="BW42" i="4" s="1"/>
  <c r="BQ42" i="4" a="1"/>
  <c r="BQ42" i="4" s="1"/>
  <c r="BP42" i="4" a="1"/>
  <c r="BP42" i="4" s="1"/>
  <c r="BO42" i="4" a="1"/>
  <c r="BO42" i="4" s="1"/>
  <c r="CK41" i="4" a="1"/>
  <c r="CK41" i="4" s="1"/>
  <c r="CJ41" i="4" a="1"/>
  <c r="CJ41" i="4" s="1"/>
  <c r="CH41" i="4" a="1"/>
  <c r="CH41" i="4" s="1"/>
  <c r="CG41" i="4" a="1"/>
  <c r="CG41" i="4" s="1"/>
  <c r="CE41" i="4" a="1"/>
  <c r="CE41" i="4" s="1"/>
  <c r="CC41" i="4" a="1"/>
  <c r="CC41" i="4" s="1"/>
  <c r="BX41" i="4" a="1"/>
  <c r="BX41" i="4" s="1"/>
  <c r="BW41" i="4" a="1"/>
  <c r="BW41" i="4" s="1"/>
  <c r="BQ41" i="4" a="1"/>
  <c r="BQ41" i="4" s="1"/>
  <c r="BP41" i="4" a="1"/>
  <c r="BP41" i="4" s="1"/>
  <c r="BO41" i="4" a="1"/>
  <c r="BO41" i="4" s="1"/>
  <c r="CK40" i="4" a="1"/>
  <c r="CK40" i="4" s="1"/>
  <c r="CJ40" i="4" a="1"/>
  <c r="CJ40" i="4" s="1"/>
  <c r="CH40" i="4" a="1"/>
  <c r="CH40" i="4" s="1"/>
  <c r="CG40" i="4" a="1"/>
  <c r="CG40" i="4" s="1"/>
  <c r="CE40" i="4" a="1"/>
  <c r="CE40" i="4" s="1"/>
  <c r="CC40" i="4" a="1"/>
  <c r="CC40" i="4" s="1"/>
  <c r="BX40" i="4" a="1"/>
  <c r="BX40" i="4" s="1"/>
  <c r="BW40" i="4" a="1"/>
  <c r="BW40" i="4" s="1"/>
  <c r="BQ40" i="4" a="1"/>
  <c r="BQ40" i="4" s="1"/>
  <c r="BP40" i="4" a="1"/>
  <c r="BP40" i="4" s="1"/>
  <c r="BO40" i="4" a="1"/>
  <c r="BO40" i="4" s="1"/>
  <c r="CK39" i="4" a="1"/>
  <c r="CK39" i="4" s="1"/>
  <c r="CJ39" i="4" a="1"/>
  <c r="CJ39" i="4" s="1"/>
  <c r="CH39" i="4" a="1"/>
  <c r="CH39" i="4" s="1"/>
  <c r="CG39" i="4" a="1"/>
  <c r="CG39" i="4" s="1"/>
  <c r="CE39" i="4" a="1"/>
  <c r="CE39" i="4" s="1"/>
  <c r="CC39" i="4" a="1"/>
  <c r="CC39" i="4" s="1"/>
  <c r="BX39" i="4" a="1"/>
  <c r="BX39" i="4" s="1"/>
  <c r="BW39" i="4" a="1"/>
  <c r="BW39" i="4" s="1"/>
  <c r="BQ39" i="4" a="1"/>
  <c r="BQ39" i="4" s="1"/>
  <c r="BP39" i="4" a="1"/>
  <c r="BP39" i="4" s="1"/>
  <c r="BO39" i="4" a="1"/>
  <c r="BO39" i="4" s="1"/>
  <c r="CK38" i="4" a="1"/>
  <c r="CK38" i="4" s="1"/>
  <c r="CJ38" i="4" a="1"/>
  <c r="CJ38" i="4" s="1"/>
  <c r="CH38" i="4" a="1"/>
  <c r="CH38" i="4" s="1"/>
  <c r="CG38" i="4" a="1"/>
  <c r="CG38" i="4" s="1"/>
  <c r="CE38" i="4" a="1"/>
  <c r="CE38" i="4" s="1"/>
  <c r="CC38" i="4" a="1"/>
  <c r="CC38" i="4" s="1"/>
  <c r="BX38" i="4" a="1"/>
  <c r="BX38" i="4" s="1"/>
  <c r="BW38" i="4" a="1"/>
  <c r="BW38" i="4" s="1"/>
  <c r="BQ38" i="4" a="1"/>
  <c r="BQ38" i="4" s="1"/>
  <c r="BP38" i="4" a="1"/>
  <c r="BP38" i="4" s="1"/>
  <c r="BO38" i="4" a="1"/>
  <c r="BO38" i="4" s="1"/>
  <c r="CK37" i="4" a="1"/>
  <c r="CK37" i="4" s="1"/>
  <c r="CJ37" i="4" a="1"/>
  <c r="CJ37" i="4" s="1"/>
  <c r="CH37" i="4" a="1"/>
  <c r="CH37" i="4" s="1"/>
  <c r="CG37" i="4" a="1"/>
  <c r="CG37" i="4" s="1"/>
  <c r="CE37" i="4" a="1"/>
  <c r="CE37" i="4" s="1"/>
  <c r="CC37" i="4" a="1"/>
  <c r="CC37" i="4" s="1"/>
  <c r="BX37" i="4" a="1"/>
  <c r="BX37" i="4" s="1"/>
  <c r="BW37" i="4" a="1"/>
  <c r="BW37" i="4" s="1"/>
  <c r="BQ37" i="4" a="1"/>
  <c r="BQ37" i="4" s="1"/>
  <c r="BP37" i="4" a="1"/>
  <c r="BP37" i="4" s="1"/>
  <c r="BO37" i="4" a="1"/>
  <c r="BO37" i="4" s="1"/>
  <c r="CK36" i="4" a="1"/>
  <c r="CK36" i="4" s="1"/>
  <c r="CJ36" i="4" a="1"/>
  <c r="CJ36" i="4" s="1"/>
  <c r="CH36" i="4" a="1"/>
  <c r="CH36" i="4" s="1"/>
  <c r="CG36" i="4" a="1"/>
  <c r="CG36" i="4" s="1"/>
  <c r="CE36" i="4" a="1"/>
  <c r="CE36" i="4" s="1"/>
  <c r="CC36" i="4" a="1"/>
  <c r="CC36" i="4" s="1"/>
  <c r="BX36" i="4" a="1"/>
  <c r="BX36" i="4" s="1"/>
  <c r="BW36" i="4" a="1"/>
  <c r="BW36" i="4" s="1"/>
  <c r="BQ36" i="4" a="1"/>
  <c r="BQ36" i="4" s="1"/>
  <c r="BP36" i="4" a="1"/>
  <c r="BP36" i="4" s="1"/>
  <c r="BO36" i="4" a="1"/>
  <c r="BO36" i="4" s="1"/>
  <c r="CK35" i="4" a="1"/>
  <c r="CK35" i="4" s="1"/>
  <c r="CJ35" i="4" a="1"/>
  <c r="CJ35" i="4" s="1"/>
  <c r="CH35" i="4" a="1"/>
  <c r="CH35" i="4" s="1"/>
  <c r="CG35" i="4" a="1"/>
  <c r="CG35" i="4" s="1"/>
  <c r="CE35" i="4" a="1"/>
  <c r="CE35" i="4" s="1"/>
  <c r="CC35" i="4" a="1"/>
  <c r="CC35" i="4" s="1"/>
  <c r="BX35" i="4" a="1"/>
  <c r="BX35" i="4" s="1"/>
  <c r="BW35" i="4" a="1"/>
  <c r="BW35" i="4" s="1"/>
  <c r="BQ35" i="4" a="1"/>
  <c r="BQ35" i="4" s="1"/>
  <c r="BP35" i="4" a="1"/>
  <c r="BP35" i="4" s="1"/>
  <c r="BO35" i="4" a="1"/>
  <c r="BO35" i="4" s="1"/>
  <c r="CK34" i="4" a="1"/>
  <c r="CK34" i="4" s="1"/>
  <c r="CJ34" i="4" a="1"/>
  <c r="CJ34" i="4" s="1"/>
  <c r="CH34" i="4" a="1"/>
  <c r="CH34" i="4" s="1"/>
  <c r="CG34" i="4" a="1"/>
  <c r="CG34" i="4" s="1"/>
  <c r="CE34" i="4" a="1"/>
  <c r="CE34" i="4" s="1"/>
  <c r="CC34" i="4" a="1"/>
  <c r="CC34" i="4" s="1"/>
  <c r="BX34" i="4" a="1"/>
  <c r="BX34" i="4" s="1"/>
  <c r="BW34" i="4" a="1"/>
  <c r="BW34" i="4" s="1"/>
  <c r="BQ34" i="4" a="1"/>
  <c r="BQ34" i="4" s="1"/>
  <c r="BP34" i="4" a="1"/>
  <c r="BP34" i="4" s="1"/>
  <c r="BO34" i="4" a="1"/>
  <c r="BO34" i="4" s="1"/>
  <c r="CK33" i="4" a="1"/>
  <c r="CK33" i="4" s="1"/>
  <c r="CJ33" i="4" a="1"/>
  <c r="CJ33" i="4" s="1"/>
  <c r="CH33" i="4" a="1"/>
  <c r="CH33" i="4" s="1"/>
  <c r="CG33" i="4" a="1"/>
  <c r="CG33" i="4" s="1"/>
  <c r="CE33" i="4" a="1"/>
  <c r="CE33" i="4" s="1"/>
  <c r="CC33" i="4" a="1"/>
  <c r="CC33" i="4" s="1"/>
  <c r="BX33" i="4" a="1"/>
  <c r="BX33" i="4" s="1"/>
  <c r="BW33" i="4" a="1"/>
  <c r="BW33" i="4" s="1"/>
  <c r="BQ33" i="4" a="1"/>
  <c r="BQ33" i="4" s="1"/>
  <c r="BP33" i="4" a="1"/>
  <c r="BP33" i="4" s="1"/>
  <c r="BO33" i="4" a="1"/>
  <c r="BO33" i="4" s="1"/>
  <c r="CK32" i="4" a="1"/>
  <c r="CK32" i="4" s="1"/>
  <c r="CJ32" i="4" a="1"/>
  <c r="CJ32" i="4" s="1"/>
  <c r="CH32" i="4" a="1"/>
  <c r="CH32" i="4" s="1"/>
  <c r="CG32" i="4" a="1"/>
  <c r="CG32" i="4" s="1"/>
  <c r="CE32" i="4" a="1"/>
  <c r="CE32" i="4" s="1"/>
  <c r="CC32" i="4" a="1"/>
  <c r="CC32" i="4" s="1"/>
  <c r="BX32" i="4" a="1"/>
  <c r="BX32" i="4" s="1"/>
  <c r="BW32" i="4" a="1"/>
  <c r="BW32" i="4" s="1"/>
  <c r="BQ32" i="4" a="1"/>
  <c r="BQ32" i="4" s="1"/>
  <c r="BP32" i="4" a="1"/>
  <c r="BP32" i="4" s="1"/>
  <c r="BO32" i="4" a="1"/>
  <c r="BO32" i="4" s="1"/>
  <c r="CK31" i="4" a="1"/>
  <c r="CK31" i="4" s="1"/>
  <c r="CJ31" i="4" a="1"/>
  <c r="CJ31" i="4" s="1"/>
  <c r="CH31" i="4" a="1"/>
  <c r="CH31" i="4" s="1"/>
  <c r="CG31" i="4" a="1"/>
  <c r="CG31" i="4" s="1"/>
  <c r="CE31" i="4" a="1"/>
  <c r="CE31" i="4" s="1"/>
  <c r="CC31" i="4" a="1"/>
  <c r="CC31" i="4" s="1"/>
  <c r="BX31" i="4" a="1"/>
  <c r="BX31" i="4" s="1"/>
  <c r="BW31" i="4" a="1"/>
  <c r="BW31" i="4" s="1"/>
  <c r="BQ31" i="4" a="1"/>
  <c r="BQ31" i="4" s="1"/>
  <c r="BP31" i="4" a="1"/>
  <c r="BP31" i="4" s="1"/>
  <c r="BO31" i="4" a="1"/>
  <c r="BO31" i="4" s="1"/>
  <c r="CK30" i="4" a="1"/>
  <c r="CK30" i="4" s="1"/>
  <c r="CJ30" i="4" a="1"/>
  <c r="CJ30" i="4" s="1"/>
  <c r="CH30" i="4" a="1"/>
  <c r="CH30" i="4" s="1"/>
  <c r="CG30" i="4" a="1"/>
  <c r="CG30" i="4" s="1"/>
  <c r="CE30" i="4" a="1"/>
  <c r="CE30" i="4" s="1"/>
  <c r="CC30" i="4" a="1"/>
  <c r="CC30" i="4" s="1"/>
  <c r="BX30" i="4" a="1"/>
  <c r="BX30" i="4" s="1"/>
  <c r="BW30" i="4" a="1"/>
  <c r="BW30" i="4" s="1"/>
  <c r="BQ30" i="4" a="1"/>
  <c r="BQ30" i="4" s="1"/>
  <c r="BP30" i="4" a="1"/>
  <c r="BP30" i="4" s="1"/>
  <c r="BO30" i="4" a="1"/>
  <c r="BO30" i="4" s="1"/>
  <c r="CK29" i="4" a="1"/>
  <c r="CK29" i="4" s="1"/>
  <c r="CJ29" i="4" a="1"/>
  <c r="CJ29" i="4" s="1"/>
  <c r="CH29" i="4" a="1"/>
  <c r="CH29" i="4" s="1"/>
  <c r="CG29" i="4" a="1"/>
  <c r="CG29" i="4" s="1"/>
  <c r="CE29" i="4" a="1"/>
  <c r="CE29" i="4" s="1"/>
  <c r="CC29" i="4" a="1"/>
  <c r="CC29" i="4" s="1"/>
  <c r="BX29" i="4" a="1"/>
  <c r="BX29" i="4" s="1"/>
  <c r="BW29" i="4" a="1"/>
  <c r="BW29" i="4" s="1"/>
  <c r="BQ29" i="4" a="1"/>
  <c r="BQ29" i="4" s="1"/>
  <c r="BP29" i="4" a="1"/>
  <c r="BP29" i="4" s="1"/>
  <c r="BO29" i="4" a="1"/>
  <c r="BO29" i="4" s="1"/>
  <c r="CK28" i="4" a="1"/>
  <c r="CK28" i="4" s="1"/>
  <c r="CJ28" i="4" a="1"/>
  <c r="CJ28" i="4" s="1"/>
  <c r="CH28" i="4" a="1"/>
  <c r="CH28" i="4" s="1"/>
  <c r="CG28" i="4" a="1"/>
  <c r="CG28" i="4" s="1"/>
  <c r="CE28" i="4" a="1"/>
  <c r="CE28" i="4" s="1"/>
  <c r="CC28" i="4" a="1"/>
  <c r="CC28" i="4" s="1"/>
  <c r="BX28" i="4" a="1"/>
  <c r="BX28" i="4" s="1"/>
  <c r="BW28" i="4" a="1"/>
  <c r="BW28" i="4" s="1"/>
  <c r="BQ28" i="4" a="1"/>
  <c r="BQ28" i="4" s="1"/>
  <c r="BP28" i="4" a="1"/>
  <c r="BP28" i="4" s="1"/>
  <c r="BO28" i="4" a="1"/>
  <c r="BO28" i="4" s="1"/>
  <c r="CK27" i="4" a="1"/>
  <c r="CK27" i="4" s="1"/>
  <c r="CJ27" i="4" a="1"/>
  <c r="CJ27" i="4" s="1"/>
  <c r="CH27" i="4" a="1"/>
  <c r="CH27" i="4" s="1"/>
  <c r="CG27" i="4" a="1"/>
  <c r="CG27" i="4" s="1"/>
  <c r="CE27" i="4" a="1"/>
  <c r="CE27" i="4" s="1"/>
  <c r="CC27" i="4" a="1"/>
  <c r="CC27" i="4" s="1"/>
  <c r="BX27" i="4" a="1"/>
  <c r="BX27" i="4" s="1"/>
  <c r="BW27" i="4" a="1"/>
  <c r="BW27" i="4" s="1"/>
  <c r="BQ27" i="4" a="1"/>
  <c r="BQ27" i="4" s="1"/>
  <c r="BP27" i="4" a="1"/>
  <c r="BP27" i="4" s="1"/>
  <c r="BO27" i="4" a="1"/>
  <c r="BO27" i="4" s="1"/>
  <c r="CK26" i="4" a="1"/>
  <c r="CK26" i="4" s="1"/>
  <c r="CJ26" i="4" a="1"/>
  <c r="CJ26" i="4" s="1"/>
  <c r="CH26" i="4" a="1"/>
  <c r="CH26" i="4" s="1"/>
  <c r="CG26" i="4" a="1"/>
  <c r="CG26" i="4" s="1"/>
  <c r="CE26" i="4" a="1"/>
  <c r="CE26" i="4" s="1"/>
  <c r="CC26" i="4" a="1"/>
  <c r="CC26" i="4" s="1"/>
  <c r="BX26" i="4" a="1"/>
  <c r="BX26" i="4" s="1"/>
  <c r="BW26" i="4" a="1"/>
  <c r="BW26" i="4" s="1"/>
  <c r="BQ26" i="4" a="1"/>
  <c r="BQ26" i="4" s="1"/>
  <c r="BP26" i="4" a="1"/>
  <c r="BP26" i="4" s="1"/>
  <c r="BO26" i="4" a="1"/>
  <c r="BO26" i="4" s="1"/>
  <c r="CK25" i="4" a="1"/>
  <c r="CK25" i="4" s="1"/>
  <c r="CJ25" i="4" a="1"/>
  <c r="CJ25" i="4" s="1"/>
  <c r="CH25" i="4" a="1"/>
  <c r="CH25" i="4" s="1"/>
  <c r="CG25" i="4" a="1"/>
  <c r="CG25" i="4" s="1"/>
  <c r="CE25" i="4" a="1"/>
  <c r="CE25" i="4" s="1"/>
  <c r="CC25" i="4" a="1"/>
  <c r="CC25" i="4" s="1"/>
  <c r="BX25" i="4" a="1"/>
  <c r="BX25" i="4" s="1"/>
  <c r="BW25" i="4" a="1"/>
  <c r="BW25" i="4" s="1"/>
  <c r="BQ25" i="4" a="1"/>
  <c r="BQ25" i="4" s="1"/>
  <c r="BP25" i="4" a="1"/>
  <c r="BP25" i="4" s="1"/>
  <c r="BO25" i="4" a="1"/>
  <c r="BO25" i="4" s="1"/>
  <c r="CK24" i="4" a="1"/>
  <c r="CK24" i="4" s="1"/>
  <c r="CJ24" i="4" a="1"/>
  <c r="CJ24" i="4" s="1"/>
  <c r="CH24" i="4" a="1"/>
  <c r="CH24" i="4" s="1"/>
  <c r="CG24" i="4" a="1"/>
  <c r="CG24" i="4" s="1"/>
  <c r="CE24" i="4" a="1"/>
  <c r="CE24" i="4" s="1"/>
  <c r="CC24" i="4" a="1"/>
  <c r="CC24" i="4" s="1"/>
  <c r="BX24" i="4" a="1"/>
  <c r="BX24" i="4" s="1"/>
  <c r="BW24" i="4" a="1"/>
  <c r="BW24" i="4" s="1"/>
  <c r="BQ24" i="4" a="1"/>
  <c r="BQ24" i="4" s="1"/>
  <c r="BP24" i="4" a="1"/>
  <c r="BP24" i="4" s="1"/>
  <c r="BO24" i="4" a="1"/>
  <c r="BO24" i="4" s="1"/>
  <c r="CK23" i="4" a="1"/>
  <c r="CK23" i="4" s="1"/>
  <c r="CJ23" i="4" a="1"/>
  <c r="CJ23" i="4" s="1"/>
  <c r="CH23" i="4" a="1"/>
  <c r="CH23" i="4" s="1"/>
  <c r="CG23" i="4" a="1"/>
  <c r="CG23" i="4" s="1"/>
  <c r="CE23" i="4" a="1"/>
  <c r="CE23" i="4" s="1"/>
  <c r="CC23" i="4" a="1"/>
  <c r="CC23" i="4" s="1"/>
  <c r="BX23" i="4" a="1"/>
  <c r="BX23" i="4" s="1"/>
  <c r="BW23" i="4" a="1"/>
  <c r="BW23" i="4" s="1"/>
  <c r="BQ23" i="4" a="1"/>
  <c r="BQ23" i="4" s="1"/>
  <c r="BP23" i="4" a="1"/>
  <c r="BP23" i="4" s="1"/>
  <c r="BO23" i="4" a="1"/>
  <c r="BO23" i="4" s="1"/>
  <c r="CK22" i="4" a="1"/>
  <c r="CK22" i="4" s="1"/>
  <c r="CJ22" i="4" a="1"/>
  <c r="CJ22" i="4" s="1"/>
  <c r="CH22" i="4" a="1"/>
  <c r="CH22" i="4" s="1"/>
  <c r="CG22" i="4" a="1"/>
  <c r="CG22" i="4" s="1"/>
  <c r="CE22" i="4" a="1"/>
  <c r="CE22" i="4" s="1"/>
  <c r="CC22" i="4" a="1"/>
  <c r="CC22" i="4" s="1"/>
  <c r="BX22" i="4" a="1"/>
  <c r="BX22" i="4" s="1"/>
  <c r="BW22" i="4" a="1"/>
  <c r="BW22" i="4" s="1"/>
  <c r="BQ22" i="4" a="1"/>
  <c r="BQ22" i="4" s="1"/>
  <c r="BP22" i="4" a="1"/>
  <c r="BP22" i="4" s="1"/>
  <c r="BO22" i="4" a="1"/>
  <c r="BO22" i="4" s="1"/>
  <c r="CK21" i="4" a="1"/>
  <c r="CK21" i="4" s="1"/>
  <c r="CJ21" i="4" a="1"/>
  <c r="CJ21" i="4" s="1"/>
  <c r="CH21" i="4" a="1"/>
  <c r="CH21" i="4" s="1"/>
  <c r="CG21" i="4" a="1"/>
  <c r="CG21" i="4" s="1"/>
  <c r="CE21" i="4" a="1"/>
  <c r="CE21" i="4" s="1"/>
  <c r="CC21" i="4" a="1"/>
  <c r="CC21" i="4" s="1"/>
  <c r="BX21" i="4" a="1"/>
  <c r="BX21" i="4" s="1"/>
  <c r="BW21" i="4" a="1"/>
  <c r="BW21" i="4" s="1"/>
  <c r="BQ21" i="4" a="1"/>
  <c r="BQ21" i="4" s="1"/>
  <c r="BP21" i="4" a="1"/>
  <c r="BP21" i="4" s="1"/>
  <c r="BO21" i="4" a="1"/>
  <c r="BO21" i="4" s="1"/>
  <c r="CK20" i="4" a="1"/>
  <c r="CK20" i="4" s="1"/>
  <c r="CJ20" i="4" a="1"/>
  <c r="CJ20" i="4" s="1"/>
  <c r="CH20" i="4" a="1"/>
  <c r="CH20" i="4" s="1"/>
  <c r="CG20" i="4" a="1"/>
  <c r="CG20" i="4" s="1"/>
  <c r="CE20" i="4" a="1"/>
  <c r="CE20" i="4" s="1"/>
  <c r="CC20" i="4" a="1"/>
  <c r="CC20" i="4" s="1"/>
  <c r="BX20" i="4" a="1"/>
  <c r="BX20" i="4" s="1"/>
  <c r="BW20" i="4" a="1"/>
  <c r="BW20" i="4" s="1"/>
  <c r="BQ20" i="4" a="1"/>
  <c r="BQ20" i="4" s="1"/>
  <c r="BP20" i="4" a="1"/>
  <c r="BP20" i="4" s="1"/>
  <c r="BO20" i="4" a="1"/>
  <c r="BO20" i="4" s="1"/>
  <c r="CK19" i="4" a="1"/>
  <c r="CK19" i="4" s="1"/>
  <c r="CJ19" i="4" a="1"/>
  <c r="CJ19" i="4" s="1"/>
  <c r="CH19" i="4" a="1"/>
  <c r="CH19" i="4" s="1"/>
  <c r="CG19" i="4" a="1"/>
  <c r="CG19" i="4" s="1"/>
  <c r="CE19" i="4" a="1"/>
  <c r="CE19" i="4" s="1"/>
  <c r="CC19" i="4" a="1"/>
  <c r="CC19" i="4" s="1"/>
  <c r="BX19" i="4" a="1"/>
  <c r="BX19" i="4" s="1"/>
  <c r="BW19" i="4" a="1"/>
  <c r="BW19" i="4" s="1"/>
  <c r="BQ19" i="4" a="1"/>
  <c r="BQ19" i="4" s="1"/>
  <c r="BP19" i="4" a="1"/>
  <c r="BP19" i="4" s="1"/>
  <c r="BO19" i="4" a="1"/>
  <c r="BO19" i="4" s="1"/>
  <c r="CK18" i="4" a="1"/>
  <c r="CK18" i="4" s="1"/>
  <c r="CJ18" i="4" a="1"/>
  <c r="CJ18" i="4" s="1"/>
  <c r="CH18" i="4" a="1"/>
  <c r="CH18" i="4" s="1"/>
  <c r="CG18" i="4" a="1"/>
  <c r="CG18" i="4" s="1"/>
  <c r="CE18" i="4" a="1"/>
  <c r="CE18" i="4" s="1"/>
  <c r="CC18" i="4" a="1"/>
  <c r="CC18" i="4" s="1"/>
  <c r="BX18" i="4" a="1"/>
  <c r="BX18" i="4" s="1"/>
  <c r="BW18" i="4" a="1"/>
  <c r="BW18" i="4" s="1"/>
  <c r="BQ18" i="4" a="1"/>
  <c r="BQ18" i="4" s="1"/>
  <c r="BP18" i="4" a="1"/>
  <c r="BP18" i="4" s="1"/>
  <c r="BO18" i="4" a="1"/>
  <c r="BO18" i="4" s="1"/>
  <c r="CH17" i="4" a="1"/>
  <c r="CH17" i="4" s="1"/>
  <c r="CH16" i="4" a="1"/>
  <c r="CH16" i="4" s="1"/>
  <c r="CH15" i="4" a="1"/>
  <c r="CH15" i="4" s="1"/>
  <c r="CH14" i="4" a="1"/>
  <c r="CH14" i="4" s="1"/>
  <c r="CH13" i="4" a="1"/>
  <c r="CH13" i="4" s="1"/>
  <c r="CH12" i="4" a="1"/>
  <c r="CH12" i="4" s="1"/>
  <c r="CH11" i="4" a="1"/>
  <c r="CH11" i="4" s="1"/>
  <c r="CH10" i="4" a="1"/>
  <c r="CH10" i="4" s="1"/>
  <c r="CH9" i="4" a="1"/>
  <c r="CH9" i="4" s="1"/>
  <c r="CH8" i="4" a="1"/>
  <c r="CH8" i="4" s="1"/>
  <c r="CH7" i="4" a="1"/>
  <c r="CH7" i="4" s="1"/>
  <c r="CH6" i="4" a="1"/>
  <c r="CH6" i="4" s="1"/>
  <c r="CH5" i="4" a="1"/>
  <c r="CH5" i="4" s="1"/>
  <c r="CH4" i="4" a="1"/>
  <c r="CH4" i="4" s="1"/>
  <c r="CH3" i="4" a="1"/>
  <c r="CH3" i="4" s="1"/>
  <c r="CH2" i="4" a="1"/>
  <c r="CH2" i="4" s="1"/>
  <c r="CK66" i="12" a="1"/>
  <c r="CK66" i="12" s="1"/>
  <c r="CJ66" i="12" a="1"/>
  <c r="CJ66" i="12" s="1"/>
  <c r="CH66" i="12" a="1"/>
  <c r="CH66" i="12" s="1"/>
  <c r="AI66" i="12" s="1"/>
  <c r="CG66" i="12" a="1"/>
  <c r="CG66" i="12" s="1"/>
  <c r="CE66" i="12" a="1"/>
  <c r="CE66" i="12" s="1"/>
  <c r="CC66" i="12" a="1"/>
  <c r="CC66" i="12" s="1"/>
  <c r="BX66" i="12" a="1"/>
  <c r="BX66" i="12" s="1"/>
  <c r="BW66" i="12" a="1"/>
  <c r="BW66" i="12" s="1"/>
  <c r="BQ66" i="12" a="1"/>
  <c r="BQ66" i="12" s="1"/>
  <c r="BP66" i="12" a="1"/>
  <c r="BP66" i="12" s="1"/>
  <c r="BO66" i="12" a="1"/>
  <c r="BO66" i="12" s="1"/>
  <c r="CK65" i="12" a="1"/>
  <c r="CK65" i="12" s="1"/>
  <c r="CJ65" i="12" a="1"/>
  <c r="CJ65" i="12" s="1"/>
  <c r="CH65" i="12" a="1"/>
  <c r="CH65" i="12" s="1"/>
  <c r="AI65" i="12" s="1"/>
  <c r="CG65" i="12" a="1"/>
  <c r="CG65" i="12" s="1"/>
  <c r="CE65" i="12" a="1"/>
  <c r="CE65" i="12" s="1"/>
  <c r="CC65" i="12" a="1"/>
  <c r="CC65" i="12" s="1"/>
  <c r="BX65" i="12" a="1"/>
  <c r="BX65" i="12" s="1"/>
  <c r="BW65" i="12" a="1"/>
  <c r="BW65" i="12" s="1"/>
  <c r="BQ65" i="12" a="1"/>
  <c r="BQ65" i="12" s="1"/>
  <c r="BP65" i="12" a="1"/>
  <c r="BP65" i="12" s="1"/>
  <c r="BO65" i="12" a="1"/>
  <c r="BO65" i="12" s="1"/>
  <c r="CK64" i="12" a="1"/>
  <c r="CK64" i="12" s="1"/>
  <c r="CJ64" i="12" a="1"/>
  <c r="CJ64" i="12" s="1"/>
  <c r="CH64" i="12" a="1"/>
  <c r="CH64" i="12" s="1"/>
  <c r="CG64" i="12" a="1"/>
  <c r="CG64" i="12" s="1"/>
  <c r="CE64" i="12" a="1"/>
  <c r="CE64" i="12" s="1"/>
  <c r="CC64" i="12" a="1"/>
  <c r="CC64" i="12" s="1"/>
  <c r="BX64" i="12" a="1"/>
  <c r="BX64" i="12" s="1"/>
  <c r="BW64" i="12" a="1"/>
  <c r="BW64" i="12" s="1"/>
  <c r="BQ64" i="12" a="1"/>
  <c r="BQ64" i="12" s="1"/>
  <c r="BP64" i="12" a="1"/>
  <c r="BP64" i="12" s="1"/>
  <c r="BO64" i="12" a="1"/>
  <c r="BO64" i="12" s="1"/>
  <c r="CK63" i="12" a="1"/>
  <c r="CK63" i="12" s="1"/>
  <c r="CJ63" i="12" a="1"/>
  <c r="CJ63" i="12" s="1"/>
  <c r="CH63" i="12" a="1"/>
  <c r="CH63" i="12" s="1"/>
  <c r="CG63" i="12" a="1"/>
  <c r="CG63" i="12" s="1"/>
  <c r="CE63" i="12" a="1"/>
  <c r="CE63" i="12" s="1"/>
  <c r="CC63" i="12" a="1"/>
  <c r="CC63" i="12" s="1"/>
  <c r="BX63" i="12" a="1"/>
  <c r="BX63" i="12" s="1"/>
  <c r="BW63" i="12" a="1"/>
  <c r="BW63" i="12" s="1"/>
  <c r="BQ63" i="12" a="1"/>
  <c r="BQ63" i="12" s="1"/>
  <c r="BP63" i="12" a="1"/>
  <c r="BP63" i="12" s="1"/>
  <c r="BO63" i="12" a="1"/>
  <c r="BO63" i="12" s="1"/>
  <c r="CK62" i="12" a="1"/>
  <c r="CK62" i="12" s="1"/>
  <c r="CJ62" i="12" a="1"/>
  <c r="CJ62" i="12" s="1"/>
  <c r="CH62" i="12" a="1"/>
  <c r="CH62" i="12" s="1"/>
  <c r="AI62" i="12" s="1"/>
  <c r="CG62" i="12" a="1"/>
  <c r="CG62" i="12" s="1"/>
  <c r="CE62" i="12" a="1"/>
  <c r="CE62" i="12" s="1"/>
  <c r="CC62" i="12" a="1"/>
  <c r="CC62" i="12" s="1"/>
  <c r="BX62" i="12" a="1"/>
  <c r="BX62" i="12" s="1"/>
  <c r="BW62" i="12" a="1"/>
  <c r="BW62" i="12" s="1"/>
  <c r="BQ62" i="12" a="1"/>
  <c r="BQ62" i="12" s="1"/>
  <c r="BP62" i="12" a="1"/>
  <c r="BP62" i="12" s="1"/>
  <c r="BO62" i="12" a="1"/>
  <c r="BO62" i="12" s="1"/>
  <c r="CK61" i="12" a="1"/>
  <c r="CK61" i="12" s="1"/>
  <c r="CJ61" i="12" a="1"/>
  <c r="CJ61" i="12" s="1"/>
  <c r="CH61" i="12" a="1"/>
  <c r="CH61" i="12" s="1"/>
  <c r="AI61" i="12" s="1"/>
  <c r="CG61" i="12" a="1"/>
  <c r="CG61" i="12" s="1"/>
  <c r="CE61" i="12" a="1"/>
  <c r="CE61" i="12" s="1"/>
  <c r="CC61" i="12" a="1"/>
  <c r="CC61" i="12" s="1"/>
  <c r="BX61" i="12" a="1"/>
  <c r="BX61" i="12" s="1"/>
  <c r="BW61" i="12" a="1"/>
  <c r="BW61" i="12" s="1"/>
  <c r="BQ61" i="12" a="1"/>
  <c r="BQ61" i="12" s="1"/>
  <c r="BP61" i="12" a="1"/>
  <c r="BP61" i="12" s="1"/>
  <c r="BO61" i="12" a="1"/>
  <c r="BO61" i="12" s="1"/>
  <c r="CK60" i="12" a="1"/>
  <c r="CK60" i="12" s="1"/>
  <c r="CJ60" i="12" a="1"/>
  <c r="CJ60" i="12" s="1"/>
  <c r="CH60" i="12" a="1"/>
  <c r="CH60" i="12" s="1"/>
  <c r="AI60" i="12" s="1"/>
  <c r="CG60" i="12" a="1"/>
  <c r="CG60" i="12" s="1"/>
  <c r="CE60" i="12" a="1"/>
  <c r="CE60" i="12" s="1"/>
  <c r="CC60" i="12" a="1"/>
  <c r="CC60" i="12" s="1"/>
  <c r="BX60" i="12" a="1"/>
  <c r="BX60" i="12" s="1"/>
  <c r="BW60" i="12" a="1"/>
  <c r="BW60" i="12" s="1"/>
  <c r="BQ60" i="12" a="1"/>
  <c r="BQ60" i="12" s="1"/>
  <c r="BP60" i="12" a="1"/>
  <c r="BP60" i="12" s="1"/>
  <c r="BO60" i="12" a="1"/>
  <c r="BO60" i="12" s="1"/>
  <c r="CK59" i="12" a="1"/>
  <c r="CK59" i="12" s="1"/>
  <c r="CJ59" i="12" a="1"/>
  <c r="CJ59" i="12" s="1"/>
  <c r="CH59" i="12" a="1"/>
  <c r="CH59" i="12" s="1"/>
  <c r="AI59" i="12" s="1"/>
  <c r="CG59" i="12" a="1"/>
  <c r="CG59" i="12" s="1"/>
  <c r="CE59" i="12" a="1"/>
  <c r="CE59" i="12" s="1"/>
  <c r="CC59" i="12" a="1"/>
  <c r="CC59" i="12" s="1"/>
  <c r="BX59" i="12" a="1"/>
  <c r="BX59" i="12" s="1"/>
  <c r="BW59" i="12" a="1"/>
  <c r="BW59" i="12" s="1"/>
  <c r="BQ59" i="12" a="1"/>
  <c r="BQ59" i="12" s="1"/>
  <c r="BP59" i="12" a="1"/>
  <c r="BP59" i="12" s="1"/>
  <c r="BO59" i="12" a="1"/>
  <c r="BO59" i="12" s="1"/>
  <c r="CK58" i="12" a="1"/>
  <c r="CK58" i="12" s="1"/>
  <c r="CJ58" i="12" a="1"/>
  <c r="CJ58" i="12" s="1"/>
  <c r="CH58" i="12" a="1"/>
  <c r="CH58" i="12" s="1"/>
  <c r="AI58" i="12" s="1"/>
  <c r="CG58" i="12" a="1"/>
  <c r="CG58" i="12" s="1"/>
  <c r="CE58" i="12" a="1"/>
  <c r="CE58" i="12" s="1"/>
  <c r="CC58" i="12" a="1"/>
  <c r="CC58" i="12" s="1"/>
  <c r="BX58" i="12" a="1"/>
  <c r="BX58" i="12" s="1"/>
  <c r="BW58" i="12" a="1"/>
  <c r="BW58" i="12" s="1"/>
  <c r="BQ58" i="12" a="1"/>
  <c r="BQ58" i="12" s="1"/>
  <c r="BP58" i="12" a="1"/>
  <c r="BP58" i="12" s="1"/>
  <c r="BO58" i="12" a="1"/>
  <c r="BO58" i="12" s="1"/>
  <c r="CK57" i="12" a="1"/>
  <c r="CK57" i="12" s="1"/>
  <c r="CJ57" i="12" a="1"/>
  <c r="CJ57" i="12" s="1"/>
  <c r="CH57" i="12" a="1"/>
  <c r="CH57" i="12" s="1"/>
  <c r="AI57" i="12" s="1"/>
  <c r="CG57" i="12" a="1"/>
  <c r="CG57" i="12" s="1"/>
  <c r="CE57" i="12" a="1"/>
  <c r="CE57" i="12" s="1"/>
  <c r="CC57" i="12" a="1"/>
  <c r="CC57" i="12" s="1"/>
  <c r="BX57" i="12" a="1"/>
  <c r="BX57" i="12" s="1"/>
  <c r="BW57" i="12" a="1"/>
  <c r="BW57" i="12" s="1"/>
  <c r="BQ57" i="12" a="1"/>
  <c r="BQ57" i="12" s="1"/>
  <c r="BP57" i="12" a="1"/>
  <c r="BP57" i="12" s="1"/>
  <c r="BO57" i="12" a="1"/>
  <c r="BO57" i="12" s="1"/>
  <c r="CK56" i="12" a="1"/>
  <c r="CK56" i="12" s="1"/>
  <c r="CJ56" i="12" a="1"/>
  <c r="CJ56" i="12" s="1"/>
  <c r="CH56" i="12" a="1"/>
  <c r="CH56" i="12" s="1"/>
  <c r="AI56" i="12" s="1"/>
  <c r="CG56" i="12" a="1"/>
  <c r="CG56" i="12" s="1"/>
  <c r="CE56" i="12" a="1"/>
  <c r="CE56" i="12" s="1"/>
  <c r="CC56" i="12" a="1"/>
  <c r="CC56" i="12" s="1"/>
  <c r="BX56" i="12" a="1"/>
  <c r="BX56" i="12" s="1"/>
  <c r="BW56" i="12" a="1"/>
  <c r="BW56" i="12" s="1"/>
  <c r="BQ56" i="12" a="1"/>
  <c r="BQ56" i="12" s="1"/>
  <c r="BP56" i="12" a="1"/>
  <c r="BP56" i="12" s="1"/>
  <c r="BO56" i="12" a="1"/>
  <c r="BO56" i="12" s="1"/>
  <c r="CK55" i="12" a="1"/>
  <c r="CK55" i="12" s="1"/>
  <c r="CJ55" i="12" a="1"/>
  <c r="CJ55" i="12" s="1"/>
  <c r="CH55" i="12" a="1"/>
  <c r="CH55" i="12" s="1"/>
  <c r="AI55" i="12" s="1"/>
  <c r="CG55" i="12" a="1"/>
  <c r="CG55" i="12" s="1"/>
  <c r="CE55" i="12" a="1"/>
  <c r="CE55" i="12" s="1"/>
  <c r="CC55" i="12" a="1"/>
  <c r="CC55" i="12" s="1"/>
  <c r="BX55" i="12" a="1"/>
  <c r="BX55" i="12" s="1"/>
  <c r="BW55" i="12" a="1"/>
  <c r="BW55" i="12" s="1"/>
  <c r="BQ55" i="12" a="1"/>
  <c r="BQ55" i="12" s="1"/>
  <c r="BP55" i="12" a="1"/>
  <c r="BP55" i="12" s="1"/>
  <c r="BO55" i="12" a="1"/>
  <c r="BO55" i="12" s="1"/>
  <c r="CK54" i="12" a="1"/>
  <c r="CK54" i="12" s="1"/>
  <c r="CJ54" i="12" a="1"/>
  <c r="CJ54" i="12" s="1"/>
  <c r="CH54" i="12" a="1"/>
  <c r="CH54" i="12" s="1"/>
  <c r="AI54" i="12" s="1"/>
  <c r="CG54" i="12" a="1"/>
  <c r="CG54" i="12" s="1"/>
  <c r="CE54" i="12" a="1"/>
  <c r="CE54" i="12" s="1"/>
  <c r="CC54" i="12" a="1"/>
  <c r="CC54" i="12" s="1"/>
  <c r="BX54" i="12" a="1"/>
  <c r="BX54" i="12" s="1"/>
  <c r="BW54" i="12" a="1"/>
  <c r="BW54" i="12" s="1"/>
  <c r="BQ54" i="12" a="1"/>
  <c r="BQ54" i="12" s="1"/>
  <c r="BP54" i="12" a="1"/>
  <c r="BP54" i="12" s="1"/>
  <c r="BO54" i="12" a="1"/>
  <c r="BO54" i="12" s="1"/>
  <c r="CK53" i="12" a="1"/>
  <c r="CK53" i="12" s="1"/>
  <c r="CJ53" i="12" a="1"/>
  <c r="CJ53" i="12" s="1"/>
  <c r="CH53" i="12" a="1"/>
  <c r="CH53" i="12" s="1"/>
  <c r="AI53" i="12" s="1"/>
  <c r="CG53" i="12" a="1"/>
  <c r="CG53" i="12" s="1"/>
  <c r="CE53" i="12" a="1"/>
  <c r="CE53" i="12" s="1"/>
  <c r="CC53" i="12" a="1"/>
  <c r="CC53" i="12" s="1"/>
  <c r="BX53" i="12" a="1"/>
  <c r="BX53" i="12" s="1"/>
  <c r="BW53" i="12" a="1"/>
  <c r="BW53" i="12" s="1"/>
  <c r="BQ53" i="12" a="1"/>
  <c r="BQ53" i="12" s="1"/>
  <c r="BP53" i="12" a="1"/>
  <c r="BP53" i="12" s="1"/>
  <c r="BO53" i="12" a="1"/>
  <c r="BO53" i="12" s="1"/>
  <c r="CK52" i="12" a="1"/>
  <c r="CK52" i="12" s="1"/>
  <c r="CJ52" i="12" a="1"/>
  <c r="CJ52" i="12" s="1"/>
  <c r="CH52" i="12" a="1"/>
  <c r="CH52" i="12" s="1"/>
  <c r="AI52" i="12" s="1"/>
  <c r="CG52" i="12" a="1"/>
  <c r="CG52" i="12" s="1"/>
  <c r="CE52" i="12" a="1"/>
  <c r="CE52" i="12" s="1"/>
  <c r="CC52" i="12" a="1"/>
  <c r="CC52" i="12" s="1"/>
  <c r="BX52" i="12" a="1"/>
  <c r="BX52" i="12" s="1"/>
  <c r="BW52" i="12" a="1"/>
  <c r="BW52" i="12" s="1"/>
  <c r="BQ52" i="12" a="1"/>
  <c r="BQ52" i="12" s="1"/>
  <c r="BP52" i="12" a="1"/>
  <c r="BP52" i="12" s="1"/>
  <c r="BO52" i="12" a="1"/>
  <c r="BO52" i="12" s="1"/>
  <c r="CK51" i="12" a="1"/>
  <c r="CK51" i="12" s="1"/>
  <c r="CJ51" i="12" a="1"/>
  <c r="CJ51" i="12" s="1"/>
  <c r="CH51" i="12" a="1"/>
  <c r="CH51" i="12" s="1"/>
  <c r="AI51" i="12" s="1"/>
  <c r="CG51" i="12" a="1"/>
  <c r="CG51" i="12" s="1"/>
  <c r="CE51" i="12" a="1"/>
  <c r="CE51" i="12" s="1"/>
  <c r="CC51" i="12" a="1"/>
  <c r="CC51" i="12" s="1"/>
  <c r="BX51" i="12" a="1"/>
  <c r="BX51" i="12" s="1"/>
  <c r="BW51" i="12" a="1"/>
  <c r="BW51" i="12" s="1"/>
  <c r="BQ51" i="12" a="1"/>
  <c r="BQ51" i="12" s="1"/>
  <c r="BP51" i="12" a="1"/>
  <c r="BP51" i="12" s="1"/>
  <c r="BO51" i="12" a="1"/>
  <c r="BO51" i="12" s="1"/>
  <c r="CK50" i="12" a="1"/>
  <c r="CK50" i="12" s="1"/>
  <c r="CJ50" i="12" a="1"/>
  <c r="CJ50" i="12" s="1"/>
  <c r="CH50" i="12" a="1"/>
  <c r="CH50" i="12" s="1"/>
  <c r="AI50" i="12" s="1"/>
  <c r="CG50" i="12" a="1"/>
  <c r="CG50" i="12" s="1"/>
  <c r="CE50" i="12" a="1"/>
  <c r="CE50" i="12" s="1"/>
  <c r="CC50" i="12" a="1"/>
  <c r="CC50" i="12" s="1"/>
  <c r="BX50" i="12" a="1"/>
  <c r="BX50" i="12" s="1"/>
  <c r="BW50" i="12" a="1"/>
  <c r="BW50" i="12" s="1"/>
  <c r="BQ50" i="12" a="1"/>
  <c r="BQ50" i="12" s="1"/>
  <c r="BP50" i="12" a="1"/>
  <c r="BP50" i="12" s="1"/>
  <c r="BO50" i="12" a="1"/>
  <c r="BO50" i="12" s="1"/>
  <c r="CK49" i="12" a="1"/>
  <c r="CK49" i="12" s="1"/>
  <c r="CJ49" i="12" a="1"/>
  <c r="CJ49" i="12" s="1"/>
  <c r="CH49" i="12" a="1"/>
  <c r="CH49" i="12" s="1"/>
  <c r="AI49" i="12" s="1"/>
  <c r="CG49" i="12" a="1"/>
  <c r="CG49" i="12" s="1"/>
  <c r="CE49" i="12" a="1"/>
  <c r="CE49" i="12" s="1"/>
  <c r="CC49" i="12" a="1"/>
  <c r="CC49" i="12" s="1"/>
  <c r="BX49" i="12" a="1"/>
  <c r="BX49" i="12" s="1"/>
  <c r="BW49" i="12" a="1"/>
  <c r="BW49" i="12" s="1"/>
  <c r="BQ49" i="12" a="1"/>
  <c r="BQ49" i="12" s="1"/>
  <c r="BP49" i="12" a="1"/>
  <c r="BP49" i="12" s="1"/>
  <c r="BO49" i="12" a="1"/>
  <c r="BO49" i="12" s="1"/>
  <c r="CK48" i="12" a="1"/>
  <c r="CK48" i="12" s="1"/>
  <c r="CJ48" i="12" a="1"/>
  <c r="CJ48" i="12" s="1"/>
  <c r="CH48" i="12" a="1"/>
  <c r="CH48" i="12" s="1"/>
  <c r="AI48" i="12" s="1"/>
  <c r="CG48" i="12" a="1"/>
  <c r="CG48" i="12" s="1"/>
  <c r="CE48" i="12" a="1"/>
  <c r="CE48" i="12" s="1"/>
  <c r="CC48" i="12" a="1"/>
  <c r="CC48" i="12" s="1"/>
  <c r="BX48" i="12" a="1"/>
  <c r="BX48" i="12" s="1"/>
  <c r="BW48" i="12" a="1"/>
  <c r="BW48" i="12" s="1"/>
  <c r="BQ48" i="12" a="1"/>
  <c r="BQ48" i="12" s="1"/>
  <c r="BP48" i="12" a="1"/>
  <c r="BP48" i="12" s="1"/>
  <c r="BO48" i="12" a="1"/>
  <c r="BO48" i="12" s="1"/>
  <c r="CK47" i="12" a="1"/>
  <c r="CK47" i="12" s="1"/>
  <c r="CJ47" i="12" a="1"/>
  <c r="CJ47" i="12" s="1"/>
  <c r="CH47" i="12" a="1"/>
  <c r="CH47" i="12" s="1"/>
  <c r="AI47" i="12" s="1"/>
  <c r="CG47" i="12" a="1"/>
  <c r="CG47" i="12" s="1"/>
  <c r="CE47" i="12" a="1"/>
  <c r="CE47" i="12" s="1"/>
  <c r="CC47" i="12" a="1"/>
  <c r="CC47" i="12" s="1"/>
  <c r="BX47" i="12" a="1"/>
  <c r="BX47" i="12" s="1"/>
  <c r="BW47" i="12" a="1"/>
  <c r="BW47" i="12" s="1"/>
  <c r="BQ47" i="12" a="1"/>
  <c r="BQ47" i="12" s="1"/>
  <c r="BP47" i="12" a="1"/>
  <c r="BP47" i="12" s="1"/>
  <c r="BO47" i="12" a="1"/>
  <c r="BO47" i="12" s="1"/>
  <c r="CK46" i="12" a="1"/>
  <c r="CK46" i="12" s="1"/>
  <c r="CJ46" i="12" a="1"/>
  <c r="CJ46" i="12" s="1"/>
  <c r="CH46" i="12" a="1"/>
  <c r="CH46" i="12" s="1"/>
  <c r="AI46" i="12" s="1"/>
  <c r="CG46" i="12" a="1"/>
  <c r="CG46" i="12" s="1"/>
  <c r="CE46" i="12" a="1"/>
  <c r="CE46" i="12" s="1"/>
  <c r="CC46" i="12" a="1"/>
  <c r="CC46" i="12" s="1"/>
  <c r="BX46" i="12" a="1"/>
  <c r="BX46" i="12" s="1"/>
  <c r="BW46" i="12" a="1"/>
  <c r="BW46" i="12" s="1"/>
  <c r="BQ46" i="12" a="1"/>
  <c r="BQ46" i="12" s="1"/>
  <c r="BP46" i="12" a="1"/>
  <c r="BP46" i="12" s="1"/>
  <c r="BO46" i="12" a="1"/>
  <c r="BO46" i="12" s="1"/>
  <c r="CK45" i="12" a="1"/>
  <c r="CK45" i="12" s="1"/>
  <c r="CJ45" i="12" a="1"/>
  <c r="CJ45" i="12" s="1"/>
  <c r="CH45" i="12" a="1"/>
  <c r="CH45" i="12" s="1"/>
  <c r="AI45" i="12" s="1"/>
  <c r="CG45" i="12" a="1"/>
  <c r="CG45" i="12" s="1"/>
  <c r="CE45" i="12" a="1"/>
  <c r="CE45" i="12" s="1"/>
  <c r="CC45" i="12" a="1"/>
  <c r="CC45" i="12" s="1"/>
  <c r="BX45" i="12" a="1"/>
  <c r="BX45" i="12" s="1"/>
  <c r="BW45" i="12" a="1"/>
  <c r="BW45" i="12" s="1"/>
  <c r="BQ45" i="12" a="1"/>
  <c r="BQ45" i="12" s="1"/>
  <c r="BP45" i="12" a="1"/>
  <c r="BP45" i="12" s="1"/>
  <c r="BO45" i="12" a="1"/>
  <c r="BO45" i="12" s="1"/>
  <c r="CK44" i="12" a="1"/>
  <c r="CK44" i="12" s="1"/>
  <c r="CJ44" i="12" a="1"/>
  <c r="CJ44" i="12" s="1"/>
  <c r="CH44" i="12" a="1"/>
  <c r="CH44" i="12" s="1"/>
  <c r="AI44" i="12" s="1"/>
  <c r="CG44" i="12" a="1"/>
  <c r="CG44" i="12" s="1"/>
  <c r="CE44" i="12" a="1"/>
  <c r="CE44" i="12" s="1"/>
  <c r="CC44" i="12" a="1"/>
  <c r="CC44" i="12" s="1"/>
  <c r="BX44" i="12" a="1"/>
  <c r="BX44" i="12" s="1"/>
  <c r="BW44" i="12" a="1"/>
  <c r="BW44" i="12" s="1"/>
  <c r="BQ44" i="12" a="1"/>
  <c r="BQ44" i="12" s="1"/>
  <c r="BP44" i="12" a="1"/>
  <c r="BP44" i="12" s="1"/>
  <c r="BO44" i="12" a="1"/>
  <c r="BO44" i="12" s="1"/>
  <c r="CK43" i="12" a="1"/>
  <c r="CK43" i="12" s="1"/>
  <c r="CJ43" i="12" a="1"/>
  <c r="CJ43" i="12" s="1"/>
  <c r="CH43" i="12" a="1"/>
  <c r="CH43" i="12" s="1"/>
  <c r="AI43" i="12" s="1"/>
  <c r="CG43" i="12" a="1"/>
  <c r="CG43" i="12" s="1"/>
  <c r="CE43" i="12" a="1"/>
  <c r="CE43" i="12" s="1"/>
  <c r="CC43" i="12" a="1"/>
  <c r="CC43" i="12" s="1"/>
  <c r="BX43" i="12" a="1"/>
  <c r="BX43" i="12" s="1"/>
  <c r="BW43" i="12" a="1"/>
  <c r="BW43" i="12" s="1"/>
  <c r="BQ43" i="12" a="1"/>
  <c r="BQ43" i="12" s="1"/>
  <c r="BP43" i="12" a="1"/>
  <c r="BP43" i="12" s="1"/>
  <c r="BO43" i="12" a="1"/>
  <c r="BO43" i="12" s="1"/>
  <c r="CK42" i="12" a="1"/>
  <c r="CK42" i="12" s="1"/>
  <c r="CJ42" i="12" a="1"/>
  <c r="CJ42" i="12" s="1"/>
  <c r="CH42" i="12" a="1"/>
  <c r="CH42" i="12" s="1"/>
  <c r="AI42" i="12" s="1"/>
  <c r="CG42" i="12" a="1"/>
  <c r="CG42" i="12" s="1"/>
  <c r="CE42" i="12" a="1"/>
  <c r="CE42" i="12" s="1"/>
  <c r="CC42" i="12" a="1"/>
  <c r="CC42" i="12" s="1"/>
  <c r="BX42" i="12" a="1"/>
  <c r="BX42" i="12" s="1"/>
  <c r="BW42" i="12" a="1"/>
  <c r="BW42" i="12" s="1"/>
  <c r="BQ42" i="12" a="1"/>
  <c r="BQ42" i="12" s="1"/>
  <c r="BP42" i="12" a="1"/>
  <c r="BP42" i="12" s="1"/>
  <c r="BO42" i="12" a="1"/>
  <c r="BO42" i="12" s="1"/>
  <c r="CK41" i="12" a="1"/>
  <c r="CK41" i="12" s="1"/>
  <c r="CJ41" i="12" a="1"/>
  <c r="CJ41" i="12" s="1"/>
  <c r="CH41" i="12" a="1"/>
  <c r="CH41" i="12" s="1"/>
  <c r="AI41" i="12" s="1"/>
  <c r="CG41" i="12" a="1"/>
  <c r="CG41" i="12" s="1"/>
  <c r="CE41" i="12" a="1"/>
  <c r="CE41" i="12" s="1"/>
  <c r="CC41" i="12" a="1"/>
  <c r="CC41" i="12" s="1"/>
  <c r="BX41" i="12" a="1"/>
  <c r="BX41" i="12" s="1"/>
  <c r="BW41" i="12" a="1"/>
  <c r="BW41" i="12" s="1"/>
  <c r="BQ41" i="12" a="1"/>
  <c r="BQ41" i="12" s="1"/>
  <c r="BP41" i="12" a="1"/>
  <c r="BP41" i="12" s="1"/>
  <c r="BO41" i="12" a="1"/>
  <c r="BO41" i="12" s="1"/>
  <c r="CK40" i="12" a="1"/>
  <c r="CK40" i="12" s="1"/>
  <c r="CJ40" i="12" a="1"/>
  <c r="CJ40" i="12" s="1"/>
  <c r="CH40" i="12" a="1"/>
  <c r="CH40" i="12" s="1"/>
  <c r="AI40" i="12" s="1"/>
  <c r="CG40" i="12" a="1"/>
  <c r="CG40" i="12" s="1"/>
  <c r="CE40" i="12" a="1"/>
  <c r="CE40" i="12" s="1"/>
  <c r="CC40" i="12" a="1"/>
  <c r="CC40" i="12" s="1"/>
  <c r="BX40" i="12" a="1"/>
  <c r="BX40" i="12" s="1"/>
  <c r="BW40" i="12" a="1"/>
  <c r="BW40" i="12" s="1"/>
  <c r="BQ40" i="12" a="1"/>
  <c r="BQ40" i="12" s="1"/>
  <c r="BP40" i="12" a="1"/>
  <c r="BP40" i="12" s="1"/>
  <c r="BO40" i="12" a="1"/>
  <c r="BO40" i="12" s="1"/>
  <c r="CK39" i="12" a="1"/>
  <c r="CK39" i="12" s="1"/>
  <c r="CJ39" i="12" a="1"/>
  <c r="CJ39" i="12" s="1"/>
  <c r="CH39" i="12" a="1"/>
  <c r="CH39" i="12" s="1"/>
  <c r="AI39" i="12" s="1"/>
  <c r="CG39" i="12" a="1"/>
  <c r="CG39" i="12" s="1"/>
  <c r="CE39" i="12" a="1"/>
  <c r="CE39" i="12" s="1"/>
  <c r="CC39" i="12" a="1"/>
  <c r="CC39" i="12" s="1"/>
  <c r="BX39" i="12" a="1"/>
  <c r="BX39" i="12" s="1"/>
  <c r="BW39" i="12" a="1"/>
  <c r="BW39" i="12" s="1"/>
  <c r="BQ39" i="12" a="1"/>
  <c r="BQ39" i="12" s="1"/>
  <c r="BP39" i="12" a="1"/>
  <c r="BP39" i="12" s="1"/>
  <c r="BO39" i="12" a="1"/>
  <c r="BO39" i="12" s="1"/>
  <c r="CK38" i="12" a="1"/>
  <c r="CK38" i="12" s="1"/>
  <c r="CJ38" i="12" a="1"/>
  <c r="CJ38" i="12" s="1"/>
  <c r="CH38" i="12" a="1"/>
  <c r="CH38" i="12" s="1"/>
  <c r="AI38" i="12" s="1"/>
  <c r="CG38" i="12" a="1"/>
  <c r="CG38" i="12" s="1"/>
  <c r="CE38" i="12" a="1"/>
  <c r="CE38" i="12" s="1"/>
  <c r="CC38" i="12" a="1"/>
  <c r="CC38" i="12" s="1"/>
  <c r="BX38" i="12" a="1"/>
  <c r="BX38" i="12" s="1"/>
  <c r="BW38" i="12" a="1"/>
  <c r="BW38" i="12" s="1"/>
  <c r="BQ38" i="12" a="1"/>
  <c r="BQ38" i="12" s="1"/>
  <c r="BP38" i="12" a="1"/>
  <c r="BP38" i="12" s="1"/>
  <c r="BO38" i="12" a="1"/>
  <c r="BO38" i="12" s="1"/>
  <c r="CK37" i="12" a="1"/>
  <c r="CK37" i="12" s="1"/>
  <c r="CJ37" i="12" a="1"/>
  <c r="CJ37" i="12" s="1"/>
  <c r="CH37" i="12" a="1"/>
  <c r="CH37" i="12" s="1"/>
  <c r="AI37" i="12" s="1"/>
  <c r="CG37" i="12" a="1"/>
  <c r="CG37" i="12" s="1"/>
  <c r="CE37" i="12" a="1"/>
  <c r="CE37" i="12" s="1"/>
  <c r="CC37" i="12" a="1"/>
  <c r="CC37" i="12" s="1"/>
  <c r="BX37" i="12" a="1"/>
  <c r="BX37" i="12" s="1"/>
  <c r="BW37" i="12" a="1"/>
  <c r="BW37" i="12" s="1"/>
  <c r="BQ37" i="12" a="1"/>
  <c r="BQ37" i="12" s="1"/>
  <c r="BP37" i="12" a="1"/>
  <c r="BP37" i="12" s="1"/>
  <c r="BO37" i="12" a="1"/>
  <c r="BO37" i="12" s="1"/>
  <c r="CK36" i="12" a="1"/>
  <c r="CK36" i="12" s="1"/>
  <c r="CJ36" i="12" a="1"/>
  <c r="CJ36" i="12" s="1"/>
  <c r="CH36" i="12" a="1"/>
  <c r="CH36" i="12" s="1"/>
  <c r="AI36" i="12" s="1"/>
  <c r="CG36" i="12" a="1"/>
  <c r="CG36" i="12" s="1"/>
  <c r="CE36" i="12" a="1"/>
  <c r="CE36" i="12" s="1"/>
  <c r="CC36" i="12" a="1"/>
  <c r="CC36" i="12" s="1"/>
  <c r="BX36" i="12" a="1"/>
  <c r="BX36" i="12" s="1"/>
  <c r="BW36" i="12" a="1"/>
  <c r="BW36" i="12" s="1"/>
  <c r="BQ36" i="12" a="1"/>
  <c r="BQ36" i="12" s="1"/>
  <c r="BP36" i="12" a="1"/>
  <c r="BP36" i="12" s="1"/>
  <c r="BO36" i="12" a="1"/>
  <c r="BO36" i="12" s="1"/>
  <c r="CK35" i="12" a="1"/>
  <c r="CK35" i="12" s="1"/>
  <c r="CJ35" i="12" a="1"/>
  <c r="CJ35" i="12" s="1"/>
  <c r="CH35" i="12" a="1"/>
  <c r="CH35" i="12" s="1"/>
  <c r="AI35" i="12" s="1"/>
  <c r="CG35" i="12" a="1"/>
  <c r="CG35" i="12" s="1"/>
  <c r="CE35" i="12" a="1"/>
  <c r="CE35" i="12" s="1"/>
  <c r="CC35" i="12" a="1"/>
  <c r="CC35" i="12" s="1"/>
  <c r="BX35" i="12" a="1"/>
  <c r="BX35" i="12" s="1"/>
  <c r="BW35" i="12" a="1"/>
  <c r="BW35" i="12" s="1"/>
  <c r="BQ35" i="12" a="1"/>
  <c r="BQ35" i="12" s="1"/>
  <c r="BP35" i="12" a="1"/>
  <c r="BP35" i="12" s="1"/>
  <c r="BO35" i="12" a="1"/>
  <c r="BO35" i="12" s="1"/>
  <c r="CK34" i="12" a="1"/>
  <c r="CK34" i="12" s="1"/>
  <c r="CJ34" i="12" a="1"/>
  <c r="CJ34" i="12" s="1"/>
  <c r="CH34" i="12" a="1"/>
  <c r="CH34" i="12" s="1"/>
  <c r="AI34" i="12" s="1"/>
  <c r="CG34" i="12" a="1"/>
  <c r="CG34" i="12" s="1"/>
  <c r="CE34" i="12" a="1"/>
  <c r="CE34" i="12" s="1"/>
  <c r="CC34" i="12" a="1"/>
  <c r="CC34" i="12" s="1"/>
  <c r="BX34" i="12" a="1"/>
  <c r="BX34" i="12" s="1"/>
  <c r="BW34" i="12" a="1"/>
  <c r="BW34" i="12" s="1"/>
  <c r="BQ34" i="12" a="1"/>
  <c r="BQ34" i="12" s="1"/>
  <c r="BP34" i="12" a="1"/>
  <c r="BP34" i="12" s="1"/>
  <c r="BO34" i="12" a="1"/>
  <c r="BO34" i="12" s="1"/>
  <c r="CK33" i="12" a="1"/>
  <c r="CK33" i="12" s="1"/>
  <c r="CJ33" i="12" a="1"/>
  <c r="CJ33" i="12" s="1"/>
  <c r="CH33" i="12" a="1"/>
  <c r="CH33" i="12" s="1"/>
  <c r="AI33" i="12" s="1"/>
  <c r="CG33" i="12" a="1"/>
  <c r="CG33" i="12" s="1"/>
  <c r="CE33" i="12" a="1"/>
  <c r="CE33" i="12" s="1"/>
  <c r="CC33" i="12" a="1"/>
  <c r="CC33" i="12" s="1"/>
  <c r="BX33" i="12" a="1"/>
  <c r="BX33" i="12" s="1"/>
  <c r="BW33" i="12" a="1"/>
  <c r="BW33" i="12" s="1"/>
  <c r="BQ33" i="12" a="1"/>
  <c r="BQ33" i="12" s="1"/>
  <c r="BP33" i="12" a="1"/>
  <c r="BP33" i="12" s="1"/>
  <c r="BO33" i="12" a="1"/>
  <c r="BO33" i="12" s="1"/>
  <c r="CK32" i="12" a="1"/>
  <c r="CK32" i="12" s="1"/>
  <c r="CJ32" i="12" a="1"/>
  <c r="CJ32" i="12" s="1"/>
  <c r="CH32" i="12" a="1"/>
  <c r="CH32" i="12" s="1"/>
  <c r="AI32" i="12" s="1"/>
  <c r="CG32" i="12" a="1"/>
  <c r="CG32" i="12" s="1"/>
  <c r="CE32" i="12" a="1"/>
  <c r="CE32" i="12" s="1"/>
  <c r="CC32" i="12" a="1"/>
  <c r="CC32" i="12" s="1"/>
  <c r="BX32" i="12" a="1"/>
  <c r="BX32" i="12" s="1"/>
  <c r="BW32" i="12" a="1"/>
  <c r="BW32" i="12" s="1"/>
  <c r="BQ32" i="12" a="1"/>
  <c r="BQ32" i="12" s="1"/>
  <c r="BP32" i="12" a="1"/>
  <c r="BP32" i="12" s="1"/>
  <c r="BO32" i="12" a="1"/>
  <c r="BO32" i="12" s="1"/>
  <c r="CK31" i="12" a="1"/>
  <c r="CK31" i="12" s="1"/>
  <c r="CJ31" i="12" a="1"/>
  <c r="CJ31" i="12" s="1"/>
  <c r="CH31" i="12" a="1"/>
  <c r="CH31" i="12" s="1"/>
  <c r="AI31" i="12" s="1"/>
  <c r="CG31" i="12" a="1"/>
  <c r="CG31" i="12" s="1"/>
  <c r="CE31" i="12" a="1"/>
  <c r="CE31" i="12" s="1"/>
  <c r="CC31" i="12" a="1"/>
  <c r="CC31" i="12" s="1"/>
  <c r="BX31" i="12" a="1"/>
  <c r="BX31" i="12" s="1"/>
  <c r="BW31" i="12" a="1"/>
  <c r="BW31" i="12" s="1"/>
  <c r="BQ31" i="12" a="1"/>
  <c r="BQ31" i="12" s="1"/>
  <c r="BP31" i="12" a="1"/>
  <c r="BP31" i="12" s="1"/>
  <c r="BO31" i="12" a="1"/>
  <c r="BO31" i="12" s="1"/>
  <c r="CK30" i="12" a="1"/>
  <c r="CK30" i="12" s="1"/>
  <c r="CJ30" i="12" a="1"/>
  <c r="CJ30" i="12" s="1"/>
  <c r="CH30" i="12" a="1"/>
  <c r="CH30" i="12" s="1"/>
  <c r="AI30" i="12" s="1"/>
  <c r="CG30" i="12" a="1"/>
  <c r="CG30" i="12" s="1"/>
  <c r="CE30" i="12" a="1"/>
  <c r="CE30" i="12" s="1"/>
  <c r="CC30" i="12" a="1"/>
  <c r="CC30" i="12" s="1"/>
  <c r="BX30" i="12" a="1"/>
  <c r="BX30" i="12" s="1"/>
  <c r="BW30" i="12" a="1"/>
  <c r="BW30" i="12" s="1"/>
  <c r="BQ30" i="12" a="1"/>
  <c r="BQ30" i="12" s="1"/>
  <c r="BP30" i="12" a="1"/>
  <c r="BP30" i="12" s="1"/>
  <c r="BO30" i="12" a="1"/>
  <c r="BO30" i="12" s="1"/>
  <c r="CK29" i="12" a="1"/>
  <c r="CK29" i="12" s="1"/>
  <c r="CJ29" i="12" a="1"/>
  <c r="CJ29" i="12" s="1"/>
  <c r="CH29" i="12" a="1"/>
  <c r="CH29" i="12" s="1"/>
  <c r="AI29" i="12" s="1"/>
  <c r="CG29" i="12" a="1"/>
  <c r="CG29" i="12" s="1"/>
  <c r="CE29" i="12" a="1"/>
  <c r="CE29" i="12" s="1"/>
  <c r="CC29" i="12" a="1"/>
  <c r="CC29" i="12" s="1"/>
  <c r="BX29" i="12" a="1"/>
  <c r="BX29" i="12" s="1"/>
  <c r="BW29" i="12" a="1"/>
  <c r="BW29" i="12" s="1"/>
  <c r="BQ29" i="12" a="1"/>
  <c r="BQ29" i="12" s="1"/>
  <c r="BP29" i="12" a="1"/>
  <c r="BP29" i="12" s="1"/>
  <c r="BO29" i="12" a="1"/>
  <c r="BO29" i="12" s="1"/>
  <c r="CK28" i="12" a="1"/>
  <c r="CK28" i="12" s="1"/>
  <c r="CJ28" i="12" a="1"/>
  <c r="CJ28" i="12" s="1"/>
  <c r="CH28" i="12" a="1"/>
  <c r="CH28" i="12" s="1"/>
  <c r="AI28" i="12" s="1"/>
  <c r="CG28" i="12" a="1"/>
  <c r="CG28" i="12" s="1"/>
  <c r="CE28" i="12" a="1"/>
  <c r="CE28" i="12" s="1"/>
  <c r="CC28" i="12" a="1"/>
  <c r="CC28" i="12" s="1"/>
  <c r="BX28" i="12" a="1"/>
  <c r="BX28" i="12" s="1"/>
  <c r="BW28" i="12" a="1"/>
  <c r="BW28" i="12" s="1"/>
  <c r="BQ28" i="12" a="1"/>
  <c r="BQ28" i="12" s="1"/>
  <c r="BP28" i="12" a="1"/>
  <c r="BP28" i="12" s="1"/>
  <c r="BO28" i="12" a="1"/>
  <c r="BO28" i="12" s="1"/>
  <c r="CK27" i="12" a="1"/>
  <c r="CK27" i="12" s="1"/>
  <c r="CJ27" i="12" a="1"/>
  <c r="CJ27" i="12" s="1"/>
  <c r="CH27" i="12" a="1"/>
  <c r="CH27" i="12" s="1"/>
  <c r="AI27" i="12" s="1"/>
  <c r="CG27" i="12" a="1"/>
  <c r="CG27" i="12" s="1"/>
  <c r="CE27" i="12" a="1"/>
  <c r="CE27" i="12" s="1"/>
  <c r="CC27" i="12" a="1"/>
  <c r="CC27" i="12" s="1"/>
  <c r="BX27" i="12" a="1"/>
  <c r="BX27" i="12" s="1"/>
  <c r="BW27" i="12" a="1"/>
  <c r="BW27" i="12" s="1"/>
  <c r="BQ27" i="12" a="1"/>
  <c r="BQ27" i="12" s="1"/>
  <c r="BP27" i="12" a="1"/>
  <c r="BP27" i="12" s="1"/>
  <c r="BO27" i="12" a="1"/>
  <c r="BO27" i="12" s="1"/>
  <c r="CK26" i="12" a="1"/>
  <c r="CK26" i="12" s="1"/>
  <c r="CJ26" i="12" a="1"/>
  <c r="CJ26" i="12" s="1"/>
  <c r="CH26" i="12" a="1"/>
  <c r="CH26" i="12" s="1"/>
  <c r="AI26" i="12" s="1"/>
  <c r="CG26" i="12" a="1"/>
  <c r="CG26" i="12" s="1"/>
  <c r="CE26" i="12" a="1"/>
  <c r="CE26" i="12" s="1"/>
  <c r="CC26" i="12" a="1"/>
  <c r="CC26" i="12" s="1"/>
  <c r="BX26" i="12" a="1"/>
  <c r="BX26" i="12" s="1"/>
  <c r="BW26" i="12" a="1"/>
  <c r="BW26" i="12" s="1"/>
  <c r="BQ26" i="12" a="1"/>
  <c r="BQ26" i="12" s="1"/>
  <c r="BP26" i="12" a="1"/>
  <c r="BP26" i="12" s="1"/>
  <c r="BO26" i="12" a="1"/>
  <c r="BO26" i="12" s="1"/>
  <c r="CK25" i="12" a="1"/>
  <c r="CK25" i="12" s="1"/>
  <c r="CJ25" i="12" a="1"/>
  <c r="CJ25" i="12" s="1"/>
  <c r="CH25" i="12" a="1"/>
  <c r="CH25" i="12" s="1"/>
  <c r="AI25" i="12" s="1"/>
  <c r="CG25" i="12" a="1"/>
  <c r="CG25" i="12" s="1"/>
  <c r="CE25" i="12" a="1"/>
  <c r="CE25" i="12" s="1"/>
  <c r="CC25" i="12" a="1"/>
  <c r="CC25" i="12" s="1"/>
  <c r="BX25" i="12" a="1"/>
  <c r="BX25" i="12" s="1"/>
  <c r="BW25" i="12" a="1"/>
  <c r="BW25" i="12" s="1"/>
  <c r="BQ25" i="12" a="1"/>
  <c r="BQ25" i="12" s="1"/>
  <c r="BP25" i="12" a="1"/>
  <c r="BP25" i="12" s="1"/>
  <c r="BO25" i="12" a="1"/>
  <c r="BO25" i="12" s="1"/>
  <c r="CK24" i="12" a="1"/>
  <c r="CK24" i="12" s="1"/>
  <c r="CJ24" i="12" a="1"/>
  <c r="CJ24" i="12" s="1"/>
  <c r="CH24" i="12" a="1"/>
  <c r="CH24" i="12" s="1"/>
  <c r="AI24" i="12" s="1"/>
  <c r="CG24" i="12" a="1"/>
  <c r="CG24" i="12" s="1"/>
  <c r="CE24" i="12" a="1"/>
  <c r="CE24" i="12" s="1"/>
  <c r="CC24" i="12" a="1"/>
  <c r="CC24" i="12" s="1"/>
  <c r="BX24" i="12" a="1"/>
  <c r="BX24" i="12" s="1"/>
  <c r="BW24" i="12" a="1"/>
  <c r="BW24" i="12" s="1"/>
  <c r="BQ24" i="12" a="1"/>
  <c r="BQ24" i="12" s="1"/>
  <c r="BP24" i="12" a="1"/>
  <c r="BP24" i="12" s="1"/>
  <c r="BO24" i="12" a="1"/>
  <c r="BO24" i="12" s="1"/>
  <c r="CK23" i="12" a="1"/>
  <c r="CK23" i="12" s="1"/>
  <c r="CJ23" i="12" a="1"/>
  <c r="CJ23" i="12" s="1"/>
  <c r="CH23" i="12" a="1"/>
  <c r="CH23" i="12" s="1"/>
  <c r="AI23" i="12" s="1"/>
  <c r="CG23" i="12" a="1"/>
  <c r="CG23" i="12" s="1"/>
  <c r="CE23" i="12" a="1"/>
  <c r="CE23" i="12" s="1"/>
  <c r="CC23" i="12" a="1"/>
  <c r="CC23" i="12" s="1"/>
  <c r="BX23" i="12" a="1"/>
  <c r="BX23" i="12" s="1"/>
  <c r="BW23" i="12" a="1"/>
  <c r="BW23" i="12" s="1"/>
  <c r="BQ23" i="12" a="1"/>
  <c r="BQ23" i="12" s="1"/>
  <c r="BP23" i="12" a="1"/>
  <c r="BP23" i="12" s="1"/>
  <c r="BO23" i="12" a="1"/>
  <c r="BO23" i="12" s="1"/>
  <c r="CK22" i="12" a="1"/>
  <c r="CK22" i="12" s="1"/>
  <c r="CJ22" i="12" a="1"/>
  <c r="CJ22" i="12" s="1"/>
  <c r="CH22" i="12" a="1"/>
  <c r="CH22" i="12" s="1"/>
  <c r="AI22" i="12" s="1"/>
  <c r="CG22" i="12" a="1"/>
  <c r="CG22" i="12" s="1"/>
  <c r="CE22" i="12" a="1"/>
  <c r="CE22" i="12" s="1"/>
  <c r="CC22" i="12" a="1"/>
  <c r="CC22" i="12" s="1"/>
  <c r="BX22" i="12" a="1"/>
  <c r="BX22" i="12" s="1"/>
  <c r="BW22" i="12" a="1"/>
  <c r="BW22" i="12" s="1"/>
  <c r="BQ22" i="12" a="1"/>
  <c r="BQ22" i="12" s="1"/>
  <c r="BP22" i="12" a="1"/>
  <c r="BP22" i="12" s="1"/>
  <c r="BO22" i="12" a="1"/>
  <c r="BO22" i="12" s="1"/>
  <c r="CK21" i="12" a="1"/>
  <c r="CK21" i="12" s="1"/>
  <c r="CJ21" i="12" a="1"/>
  <c r="CJ21" i="12" s="1"/>
  <c r="CH21" i="12" a="1"/>
  <c r="CH21" i="12" s="1"/>
  <c r="AI21" i="12" s="1"/>
  <c r="CG21" i="12" a="1"/>
  <c r="CG21" i="12" s="1"/>
  <c r="CE21" i="12" a="1"/>
  <c r="CE21" i="12" s="1"/>
  <c r="CC21" i="12" a="1"/>
  <c r="CC21" i="12" s="1"/>
  <c r="BX21" i="12" a="1"/>
  <c r="BX21" i="12" s="1"/>
  <c r="BW21" i="12" a="1"/>
  <c r="BW21" i="12" s="1"/>
  <c r="BQ21" i="12" a="1"/>
  <c r="BQ21" i="12" s="1"/>
  <c r="BP21" i="12" a="1"/>
  <c r="BP21" i="12" s="1"/>
  <c r="BO21" i="12" a="1"/>
  <c r="BO21" i="12" s="1"/>
  <c r="CK20" i="12" a="1"/>
  <c r="CK20" i="12" s="1"/>
  <c r="CJ20" i="12" a="1"/>
  <c r="CJ20" i="12" s="1"/>
  <c r="CH20" i="12" a="1"/>
  <c r="CH20" i="12" s="1"/>
  <c r="AI20" i="12" s="1"/>
  <c r="CG20" i="12" a="1"/>
  <c r="CG20" i="12" s="1"/>
  <c r="CE20" i="12" a="1"/>
  <c r="CE20" i="12" s="1"/>
  <c r="CC20" i="12" a="1"/>
  <c r="CC20" i="12" s="1"/>
  <c r="BX20" i="12" a="1"/>
  <c r="BX20" i="12" s="1"/>
  <c r="BW20" i="12" a="1"/>
  <c r="BW20" i="12" s="1"/>
  <c r="BQ20" i="12" a="1"/>
  <c r="BQ20" i="12" s="1"/>
  <c r="BP20" i="12" a="1"/>
  <c r="BP20" i="12" s="1"/>
  <c r="BO20" i="12" a="1"/>
  <c r="BO20" i="12" s="1"/>
  <c r="CK19" i="12" a="1"/>
  <c r="CK19" i="12" s="1"/>
  <c r="CJ19" i="12" a="1"/>
  <c r="CJ19" i="12" s="1"/>
  <c r="CH19" i="12" a="1"/>
  <c r="CH19" i="12" s="1"/>
  <c r="AI19" i="12" s="1"/>
  <c r="CG19" i="12" a="1"/>
  <c r="CG19" i="12" s="1"/>
  <c r="CE19" i="12" a="1"/>
  <c r="CE19" i="12" s="1"/>
  <c r="CC19" i="12" a="1"/>
  <c r="CC19" i="12" s="1"/>
  <c r="BX19" i="12" a="1"/>
  <c r="BX19" i="12" s="1"/>
  <c r="BW19" i="12" a="1"/>
  <c r="BW19" i="12" s="1"/>
  <c r="BQ19" i="12" a="1"/>
  <c r="BQ19" i="12" s="1"/>
  <c r="BP19" i="12" a="1"/>
  <c r="BP19" i="12" s="1"/>
  <c r="BO19" i="12" a="1"/>
  <c r="BO19" i="12" s="1"/>
  <c r="CK18" i="12" a="1"/>
  <c r="CK18" i="12" s="1"/>
  <c r="CJ18" i="12" a="1"/>
  <c r="CJ18" i="12" s="1"/>
  <c r="CH18" i="12" a="1"/>
  <c r="CH18" i="12" s="1"/>
  <c r="AI18" i="12" s="1"/>
  <c r="CG18" i="12" a="1"/>
  <c r="CG18" i="12" s="1"/>
  <c r="CE18" i="12" a="1"/>
  <c r="CE18" i="12" s="1"/>
  <c r="CC18" i="12" a="1"/>
  <c r="CC18" i="12" s="1"/>
  <c r="BX18" i="12" a="1"/>
  <c r="BX18" i="12" s="1"/>
  <c r="BW18" i="12" a="1"/>
  <c r="BW18" i="12" s="1"/>
  <c r="BQ18" i="12" a="1"/>
  <c r="BQ18" i="12" s="1"/>
  <c r="BP18" i="12" a="1"/>
  <c r="BP18" i="12" s="1"/>
  <c r="BO18" i="12" a="1"/>
  <c r="BO18" i="12" s="1"/>
  <c r="CK17" i="12" a="1"/>
  <c r="CK17" i="12" s="1"/>
  <c r="CJ17" i="12" a="1"/>
  <c r="CJ17" i="12" s="1"/>
  <c r="CH17" i="12" a="1"/>
  <c r="CH17" i="12" s="1"/>
  <c r="AI17" i="12" s="1"/>
  <c r="CG17" i="12" a="1"/>
  <c r="CG17" i="12" s="1"/>
  <c r="CE17" i="12" a="1"/>
  <c r="CE17" i="12" s="1"/>
  <c r="CC17" i="12" a="1"/>
  <c r="CC17" i="12" s="1"/>
  <c r="BX17" i="12" a="1"/>
  <c r="BX17" i="12" s="1"/>
  <c r="BW17" i="12" a="1"/>
  <c r="BW17" i="12" s="1"/>
  <c r="BQ17" i="12" a="1"/>
  <c r="BQ17" i="12" s="1"/>
  <c r="BP17" i="12" a="1"/>
  <c r="BP17" i="12" s="1"/>
  <c r="BO17" i="12" a="1"/>
  <c r="BO17" i="12" s="1"/>
  <c r="CK16" i="12" a="1"/>
  <c r="CK16" i="12" s="1"/>
  <c r="CJ16" i="12" a="1"/>
  <c r="CJ16" i="12" s="1"/>
  <c r="CH16" i="12" a="1"/>
  <c r="CH16" i="12" s="1"/>
  <c r="AI16" i="12" s="1"/>
  <c r="CG16" i="12" a="1"/>
  <c r="CG16" i="12" s="1"/>
  <c r="CE16" i="12" a="1"/>
  <c r="CE16" i="12" s="1"/>
  <c r="CC16" i="12" a="1"/>
  <c r="CC16" i="12" s="1"/>
  <c r="BX16" i="12" a="1"/>
  <c r="BX16" i="12" s="1"/>
  <c r="BW16" i="12" a="1"/>
  <c r="BW16" i="12" s="1"/>
  <c r="BQ16" i="12" a="1"/>
  <c r="BQ16" i="12" s="1"/>
  <c r="BP16" i="12" a="1"/>
  <c r="BP16" i="12" s="1"/>
  <c r="BO16" i="12" a="1"/>
  <c r="BO16" i="12" s="1"/>
  <c r="CK15" i="12" a="1"/>
  <c r="CK15" i="12" s="1"/>
  <c r="CJ15" i="12" a="1"/>
  <c r="CJ15" i="12" s="1"/>
  <c r="CH15" i="12" a="1"/>
  <c r="CH15" i="12" s="1"/>
  <c r="AI15" i="12" s="1"/>
  <c r="CG15" i="12" a="1"/>
  <c r="CG15" i="12" s="1"/>
  <c r="CE15" i="12" a="1"/>
  <c r="CE15" i="12" s="1"/>
  <c r="CC15" i="12" a="1"/>
  <c r="CC15" i="12" s="1"/>
  <c r="BX15" i="12" a="1"/>
  <c r="BX15" i="12" s="1"/>
  <c r="BW15" i="12" a="1"/>
  <c r="BW15" i="12" s="1"/>
  <c r="BQ15" i="12" a="1"/>
  <c r="BQ15" i="12" s="1"/>
  <c r="BP15" i="12" a="1"/>
  <c r="BP15" i="12" s="1"/>
  <c r="BO15" i="12" a="1"/>
  <c r="BO15" i="12" s="1"/>
  <c r="CH14" i="12" a="1"/>
  <c r="CH14" i="12" s="1"/>
  <c r="AI14" i="12" s="1"/>
  <c r="CH13" i="12" a="1"/>
  <c r="CH13" i="12" s="1"/>
  <c r="AI13" i="12" s="1"/>
  <c r="CH12" i="12" a="1"/>
  <c r="CH12" i="12" s="1"/>
  <c r="AI12" i="12" s="1"/>
  <c r="CH11" i="12" a="1"/>
  <c r="CH11" i="12" s="1"/>
  <c r="AI11" i="12" s="1"/>
  <c r="CH10" i="12" a="1"/>
  <c r="CH10" i="12" s="1"/>
  <c r="AI10" i="12" s="1"/>
  <c r="CH9" i="12" a="1"/>
  <c r="CH9" i="12" s="1"/>
  <c r="AI9" i="12" s="1"/>
  <c r="CH8" i="12" a="1"/>
  <c r="CH8" i="12" s="1"/>
  <c r="AI8" i="12" s="1"/>
  <c r="CH7" i="12" a="1"/>
  <c r="CH7" i="12" s="1"/>
  <c r="AI7" i="12" s="1"/>
  <c r="CH6" i="12" a="1"/>
  <c r="CH6" i="12" s="1"/>
  <c r="AI6" i="12" s="1"/>
  <c r="CH5" i="12" a="1"/>
  <c r="CH5" i="12" s="1"/>
  <c r="CH4" i="12" a="1"/>
  <c r="CH4" i="12" s="1"/>
  <c r="CH3" i="12" a="1"/>
  <c r="CH3" i="12" s="1"/>
  <c r="CH2" i="12" a="1"/>
  <c r="CH2" i="12" s="1"/>
  <c r="CK66" i="6" a="1"/>
  <c r="CK66" i="6" s="1"/>
  <c r="CK65" i="6" a="1"/>
  <c r="CK65" i="6" s="1"/>
  <c r="CK64" i="6" a="1"/>
  <c r="CK64" i="6" s="1"/>
  <c r="CK63" i="6" a="1"/>
  <c r="CK63" i="6" s="1"/>
  <c r="CK62" i="6" a="1"/>
  <c r="CK62" i="6" s="1"/>
  <c r="CK61" i="6" a="1"/>
  <c r="CK61" i="6" s="1"/>
  <c r="CK60" i="6" a="1"/>
  <c r="CK60" i="6" s="1"/>
  <c r="CK59" i="6" a="1"/>
  <c r="CK59" i="6" s="1"/>
  <c r="CK58" i="6" a="1"/>
  <c r="CK58" i="6" s="1"/>
  <c r="CK57" i="6" a="1"/>
  <c r="CK57" i="6" s="1"/>
  <c r="CK56" i="6" a="1"/>
  <c r="CK56" i="6" s="1"/>
  <c r="CK55" i="6" a="1"/>
  <c r="CK55" i="6" s="1"/>
  <c r="CK54" i="6" a="1"/>
  <c r="CK54" i="6" s="1"/>
  <c r="CK53" i="6" a="1"/>
  <c r="CK53" i="6" s="1"/>
  <c r="CK52" i="6" a="1"/>
  <c r="CK52" i="6" s="1"/>
  <c r="CK51" i="6" a="1"/>
  <c r="CK51" i="6" s="1"/>
  <c r="CK50" i="6" a="1"/>
  <c r="CK50" i="6" s="1"/>
  <c r="CK49" i="6" a="1"/>
  <c r="CK49" i="6" s="1"/>
  <c r="CK48" i="6" a="1"/>
  <c r="CK48" i="6" s="1"/>
  <c r="CK47" i="6" a="1"/>
  <c r="CK47" i="6" s="1"/>
  <c r="CK46" i="6" a="1"/>
  <c r="CK46" i="6" s="1"/>
  <c r="CK45" i="6" a="1"/>
  <c r="CK45" i="6" s="1"/>
  <c r="CK44" i="6" a="1"/>
  <c r="CK44" i="6" s="1"/>
  <c r="CK43" i="6" a="1"/>
  <c r="CK43" i="6" s="1"/>
  <c r="CK42" i="6" a="1"/>
  <c r="CK42" i="6" s="1"/>
  <c r="CK41" i="6" a="1"/>
  <c r="CK41" i="6" s="1"/>
  <c r="CK40" i="6" a="1"/>
  <c r="CK40" i="6" s="1"/>
  <c r="CK39" i="6" a="1"/>
  <c r="CK39" i="6" s="1"/>
  <c r="CK38" i="6" a="1"/>
  <c r="CK38" i="6" s="1"/>
  <c r="CK37" i="6" a="1"/>
  <c r="CK37" i="6" s="1"/>
  <c r="CK36" i="6" a="1"/>
  <c r="CK36" i="6" s="1"/>
  <c r="CK35" i="6" a="1"/>
  <c r="CK35" i="6" s="1"/>
  <c r="CJ66" i="6" a="1"/>
  <c r="CJ66" i="6" s="1"/>
  <c r="CJ65" i="6" a="1"/>
  <c r="CJ65" i="6" s="1"/>
  <c r="CJ64" i="6" a="1"/>
  <c r="CJ64" i="6" s="1"/>
  <c r="CJ63" i="6" a="1"/>
  <c r="CJ63" i="6" s="1"/>
  <c r="CJ62" i="6" a="1"/>
  <c r="CJ62" i="6" s="1"/>
  <c r="CJ61" i="6" a="1"/>
  <c r="CJ61" i="6" s="1"/>
  <c r="CJ60" i="6" a="1"/>
  <c r="CJ60" i="6" s="1"/>
  <c r="CJ59" i="6" a="1"/>
  <c r="CJ59" i="6" s="1"/>
  <c r="CJ58" i="6" a="1"/>
  <c r="CJ58" i="6" s="1"/>
  <c r="CJ57" i="6" a="1"/>
  <c r="CJ57" i="6" s="1"/>
  <c r="CJ56" i="6" a="1"/>
  <c r="CJ56" i="6" s="1"/>
  <c r="CJ55" i="6" a="1"/>
  <c r="CJ55" i="6" s="1"/>
  <c r="CJ54" i="6" a="1"/>
  <c r="CJ54" i="6" s="1"/>
  <c r="CJ53" i="6" a="1"/>
  <c r="CJ53" i="6" s="1"/>
  <c r="CJ52" i="6" a="1"/>
  <c r="CJ52" i="6" s="1"/>
  <c r="CJ51" i="6" a="1"/>
  <c r="CJ51" i="6" s="1"/>
  <c r="CJ50" i="6" a="1"/>
  <c r="CJ50" i="6" s="1"/>
  <c r="CJ49" i="6" a="1"/>
  <c r="CJ49" i="6" s="1"/>
  <c r="CJ48" i="6" a="1"/>
  <c r="CJ48" i="6" s="1"/>
  <c r="CJ47" i="6" a="1"/>
  <c r="CJ47" i="6" s="1"/>
  <c r="CJ46" i="6" a="1"/>
  <c r="CJ46" i="6" s="1"/>
  <c r="CJ45" i="6" a="1"/>
  <c r="CJ45" i="6" s="1"/>
  <c r="CJ44" i="6" a="1"/>
  <c r="CJ44" i="6" s="1"/>
  <c r="CJ43" i="6" a="1"/>
  <c r="CJ43" i="6" s="1"/>
  <c r="CJ42" i="6" a="1"/>
  <c r="CJ42" i="6" s="1"/>
  <c r="CJ41" i="6" a="1"/>
  <c r="CJ41" i="6" s="1"/>
  <c r="CJ40" i="6" a="1"/>
  <c r="CJ40" i="6" s="1"/>
  <c r="CJ39" i="6" a="1"/>
  <c r="CJ39" i="6" s="1"/>
  <c r="CJ38" i="6" a="1"/>
  <c r="CJ38" i="6" s="1"/>
  <c r="CJ37" i="6" a="1"/>
  <c r="CJ37" i="6" s="1"/>
  <c r="CJ36" i="6" a="1"/>
  <c r="CJ36" i="6" s="1"/>
  <c r="CJ35" i="6" a="1"/>
  <c r="CJ35" i="6" s="1"/>
  <c r="CI66" i="6" a="1"/>
  <c r="CI66" i="6" s="1"/>
  <c r="CI65" i="6" a="1"/>
  <c r="CI65" i="6" s="1"/>
  <c r="CI64" i="6" a="1"/>
  <c r="CI64" i="6" s="1"/>
  <c r="CI63" i="6" a="1"/>
  <c r="CI63" i="6" s="1"/>
  <c r="CI62" i="6" a="1"/>
  <c r="CI62" i="6" s="1"/>
  <c r="CI61" i="6" a="1"/>
  <c r="CI61" i="6" s="1"/>
  <c r="CI60" i="6" a="1"/>
  <c r="CI60" i="6" s="1"/>
  <c r="CI59" i="6" a="1"/>
  <c r="CI59" i="6" s="1"/>
  <c r="CI58" i="6" a="1"/>
  <c r="CI58" i="6" s="1"/>
  <c r="CI57" i="6" a="1"/>
  <c r="CI57" i="6" s="1"/>
  <c r="CI56" i="6" a="1"/>
  <c r="CI56" i="6" s="1"/>
  <c r="CI55" i="6" a="1"/>
  <c r="CI55" i="6" s="1"/>
  <c r="CI54" i="6" a="1"/>
  <c r="CI54" i="6" s="1"/>
  <c r="CI53" i="6" a="1"/>
  <c r="CI53" i="6" s="1"/>
  <c r="CI52" i="6" a="1"/>
  <c r="CI52" i="6" s="1"/>
  <c r="CI51" i="6" a="1"/>
  <c r="CI51" i="6" s="1"/>
  <c r="CI50" i="6" a="1"/>
  <c r="CI50" i="6" s="1"/>
  <c r="CI49" i="6" a="1"/>
  <c r="CI49" i="6" s="1"/>
  <c r="CI48" i="6" a="1"/>
  <c r="CI48" i="6" s="1"/>
  <c r="CI47" i="6" a="1"/>
  <c r="CI47" i="6" s="1"/>
  <c r="CI46" i="6" a="1"/>
  <c r="CI46" i="6" s="1"/>
  <c r="CI45" i="6" a="1"/>
  <c r="CI45" i="6" s="1"/>
  <c r="CI44" i="6" a="1"/>
  <c r="CI44" i="6" s="1"/>
  <c r="CI43" i="6" a="1"/>
  <c r="CI43" i="6" s="1"/>
  <c r="CI42" i="6" a="1"/>
  <c r="CI42" i="6" s="1"/>
  <c r="CI41" i="6" a="1"/>
  <c r="CI41" i="6" s="1"/>
  <c r="CI40" i="6" a="1"/>
  <c r="CI40" i="6" s="1"/>
  <c r="CI39" i="6" a="1"/>
  <c r="CI39" i="6" s="1"/>
  <c r="CI38" i="6" a="1"/>
  <c r="CI38" i="6" s="1"/>
  <c r="CI37" i="6" a="1"/>
  <c r="CI37" i="6" s="1"/>
  <c r="CI36" i="6" a="1"/>
  <c r="CI36" i="6" s="1"/>
  <c r="CI35" i="6" a="1"/>
  <c r="CI35" i="6" s="1"/>
  <c r="CH66" i="6" a="1"/>
  <c r="CH66" i="6" s="1"/>
  <c r="CH65" i="6" a="1"/>
  <c r="CH65" i="6" s="1"/>
  <c r="CH64" i="6" a="1"/>
  <c r="CH64" i="6" s="1"/>
  <c r="CH63" i="6" a="1"/>
  <c r="CH63" i="6" s="1"/>
  <c r="CH62" i="6" a="1"/>
  <c r="CH62" i="6" s="1"/>
  <c r="CH61" i="6" a="1"/>
  <c r="CH61" i="6" s="1"/>
  <c r="CH60" i="6" a="1"/>
  <c r="CH60" i="6" s="1"/>
  <c r="CH59" i="6" a="1"/>
  <c r="CH59" i="6" s="1"/>
  <c r="CH58" i="6" a="1"/>
  <c r="CH58" i="6" s="1"/>
  <c r="CH57" i="6" a="1"/>
  <c r="CH57" i="6" s="1"/>
  <c r="CH56" i="6" a="1"/>
  <c r="CH56" i="6" s="1"/>
  <c r="CH55" i="6" a="1"/>
  <c r="CH55" i="6" s="1"/>
  <c r="CH54" i="6" a="1"/>
  <c r="CH54" i="6" s="1"/>
  <c r="CH53" i="6" a="1"/>
  <c r="CH53" i="6" s="1"/>
  <c r="CH52" i="6" a="1"/>
  <c r="CH52" i="6" s="1"/>
  <c r="CH51" i="6" a="1"/>
  <c r="CH51" i="6" s="1"/>
  <c r="CH50" i="6" a="1"/>
  <c r="CH50" i="6" s="1"/>
  <c r="CH49" i="6" a="1"/>
  <c r="CH49" i="6" s="1"/>
  <c r="CH48" i="6" a="1"/>
  <c r="CH48" i="6" s="1"/>
  <c r="CH47" i="6" a="1"/>
  <c r="CH47" i="6" s="1"/>
  <c r="CH46" i="6" a="1"/>
  <c r="CH46" i="6" s="1"/>
  <c r="CH45" i="6" a="1"/>
  <c r="CH45" i="6" s="1"/>
  <c r="CH44" i="6" a="1"/>
  <c r="CH44" i="6" s="1"/>
  <c r="CH43" i="6" a="1"/>
  <c r="CH43" i="6" s="1"/>
  <c r="CH42" i="6" a="1"/>
  <c r="CH42" i="6" s="1"/>
  <c r="CH41" i="6" a="1"/>
  <c r="CH41" i="6" s="1"/>
  <c r="CH40" i="6" a="1"/>
  <c r="CH40" i="6" s="1"/>
  <c r="CH39" i="6" a="1"/>
  <c r="CH39" i="6" s="1"/>
  <c r="CH38" i="6" a="1"/>
  <c r="CH38" i="6" s="1"/>
  <c r="CH37" i="6" a="1"/>
  <c r="CH37" i="6" s="1"/>
  <c r="CH36" i="6" a="1"/>
  <c r="CH36" i="6" s="1"/>
  <c r="CH35" i="6" a="1"/>
  <c r="CH35" i="6" s="1"/>
  <c r="CH34" i="6" a="1"/>
  <c r="CH34" i="6" s="1"/>
  <c r="CH33" i="6" a="1"/>
  <c r="CH33" i="6" s="1"/>
  <c r="CH32" i="6" a="1"/>
  <c r="CH32" i="6" s="1"/>
  <c r="CH31" i="6" a="1"/>
  <c r="CH31" i="6" s="1"/>
  <c r="CH30" i="6" a="1"/>
  <c r="CH30" i="6" s="1"/>
  <c r="CH29" i="6" a="1"/>
  <c r="CH29" i="6" s="1"/>
  <c r="CH28" i="6" a="1"/>
  <c r="CH28" i="6" s="1"/>
  <c r="CH27" i="6" a="1"/>
  <c r="CH27" i="6" s="1"/>
  <c r="CH26" i="6" a="1"/>
  <c r="CH26" i="6" s="1"/>
  <c r="CH25" i="6" a="1"/>
  <c r="CH25" i="6" s="1"/>
  <c r="CH24" i="6" a="1"/>
  <c r="CH24" i="6" s="1"/>
  <c r="CH23" i="6" a="1"/>
  <c r="CH23" i="6" s="1"/>
  <c r="CH22" i="6" a="1"/>
  <c r="CH22" i="6" s="1"/>
  <c r="CH21" i="6" a="1"/>
  <c r="CH21" i="6" s="1"/>
  <c r="CH20" i="6" a="1"/>
  <c r="CH20" i="6" s="1"/>
  <c r="CH19" i="6" a="1"/>
  <c r="CH19" i="6" s="1"/>
  <c r="CH18" i="6" a="1"/>
  <c r="CH18" i="6" s="1"/>
  <c r="CH17" i="6" a="1"/>
  <c r="CH17" i="6" s="1"/>
  <c r="CH16" i="6" a="1"/>
  <c r="CH16" i="6" s="1"/>
  <c r="CH15" i="6" a="1"/>
  <c r="CH15" i="6" s="1"/>
  <c r="CH14" i="6" a="1"/>
  <c r="CH14" i="6" s="1"/>
  <c r="CH13" i="6" a="1"/>
  <c r="CH13" i="6" s="1"/>
  <c r="CH12" i="6" a="1"/>
  <c r="CH12" i="6" s="1"/>
  <c r="CH11" i="6" a="1"/>
  <c r="CH11" i="6" s="1"/>
  <c r="CH10" i="6" a="1"/>
  <c r="CH10" i="6" s="1"/>
  <c r="CH9" i="6" a="1"/>
  <c r="CH9" i="6" s="1"/>
  <c r="CH8" i="6" a="1"/>
  <c r="CH8" i="6" s="1"/>
  <c r="CH7" i="6" a="1"/>
  <c r="CH7" i="6" s="1"/>
  <c r="CH6" i="6" a="1"/>
  <c r="CH6" i="6" s="1"/>
  <c r="CH5" i="6" a="1"/>
  <c r="CH5" i="6" s="1"/>
  <c r="CH4" i="6" a="1"/>
  <c r="CH4" i="6" s="1"/>
  <c r="CH3" i="6" a="1"/>
  <c r="CH3" i="6" s="1"/>
  <c r="CH2" i="6" a="1"/>
  <c r="CH2" i="6" s="1"/>
  <c r="CG66" i="6" a="1"/>
  <c r="CG66" i="6" s="1"/>
  <c r="CG65" i="6" a="1"/>
  <c r="CG65" i="6" s="1"/>
  <c r="CG64" i="6" a="1"/>
  <c r="CG64" i="6" s="1"/>
  <c r="CG63" i="6" a="1"/>
  <c r="CG63" i="6" s="1"/>
  <c r="CG62" i="6" a="1"/>
  <c r="CG62" i="6" s="1"/>
  <c r="CG61" i="6" a="1"/>
  <c r="CG61" i="6" s="1"/>
  <c r="CG60" i="6" a="1"/>
  <c r="CG60" i="6" s="1"/>
  <c r="CG59" i="6" a="1"/>
  <c r="CG59" i="6" s="1"/>
  <c r="CG58" i="6" a="1"/>
  <c r="CG58" i="6" s="1"/>
  <c r="CG57" i="6" a="1"/>
  <c r="CG57" i="6" s="1"/>
  <c r="CG56" i="6" a="1"/>
  <c r="CG56" i="6" s="1"/>
  <c r="CG55" i="6" a="1"/>
  <c r="CG55" i="6" s="1"/>
  <c r="CG54" i="6" a="1"/>
  <c r="CG54" i="6" s="1"/>
  <c r="CG53" i="6" a="1"/>
  <c r="CG53" i="6" s="1"/>
  <c r="CG52" i="6" a="1"/>
  <c r="CG52" i="6" s="1"/>
  <c r="CG51" i="6" a="1"/>
  <c r="CG51" i="6" s="1"/>
  <c r="CG50" i="6" a="1"/>
  <c r="CG50" i="6" s="1"/>
  <c r="CG49" i="6" a="1"/>
  <c r="CG49" i="6" s="1"/>
  <c r="CG48" i="6" a="1"/>
  <c r="CG48" i="6" s="1"/>
  <c r="CG47" i="6" a="1"/>
  <c r="CG47" i="6" s="1"/>
  <c r="CG46" i="6" a="1"/>
  <c r="CG46" i="6" s="1"/>
  <c r="CG45" i="6" a="1"/>
  <c r="CG45" i="6" s="1"/>
  <c r="CG44" i="6" a="1"/>
  <c r="CG44" i="6" s="1"/>
  <c r="CG43" i="6" a="1"/>
  <c r="CG43" i="6" s="1"/>
  <c r="CG42" i="6" a="1"/>
  <c r="CG42" i="6" s="1"/>
  <c r="CG41" i="6" a="1"/>
  <c r="CG41" i="6" s="1"/>
  <c r="CG40" i="6" a="1"/>
  <c r="CG40" i="6" s="1"/>
  <c r="CG39" i="6" a="1"/>
  <c r="CG39" i="6" s="1"/>
  <c r="CG38" i="6" a="1"/>
  <c r="CG38" i="6" s="1"/>
  <c r="CG37" i="6" a="1"/>
  <c r="CG37" i="6" s="1"/>
  <c r="CG36" i="6" a="1"/>
  <c r="CG36" i="6" s="1"/>
  <c r="CG35" i="6" a="1"/>
  <c r="CG35" i="6" s="1"/>
  <c r="CE66" i="6" a="1"/>
  <c r="CE66" i="6" s="1"/>
  <c r="CE65" i="6" a="1"/>
  <c r="CE65" i="6" s="1"/>
  <c r="CE64" i="6" a="1"/>
  <c r="CE64" i="6" s="1"/>
  <c r="CE63" i="6" a="1"/>
  <c r="CE63" i="6" s="1"/>
  <c r="CE62" i="6" a="1"/>
  <c r="CE62" i="6" s="1"/>
  <c r="CE61" i="6" a="1"/>
  <c r="CE61" i="6" s="1"/>
  <c r="CE60" i="6" a="1"/>
  <c r="CE60" i="6" s="1"/>
  <c r="CE59" i="6" a="1"/>
  <c r="CE59" i="6" s="1"/>
  <c r="CE58" i="6" a="1"/>
  <c r="CE58" i="6" s="1"/>
  <c r="CE57" i="6" a="1"/>
  <c r="CE57" i="6" s="1"/>
  <c r="CE56" i="6" a="1"/>
  <c r="CE56" i="6" s="1"/>
  <c r="CE55" i="6" a="1"/>
  <c r="CE55" i="6" s="1"/>
  <c r="CE54" i="6" a="1"/>
  <c r="CE54" i="6" s="1"/>
  <c r="CE53" i="6" a="1"/>
  <c r="CE53" i="6" s="1"/>
  <c r="CE52" i="6" a="1"/>
  <c r="CE52" i="6" s="1"/>
  <c r="CE51" i="6" a="1"/>
  <c r="CE51" i="6" s="1"/>
  <c r="CE50" i="6" a="1"/>
  <c r="CE50" i="6" s="1"/>
  <c r="CE49" i="6" a="1"/>
  <c r="CE49" i="6" s="1"/>
  <c r="CE48" i="6" a="1"/>
  <c r="CE48" i="6" s="1"/>
  <c r="CE47" i="6" a="1"/>
  <c r="CE47" i="6" s="1"/>
  <c r="CE46" i="6" a="1"/>
  <c r="CE46" i="6" s="1"/>
  <c r="CE45" i="6" a="1"/>
  <c r="CE45" i="6" s="1"/>
  <c r="CE44" i="6" a="1"/>
  <c r="CE44" i="6" s="1"/>
  <c r="CE43" i="6" a="1"/>
  <c r="CE43" i="6" s="1"/>
  <c r="CE42" i="6" a="1"/>
  <c r="CE42" i="6" s="1"/>
  <c r="CE41" i="6" a="1"/>
  <c r="CE41" i="6" s="1"/>
  <c r="CE40" i="6" a="1"/>
  <c r="CE40" i="6" s="1"/>
  <c r="CE39" i="6" a="1"/>
  <c r="CE39" i="6" s="1"/>
  <c r="CE38" i="6" a="1"/>
  <c r="CE38" i="6" s="1"/>
  <c r="CE37" i="6" a="1"/>
  <c r="CE37" i="6" s="1"/>
  <c r="CE36" i="6" a="1"/>
  <c r="CE36" i="6" s="1"/>
  <c r="CE35" i="6" a="1"/>
  <c r="CE35" i="6" s="1"/>
  <c r="CC66" i="6" a="1"/>
  <c r="CC66" i="6" s="1"/>
  <c r="CC65" i="6" a="1"/>
  <c r="CC65" i="6" s="1"/>
  <c r="CC64" i="6" a="1"/>
  <c r="CC64" i="6" s="1"/>
  <c r="CC63" i="6" a="1"/>
  <c r="CC63" i="6" s="1"/>
  <c r="CC62" i="6" a="1"/>
  <c r="CC62" i="6" s="1"/>
  <c r="CC61" i="6" a="1"/>
  <c r="CC61" i="6" s="1"/>
  <c r="CC60" i="6" a="1"/>
  <c r="CC60" i="6" s="1"/>
  <c r="CC59" i="6" a="1"/>
  <c r="CC59" i="6" s="1"/>
  <c r="CC58" i="6" a="1"/>
  <c r="CC58" i="6" s="1"/>
  <c r="CC57" i="6" a="1"/>
  <c r="CC57" i="6" s="1"/>
  <c r="CC56" i="6" a="1"/>
  <c r="CC56" i="6" s="1"/>
  <c r="CC55" i="6" a="1"/>
  <c r="CC55" i="6" s="1"/>
  <c r="CC54" i="6" a="1"/>
  <c r="CC54" i="6" s="1"/>
  <c r="CC53" i="6" a="1"/>
  <c r="CC53" i="6" s="1"/>
  <c r="CC52" i="6" a="1"/>
  <c r="CC52" i="6" s="1"/>
  <c r="CC51" i="6" a="1"/>
  <c r="CC51" i="6" s="1"/>
  <c r="CC50" i="6" a="1"/>
  <c r="CC50" i="6" s="1"/>
  <c r="CC49" i="6" a="1"/>
  <c r="CC49" i="6" s="1"/>
  <c r="CC48" i="6" a="1"/>
  <c r="CC48" i="6" s="1"/>
  <c r="CC47" i="6" a="1"/>
  <c r="CC47" i="6" s="1"/>
  <c r="CC46" i="6" a="1"/>
  <c r="CC46" i="6" s="1"/>
  <c r="CC45" i="6" a="1"/>
  <c r="CC45" i="6" s="1"/>
  <c r="CC44" i="6" a="1"/>
  <c r="CC44" i="6" s="1"/>
  <c r="CC43" i="6" a="1"/>
  <c r="CC43" i="6" s="1"/>
  <c r="CC42" i="6" a="1"/>
  <c r="CC42" i="6" s="1"/>
  <c r="CC41" i="6" a="1"/>
  <c r="CC41" i="6" s="1"/>
  <c r="CC40" i="6" a="1"/>
  <c r="CC40" i="6" s="1"/>
  <c r="CC39" i="6" a="1"/>
  <c r="CC39" i="6" s="1"/>
  <c r="CC38" i="6" a="1"/>
  <c r="CC38" i="6" s="1"/>
  <c r="CC37" i="6" a="1"/>
  <c r="CC37" i="6" s="1"/>
  <c r="CC36" i="6" a="1"/>
  <c r="CC36" i="6" s="1"/>
  <c r="CC35" i="6" a="1"/>
  <c r="CC35" i="6" s="1"/>
  <c r="BX66" i="6" a="1"/>
  <c r="BX66" i="6" s="1"/>
  <c r="BX65" i="6" a="1"/>
  <c r="BX65" i="6" s="1"/>
  <c r="BX64" i="6" a="1"/>
  <c r="BX64" i="6" s="1"/>
  <c r="BX63" i="6" a="1"/>
  <c r="BX63" i="6" s="1"/>
  <c r="BX62" i="6" a="1"/>
  <c r="BX62" i="6" s="1"/>
  <c r="BX61" i="6" a="1"/>
  <c r="BX61" i="6" s="1"/>
  <c r="BX60" i="6" a="1"/>
  <c r="BX60" i="6" s="1"/>
  <c r="BX59" i="6" a="1"/>
  <c r="BX59" i="6" s="1"/>
  <c r="BX58" i="6" a="1"/>
  <c r="BX58" i="6" s="1"/>
  <c r="BX57" i="6" a="1"/>
  <c r="BX57" i="6" s="1"/>
  <c r="BX56" i="6" a="1"/>
  <c r="BX56" i="6" s="1"/>
  <c r="BX55" i="6" a="1"/>
  <c r="BX55" i="6" s="1"/>
  <c r="BX54" i="6" a="1"/>
  <c r="BX54" i="6" s="1"/>
  <c r="BX53" i="6" a="1"/>
  <c r="BX53" i="6" s="1"/>
  <c r="BX52" i="6" a="1"/>
  <c r="BX52" i="6" s="1"/>
  <c r="BX51" i="6" a="1"/>
  <c r="BX51" i="6" s="1"/>
  <c r="BX50" i="6" a="1"/>
  <c r="BX50" i="6" s="1"/>
  <c r="BX49" i="6" a="1"/>
  <c r="BX49" i="6" s="1"/>
  <c r="BX48" i="6" a="1"/>
  <c r="BX48" i="6" s="1"/>
  <c r="BX47" i="6" a="1"/>
  <c r="BX47" i="6" s="1"/>
  <c r="BX46" i="6" a="1"/>
  <c r="BX46" i="6" s="1"/>
  <c r="BX45" i="6" a="1"/>
  <c r="BX45" i="6" s="1"/>
  <c r="BX44" i="6" a="1"/>
  <c r="BX44" i="6" s="1"/>
  <c r="BX43" i="6" a="1"/>
  <c r="BX43" i="6" s="1"/>
  <c r="BX42" i="6" a="1"/>
  <c r="BX42" i="6" s="1"/>
  <c r="BX41" i="6" a="1"/>
  <c r="BX41" i="6" s="1"/>
  <c r="BX40" i="6" a="1"/>
  <c r="BX40" i="6" s="1"/>
  <c r="BX39" i="6" a="1"/>
  <c r="BX39" i="6" s="1"/>
  <c r="BX38" i="6" a="1"/>
  <c r="BX38" i="6" s="1"/>
  <c r="BX37" i="6" a="1"/>
  <c r="BX37" i="6" s="1"/>
  <c r="BX36" i="6" a="1"/>
  <c r="BX36" i="6" s="1"/>
  <c r="BX35" i="6" a="1"/>
  <c r="BX35" i="6" s="1"/>
  <c r="BW66" i="6" a="1"/>
  <c r="BW66" i="6" s="1"/>
  <c r="BW65" i="6" a="1"/>
  <c r="BW65" i="6" s="1"/>
  <c r="BW64" i="6" a="1"/>
  <c r="BW64" i="6" s="1"/>
  <c r="BW63" i="6" a="1"/>
  <c r="BW63" i="6" s="1"/>
  <c r="BW62" i="6" a="1"/>
  <c r="BW62" i="6" s="1"/>
  <c r="BW61" i="6" a="1"/>
  <c r="BW61" i="6" s="1"/>
  <c r="BW60" i="6" a="1"/>
  <c r="BW60" i="6" s="1"/>
  <c r="BW59" i="6" a="1"/>
  <c r="BW59" i="6" s="1"/>
  <c r="BW58" i="6" a="1"/>
  <c r="BW58" i="6" s="1"/>
  <c r="BW57" i="6" a="1"/>
  <c r="BW57" i="6" s="1"/>
  <c r="BW56" i="6" a="1"/>
  <c r="BW56" i="6" s="1"/>
  <c r="BW55" i="6" a="1"/>
  <c r="BW55" i="6" s="1"/>
  <c r="BW54" i="6" a="1"/>
  <c r="BW54" i="6" s="1"/>
  <c r="BW53" i="6" a="1"/>
  <c r="BW53" i="6" s="1"/>
  <c r="BW52" i="6" a="1"/>
  <c r="BW52" i="6" s="1"/>
  <c r="BW51" i="6" a="1"/>
  <c r="BW51" i="6" s="1"/>
  <c r="BW50" i="6" a="1"/>
  <c r="BW50" i="6" s="1"/>
  <c r="BW49" i="6" a="1"/>
  <c r="BW49" i="6" s="1"/>
  <c r="BW48" i="6" a="1"/>
  <c r="BW48" i="6" s="1"/>
  <c r="BW47" i="6" a="1"/>
  <c r="BW47" i="6" s="1"/>
  <c r="BW46" i="6" a="1"/>
  <c r="BW46" i="6" s="1"/>
  <c r="BW45" i="6" a="1"/>
  <c r="BW45" i="6" s="1"/>
  <c r="BW44" i="6" a="1"/>
  <c r="BW44" i="6" s="1"/>
  <c r="BW43" i="6" a="1"/>
  <c r="BW43" i="6" s="1"/>
  <c r="BW42" i="6" a="1"/>
  <c r="BW42" i="6" s="1"/>
  <c r="BW41" i="6" a="1"/>
  <c r="BW41" i="6" s="1"/>
  <c r="BW40" i="6" a="1"/>
  <c r="BW40" i="6" s="1"/>
  <c r="BW39" i="6" a="1"/>
  <c r="BW39" i="6" s="1"/>
  <c r="BW38" i="6" a="1"/>
  <c r="BW38" i="6" s="1"/>
  <c r="BW37" i="6" a="1"/>
  <c r="BW37" i="6" s="1"/>
  <c r="BW36" i="6" a="1"/>
  <c r="BW36" i="6" s="1"/>
  <c r="BW35" i="6" a="1"/>
  <c r="BW35" i="6" s="1"/>
  <c r="BP35" i="6" a="1"/>
  <c r="BP35" i="6" s="1"/>
  <c r="BQ35" i="6" a="1"/>
  <c r="BQ35" i="6" s="1"/>
  <c r="BP36" i="6" a="1"/>
  <c r="BP36" i="6" s="1"/>
  <c r="BQ36" i="6" a="1"/>
  <c r="BQ36" i="6" s="1"/>
  <c r="BP37" i="6" a="1"/>
  <c r="BP37" i="6" s="1"/>
  <c r="BQ37" i="6" a="1"/>
  <c r="BQ37" i="6" s="1"/>
  <c r="BP38" i="6" a="1"/>
  <c r="BP38" i="6" s="1"/>
  <c r="BQ38" i="6" a="1"/>
  <c r="BQ38" i="6" s="1"/>
  <c r="BP39" i="6" a="1"/>
  <c r="BP39" i="6" s="1"/>
  <c r="BQ39" i="6" a="1"/>
  <c r="BQ39" i="6" s="1"/>
  <c r="BU39" i="6" s="1"/>
  <c r="BP40" i="6" a="1"/>
  <c r="BP40" i="6" s="1"/>
  <c r="BQ40" i="6" a="1"/>
  <c r="BQ40" i="6" s="1"/>
  <c r="BU40" i="6" s="1"/>
  <c r="BP41" i="6" a="1"/>
  <c r="BP41" i="6" s="1"/>
  <c r="BQ41" i="6" a="1"/>
  <c r="BQ41" i="6" s="1"/>
  <c r="BU41" i="6" s="1"/>
  <c r="BP42" i="6" a="1"/>
  <c r="BP42" i="6" s="1"/>
  <c r="BQ42" i="6" a="1"/>
  <c r="BQ42" i="6" s="1"/>
  <c r="BU42" i="6" s="1"/>
  <c r="BP43" i="6" a="1"/>
  <c r="BP43" i="6" s="1"/>
  <c r="BQ43" i="6" a="1"/>
  <c r="BQ43" i="6" s="1"/>
  <c r="BU43" i="6" s="1"/>
  <c r="BP44" i="6" a="1"/>
  <c r="BP44" i="6" s="1"/>
  <c r="BQ44" i="6" a="1"/>
  <c r="BQ44" i="6" s="1"/>
  <c r="BU44" i="6" s="1"/>
  <c r="BP45" i="6" a="1"/>
  <c r="BP45" i="6" s="1"/>
  <c r="BQ45" i="6" a="1"/>
  <c r="BQ45" i="6" s="1"/>
  <c r="BU45" i="6" s="1"/>
  <c r="BP46" i="6" a="1"/>
  <c r="BP46" i="6" s="1"/>
  <c r="BQ46" i="6" a="1"/>
  <c r="BQ46" i="6" s="1"/>
  <c r="BU46" i="6" s="1"/>
  <c r="BP47" i="6" a="1"/>
  <c r="BP47" i="6" s="1"/>
  <c r="BQ47" i="6" a="1"/>
  <c r="BQ47" i="6" s="1"/>
  <c r="BU47" i="6" s="1"/>
  <c r="BP48" i="6" a="1"/>
  <c r="BP48" i="6" s="1"/>
  <c r="BQ48" i="6" a="1"/>
  <c r="BQ48" i="6" s="1"/>
  <c r="BU48" i="6" s="1"/>
  <c r="BP49" i="6" a="1"/>
  <c r="BP49" i="6" s="1"/>
  <c r="BQ49" i="6" a="1"/>
  <c r="BQ49" i="6" s="1"/>
  <c r="BU49" i="6" s="1"/>
  <c r="BP50" i="6" a="1"/>
  <c r="BP50" i="6" s="1"/>
  <c r="BQ50" i="6" a="1"/>
  <c r="BQ50" i="6" s="1"/>
  <c r="BU50" i="6" s="1"/>
  <c r="BP51" i="6" a="1"/>
  <c r="BP51" i="6" s="1"/>
  <c r="BQ51" i="6" a="1"/>
  <c r="BQ51" i="6" s="1"/>
  <c r="BU51" i="6" s="1"/>
  <c r="BP52" i="6" a="1"/>
  <c r="BP52" i="6" s="1"/>
  <c r="BQ52" i="6" a="1"/>
  <c r="BQ52" i="6" s="1"/>
  <c r="BU52" i="6" s="1"/>
  <c r="BP53" i="6" a="1"/>
  <c r="BP53" i="6" s="1"/>
  <c r="BQ53" i="6" a="1"/>
  <c r="BQ53" i="6" s="1"/>
  <c r="BU53" i="6" s="1"/>
  <c r="BP54" i="6" a="1"/>
  <c r="BP54" i="6" s="1"/>
  <c r="BQ54" i="6" a="1"/>
  <c r="BQ54" i="6" s="1"/>
  <c r="BU54" i="6" s="1"/>
  <c r="BP55" i="6" a="1"/>
  <c r="BP55" i="6" s="1"/>
  <c r="BQ55" i="6" a="1"/>
  <c r="BQ55" i="6" s="1"/>
  <c r="BU55" i="6" s="1"/>
  <c r="BP56" i="6" a="1"/>
  <c r="BP56" i="6" s="1"/>
  <c r="BQ56" i="6" a="1"/>
  <c r="BQ56" i="6" s="1"/>
  <c r="BU56" i="6" s="1"/>
  <c r="BP57" i="6" a="1"/>
  <c r="BP57" i="6" s="1"/>
  <c r="BQ57" i="6" a="1"/>
  <c r="BQ57" i="6" s="1"/>
  <c r="BU57" i="6" s="1"/>
  <c r="BP58" i="6" a="1"/>
  <c r="BP58" i="6" s="1"/>
  <c r="BQ58" i="6" a="1"/>
  <c r="BQ58" i="6" s="1"/>
  <c r="BU58" i="6" s="1"/>
  <c r="BP59" i="6" a="1"/>
  <c r="BP59" i="6" s="1"/>
  <c r="BQ59" i="6" a="1"/>
  <c r="BQ59" i="6" s="1"/>
  <c r="BU59" i="6" s="1"/>
  <c r="BP60" i="6" a="1"/>
  <c r="BP60" i="6" s="1"/>
  <c r="BQ60" i="6" a="1"/>
  <c r="BQ60" i="6" s="1"/>
  <c r="BU60" i="6" s="1"/>
  <c r="BP61" i="6" a="1"/>
  <c r="BP61" i="6" s="1"/>
  <c r="BQ61" i="6" a="1"/>
  <c r="BQ61" i="6" s="1"/>
  <c r="BU61" i="6" s="1"/>
  <c r="BP62" i="6" a="1"/>
  <c r="BP62" i="6" s="1"/>
  <c r="BQ62" i="6" a="1"/>
  <c r="BQ62" i="6" s="1"/>
  <c r="BU62" i="6" s="1"/>
  <c r="BP63" i="6" a="1"/>
  <c r="BP63" i="6" s="1"/>
  <c r="BQ63" i="6" a="1"/>
  <c r="BQ63" i="6" s="1"/>
  <c r="BU63" i="6" s="1"/>
  <c r="BP64" i="6" a="1"/>
  <c r="BP64" i="6" s="1"/>
  <c r="BQ64" i="6" a="1"/>
  <c r="BQ64" i="6" s="1"/>
  <c r="BU64" i="6" s="1"/>
  <c r="BP65" i="6" a="1"/>
  <c r="BP65" i="6" s="1"/>
  <c r="BQ65" i="6" a="1"/>
  <c r="BQ65" i="6" s="1"/>
  <c r="BP66" i="6" a="1"/>
  <c r="BP66" i="6" s="1"/>
  <c r="BQ66" i="6" a="1"/>
  <c r="BQ66" i="6" s="1"/>
  <c r="BO35" i="6" a="1"/>
  <c r="BO35" i="6" s="1"/>
  <c r="BO36" i="6" a="1"/>
  <c r="BO36" i="6" s="1"/>
  <c r="BO37" i="6" a="1"/>
  <c r="BO37" i="6" s="1"/>
  <c r="BO38" i="6" a="1"/>
  <c r="BO38" i="6" s="1"/>
  <c r="BO39" i="6" a="1"/>
  <c r="BO39" i="6" s="1"/>
  <c r="BO40" i="6" a="1"/>
  <c r="BO40" i="6" s="1"/>
  <c r="BO41" i="6" a="1"/>
  <c r="BO41" i="6" s="1"/>
  <c r="BO42" i="6" a="1"/>
  <c r="BO42" i="6" s="1"/>
  <c r="BO43" i="6" a="1"/>
  <c r="BO43" i="6" s="1"/>
  <c r="BO44" i="6" a="1"/>
  <c r="BO44" i="6" s="1"/>
  <c r="BO45" i="6" a="1"/>
  <c r="BO45" i="6" s="1"/>
  <c r="BO46" i="6" a="1"/>
  <c r="BO46" i="6" s="1"/>
  <c r="BO47" i="6" a="1"/>
  <c r="BO47" i="6" s="1"/>
  <c r="BO48" i="6" a="1"/>
  <c r="BO48" i="6" s="1"/>
  <c r="BO49" i="6" a="1"/>
  <c r="BO49" i="6" s="1"/>
  <c r="BO50" i="6" a="1"/>
  <c r="BO50" i="6" s="1"/>
  <c r="BO51" i="6" a="1"/>
  <c r="BO51" i="6" s="1"/>
  <c r="BO52" i="6" a="1"/>
  <c r="BO52" i="6" s="1"/>
  <c r="BO53" i="6" a="1"/>
  <c r="BO53" i="6" s="1"/>
  <c r="BO54" i="6" a="1"/>
  <c r="BO54" i="6" s="1"/>
  <c r="BO55" i="6" a="1"/>
  <c r="BO55" i="6" s="1"/>
  <c r="BO56" i="6" a="1"/>
  <c r="BO56" i="6" s="1"/>
  <c r="BO57" i="6" a="1"/>
  <c r="BO57" i="6" s="1"/>
  <c r="BO58" i="6" a="1"/>
  <c r="BO58" i="6" s="1"/>
  <c r="BO59" i="6" a="1"/>
  <c r="BO59" i="6" s="1"/>
  <c r="BO60" i="6" a="1"/>
  <c r="BO60" i="6" s="1"/>
  <c r="BO61" i="6" a="1"/>
  <c r="BO61" i="6" s="1"/>
  <c r="BO62" i="6" a="1"/>
  <c r="BO62" i="6" s="1"/>
  <c r="BO63" i="6" a="1"/>
  <c r="BO63" i="6" s="1"/>
  <c r="BO64" i="6" a="1"/>
  <c r="BO64" i="6" s="1"/>
  <c r="BO65" i="6" a="1"/>
  <c r="BO65" i="6" s="1"/>
  <c r="BO66" i="6" a="1"/>
  <c r="BO66" i="6" s="1"/>
  <c r="N31" i="11" a="1"/>
  <c r="J31" i="11" a="1"/>
  <c r="O29" i="11" a="1"/>
  <c r="M30" i="11" a="1"/>
  <c r="N30" i="11" a="1"/>
  <c r="M33" i="11" a="1"/>
  <c r="E29" i="11" a="1"/>
  <c r="L33" i="11" a="1"/>
  <c r="O30" i="11" a="1"/>
  <c r="J29" i="11" a="1"/>
  <c r="N29" i="11" a="1"/>
  <c r="L31" i="11" a="1"/>
  <c r="M34" i="11" a="1"/>
  <c r="M29" i="11" a="1"/>
  <c r="L29" i="11" a="1"/>
  <c r="O34" i="11" a="1"/>
  <c r="O33" i="11" a="1"/>
  <c r="J30" i="11" a="1"/>
  <c r="O31" i="11" a="1"/>
  <c r="M31" i="11" a="1"/>
  <c r="L30" i="11" a="1"/>
  <c r="J34" i="11" a="1"/>
  <c r="G31" i="11" a="1"/>
  <c r="N34" i="11" a="1"/>
  <c r="L34" i="11" a="1"/>
  <c r="J33" i="11" a="1"/>
  <c r="N33" i="11" a="1"/>
  <c r="L31" i="11" l="1"/>
  <c r="G31" i="11"/>
  <c r="M31" i="11"/>
  <c r="N31" i="11"/>
  <c r="O31" i="11"/>
  <c r="J31" i="11"/>
  <c r="AI63" i="12"/>
  <c r="M29" i="11"/>
  <c r="J30" i="11"/>
  <c r="J29" i="11"/>
  <c r="J33" i="11"/>
  <c r="O29" i="11"/>
  <c r="L30" i="11"/>
  <c r="J34" i="11"/>
  <c r="M30" i="11"/>
  <c r="L33" i="11"/>
  <c r="N30" i="11"/>
  <c r="M33" i="11"/>
  <c r="L34" i="11"/>
  <c r="L29" i="11"/>
  <c r="O30" i="11"/>
  <c r="N33" i="11"/>
  <c r="M34" i="11"/>
  <c r="N29" i="11"/>
  <c r="O33" i="11"/>
  <c r="N34" i="11"/>
  <c r="E29" i="11"/>
  <c r="O34" i="11"/>
  <c r="AI64" i="12"/>
  <c r="CF35" i="7"/>
  <c r="CL35" i="7" s="1"/>
  <c r="CF36" i="7"/>
  <c r="CL36" i="7" s="1"/>
  <c r="CF37" i="7"/>
  <c r="BN37" i="7" s="1"/>
  <c r="CF38" i="7"/>
  <c r="BN38" i="7" s="1"/>
  <c r="CF39" i="7"/>
  <c r="CL39" i="7" s="1"/>
  <c r="CF40" i="7"/>
  <c r="BN40" i="7" s="1"/>
  <c r="CF41" i="7"/>
  <c r="CL41" i="7" s="1"/>
  <c r="CF42" i="7"/>
  <c r="CL42" i="7" s="1"/>
  <c r="BN15" i="12"/>
  <c r="BN16" i="12"/>
  <c r="BN17" i="12"/>
  <c r="BN18" i="12"/>
  <c r="BN19" i="12"/>
  <c r="BN20" i="12"/>
  <c r="BN21" i="12"/>
  <c r="BN22" i="12"/>
  <c r="BN23" i="12"/>
  <c r="BN24" i="12"/>
  <c r="BN25" i="12"/>
  <c r="BN26" i="12"/>
  <c r="BN27" i="12"/>
  <c r="BN28" i="12"/>
  <c r="BN29" i="12"/>
  <c r="BN30" i="12"/>
  <c r="BN31" i="12"/>
  <c r="BN32" i="12"/>
  <c r="BN33" i="12"/>
  <c r="BN34" i="12"/>
  <c r="BN18" i="4"/>
  <c r="BN19" i="4"/>
  <c r="BN20" i="4"/>
  <c r="BN21" i="4"/>
  <c r="BN22" i="4"/>
  <c r="BN23" i="4"/>
  <c r="BN24" i="4"/>
  <c r="BN25" i="4"/>
  <c r="BN26" i="4"/>
  <c r="BN27" i="4"/>
  <c r="BN28" i="4"/>
  <c r="BN29" i="4"/>
  <c r="BN30" i="4"/>
  <c r="BN31" i="4"/>
  <c r="BN32" i="4"/>
  <c r="BN33" i="4"/>
  <c r="BN34" i="4"/>
  <c r="CF43" i="7"/>
  <c r="CF44" i="7"/>
  <c r="CF45" i="7"/>
  <c r="CF46" i="7"/>
  <c r="CF47" i="7"/>
  <c r="CF48" i="7"/>
  <c r="CF49" i="7"/>
  <c r="CF50" i="7"/>
  <c r="CF51" i="7"/>
  <c r="CF52" i="7"/>
  <c r="CF53" i="7"/>
  <c r="CF54" i="7"/>
  <c r="CF55" i="7"/>
  <c r="CF56" i="7"/>
  <c r="CF57" i="7"/>
  <c r="CF58" i="7"/>
  <c r="CF59" i="7"/>
  <c r="CF60" i="7"/>
  <c r="CF61" i="7"/>
  <c r="CF62" i="7"/>
  <c r="CF63" i="7"/>
  <c r="CF64" i="7"/>
  <c r="CF65" i="7"/>
  <c r="CF66" i="7"/>
  <c r="CD15" i="12"/>
  <c r="CD16" i="12"/>
  <c r="CD17" i="12"/>
  <c r="CD18" i="12"/>
  <c r="CD19" i="12"/>
  <c r="CD20" i="12"/>
  <c r="CD21" i="12"/>
  <c r="CD22" i="12"/>
  <c r="CD23" i="12"/>
  <c r="CD24" i="12"/>
  <c r="CD25" i="12"/>
  <c r="CD26" i="12"/>
  <c r="CD27" i="12"/>
  <c r="CD28" i="12"/>
  <c r="CD29" i="12"/>
  <c r="CD30" i="12"/>
  <c r="CD31" i="12"/>
  <c r="CD32" i="12"/>
  <c r="CD33" i="12"/>
  <c r="CD34" i="12"/>
  <c r="CF15" i="12"/>
  <c r="CL15" i="12" s="1"/>
  <c r="CF16" i="12"/>
  <c r="CL16" i="12" s="1"/>
  <c r="CF17" i="12"/>
  <c r="CL17" i="12" s="1"/>
  <c r="CF18" i="12"/>
  <c r="CL18" i="12" s="1"/>
  <c r="CF19" i="12"/>
  <c r="CL19" i="12" s="1"/>
  <c r="CF20" i="12"/>
  <c r="CL20" i="12" s="1"/>
  <c r="CF21" i="12"/>
  <c r="CL21" i="12" s="1"/>
  <c r="CF22" i="12"/>
  <c r="CL22" i="12" s="1"/>
  <c r="CF23" i="12"/>
  <c r="CL23" i="12" s="1"/>
  <c r="CF24" i="12"/>
  <c r="CL24" i="12" s="1"/>
  <c r="CF25" i="12"/>
  <c r="CL25" i="12" s="1"/>
  <c r="CF26" i="12"/>
  <c r="CL26" i="12" s="1"/>
  <c r="CF27" i="12"/>
  <c r="CL27" i="12" s="1"/>
  <c r="CF28" i="12"/>
  <c r="CL28" i="12" s="1"/>
  <c r="CF29" i="12"/>
  <c r="CL29" i="12" s="1"/>
  <c r="CF30" i="12"/>
  <c r="CL30" i="12" s="1"/>
  <c r="CD18" i="4"/>
  <c r="CD19" i="4"/>
  <c r="CD20" i="4"/>
  <c r="CD21" i="4"/>
  <c r="CD22" i="4"/>
  <c r="CD23" i="4"/>
  <c r="CD24" i="4"/>
  <c r="CD25" i="4"/>
  <c r="CD26" i="4"/>
  <c r="CD27" i="4"/>
  <c r="CD28" i="4"/>
  <c r="CD29" i="4"/>
  <c r="CD30" i="4"/>
  <c r="CD31" i="4"/>
  <c r="CD32" i="4"/>
  <c r="CD33" i="4"/>
  <c r="CD34" i="4"/>
  <c r="CF18" i="4"/>
  <c r="CL18" i="4" s="1"/>
  <c r="CF19" i="4"/>
  <c r="CL19" i="4" s="1"/>
  <c r="CF20" i="4"/>
  <c r="CL20" i="4" s="1"/>
  <c r="CF21" i="4"/>
  <c r="CL21" i="4" s="1"/>
  <c r="CF22" i="4"/>
  <c r="CL22" i="4" s="1"/>
  <c r="CF23" i="4"/>
  <c r="CL23" i="4" s="1"/>
  <c r="CF24" i="4"/>
  <c r="CL24" i="4" s="1"/>
  <c r="CF25" i="4"/>
  <c r="CL25" i="4" s="1"/>
  <c r="CF26" i="4"/>
  <c r="CL26" i="4" s="1"/>
  <c r="CF27" i="4"/>
  <c r="CL27" i="4" s="1"/>
  <c r="CF28" i="4"/>
  <c r="CL28" i="4" s="1"/>
  <c r="CF29" i="4"/>
  <c r="CL29" i="4" s="1"/>
  <c r="CF30" i="4"/>
  <c r="CL30" i="4" s="1"/>
  <c r="CF42" i="6"/>
  <c r="CF54" i="6"/>
  <c r="CF66" i="6"/>
  <c r="CF45" i="6"/>
  <c r="CF57" i="6"/>
  <c r="CF44" i="6"/>
  <c r="CF56" i="6"/>
  <c r="CF31" i="12"/>
  <c r="CL31" i="12" s="1"/>
  <c r="CF32" i="12"/>
  <c r="CL32" i="12" s="1"/>
  <c r="CF33" i="12"/>
  <c r="CL33" i="12" s="1"/>
  <c r="CF34" i="12"/>
  <c r="CL34" i="12" s="1"/>
  <c r="CF35" i="12"/>
  <c r="CF36" i="12"/>
  <c r="CF37" i="12"/>
  <c r="CF38" i="12"/>
  <c r="CF39" i="12"/>
  <c r="CF40" i="12"/>
  <c r="CF41" i="12"/>
  <c r="CF42" i="12"/>
  <c r="CF43" i="12"/>
  <c r="CF44" i="12"/>
  <c r="CF45" i="12"/>
  <c r="CF46" i="12"/>
  <c r="CF47" i="12"/>
  <c r="CF48" i="12"/>
  <c r="CF49" i="12"/>
  <c r="CF50" i="12"/>
  <c r="CF51" i="12"/>
  <c r="CF52" i="12"/>
  <c r="CF53" i="12"/>
  <c r="CF54" i="12"/>
  <c r="CF55" i="12"/>
  <c r="CF56" i="12"/>
  <c r="CF57" i="12"/>
  <c r="CF58" i="12"/>
  <c r="CF59" i="12"/>
  <c r="CF60" i="12"/>
  <c r="CF61" i="12"/>
  <c r="CF62" i="12"/>
  <c r="CF63" i="12"/>
  <c r="CF64" i="12"/>
  <c r="CF65" i="12"/>
  <c r="CF66" i="12"/>
  <c r="CF31" i="4"/>
  <c r="CL31" i="4" s="1"/>
  <c r="CF32" i="4"/>
  <c r="CL32" i="4" s="1"/>
  <c r="CF33" i="4"/>
  <c r="CL33" i="4" s="1"/>
  <c r="CF34" i="4"/>
  <c r="CL34" i="4" s="1"/>
  <c r="CF35" i="4"/>
  <c r="CF36" i="4"/>
  <c r="CF37" i="4"/>
  <c r="CF38" i="4"/>
  <c r="CF39" i="4"/>
  <c r="CF40" i="4"/>
  <c r="CF41" i="4"/>
  <c r="CF42" i="4"/>
  <c r="CF43" i="4"/>
  <c r="CF44" i="4"/>
  <c r="CF45" i="4"/>
  <c r="CF46" i="4"/>
  <c r="CF47" i="4"/>
  <c r="CF48" i="4"/>
  <c r="CF49" i="4"/>
  <c r="CF50" i="4"/>
  <c r="CF51" i="4"/>
  <c r="CF52" i="4"/>
  <c r="CF53" i="4"/>
  <c r="CF54" i="4"/>
  <c r="CF55" i="4"/>
  <c r="CF56" i="4"/>
  <c r="CF57" i="4"/>
  <c r="CF58" i="4"/>
  <c r="CF59" i="4"/>
  <c r="CF60" i="4"/>
  <c r="CF61" i="4"/>
  <c r="CF62" i="4"/>
  <c r="CF63" i="4"/>
  <c r="CF64" i="4"/>
  <c r="CF65" i="4"/>
  <c r="CF66" i="4"/>
  <c r="CF35" i="5"/>
  <c r="CF36" i="5"/>
  <c r="CF37" i="5"/>
  <c r="CF38" i="5"/>
  <c r="CF39" i="5"/>
  <c r="CF40" i="5"/>
  <c r="CF41" i="5"/>
  <c r="CF42" i="5"/>
  <c r="CF43" i="5"/>
  <c r="CF44" i="5"/>
  <c r="CF45" i="5"/>
  <c r="CF46" i="5"/>
  <c r="CF47" i="5"/>
  <c r="CF48" i="5"/>
  <c r="CF49" i="5"/>
  <c r="CF50" i="5"/>
  <c r="CF51" i="5"/>
  <c r="CF52" i="5"/>
  <c r="CF53" i="5"/>
  <c r="CF54" i="5"/>
  <c r="CF55" i="5"/>
  <c r="CF56" i="5"/>
  <c r="CF57" i="5"/>
  <c r="CF58" i="5"/>
  <c r="CF59" i="5"/>
  <c r="CF60" i="5"/>
  <c r="CF61" i="5"/>
  <c r="CF62" i="5"/>
  <c r="CF63" i="5"/>
  <c r="CF64" i="5"/>
  <c r="CF65" i="5"/>
  <c r="CF66" i="5"/>
  <c r="CF38" i="6"/>
  <c r="CF50" i="6"/>
  <c r="CF62" i="6"/>
  <c r="CF36" i="6"/>
  <c r="CF48" i="6"/>
  <c r="CF60" i="6"/>
  <c r="CF37" i="6"/>
  <c r="CF49" i="6"/>
  <c r="CF61" i="6"/>
  <c r="CF46" i="6"/>
  <c r="CF58" i="6"/>
  <c r="CF41" i="6"/>
  <c r="CF53" i="6"/>
  <c r="CF65" i="6"/>
  <c r="CF39" i="6"/>
  <c r="CF51" i="6"/>
  <c r="CF63" i="6"/>
  <c r="CF35" i="6"/>
  <c r="CF47" i="6"/>
  <c r="CF59" i="6"/>
  <c r="CF40" i="6"/>
  <c r="CF52" i="6"/>
  <c r="CF64" i="6"/>
  <c r="CF43" i="6"/>
  <c r="CF55" i="6"/>
  <c r="CD35" i="5"/>
  <c r="CD36" i="5"/>
  <c r="CD37" i="5"/>
  <c r="CD38" i="5"/>
  <c r="CD39" i="5"/>
  <c r="CD40" i="5"/>
  <c r="CD41" i="5"/>
  <c r="CD42" i="5"/>
  <c r="CD43" i="5"/>
  <c r="CD44" i="5"/>
  <c r="CD45" i="5"/>
  <c r="CD46" i="5"/>
  <c r="CD47" i="5"/>
  <c r="CD48" i="5"/>
  <c r="CD49" i="5"/>
  <c r="CD50" i="5"/>
  <c r="CD51" i="5"/>
  <c r="CD52" i="5"/>
  <c r="CD53" i="5"/>
  <c r="CD54" i="5"/>
  <c r="CD55" i="5"/>
  <c r="CD56" i="5"/>
  <c r="CD57" i="5"/>
  <c r="CD58" i="5"/>
  <c r="CD59" i="5"/>
  <c r="CD60" i="5"/>
  <c r="CD61" i="5"/>
  <c r="CD62" i="5"/>
  <c r="CD63" i="5"/>
  <c r="CD64" i="5"/>
  <c r="CD65" i="5"/>
  <c r="CD66" i="5"/>
  <c r="CD35" i="7"/>
  <c r="CD36" i="7"/>
  <c r="CD37" i="7"/>
  <c r="CD38" i="7"/>
  <c r="CD39" i="7"/>
  <c r="CD40" i="7"/>
  <c r="CD41" i="7"/>
  <c r="CD42" i="7"/>
  <c r="CD43" i="7"/>
  <c r="CD44" i="7"/>
  <c r="CD45" i="7"/>
  <c r="CD46" i="7"/>
  <c r="CD47" i="7"/>
  <c r="CD48" i="7"/>
  <c r="CD49" i="7"/>
  <c r="CD50" i="7"/>
  <c r="CD51" i="7"/>
  <c r="CD52" i="7"/>
  <c r="CD53" i="7"/>
  <c r="CD54" i="7"/>
  <c r="CD55" i="7"/>
  <c r="CD56" i="7"/>
  <c r="CD57" i="7"/>
  <c r="CD58" i="7"/>
  <c r="CD59" i="7"/>
  <c r="CD60" i="7"/>
  <c r="CD61" i="7"/>
  <c r="CD62" i="7"/>
  <c r="CD63" i="7"/>
  <c r="CD64" i="7"/>
  <c r="CD65" i="7"/>
  <c r="CD66" i="7"/>
  <c r="CD42" i="12"/>
  <c r="CD43" i="12"/>
  <c r="CD44" i="12"/>
  <c r="CD45" i="12"/>
  <c r="CD46" i="12"/>
  <c r="CD47" i="12"/>
  <c r="CD48" i="12"/>
  <c r="CD49" i="12"/>
  <c r="CD50" i="12"/>
  <c r="CD51" i="12"/>
  <c r="CD52" i="12"/>
  <c r="CD53" i="12"/>
  <c r="CD54" i="12"/>
  <c r="CD35" i="12"/>
  <c r="CD36" i="12"/>
  <c r="CD37" i="12"/>
  <c r="CD38" i="12"/>
  <c r="CD39" i="12"/>
  <c r="CD40" i="12"/>
  <c r="CD41" i="12"/>
  <c r="CD35" i="4"/>
  <c r="CD36" i="4"/>
  <c r="CD37" i="4"/>
  <c r="CD38" i="4"/>
  <c r="CD39" i="4"/>
  <c r="CD40" i="4"/>
  <c r="CD41" i="4"/>
  <c r="CD42" i="4"/>
  <c r="CD43" i="4"/>
  <c r="CD44" i="4"/>
  <c r="CD45" i="4"/>
  <c r="CD46" i="4"/>
  <c r="CD47" i="4"/>
  <c r="CD48" i="4"/>
  <c r="CD49" i="4"/>
  <c r="CD50" i="4"/>
  <c r="CD51" i="4"/>
  <c r="CD52" i="4"/>
  <c r="CD53" i="4"/>
  <c r="CD54" i="4"/>
  <c r="CD55" i="4"/>
  <c r="CD56" i="4"/>
  <c r="CD57" i="4"/>
  <c r="CD58" i="4"/>
  <c r="CD59" i="4"/>
  <c r="CD60" i="4"/>
  <c r="CD61" i="4"/>
  <c r="CD62" i="4"/>
  <c r="CD63" i="4"/>
  <c r="CD64" i="4"/>
  <c r="CD65" i="4"/>
  <c r="CD66" i="4"/>
  <c r="CD52" i="6"/>
  <c r="CD55" i="12"/>
  <c r="CD56" i="12"/>
  <c r="CD57" i="12"/>
  <c r="CD58" i="12"/>
  <c r="CD59" i="12"/>
  <c r="CD60" i="12"/>
  <c r="CD61" i="12"/>
  <c r="CD62" i="12"/>
  <c r="CD63" i="12"/>
  <c r="CD64" i="12"/>
  <c r="CD65" i="12"/>
  <c r="CD66" i="12"/>
  <c r="CD64" i="6"/>
  <c r="CD58" i="6"/>
  <c r="CD40" i="6"/>
  <c r="CD46" i="6"/>
  <c r="CD51" i="6"/>
  <c r="CD39" i="6"/>
  <c r="CD62" i="6"/>
  <c r="CD45" i="6"/>
  <c r="CD50" i="6"/>
  <c r="CD56" i="6"/>
  <c r="CD55" i="6"/>
  <c r="CD49" i="6"/>
  <c r="CD66" i="6"/>
  <c r="CD60" i="6"/>
  <c r="CD54" i="6"/>
  <c r="CD48" i="6"/>
  <c r="CD42" i="6"/>
  <c r="CD36" i="6"/>
  <c r="CD57" i="6"/>
  <c r="CD44" i="6"/>
  <c r="CD43" i="6"/>
  <c r="CD63" i="6"/>
  <c r="CD37" i="6"/>
  <c r="CD59" i="6"/>
  <c r="CD47" i="6"/>
  <c r="CD38" i="6"/>
  <c r="CD61" i="6"/>
  <c r="CD65" i="6"/>
  <c r="CD53" i="6"/>
  <c r="CD41" i="6"/>
  <c r="CD35" i="6"/>
  <c r="AL39" i="12"/>
  <c r="AN39" i="12"/>
  <c r="AS39" i="12" s="1"/>
  <c r="AL51" i="12"/>
  <c r="AN51" i="12"/>
  <c r="AS51" i="12" s="1"/>
  <c r="AL35" i="12"/>
  <c r="AN35" i="12"/>
  <c r="AS35" i="12" s="1"/>
  <c r="AL43" i="12"/>
  <c r="AN43" i="12"/>
  <c r="AS43" i="12" s="1"/>
  <c r="AL45" i="12"/>
  <c r="AN45" i="12"/>
  <c r="AS45" i="12" s="1"/>
  <c r="AL40" i="12"/>
  <c r="AN40" i="12"/>
  <c r="AS40" i="12" s="1"/>
  <c r="AL37" i="12"/>
  <c r="AN37" i="12"/>
  <c r="AS37" i="12" s="1"/>
  <c r="AL54" i="12"/>
  <c r="AN54" i="12"/>
  <c r="AS54" i="12" s="1"/>
  <c r="AL58" i="12"/>
  <c r="AN58" i="12"/>
  <c r="AS58" i="12" s="1"/>
  <c r="AL44" i="12"/>
  <c r="AN44" i="12"/>
  <c r="AS44" i="12" s="1"/>
  <c r="AL41" i="12"/>
  <c r="AN41" i="12"/>
  <c r="AS41" i="12" s="1"/>
  <c r="AL53" i="12"/>
  <c r="AN53" i="12"/>
  <c r="AS53" i="12" s="1"/>
  <c r="AL38" i="12"/>
  <c r="AN38" i="12"/>
  <c r="AS38" i="12" s="1"/>
  <c r="AL46" i="12"/>
  <c r="AN46" i="12"/>
  <c r="AS46" i="12" s="1"/>
  <c r="AL36" i="12"/>
  <c r="AN36" i="12"/>
  <c r="AS36" i="12" s="1"/>
  <c r="AL47" i="12"/>
  <c r="AN47" i="12"/>
  <c r="AS47" i="12" s="1"/>
  <c r="AL48" i="12"/>
  <c r="AN48" i="12"/>
  <c r="AS48" i="12" s="1"/>
  <c r="AL56" i="12"/>
  <c r="AN56" i="12"/>
  <c r="AS56" i="12" s="1"/>
  <c r="AL59" i="12"/>
  <c r="AN59" i="12"/>
  <c r="AS59" i="12" s="1"/>
  <c r="AL61" i="12"/>
  <c r="AN61" i="12"/>
  <c r="AS61" i="12" s="1"/>
  <c r="AL62" i="12"/>
  <c r="AN62" i="12"/>
  <c r="AS62" i="12" s="1"/>
  <c r="AL63" i="12"/>
  <c r="AN63" i="12"/>
  <c r="AS63" i="12" s="1"/>
  <c r="AL52" i="12"/>
  <c r="AN52" i="12"/>
  <c r="AS52" i="12" s="1"/>
  <c r="AL55" i="12"/>
  <c r="AN55" i="12"/>
  <c r="AS55" i="12" s="1"/>
  <c r="AL50" i="12"/>
  <c r="AN50" i="12"/>
  <c r="AS50" i="12" s="1"/>
  <c r="AL42" i="12"/>
  <c r="AN42" i="12"/>
  <c r="AS42" i="12" s="1"/>
  <c r="AL57" i="12"/>
  <c r="AN57" i="12"/>
  <c r="AS57" i="12" s="1"/>
  <c r="AL60" i="12"/>
  <c r="AN60" i="12"/>
  <c r="AS60" i="12" s="1"/>
  <c r="AL49" i="12"/>
  <c r="AN49" i="12"/>
  <c r="AS49" i="12" s="1"/>
  <c r="CA35" i="7"/>
  <c r="CB35" i="7" s="1"/>
  <c r="CA36" i="7"/>
  <c r="CB36" i="7" s="1"/>
  <c r="CA37" i="7"/>
  <c r="CB37" i="7" s="1"/>
  <c r="CA38" i="7"/>
  <c r="CB38" i="7" s="1"/>
  <c r="CA39" i="7"/>
  <c r="CB39" i="7" s="1"/>
  <c r="CA40" i="7"/>
  <c r="CB40" i="7" s="1"/>
  <c r="CA41" i="7"/>
  <c r="CB41" i="7" s="1"/>
  <c r="CA42" i="7"/>
  <c r="CB42" i="7" s="1"/>
  <c r="CA43" i="7"/>
  <c r="CB43" i="7" s="1"/>
  <c r="CA44" i="7"/>
  <c r="CB44" i="7" s="1"/>
  <c r="CA45" i="7"/>
  <c r="CB45" i="7" s="1"/>
  <c r="CA46" i="7"/>
  <c r="CB46" i="7" s="1"/>
  <c r="CA47" i="7"/>
  <c r="CB47" i="7" s="1"/>
  <c r="CA48" i="7"/>
  <c r="CB48" i="7" s="1"/>
  <c r="CA49" i="7"/>
  <c r="CB49" i="7" s="1"/>
  <c r="CA50" i="7"/>
  <c r="CB50" i="7" s="1"/>
  <c r="CA51" i="7"/>
  <c r="CB51" i="7" s="1"/>
  <c r="CA52" i="7"/>
  <c r="CB52" i="7" s="1"/>
  <c r="CA53" i="7"/>
  <c r="CB53" i="7" s="1"/>
  <c r="CA54" i="7"/>
  <c r="CB54" i="7" s="1"/>
  <c r="CA55" i="7"/>
  <c r="CB55" i="7" s="1"/>
  <c r="CA56" i="7"/>
  <c r="CB56" i="7" s="1"/>
  <c r="CA57" i="7"/>
  <c r="CB57" i="7" s="1"/>
  <c r="CA58" i="7"/>
  <c r="CB58" i="7" s="1"/>
  <c r="CA59" i="7"/>
  <c r="CB59" i="7" s="1"/>
  <c r="CA60" i="7"/>
  <c r="CB60" i="7" s="1"/>
  <c r="CA61" i="7"/>
  <c r="CB61" i="7" s="1"/>
  <c r="CA62" i="7"/>
  <c r="CB62" i="7" s="1"/>
  <c r="CA63" i="7"/>
  <c r="CA64" i="7"/>
  <c r="CA35" i="5"/>
  <c r="CB35" i="5" s="1"/>
  <c r="CA36" i="5"/>
  <c r="CB36" i="5" s="1"/>
  <c r="CA37" i="5"/>
  <c r="CB37" i="5" s="1"/>
  <c r="CA38" i="5"/>
  <c r="CB38" i="5" s="1"/>
  <c r="CA39" i="5"/>
  <c r="CB39" i="5" s="1"/>
  <c r="CA40" i="5"/>
  <c r="CB40" i="5" s="1"/>
  <c r="CA41" i="5"/>
  <c r="CB41" i="5" s="1"/>
  <c r="CA42" i="5"/>
  <c r="CB42" i="5" s="1"/>
  <c r="CA43" i="5"/>
  <c r="CB43" i="5" s="1"/>
  <c r="CA44" i="5"/>
  <c r="CB44" i="5" s="1"/>
  <c r="CA45" i="5"/>
  <c r="CB45" i="5" s="1"/>
  <c r="CA46" i="5"/>
  <c r="CB46" i="5" s="1"/>
  <c r="CA47" i="5"/>
  <c r="CB47" i="5" s="1"/>
  <c r="CA48" i="5"/>
  <c r="CB48" i="5" s="1"/>
  <c r="CA49" i="5"/>
  <c r="CB49" i="5" s="1"/>
  <c r="CA50" i="5"/>
  <c r="CB50" i="5" s="1"/>
  <c r="CA51" i="5"/>
  <c r="CB51" i="5" s="1"/>
  <c r="CA52" i="5"/>
  <c r="CB52" i="5" s="1"/>
  <c r="CA53" i="5"/>
  <c r="CB53" i="5" s="1"/>
  <c r="CA54" i="5"/>
  <c r="CB54" i="5" s="1"/>
  <c r="CA55" i="5"/>
  <c r="CB55" i="5" s="1"/>
  <c r="CA56" i="5"/>
  <c r="CB56" i="5" s="1"/>
  <c r="CA57" i="5"/>
  <c r="CB57" i="5" s="1"/>
  <c r="CA58" i="5"/>
  <c r="CB58" i="5" s="1"/>
  <c r="CA59" i="5"/>
  <c r="CB59" i="5" s="1"/>
  <c r="CA60" i="5"/>
  <c r="CB60" i="5" s="1"/>
  <c r="CA61" i="5"/>
  <c r="CB61" i="5" s="1"/>
  <c r="CA62" i="5"/>
  <c r="CB62" i="5" s="1"/>
  <c r="CA63" i="5"/>
  <c r="CA64" i="5"/>
  <c r="CA35" i="4"/>
  <c r="CB35" i="4" s="1"/>
  <c r="CA36" i="4"/>
  <c r="CB36" i="4" s="1"/>
  <c r="CA37" i="4"/>
  <c r="CB37" i="4" s="1"/>
  <c r="CA38" i="4"/>
  <c r="CB38" i="4" s="1"/>
  <c r="CA39" i="4"/>
  <c r="CB39" i="4" s="1"/>
  <c r="CA40" i="4"/>
  <c r="CB40" i="4" s="1"/>
  <c r="CA41" i="4"/>
  <c r="CB41" i="4" s="1"/>
  <c r="CA42" i="4"/>
  <c r="CB42" i="4" s="1"/>
  <c r="CA43" i="4"/>
  <c r="CB43" i="4" s="1"/>
  <c r="CA44" i="4"/>
  <c r="CB44" i="4" s="1"/>
  <c r="CA45" i="4"/>
  <c r="CB45" i="4" s="1"/>
  <c r="CA46" i="4"/>
  <c r="CB46" i="4" s="1"/>
  <c r="CA47" i="4"/>
  <c r="CB47" i="4" s="1"/>
  <c r="CA48" i="4"/>
  <c r="CB48" i="4" s="1"/>
  <c r="CA49" i="4"/>
  <c r="CB49" i="4" s="1"/>
  <c r="CA50" i="4"/>
  <c r="CB50" i="4" s="1"/>
  <c r="CA51" i="4"/>
  <c r="CB51" i="4" s="1"/>
  <c r="CA52" i="4"/>
  <c r="CB52" i="4" s="1"/>
  <c r="CA53" i="4"/>
  <c r="CB53" i="4" s="1"/>
  <c r="CA54" i="4"/>
  <c r="CB54" i="4" s="1"/>
  <c r="CA55" i="4"/>
  <c r="CB55" i="4" s="1"/>
  <c r="CA56" i="4"/>
  <c r="CB56" i="4" s="1"/>
  <c r="CA57" i="4"/>
  <c r="CB57" i="4" s="1"/>
  <c r="CA58" i="4"/>
  <c r="CB58" i="4" s="1"/>
  <c r="CA59" i="4"/>
  <c r="CB59" i="4" s="1"/>
  <c r="CA60" i="4"/>
  <c r="CB60" i="4" s="1"/>
  <c r="CA61" i="4"/>
  <c r="CB61" i="4" s="1"/>
  <c r="CA62" i="4"/>
  <c r="CB62" i="4" s="1"/>
  <c r="CA63" i="4"/>
  <c r="CA64" i="4"/>
  <c r="CA35" i="12"/>
  <c r="CB35" i="12" s="1"/>
  <c r="CA36" i="12"/>
  <c r="CB36" i="12" s="1"/>
  <c r="CA37" i="12"/>
  <c r="CB37" i="12" s="1"/>
  <c r="CA38" i="12"/>
  <c r="CB38" i="12" s="1"/>
  <c r="CA39" i="12"/>
  <c r="CB39" i="12" s="1"/>
  <c r="CA40" i="12"/>
  <c r="CB40" i="12" s="1"/>
  <c r="CA41" i="12"/>
  <c r="CB41" i="12" s="1"/>
  <c r="CA42" i="12"/>
  <c r="CB42" i="12" s="1"/>
  <c r="CA43" i="12"/>
  <c r="CB43" i="12" s="1"/>
  <c r="CA44" i="12"/>
  <c r="CB44" i="12" s="1"/>
  <c r="CA45" i="12"/>
  <c r="CB45" i="12" s="1"/>
  <c r="CA46" i="12"/>
  <c r="CB46" i="12" s="1"/>
  <c r="CA47" i="12"/>
  <c r="CB47" i="12" s="1"/>
  <c r="CA48" i="12"/>
  <c r="CB48" i="12" s="1"/>
  <c r="CA49" i="12"/>
  <c r="CB49" i="12" s="1"/>
  <c r="CA50" i="12"/>
  <c r="CB50" i="12" s="1"/>
  <c r="CA51" i="12"/>
  <c r="CB51" i="12" s="1"/>
  <c r="CA52" i="12"/>
  <c r="CB52" i="12" s="1"/>
  <c r="CA53" i="12"/>
  <c r="CB53" i="12" s="1"/>
  <c r="CA54" i="12"/>
  <c r="CB54" i="12" s="1"/>
  <c r="CA55" i="12"/>
  <c r="CB55" i="12" s="1"/>
  <c r="CA56" i="12"/>
  <c r="CB56" i="12" s="1"/>
  <c r="CA57" i="12"/>
  <c r="CB57" i="12" s="1"/>
  <c r="CA58" i="12"/>
  <c r="CB58" i="12" s="1"/>
  <c r="CA59" i="12"/>
  <c r="CB59" i="12" s="1"/>
  <c r="CA60" i="12"/>
  <c r="CB60" i="12" s="1"/>
  <c r="CA61" i="12"/>
  <c r="CB61" i="12" s="1"/>
  <c r="CA62" i="12"/>
  <c r="CB62" i="12" s="1"/>
  <c r="CA63" i="12"/>
  <c r="CA64" i="12"/>
  <c r="CA41" i="6"/>
  <c r="CB41" i="6" s="1"/>
  <c r="CA53" i="6"/>
  <c r="CB53" i="6" s="1"/>
  <c r="CA64" i="6"/>
  <c r="CA54" i="6"/>
  <c r="CB54" i="6" s="1"/>
  <c r="CA43" i="6"/>
  <c r="CB43" i="6" s="1"/>
  <c r="CA55" i="6"/>
  <c r="CB55" i="6" s="1"/>
  <c r="CA44" i="6"/>
  <c r="CB44" i="6" s="1"/>
  <c r="CA56" i="6"/>
  <c r="CB56" i="6" s="1"/>
  <c r="CA42" i="6"/>
  <c r="CB42" i="6" s="1"/>
  <c r="CA45" i="6"/>
  <c r="CB45" i="6" s="1"/>
  <c r="CA57" i="6"/>
  <c r="CB57" i="6" s="1"/>
  <c r="CA40" i="6"/>
  <c r="CB40" i="6" s="1"/>
  <c r="CA52" i="6"/>
  <c r="CB52" i="6" s="1"/>
  <c r="CA58" i="6"/>
  <c r="CB58" i="6" s="1"/>
  <c r="CA47" i="6"/>
  <c r="CB47" i="6" s="1"/>
  <c r="CA48" i="6"/>
  <c r="CB48" i="6" s="1"/>
  <c r="CA36" i="6"/>
  <c r="CB36" i="6" s="1"/>
  <c r="CA37" i="6"/>
  <c r="CB37" i="6" s="1"/>
  <c r="CA61" i="6"/>
  <c r="CB61" i="6" s="1"/>
  <c r="CA46" i="6"/>
  <c r="CB46" i="6" s="1"/>
  <c r="CA59" i="6"/>
  <c r="CB59" i="6" s="1"/>
  <c r="CA60" i="6"/>
  <c r="CB60" i="6" s="1"/>
  <c r="CA49" i="6"/>
  <c r="CB49" i="6" s="1"/>
  <c r="CA38" i="6"/>
  <c r="CB38" i="6" s="1"/>
  <c r="CA50" i="6"/>
  <c r="CB50" i="6" s="1"/>
  <c r="CA62" i="6"/>
  <c r="CB62" i="6" s="1"/>
  <c r="CA39" i="6"/>
  <c r="CB39" i="6" s="1"/>
  <c r="CA51" i="6"/>
  <c r="CB51" i="6" s="1"/>
  <c r="CA63" i="6"/>
  <c r="CA35" i="6"/>
  <c r="CB35" i="6" s="1"/>
  <c r="BU39" i="7"/>
  <c r="BV39" i="7" s="1"/>
  <c r="BU40" i="7"/>
  <c r="BV40" i="7" s="1"/>
  <c r="BU41" i="7"/>
  <c r="BV41" i="7" s="1"/>
  <c r="BU42" i="7"/>
  <c r="BV42" i="7" s="1"/>
  <c r="BU43" i="7"/>
  <c r="BV43" i="7" s="1"/>
  <c r="BU44" i="7"/>
  <c r="BV44" i="7" s="1"/>
  <c r="BU45" i="7"/>
  <c r="BV45" i="7" s="1"/>
  <c r="BU46" i="7"/>
  <c r="BV46" i="7" s="1"/>
  <c r="BU47" i="7"/>
  <c r="BV47" i="7" s="1"/>
  <c r="BU48" i="7"/>
  <c r="BV48" i="7" s="1"/>
  <c r="BU49" i="7"/>
  <c r="BV49" i="7" s="1"/>
  <c r="BU50" i="7"/>
  <c r="BV50" i="7" s="1"/>
  <c r="BU51" i="7"/>
  <c r="BV51" i="7" s="1"/>
  <c r="BU52" i="7"/>
  <c r="BV52" i="7" s="1"/>
  <c r="BU53" i="7"/>
  <c r="BV53" i="7" s="1"/>
  <c r="BU54" i="7"/>
  <c r="BV54" i="7" s="1"/>
  <c r="BU55" i="7"/>
  <c r="BV55" i="7" s="1"/>
  <c r="BU56" i="7"/>
  <c r="BV56" i="7" s="1"/>
  <c r="BU57" i="7"/>
  <c r="BV57" i="7" s="1"/>
  <c r="BU58" i="7"/>
  <c r="BV58" i="7" s="1"/>
  <c r="BU59" i="7"/>
  <c r="BV59" i="7" s="1"/>
  <c r="BU60" i="7"/>
  <c r="BV60" i="7" s="1"/>
  <c r="BU61" i="7"/>
  <c r="BV61" i="7" s="1"/>
  <c r="BU62" i="7"/>
  <c r="BV62" i="7" s="1"/>
  <c r="BU63" i="7"/>
  <c r="BU64" i="7"/>
  <c r="BU39" i="5"/>
  <c r="BV39" i="5" s="1"/>
  <c r="BU40" i="5"/>
  <c r="BV40" i="5" s="1"/>
  <c r="BU41" i="5"/>
  <c r="BV41" i="5" s="1"/>
  <c r="BU42" i="5"/>
  <c r="BV42" i="5" s="1"/>
  <c r="BU43" i="5"/>
  <c r="BV43" i="5" s="1"/>
  <c r="BU44" i="5"/>
  <c r="BV44" i="5" s="1"/>
  <c r="BU45" i="5"/>
  <c r="BV45" i="5" s="1"/>
  <c r="BU46" i="5"/>
  <c r="BV46" i="5" s="1"/>
  <c r="BU47" i="5"/>
  <c r="BV47" i="5" s="1"/>
  <c r="BU48" i="5"/>
  <c r="BV48" i="5" s="1"/>
  <c r="BU49" i="5"/>
  <c r="BV49" i="5" s="1"/>
  <c r="BU50" i="5"/>
  <c r="BV50" i="5" s="1"/>
  <c r="BU51" i="5"/>
  <c r="BV51" i="5" s="1"/>
  <c r="BU52" i="5"/>
  <c r="BV52" i="5" s="1"/>
  <c r="BU53" i="5"/>
  <c r="BV53" i="5" s="1"/>
  <c r="BU54" i="5"/>
  <c r="BV54" i="5" s="1"/>
  <c r="BU55" i="5"/>
  <c r="BV55" i="5" s="1"/>
  <c r="BU56" i="5"/>
  <c r="BV56" i="5" s="1"/>
  <c r="BU57" i="5"/>
  <c r="BV57" i="5" s="1"/>
  <c r="BU58" i="5"/>
  <c r="BV58" i="5" s="1"/>
  <c r="BU59" i="5"/>
  <c r="BV59" i="5" s="1"/>
  <c r="BU60" i="5"/>
  <c r="BV60" i="5" s="1"/>
  <c r="BU61" i="5"/>
  <c r="BV61" i="5" s="1"/>
  <c r="BU62" i="5"/>
  <c r="BV62" i="5" s="1"/>
  <c r="BU63" i="5"/>
  <c r="BU64" i="5"/>
  <c r="BU39" i="4"/>
  <c r="BV39" i="4" s="1"/>
  <c r="BU40" i="4"/>
  <c r="BV40" i="4" s="1"/>
  <c r="BU41" i="4"/>
  <c r="BV41" i="4" s="1"/>
  <c r="BU42" i="4"/>
  <c r="BV42" i="4" s="1"/>
  <c r="BU43" i="4"/>
  <c r="BV43" i="4" s="1"/>
  <c r="BU44" i="4"/>
  <c r="BV44" i="4" s="1"/>
  <c r="BU45" i="4"/>
  <c r="BV45" i="4" s="1"/>
  <c r="BU46" i="4"/>
  <c r="BV46" i="4" s="1"/>
  <c r="BU47" i="4"/>
  <c r="BV47" i="4" s="1"/>
  <c r="BU48" i="4"/>
  <c r="BV48" i="4" s="1"/>
  <c r="BU49" i="4"/>
  <c r="BV49" i="4" s="1"/>
  <c r="BU50" i="4"/>
  <c r="BV50" i="4" s="1"/>
  <c r="BU51" i="4"/>
  <c r="BV51" i="4" s="1"/>
  <c r="BU52" i="4"/>
  <c r="BV52" i="4" s="1"/>
  <c r="BU53" i="4"/>
  <c r="BV53" i="4" s="1"/>
  <c r="BU54" i="4"/>
  <c r="BV54" i="4" s="1"/>
  <c r="BU55" i="4"/>
  <c r="BV55" i="4" s="1"/>
  <c r="BU56" i="4"/>
  <c r="BV56" i="4" s="1"/>
  <c r="BU57" i="4"/>
  <c r="BV57" i="4" s="1"/>
  <c r="BU58" i="4"/>
  <c r="BV58" i="4" s="1"/>
  <c r="BU59" i="4"/>
  <c r="BV59" i="4" s="1"/>
  <c r="BU60" i="4"/>
  <c r="BV60" i="4" s="1"/>
  <c r="BU61" i="4"/>
  <c r="BV61" i="4" s="1"/>
  <c r="BU62" i="4"/>
  <c r="BV62" i="4" s="1"/>
  <c r="BU63" i="4"/>
  <c r="BU64" i="4"/>
  <c r="BU39" i="12"/>
  <c r="BV39" i="12" s="1"/>
  <c r="BU40" i="12"/>
  <c r="BV40" i="12" s="1"/>
  <c r="BU41" i="12"/>
  <c r="BV41" i="12" s="1"/>
  <c r="BU42" i="12"/>
  <c r="BV42" i="12" s="1"/>
  <c r="BU43" i="12"/>
  <c r="BV43" i="12" s="1"/>
  <c r="BU44" i="12"/>
  <c r="BV44" i="12" s="1"/>
  <c r="BU45" i="12"/>
  <c r="BV45" i="12" s="1"/>
  <c r="BU46" i="12"/>
  <c r="BV46" i="12" s="1"/>
  <c r="BU47" i="12"/>
  <c r="BV47" i="12" s="1"/>
  <c r="BU48" i="12"/>
  <c r="BV48" i="12" s="1"/>
  <c r="BU49" i="12"/>
  <c r="BV49" i="12" s="1"/>
  <c r="BU50" i="12"/>
  <c r="BV50" i="12" s="1"/>
  <c r="BU51" i="12"/>
  <c r="BV51" i="12" s="1"/>
  <c r="BU52" i="12"/>
  <c r="BV52" i="12" s="1"/>
  <c r="BU53" i="12"/>
  <c r="BV53" i="12" s="1"/>
  <c r="BU54" i="12"/>
  <c r="BV54" i="12" s="1"/>
  <c r="BU55" i="12"/>
  <c r="BV55" i="12" s="1"/>
  <c r="BU56" i="12"/>
  <c r="BV56" i="12" s="1"/>
  <c r="BU57" i="12"/>
  <c r="BV57" i="12" s="1"/>
  <c r="BU58" i="12"/>
  <c r="BV58" i="12" s="1"/>
  <c r="BU59" i="12"/>
  <c r="BV59" i="12" s="1"/>
  <c r="BU60" i="12"/>
  <c r="BV60" i="12" s="1"/>
  <c r="BU61" i="12"/>
  <c r="BV61" i="12" s="1"/>
  <c r="BU62" i="12"/>
  <c r="BV62" i="12" s="1"/>
  <c r="BU63" i="12"/>
  <c r="BU64" i="12"/>
  <c r="BV63" i="6"/>
  <c r="BV57" i="6"/>
  <c r="BV51" i="6"/>
  <c r="BV45" i="6"/>
  <c r="BV62" i="6"/>
  <c r="BV56" i="6"/>
  <c r="BV50" i="6"/>
  <c r="BV44" i="6"/>
  <c r="BV43" i="6"/>
  <c r="BV55" i="6"/>
  <c r="BV60" i="6"/>
  <c r="BV54" i="6"/>
  <c r="BV48" i="6"/>
  <c r="BV42" i="6"/>
  <c r="BV49" i="6"/>
  <c r="BV53" i="6"/>
  <c r="BV61" i="6"/>
  <c r="BV47" i="6"/>
  <c r="BV59" i="6"/>
  <c r="BV41" i="6"/>
  <c r="BV64" i="6"/>
  <c r="BV58" i="6"/>
  <c r="BV52" i="6"/>
  <c r="BV46" i="6"/>
  <c r="BV40" i="6"/>
  <c r="BV39" i="6"/>
  <c r="BE4" i="2"/>
  <c r="BE5" i="2" s="1"/>
  <c r="BE6" i="2" s="1"/>
  <c r="BE7" i="2" s="1"/>
  <c r="BE8" i="2" s="1"/>
  <c r="BE9" i="2" s="1"/>
  <c r="BE10" i="2" s="1"/>
  <c r="BE11" i="2" s="1"/>
  <c r="BE12" i="2" s="1"/>
  <c r="BE13" i="2" s="1"/>
  <c r="BE14" i="2" s="1"/>
  <c r="BE15" i="2" s="1"/>
  <c r="BE16" i="2" s="1"/>
  <c r="BE17" i="2" s="1"/>
  <c r="BE18" i="2" s="1"/>
  <c r="BE19" i="2" s="1"/>
  <c r="BE20" i="2" s="1"/>
  <c r="BE21" i="2" s="1"/>
  <c r="BE22" i="2" s="1"/>
  <c r="BE23" i="2" s="1"/>
  <c r="BE24" i="2" s="1"/>
  <c r="BE25" i="2" s="1"/>
  <c r="BE26" i="2" s="1"/>
  <c r="BE27" i="2" s="1"/>
  <c r="BE28" i="2" s="1"/>
  <c r="BE29" i="2" s="1"/>
  <c r="BE30" i="2" s="1"/>
  <c r="BE31" i="2" s="1"/>
  <c r="BE32" i="2" s="1"/>
  <c r="BE33" i="2" s="1"/>
  <c r="BE34" i="2" s="1"/>
  <c r="BE35" i="2" s="1"/>
  <c r="BE36" i="2" s="1"/>
  <c r="BE37" i="2" s="1"/>
  <c r="BE38" i="2" s="1"/>
  <c r="BE39" i="2" s="1"/>
  <c r="BE40" i="2" s="1"/>
  <c r="BE41" i="2" s="1"/>
  <c r="BE42" i="2" s="1"/>
  <c r="BE43" i="2" s="1"/>
  <c r="BE44" i="2" s="1"/>
  <c r="BE45" i="2" s="1"/>
  <c r="BE46" i="2" s="1"/>
  <c r="BE47" i="2" s="1"/>
  <c r="BE48" i="2" s="1"/>
  <c r="BE49" i="2" s="1"/>
  <c r="BE50" i="2" s="1"/>
  <c r="BE51" i="2" s="1"/>
  <c r="BE52" i="2" s="1"/>
  <c r="BE53" i="2" s="1"/>
  <c r="BE54" i="2" s="1"/>
  <c r="BE55" i="2" s="1"/>
  <c r="BE56" i="2" s="1"/>
  <c r="BE57" i="2" s="1"/>
  <c r="BE58" i="2" s="1"/>
  <c r="BE59" i="2" s="1"/>
  <c r="BE60" i="2" s="1"/>
  <c r="BE61" i="2" s="1"/>
  <c r="BE62" i="2" s="1"/>
  <c r="BE63" i="2" s="1"/>
  <c r="BE64" i="2" s="1"/>
  <c r="BE65" i="2" s="1"/>
  <c r="BE66" i="2" s="1"/>
  <c r="BE67" i="2" s="1"/>
  <c r="BE68" i="2" s="1"/>
  <c r="BE69" i="2" s="1"/>
  <c r="BE70" i="2" s="1"/>
  <c r="BE71" i="2" s="1"/>
  <c r="BE72" i="2" s="1"/>
  <c r="BE73" i="2" s="1"/>
  <c r="BE74" i="2" s="1"/>
  <c r="BE75" i="2" s="1"/>
  <c r="BE76" i="2" s="1"/>
  <c r="BE77" i="2" s="1"/>
  <c r="BE78" i="2" s="1"/>
  <c r="BE79" i="2" s="1"/>
  <c r="BE80" i="2" s="1"/>
  <c r="BE81" i="2" s="1"/>
  <c r="BE82" i="2" s="1"/>
  <c r="BE83" i="2" s="1"/>
  <c r="BE84" i="2" s="1"/>
  <c r="BE85" i="2" s="1"/>
  <c r="K34" i="11" a="1"/>
  <c r="E31" i="11" a="1"/>
  <c r="H33" i="11" a="1"/>
  <c r="K33" i="11" a="1"/>
  <c r="K31" i="11" a="1"/>
  <c r="E30" i="11" a="1"/>
  <c r="K30" i="11" a="1"/>
  <c r="F29" i="11" a="1"/>
  <c r="H29" i="11" a="1"/>
  <c r="E34" i="11" a="1"/>
  <c r="H31" i="11" a="1"/>
  <c r="H30" i="11" a="1"/>
  <c r="E33" i="11" a="1"/>
  <c r="G29" i="11" a="1"/>
  <c r="K29" i="11" a="1"/>
  <c r="H34" i="11" a="1"/>
  <c r="CB64" i="12" l="1"/>
  <c r="K31" i="11"/>
  <c r="E31" i="11"/>
  <c r="H31" i="11"/>
  <c r="BV63" i="12"/>
  <c r="CB63" i="12"/>
  <c r="F29" i="11"/>
  <c r="K34" i="11"/>
  <c r="E33" i="11"/>
  <c r="H33" i="11"/>
  <c r="H29" i="11"/>
  <c r="H30" i="11"/>
  <c r="H34" i="11"/>
  <c r="K29" i="11"/>
  <c r="E30" i="11"/>
  <c r="E34" i="11"/>
  <c r="G29" i="11"/>
  <c r="K30" i="11"/>
  <c r="K33" i="11"/>
  <c r="BV63" i="5"/>
  <c r="CB63" i="5"/>
  <c r="CB63" i="6"/>
  <c r="CB63" i="4"/>
  <c r="CB63" i="7"/>
  <c r="BV63" i="4"/>
  <c r="BV63" i="7"/>
  <c r="CB64" i="5"/>
  <c r="CB64" i="4"/>
  <c r="CB64" i="7"/>
  <c r="CB64" i="6"/>
  <c r="BV64" i="4"/>
  <c r="BV64" i="7"/>
  <c r="BV64" i="5"/>
  <c r="CL37" i="7"/>
  <c r="BV64" i="12"/>
  <c r="CL40" i="7"/>
  <c r="BN39" i="7"/>
  <c r="CL38" i="7"/>
  <c r="BN36" i="7"/>
  <c r="BN35" i="7"/>
  <c r="BN42" i="7"/>
  <c r="BN41" i="7"/>
  <c r="BN57" i="7"/>
  <c r="CL57" i="7"/>
  <c r="BN55" i="7"/>
  <c r="CL55" i="7"/>
  <c r="BN43" i="7"/>
  <c r="CL43" i="7"/>
  <c r="BN66" i="7"/>
  <c r="CL66" i="7"/>
  <c r="BN54" i="7"/>
  <c r="CL54" i="7"/>
  <c r="BN56" i="7"/>
  <c r="CL56" i="7"/>
  <c r="BN45" i="7"/>
  <c r="CL45" i="7"/>
  <c r="BN44" i="7"/>
  <c r="CL44" i="7"/>
  <c r="BN51" i="7"/>
  <c r="CL51" i="7"/>
  <c r="BN62" i="7"/>
  <c r="CL62" i="7"/>
  <c r="BN50" i="7"/>
  <c r="CL50" i="7"/>
  <c r="BN65" i="7"/>
  <c r="CL65" i="7"/>
  <c r="BN63" i="7"/>
  <c r="CL63" i="7"/>
  <c r="BN61" i="7"/>
  <c r="CL61" i="7"/>
  <c r="BN49" i="7"/>
  <c r="CL49" i="7"/>
  <c r="BN53" i="7"/>
  <c r="CL53" i="7"/>
  <c r="BN52" i="7"/>
  <c r="CL52" i="7"/>
  <c r="BN60" i="7"/>
  <c r="CL60" i="7"/>
  <c r="BN48" i="7"/>
  <c r="CL48" i="7"/>
  <c r="BN59" i="7"/>
  <c r="CL59" i="7"/>
  <c r="BN47" i="7"/>
  <c r="CL47" i="7"/>
  <c r="BN64" i="7"/>
  <c r="CL64" i="7"/>
  <c r="BN58" i="7"/>
  <c r="CL58" i="7"/>
  <c r="BN46" i="7"/>
  <c r="CL46" i="7"/>
  <c r="BN61" i="5"/>
  <c r="CL61" i="5"/>
  <c r="BN49" i="5"/>
  <c r="CL49" i="5"/>
  <c r="BN37" i="5"/>
  <c r="CL37" i="5"/>
  <c r="BN60" i="5"/>
  <c r="CL60" i="5"/>
  <c r="BN48" i="5"/>
  <c r="CL48" i="5"/>
  <c r="BN36" i="5"/>
  <c r="CL36" i="5"/>
  <c r="BN39" i="5"/>
  <c r="CL39" i="5"/>
  <c r="BN62" i="5"/>
  <c r="CL62" i="5"/>
  <c r="BN47" i="5"/>
  <c r="CL47" i="5"/>
  <c r="BN46" i="5"/>
  <c r="CL46" i="5"/>
  <c r="BN56" i="5"/>
  <c r="CL56" i="5"/>
  <c r="BN44" i="5"/>
  <c r="CL44" i="5"/>
  <c r="BN63" i="5"/>
  <c r="CL63" i="5"/>
  <c r="BN38" i="5"/>
  <c r="CL38" i="5"/>
  <c r="BN58" i="5"/>
  <c r="CL58" i="5"/>
  <c r="BN57" i="5"/>
  <c r="CL57" i="5"/>
  <c r="BN55" i="5"/>
  <c r="CL55" i="5"/>
  <c r="BN43" i="5"/>
  <c r="CL43" i="5"/>
  <c r="BN51" i="5"/>
  <c r="CL51" i="5"/>
  <c r="BN50" i="5"/>
  <c r="CL50" i="5"/>
  <c r="BN35" i="5"/>
  <c r="CL35" i="5"/>
  <c r="BN45" i="5"/>
  <c r="CL45" i="5"/>
  <c r="BN66" i="5"/>
  <c r="CL66" i="5"/>
  <c r="BN54" i="5"/>
  <c r="CL54" i="5"/>
  <c r="BN42" i="5"/>
  <c r="CL42" i="5"/>
  <c r="BN59" i="5"/>
  <c r="CL59" i="5"/>
  <c r="BN65" i="5"/>
  <c r="CL65" i="5"/>
  <c r="BN53" i="5"/>
  <c r="CL53" i="5"/>
  <c r="BN41" i="5"/>
  <c r="CL41" i="5"/>
  <c r="BN64" i="5"/>
  <c r="CL64" i="5"/>
  <c r="BN52" i="5"/>
  <c r="CL52" i="5"/>
  <c r="BN40" i="5"/>
  <c r="CL40" i="5"/>
  <c r="BN66" i="4"/>
  <c r="CL66" i="4"/>
  <c r="BN54" i="4"/>
  <c r="CL54" i="4"/>
  <c r="BN42" i="4"/>
  <c r="CL42" i="4"/>
  <c r="BN65" i="4"/>
  <c r="CL65" i="4"/>
  <c r="BN53" i="4"/>
  <c r="CL53" i="4"/>
  <c r="BN41" i="4"/>
  <c r="CL41" i="4"/>
  <c r="BN64" i="4"/>
  <c r="CL64" i="4"/>
  <c r="BN52" i="4"/>
  <c r="CL52" i="4"/>
  <c r="BN40" i="4"/>
  <c r="CL40" i="4"/>
  <c r="BN63" i="4"/>
  <c r="CL63" i="4"/>
  <c r="BN51" i="4"/>
  <c r="CL51" i="4"/>
  <c r="BN39" i="4"/>
  <c r="CL39" i="4"/>
  <c r="BN38" i="4"/>
  <c r="CL38" i="4"/>
  <c r="BN61" i="4"/>
  <c r="CL61" i="4"/>
  <c r="BN49" i="4"/>
  <c r="CL49" i="4"/>
  <c r="BN37" i="4"/>
  <c r="CL37" i="4"/>
  <c r="BN60" i="4"/>
  <c r="CL60" i="4"/>
  <c r="BN48" i="4"/>
  <c r="CL48" i="4"/>
  <c r="BN36" i="4"/>
  <c r="CL36" i="4"/>
  <c r="BN50" i="4"/>
  <c r="CL50" i="4"/>
  <c r="BN59" i="4"/>
  <c r="CL59" i="4"/>
  <c r="BN47" i="4"/>
  <c r="CL47" i="4"/>
  <c r="BN35" i="4"/>
  <c r="CL35" i="4"/>
  <c r="BN62" i="4"/>
  <c r="CL62" i="4"/>
  <c r="BN58" i="4"/>
  <c r="CL58" i="4"/>
  <c r="BN46" i="4"/>
  <c r="CL46" i="4"/>
  <c r="BN57" i="4"/>
  <c r="CL57" i="4"/>
  <c r="BN45" i="4"/>
  <c r="CL45" i="4"/>
  <c r="BN56" i="4"/>
  <c r="CL56" i="4"/>
  <c r="BN44" i="4"/>
  <c r="CL44" i="4"/>
  <c r="BN55" i="4"/>
  <c r="CL55" i="4"/>
  <c r="BN43" i="4"/>
  <c r="CL43" i="4"/>
  <c r="BN48" i="12"/>
  <c r="CL48" i="12"/>
  <c r="BN59" i="12"/>
  <c r="CL59" i="12"/>
  <c r="BN58" i="12"/>
  <c r="CL58" i="12"/>
  <c r="BN46" i="12"/>
  <c r="CL46" i="12"/>
  <c r="BN57" i="12"/>
  <c r="CL57" i="12"/>
  <c r="BN45" i="12"/>
  <c r="CL45" i="12"/>
  <c r="BN36" i="12"/>
  <c r="CL36" i="12"/>
  <c r="BN54" i="12"/>
  <c r="CL54" i="12"/>
  <c r="BN65" i="12"/>
  <c r="CL65" i="12"/>
  <c r="BN53" i="12"/>
  <c r="CL53" i="12"/>
  <c r="BN41" i="12"/>
  <c r="CL41" i="12"/>
  <c r="BN66" i="12"/>
  <c r="CL66" i="12"/>
  <c r="BN64" i="12"/>
  <c r="CL64" i="12"/>
  <c r="BN52" i="12"/>
  <c r="CL52" i="12"/>
  <c r="BN40" i="12"/>
  <c r="CL40" i="12"/>
  <c r="BN44" i="12"/>
  <c r="CL44" i="12"/>
  <c r="BN42" i="12"/>
  <c r="CL42" i="12"/>
  <c r="BN63" i="12"/>
  <c r="CL63" i="12"/>
  <c r="BN51" i="12"/>
  <c r="CL51" i="12"/>
  <c r="BN39" i="12"/>
  <c r="CL39" i="12"/>
  <c r="BN47" i="12"/>
  <c r="CL47" i="12"/>
  <c r="BN56" i="12"/>
  <c r="CL56" i="12"/>
  <c r="BN55" i="12"/>
  <c r="CL55" i="12"/>
  <c r="BN43" i="12"/>
  <c r="CL43" i="12"/>
  <c r="BN62" i="12"/>
  <c r="CL62" i="12"/>
  <c r="BN50" i="12"/>
  <c r="CL50" i="12"/>
  <c r="BN38" i="12"/>
  <c r="CL38" i="12"/>
  <c r="BN60" i="12"/>
  <c r="CL60" i="12"/>
  <c r="BN35" i="12"/>
  <c r="CL35" i="12"/>
  <c r="BN61" i="12"/>
  <c r="CL61" i="12"/>
  <c r="BN49" i="12"/>
  <c r="CL49" i="12"/>
  <c r="BN37" i="12"/>
  <c r="CL37" i="12"/>
  <c r="BN63" i="6"/>
  <c r="CL63" i="6"/>
  <c r="BN36" i="6"/>
  <c r="CL36" i="6"/>
  <c r="BN56" i="6"/>
  <c r="CL56" i="6"/>
  <c r="BN39" i="6"/>
  <c r="CL39" i="6"/>
  <c r="BN44" i="6"/>
  <c r="CL44" i="6"/>
  <c r="BN57" i="6"/>
  <c r="CL57" i="6"/>
  <c r="BN43" i="6"/>
  <c r="CL43" i="6"/>
  <c r="BN64" i="6"/>
  <c r="CL64" i="6"/>
  <c r="BN58" i="6"/>
  <c r="CL58" i="6"/>
  <c r="BN54" i="6"/>
  <c r="CL54" i="6"/>
  <c r="BN65" i="6"/>
  <c r="CL65" i="6"/>
  <c r="BN41" i="6"/>
  <c r="CL41" i="6"/>
  <c r="BN66" i="6"/>
  <c r="CL66" i="6"/>
  <c r="BN52" i="6"/>
  <c r="CL52" i="6"/>
  <c r="BN46" i="6"/>
  <c r="CL46" i="6"/>
  <c r="BN42" i="6"/>
  <c r="CL42" i="6"/>
  <c r="BN35" i="6"/>
  <c r="CL35" i="6"/>
  <c r="BN55" i="6"/>
  <c r="CL55" i="6"/>
  <c r="BN48" i="6"/>
  <c r="CL48" i="6"/>
  <c r="BN51" i="6"/>
  <c r="CL51" i="6"/>
  <c r="BN62" i="6"/>
  <c r="CL62" i="6"/>
  <c r="BN38" i="6"/>
  <c r="CL38" i="6"/>
  <c r="BN45" i="6"/>
  <c r="CL45" i="6"/>
  <c r="BN61" i="6"/>
  <c r="CL61" i="6"/>
  <c r="BN59" i="6"/>
  <c r="CL59" i="6"/>
  <c r="BN49" i="6"/>
  <c r="CL49" i="6"/>
  <c r="BN60" i="6"/>
  <c r="CL60" i="6"/>
  <c r="BN50" i="6"/>
  <c r="CL50" i="6"/>
  <c r="BN53" i="6"/>
  <c r="CL53" i="6"/>
  <c r="BN40" i="6"/>
  <c r="CL40" i="6"/>
  <c r="BN47" i="6"/>
  <c r="CL47" i="6"/>
  <c r="BN37" i="6"/>
  <c r="CL37" i="6"/>
  <c r="AN64" i="12"/>
  <c r="AS64" i="12" s="1"/>
  <c r="AM27" i="12"/>
  <c r="AM19" i="12"/>
  <c r="AM57" i="12"/>
  <c r="AM47" i="12"/>
  <c r="AM20" i="12"/>
  <c r="AM30" i="12"/>
  <c r="AM43" i="12"/>
  <c r="AM14" i="12"/>
  <c r="AM68" i="12"/>
  <c r="AM24" i="12"/>
  <c r="AM80" i="12"/>
  <c r="AM22" i="12"/>
  <c r="AM28" i="12"/>
  <c r="AM85" i="12"/>
  <c r="AM18" i="12"/>
  <c r="AM84" i="12"/>
  <c r="AM74" i="12"/>
  <c r="AM51" i="12"/>
  <c r="AM31" i="12"/>
  <c r="AM60" i="12"/>
  <c r="AM55" i="12"/>
  <c r="AM64" i="12"/>
  <c r="AH64" i="12" s="1"/>
  <c r="AM77" i="12"/>
  <c r="AM56" i="12"/>
  <c r="AM42" i="12"/>
  <c r="AM49" i="12"/>
  <c r="AM11" i="12"/>
  <c r="AM59" i="12"/>
  <c r="AM26" i="12"/>
  <c r="AM34" i="12"/>
  <c r="AM73" i="12"/>
  <c r="AM32" i="12"/>
  <c r="AM38" i="12"/>
  <c r="AM5" i="12"/>
  <c r="AM25" i="12"/>
  <c r="AM13" i="12"/>
  <c r="AM53" i="12"/>
  <c r="AM46" i="12"/>
  <c r="AM66" i="12"/>
  <c r="AM17" i="12"/>
  <c r="AM63" i="12"/>
  <c r="AM7" i="12"/>
  <c r="AM40" i="12"/>
  <c r="AM36" i="12"/>
  <c r="AM78" i="12"/>
  <c r="AM50" i="12"/>
  <c r="AM21" i="12"/>
  <c r="AM23" i="12"/>
  <c r="AM72" i="12"/>
  <c r="AM29" i="12"/>
  <c r="AM75" i="12"/>
  <c r="AM61" i="12"/>
  <c r="AM33" i="12"/>
  <c r="AM58" i="12"/>
  <c r="AM70" i="12"/>
  <c r="AM71" i="12"/>
  <c r="AM37" i="12"/>
  <c r="AM44" i="12"/>
  <c r="AM9" i="12"/>
  <c r="AM65" i="12"/>
  <c r="AM15" i="12"/>
  <c r="AM3" i="12"/>
  <c r="AM62" i="12"/>
  <c r="AM82" i="12"/>
  <c r="AM83" i="12"/>
  <c r="AM6" i="12"/>
  <c r="AM48" i="12"/>
  <c r="AM4" i="12"/>
  <c r="AM76" i="12"/>
  <c r="AM79" i="12"/>
  <c r="AM10" i="12"/>
  <c r="AM69" i="12"/>
  <c r="AM52" i="12"/>
  <c r="AM35" i="12"/>
  <c r="AM12" i="12"/>
  <c r="AM67" i="12"/>
  <c r="AM45" i="12"/>
  <c r="AM54" i="12"/>
  <c r="AM8" i="12"/>
  <c r="AM2" i="12"/>
  <c r="AM16" i="12"/>
  <c r="AM81" i="12"/>
  <c r="AM41" i="12"/>
  <c r="AM39" i="12"/>
  <c r="DN67" i="2"/>
  <c r="DN68" i="2" s="1"/>
  <c r="DN69" i="2" s="1"/>
  <c r="DN70" i="2" s="1"/>
  <c r="DN71" i="2" s="1"/>
  <c r="DN72" i="2" s="1"/>
  <c r="DN73" i="2" s="1"/>
  <c r="DN74" i="2" s="1"/>
  <c r="DN75" i="2" s="1"/>
  <c r="DN76" i="2" s="1"/>
  <c r="DN77" i="2" s="1"/>
  <c r="DN78" i="2" s="1"/>
  <c r="DN79" i="2" s="1"/>
  <c r="DN80" i="2" s="1"/>
  <c r="DN81" i="2" s="1"/>
  <c r="DN82" i="2" s="1"/>
  <c r="DN83" i="2" s="1"/>
  <c r="DN84" i="2" s="1"/>
  <c r="DN85" i="2" s="1"/>
  <c r="E12" i="11"/>
  <c r="I12" i="11"/>
  <c r="H11" i="11"/>
  <c r="E11" i="11"/>
  <c r="K11" i="11" s="1"/>
  <c r="CC32" i="2"/>
  <c r="BN32" i="2" s="1"/>
  <c r="CC33" i="2"/>
  <c r="BN33" i="2" s="1"/>
  <c r="CC34" i="2"/>
  <c r="BN34" i="2" s="1"/>
  <c r="CC35" i="2"/>
  <c r="BN35" i="2" s="1"/>
  <c r="CC36" i="2"/>
  <c r="BN36" i="2" s="1"/>
  <c r="CC37" i="2"/>
  <c r="BN37" i="2" s="1"/>
  <c r="CC38" i="2"/>
  <c r="BN38" i="2" s="1"/>
  <c r="CC39" i="2"/>
  <c r="BN39" i="2" s="1"/>
  <c r="CC40" i="2"/>
  <c r="BN40" i="2" s="1"/>
  <c r="CC41" i="2"/>
  <c r="CI41" i="2" s="1"/>
  <c r="CC42" i="2"/>
  <c r="BN42" i="2" s="1"/>
  <c r="CC43" i="2"/>
  <c r="BN43" i="2" s="1"/>
  <c r="CC44" i="2"/>
  <c r="BN44" i="2" s="1"/>
  <c r="CC45" i="2"/>
  <c r="BN45" i="2" s="1"/>
  <c r="CC46" i="2"/>
  <c r="BN46" i="2" s="1"/>
  <c r="CC47" i="2"/>
  <c r="BN47" i="2" s="1"/>
  <c r="CC48" i="2"/>
  <c r="BN48" i="2" s="1"/>
  <c r="CC49" i="2"/>
  <c r="BN49" i="2" s="1"/>
  <c r="CC50" i="2"/>
  <c r="BN50" i="2" s="1"/>
  <c r="CC51" i="2"/>
  <c r="BN51" i="2" s="1"/>
  <c r="CC52" i="2"/>
  <c r="BN52" i="2" s="1"/>
  <c r="CC53" i="2"/>
  <c r="BN53" i="2" s="1"/>
  <c r="CC54" i="2"/>
  <c r="BN54" i="2" s="1"/>
  <c r="CC55" i="2"/>
  <c r="BN55" i="2" s="1"/>
  <c r="CC56" i="2"/>
  <c r="BN56" i="2" s="1"/>
  <c r="CC57" i="2"/>
  <c r="BN57" i="2" s="1"/>
  <c r="CC58" i="2"/>
  <c r="BN58" i="2" s="1"/>
  <c r="CC59" i="2"/>
  <c r="BN59" i="2" s="1"/>
  <c r="CC60" i="2"/>
  <c r="BN60" i="2" s="1"/>
  <c r="CC61" i="2"/>
  <c r="BN61" i="2" s="1"/>
  <c r="CC62" i="2"/>
  <c r="BN62" i="2" s="1"/>
  <c r="CC63" i="2"/>
  <c r="BN63" i="2" s="1"/>
  <c r="CC64" i="2"/>
  <c r="BN64" i="2" s="1"/>
  <c r="CC65" i="2"/>
  <c r="BN65" i="2" s="1"/>
  <c r="CC66" i="2"/>
  <c r="BN66" i="2" s="1"/>
  <c r="CC31" i="2"/>
  <c r="BN31" i="2" s="1"/>
  <c r="BU39" i="2"/>
  <c r="BU40" i="2"/>
  <c r="BU41" i="2"/>
  <c r="BU42" i="2"/>
  <c r="BU43" i="2"/>
  <c r="BU44" i="2"/>
  <c r="BU45" i="2"/>
  <c r="BU46" i="2"/>
  <c r="BU47" i="2"/>
  <c r="BU48" i="2"/>
  <c r="BU49" i="2"/>
  <c r="BU50" i="2"/>
  <c r="BU51" i="2"/>
  <c r="BU52" i="2"/>
  <c r="BU53" i="2"/>
  <c r="BU54" i="2"/>
  <c r="BU55" i="2"/>
  <c r="BU56" i="2"/>
  <c r="BU57" i="2"/>
  <c r="BU58" i="2"/>
  <c r="BU59" i="2"/>
  <c r="BU60" i="2"/>
  <c r="BU61" i="2"/>
  <c r="BU62" i="2"/>
  <c r="BU63" i="2"/>
  <c r="BU64" i="2"/>
  <c r="BT40" i="2"/>
  <c r="BT41" i="2"/>
  <c r="BT42" i="2"/>
  <c r="BT43" i="2"/>
  <c r="BT44" i="2"/>
  <c r="BT45" i="2"/>
  <c r="BT46" i="2"/>
  <c r="BT47" i="2"/>
  <c r="BT48" i="2"/>
  <c r="BT49" i="2"/>
  <c r="BT50" i="2"/>
  <c r="BT51" i="2"/>
  <c r="BT52" i="2"/>
  <c r="BT53" i="2"/>
  <c r="BT54" i="2"/>
  <c r="BT55" i="2"/>
  <c r="BT56" i="2"/>
  <c r="BT57" i="2"/>
  <c r="BT58" i="2"/>
  <c r="BT59" i="2"/>
  <c r="BT60" i="2"/>
  <c r="BT61" i="2"/>
  <c r="BT62" i="2"/>
  <c r="BT63" i="2"/>
  <c r="BT64" i="2"/>
  <c r="BT39" i="2"/>
  <c r="CA32" i="2"/>
  <c r="CA33" i="2"/>
  <c r="CA34" i="2"/>
  <c r="CA35" i="2"/>
  <c r="CA36" i="2"/>
  <c r="CA37" i="2"/>
  <c r="CA38" i="2"/>
  <c r="CA39" i="2"/>
  <c r="CA40" i="2"/>
  <c r="CA41" i="2"/>
  <c r="CA42" i="2"/>
  <c r="CA43" i="2"/>
  <c r="CA44" i="2"/>
  <c r="CA45" i="2"/>
  <c r="CA46" i="2"/>
  <c r="CA47" i="2"/>
  <c r="CA48" i="2"/>
  <c r="CA49" i="2"/>
  <c r="CA50" i="2"/>
  <c r="CA51" i="2"/>
  <c r="CA52" i="2"/>
  <c r="CA53" i="2"/>
  <c r="CA54" i="2"/>
  <c r="CA55" i="2"/>
  <c r="CA56" i="2"/>
  <c r="CA57" i="2"/>
  <c r="CA58" i="2"/>
  <c r="CA59" i="2"/>
  <c r="CA60" i="2"/>
  <c r="CA61" i="2"/>
  <c r="CA62" i="2"/>
  <c r="CA63" i="2"/>
  <c r="CA64" i="2"/>
  <c r="CA65" i="2"/>
  <c r="CA66" i="2"/>
  <c r="CA31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35" i="2"/>
  <c r="BO66" i="9"/>
  <c r="BN66" i="9"/>
  <c r="BM66" i="9"/>
  <c r="BL66" i="9"/>
  <c r="BK66" i="9"/>
  <c r="BJ66" i="9"/>
  <c r="BI66" i="9"/>
  <c r="BH66" i="9"/>
  <c r="BG66" i="9"/>
  <c r="BF66" i="9"/>
  <c r="BE66" i="9"/>
  <c r="BD66" i="9"/>
  <c r="BC66" i="9"/>
  <c r="BB66" i="9"/>
  <c r="BA66" i="9"/>
  <c r="AZ66" i="9"/>
  <c r="AY66" i="9"/>
  <c r="AX66" i="9"/>
  <c r="AW66" i="9"/>
  <c r="AV66" i="9"/>
  <c r="BO65" i="9"/>
  <c r="BN65" i="9"/>
  <c r="BM65" i="9"/>
  <c r="BL65" i="9"/>
  <c r="BK65" i="9"/>
  <c r="BJ65" i="9"/>
  <c r="BI65" i="9"/>
  <c r="BH65" i="9"/>
  <c r="BG65" i="9"/>
  <c r="BF65" i="9"/>
  <c r="BE65" i="9"/>
  <c r="BD65" i="9"/>
  <c r="BC65" i="9"/>
  <c r="BB65" i="9"/>
  <c r="BA65" i="9"/>
  <c r="AZ65" i="9"/>
  <c r="AY65" i="9"/>
  <c r="AX65" i="9"/>
  <c r="AW65" i="9"/>
  <c r="AV65" i="9"/>
  <c r="BO64" i="9"/>
  <c r="BN64" i="9"/>
  <c r="BM64" i="9"/>
  <c r="BL64" i="9"/>
  <c r="BK64" i="9"/>
  <c r="BJ64" i="9"/>
  <c r="BI64" i="9"/>
  <c r="BH64" i="9"/>
  <c r="BG64" i="9"/>
  <c r="BF64" i="9"/>
  <c r="BE64" i="9"/>
  <c r="BD64" i="9"/>
  <c r="BC64" i="9"/>
  <c r="BB64" i="9"/>
  <c r="BA64" i="9"/>
  <c r="AZ64" i="9"/>
  <c r="AY64" i="9"/>
  <c r="AX64" i="9"/>
  <c r="AW64" i="9"/>
  <c r="AV64" i="9"/>
  <c r="BO63" i="9"/>
  <c r="BN63" i="9"/>
  <c r="BM63" i="9"/>
  <c r="BL63" i="9"/>
  <c r="BK63" i="9"/>
  <c r="BJ63" i="9"/>
  <c r="BI63" i="9"/>
  <c r="BH63" i="9"/>
  <c r="BG63" i="9"/>
  <c r="BF63" i="9"/>
  <c r="BE63" i="9"/>
  <c r="BD63" i="9"/>
  <c r="BC63" i="9"/>
  <c r="BB63" i="9"/>
  <c r="BA63" i="9"/>
  <c r="AZ63" i="9"/>
  <c r="AY63" i="9"/>
  <c r="AX63" i="9"/>
  <c r="AW63" i="9"/>
  <c r="AV63" i="9"/>
  <c r="BO62" i="9"/>
  <c r="BN62" i="9"/>
  <c r="BM62" i="9"/>
  <c r="BL62" i="9"/>
  <c r="BK62" i="9"/>
  <c r="BJ62" i="9"/>
  <c r="BI62" i="9"/>
  <c r="BH62" i="9"/>
  <c r="BG62" i="9"/>
  <c r="BF62" i="9"/>
  <c r="BE62" i="9"/>
  <c r="BD62" i="9"/>
  <c r="BC62" i="9"/>
  <c r="BB62" i="9"/>
  <c r="BA62" i="9"/>
  <c r="AZ62" i="9"/>
  <c r="AY62" i="9"/>
  <c r="AX62" i="9"/>
  <c r="AW62" i="9"/>
  <c r="AV62" i="9"/>
  <c r="BO61" i="9"/>
  <c r="BN61" i="9"/>
  <c r="BM61" i="9"/>
  <c r="BL61" i="9"/>
  <c r="BK61" i="9"/>
  <c r="BJ61" i="9"/>
  <c r="BI61" i="9"/>
  <c r="BH61" i="9"/>
  <c r="BG61" i="9"/>
  <c r="BF61" i="9"/>
  <c r="BE61" i="9"/>
  <c r="BD61" i="9"/>
  <c r="BC61" i="9"/>
  <c r="BB61" i="9"/>
  <c r="BA61" i="9"/>
  <c r="AZ61" i="9"/>
  <c r="AY61" i="9"/>
  <c r="AX61" i="9"/>
  <c r="AW61" i="9"/>
  <c r="AV61" i="9"/>
  <c r="BO60" i="9"/>
  <c r="BN60" i="9"/>
  <c r="BM60" i="9"/>
  <c r="BL60" i="9"/>
  <c r="BK60" i="9"/>
  <c r="BJ60" i="9"/>
  <c r="BI60" i="9"/>
  <c r="BH60" i="9"/>
  <c r="BG60" i="9"/>
  <c r="BF60" i="9"/>
  <c r="BE60" i="9"/>
  <c r="BD60" i="9"/>
  <c r="BC60" i="9"/>
  <c r="BB60" i="9"/>
  <c r="BA60" i="9"/>
  <c r="AZ60" i="9"/>
  <c r="AY60" i="9"/>
  <c r="AX60" i="9"/>
  <c r="AW60" i="9"/>
  <c r="AV60" i="9"/>
  <c r="BO59" i="9"/>
  <c r="BN59" i="9"/>
  <c r="BM59" i="9"/>
  <c r="BL59" i="9"/>
  <c r="BK59" i="9"/>
  <c r="BJ59" i="9"/>
  <c r="BI59" i="9"/>
  <c r="BH59" i="9"/>
  <c r="BG59" i="9"/>
  <c r="BF59" i="9"/>
  <c r="BE59" i="9"/>
  <c r="BD59" i="9"/>
  <c r="BC59" i="9"/>
  <c r="BB59" i="9"/>
  <c r="BA59" i="9"/>
  <c r="AZ59" i="9"/>
  <c r="AY59" i="9"/>
  <c r="AX59" i="9"/>
  <c r="AW59" i="9"/>
  <c r="AV59" i="9"/>
  <c r="BO58" i="9"/>
  <c r="BN58" i="9"/>
  <c r="BM58" i="9"/>
  <c r="BL58" i="9"/>
  <c r="BK58" i="9"/>
  <c r="BJ58" i="9"/>
  <c r="BI58" i="9"/>
  <c r="BH58" i="9"/>
  <c r="BG58" i="9"/>
  <c r="BF58" i="9"/>
  <c r="BE58" i="9"/>
  <c r="BD58" i="9"/>
  <c r="BC58" i="9"/>
  <c r="BB58" i="9"/>
  <c r="BA58" i="9"/>
  <c r="AZ58" i="9"/>
  <c r="AY58" i="9"/>
  <c r="AX58" i="9"/>
  <c r="AW58" i="9"/>
  <c r="AV58" i="9"/>
  <c r="BO57" i="9"/>
  <c r="BN57" i="9"/>
  <c r="BM57" i="9"/>
  <c r="BL57" i="9"/>
  <c r="BK57" i="9"/>
  <c r="BJ57" i="9"/>
  <c r="BI57" i="9"/>
  <c r="BH57" i="9"/>
  <c r="BG57" i="9"/>
  <c r="BF57" i="9"/>
  <c r="BE57" i="9"/>
  <c r="BD57" i="9"/>
  <c r="BC57" i="9"/>
  <c r="BB57" i="9"/>
  <c r="BA57" i="9"/>
  <c r="AZ57" i="9"/>
  <c r="AY57" i="9"/>
  <c r="AX57" i="9"/>
  <c r="AW57" i="9"/>
  <c r="AV57" i="9"/>
  <c r="BO56" i="9"/>
  <c r="BN56" i="9"/>
  <c r="BM56" i="9"/>
  <c r="BL56" i="9"/>
  <c r="BK56" i="9"/>
  <c r="BJ56" i="9"/>
  <c r="BI56" i="9"/>
  <c r="BH56" i="9"/>
  <c r="BG56" i="9"/>
  <c r="BF56" i="9"/>
  <c r="BE56" i="9"/>
  <c r="BD56" i="9"/>
  <c r="BC56" i="9"/>
  <c r="BB56" i="9"/>
  <c r="BA56" i="9"/>
  <c r="AZ56" i="9"/>
  <c r="AY56" i="9"/>
  <c r="AX56" i="9"/>
  <c r="AW56" i="9"/>
  <c r="AV56" i="9"/>
  <c r="BO55" i="9"/>
  <c r="BN55" i="9"/>
  <c r="BM55" i="9"/>
  <c r="BL55" i="9"/>
  <c r="BK55" i="9"/>
  <c r="BJ55" i="9"/>
  <c r="BI55" i="9"/>
  <c r="BH55" i="9"/>
  <c r="BG55" i="9"/>
  <c r="BF55" i="9"/>
  <c r="BE55" i="9"/>
  <c r="BD55" i="9"/>
  <c r="BC55" i="9"/>
  <c r="BB55" i="9"/>
  <c r="BA55" i="9"/>
  <c r="AZ55" i="9"/>
  <c r="AY55" i="9"/>
  <c r="AX55" i="9"/>
  <c r="AW55" i="9"/>
  <c r="AV55" i="9"/>
  <c r="BO54" i="9"/>
  <c r="BN54" i="9"/>
  <c r="BM54" i="9"/>
  <c r="BL54" i="9"/>
  <c r="BK54" i="9"/>
  <c r="BJ54" i="9"/>
  <c r="BI54" i="9"/>
  <c r="BH54" i="9"/>
  <c r="BG54" i="9"/>
  <c r="BF54" i="9"/>
  <c r="BE54" i="9"/>
  <c r="BD54" i="9"/>
  <c r="BC54" i="9"/>
  <c r="BB54" i="9"/>
  <c r="BA54" i="9"/>
  <c r="AZ54" i="9"/>
  <c r="AY54" i="9"/>
  <c r="AX54" i="9"/>
  <c r="AW54" i="9"/>
  <c r="AV54" i="9"/>
  <c r="BO53" i="9"/>
  <c r="BN53" i="9"/>
  <c r="BM53" i="9"/>
  <c r="BL53" i="9"/>
  <c r="BK53" i="9"/>
  <c r="BJ53" i="9"/>
  <c r="BI53" i="9"/>
  <c r="BH53" i="9"/>
  <c r="BG53" i="9"/>
  <c r="BF53" i="9"/>
  <c r="BE53" i="9"/>
  <c r="BD53" i="9"/>
  <c r="BC53" i="9"/>
  <c r="BB53" i="9"/>
  <c r="BA53" i="9"/>
  <c r="AZ53" i="9"/>
  <c r="AY53" i="9"/>
  <c r="AX53" i="9"/>
  <c r="AW53" i="9"/>
  <c r="AV53" i="9"/>
  <c r="BO52" i="9"/>
  <c r="BN52" i="9"/>
  <c r="BM52" i="9"/>
  <c r="BL52" i="9"/>
  <c r="BK52" i="9"/>
  <c r="BJ52" i="9"/>
  <c r="BI52" i="9"/>
  <c r="BH52" i="9"/>
  <c r="BG52" i="9"/>
  <c r="BF52" i="9"/>
  <c r="BE52" i="9"/>
  <c r="BD52" i="9"/>
  <c r="BC52" i="9"/>
  <c r="BB52" i="9"/>
  <c r="BA52" i="9"/>
  <c r="AZ52" i="9"/>
  <c r="AY52" i="9"/>
  <c r="AX52" i="9"/>
  <c r="AW52" i="9"/>
  <c r="AV52" i="9"/>
  <c r="BO51" i="9"/>
  <c r="BN51" i="9"/>
  <c r="BM51" i="9"/>
  <c r="BL51" i="9"/>
  <c r="BK51" i="9"/>
  <c r="BJ51" i="9"/>
  <c r="BI51" i="9"/>
  <c r="BH51" i="9"/>
  <c r="BG51" i="9"/>
  <c r="BF51" i="9"/>
  <c r="BE51" i="9"/>
  <c r="BD51" i="9"/>
  <c r="BC51" i="9"/>
  <c r="BB51" i="9"/>
  <c r="BA51" i="9"/>
  <c r="AZ51" i="9"/>
  <c r="AY51" i="9"/>
  <c r="AX51" i="9"/>
  <c r="AW51" i="9"/>
  <c r="AV51" i="9"/>
  <c r="BO50" i="9"/>
  <c r="BN50" i="9"/>
  <c r="BM50" i="9"/>
  <c r="BL50" i="9"/>
  <c r="BK50" i="9"/>
  <c r="BJ50" i="9"/>
  <c r="BI50" i="9"/>
  <c r="BH50" i="9"/>
  <c r="BG50" i="9"/>
  <c r="BF50" i="9"/>
  <c r="BE50" i="9"/>
  <c r="BD50" i="9"/>
  <c r="BC50" i="9"/>
  <c r="BB50" i="9"/>
  <c r="BA50" i="9"/>
  <c r="AZ50" i="9"/>
  <c r="AY50" i="9"/>
  <c r="AX50" i="9"/>
  <c r="AW50" i="9"/>
  <c r="AV50" i="9"/>
  <c r="BO49" i="9"/>
  <c r="BN49" i="9"/>
  <c r="BM49" i="9"/>
  <c r="BL49" i="9"/>
  <c r="BK49" i="9"/>
  <c r="BJ49" i="9"/>
  <c r="BI49" i="9"/>
  <c r="BH49" i="9"/>
  <c r="BG49" i="9"/>
  <c r="BF49" i="9"/>
  <c r="BE49" i="9"/>
  <c r="BD49" i="9"/>
  <c r="BC49" i="9"/>
  <c r="BB49" i="9"/>
  <c r="BA49" i="9"/>
  <c r="AZ49" i="9"/>
  <c r="AY49" i="9"/>
  <c r="AX49" i="9"/>
  <c r="AW49" i="9"/>
  <c r="AV49" i="9"/>
  <c r="BO48" i="9"/>
  <c r="BN48" i="9"/>
  <c r="BM48" i="9"/>
  <c r="BL48" i="9"/>
  <c r="BK48" i="9"/>
  <c r="BJ48" i="9"/>
  <c r="BI48" i="9"/>
  <c r="BH48" i="9"/>
  <c r="BG48" i="9"/>
  <c r="BF48" i="9"/>
  <c r="BE48" i="9"/>
  <c r="BD48" i="9"/>
  <c r="BC48" i="9"/>
  <c r="BB48" i="9"/>
  <c r="BA48" i="9"/>
  <c r="AZ48" i="9"/>
  <c r="AY48" i="9"/>
  <c r="AX48" i="9"/>
  <c r="AW48" i="9"/>
  <c r="AV48" i="9"/>
  <c r="BO47" i="9"/>
  <c r="BN47" i="9"/>
  <c r="BM47" i="9"/>
  <c r="BL47" i="9"/>
  <c r="BK47" i="9"/>
  <c r="BJ47" i="9"/>
  <c r="BI47" i="9"/>
  <c r="BH47" i="9"/>
  <c r="BG47" i="9"/>
  <c r="BF47" i="9"/>
  <c r="BE47" i="9"/>
  <c r="BD47" i="9"/>
  <c r="BC47" i="9"/>
  <c r="BB47" i="9"/>
  <c r="BA47" i="9"/>
  <c r="AZ47" i="9"/>
  <c r="AY47" i="9"/>
  <c r="AX47" i="9"/>
  <c r="AW47" i="9"/>
  <c r="AV47" i="9"/>
  <c r="BO46" i="9"/>
  <c r="BN46" i="9"/>
  <c r="BM46" i="9"/>
  <c r="BL46" i="9"/>
  <c r="BK46" i="9"/>
  <c r="BJ46" i="9"/>
  <c r="BI46" i="9"/>
  <c r="BH46" i="9"/>
  <c r="BG46" i="9"/>
  <c r="BF46" i="9"/>
  <c r="BE46" i="9"/>
  <c r="BD46" i="9"/>
  <c r="BC46" i="9"/>
  <c r="BB46" i="9"/>
  <c r="BA46" i="9"/>
  <c r="AZ46" i="9"/>
  <c r="AY46" i="9"/>
  <c r="AX46" i="9"/>
  <c r="AW46" i="9"/>
  <c r="AV46" i="9"/>
  <c r="BO45" i="9"/>
  <c r="BN45" i="9"/>
  <c r="BM45" i="9"/>
  <c r="BL45" i="9"/>
  <c r="BK45" i="9"/>
  <c r="BJ45" i="9"/>
  <c r="BI45" i="9"/>
  <c r="BH45" i="9"/>
  <c r="BG45" i="9"/>
  <c r="BF45" i="9"/>
  <c r="BE45" i="9"/>
  <c r="BD45" i="9"/>
  <c r="BC45" i="9"/>
  <c r="BB45" i="9"/>
  <c r="BA45" i="9"/>
  <c r="AZ45" i="9"/>
  <c r="AY45" i="9"/>
  <c r="AX45" i="9"/>
  <c r="AW45" i="9"/>
  <c r="AV45" i="9"/>
  <c r="BO44" i="9"/>
  <c r="BN44" i="9"/>
  <c r="BM44" i="9"/>
  <c r="BL44" i="9"/>
  <c r="BK44" i="9"/>
  <c r="BJ44" i="9"/>
  <c r="BI44" i="9"/>
  <c r="BH44" i="9"/>
  <c r="BG44" i="9"/>
  <c r="BF44" i="9"/>
  <c r="BE44" i="9"/>
  <c r="BD44" i="9"/>
  <c r="BC44" i="9"/>
  <c r="BB44" i="9"/>
  <c r="BA44" i="9"/>
  <c r="AZ44" i="9"/>
  <c r="AY44" i="9"/>
  <c r="AX44" i="9"/>
  <c r="AW44" i="9"/>
  <c r="AV44" i="9"/>
  <c r="BO43" i="9"/>
  <c r="BN43" i="9"/>
  <c r="BM43" i="9"/>
  <c r="BL43" i="9"/>
  <c r="BK43" i="9"/>
  <c r="BJ43" i="9"/>
  <c r="BI43" i="9"/>
  <c r="BH43" i="9"/>
  <c r="BG43" i="9"/>
  <c r="BF43" i="9"/>
  <c r="BE43" i="9"/>
  <c r="BD43" i="9"/>
  <c r="BC43" i="9"/>
  <c r="BB43" i="9"/>
  <c r="BA43" i="9"/>
  <c r="AZ43" i="9"/>
  <c r="AY43" i="9"/>
  <c r="AX43" i="9"/>
  <c r="AW43" i="9"/>
  <c r="AV43" i="9"/>
  <c r="BO42" i="9"/>
  <c r="BN42" i="9"/>
  <c r="BM42" i="9"/>
  <c r="BL42" i="9"/>
  <c r="BK42" i="9"/>
  <c r="BJ42" i="9"/>
  <c r="BI42" i="9"/>
  <c r="BH42" i="9"/>
  <c r="BG42" i="9"/>
  <c r="BF42" i="9"/>
  <c r="BE42" i="9"/>
  <c r="BD42" i="9"/>
  <c r="BC42" i="9"/>
  <c r="BB42" i="9"/>
  <c r="BA42" i="9"/>
  <c r="AZ42" i="9"/>
  <c r="AY42" i="9"/>
  <c r="AX42" i="9"/>
  <c r="AW42" i="9"/>
  <c r="AV42" i="9"/>
  <c r="BO41" i="9"/>
  <c r="BN41" i="9"/>
  <c r="BM41" i="9"/>
  <c r="BL41" i="9"/>
  <c r="BK41" i="9"/>
  <c r="BJ41" i="9"/>
  <c r="BI41" i="9"/>
  <c r="BH41" i="9"/>
  <c r="BG41" i="9"/>
  <c r="BF41" i="9"/>
  <c r="BE41" i="9"/>
  <c r="BD41" i="9"/>
  <c r="BC41" i="9"/>
  <c r="BB41" i="9"/>
  <c r="BA41" i="9"/>
  <c r="AZ41" i="9"/>
  <c r="AY41" i="9"/>
  <c r="AX41" i="9"/>
  <c r="AW41" i="9"/>
  <c r="AV41" i="9"/>
  <c r="BO40" i="9"/>
  <c r="BN40" i="9"/>
  <c r="BM40" i="9"/>
  <c r="BL40" i="9"/>
  <c r="BK40" i="9"/>
  <c r="BJ40" i="9"/>
  <c r="BI40" i="9"/>
  <c r="BH40" i="9"/>
  <c r="BG40" i="9"/>
  <c r="BF40" i="9"/>
  <c r="BE40" i="9"/>
  <c r="BD40" i="9"/>
  <c r="BC40" i="9"/>
  <c r="BB40" i="9"/>
  <c r="BA40" i="9"/>
  <c r="AZ40" i="9"/>
  <c r="AY40" i="9"/>
  <c r="AX40" i="9"/>
  <c r="AW40" i="9"/>
  <c r="AV40" i="9"/>
  <c r="BO39" i="9"/>
  <c r="BN39" i="9"/>
  <c r="BM39" i="9"/>
  <c r="BL39" i="9"/>
  <c r="BK39" i="9"/>
  <c r="BJ39" i="9"/>
  <c r="BI39" i="9"/>
  <c r="BH39" i="9"/>
  <c r="BG39" i="9"/>
  <c r="BF39" i="9"/>
  <c r="BE39" i="9"/>
  <c r="BD39" i="9"/>
  <c r="BC39" i="9"/>
  <c r="BB39" i="9"/>
  <c r="BA39" i="9"/>
  <c r="AZ39" i="9"/>
  <c r="AY39" i="9"/>
  <c r="AX39" i="9"/>
  <c r="AW39" i="9"/>
  <c r="AV39" i="9"/>
  <c r="BO38" i="9"/>
  <c r="BN38" i="9"/>
  <c r="BM38" i="9"/>
  <c r="BL38" i="9"/>
  <c r="BK38" i="9"/>
  <c r="BJ38" i="9"/>
  <c r="BI38" i="9"/>
  <c r="BH38" i="9"/>
  <c r="BG38" i="9"/>
  <c r="BF38" i="9"/>
  <c r="BE38" i="9"/>
  <c r="BD38" i="9"/>
  <c r="BC38" i="9"/>
  <c r="BB38" i="9"/>
  <c r="BA38" i="9"/>
  <c r="AZ38" i="9"/>
  <c r="AY38" i="9"/>
  <c r="AX38" i="9"/>
  <c r="AW38" i="9"/>
  <c r="AV38" i="9"/>
  <c r="BO37" i="9"/>
  <c r="BN37" i="9"/>
  <c r="BM37" i="9"/>
  <c r="BL37" i="9"/>
  <c r="BK37" i="9"/>
  <c r="BJ37" i="9"/>
  <c r="BI37" i="9"/>
  <c r="BH37" i="9"/>
  <c r="BG37" i="9"/>
  <c r="BF37" i="9"/>
  <c r="BE37" i="9"/>
  <c r="BD37" i="9"/>
  <c r="BC37" i="9"/>
  <c r="BB37" i="9"/>
  <c r="BA37" i="9"/>
  <c r="AZ37" i="9"/>
  <c r="AY37" i="9"/>
  <c r="AX37" i="9"/>
  <c r="AW37" i="9"/>
  <c r="AV37" i="9"/>
  <c r="BO36" i="9"/>
  <c r="BN36" i="9"/>
  <c r="BM36" i="9"/>
  <c r="BL36" i="9"/>
  <c r="BK36" i="9"/>
  <c r="BJ36" i="9"/>
  <c r="BI36" i="9"/>
  <c r="BH36" i="9"/>
  <c r="BG36" i="9"/>
  <c r="BF36" i="9"/>
  <c r="BE36" i="9"/>
  <c r="BD36" i="9"/>
  <c r="BC36" i="9"/>
  <c r="BB36" i="9"/>
  <c r="BA36" i="9"/>
  <c r="AZ36" i="9"/>
  <c r="AY36" i="9"/>
  <c r="AX36" i="9"/>
  <c r="AW36" i="9"/>
  <c r="AV36" i="9"/>
  <c r="BO35" i="9"/>
  <c r="BN35" i="9"/>
  <c r="BM35" i="9"/>
  <c r="BL35" i="9"/>
  <c r="BK35" i="9"/>
  <c r="BJ35" i="9"/>
  <c r="BI35" i="9"/>
  <c r="BH35" i="9"/>
  <c r="BG35" i="9"/>
  <c r="BF35" i="9"/>
  <c r="BE35" i="9"/>
  <c r="BD35" i="9"/>
  <c r="BC35" i="9"/>
  <c r="BB35" i="9"/>
  <c r="BA35" i="9"/>
  <c r="AZ35" i="9"/>
  <c r="AY35" i="9"/>
  <c r="AX35" i="9"/>
  <c r="AW35" i="9"/>
  <c r="AV35" i="9"/>
  <c r="BO34" i="9"/>
  <c r="BN34" i="9"/>
  <c r="BM34" i="9"/>
  <c r="BL34" i="9"/>
  <c r="BK34" i="9"/>
  <c r="BJ34" i="9"/>
  <c r="BI34" i="9"/>
  <c r="BH34" i="9"/>
  <c r="BG34" i="9"/>
  <c r="BF34" i="9"/>
  <c r="BE34" i="9"/>
  <c r="BD34" i="9"/>
  <c r="BC34" i="9"/>
  <c r="BB34" i="9"/>
  <c r="BA34" i="9"/>
  <c r="AZ34" i="9"/>
  <c r="AY34" i="9"/>
  <c r="AX34" i="9"/>
  <c r="AW34" i="9"/>
  <c r="AV34" i="9"/>
  <c r="BO33" i="9"/>
  <c r="BN33" i="9"/>
  <c r="BM33" i="9"/>
  <c r="BL33" i="9"/>
  <c r="BK33" i="9"/>
  <c r="BJ33" i="9"/>
  <c r="BI33" i="9"/>
  <c r="BH33" i="9"/>
  <c r="BG33" i="9"/>
  <c r="BF33" i="9"/>
  <c r="BE33" i="9"/>
  <c r="BD33" i="9"/>
  <c r="BC33" i="9"/>
  <c r="BB33" i="9"/>
  <c r="BA33" i="9"/>
  <c r="AZ33" i="9"/>
  <c r="AY33" i="9"/>
  <c r="AX33" i="9"/>
  <c r="AW33" i="9"/>
  <c r="AV33" i="9"/>
  <c r="BO32" i="9"/>
  <c r="BN32" i="9"/>
  <c r="BM32" i="9"/>
  <c r="BL32" i="9"/>
  <c r="BK32" i="9"/>
  <c r="BJ32" i="9"/>
  <c r="BI32" i="9"/>
  <c r="BH32" i="9"/>
  <c r="BG32" i="9"/>
  <c r="BF32" i="9"/>
  <c r="BE32" i="9"/>
  <c r="BD32" i="9"/>
  <c r="BC32" i="9"/>
  <c r="BB32" i="9"/>
  <c r="BA32" i="9"/>
  <c r="AZ32" i="9"/>
  <c r="AY32" i="9"/>
  <c r="AX32" i="9"/>
  <c r="AW32" i="9"/>
  <c r="AV32" i="9"/>
  <c r="BO31" i="9"/>
  <c r="BN31" i="9"/>
  <c r="BM31" i="9"/>
  <c r="BL31" i="9"/>
  <c r="BK31" i="9"/>
  <c r="BJ31" i="9"/>
  <c r="BI31" i="9"/>
  <c r="BH31" i="9"/>
  <c r="BG31" i="9"/>
  <c r="BF31" i="9"/>
  <c r="BE31" i="9"/>
  <c r="BD31" i="9"/>
  <c r="BC31" i="9"/>
  <c r="BB31" i="9"/>
  <c r="BA31" i="9"/>
  <c r="AZ31" i="9"/>
  <c r="AY31" i="9"/>
  <c r="AX31" i="9"/>
  <c r="AW31" i="9"/>
  <c r="AV31" i="9"/>
  <c r="BO30" i="9"/>
  <c r="BN30" i="9"/>
  <c r="BM30" i="9"/>
  <c r="BL30" i="9"/>
  <c r="BK30" i="9"/>
  <c r="BJ30" i="9"/>
  <c r="BI30" i="9"/>
  <c r="BH30" i="9"/>
  <c r="BG30" i="9"/>
  <c r="BF30" i="9"/>
  <c r="BE30" i="9"/>
  <c r="BD30" i="9"/>
  <c r="BC30" i="9"/>
  <c r="BB30" i="9"/>
  <c r="BA30" i="9"/>
  <c r="AZ30" i="9"/>
  <c r="AY30" i="9"/>
  <c r="AX30" i="9"/>
  <c r="AW30" i="9"/>
  <c r="AV30" i="9"/>
  <c r="BO29" i="9"/>
  <c r="BN29" i="9"/>
  <c r="BM29" i="9"/>
  <c r="BL29" i="9"/>
  <c r="BK29" i="9"/>
  <c r="BJ29" i="9"/>
  <c r="BI29" i="9"/>
  <c r="BH29" i="9"/>
  <c r="BG29" i="9"/>
  <c r="BF29" i="9"/>
  <c r="BE29" i="9"/>
  <c r="BD29" i="9"/>
  <c r="BC29" i="9"/>
  <c r="BB29" i="9"/>
  <c r="BA29" i="9"/>
  <c r="AZ29" i="9"/>
  <c r="AY29" i="9"/>
  <c r="AX29" i="9"/>
  <c r="AW29" i="9"/>
  <c r="AV29" i="9"/>
  <c r="BO28" i="9"/>
  <c r="BN28" i="9"/>
  <c r="BM28" i="9"/>
  <c r="BL28" i="9"/>
  <c r="BK28" i="9"/>
  <c r="BJ28" i="9"/>
  <c r="BI28" i="9"/>
  <c r="BH28" i="9"/>
  <c r="BG28" i="9"/>
  <c r="BF28" i="9"/>
  <c r="BE28" i="9"/>
  <c r="BD28" i="9"/>
  <c r="BC28" i="9"/>
  <c r="BB28" i="9"/>
  <c r="BA28" i="9"/>
  <c r="AZ28" i="9"/>
  <c r="AY28" i="9"/>
  <c r="AX28" i="9"/>
  <c r="AW28" i="9"/>
  <c r="AV28" i="9"/>
  <c r="BO27" i="9"/>
  <c r="BN27" i="9"/>
  <c r="BM27" i="9"/>
  <c r="BL27" i="9"/>
  <c r="BK27" i="9"/>
  <c r="BJ27" i="9"/>
  <c r="BI27" i="9"/>
  <c r="BH27" i="9"/>
  <c r="BG27" i="9"/>
  <c r="BF27" i="9"/>
  <c r="BE27" i="9"/>
  <c r="BD27" i="9"/>
  <c r="BC27" i="9"/>
  <c r="BB27" i="9"/>
  <c r="BA27" i="9"/>
  <c r="AZ27" i="9"/>
  <c r="AY27" i="9"/>
  <c r="AX27" i="9"/>
  <c r="AW27" i="9"/>
  <c r="AV27" i="9"/>
  <c r="BO26" i="9"/>
  <c r="BN26" i="9"/>
  <c r="BM26" i="9"/>
  <c r="BL26" i="9"/>
  <c r="BK26" i="9"/>
  <c r="BJ26" i="9"/>
  <c r="BI26" i="9"/>
  <c r="BH26" i="9"/>
  <c r="BG26" i="9"/>
  <c r="BF26" i="9"/>
  <c r="BE26" i="9"/>
  <c r="BD26" i="9"/>
  <c r="BC26" i="9"/>
  <c r="BB26" i="9"/>
  <c r="BA26" i="9"/>
  <c r="AZ26" i="9"/>
  <c r="AY26" i="9"/>
  <c r="AX26" i="9"/>
  <c r="AW26" i="9"/>
  <c r="AV26" i="9"/>
  <c r="BO25" i="9"/>
  <c r="BN25" i="9"/>
  <c r="BM25" i="9"/>
  <c r="BL25" i="9"/>
  <c r="BK25" i="9"/>
  <c r="BJ25" i="9"/>
  <c r="BI25" i="9"/>
  <c r="BH25" i="9"/>
  <c r="BG25" i="9"/>
  <c r="BF25" i="9"/>
  <c r="BE25" i="9"/>
  <c r="BD25" i="9"/>
  <c r="BC25" i="9"/>
  <c r="BB25" i="9"/>
  <c r="BA25" i="9"/>
  <c r="AZ25" i="9"/>
  <c r="AY25" i="9"/>
  <c r="AX25" i="9"/>
  <c r="AW25" i="9"/>
  <c r="AV25" i="9"/>
  <c r="BO24" i="9"/>
  <c r="BN24" i="9"/>
  <c r="BM24" i="9"/>
  <c r="BL24" i="9"/>
  <c r="BK24" i="9"/>
  <c r="BJ24" i="9"/>
  <c r="BI24" i="9"/>
  <c r="BH24" i="9"/>
  <c r="BG24" i="9"/>
  <c r="BF24" i="9"/>
  <c r="BE24" i="9"/>
  <c r="BD24" i="9"/>
  <c r="BC24" i="9"/>
  <c r="BB24" i="9"/>
  <c r="BA24" i="9"/>
  <c r="AZ24" i="9"/>
  <c r="AY24" i="9"/>
  <c r="AX24" i="9"/>
  <c r="AW24" i="9"/>
  <c r="AV24" i="9"/>
  <c r="BO23" i="9"/>
  <c r="BN23" i="9"/>
  <c r="BM23" i="9"/>
  <c r="BL23" i="9"/>
  <c r="BK23" i="9"/>
  <c r="BJ23" i="9"/>
  <c r="BI23" i="9"/>
  <c r="BH23" i="9"/>
  <c r="BG23" i="9"/>
  <c r="BF23" i="9"/>
  <c r="BE23" i="9"/>
  <c r="BD23" i="9"/>
  <c r="BC23" i="9"/>
  <c r="BB23" i="9"/>
  <c r="BA23" i="9"/>
  <c r="AZ23" i="9"/>
  <c r="AY23" i="9"/>
  <c r="AX23" i="9"/>
  <c r="AW23" i="9"/>
  <c r="AV23" i="9"/>
  <c r="BO22" i="9"/>
  <c r="BN22" i="9"/>
  <c r="BM22" i="9"/>
  <c r="BL22" i="9"/>
  <c r="BK22" i="9"/>
  <c r="BJ22" i="9"/>
  <c r="BI22" i="9"/>
  <c r="BH22" i="9"/>
  <c r="BG22" i="9"/>
  <c r="BF22" i="9"/>
  <c r="BE22" i="9"/>
  <c r="BD22" i="9"/>
  <c r="BC22" i="9"/>
  <c r="BB22" i="9"/>
  <c r="BA22" i="9"/>
  <c r="AZ22" i="9"/>
  <c r="AY22" i="9"/>
  <c r="AX22" i="9"/>
  <c r="AW22" i="9"/>
  <c r="AV22" i="9"/>
  <c r="BO21" i="9"/>
  <c r="BN21" i="9"/>
  <c r="BM21" i="9"/>
  <c r="BL21" i="9"/>
  <c r="BK21" i="9"/>
  <c r="BJ21" i="9"/>
  <c r="BI21" i="9"/>
  <c r="BH21" i="9"/>
  <c r="BG21" i="9"/>
  <c r="BF21" i="9"/>
  <c r="BE21" i="9"/>
  <c r="BD21" i="9"/>
  <c r="BC21" i="9"/>
  <c r="BB21" i="9"/>
  <c r="BA21" i="9"/>
  <c r="AZ21" i="9"/>
  <c r="AY21" i="9"/>
  <c r="AX21" i="9"/>
  <c r="AW21" i="9"/>
  <c r="AV21" i="9"/>
  <c r="BO20" i="9"/>
  <c r="BN20" i="9"/>
  <c r="BM20" i="9"/>
  <c r="BL20" i="9"/>
  <c r="BK20" i="9"/>
  <c r="BJ20" i="9"/>
  <c r="BI20" i="9"/>
  <c r="BH20" i="9"/>
  <c r="BG20" i="9"/>
  <c r="BF20" i="9"/>
  <c r="BE20" i="9"/>
  <c r="BD20" i="9"/>
  <c r="BC20" i="9"/>
  <c r="BB20" i="9"/>
  <c r="BA20" i="9"/>
  <c r="AZ20" i="9"/>
  <c r="AY20" i="9"/>
  <c r="AX20" i="9"/>
  <c r="AW20" i="9"/>
  <c r="AV20" i="9"/>
  <c r="BO19" i="9"/>
  <c r="BN19" i="9"/>
  <c r="BM19" i="9"/>
  <c r="BL19" i="9"/>
  <c r="BK19" i="9"/>
  <c r="BJ19" i="9"/>
  <c r="BI19" i="9"/>
  <c r="BH19" i="9"/>
  <c r="BG19" i="9"/>
  <c r="BF19" i="9"/>
  <c r="BE19" i="9"/>
  <c r="BD19" i="9"/>
  <c r="BC19" i="9"/>
  <c r="BB19" i="9"/>
  <c r="BA19" i="9"/>
  <c r="AZ19" i="9"/>
  <c r="AY19" i="9"/>
  <c r="AX19" i="9"/>
  <c r="AW19" i="9"/>
  <c r="AV19" i="9"/>
  <c r="BO18" i="9"/>
  <c r="BN18" i="9"/>
  <c r="BM18" i="9"/>
  <c r="BL18" i="9"/>
  <c r="BK18" i="9"/>
  <c r="BJ18" i="9"/>
  <c r="BI18" i="9"/>
  <c r="BH18" i="9"/>
  <c r="BG18" i="9"/>
  <c r="BF18" i="9"/>
  <c r="BE18" i="9"/>
  <c r="BD18" i="9"/>
  <c r="BC18" i="9"/>
  <c r="BB18" i="9"/>
  <c r="BA18" i="9"/>
  <c r="AZ18" i="9"/>
  <c r="AY18" i="9"/>
  <c r="AX18" i="9"/>
  <c r="AW18" i="9"/>
  <c r="AV18" i="9"/>
  <c r="BO17" i="9"/>
  <c r="BN17" i="9"/>
  <c r="BM17" i="9"/>
  <c r="BL17" i="9"/>
  <c r="BK17" i="9"/>
  <c r="BJ17" i="9"/>
  <c r="BI17" i="9"/>
  <c r="BH17" i="9"/>
  <c r="BG17" i="9"/>
  <c r="BF17" i="9"/>
  <c r="BE17" i="9"/>
  <c r="BD17" i="9"/>
  <c r="BC17" i="9"/>
  <c r="BB17" i="9"/>
  <c r="BA17" i="9"/>
  <c r="AZ17" i="9"/>
  <c r="AY17" i="9"/>
  <c r="AX17" i="9"/>
  <c r="AW17" i="9"/>
  <c r="AV17" i="9"/>
  <c r="BO16" i="9"/>
  <c r="BN16" i="9"/>
  <c r="BM16" i="9"/>
  <c r="BL16" i="9"/>
  <c r="BK16" i="9"/>
  <c r="BJ16" i="9"/>
  <c r="BI16" i="9"/>
  <c r="BH16" i="9"/>
  <c r="BG16" i="9"/>
  <c r="BF16" i="9"/>
  <c r="BE16" i="9"/>
  <c r="BD16" i="9"/>
  <c r="BC16" i="9"/>
  <c r="BB16" i="9"/>
  <c r="BA16" i="9"/>
  <c r="AZ16" i="9"/>
  <c r="AY16" i="9"/>
  <c r="AX16" i="9"/>
  <c r="AW16" i="9"/>
  <c r="AV16" i="9"/>
  <c r="BO15" i="9"/>
  <c r="BN15" i="9"/>
  <c r="BM15" i="9"/>
  <c r="BL15" i="9"/>
  <c r="BK15" i="9"/>
  <c r="BJ15" i="9"/>
  <c r="BI15" i="9"/>
  <c r="BH15" i="9"/>
  <c r="BG15" i="9"/>
  <c r="BF15" i="9"/>
  <c r="BE15" i="9"/>
  <c r="BD15" i="9"/>
  <c r="BC15" i="9"/>
  <c r="BB15" i="9"/>
  <c r="BA15" i="9"/>
  <c r="AZ15" i="9"/>
  <c r="AY15" i="9"/>
  <c r="AX15" i="9"/>
  <c r="AW15" i="9"/>
  <c r="AV15" i="9"/>
  <c r="BO14" i="9"/>
  <c r="BN14" i="9"/>
  <c r="BM14" i="9"/>
  <c r="BL14" i="9"/>
  <c r="BK14" i="9"/>
  <c r="BJ14" i="9"/>
  <c r="BI14" i="9"/>
  <c r="BH14" i="9"/>
  <c r="BG14" i="9"/>
  <c r="BF14" i="9"/>
  <c r="BE14" i="9"/>
  <c r="BD14" i="9"/>
  <c r="BC14" i="9"/>
  <c r="BB14" i="9"/>
  <c r="BA14" i="9"/>
  <c r="AZ14" i="9"/>
  <c r="AY14" i="9"/>
  <c r="AX14" i="9"/>
  <c r="AW14" i="9"/>
  <c r="AV14" i="9"/>
  <c r="BO13" i="9"/>
  <c r="BN13" i="9"/>
  <c r="BM13" i="9"/>
  <c r="BL13" i="9"/>
  <c r="BK13" i="9"/>
  <c r="BJ13" i="9"/>
  <c r="BI13" i="9"/>
  <c r="BH13" i="9"/>
  <c r="BG13" i="9"/>
  <c r="BF13" i="9"/>
  <c r="BE13" i="9"/>
  <c r="BD13" i="9"/>
  <c r="BC13" i="9"/>
  <c r="BB13" i="9"/>
  <c r="BA13" i="9"/>
  <c r="AZ13" i="9"/>
  <c r="AY13" i="9"/>
  <c r="AX13" i="9"/>
  <c r="AW13" i="9"/>
  <c r="AV13" i="9"/>
  <c r="BO12" i="9"/>
  <c r="BN12" i="9"/>
  <c r="BM12" i="9"/>
  <c r="BL12" i="9"/>
  <c r="BK12" i="9"/>
  <c r="BJ12" i="9"/>
  <c r="BI12" i="9"/>
  <c r="BH12" i="9"/>
  <c r="BG12" i="9"/>
  <c r="BF12" i="9"/>
  <c r="BE12" i="9"/>
  <c r="BD12" i="9"/>
  <c r="BC12" i="9"/>
  <c r="BB12" i="9"/>
  <c r="BA12" i="9"/>
  <c r="AZ12" i="9"/>
  <c r="AY12" i="9"/>
  <c r="AX12" i="9"/>
  <c r="AW12" i="9"/>
  <c r="AV12" i="9"/>
  <c r="BO11" i="9"/>
  <c r="BN11" i="9"/>
  <c r="BM11" i="9"/>
  <c r="BL11" i="9"/>
  <c r="BK11" i="9"/>
  <c r="BJ11" i="9"/>
  <c r="BI11" i="9"/>
  <c r="BH11" i="9"/>
  <c r="BG11" i="9"/>
  <c r="BF11" i="9"/>
  <c r="BE11" i="9"/>
  <c r="BD11" i="9"/>
  <c r="BC11" i="9"/>
  <c r="BB11" i="9"/>
  <c r="BA11" i="9"/>
  <c r="AZ11" i="9"/>
  <c r="AY11" i="9"/>
  <c r="AX11" i="9"/>
  <c r="AW11" i="9"/>
  <c r="AV11" i="9"/>
  <c r="BO10" i="9"/>
  <c r="BN10" i="9"/>
  <c r="BM10" i="9"/>
  <c r="BL10" i="9"/>
  <c r="BK10" i="9"/>
  <c r="BJ10" i="9"/>
  <c r="BI10" i="9"/>
  <c r="BH10" i="9"/>
  <c r="BG10" i="9"/>
  <c r="BF10" i="9"/>
  <c r="BE10" i="9"/>
  <c r="BD10" i="9"/>
  <c r="BC10" i="9"/>
  <c r="BB10" i="9"/>
  <c r="BA10" i="9"/>
  <c r="AZ10" i="9"/>
  <c r="AY10" i="9"/>
  <c r="AX10" i="9"/>
  <c r="AW10" i="9"/>
  <c r="AV10" i="9"/>
  <c r="BO9" i="9"/>
  <c r="BN9" i="9"/>
  <c r="BM9" i="9"/>
  <c r="BL9" i="9"/>
  <c r="BK9" i="9"/>
  <c r="BJ9" i="9"/>
  <c r="BI9" i="9"/>
  <c r="BH9" i="9"/>
  <c r="BG9" i="9"/>
  <c r="BF9" i="9"/>
  <c r="BE9" i="9"/>
  <c r="BD9" i="9"/>
  <c r="BC9" i="9"/>
  <c r="BB9" i="9"/>
  <c r="BA9" i="9"/>
  <c r="AZ9" i="9"/>
  <c r="AY9" i="9"/>
  <c r="AX9" i="9"/>
  <c r="AW9" i="9"/>
  <c r="AV9" i="9"/>
  <c r="BO8" i="9"/>
  <c r="BN8" i="9"/>
  <c r="BM8" i="9"/>
  <c r="BL8" i="9"/>
  <c r="BK8" i="9"/>
  <c r="BJ8" i="9"/>
  <c r="BI8" i="9"/>
  <c r="BH8" i="9"/>
  <c r="BG8" i="9"/>
  <c r="BF8" i="9"/>
  <c r="BE8" i="9"/>
  <c r="BD8" i="9"/>
  <c r="BC8" i="9"/>
  <c r="BB8" i="9"/>
  <c r="BA8" i="9"/>
  <c r="AZ8" i="9"/>
  <c r="AY8" i="9"/>
  <c r="AX8" i="9"/>
  <c r="AW8" i="9"/>
  <c r="AV8" i="9"/>
  <c r="BO7" i="9"/>
  <c r="BN7" i="9"/>
  <c r="BM7" i="9"/>
  <c r="BL7" i="9"/>
  <c r="BK7" i="9"/>
  <c r="BJ7" i="9"/>
  <c r="BI7" i="9"/>
  <c r="BH7" i="9"/>
  <c r="BG7" i="9"/>
  <c r="BF7" i="9"/>
  <c r="BE7" i="9"/>
  <c r="BD7" i="9"/>
  <c r="BC7" i="9"/>
  <c r="BB7" i="9"/>
  <c r="BA7" i="9"/>
  <c r="AZ7" i="9"/>
  <c r="AY7" i="9"/>
  <c r="AX7" i="9"/>
  <c r="AW7" i="9"/>
  <c r="AV7" i="9"/>
  <c r="BO6" i="9"/>
  <c r="BN6" i="9"/>
  <c r="BM6" i="9"/>
  <c r="BL6" i="9"/>
  <c r="BK6" i="9"/>
  <c r="BJ6" i="9"/>
  <c r="BI6" i="9"/>
  <c r="BH6" i="9"/>
  <c r="BG6" i="9"/>
  <c r="BF6" i="9"/>
  <c r="BE6" i="9"/>
  <c r="BD6" i="9"/>
  <c r="BC6" i="9"/>
  <c r="BB6" i="9"/>
  <c r="BA6" i="9"/>
  <c r="AZ6" i="9"/>
  <c r="AY6" i="9"/>
  <c r="AX6" i="9"/>
  <c r="AW6" i="9"/>
  <c r="AV6" i="9"/>
  <c r="BO5" i="9"/>
  <c r="BN5" i="9"/>
  <c r="BM5" i="9"/>
  <c r="BL5" i="9"/>
  <c r="BK5" i="9"/>
  <c r="BJ5" i="9"/>
  <c r="BI5" i="9"/>
  <c r="BH5" i="9"/>
  <c r="BG5" i="9"/>
  <c r="BF5" i="9"/>
  <c r="BE5" i="9"/>
  <c r="BD5" i="9"/>
  <c r="BC5" i="9"/>
  <c r="BB5" i="9"/>
  <c r="BA5" i="9"/>
  <c r="AZ5" i="9"/>
  <c r="AY5" i="9"/>
  <c r="AX5" i="9"/>
  <c r="AW5" i="9"/>
  <c r="AV5" i="9"/>
  <c r="BO4" i="9"/>
  <c r="BN4" i="9"/>
  <c r="BM4" i="9"/>
  <c r="BL4" i="9"/>
  <c r="BK4" i="9"/>
  <c r="BJ4" i="9"/>
  <c r="BI4" i="9"/>
  <c r="BH4" i="9"/>
  <c r="BG4" i="9"/>
  <c r="BF4" i="9"/>
  <c r="BE4" i="9"/>
  <c r="BD4" i="9"/>
  <c r="BC4" i="9"/>
  <c r="BB4" i="9"/>
  <c r="BA4" i="9"/>
  <c r="AZ4" i="9"/>
  <c r="AY4" i="9"/>
  <c r="AX4" i="9"/>
  <c r="AW4" i="9"/>
  <c r="AV4" i="9"/>
  <c r="BO3" i="9"/>
  <c r="BN3" i="9"/>
  <c r="BM3" i="9"/>
  <c r="BL3" i="9"/>
  <c r="BK3" i="9"/>
  <c r="BJ3" i="9"/>
  <c r="BI3" i="9"/>
  <c r="BH3" i="9"/>
  <c r="BG3" i="9"/>
  <c r="BF3" i="9"/>
  <c r="BE3" i="9"/>
  <c r="BD3" i="9"/>
  <c r="BC3" i="9"/>
  <c r="BB3" i="9"/>
  <c r="BA3" i="9"/>
  <c r="AZ3" i="9"/>
  <c r="AY3" i="9"/>
  <c r="AX3" i="9"/>
  <c r="AW3" i="9"/>
  <c r="AV3" i="9"/>
  <c r="BO2" i="9"/>
  <c r="BN2" i="9"/>
  <c r="BM2" i="9"/>
  <c r="BL2" i="9"/>
  <c r="BK2" i="9"/>
  <c r="BJ2" i="9"/>
  <c r="BI2" i="9"/>
  <c r="BH2" i="9"/>
  <c r="BG2" i="9"/>
  <c r="BF2" i="9"/>
  <c r="BE2" i="9"/>
  <c r="BD2" i="9"/>
  <c r="BC2" i="9"/>
  <c r="BB2" i="9"/>
  <c r="BA2" i="9"/>
  <c r="AZ2" i="9"/>
  <c r="AY2" i="9"/>
  <c r="AX2" i="9"/>
  <c r="AW2" i="9"/>
  <c r="AV2" i="9"/>
  <c r="Y3" i="9"/>
  <c r="Z3" i="9"/>
  <c r="AA3" i="9"/>
  <c r="AB3" i="9"/>
  <c r="AC3" i="9"/>
  <c r="AD3" i="9"/>
  <c r="AE3" i="9"/>
  <c r="AF3" i="9"/>
  <c r="AG3" i="9"/>
  <c r="AH3" i="9"/>
  <c r="AI3" i="9"/>
  <c r="AJ3" i="9"/>
  <c r="AK3" i="9"/>
  <c r="AL3" i="9"/>
  <c r="AM3" i="9"/>
  <c r="AN3" i="9"/>
  <c r="AO3" i="9"/>
  <c r="AP3" i="9"/>
  <c r="AQ3" i="9"/>
  <c r="AR3" i="9"/>
  <c r="Y4" i="9"/>
  <c r="Z4" i="9"/>
  <c r="AA4" i="9"/>
  <c r="AB4" i="9"/>
  <c r="AC4" i="9"/>
  <c r="AD4" i="9"/>
  <c r="AE4" i="9"/>
  <c r="AF4" i="9"/>
  <c r="AG4" i="9"/>
  <c r="AH4" i="9"/>
  <c r="AI4" i="9"/>
  <c r="AJ4" i="9"/>
  <c r="AK4" i="9"/>
  <c r="AL4" i="9"/>
  <c r="AM4" i="9"/>
  <c r="AN4" i="9"/>
  <c r="AO4" i="9"/>
  <c r="AP4" i="9"/>
  <c r="AQ4" i="9"/>
  <c r="AR4" i="9"/>
  <c r="Y5" i="9"/>
  <c r="Z5" i="9"/>
  <c r="AA5" i="9"/>
  <c r="AB5" i="9"/>
  <c r="AC5" i="9"/>
  <c r="AD5" i="9"/>
  <c r="AE5" i="9"/>
  <c r="AF5" i="9"/>
  <c r="AG5" i="9"/>
  <c r="AH5" i="9"/>
  <c r="AI5" i="9"/>
  <c r="AJ5" i="9"/>
  <c r="AK5" i="9"/>
  <c r="AL5" i="9"/>
  <c r="AM5" i="9"/>
  <c r="AN5" i="9"/>
  <c r="AO5" i="9"/>
  <c r="AP5" i="9"/>
  <c r="AQ5" i="9"/>
  <c r="AR5" i="9"/>
  <c r="Y6" i="9"/>
  <c r="Z6" i="9"/>
  <c r="AA6" i="9"/>
  <c r="AB6" i="9"/>
  <c r="AC6" i="9"/>
  <c r="AD6" i="9"/>
  <c r="AE6" i="9"/>
  <c r="AF6" i="9"/>
  <c r="AG6" i="9"/>
  <c r="AH6" i="9"/>
  <c r="AI6" i="9"/>
  <c r="AJ6" i="9"/>
  <c r="AK6" i="9"/>
  <c r="AL6" i="9"/>
  <c r="AM6" i="9"/>
  <c r="AN6" i="9"/>
  <c r="AO6" i="9"/>
  <c r="AP6" i="9"/>
  <c r="AQ6" i="9"/>
  <c r="AR6" i="9"/>
  <c r="Y7" i="9"/>
  <c r="Z7" i="9"/>
  <c r="AA7" i="9"/>
  <c r="AB7" i="9"/>
  <c r="AC7" i="9"/>
  <c r="AD7" i="9"/>
  <c r="AE7" i="9"/>
  <c r="AF7" i="9"/>
  <c r="AG7" i="9"/>
  <c r="AH7" i="9"/>
  <c r="AI7" i="9"/>
  <c r="AJ7" i="9"/>
  <c r="AK7" i="9"/>
  <c r="AL7" i="9"/>
  <c r="AM7" i="9"/>
  <c r="AN7" i="9"/>
  <c r="AO7" i="9"/>
  <c r="AP7" i="9"/>
  <c r="AQ7" i="9"/>
  <c r="AR7" i="9"/>
  <c r="Y8" i="9"/>
  <c r="Z8" i="9"/>
  <c r="AA8" i="9"/>
  <c r="AB8" i="9"/>
  <c r="AC8" i="9"/>
  <c r="AD8" i="9"/>
  <c r="AE8" i="9"/>
  <c r="AF8" i="9"/>
  <c r="AG8" i="9"/>
  <c r="AH8" i="9"/>
  <c r="AI8" i="9"/>
  <c r="AJ8" i="9"/>
  <c r="AK8" i="9"/>
  <c r="AL8" i="9"/>
  <c r="AM8" i="9"/>
  <c r="AN8" i="9"/>
  <c r="AO8" i="9"/>
  <c r="AP8" i="9"/>
  <c r="AQ8" i="9"/>
  <c r="AR8" i="9"/>
  <c r="Y9" i="9"/>
  <c r="Z9" i="9"/>
  <c r="AA9" i="9"/>
  <c r="AB9" i="9"/>
  <c r="AC9" i="9"/>
  <c r="AD9" i="9"/>
  <c r="AE9" i="9"/>
  <c r="AF9" i="9"/>
  <c r="AG9" i="9"/>
  <c r="AH9" i="9"/>
  <c r="AI9" i="9"/>
  <c r="AJ9" i="9"/>
  <c r="AK9" i="9"/>
  <c r="AL9" i="9"/>
  <c r="AM9" i="9"/>
  <c r="AN9" i="9"/>
  <c r="AO9" i="9"/>
  <c r="AP9" i="9"/>
  <c r="AQ9" i="9"/>
  <c r="AR9" i="9"/>
  <c r="Y10" i="9"/>
  <c r="Z10" i="9"/>
  <c r="AA10" i="9"/>
  <c r="AB10" i="9"/>
  <c r="AC10" i="9"/>
  <c r="AD10" i="9"/>
  <c r="AE10" i="9"/>
  <c r="AF10" i="9"/>
  <c r="AG10" i="9"/>
  <c r="AH10" i="9"/>
  <c r="AI10" i="9"/>
  <c r="AJ10" i="9"/>
  <c r="AK10" i="9"/>
  <c r="AL10" i="9"/>
  <c r="AM10" i="9"/>
  <c r="AN10" i="9"/>
  <c r="AO10" i="9"/>
  <c r="AP10" i="9"/>
  <c r="AQ10" i="9"/>
  <c r="AR10" i="9"/>
  <c r="Y11" i="9"/>
  <c r="Z11" i="9"/>
  <c r="AA11" i="9"/>
  <c r="AB11" i="9"/>
  <c r="AC11" i="9"/>
  <c r="AD11" i="9"/>
  <c r="AE11" i="9"/>
  <c r="AF11" i="9"/>
  <c r="AG11" i="9"/>
  <c r="AH11" i="9"/>
  <c r="AI11" i="9"/>
  <c r="AJ11" i="9"/>
  <c r="AK11" i="9"/>
  <c r="AL11" i="9"/>
  <c r="AM11" i="9"/>
  <c r="AN11" i="9"/>
  <c r="AO11" i="9"/>
  <c r="AP11" i="9"/>
  <c r="AQ11" i="9"/>
  <c r="AR11" i="9"/>
  <c r="Y12" i="9"/>
  <c r="Z12" i="9"/>
  <c r="AA12" i="9"/>
  <c r="AB12" i="9"/>
  <c r="AC12" i="9"/>
  <c r="AD12" i="9"/>
  <c r="AE12" i="9"/>
  <c r="AF12" i="9"/>
  <c r="AG12" i="9"/>
  <c r="AH12" i="9"/>
  <c r="AI12" i="9"/>
  <c r="AJ12" i="9"/>
  <c r="AK12" i="9"/>
  <c r="AL12" i="9"/>
  <c r="AM12" i="9"/>
  <c r="AN12" i="9"/>
  <c r="AO12" i="9"/>
  <c r="AP12" i="9"/>
  <c r="AQ12" i="9"/>
  <c r="AR12" i="9"/>
  <c r="Y13" i="9"/>
  <c r="Z13" i="9"/>
  <c r="AA13" i="9"/>
  <c r="AB13" i="9"/>
  <c r="AC13" i="9"/>
  <c r="AD13" i="9"/>
  <c r="AE13" i="9"/>
  <c r="AF13" i="9"/>
  <c r="AG13" i="9"/>
  <c r="AH13" i="9"/>
  <c r="AI13" i="9"/>
  <c r="AJ13" i="9"/>
  <c r="AK13" i="9"/>
  <c r="AL13" i="9"/>
  <c r="AM13" i="9"/>
  <c r="AN13" i="9"/>
  <c r="AO13" i="9"/>
  <c r="AP13" i="9"/>
  <c r="AQ13" i="9"/>
  <c r="AR13" i="9"/>
  <c r="Y14" i="9"/>
  <c r="Z14" i="9"/>
  <c r="AA14" i="9"/>
  <c r="AB14" i="9"/>
  <c r="AC14" i="9"/>
  <c r="AD14" i="9"/>
  <c r="AE14" i="9"/>
  <c r="AF14" i="9"/>
  <c r="AG14" i="9"/>
  <c r="AH14" i="9"/>
  <c r="AI14" i="9"/>
  <c r="AJ14" i="9"/>
  <c r="AK14" i="9"/>
  <c r="AL14" i="9"/>
  <c r="AM14" i="9"/>
  <c r="AN14" i="9"/>
  <c r="AO14" i="9"/>
  <c r="AP14" i="9"/>
  <c r="AQ14" i="9"/>
  <c r="AR14" i="9"/>
  <c r="Y15" i="9"/>
  <c r="Z15" i="9"/>
  <c r="AA15" i="9"/>
  <c r="AB15" i="9"/>
  <c r="AC15" i="9"/>
  <c r="AD15" i="9"/>
  <c r="AE15" i="9"/>
  <c r="AF15" i="9"/>
  <c r="AG15" i="9"/>
  <c r="AH15" i="9"/>
  <c r="AI15" i="9"/>
  <c r="AJ15" i="9"/>
  <c r="AK15" i="9"/>
  <c r="AL15" i="9"/>
  <c r="AM15" i="9"/>
  <c r="AN15" i="9"/>
  <c r="AO15" i="9"/>
  <c r="AP15" i="9"/>
  <c r="AQ15" i="9"/>
  <c r="AR15" i="9"/>
  <c r="Y16" i="9"/>
  <c r="Z16" i="9"/>
  <c r="AA16" i="9"/>
  <c r="AB16" i="9"/>
  <c r="AC16" i="9"/>
  <c r="AD16" i="9"/>
  <c r="AE16" i="9"/>
  <c r="AF16" i="9"/>
  <c r="AG16" i="9"/>
  <c r="AH16" i="9"/>
  <c r="AI16" i="9"/>
  <c r="AJ16" i="9"/>
  <c r="AK16" i="9"/>
  <c r="AL16" i="9"/>
  <c r="AM16" i="9"/>
  <c r="AN16" i="9"/>
  <c r="AO16" i="9"/>
  <c r="AP16" i="9"/>
  <c r="AQ16" i="9"/>
  <c r="AR16" i="9"/>
  <c r="Y17" i="9"/>
  <c r="Z17" i="9"/>
  <c r="AA17" i="9"/>
  <c r="AB17" i="9"/>
  <c r="AC17" i="9"/>
  <c r="AD17" i="9"/>
  <c r="AE17" i="9"/>
  <c r="AF17" i="9"/>
  <c r="AG17" i="9"/>
  <c r="AH17" i="9"/>
  <c r="AI17" i="9"/>
  <c r="AJ17" i="9"/>
  <c r="AK17" i="9"/>
  <c r="AL17" i="9"/>
  <c r="AM17" i="9"/>
  <c r="AN17" i="9"/>
  <c r="AO17" i="9"/>
  <c r="AP17" i="9"/>
  <c r="AQ17" i="9"/>
  <c r="AR17" i="9"/>
  <c r="Y18" i="9"/>
  <c r="Z18" i="9"/>
  <c r="AA18" i="9"/>
  <c r="AB18" i="9"/>
  <c r="AC18" i="9"/>
  <c r="AD18" i="9"/>
  <c r="AE18" i="9"/>
  <c r="AF18" i="9"/>
  <c r="AG18" i="9"/>
  <c r="AH18" i="9"/>
  <c r="AI18" i="9"/>
  <c r="AJ18" i="9"/>
  <c r="AK18" i="9"/>
  <c r="AL18" i="9"/>
  <c r="AM18" i="9"/>
  <c r="AN18" i="9"/>
  <c r="AO18" i="9"/>
  <c r="AP18" i="9"/>
  <c r="AQ18" i="9"/>
  <c r="AR18" i="9"/>
  <c r="Y19" i="9"/>
  <c r="Z19" i="9"/>
  <c r="AA19" i="9"/>
  <c r="AB19" i="9"/>
  <c r="AC19" i="9"/>
  <c r="AD19" i="9"/>
  <c r="AE19" i="9"/>
  <c r="AF19" i="9"/>
  <c r="AG19" i="9"/>
  <c r="AH19" i="9"/>
  <c r="AI19" i="9"/>
  <c r="AJ19" i="9"/>
  <c r="AK19" i="9"/>
  <c r="AL19" i="9"/>
  <c r="AM19" i="9"/>
  <c r="AN19" i="9"/>
  <c r="AO19" i="9"/>
  <c r="AP19" i="9"/>
  <c r="AQ19" i="9"/>
  <c r="AR19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AK20" i="9"/>
  <c r="AL20" i="9"/>
  <c r="AM20" i="9"/>
  <c r="AN20" i="9"/>
  <c r="AO20" i="9"/>
  <c r="AP20" i="9"/>
  <c r="AQ20" i="9"/>
  <c r="AR20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AK21" i="9"/>
  <c r="AL21" i="9"/>
  <c r="AM21" i="9"/>
  <c r="AN21" i="9"/>
  <c r="AO21" i="9"/>
  <c r="AP21" i="9"/>
  <c r="AQ21" i="9"/>
  <c r="AR21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AK22" i="9"/>
  <c r="AL22" i="9"/>
  <c r="AM22" i="9"/>
  <c r="AN22" i="9"/>
  <c r="AO22" i="9"/>
  <c r="AP22" i="9"/>
  <c r="AQ22" i="9"/>
  <c r="AR22" i="9"/>
  <c r="Y23" i="9"/>
  <c r="Z23" i="9"/>
  <c r="AA23" i="9"/>
  <c r="AB23" i="9"/>
  <c r="AC23" i="9"/>
  <c r="AD23" i="9"/>
  <c r="AE23" i="9"/>
  <c r="AF23" i="9"/>
  <c r="AG23" i="9"/>
  <c r="AH23" i="9"/>
  <c r="AI23" i="9"/>
  <c r="AJ23" i="9"/>
  <c r="AK23" i="9"/>
  <c r="AL23" i="9"/>
  <c r="AM23" i="9"/>
  <c r="AN23" i="9"/>
  <c r="AO23" i="9"/>
  <c r="AP23" i="9"/>
  <c r="AQ23" i="9"/>
  <c r="AR23" i="9"/>
  <c r="Y24" i="9"/>
  <c r="Z24" i="9"/>
  <c r="AA24" i="9"/>
  <c r="AB24" i="9"/>
  <c r="AC24" i="9"/>
  <c r="AD24" i="9"/>
  <c r="AE24" i="9"/>
  <c r="AF24" i="9"/>
  <c r="AG24" i="9"/>
  <c r="AH24" i="9"/>
  <c r="AI24" i="9"/>
  <c r="AJ24" i="9"/>
  <c r="AK24" i="9"/>
  <c r="AL24" i="9"/>
  <c r="AM24" i="9"/>
  <c r="AN24" i="9"/>
  <c r="AO24" i="9"/>
  <c r="AP24" i="9"/>
  <c r="AQ24" i="9"/>
  <c r="AR24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AK25" i="9"/>
  <c r="AL25" i="9"/>
  <c r="AM25" i="9"/>
  <c r="AN25" i="9"/>
  <c r="AO25" i="9"/>
  <c r="AP25" i="9"/>
  <c r="AQ25" i="9"/>
  <c r="AR25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AK26" i="9"/>
  <c r="AL26" i="9"/>
  <c r="AM26" i="9"/>
  <c r="AN26" i="9"/>
  <c r="AO26" i="9"/>
  <c r="AP26" i="9"/>
  <c r="AQ26" i="9"/>
  <c r="AR26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AK27" i="9"/>
  <c r="AL27" i="9"/>
  <c r="AM27" i="9"/>
  <c r="AN27" i="9"/>
  <c r="AO27" i="9"/>
  <c r="AP27" i="9"/>
  <c r="AQ27" i="9"/>
  <c r="AR27" i="9"/>
  <c r="Y28" i="9"/>
  <c r="Z28" i="9"/>
  <c r="AA28" i="9"/>
  <c r="AB28" i="9"/>
  <c r="AC28" i="9"/>
  <c r="AD28" i="9"/>
  <c r="AE28" i="9"/>
  <c r="AF28" i="9"/>
  <c r="AG28" i="9"/>
  <c r="AH28" i="9"/>
  <c r="AI28" i="9"/>
  <c r="AJ28" i="9"/>
  <c r="AK28" i="9"/>
  <c r="AL28" i="9"/>
  <c r="AM28" i="9"/>
  <c r="AN28" i="9"/>
  <c r="AO28" i="9"/>
  <c r="AP28" i="9"/>
  <c r="AQ28" i="9"/>
  <c r="AR28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AK29" i="9"/>
  <c r="AL29" i="9"/>
  <c r="AM29" i="9"/>
  <c r="AN29" i="9"/>
  <c r="AO29" i="9"/>
  <c r="AP29" i="9"/>
  <c r="AQ29" i="9"/>
  <c r="AR29" i="9"/>
  <c r="Y30" i="9"/>
  <c r="Z30" i="9"/>
  <c r="AA30" i="9"/>
  <c r="AB30" i="9"/>
  <c r="AC30" i="9"/>
  <c r="AD30" i="9"/>
  <c r="AE30" i="9"/>
  <c r="AF30" i="9"/>
  <c r="AG30" i="9"/>
  <c r="AH30" i="9"/>
  <c r="AI30" i="9"/>
  <c r="AJ30" i="9"/>
  <c r="AK30" i="9"/>
  <c r="AL30" i="9"/>
  <c r="AM30" i="9"/>
  <c r="AN30" i="9"/>
  <c r="AO30" i="9"/>
  <c r="AP30" i="9"/>
  <c r="AQ30" i="9"/>
  <c r="AR30" i="9"/>
  <c r="Y31" i="9"/>
  <c r="Z31" i="9"/>
  <c r="AA31" i="9"/>
  <c r="AB31" i="9"/>
  <c r="AC31" i="9"/>
  <c r="AD31" i="9"/>
  <c r="AE31" i="9"/>
  <c r="AF31" i="9"/>
  <c r="AG31" i="9"/>
  <c r="AH31" i="9"/>
  <c r="AI31" i="9"/>
  <c r="AJ31" i="9"/>
  <c r="AK31" i="9"/>
  <c r="AL31" i="9"/>
  <c r="AM31" i="9"/>
  <c r="AN31" i="9"/>
  <c r="AO31" i="9"/>
  <c r="AP31" i="9"/>
  <c r="AQ31" i="9"/>
  <c r="AR31" i="9"/>
  <c r="Y32" i="9"/>
  <c r="Z32" i="9"/>
  <c r="AA32" i="9"/>
  <c r="AB32" i="9"/>
  <c r="AC32" i="9"/>
  <c r="AD32" i="9"/>
  <c r="AE32" i="9"/>
  <c r="AF32" i="9"/>
  <c r="AG32" i="9"/>
  <c r="AH32" i="9"/>
  <c r="AI32" i="9"/>
  <c r="AJ32" i="9"/>
  <c r="AK32" i="9"/>
  <c r="AL32" i="9"/>
  <c r="AM32" i="9"/>
  <c r="AN32" i="9"/>
  <c r="AO32" i="9"/>
  <c r="AP32" i="9"/>
  <c r="AQ32" i="9"/>
  <c r="AR32" i="9"/>
  <c r="Y33" i="9"/>
  <c r="Z33" i="9"/>
  <c r="AA33" i="9"/>
  <c r="AB33" i="9"/>
  <c r="AC33" i="9"/>
  <c r="AD33" i="9"/>
  <c r="AE33" i="9"/>
  <c r="AF33" i="9"/>
  <c r="AG33" i="9"/>
  <c r="AH33" i="9"/>
  <c r="AI33" i="9"/>
  <c r="AJ33" i="9"/>
  <c r="AK33" i="9"/>
  <c r="AL33" i="9"/>
  <c r="AM33" i="9"/>
  <c r="AN33" i="9"/>
  <c r="AO33" i="9"/>
  <c r="AP33" i="9"/>
  <c r="AQ33" i="9"/>
  <c r="AR33" i="9"/>
  <c r="Y34" i="9"/>
  <c r="Z34" i="9"/>
  <c r="AA34" i="9"/>
  <c r="AB34" i="9"/>
  <c r="AC34" i="9"/>
  <c r="AD34" i="9"/>
  <c r="AE34" i="9"/>
  <c r="AF34" i="9"/>
  <c r="AG34" i="9"/>
  <c r="AH34" i="9"/>
  <c r="AI34" i="9"/>
  <c r="AJ34" i="9"/>
  <c r="AK34" i="9"/>
  <c r="AL34" i="9"/>
  <c r="AM34" i="9"/>
  <c r="AN34" i="9"/>
  <c r="AO34" i="9"/>
  <c r="AP34" i="9"/>
  <c r="AQ34" i="9"/>
  <c r="AR34" i="9"/>
  <c r="Y35" i="9"/>
  <c r="Z35" i="9"/>
  <c r="AA35" i="9"/>
  <c r="AB35" i="9"/>
  <c r="AC35" i="9"/>
  <c r="AD35" i="9"/>
  <c r="AE35" i="9"/>
  <c r="AF35" i="9"/>
  <c r="AG35" i="9"/>
  <c r="AH35" i="9"/>
  <c r="AI35" i="9"/>
  <c r="AJ35" i="9"/>
  <c r="AK35" i="9"/>
  <c r="AL35" i="9"/>
  <c r="AM35" i="9"/>
  <c r="AN35" i="9"/>
  <c r="AO35" i="9"/>
  <c r="AP35" i="9"/>
  <c r="AQ35" i="9"/>
  <c r="AR35" i="9"/>
  <c r="Y36" i="9"/>
  <c r="Z36" i="9"/>
  <c r="AA36" i="9"/>
  <c r="AB36" i="9"/>
  <c r="AC36" i="9"/>
  <c r="AD36" i="9"/>
  <c r="AE36" i="9"/>
  <c r="AF36" i="9"/>
  <c r="AG36" i="9"/>
  <c r="AH36" i="9"/>
  <c r="AI36" i="9"/>
  <c r="AJ36" i="9"/>
  <c r="AK36" i="9"/>
  <c r="AL36" i="9"/>
  <c r="AM36" i="9"/>
  <c r="AN36" i="9"/>
  <c r="AO36" i="9"/>
  <c r="AP36" i="9"/>
  <c r="AQ36" i="9"/>
  <c r="AR36" i="9"/>
  <c r="Y37" i="9"/>
  <c r="Z37" i="9"/>
  <c r="AA37" i="9"/>
  <c r="AB37" i="9"/>
  <c r="AC37" i="9"/>
  <c r="AD37" i="9"/>
  <c r="AE37" i="9"/>
  <c r="AF37" i="9"/>
  <c r="AG37" i="9"/>
  <c r="AH37" i="9"/>
  <c r="AI37" i="9"/>
  <c r="AJ37" i="9"/>
  <c r="AK37" i="9"/>
  <c r="AL37" i="9"/>
  <c r="AM37" i="9"/>
  <c r="AN37" i="9"/>
  <c r="AO37" i="9"/>
  <c r="AP37" i="9"/>
  <c r="AQ37" i="9"/>
  <c r="AR37" i="9"/>
  <c r="Y38" i="9"/>
  <c r="Z38" i="9"/>
  <c r="AA38" i="9"/>
  <c r="AB38" i="9"/>
  <c r="AC38" i="9"/>
  <c r="AD38" i="9"/>
  <c r="AE38" i="9"/>
  <c r="AF38" i="9"/>
  <c r="AG38" i="9"/>
  <c r="AH38" i="9"/>
  <c r="AI38" i="9"/>
  <c r="AJ38" i="9"/>
  <c r="AK38" i="9"/>
  <c r="AL38" i="9"/>
  <c r="AM38" i="9"/>
  <c r="AN38" i="9"/>
  <c r="AO38" i="9"/>
  <c r="AP38" i="9"/>
  <c r="AQ38" i="9"/>
  <c r="AR38" i="9"/>
  <c r="Y39" i="9"/>
  <c r="Z39" i="9"/>
  <c r="AA39" i="9"/>
  <c r="AB39" i="9"/>
  <c r="AC39" i="9"/>
  <c r="AD39" i="9"/>
  <c r="AE39" i="9"/>
  <c r="AF39" i="9"/>
  <c r="AG39" i="9"/>
  <c r="AH39" i="9"/>
  <c r="AI39" i="9"/>
  <c r="AJ39" i="9"/>
  <c r="AK39" i="9"/>
  <c r="AL39" i="9"/>
  <c r="AM39" i="9"/>
  <c r="AN39" i="9"/>
  <c r="AO39" i="9"/>
  <c r="AP39" i="9"/>
  <c r="AQ39" i="9"/>
  <c r="AR39" i="9"/>
  <c r="Y40" i="9"/>
  <c r="Z40" i="9"/>
  <c r="AA40" i="9"/>
  <c r="AB40" i="9"/>
  <c r="AC40" i="9"/>
  <c r="AD40" i="9"/>
  <c r="AE40" i="9"/>
  <c r="AF40" i="9"/>
  <c r="AG40" i="9"/>
  <c r="AH40" i="9"/>
  <c r="AI40" i="9"/>
  <c r="AJ40" i="9"/>
  <c r="AK40" i="9"/>
  <c r="AL40" i="9"/>
  <c r="AM40" i="9"/>
  <c r="AN40" i="9"/>
  <c r="AO40" i="9"/>
  <c r="AP40" i="9"/>
  <c r="AQ40" i="9"/>
  <c r="AR40" i="9"/>
  <c r="Y41" i="9"/>
  <c r="Z41" i="9"/>
  <c r="AA41" i="9"/>
  <c r="AB41" i="9"/>
  <c r="AC41" i="9"/>
  <c r="AD41" i="9"/>
  <c r="AE41" i="9"/>
  <c r="AF41" i="9"/>
  <c r="AG41" i="9"/>
  <c r="AH41" i="9"/>
  <c r="AI41" i="9"/>
  <c r="AJ41" i="9"/>
  <c r="AK41" i="9"/>
  <c r="AL41" i="9"/>
  <c r="AM41" i="9"/>
  <c r="AN41" i="9"/>
  <c r="AO41" i="9"/>
  <c r="AP41" i="9"/>
  <c r="AQ41" i="9"/>
  <c r="AR41" i="9"/>
  <c r="Y42" i="9"/>
  <c r="Z42" i="9"/>
  <c r="AA42" i="9"/>
  <c r="AB42" i="9"/>
  <c r="AC42" i="9"/>
  <c r="AD42" i="9"/>
  <c r="AE42" i="9"/>
  <c r="AF42" i="9"/>
  <c r="AG42" i="9"/>
  <c r="AH42" i="9"/>
  <c r="AI42" i="9"/>
  <c r="AJ42" i="9"/>
  <c r="AK42" i="9"/>
  <c r="AL42" i="9"/>
  <c r="AM42" i="9"/>
  <c r="AN42" i="9"/>
  <c r="AO42" i="9"/>
  <c r="AP42" i="9"/>
  <c r="AQ42" i="9"/>
  <c r="AR42" i="9"/>
  <c r="Y43" i="9"/>
  <c r="Z43" i="9"/>
  <c r="AA43" i="9"/>
  <c r="AB43" i="9"/>
  <c r="AC43" i="9"/>
  <c r="AD43" i="9"/>
  <c r="AE43" i="9"/>
  <c r="AF43" i="9"/>
  <c r="AG43" i="9"/>
  <c r="AH43" i="9"/>
  <c r="AI43" i="9"/>
  <c r="AJ43" i="9"/>
  <c r="AK43" i="9"/>
  <c r="AL43" i="9"/>
  <c r="AM43" i="9"/>
  <c r="AN43" i="9"/>
  <c r="AO43" i="9"/>
  <c r="AP43" i="9"/>
  <c r="AQ43" i="9"/>
  <c r="AR43" i="9"/>
  <c r="Y44" i="9"/>
  <c r="Z44" i="9"/>
  <c r="AA44" i="9"/>
  <c r="AB44" i="9"/>
  <c r="AC44" i="9"/>
  <c r="AD44" i="9"/>
  <c r="AE44" i="9"/>
  <c r="AF44" i="9"/>
  <c r="AG44" i="9"/>
  <c r="AH44" i="9"/>
  <c r="AI44" i="9"/>
  <c r="AJ44" i="9"/>
  <c r="AK44" i="9"/>
  <c r="AL44" i="9"/>
  <c r="AM44" i="9"/>
  <c r="AN44" i="9"/>
  <c r="AO44" i="9"/>
  <c r="AP44" i="9"/>
  <c r="AQ44" i="9"/>
  <c r="AR44" i="9"/>
  <c r="Y45" i="9"/>
  <c r="Z45" i="9"/>
  <c r="AA45" i="9"/>
  <c r="AB45" i="9"/>
  <c r="AC45" i="9"/>
  <c r="AD45" i="9"/>
  <c r="AE45" i="9"/>
  <c r="AF45" i="9"/>
  <c r="AG45" i="9"/>
  <c r="AH45" i="9"/>
  <c r="AI45" i="9"/>
  <c r="AJ45" i="9"/>
  <c r="AK45" i="9"/>
  <c r="AL45" i="9"/>
  <c r="AM45" i="9"/>
  <c r="AN45" i="9"/>
  <c r="AO45" i="9"/>
  <c r="AP45" i="9"/>
  <c r="AQ45" i="9"/>
  <c r="AR45" i="9"/>
  <c r="Y46" i="9"/>
  <c r="Z46" i="9"/>
  <c r="AA46" i="9"/>
  <c r="AB46" i="9"/>
  <c r="AC46" i="9"/>
  <c r="AD46" i="9"/>
  <c r="AE46" i="9"/>
  <c r="AF46" i="9"/>
  <c r="AG46" i="9"/>
  <c r="AH46" i="9"/>
  <c r="AI46" i="9"/>
  <c r="AJ46" i="9"/>
  <c r="AK46" i="9"/>
  <c r="AL46" i="9"/>
  <c r="AM46" i="9"/>
  <c r="AN46" i="9"/>
  <c r="AO46" i="9"/>
  <c r="AP46" i="9"/>
  <c r="AQ46" i="9"/>
  <c r="AR46" i="9"/>
  <c r="Y47" i="9"/>
  <c r="Z47" i="9"/>
  <c r="AA47" i="9"/>
  <c r="AB47" i="9"/>
  <c r="AC47" i="9"/>
  <c r="AD47" i="9"/>
  <c r="AE47" i="9"/>
  <c r="AF47" i="9"/>
  <c r="AG47" i="9"/>
  <c r="AH47" i="9"/>
  <c r="AI47" i="9"/>
  <c r="AJ47" i="9"/>
  <c r="AK47" i="9"/>
  <c r="AL47" i="9"/>
  <c r="AM47" i="9"/>
  <c r="AN47" i="9"/>
  <c r="AO47" i="9"/>
  <c r="AP47" i="9"/>
  <c r="AQ47" i="9"/>
  <c r="AR47" i="9"/>
  <c r="Y48" i="9"/>
  <c r="Z48" i="9"/>
  <c r="AA48" i="9"/>
  <c r="AB48" i="9"/>
  <c r="AC48" i="9"/>
  <c r="AD48" i="9"/>
  <c r="AE48" i="9"/>
  <c r="AF48" i="9"/>
  <c r="AG48" i="9"/>
  <c r="AH48" i="9"/>
  <c r="AI48" i="9"/>
  <c r="AJ48" i="9"/>
  <c r="AK48" i="9"/>
  <c r="AL48" i="9"/>
  <c r="AM48" i="9"/>
  <c r="AN48" i="9"/>
  <c r="AO48" i="9"/>
  <c r="AP48" i="9"/>
  <c r="AQ48" i="9"/>
  <c r="AR48" i="9"/>
  <c r="Y49" i="9"/>
  <c r="Z49" i="9"/>
  <c r="AA49" i="9"/>
  <c r="AB49" i="9"/>
  <c r="AC49" i="9"/>
  <c r="AD49" i="9"/>
  <c r="AE49" i="9"/>
  <c r="AF49" i="9"/>
  <c r="AG49" i="9"/>
  <c r="AH49" i="9"/>
  <c r="AI49" i="9"/>
  <c r="AJ49" i="9"/>
  <c r="AK49" i="9"/>
  <c r="AL49" i="9"/>
  <c r="AM49" i="9"/>
  <c r="AN49" i="9"/>
  <c r="AO49" i="9"/>
  <c r="AP49" i="9"/>
  <c r="AQ49" i="9"/>
  <c r="AR49" i="9"/>
  <c r="Y50" i="9"/>
  <c r="Z50" i="9"/>
  <c r="AA50" i="9"/>
  <c r="AB50" i="9"/>
  <c r="AC50" i="9"/>
  <c r="AD50" i="9"/>
  <c r="AE50" i="9"/>
  <c r="AF50" i="9"/>
  <c r="AG50" i="9"/>
  <c r="AH50" i="9"/>
  <c r="AI50" i="9"/>
  <c r="AJ50" i="9"/>
  <c r="AK50" i="9"/>
  <c r="AL50" i="9"/>
  <c r="AM50" i="9"/>
  <c r="AN50" i="9"/>
  <c r="AO50" i="9"/>
  <c r="AP50" i="9"/>
  <c r="AQ50" i="9"/>
  <c r="AR50" i="9"/>
  <c r="Y51" i="9"/>
  <c r="Z51" i="9"/>
  <c r="AA51" i="9"/>
  <c r="AB51" i="9"/>
  <c r="AC51" i="9"/>
  <c r="AD51" i="9"/>
  <c r="AE51" i="9"/>
  <c r="AF51" i="9"/>
  <c r="AG51" i="9"/>
  <c r="AH51" i="9"/>
  <c r="AI51" i="9"/>
  <c r="AJ51" i="9"/>
  <c r="AK51" i="9"/>
  <c r="AL51" i="9"/>
  <c r="AM51" i="9"/>
  <c r="AN51" i="9"/>
  <c r="AO51" i="9"/>
  <c r="AP51" i="9"/>
  <c r="AQ51" i="9"/>
  <c r="AR51" i="9"/>
  <c r="Y52" i="9"/>
  <c r="Z52" i="9"/>
  <c r="AA52" i="9"/>
  <c r="AB52" i="9"/>
  <c r="AC52" i="9"/>
  <c r="AD52" i="9"/>
  <c r="AE52" i="9"/>
  <c r="AF52" i="9"/>
  <c r="AG52" i="9"/>
  <c r="AH52" i="9"/>
  <c r="AI52" i="9"/>
  <c r="AJ52" i="9"/>
  <c r="AK52" i="9"/>
  <c r="AL52" i="9"/>
  <c r="AM52" i="9"/>
  <c r="AN52" i="9"/>
  <c r="AO52" i="9"/>
  <c r="AP52" i="9"/>
  <c r="AQ52" i="9"/>
  <c r="AR52" i="9"/>
  <c r="Y53" i="9"/>
  <c r="Z53" i="9"/>
  <c r="AA53" i="9"/>
  <c r="AB53" i="9"/>
  <c r="AC53" i="9"/>
  <c r="AD53" i="9"/>
  <c r="AE53" i="9"/>
  <c r="AF53" i="9"/>
  <c r="AG53" i="9"/>
  <c r="AH53" i="9"/>
  <c r="AI53" i="9"/>
  <c r="AJ53" i="9"/>
  <c r="AK53" i="9"/>
  <c r="AL53" i="9"/>
  <c r="AM53" i="9"/>
  <c r="AN53" i="9"/>
  <c r="AO53" i="9"/>
  <c r="AP53" i="9"/>
  <c r="AQ53" i="9"/>
  <c r="AR53" i="9"/>
  <c r="Y54" i="9"/>
  <c r="Z54" i="9"/>
  <c r="AA54" i="9"/>
  <c r="AB54" i="9"/>
  <c r="AC54" i="9"/>
  <c r="AD54" i="9"/>
  <c r="AE54" i="9"/>
  <c r="AF54" i="9"/>
  <c r="AG54" i="9"/>
  <c r="AH54" i="9"/>
  <c r="AI54" i="9"/>
  <c r="AJ54" i="9"/>
  <c r="AK54" i="9"/>
  <c r="AL54" i="9"/>
  <c r="AM54" i="9"/>
  <c r="AN54" i="9"/>
  <c r="AO54" i="9"/>
  <c r="AP54" i="9"/>
  <c r="AQ54" i="9"/>
  <c r="AR54" i="9"/>
  <c r="Y55" i="9"/>
  <c r="Z55" i="9"/>
  <c r="AA55" i="9"/>
  <c r="AB55" i="9"/>
  <c r="AC55" i="9"/>
  <c r="AD55" i="9"/>
  <c r="AE55" i="9"/>
  <c r="AF55" i="9"/>
  <c r="AG55" i="9"/>
  <c r="AH55" i="9"/>
  <c r="AI55" i="9"/>
  <c r="AJ55" i="9"/>
  <c r="AK55" i="9"/>
  <c r="AL55" i="9"/>
  <c r="AM55" i="9"/>
  <c r="AN55" i="9"/>
  <c r="AO55" i="9"/>
  <c r="AP55" i="9"/>
  <c r="AQ55" i="9"/>
  <c r="AR55" i="9"/>
  <c r="Y56" i="9"/>
  <c r="Z56" i="9"/>
  <c r="AA56" i="9"/>
  <c r="AB56" i="9"/>
  <c r="AC56" i="9"/>
  <c r="AD56" i="9"/>
  <c r="AE56" i="9"/>
  <c r="AF56" i="9"/>
  <c r="AG56" i="9"/>
  <c r="AH56" i="9"/>
  <c r="AI56" i="9"/>
  <c r="AJ56" i="9"/>
  <c r="AK56" i="9"/>
  <c r="AL56" i="9"/>
  <c r="AM56" i="9"/>
  <c r="AN56" i="9"/>
  <c r="AO56" i="9"/>
  <c r="AP56" i="9"/>
  <c r="AQ56" i="9"/>
  <c r="AR56" i="9"/>
  <c r="Y57" i="9"/>
  <c r="Z57" i="9"/>
  <c r="AA57" i="9"/>
  <c r="AB57" i="9"/>
  <c r="AC57" i="9"/>
  <c r="AD57" i="9"/>
  <c r="AE57" i="9"/>
  <c r="AF57" i="9"/>
  <c r="AG57" i="9"/>
  <c r="AH57" i="9"/>
  <c r="AI57" i="9"/>
  <c r="AJ57" i="9"/>
  <c r="AK57" i="9"/>
  <c r="AL57" i="9"/>
  <c r="AM57" i="9"/>
  <c r="AN57" i="9"/>
  <c r="AO57" i="9"/>
  <c r="AP57" i="9"/>
  <c r="AQ57" i="9"/>
  <c r="AR57" i="9"/>
  <c r="Y58" i="9"/>
  <c r="Z58" i="9"/>
  <c r="AA58" i="9"/>
  <c r="AB58" i="9"/>
  <c r="AC58" i="9"/>
  <c r="AD58" i="9"/>
  <c r="AE58" i="9"/>
  <c r="AF58" i="9"/>
  <c r="AG58" i="9"/>
  <c r="AH58" i="9"/>
  <c r="AI58" i="9"/>
  <c r="AJ58" i="9"/>
  <c r="AK58" i="9"/>
  <c r="AL58" i="9"/>
  <c r="AM58" i="9"/>
  <c r="AN58" i="9"/>
  <c r="AO58" i="9"/>
  <c r="AP58" i="9"/>
  <c r="AQ58" i="9"/>
  <c r="AR58" i="9"/>
  <c r="Y59" i="9"/>
  <c r="Z59" i="9"/>
  <c r="AA59" i="9"/>
  <c r="AB59" i="9"/>
  <c r="AC59" i="9"/>
  <c r="AD59" i="9"/>
  <c r="AE59" i="9"/>
  <c r="AF59" i="9"/>
  <c r="AG59" i="9"/>
  <c r="AH59" i="9"/>
  <c r="AI59" i="9"/>
  <c r="AJ59" i="9"/>
  <c r="AK59" i="9"/>
  <c r="AL59" i="9"/>
  <c r="AM59" i="9"/>
  <c r="AN59" i="9"/>
  <c r="AO59" i="9"/>
  <c r="AP59" i="9"/>
  <c r="AQ59" i="9"/>
  <c r="AR59" i="9"/>
  <c r="Y60" i="9"/>
  <c r="Z60" i="9"/>
  <c r="AA60" i="9"/>
  <c r="AB60" i="9"/>
  <c r="AC60" i="9"/>
  <c r="AD60" i="9"/>
  <c r="AE60" i="9"/>
  <c r="AF60" i="9"/>
  <c r="AG60" i="9"/>
  <c r="AH60" i="9"/>
  <c r="AI60" i="9"/>
  <c r="AJ60" i="9"/>
  <c r="AK60" i="9"/>
  <c r="AL60" i="9"/>
  <c r="AM60" i="9"/>
  <c r="AN60" i="9"/>
  <c r="AO60" i="9"/>
  <c r="AP60" i="9"/>
  <c r="AQ60" i="9"/>
  <c r="AR60" i="9"/>
  <c r="Y61" i="9"/>
  <c r="Z61" i="9"/>
  <c r="AA61" i="9"/>
  <c r="AB61" i="9"/>
  <c r="AC61" i="9"/>
  <c r="AD61" i="9"/>
  <c r="AE61" i="9"/>
  <c r="AF61" i="9"/>
  <c r="AG61" i="9"/>
  <c r="AH61" i="9"/>
  <c r="AI61" i="9"/>
  <c r="AJ61" i="9"/>
  <c r="AK61" i="9"/>
  <c r="AL61" i="9"/>
  <c r="AM61" i="9"/>
  <c r="AN61" i="9"/>
  <c r="AO61" i="9"/>
  <c r="AP61" i="9"/>
  <c r="AQ61" i="9"/>
  <c r="AR61" i="9"/>
  <c r="Y62" i="9"/>
  <c r="Z62" i="9"/>
  <c r="AA62" i="9"/>
  <c r="AB62" i="9"/>
  <c r="AC62" i="9"/>
  <c r="AD62" i="9"/>
  <c r="AE62" i="9"/>
  <c r="AF62" i="9"/>
  <c r="AG62" i="9"/>
  <c r="AH62" i="9"/>
  <c r="AI62" i="9"/>
  <c r="AJ62" i="9"/>
  <c r="AK62" i="9"/>
  <c r="AL62" i="9"/>
  <c r="AM62" i="9"/>
  <c r="AN62" i="9"/>
  <c r="AO62" i="9"/>
  <c r="AP62" i="9"/>
  <c r="AQ62" i="9"/>
  <c r="AR62" i="9"/>
  <c r="Y63" i="9"/>
  <c r="Z63" i="9"/>
  <c r="AA63" i="9"/>
  <c r="AB63" i="9"/>
  <c r="AC63" i="9"/>
  <c r="AD63" i="9"/>
  <c r="AE63" i="9"/>
  <c r="AF63" i="9"/>
  <c r="AG63" i="9"/>
  <c r="AH63" i="9"/>
  <c r="AI63" i="9"/>
  <c r="AJ63" i="9"/>
  <c r="AK63" i="9"/>
  <c r="AL63" i="9"/>
  <c r="AM63" i="9"/>
  <c r="AN63" i="9"/>
  <c r="AO63" i="9"/>
  <c r="AP63" i="9"/>
  <c r="AQ63" i="9"/>
  <c r="AR63" i="9"/>
  <c r="Y64" i="9"/>
  <c r="Z64" i="9"/>
  <c r="AA64" i="9"/>
  <c r="AB64" i="9"/>
  <c r="AC64" i="9"/>
  <c r="AD64" i="9"/>
  <c r="AE64" i="9"/>
  <c r="AF64" i="9"/>
  <c r="AG64" i="9"/>
  <c r="AH64" i="9"/>
  <c r="AI64" i="9"/>
  <c r="AJ64" i="9"/>
  <c r="AK64" i="9"/>
  <c r="AL64" i="9"/>
  <c r="AM64" i="9"/>
  <c r="AN64" i="9"/>
  <c r="AO64" i="9"/>
  <c r="AP64" i="9"/>
  <c r="AQ64" i="9"/>
  <c r="AR64" i="9"/>
  <c r="Y65" i="9"/>
  <c r="Z65" i="9"/>
  <c r="AA65" i="9"/>
  <c r="AB65" i="9"/>
  <c r="AC65" i="9"/>
  <c r="AD65" i="9"/>
  <c r="AE65" i="9"/>
  <c r="AF65" i="9"/>
  <c r="AG65" i="9"/>
  <c r="AH65" i="9"/>
  <c r="AI65" i="9"/>
  <c r="AJ65" i="9"/>
  <c r="AK65" i="9"/>
  <c r="AL65" i="9"/>
  <c r="AM65" i="9"/>
  <c r="AN65" i="9"/>
  <c r="AO65" i="9"/>
  <c r="AP65" i="9"/>
  <c r="AQ65" i="9"/>
  <c r="AR65" i="9"/>
  <c r="Y66" i="9"/>
  <c r="Z66" i="9"/>
  <c r="AA66" i="9"/>
  <c r="AB66" i="9"/>
  <c r="AC66" i="9"/>
  <c r="AD66" i="9"/>
  <c r="AE66" i="9"/>
  <c r="AF66" i="9"/>
  <c r="AG66" i="9"/>
  <c r="AH66" i="9"/>
  <c r="AI66" i="9"/>
  <c r="AJ66" i="9"/>
  <c r="AK66" i="9"/>
  <c r="AL66" i="9"/>
  <c r="AM66" i="9"/>
  <c r="AN66" i="9"/>
  <c r="AO66" i="9"/>
  <c r="AP66" i="9"/>
  <c r="AQ66" i="9"/>
  <c r="AR66" i="9"/>
  <c r="Z2" i="9"/>
  <c r="AA2" i="9"/>
  <c r="AB2" i="9"/>
  <c r="AC2" i="9"/>
  <c r="AD2" i="9"/>
  <c r="AE2" i="9"/>
  <c r="AF2" i="9"/>
  <c r="AG2" i="9"/>
  <c r="AH2" i="9"/>
  <c r="AI2" i="9"/>
  <c r="AJ2" i="9"/>
  <c r="AK2" i="9"/>
  <c r="AL2" i="9"/>
  <c r="AM2" i="9"/>
  <c r="AN2" i="9"/>
  <c r="AO2" i="9"/>
  <c r="AP2" i="9"/>
  <c r="AQ2" i="9"/>
  <c r="AR2" i="9"/>
  <c r="Y2" i="9"/>
  <c r="B3" i="9"/>
  <c r="C3" i="9"/>
  <c r="D3" i="9"/>
  <c r="E3" i="9"/>
  <c r="F3" i="9"/>
  <c r="G3" i="9"/>
  <c r="H3" i="9"/>
  <c r="I3" i="9"/>
  <c r="J3" i="9"/>
  <c r="K3" i="9"/>
  <c r="L3" i="9"/>
  <c r="M3" i="9"/>
  <c r="N3" i="9"/>
  <c r="O3" i="9"/>
  <c r="P3" i="9"/>
  <c r="Q3" i="9"/>
  <c r="R3" i="9"/>
  <c r="S3" i="9"/>
  <c r="T3" i="9"/>
  <c r="U3" i="9"/>
  <c r="B4" i="9"/>
  <c r="C4" i="9"/>
  <c r="D4" i="9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B5" i="9"/>
  <c r="C5" i="9"/>
  <c r="D5" i="9"/>
  <c r="E5" i="9"/>
  <c r="F5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B6" i="9"/>
  <c r="C6" i="9"/>
  <c r="D6" i="9"/>
  <c r="E6" i="9"/>
  <c r="F6" i="9"/>
  <c r="G6" i="9"/>
  <c r="H6" i="9"/>
  <c r="I6" i="9"/>
  <c r="J6" i="9"/>
  <c r="K6" i="9"/>
  <c r="L6" i="9"/>
  <c r="M6" i="9"/>
  <c r="N6" i="9"/>
  <c r="O6" i="9"/>
  <c r="P6" i="9"/>
  <c r="Q6" i="9"/>
  <c r="R6" i="9"/>
  <c r="S6" i="9"/>
  <c r="T6" i="9"/>
  <c r="U6" i="9"/>
  <c r="B7" i="9"/>
  <c r="C7" i="9"/>
  <c r="D7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B8" i="9"/>
  <c r="C8" i="9"/>
  <c r="D8" i="9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B9" i="9"/>
  <c r="C9" i="9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B10" i="9"/>
  <c r="C10" i="9"/>
  <c r="D10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B11" i="9"/>
  <c r="C11" i="9"/>
  <c r="D11" i="9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U11" i="9"/>
  <c r="B12" i="9"/>
  <c r="C12" i="9"/>
  <c r="D12" i="9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B13" i="9"/>
  <c r="C13" i="9"/>
  <c r="D13" i="9"/>
  <c r="E13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U13" i="9"/>
  <c r="B14" i="9"/>
  <c r="C14" i="9"/>
  <c r="D14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B15" i="9"/>
  <c r="C15" i="9"/>
  <c r="D15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B16" i="9"/>
  <c r="C16" i="9"/>
  <c r="D16" i="9"/>
  <c r="E16" i="9"/>
  <c r="F16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B17" i="9"/>
  <c r="C17" i="9"/>
  <c r="D17" i="9"/>
  <c r="E17" i="9"/>
  <c r="F17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B18" i="9"/>
  <c r="C18" i="9"/>
  <c r="D18" i="9"/>
  <c r="E18" i="9"/>
  <c r="F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B19" i="9"/>
  <c r="C19" i="9"/>
  <c r="D19" i="9"/>
  <c r="E19" i="9"/>
  <c r="F19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B20" i="9"/>
  <c r="C20" i="9"/>
  <c r="D20" i="9"/>
  <c r="E20" i="9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B21" i="9"/>
  <c r="C21" i="9"/>
  <c r="D21" i="9"/>
  <c r="E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B22" i="9"/>
  <c r="C22" i="9"/>
  <c r="D22" i="9"/>
  <c r="E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B23" i="9"/>
  <c r="C23" i="9"/>
  <c r="D23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B24" i="9"/>
  <c r="C24" i="9"/>
  <c r="D24" i="9"/>
  <c r="E24" i="9"/>
  <c r="F24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B25" i="9"/>
  <c r="C25" i="9"/>
  <c r="D25" i="9"/>
  <c r="E25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B26" i="9"/>
  <c r="C26" i="9"/>
  <c r="D26" i="9"/>
  <c r="E26" i="9"/>
  <c r="F26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B27" i="9"/>
  <c r="C27" i="9"/>
  <c r="D27" i="9"/>
  <c r="E27" i="9"/>
  <c r="F27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B28" i="9"/>
  <c r="C28" i="9"/>
  <c r="D28" i="9"/>
  <c r="E2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B29" i="9"/>
  <c r="C29" i="9"/>
  <c r="D29" i="9"/>
  <c r="E29" i="9"/>
  <c r="F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B30" i="9"/>
  <c r="C30" i="9"/>
  <c r="D30" i="9"/>
  <c r="E30" i="9"/>
  <c r="F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B31" i="9"/>
  <c r="C31" i="9"/>
  <c r="D31" i="9"/>
  <c r="E31" i="9"/>
  <c r="F31" i="9"/>
  <c r="G31" i="9"/>
  <c r="H31" i="9"/>
  <c r="I31" i="9"/>
  <c r="J31" i="9"/>
  <c r="K31" i="9"/>
  <c r="L31" i="9"/>
  <c r="M31" i="9"/>
  <c r="N31" i="9"/>
  <c r="O31" i="9"/>
  <c r="P31" i="9"/>
  <c r="Q31" i="9"/>
  <c r="R31" i="9"/>
  <c r="S31" i="9"/>
  <c r="T31" i="9"/>
  <c r="U31" i="9"/>
  <c r="B32" i="9"/>
  <c r="C32" i="9"/>
  <c r="D32" i="9"/>
  <c r="E32" i="9"/>
  <c r="F32" i="9"/>
  <c r="G32" i="9"/>
  <c r="H32" i="9"/>
  <c r="I32" i="9"/>
  <c r="J32" i="9"/>
  <c r="K32" i="9"/>
  <c r="L32" i="9"/>
  <c r="M32" i="9"/>
  <c r="N32" i="9"/>
  <c r="O32" i="9"/>
  <c r="P32" i="9"/>
  <c r="Q32" i="9"/>
  <c r="R32" i="9"/>
  <c r="S32" i="9"/>
  <c r="T32" i="9"/>
  <c r="U32" i="9"/>
  <c r="B33" i="9"/>
  <c r="C33" i="9"/>
  <c r="D33" i="9"/>
  <c r="E33" i="9"/>
  <c r="F33" i="9"/>
  <c r="G33" i="9"/>
  <c r="H33" i="9"/>
  <c r="I33" i="9"/>
  <c r="J33" i="9"/>
  <c r="K33" i="9"/>
  <c r="L33" i="9"/>
  <c r="M33" i="9"/>
  <c r="N33" i="9"/>
  <c r="O33" i="9"/>
  <c r="P33" i="9"/>
  <c r="Q33" i="9"/>
  <c r="R33" i="9"/>
  <c r="S33" i="9"/>
  <c r="T33" i="9"/>
  <c r="U33" i="9"/>
  <c r="B34" i="9"/>
  <c r="C34" i="9"/>
  <c r="D34" i="9"/>
  <c r="E34" i="9"/>
  <c r="F34" i="9"/>
  <c r="G34" i="9"/>
  <c r="H34" i="9"/>
  <c r="I34" i="9"/>
  <c r="J34" i="9"/>
  <c r="K34" i="9"/>
  <c r="L34" i="9"/>
  <c r="M34" i="9"/>
  <c r="N34" i="9"/>
  <c r="O34" i="9"/>
  <c r="P34" i="9"/>
  <c r="Q34" i="9"/>
  <c r="R34" i="9"/>
  <c r="S34" i="9"/>
  <c r="T34" i="9"/>
  <c r="U34" i="9"/>
  <c r="B35" i="9"/>
  <c r="C35" i="9"/>
  <c r="D35" i="9"/>
  <c r="E35" i="9"/>
  <c r="F35" i="9"/>
  <c r="G35" i="9"/>
  <c r="H35" i="9"/>
  <c r="I35" i="9"/>
  <c r="J35" i="9"/>
  <c r="K35" i="9"/>
  <c r="L35" i="9"/>
  <c r="M35" i="9"/>
  <c r="N35" i="9"/>
  <c r="O35" i="9"/>
  <c r="P35" i="9"/>
  <c r="Q35" i="9"/>
  <c r="R35" i="9"/>
  <c r="S35" i="9"/>
  <c r="T35" i="9"/>
  <c r="U35" i="9"/>
  <c r="B36" i="9"/>
  <c r="C36" i="9"/>
  <c r="D36" i="9"/>
  <c r="E36" i="9"/>
  <c r="F36" i="9"/>
  <c r="G36" i="9"/>
  <c r="H36" i="9"/>
  <c r="I36" i="9"/>
  <c r="J36" i="9"/>
  <c r="K36" i="9"/>
  <c r="L36" i="9"/>
  <c r="M36" i="9"/>
  <c r="N36" i="9"/>
  <c r="O36" i="9"/>
  <c r="P36" i="9"/>
  <c r="Q36" i="9"/>
  <c r="R36" i="9"/>
  <c r="S36" i="9"/>
  <c r="T36" i="9"/>
  <c r="U36" i="9"/>
  <c r="B37" i="9"/>
  <c r="C37" i="9"/>
  <c r="D37" i="9"/>
  <c r="E37" i="9"/>
  <c r="F37" i="9"/>
  <c r="G37" i="9"/>
  <c r="H37" i="9"/>
  <c r="I37" i="9"/>
  <c r="J37" i="9"/>
  <c r="K37" i="9"/>
  <c r="L37" i="9"/>
  <c r="M37" i="9"/>
  <c r="N37" i="9"/>
  <c r="O37" i="9"/>
  <c r="P37" i="9"/>
  <c r="Q37" i="9"/>
  <c r="R37" i="9"/>
  <c r="S37" i="9"/>
  <c r="T37" i="9"/>
  <c r="U37" i="9"/>
  <c r="B38" i="9"/>
  <c r="C38" i="9"/>
  <c r="D38" i="9"/>
  <c r="E38" i="9"/>
  <c r="F38" i="9"/>
  <c r="G38" i="9"/>
  <c r="H38" i="9"/>
  <c r="I38" i="9"/>
  <c r="J38" i="9"/>
  <c r="K38" i="9"/>
  <c r="L38" i="9"/>
  <c r="M38" i="9"/>
  <c r="N38" i="9"/>
  <c r="O38" i="9"/>
  <c r="P38" i="9"/>
  <c r="Q38" i="9"/>
  <c r="R38" i="9"/>
  <c r="S38" i="9"/>
  <c r="T38" i="9"/>
  <c r="U38" i="9"/>
  <c r="B39" i="9"/>
  <c r="C39" i="9"/>
  <c r="D39" i="9"/>
  <c r="E39" i="9"/>
  <c r="F39" i="9"/>
  <c r="G39" i="9"/>
  <c r="H39" i="9"/>
  <c r="I39" i="9"/>
  <c r="J39" i="9"/>
  <c r="K39" i="9"/>
  <c r="L39" i="9"/>
  <c r="M39" i="9"/>
  <c r="N39" i="9"/>
  <c r="O39" i="9"/>
  <c r="P39" i="9"/>
  <c r="Q39" i="9"/>
  <c r="R39" i="9"/>
  <c r="S39" i="9"/>
  <c r="T39" i="9"/>
  <c r="U39" i="9"/>
  <c r="B40" i="9"/>
  <c r="C40" i="9"/>
  <c r="D40" i="9"/>
  <c r="E40" i="9"/>
  <c r="F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T40" i="9"/>
  <c r="U40" i="9"/>
  <c r="B41" i="9"/>
  <c r="C41" i="9"/>
  <c r="D41" i="9"/>
  <c r="E41" i="9"/>
  <c r="F41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T41" i="9"/>
  <c r="U41" i="9"/>
  <c r="B42" i="9"/>
  <c r="C42" i="9"/>
  <c r="D42" i="9"/>
  <c r="E42" i="9"/>
  <c r="F42" i="9"/>
  <c r="G42" i="9"/>
  <c r="H42" i="9"/>
  <c r="I42" i="9"/>
  <c r="J42" i="9"/>
  <c r="K42" i="9"/>
  <c r="L42" i="9"/>
  <c r="M42" i="9"/>
  <c r="N42" i="9"/>
  <c r="O42" i="9"/>
  <c r="P42" i="9"/>
  <c r="Q42" i="9"/>
  <c r="R42" i="9"/>
  <c r="S42" i="9"/>
  <c r="T42" i="9"/>
  <c r="U42" i="9"/>
  <c r="B43" i="9"/>
  <c r="C43" i="9"/>
  <c r="D43" i="9"/>
  <c r="E43" i="9"/>
  <c r="F43" i="9"/>
  <c r="G43" i="9"/>
  <c r="H43" i="9"/>
  <c r="I43" i="9"/>
  <c r="J43" i="9"/>
  <c r="K43" i="9"/>
  <c r="L43" i="9"/>
  <c r="M43" i="9"/>
  <c r="N43" i="9"/>
  <c r="O43" i="9"/>
  <c r="P43" i="9"/>
  <c r="Q43" i="9"/>
  <c r="R43" i="9"/>
  <c r="S43" i="9"/>
  <c r="T43" i="9"/>
  <c r="U43" i="9"/>
  <c r="B44" i="9"/>
  <c r="C44" i="9"/>
  <c r="D44" i="9"/>
  <c r="E44" i="9"/>
  <c r="F44" i="9"/>
  <c r="G44" i="9"/>
  <c r="H44" i="9"/>
  <c r="I44" i="9"/>
  <c r="J44" i="9"/>
  <c r="K44" i="9"/>
  <c r="L44" i="9"/>
  <c r="M44" i="9"/>
  <c r="N44" i="9"/>
  <c r="O44" i="9"/>
  <c r="P44" i="9"/>
  <c r="Q44" i="9"/>
  <c r="R44" i="9"/>
  <c r="S44" i="9"/>
  <c r="T44" i="9"/>
  <c r="U44" i="9"/>
  <c r="B45" i="9"/>
  <c r="C45" i="9"/>
  <c r="D45" i="9"/>
  <c r="E45" i="9"/>
  <c r="F45" i="9"/>
  <c r="G45" i="9"/>
  <c r="H45" i="9"/>
  <c r="I45" i="9"/>
  <c r="J45" i="9"/>
  <c r="K45" i="9"/>
  <c r="L45" i="9"/>
  <c r="M45" i="9"/>
  <c r="N45" i="9"/>
  <c r="O45" i="9"/>
  <c r="P45" i="9"/>
  <c r="Q45" i="9"/>
  <c r="R45" i="9"/>
  <c r="S45" i="9"/>
  <c r="T45" i="9"/>
  <c r="U45" i="9"/>
  <c r="B46" i="9"/>
  <c r="C46" i="9"/>
  <c r="D46" i="9"/>
  <c r="E46" i="9"/>
  <c r="F46" i="9"/>
  <c r="G46" i="9"/>
  <c r="H46" i="9"/>
  <c r="I46" i="9"/>
  <c r="J46" i="9"/>
  <c r="K46" i="9"/>
  <c r="L46" i="9"/>
  <c r="M46" i="9"/>
  <c r="N46" i="9"/>
  <c r="O46" i="9"/>
  <c r="P46" i="9"/>
  <c r="Q46" i="9"/>
  <c r="R46" i="9"/>
  <c r="S46" i="9"/>
  <c r="T46" i="9"/>
  <c r="U46" i="9"/>
  <c r="B47" i="9"/>
  <c r="C47" i="9"/>
  <c r="D47" i="9"/>
  <c r="E47" i="9"/>
  <c r="F47" i="9"/>
  <c r="G47" i="9"/>
  <c r="H47" i="9"/>
  <c r="I47" i="9"/>
  <c r="J47" i="9"/>
  <c r="K47" i="9"/>
  <c r="L47" i="9"/>
  <c r="M47" i="9"/>
  <c r="N47" i="9"/>
  <c r="O47" i="9"/>
  <c r="P47" i="9"/>
  <c r="Q47" i="9"/>
  <c r="R47" i="9"/>
  <c r="S47" i="9"/>
  <c r="T47" i="9"/>
  <c r="U47" i="9"/>
  <c r="B48" i="9"/>
  <c r="C48" i="9"/>
  <c r="D48" i="9"/>
  <c r="E48" i="9"/>
  <c r="F48" i="9"/>
  <c r="G48" i="9"/>
  <c r="H48" i="9"/>
  <c r="I48" i="9"/>
  <c r="J48" i="9"/>
  <c r="K48" i="9"/>
  <c r="L48" i="9"/>
  <c r="M48" i="9"/>
  <c r="N48" i="9"/>
  <c r="O48" i="9"/>
  <c r="P48" i="9"/>
  <c r="Q48" i="9"/>
  <c r="R48" i="9"/>
  <c r="S48" i="9"/>
  <c r="T48" i="9"/>
  <c r="U48" i="9"/>
  <c r="B49" i="9"/>
  <c r="C49" i="9"/>
  <c r="D49" i="9"/>
  <c r="E49" i="9"/>
  <c r="F49" i="9"/>
  <c r="G49" i="9"/>
  <c r="H49" i="9"/>
  <c r="I49" i="9"/>
  <c r="J49" i="9"/>
  <c r="K49" i="9"/>
  <c r="L49" i="9"/>
  <c r="M49" i="9"/>
  <c r="N49" i="9"/>
  <c r="O49" i="9"/>
  <c r="P49" i="9"/>
  <c r="Q49" i="9"/>
  <c r="R49" i="9"/>
  <c r="S49" i="9"/>
  <c r="T49" i="9"/>
  <c r="U49" i="9"/>
  <c r="B50" i="9"/>
  <c r="C50" i="9"/>
  <c r="D50" i="9"/>
  <c r="E50" i="9"/>
  <c r="F50" i="9"/>
  <c r="G50" i="9"/>
  <c r="H50" i="9"/>
  <c r="I50" i="9"/>
  <c r="J50" i="9"/>
  <c r="K50" i="9"/>
  <c r="L50" i="9"/>
  <c r="M50" i="9"/>
  <c r="N50" i="9"/>
  <c r="O50" i="9"/>
  <c r="P50" i="9"/>
  <c r="Q50" i="9"/>
  <c r="R50" i="9"/>
  <c r="S50" i="9"/>
  <c r="T50" i="9"/>
  <c r="U50" i="9"/>
  <c r="B51" i="9"/>
  <c r="C51" i="9"/>
  <c r="D51" i="9"/>
  <c r="E51" i="9"/>
  <c r="F51" i="9"/>
  <c r="G51" i="9"/>
  <c r="H51" i="9"/>
  <c r="I51" i="9"/>
  <c r="J51" i="9"/>
  <c r="K51" i="9"/>
  <c r="L51" i="9"/>
  <c r="M51" i="9"/>
  <c r="N51" i="9"/>
  <c r="O51" i="9"/>
  <c r="P51" i="9"/>
  <c r="Q51" i="9"/>
  <c r="R51" i="9"/>
  <c r="S51" i="9"/>
  <c r="T51" i="9"/>
  <c r="U51" i="9"/>
  <c r="B52" i="9"/>
  <c r="C52" i="9"/>
  <c r="D52" i="9"/>
  <c r="E52" i="9"/>
  <c r="F52" i="9"/>
  <c r="G52" i="9"/>
  <c r="H52" i="9"/>
  <c r="I52" i="9"/>
  <c r="J52" i="9"/>
  <c r="K52" i="9"/>
  <c r="L52" i="9"/>
  <c r="M52" i="9"/>
  <c r="N52" i="9"/>
  <c r="O52" i="9"/>
  <c r="P52" i="9"/>
  <c r="Q52" i="9"/>
  <c r="R52" i="9"/>
  <c r="S52" i="9"/>
  <c r="T52" i="9"/>
  <c r="U52" i="9"/>
  <c r="B53" i="9"/>
  <c r="C53" i="9"/>
  <c r="D53" i="9"/>
  <c r="E53" i="9"/>
  <c r="F53" i="9"/>
  <c r="G53" i="9"/>
  <c r="H53" i="9"/>
  <c r="I53" i="9"/>
  <c r="J53" i="9"/>
  <c r="K53" i="9"/>
  <c r="L53" i="9"/>
  <c r="M53" i="9"/>
  <c r="N53" i="9"/>
  <c r="O53" i="9"/>
  <c r="P53" i="9"/>
  <c r="Q53" i="9"/>
  <c r="R53" i="9"/>
  <c r="S53" i="9"/>
  <c r="T53" i="9"/>
  <c r="U53" i="9"/>
  <c r="B54" i="9"/>
  <c r="C54" i="9"/>
  <c r="D54" i="9"/>
  <c r="E54" i="9"/>
  <c r="F54" i="9"/>
  <c r="G54" i="9"/>
  <c r="H54" i="9"/>
  <c r="I54" i="9"/>
  <c r="J54" i="9"/>
  <c r="K54" i="9"/>
  <c r="L54" i="9"/>
  <c r="M54" i="9"/>
  <c r="N54" i="9"/>
  <c r="O54" i="9"/>
  <c r="P54" i="9"/>
  <c r="Q54" i="9"/>
  <c r="R54" i="9"/>
  <c r="S54" i="9"/>
  <c r="T54" i="9"/>
  <c r="U54" i="9"/>
  <c r="B55" i="9"/>
  <c r="C55" i="9"/>
  <c r="D55" i="9"/>
  <c r="E55" i="9"/>
  <c r="F55" i="9"/>
  <c r="G55" i="9"/>
  <c r="H55" i="9"/>
  <c r="I55" i="9"/>
  <c r="J55" i="9"/>
  <c r="K55" i="9"/>
  <c r="L55" i="9"/>
  <c r="M55" i="9"/>
  <c r="N55" i="9"/>
  <c r="O55" i="9"/>
  <c r="P55" i="9"/>
  <c r="Q55" i="9"/>
  <c r="R55" i="9"/>
  <c r="S55" i="9"/>
  <c r="T55" i="9"/>
  <c r="U55" i="9"/>
  <c r="B56" i="9"/>
  <c r="C56" i="9"/>
  <c r="D56" i="9"/>
  <c r="E56" i="9"/>
  <c r="F56" i="9"/>
  <c r="G56" i="9"/>
  <c r="H56" i="9"/>
  <c r="I56" i="9"/>
  <c r="J56" i="9"/>
  <c r="K56" i="9"/>
  <c r="L56" i="9"/>
  <c r="M56" i="9"/>
  <c r="N56" i="9"/>
  <c r="O56" i="9"/>
  <c r="P56" i="9"/>
  <c r="Q56" i="9"/>
  <c r="R56" i="9"/>
  <c r="S56" i="9"/>
  <c r="T56" i="9"/>
  <c r="U56" i="9"/>
  <c r="B57" i="9"/>
  <c r="C57" i="9"/>
  <c r="D57" i="9"/>
  <c r="E57" i="9"/>
  <c r="F57" i="9"/>
  <c r="G57" i="9"/>
  <c r="H57" i="9"/>
  <c r="I57" i="9"/>
  <c r="J57" i="9"/>
  <c r="K57" i="9"/>
  <c r="L57" i="9"/>
  <c r="M57" i="9"/>
  <c r="N57" i="9"/>
  <c r="O57" i="9"/>
  <c r="P57" i="9"/>
  <c r="Q57" i="9"/>
  <c r="R57" i="9"/>
  <c r="S57" i="9"/>
  <c r="T57" i="9"/>
  <c r="U57" i="9"/>
  <c r="B58" i="9"/>
  <c r="C58" i="9"/>
  <c r="D58" i="9"/>
  <c r="E58" i="9"/>
  <c r="F58" i="9"/>
  <c r="G58" i="9"/>
  <c r="H58" i="9"/>
  <c r="I58" i="9"/>
  <c r="J58" i="9"/>
  <c r="K58" i="9"/>
  <c r="L58" i="9"/>
  <c r="M58" i="9"/>
  <c r="N58" i="9"/>
  <c r="O58" i="9"/>
  <c r="P58" i="9"/>
  <c r="Q58" i="9"/>
  <c r="R58" i="9"/>
  <c r="S58" i="9"/>
  <c r="T58" i="9"/>
  <c r="U58" i="9"/>
  <c r="B59" i="9"/>
  <c r="C59" i="9"/>
  <c r="D59" i="9"/>
  <c r="E59" i="9"/>
  <c r="F59" i="9"/>
  <c r="G59" i="9"/>
  <c r="H59" i="9"/>
  <c r="I59" i="9"/>
  <c r="J59" i="9"/>
  <c r="K59" i="9"/>
  <c r="L59" i="9"/>
  <c r="M59" i="9"/>
  <c r="N59" i="9"/>
  <c r="O59" i="9"/>
  <c r="P59" i="9"/>
  <c r="Q59" i="9"/>
  <c r="R59" i="9"/>
  <c r="S59" i="9"/>
  <c r="T59" i="9"/>
  <c r="U59" i="9"/>
  <c r="B60" i="9"/>
  <c r="C60" i="9"/>
  <c r="D60" i="9"/>
  <c r="E60" i="9"/>
  <c r="F60" i="9"/>
  <c r="G60" i="9"/>
  <c r="H60" i="9"/>
  <c r="I60" i="9"/>
  <c r="J60" i="9"/>
  <c r="K60" i="9"/>
  <c r="L60" i="9"/>
  <c r="M60" i="9"/>
  <c r="N60" i="9"/>
  <c r="O60" i="9"/>
  <c r="P60" i="9"/>
  <c r="Q60" i="9"/>
  <c r="R60" i="9"/>
  <c r="S60" i="9"/>
  <c r="T60" i="9"/>
  <c r="U60" i="9"/>
  <c r="B61" i="9"/>
  <c r="C61" i="9"/>
  <c r="D61" i="9"/>
  <c r="E61" i="9"/>
  <c r="F61" i="9"/>
  <c r="G61" i="9"/>
  <c r="H61" i="9"/>
  <c r="I61" i="9"/>
  <c r="J61" i="9"/>
  <c r="K61" i="9"/>
  <c r="L61" i="9"/>
  <c r="M61" i="9"/>
  <c r="N61" i="9"/>
  <c r="O61" i="9"/>
  <c r="P61" i="9"/>
  <c r="Q61" i="9"/>
  <c r="R61" i="9"/>
  <c r="S61" i="9"/>
  <c r="T61" i="9"/>
  <c r="U61" i="9"/>
  <c r="B62" i="9"/>
  <c r="C62" i="9"/>
  <c r="D62" i="9"/>
  <c r="E62" i="9"/>
  <c r="F62" i="9"/>
  <c r="G62" i="9"/>
  <c r="H62" i="9"/>
  <c r="I62" i="9"/>
  <c r="J62" i="9"/>
  <c r="K62" i="9"/>
  <c r="L62" i="9"/>
  <c r="M62" i="9"/>
  <c r="N62" i="9"/>
  <c r="O62" i="9"/>
  <c r="P62" i="9"/>
  <c r="Q62" i="9"/>
  <c r="R62" i="9"/>
  <c r="S62" i="9"/>
  <c r="T62" i="9"/>
  <c r="U62" i="9"/>
  <c r="B63" i="9"/>
  <c r="C63" i="9"/>
  <c r="D63" i="9"/>
  <c r="E63" i="9"/>
  <c r="F63" i="9"/>
  <c r="G63" i="9"/>
  <c r="H63" i="9"/>
  <c r="I63" i="9"/>
  <c r="J63" i="9"/>
  <c r="K63" i="9"/>
  <c r="L63" i="9"/>
  <c r="M63" i="9"/>
  <c r="N63" i="9"/>
  <c r="O63" i="9"/>
  <c r="P63" i="9"/>
  <c r="Q63" i="9"/>
  <c r="R63" i="9"/>
  <c r="S63" i="9"/>
  <c r="T63" i="9"/>
  <c r="U63" i="9"/>
  <c r="B64" i="9"/>
  <c r="C64" i="9"/>
  <c r="D64" i="9"/>
  <c r="E64" i="9"/>
  <c r="F64" i="9"/>
  <c r="G64" i="9"/>
  <c r="H64" i="9"/>
  <c r="I64" i="9"/>
  <c r="J64" i="9"/>
  <c r="K64" i="9"/>
  <c r="L64" i="9"/>
  <c r="M64" i="9"/>
  <c r="N64" i="9"/>
  <c r="O64" i="9"/>
  <c r="P64" i="9"/>
  <c r="Q64" i="9"/>
  <c r="R64" i="9"/>
  <c r="S64" i="9"/>
  <c r="T64" i="9"/>
  <c r="U64" i="9"/>
  <c r="B65" i="9"/>
  <c r="C65" i="9"/>
  <c r="D65" i="9"/>
  <c r="E65" i="9"/>
  <c r="F65" i="9"/>
  <c r="G65" i="9"/>
  <c r="H65" i="9"/>
  <c r="I65" i="9"/>
  <c r="J65" i="9"/>
  <c r="K65" i="9"/>
  <c r="L65" i="9"/>
  <c r="M65" i="9"/>
  <c r="N65" i="9"/>
  <c r="O65" i="9"/>
  <c r="P65" i="9"/>
  <c r="Q65" i="9"/>
  <c r="R65" i="9"/>
  <c r="S65" i="9"/>
  <c r="T65" i="9"/>
  <c r="U65" i="9"/>
  <c r="B66" i="9"/>
  <c r="C66" i="9"/>
  <c r="D66" i="9"/>
  <c r="E66" i="9"/>
  <c r="F66" i="9"/>
  <c r="G66" i="9"/>
  <c r="H66" i="9"/>
  <c r="I66" i="9"/>
  <c r="J66" i="9"/>
  <c r="K66" i="9"/>
  <c r="L66" i="9"/>
  <c r="M66" i="9"/>
  <c r="N66" i="9"/>
  <c r="O66" i="9"/>
  <c r="P66" i="9"/>
  <c r="Q66" i="9"/>
  <c r="R66" i="9"/>
  <c r="S66" i="9"/>
  <c r="T66" i="9"/>
  <c r="U66" i="9"/>
  <c r="C2" i="9"/>
  <c r="D2" i="9"/>
  <c r="E2" i="9"/>
  <c r="F2" i="9"/>
  <c r="G2" i="9"/>
  <c r="H2" i="9"/>
  <c r="I2" i="9"/>
  <c r="J2" i="9"/>
  <c r="K2" i="9"/>
  <c r="L2" i="9"/>
  <c r="M2" i="9"/>
  <c r="N2" i="9"/>
  <c r="O2" i="9"/>
  <c r="P2" i="9"/>
  <c r="Q2" i="9"/>
  <c r="R2" i="9"/>
  <c r="S2" i="9"/>
  <c r="T2" i="9"/>
  <c r="U2" i="9"/>
  <c r="B2" i="9"/>
  <c r="L63" i="5"/>
  <c r="O63" i="5"/>
  <c r="R63" i="5"/>
  <c r="U63" i="5"/>
  <c r="Y63" i="5"/>
  <c r="Z63" i="5"/>
  <c r="AC63" i="5"/>
  <c r="AD63" i="5"/>
  <c r="B6" i="7"/>
  <c r="H6" i="7"/>
  <c r="I6" i="7"/>
  <c r="K6" i="7" s="1"/>
  <c r="L6" i="7"/>
  <c r="O6" i="7"/>
  <c r="R6" i="7"/>
  <c r="U6" i="7"/>
  <c r="Y6" i="7"/>
  <c r="Z6" i="7"/>
  <c r="AC6" i="7"/>
  <c r="AD6" i="7"/>
  <c r="BB6" i="7"/>
  <c r="BC6" i="7"/>
  <c r="EN6" i="7"/>
  <c r="B7" i="7"/>
  <c r="H7" i="7"/>
  <c r="I7" i="7"/>
  <c r="K7" i="7" s="1"/>
  <c r="L7" i="7"/>
  <c r="O7" i="7"/>
  <c r="R7" i="7"/>
  <c r="U7" i="7"/>
  <c r="Y7" i="7"/>
  <c r="Z7" i="7"/>
  <c r="AC7" i="7"/>
  <c r="AD7" i="7"/>
  <c r="BB7" i="7"/>
  <c r="BC7" i="7"/>
  <c r="EN7" i="7"/>
  <c r="B8" i="7"/>
  <c r="H8" i="7"/>
  <c r="I8" i="7"/>
  <c r="K8" i="7" s="1"/>
  <c r="L8" i="7"/>
  <c r="O8" i="7"/>
  <c r="R8" i="7"/>
  <c r="U8" i="7"/>
  <c r="Y8" i="7"/>
  <c r="Z8" i="7"/>
  <c r="AC8" i="7"/>
  <c r="AD8" i="7"/>
  <c r="BB8" i="7"/>
  <c r="BC8" i="7"/>
  <c r="EN8" i="7"/>
  <c r="B9" i="7"/>
  <c r="H9" i="7"/>
  <c r="I9" i="7"/>
  <c r="K9" i="7" s="1"/>
  <c r="L9" i="7"/>
  <c r="O9" i="7"/>
  <c r="R9" i="7"/>
  <c r="U9" i="7"/>
  <c r="Y9" i="7"/>
  <c r="Z9" i="7"/>
  <c r="AC9" i="7"/>
  <c r="AD9" i="7"/>
  <c r="BB9" i="7"/>
  <c r="BC9" i="7"/>
  <c r="EN9" i="7"/>
  <c r="B10" i="7"/>
  <c r="H10" i="7"/>
  <c r="I10" i="7"/>
  <c r="K10" i="7" s="1"/>
  <c r="L10" i="7"/>
  <c r="O10" i="7"/>
  <c r="R10" i="7"/>
  <c r="U10" i="7"/>
  <c r="Y10" i="7"/>
  <c r="Z10" i="7"/>
  <c r="AC10" i="7"/>
  <c r="AD10" i="7"/>
  <c r="BB10" i="7"/>
  <c r="BC10" i="7"/>
  <c r="EN10" i="7"/>
  <c r="B11" i="7"/>
  <c r="H11" i="7"/>
  <c r="I11" i="7"/>
  <c r="K11" i="7" s="1"/>
  <c r="L11" i="7"/>
  <c r="O11" i="7"/>
  <c r="R11" i="7"/>
  <c r="U11" i="7"/>
  <c r="Y11" i="7"/>
  <c r="Z11" i="7"/>
  <c r="AC11" i="7"/>
  <c r="AD11" i="7"/>
  <c r="BB11" i="7"/>
  <c r="BC11" i="7"/>
  <c r="EN11" i="7"/>
  <c r="B12" i="7"/>
  <c r="H12" i="7"/>
  <c r="I12" i="7"/>
  <c r="K12" i="7" s="1"/>
  <c r="L12" i="7"/>
  <c r="O12" i="7"/>
  <c r="R12" i="7"/>
  <c r="U12" i="7"/>
  <c r="Y12" i="7"/>
  <c r="Z12" i="7"/>
  <c r="AC12" i="7"/>
  <c r="AD12" i="7"/>
  <c r="BB12" i="7"/>
  <c r="BC12" i="7"/>
  <c r="EN12" i="7"/>
  <c r="B13" i="7"/>
  <c r="H13" i="7"/>
  <c r="I13" i="7"/>
  <c r="K13" i="7" s="1"/>
  <c r="L13" i="7"/>
  <c r="O13" i="7"/>
  <c r="R13" i="7"/>
  <c r="U13" i="7"/>
  <c r="Y13" i="7"/>
  <c r="Z13" i="7"/>
  <c r="AC13" i="7"/>
  <c r="AD13" i="7"/>
  <c r="BB13" i="7"/>
  <c r="BC13" i="7"/>
  <c r="EN13" i="7"/>
  <c r="B14" i="7"/>
  <c r="H14" i="7"/>
  <c r="I14" i="7"/>
  <c r="K14" i="7" s="1"/>
  <c r="L14" i="7"/>
  <c r="O14" i="7"/>
  <c r="R14" i="7"/>
  <c r="U14" i="7"/>
  <c r="Y14" i="7"/>
  <c r="Z14" i="7"/>
  <c r="AC14" i="7"/>
  <c r="AD14" i="7"/>
  <c r="BB14" i="7"/>
  <c r="BC14" i="7"/>
  <c r="EN14" i="7"/>
  <c r="B15" i="7"/>
  <c r="H15" i="7"/>
  <c r="I15" i="7"/>
  <c r="K15" i="7" s="1"/>
  <c r="L15" i="7"/>
  <c r="O15" i="7"/>
  <c r="R15" i="7"/>
  <c r="U15" i="7"/>
  <c r="Y15" i="7"/>
  <c r="Z15" i="7"/>
  <c r="AC15" i="7"/>
  <c r="AD15" i="7"/>
  <c r="BB15" i="7"/>
  <c r="BC15" i="7"/>
  <c r="EN15" i="7"/>
  <c r="B16" i="7"/>
  <c r="H16" i="7"/>
  <c r="I16" i="7"/>
  <c r="K16" i="7" s="1"/>
  <c r="L16" i="7"/>
  <c r="O16" i="7"/>
  <c r="R16" i="7"/>
  <c r="U16" i="7"/>
  <c r="Y16" i="7"/>
  <c r="Z16" i="7"/>
  <c r="AC16" i="7"/>
  <c r="AD16" i="7"/>
  <c r="BB16" i="7"/>
  <c r="BC16" i="7"/>
  <c r="EN16" i="7"/>
  <c r="B17" i="7"/>
  <c r="H17" i="7"/>
  <c r="I17" i="7"/>
  <c r="K17" i="7" s="1"/>
  <c r="L17" i="7"/>
  <c r="O17" i="7"/>
  <c r="R17" i="7"/>
  <c r="U17" i="7"/>
  <c r="Y17" i="7"/>
  <c r="Z17" i="7"/>
  <c r="AC17" i="7"/>
  <c r="AD17" i="7"/>
  <c r="BB17" i="7"/>
  <c r="BC17" i="7"/>
  <c r="EN17" i="7"/>
  <c r="B18" i="7"/>
  <c r="H18" i="7"/>
  <c r="I18" i="7"/>
  <c r="K18" i="7" s="1"/>
  <c r="L18" i="7"/>
  <c r="O18" i="7"/>
  <c r="R18" i="7"/>
  <c r="U18" i="7"/>
  <c r="Y18" i="7"/>
  <c r="Z18" i="7"/>
  <c r="AC18" i="7"/>
  <c r="AD18" i="7"/>
  <c r="BB18" i="7"/>
  <c r="BC18" i="7"/>
  <c r="EN18" i="7"/>
  <c r="B19" i="7"/>
  <c r="H19" i="7"/>
  <c r="I19" i="7"/>
  <c r="K19" i="7" s="1"/>
  <c r="L19" i="7"/>
  <c r="O19" i="7"/>
  <c r="R19" i="7"/>
  <c r="U19" i="7"/>
  <c r="Y19" i="7"/>
  <c r="Z19" i="7"/>
  <c r="AC19" i="7"/>
  <c r="AD19" i="7"/>
  <c r="BB19" i="7"/>
  <c r="BC19" i="7"/>
  <c r="EN19" i="7"/>
  <c r="B20" i="7"/>
  <c r="H20" i="7"/>
  <c r="I20" i="7"/>
  <c r="K20" i="7" s="1"/>
  <c r="L20" i="7"/>
  <c r="O20" i="7"/>
  <c r="R20" i="7"/>
  <c r="U20" i="7"/>
  <c r="Y20" i="7"/>
  <c r="Z20" i="7"/>
  <c r="AC20" i="7"/>
  <c r="AD20" i="7"/>
  <c r="BB20" i="7"/>
  <c r="BC20" i="7"/>
  <c r="EN20" i="7"/>
  <c r="B21" i="7"/>
  <c r="H21" i="7"/>
  <c r="I21" i="7"/>
  <c r="K21" i="7" s="1"/>
  <c r="L21" i="7"/>
  <c r="O21" i="7"/>
  <c r="R21" i="7"/>
  <c r="U21" i="7"/>
  <c r="Y21" i="7"/>
  <c r="Z21" i="7"/>
  <c r="AC21" i="7"/>
  <c r="AD21" i="7"/>
  <c r="BB21" i="7"/>
  <c r="BC21" i="7"/>
  <c r="EN21" i="7"/>
  <c r="B22" i="7"/>
  <c r="H22" i="7"/>
  <c r="I22" i="7"/>
  <c r="K22" i="7" s="1"/>
  <c r="L22" i="7"/>
  <c r="O22" i="7"/>
  <c r="R22" i="7"/>
  <c r="U22" i="7"/>
  <c r="Y22" i="7"/>
  <c r="Z22" i="7"/>
  <c r="AC22" i="7"/>
  <c r="AD22" i="7"/>
  <c r="BB22" i="7"/>
  <c r="BC22" i="7"/>
  <c r="EN22" i="7"/>
  <c r="B23" i="7"/>
  <c r="H23" i="7"/>
  <c r="I23" i="7"/>
  <c r="K23" i="7" s="1"/>
  <c r="L23" i="7"/>
  <c r="O23" i="7"/>
  <c r="R23" i="7"/>
  <c r="U23" i="7"/>
  <c r="Y23" i="7"/>
  <c r="Z23" i="7"/>
  <c r="AC23" i="7"/>
  <c r="AD23" i="7"/>
  <c r="BB23" i="7"/>
  <c r="BC23" i="7"/>
  <c r="EN23" i="7"/>
  <c r="B24" i="7"/>
  <c r="H24" i="7"/>
  <c r="I24" i="7"/>
  <c r="K24" i="7" s="1"/>
  <c r="L24" i="7"/>
  <c r="O24" i="7"/>
  <c r="R24" i="7"/>
  <c r="U24" i="7"/>
  <c r="Y24" i="7"/>
  <c r="Z24" i="7"/>
  <c r="AC24" i="7"/>
  <c r="AD24" i="7"/>
  <c r="BB24" i="7"/>
  <c r="BC24" i="7"/>
  <c r="EN24" i="7"/>
  <c r="B25" i="7"/>
  <c r="H25" i="7"/>
  <c r="I25" i="7"/>
  <c r="K25" i="7" s="1"/>
  <c r="L25" i="7"/>
  <c r="O25" i="7"/>
  <c r="R25" i="7"/>
  <c r="U25" i="7"/>
  <c r="Y25" i="7"/>
  <c r="Z25" i="7"/>
  <c r="AC25" i="7"/>
  <c r="AD25" i="7"/>
  <c r="BB25" i="7"/>
  <c r="BC25" i="7"/>
  <c r="EN25" i="7"/>
  <c r="B26" i="7"/>
  <c r="H26" i="7"/>
  <c r="I26" i="7"/>
  <c r="K26" i="7" s="1"/>
  <c r="L26" i="7"/>
  <c r="O26" i="7"/>
  <c r="R26" i="7"/>
  <c r="U26" i="7"/>
  <c r="Y26" i="7"/>
  <c r="Z26" i="7"/>
  <c r="AC26" i="7"/>
  <c r="AD26" i="7"/>
  <c r="BB26" i="7"/>
  <c r="BC26" i="7"/>
  <c r="EN26" i="7"/>
  <c r="B27" i="7"/>
  <c r="H27" i="7"/>
  <c r="I27" i="7"/>
  <c r="K27" i="7" s="1"/>
  <c r="L27" i="7"/>
  <c r="O27" i="7"/>
  <c r="R27" i="7"/>
  <c r="U27" i="7"/>
  <c r="Y27" i="7"/>
  <c r="Z27" i="7"/>
  <c r="AC27" i="7"/>
  <c r="AD27" i="7"/>
  <c r="BB27" i="7"/>
  <c r="BC27" i="7"/>
  <c r="EN27" i="7"/>
  <c r="B28" i="7"/>
  <c r="H28" i="7"/>
  <c r="I28" i="7"/>
  <c r="K28" i="7" s="1"/>
  <c r="L28" i="7"/>
  <c r="O28" i="7"/>
  <c r="R28" i="7"/>
  <c r="U28" i="7"/>
  <c r="Y28" i="7"/>
  <c r="Z28" i="7"/>
  <c r="AC28" i="7"/>
  <c r="AD28" i="7"/>
  <c r="BB28" i="7"/>
  <c r="BC28" i="7"/>
  <c r="EN28" i="7"/>
  <c r="B29" i="7"/>
  <c r="H29" i="7"/>
  <c r="I29" i="7"/>
  <c r="K29" i="7" s="1"/>
  <c r="L29" i="7"/>
  <c r="O29" i="7"/>
  <c r="R29" i="7"/>
  <c r="U29" i="7"/>
  <c r="Y29" i="7"/>
  <c r="Z29" i="7"/>
  <c r="AC29" i="7"/>
  <c r="AD29" i="7"/>
  <c r="BB29" i="7"/>
  <c r="BC29" i="7"/>
  <c r="EN29" i="7"/>
  <c r="B30" i="7"/>
  <c r="H30" i="7"/>
  <c r="I30" i="7"/>
  <c r="K30" i="7" s="1"/>
  <c r="L30" i="7"/>
  <c r="O30" i="7"/>
  <c r="R30" i="7"/>
  <c r="U30" i="7"/>
  <c r="Y30" i="7"/>
  <c r="Z30" i="7"/>
  <c r="AC30" i="7"/>
  <c r="AD30" i="7"/>
  <c r="BB30" i="7"/>
  <c r="BC30" i="7"/>
  <c r="EN30" i="7"/>
  <c r="B31" i="7"/>
  <c r="H31" i="7"/>
  <c r="I31" i="7"/>
  <c r="K31" i="7" s="1"/>
  <c r="L31" i="7"/>
  <c r="O31" i="7"/>
  <c r="R31" i="7"/>
  <c r="U31" i="7"/>
  <c r="Y31" i="7"/>
  <c r="Z31" i="7"/>
  <c r="AC31" i="7"/>
  <c r="AD31" i="7"/>
  <c r="BB31" i="7"/>
  <c r="BC31" i="7"/>
  <c r="EN31" i="7"/>
  <c r="B32" i="7"/>
  <c r="H32" i="7"/>
  <c r="I32" i="7"/>
  <c r="K32" i="7" s="1"/>
  <c r="L32" i="7"/>
  <c r="O32" i="7"/>
  <c r="R32" i="7"/>
  <c r="U32" i="7"/>
  <c r="Y32" i="7"/>
  <c r="Z32" i="7"/>
  <c r="AC32" i="7"/>
  <c r="AD32" i="7"/>
  <c r="BB32" i="7"/>
  <c r="BC32" i="7"/>
  <c r="EN32" i="7"/>
  <c r="B33" i="7"/>
  <c r="H33" i="7"/>
  <c r="I33" i="7"/>
  <c r="K33" i="7" s="1"/>
  <c r="L33" i="7"/>
  <c r="O33" i="7"/>
  <c r="R33" i="7"/>
  <c r="U33" i="7"/>
  <c r="Y33" i="7"/>
  <c r="Z33" i="7"/>
  <c r="AC33" i="7"/>
  <c r="AD33" i="7"/>
  <c r="BB33" i="7"/>
  <c r="BC33" i="7"/>
  <c r="EN33" i="7"/>
  <c r="B34" i="7"/>
  <c r="H34" i="7"/>
  <c r="I34" i="7"/>
  <c r="K34" i="7" s="1"/>
  <c r="L34" i="7"/>
  <c r="O34" i="7"/>
  <c r="R34" i="7"/>
  <c r="U34" i="7"/>
  <c r="Y34" i="7"/>
  <c r="Z34" i="7"/>
  <c r="AC34" i="7"/>
  <c r="AD34" i="7"/>
  <c r="BB34" i="7"/>
  <c r="BC34" i="7"/>
  <c r="EN34" i="7"/>
  <c r="B35" i="7"/>
  <c r="H35" i="7"/>
  <c r="I35" i="7"/>
  <c r="K35" i="7" s="1"/>
  <c r="L35" i="7"/>
  <c r="O35" i="7"/>
  <c r="R35" i="7"/>
  <c r="U35" i="7"/>
  <c r="Y35" i="7"/>
  <c r="Z35" i="7"/>
  <c r="AC35" i="7"/>
  <c r="AD35" i="7"/>
  <c r="BB35" i="7"/>
  <c r="BC35" i="7"/>
  <c r="DK35" i="7" s="1"/>
  <c r="EN35" i="7"/>
  <c r="B36" i="7"/>
  <c r="H36" i="7"/>
  <c r="I36" i="7"/>
  <c r="K36" i="7" s="1"/>
  <c r="L36" i="7"/>
  <c r="O36" i="7"/>
  <c r="R36" i="7"/>
  <c r="U36" i="7"/>
  <c r="Y36" i="7"/>
  <c r="Z36" i="7"/>
  <c r="AC36" i="7"/>
  <c r="AD36" i="7"/>
  <c r="BB36" i="7"/>
  <c r="BC36" i="7"/>
  <c r="DK36" i="7" s="1"/>
  <c r="EN36" i="7"/>
  <c r="B37" i="7"/>
  <c r="H37" i="7"/>
  <c r="I37" i="7"/>
  <c r="K37" i="7" s="1"/>
  <c r="L37" i="7"/>
  <c r="O37" i="7"/>
  <c r="R37" i="7"/>
  <c r="U37" i="7"/>
  <c r="Y37" i="7"/>
  <c r="Z37" i="7"/>
  <c r="AC37" i="7"/>
  <c r="AD37" i="7"/>
  <c r="BB37" i="7"/>
  <c r="BC37" i="7"/>
  <c r="DK37" i="7" s="1"/>
  <c r="EN37" i="7"/>
  <c r="B38" i="7"/>
  <c r="H38" i="7"/>
  <c r="I38" i="7"/>
  <c r="K38" i="7" s="1"/>
  <c r="L38" i="7"/>
  <c r="O38" i="7"/>
  <c r="R38" i="7"/>
  <c r="U38" i="7"/>
  <c r="Y38" i="7"/>
  <c r="Z38" i="7"/>
  <c r="AC38" i="7"/>
  <c r="AD38" i="7"/>
  <c r="BB38" i="7"/>
  <c r="BC38" i="7"/>
  <c r="DK38" i="7" s="1"/>
  <c r="EN38" i="7"/>
  <c r="B39" i="7"/>
  <c r="H39" i="7"/>
  <c r="I39" i="7"/>
  <c r="K39" i="7" s="1"/>
  <c r="L39" i="7"/>
  <c r="O39" i="7"/>
  <c r="R39" i="7"/>
  <c r="U39" i="7"/>
  <c r="Y39" i="7"/>
  <c r="Z39" i="7"/>
  <c r="AC39" i="7"/>
  <c r="AD39" i="7"/>
  <c r="BB39" i="7"/>
  <c r="BC39" i="7"/>
  <c r="DK39" i="7" s="1"/>
  <c r="EN39" i="7"/>
  <c r="B40" i="7"/>
  <c r="H40" i="7"/>
  <c r="I40" i="7"/>
  <c r="K40" i="7" s="1"/>
  <c r="L40" i="7"/>
  <c r="O40" i="7"/>
  <c r="R40" i="7"/>
  <c r="U40" i="7"/>
  <c r="Y40" i="7"/>
  <c r="Z40" i="7"/>
  <c r="AC40" i="7"/>
  <c r="AD40" i="7"/>
  <c r="BB40" i="7"/>
  <c r="BC40" i="7"/>
  <c r="DK40" i="7" s="1"/>
  <c r="EN40" i="7"/>
  <c r="B41" i="7"/>
  <c r="H41" i="7"/>
  <c r="I41" i="7"/>
  <c r="K41" i="7" s="1"/>
  <c r="L41" i="7"/>
  <c r="O41" i="7"/>
  <c r="R41" i="7"/>
  <c r="U41" i="7"/>
  <c r="Y41" i="7"/>
  <c r="Z41" i="7"/>
  <c r="AC41" i="7"/>
  <c r="AD41" i="7"/>
  <c r="BB41" i="7"/>
  <c r="BC41" i="7"/>
  <c r="DK41" i="7" s="1"/>
  <c r="EN41" i="7"/>
  <c r="B42" i="7"/>
  <c r="H42" i="7"/>
  <c r="I42" i="7"/>
  <c r="K42" i="7" s="1"/>
  <c r="L42" i="7"/>
  <c r="O42" i="7"/>
  <c r="R42" i="7"/>
  <c r="U42" i="7"/>
  <c r="Y42" i="7"/>
  <c r="Z42" i="7"/>
  <c r="AC42" i="7"/>
  <c r="AD42" i="7"/>
  <c r="BB42" i="7"/>
  <c r="BC42" i="7"/>
  <c r="DK42" i="7" s="1"/>
  <c r="EN42" i="7"/>
  <c r="B43" i="7"/>
  <c r="H43" i="7"/>
  <c r="I43" i="7"/>
  <c r="K43" i="7" s="1"/>
  <c r="L43" i="7"/>
  <c r="O43" i="7"/>
  <c r="R43" i="7"/>
  <c r="U43" i="7"/>
  <c r="Y43" i="7"/>
  <c r="Z43" i="7"/>
  <c r="AC43" i="7"/>
  <c r="AD43" i="7"/>
  <c r="BB43" i="7"/>
  <c r="BC43" i="7"/>
  <c r="DK43" i="7" s="1"/>
  <c r="EN43" i="7"/>
  <c r="B44" i="7"/>
  <c r="H44" i="7"/>
  <c r="I44" i="7"/>
  <c r="K44" i="7" s="1"/>
  <c r="L44" i="7"/>
  <c r="O44" i="7"/>
  <c r="R44" i="7"/>
  <c r="U44" i="7"/>
  <c r="Y44" i="7"/>
  <c r="Z44" i="7"/>
  <c r="AC44" i="7"/>
  <c r="AD44" i="7"/>
  <c r="BB44" i="7"/>
  <c r="BC44" i="7"/>
  <c r="DK44" i="7" s="1"/>
  <c r="EN44" i="7"/>
  <c r="B45" i="7"/>
  <c r="H45" i="7"/>
  <c r="I45" i="7"/>
  <c r="K45" i="7" s="1"/>
  <c r="L45" i="7"/>
  <c r="O45" i="7"/>
  <c r="R45" i="7"/>
  <c r="U45" i="7"/>
  <c r="Y45" i="7"/>
  <c r="Z45" i="7"/>
  <c r="AC45" i="7"/>
  <c r="AD45" i="7"/>
  <c r="BB45" i="7"/>
  <c r="BC45" i="7"/>
  <c r="DK45" i="7" s="1"/>
  <c r="EN45" i="7"/>
  <c r="B46" i="7"/>
  <c r="H46" i="7"/>
  <c r="I46" i="7"/>
  <c r="K46" i="7" s="1"/>
  <c r="L46" i="7"/>
  <c r="O46" i="7"/>
  <c r="R46" i="7"/>
  <c r="U46" i="7"/>
  <c r="Y46" i="7"/>
  <c r="Z46" i="7"/>
  <c r="AC46" i="7"/>
  <c r="AD46" i="7"/>
  <c r="BB46" i="7"/>
  <c r="BC46" i="7"/>
  <c r="DK46" i="7" s="1"/>
  <c r="EN46" i="7"/>
  <c r="B47" i="7"/>
  <c r="H47" i="7"/>
  <c r="I47" i="7"/>
  <c r="K47" i="7" s="1"/>
  <c r="L47" i="7"/>
  <c r="O47" i="7"/>
  <c r="R47" i="7"/>
  <c r="U47" i="7"/>
  <c r="Y47" i="7"/>
  <c r="Z47" i="7"/>
  <c r="AC47" i="7"/>
  <c r="AD47" i="7"/>
  <c r="BB47" i="7"/>
  <c r="BC47" i="7"/>
  <c r="DK47" i="7" s="1"/>
  <c r="EN47" i="7"/>
  <c r="B48" i="7"/>
  <c r="H48" i="7"/>
  <c r="I48" i="7"/>
  <c r="K48" i="7" s="1"/>
  <c r="L48" i="7"/>
  <c r="O48" i="7"/>
  <c r="R48" i="7"/>
  <c r="U48" i="7"/>
  <c r="Y48" i="7"/>
  <c r="Z48" i="7"/>
  <c r="AC48" i="7"/>
  <c r="AD48" i="7"/>
  <c r="BB48" i="7"/>
  <c r="BC48" i="7"/>
  <c r="DK48" i="7" s="1"/>
  <c r="EN48" i="7"/>
  <c r="B49" i="7"/>
  <c r="H49" i="7"/>
  <c r="I49" i="7"/>
  <c r="K49" i="7" s="1"/>
  <c r="L49" i="7"/>
  <c r="O49" i="7"/>
  <c r="R49" i="7"/>
  <c r="U49" i="7"/>
  <c r="Y49" i="7"/>
  <c r="Z49" i="7"/>
  <c r="AC49" i="7"/>
  <c r="AD49" i="7"/>
  <c r="BB49" i="7"/>
  <c r="BC49" i="7"/>
  <c r="DK49" i="7" s="1"/>
  <c r="EN49" i="7"/>
  <c r="B50" i="7"/>
  <c r="H50" i="7"/>
  <c r="I50" i="7"/>
  <c r="K50" i="7" s="1"/>
  <c r="L50" i="7"/>
  <c r="O50" i="7"/>
  <c r="R50" i="7"/>
  <c r="U50" i="7"/>
  <c r="Y50" i="7"/>
  <c r="Z50" i="7"/>
  <c r="AC50" i="7"/>
  <c r="AD50" i="7"/>
  <c r="BB50" i="7"/>
  <c r="BC50" i="7"/>
  <c r="DK50" i="7" s="1"/>
  <c r="EN50" i="7"/>
  <c r="B51" i="7"/>
  <c r="H51" i="7"/>
  <c r="I51" i="7"/>
  <c r="K51" i="7" s="1"/>
  <c r="L51" i="7"/>
  <c r="O51" i="7"/>
  <c r="R51" i="7"/>
  <c r="U51" i="7"/>
  <c r="Y51" i="7"/>
  <c r="Z51" i="7"/>
  <c r="AC51" i="7"/>
  <c r="AD51" i="7"/>
  <c r="BB51" i="7"/>
  <c r="BC51" i="7"/>
  <c r="DK51" i="7" s="1"/>
  <c r="EN51" i="7"/>
  <c r="B52" i="7"/>
  <c r="H52" i="7"/>
  <c r="I52" i="7"/>
  <c r="K52" i="7" s="1"/>
  <c r="L52" i="7"/>
  <c r="O52" i="7"/>
  <c r="R52" i="7"/>
  <c r="U52" i="7"/>
  <c r="Y52" i="7"/>
  <c r="Z52" i="7"/>
  <c r="AC52" i="7"/>
  <c r="AD52" i="7"/>
  <c r="BB52" i="7"/>
  <c r="BC52" i="7"/>
  <c r="DK52" i="7" s="1"/>
  <c r="EN52" i="7"/>
  <c r="B53" i="7"/>
  <c r="H53" i="7"/>
  <c r="I53" i="7"/>
  <c r="K53" i="7" s="1"/>
  <c r="L53" i="7"/>
  <c r="O53" i="7"/>
  <c r="R53" i="7"/>
  <c r="U53" i="7"/>
  <c r="Y53" i="7"/>
  <c r="Z53" i="7"/>
  <c r="AC53" i="7"/>
  <c r="AD53" i="7"/>
  <c r="BB53" i="7"/>
  <c r="BC53" i="7"/>
  <c r="DK53" i="7" s="1"/>
  <c r="EN53" i="7"/>
  <c r="B54" i="7"/>
  <c r="H54" i="7"/>
  <c r="I54" i="7"/>
  <c r="K54" i="7" s="1"/>
  <c r="L54" i="7"/>
  <c r="O54" i="7"/>
  <c r="R54" i="7"/>
  <c r="U54" i="7"/>
  <c r="Y54" i="7"/>
  <c r="Z54" i="7"/>
  <c r="AC54" i="7"/>
  <c r="AD54" i="7"/>
  <c r="BB54" i="7"/>
  <c r="BC54" i="7"/>
  <c r="DK54" i="7" s="1"/>
  <c r="EN54" i="7"/>
  <c r="B55" i="7"/>
  <c r="H55" i="7"/>
  <c r="I55" i="7"/>
  <c r="K55" i="7" s="1"/>
  <c r="L55" i="7"/>
  <c r="O55" i="7"/>
  <c r="R55" i="7"/>
  <c r="U55" i="7"/>
  <c r="Y55" i="7"/>
  <c r="Z55" i="7"/>
  <c r="AC55" i="7"/>
  <c r="AD55" i="7"/>
  <c r="BB55" i="7"/>
  <c r="BC55" i="7"/>
  <c r="DK55" i="7" s="1"/>
  <c r="EN55" i="7"/>
  <c r="B56" i="7"/>
  <c r="H56" i="7"/>
  <c r="I56" i="7"/>
  <c r="K56" i="7" s="1"/>
  <c r="L56" i="7"/>
  <c r="O56" i="7"/>
  <c r="R56" i="7"/>
  <c r="U56" i="7"/>
  <c r="Y56" i="7"/>
  <c r="Z56" i="7"/>
  <c r="AC56" i="7"/>
  <c r="AD56" i="7"/>
  <c r="BB56" i="7"/>
  <c r="BC56" i="7"/>
  <c r="DK56" i="7" s="1"/>
  <c r="EN56" i="7"/>
  <c r="B57" i="7"/>
  <c r="H57" i="7"/>
  <c r="I57" i="7"/>
  <c r="K57" i="7" s="1"/>
  <c r="L57" i="7"/>
  <c r="O57" i="7"/>
  <c r="R57" i="7"/>
  <c r="U57" i="7"/>
  <c r="Y57" i="7"/>
  <c r="Z57" i="7"/>
  <c r="AC57" i="7"/>
  <c r="AD57" i="7"/>
  <c r="BB57" i="7"/>
  <c r="BC57" i="7"/>
  <c r="DK57" i="7" s="1"/>
  <c r="EN57" i="7"/>
  <c r="B58" i="7"/>
  <c r="H58" i="7"/>
  <c r="I58" i="7"/>
  <c r="K58" i="7" s="1"/>
  <c r="L58" i="7"/>
  <c r="O58" i="7"/>
  <c r="R58" i="7"/>
  <c r="U58" i="7"/>
  <c r="Y58" i="7"/>
  <c r="Z58" i="7"/>
  <c r="AC58" i="7"/>
  <c r="AD58" i="7"/>
  <c r="BB58" i="7"/>
  <c r="BC58" i="7"/>
  <c r="DK58" i="7" s="1"/>
  <c r="EN58" i="7"/>
  <c r="B59" i="7"/>
  <c r="H59" i="7"/>
  <c r="I59" i="7"/>
  <c r="K59" i="7" s="1"/>
  <c r="L59" i="7"/>
  <c r="O59" i="7"/>
  <c r="R59" i="7"/>
  <c r="U59" i="7"/>
  <c r="Y59" i="7"/>
  <c r="Z59" i="7"/>
  <c r="AC59" i="7"/>
  <c r="AD59" i="7"/>
  <c r="BB59" i="7"/>
  <c r="BC59" i="7"/>
  <c r="DK59" i="7" s="1"/>
  <c r="EN59" i="7"/>
  <c r="B60" i="7"/>
  <c r="H60" i="7"/>
  <c r="I60" i="7"/>
  <c r="K60" i="7" s="1"/>
  <c r="L60" i="7"/>
  <c r="O60" i="7"/>
  <c r="R60" i="7"/>
  <c r="U60" i="7"/>
  <c r="Y60" i="7"/>
  <c r="Z60" i="7"/>
  <c r="AC60" i="7"/>
  <c r="AD60" i="7"/>
  <c r="BB60" i="7"/>
  <c r="BC60" i="7"/>
  <c r="DK60" i="7" s="1"/>
  <c r="EN60" i="7"/>
  <c r="B61" i="7"/>
  <c r="H61" i="7"/>
  <c r="I61" i="7"/>
  <c r="K61" i="7" s="1"/>
  <c r="L61" i="7"/>
  <c r="O61" i="7"/>
  <c r="R61" i="7"/>
  <c r="U61" i="7"/>
  <c r="Y61" i="7"/>
  <c r="Z61" i="7"/>
  <c r="AC61" i="7"/>
  <c r="AD61" i="7"/>
  <c r="BB61" i="7"/>
  <c r="BC61" i="7"/>
  <c r="DK61" i="7" s="1"/>
  <c r="EN61" i="7"/>
  <c r="B62" i="7"/>
  <c r="H62" i="7"/>
  <c r="I62" i="7"/>
  <c r="K62" i="7" s="1"/>
  <c r="L62" i="7"/>
  <c r="O62" i="7"/>
  <c r="R62" i="7"/>
  <c r="U62" i="7"/>
  <c r="Y62" i="7"/>
  <c r="Z62" i="7"/>
  <c r="AC62" i="7"/>
  <c r="AD62" i="7"/>
  <c r="BB62" i="7"/>
  <c r="BC62" i="7"/>
  <c r="DK62" i="7" s="1"/>
  <c r="EN62" i="7"/>
  <c r="B63" i="7"/>
  <c r="H63" i="7"/>
  <c r="I63" i="7"/>
  <c r="K63" i="7" s="1"/>
  <c r="L63" i="7"/>
  <c r="O63" i="7"/>
  <c r="R63" i="7"/>
  <c r="U63" i="7"/>
  <c r="Y63" i="7"/>
  <c r="Z63" i="7"/>
  <c r="AC63" i="7"/>
  <c r="AD63" i="7"/>
  <c r="BB63" i="7"/>
  <c r="BC63" i="7"/>
  <c r="DK63" i="7" s="1"/>
  <c r="EN63" i="7"/>
  <c r="B64" i="7"/>
  <c r="H64" i="7"/>
  <c r="I64" i="7"/>
  <c r="K64" i="7" s="1"/>
  <c r="L64" i="7"/>
  <c r="O64" i="7"/>
  <c r="R64" i="7"/>
  <c r="U64" i="7"/>
  <c r="Y64" i="7"/>
  <c r="Z64" i="7"/>
  <c r="AC64" i="7"/>
  <c r="AD64" i="7"/>
  <c r="BB64" i="7"/>
  <c r="BC64" i="7"/>
  <c r="DK64" i="7" s="1"/>
  <c r="EN64" i="7"/>
  <c r="B65" i="7"/>
  <c r="H65" i="7"/>
  <c r="I65" i="7"/>
  <c r="K65" i="7" s="1"/>
  <c r="L65" i="7"/>
  <c r="O65" i="7"/>
  <c r="R65" i="7"/>
  <c r="U65" i="7"/>
  <c r="Y65" i="7"/>
  <c r="Z65" i="7"/>
  <c r="AC65" i="7"/>
  <c r="AD65" i="7"/>
  <c r="BB65" i="7"/>
  <c r="BC65" i="7"/>
  <c r="DK65" i="7" s="1"/>
  <c r="EN65" i="7"/>
  <c r="B66" i="7"/>
  <c r="H66" i="7"/>
  <c r="I66" i="7"/>
  <c r="K66" i="7" s="1"/>
  <c r="L66" i="7"/>
  <c r="O66" i="7"/>
  <c r="R66" i="7"/>
  <c r="U66" i="7"/>
  <c r="Y66" i="7"/>
  <c r="Z66" i="7"/>
  <c r="AC66" i="7"/>
  <c r="AD66" i="7"/>
  <c r="BB66" i="7"/>
  <c r="BC66" i="7"/>
  <c r="DK66" i="7" s="1"/>
  <c r="EN66" i="7"/>
  <c r="B67" i="7"/>
  <c r="H67" i="7"/>
  <c r="I67" i="7"/>
  <c r="K67" i="7" s="1"/>
  <c r="L67" i="7"/>
  <c r="O67" i="7"/>
  <c r="R67" i="7"/>
  <c r="U67" i="7"/>
  <c r="Y67" i="7"/>
  <c r="Z67" i="7"/>
  <c r="AC67" i="7"/>
  <c r="AD67" i="7"/>
  <c r="BB67" i="7"/>
  <c r="BC67" i="7"/>
  <c r="B68" i="7"/>
  <c r="H68" i="7"/>
  <c r="I68" i="7"/>
  <c r="K68" i="7" s="1"/>
  <c r="L68" i="7"/>
  <c r="O68" i="7"/>
  <c r="R68" i="7"/>
  <c r="U68" i="7"/>
  <c r="Y68" i="7"/>
  <c r="Z68" i="7"/>
  <c r="AC68" i="7"/>
  <c r="AD68" i="7"/>
  <c r="BB68" i="7"/>
  <c r="BC68" i="7"/>
  <c r="B69" i="7"/>
  <c r="H69" i="7"/>
  <c r="I69" i="7"/>
  <c r="K69" i="7" s="1"/>
  <c r="K70" i="7" s="1"/>
  <c r="K71" i="7" s="1"/>
  <c r="K72" i="7" s="1"/>
  <c r="K73" i="7" s="1"/>
  <c r="K74" i="7" s="1"/>
  <c r="K75" i="7" s="1"/>
  <c r="K76" i="7" s="1"/>
  <c r="K77" i="7" s="1"/>
  <c r="K78" i="7" s="1"/>
  <c r="K79" i="7" s="1"/>
  <c r="K80" i="7" s="1"/>
  <c r="K81" i="7" s="1"/>
  <c r="K82" i="7" s="1"/>
  <c r="K83" i="7" s="1"/>
  <c r="K84" i="7" s="1"/>
  <c r="K85" i="7" s="1"/>
  <c r="L69" i="7"/>
  <c r="O69" i="7"/>
  <c r="R69" i="7"/>
  <c r="U69" i="7"/>
  <c r="Y69" i="7"/>
  <c r="Z69" i="7"/>
  <c r="AC69" i="7"/>
  <c r="AD69" i="7"/>
  <c r="BB69" i="7"/>
  <c r="BC69" i="7"/>
  <c r="EN5" i="7"/>
  <c r="AC5" i="7"/>
  <c r="H5" i="7"/>
  <c r="Y5" i="7"/>
  <c r="BC5" i="7"/>
  <c r="I5" i="7"/>
  <c r="K5" i="7" s="1"/>
  <c r="AD5" i="7"/>
  <c r="Z5" i="7"/>
  <c r="R5" i="7"/>
  <c r="U5" i="7"/>
  <c r="O5" i="7"/>
  <c r="L5" i="7"/>
  <c r="B5" i="7"/>
  <c r="BB5" i="7"/>
  <c r="B6" i="5"/>
  <c r="H6" i="5"/>
  <c r="I6" i="5"/>
  <c r="K6" i="5" s="1"/>
  <c r="L6" i="5"/>
  <c r="O6" i="5"/>
  <c r="R6" i="5"/>
  <c r="U6" i="5"/>
  <c r="Y6" i="5"/>
  <c r="Z6" i="5"/>
  <c r="AC6" i="5"/>
  <c r="AD6" i="5"/>
  <c r="BB6" i="5"/>
  <c r="BC6" i="5"/>
  <c r="DK6" i="5" s="1"/>
  <c r="EN6" i="5"/>
  <c r="AR6" i="5" s="1"/>
  <c r="B7" i="5"/>
  <c r="H7" i="5"/>
  <c r="I7" i="5"/>
  <c r="K7" i="5" s="1"/>
  <c r="L7" i="5"/>
  <c r="O7" i="5"/>
  <c r="R7" i="5"/>
  <c r="U7" i="5"/>
  <c r="Y7" i="5"/>
  <c r="Z7" i="5"/>
  <c r="AC7" i="5"/>
  <c r="AD7" i="5"/>
  <c r="BB7" i="5"/>
  <c r="BC7" i="5"/>
  <c r="DK7" i="5" s="1"/>
  <c r="EN7" i="5"/>
  <c r="AR7" i="5" s="1"/>
  <c r="B8" i="5"/>
  <c r="H8" i="5"/>
  <c r="I8" i="5"/>
  <c r="K8" i="5" s="1"/>
  <c r="L8" i="5"/>
  <c r="O8" i="5"/>
  <c r="R8" i="5"/>
  <c r="U8" i="5"/>
  <c r="Y8" i="5"/>
  <c r="Z8" i="5"/>
  <c r="AC8" i="5"/>
  <c r="AD8" i="5"/>
  <c r="BB8" i="5"/>
  <c r="BC8" i="5"/>
  <c r="DK8" i="5" s="1"/>
  <c r="EN8" i="5"/>
  <c r="AR8" i="5" s="1"/>
  <c r="B9" i="5"/>
  <c r="H9" i="5"/>
  <c r="I9" i="5"/>
  <c r="K9" i="5" s="1"/>
  <c r="L9" i="5"/>
  <c r="O9" i="5"/>
  <c r="R9" i="5"/>
  <c r="U9" i="5"/>
  <c r="Y9" i="5"/>
  <c r="Z9" i="5"/>
  <c r="AC9" i="5"/>
  <c r="AD9" i="5"/>
  <c r="BB9" i="5"/>
  <c r="BC9" i="5"/>
  <c r="DK9" i="5" s="1"/>
  <c r="EN9" i="5"/>
  <c r="AR9" i="5" s="1"/>
  <c r="B10" i="5"/>
  <c r="H10" i="5"/>
  <c r="I10" i="5"/>
  <c r="K10" i="5" s="1"/>
  <c r="L10" i="5"/>
  <c r="O10" i="5"/>
  <c r="R10" i="5"/>
  <c r="U10" i="5"/>
  <c r="Y10" i="5"/>
  <c r="Z10" i="5"/>
  <c r="AC10" i="5"/>
  <c r="AD10" i="5"/>
  <c r="BB10" i="5"/>
  <c r="BC10" i="5"/>
  <c r="DK10" i="5" s="1"/>
  <c r="EN10" i="5"/>
  <c r="B11" i="5"/>
  <c r="H11" i="5"/>
  <c r="I11" i="5"/>
  <c r="K11" i="5" s="1"/>
  <c r="L11" i="5"/>
  <c r="O11" i="5"/>
  <c r="R11" i="5"/>
  <c r="U11" i="5"/>
  <c r="Y11" i="5"/>
  <c r="Z11" i="5"/>
  <c r="AC11" i="5"/>
  <c r="AD11" i="5"/>
  <c r="BB11" i="5"/>
  <c r="BC11" i="5"/>
  <c r="DK11" i="5" s="1"/>
  <c r="EN11" i="5"/>
  <c r="B12" i="5"/>
  <c r="H12" i="5"/>
  <c r="I12" i="5"/>
  <c r="K12" i="5" s="1"/>
  <c r="L12" i="5"/>
  <c r="O12" i="5"/>
  <c r="R12" i="5"/>
  <c r="U12" i="5"/>
  <c r="Y12" i="5"/>
  <c r="Z12" i="5"/>
  <c r="AC12" i="5"/>
  <c r="AD12" i="5"/>
  <c r="BB12" i="5"/>
  <c r="BC12" i="5"/>
  <c r="DK12" i="5" s="1"/>
  <c r="EN12" i="5"/>
  <c r="B13" i="5"/>
  <c r="H13" i="5"/>
  <c r="I13" i="5"/>
  <c r="K13" i="5" s="1"/>
  <c r="L13" i="5"/>
  <c r="O13" i="5"/>
  <c r="R13" i="5"/>
  <c r="U13" i="5"/>
  <c r="Y13" i="5"/>
  <c r="Z13" i="5"/>
  <c r="AC13" i="5"/>
  <c r="AD13" i="5"/>
  <c r="BB13" i="5"/>
  <c r="BC13" i="5"/>
  <c r="DK13" i="5" s="1"/>
  <c r="EN13" i="5"/>
  <c r="B14" i="5"/>
  <c r="H14" i="5"/>
  <c r="I14" i="5"/>
  <c r="K14" i="5" s="1"/>
  <c r="L14" i="5"/>
  <c r="O14" i="5"/>
  <c r="R14" i="5"/>
  <c r="U14" i="5"/>
  <c r="Y14" i="5"/>
  <c r="Z14" i="5"/>
  <c r="AC14" i="5"/>
  <c r="AD14" i="5"/>
  <c r="BB14" i="5"/>
  <c r="BC14" i="5"/>
  <c r="DK14" i="5" s="1"/>
  <c r="EN14" i="5"/>
  <c r="B15" i="5"/>
  <c r="H15" i="5"/>
  <c r="I15" i="5"/>
  <c r="K15" i="5" s="1"/>
  <c r="L15" i="5"/>
  <c r="O15" i="5"/>
  <c r="R15" i="5"/>
  <c r="U15" i="5"/>
  <c r="Y15" i="5"/>
  <c r="Z15" i="5"/>
  <c r="AC15" i="5"/>
  <c r="AD15" i="5"/>
  <c r="BB15" i="5"/>
  <c r="BC15" i="5"/>
  <c r="DK15" i="5" s="1"/>
  <c r="EN15" i="5"/>
  <c r="B16" i="5"/>
  <c r="H16" i="5"/>
  <c r="I16" i="5"/>
  <c r="K16" i="5" s="1"/>
  <c r="L16" i="5"/>
  <c r="O16" i="5"/>
  <c r="R16" i="5"/>
  <c r="U16" i="5"/>
  <c r="Y16" i="5"/>
  <c r="Z16" i="5"/>
  <c r="AC16" i="5"/>
  <c r="AD16" i="5"/>
  <c r="BB16" i="5"/>
  <c r="BC16" i="5"/>
  <c r="DK16" i="5" s="1"/>
  <c r="EN16" i="5"/>
  <c r="B17" i="5"/>
  <c r="H17" i="5"/>
  <c r="I17" i="5"/>
  <c r="K17" i="5" s="1"/>
  <c r="L17" i="5"/>
  <c r="O17" i="5"/>
  <c r="R17" i="5"/>
  <c r="U17" i="5"/>
  <c r="Y17" i="5"/>
  <c r="Z17" i="5"/>
  <c r="AC17" i="5"/>
  <c r="AD17" i="5"/>
  <c r="BB17" i="5"/>
  <c r="BC17" i="5"/>
  <c r="DK17" i="5" s="1"/>
  <c r="EN17" i="5"/>
  <c r="B18" i="5"/>
  <c r="H18" i="5"/>
  <c r="I18" i="5"/>
  <c r="K18" i="5" s="1"/>
  <c r="L18" i="5"/>
  <c r="O18" i="5"/>
  <c r="R18" i="5"/>
  <c r="U18" i="5"/>
  <c r="Y18" i="5"/>
  <c r="Z18" i="5"/>
  <c r="AC18" i="5"/>
  <c r="AD18" i="5"/>
  <c r="BB18" i="5"/>
  <c r="BC18" i="5"/>
  <c r="DK18" i="5" s="1"/>
  <c r="EN18" i="5"/>
  <c r="B19" i="5"/>
  <c r="H19" i="5"/>
  <c r="I19" i="5"/>
  <c r="K19" i="5" s="1"/>
  <c r="L19" i="5"/>
  <c r="O19" i="5"/>
  <c r="R19" i="5"/>
  <c r="U19" i="5"/>
  <c r="Y19" i="5"/>
  <c r="Z19" i="5"/>
  <c r="AC19" i="5"/>
  <c r="AD19" i="5"/>
  <c r="BB19" i="5"/>
  <c r="BC19" i="5"/>
  <c r="DK19" i="5" s="1"/>
  <c r="EN19" i="5"/>
  <c r="B20" i="5"/>
  <c r="H20" i="5"/>
  <c r="I20" i="5"/>
  <c r="K20" i="5" s="1"/>
  <c r="L20" i="5"/>
  <c r="O20" i="5"/>
  <c r="R20" i="5"/>
  <c r="U20" i="5"/>
  <c r="Y20" i="5"/>
  <c r="Z20" i="5"/>
  <c r="AC20" i="5"/>
  <c r="AD20" i="5"/>
  <c r="BB20" i="5"/>
  <c r="BC20" i="5"/>
  <c r="DK20" i="5" s="1"/>
  <c r="EN20" i="5"/>
  <c r="B21" i="5"/>
  <c r="H21" i="5"/>
  <c r="I21" i="5"/>
  <c r="K21" i="5" s="1"/>
  <c r="L21" i="5"/>
  <c r="O21" i="5"/>
  <c r="R21" i="5"/>
  <c r="U21" i="5"/>
  <c r="Y21" i="5"/>
  <c r="Z21" i="5"/>
  <c r="AC21" i="5"/>
  <c r="AD21" i="5"/>
  <c r="BB21" i="5"/>
  <c r="BC21" i="5"/>
  <c r="DK21" i="5" s="1"/>
  <c r="EN21" i="5"/>
  <c r="B22" i="5"/>
  <c r="H22" i="5"/>
  <c r="I22" i="5"/>
  <c r="K22" i="5" s="1"/>
  <c r="L22" i="5"/>
  <c r="O22" i="5"/>
  <c r="R22" i="5"/>
  <c r="U22" i="5"/>
  <c r="Y22" i="5"/>
  <c r="Z22" i="5"/>
  <c r="AC22" i="5"/>
  <c r="AD22" i="5"/>
  <c r="BB22" i="5"/>
  <c r="BC22" i="5"/>
  <c r="DK22" i="5" s="1"/>
  <c r="EN22" i="5"/>
  <c r="B23" i="5"/>
  <c r="H23" i="5"/>
  <c r="I23" i="5"/>
  <c r="K23" i="5" s="1"/>
  <c r="L23" i="5"/>
  <c r="O23" i="5"/>
  <c r="R23" i="5"/>
  <c r="U23" i="5"/>
  <c r="Y23" i="5"/>
  <c r="Z23" i="5"/>
  <c r="AC23" i="5"/>
  <c r="AD23" i="5"/>
  <c r="BB23" i="5"/>
  <c r="BC23" i="5"/>
  <c r="DK23" i="5" s="1"/>
  <c r="EN23" i="5"/>
  <c r="B24" i="5"/>
  <c r="H24" i="5"/>
  <c r="I24" i="5"/>
  <c r="K24" i="5" s="1"/>
  <c r="L24" i="5"/>
  <c r="O24" i="5"/>
  <c r="R24" i="5"/>
  <c r="U24" i="5"/>
  <c r="Y24" i="5"/>
  <c r="Z24" i="5"/>
  <c r="AC24" i="5"/>
  <c r="AD24" i="5"/>
  <c r="BB24" i="5"/>
  <c r="BC24" i="5"/>
  <c r="DK24" i="5" s="1"/>
  <c r="EN24" i="5"/>
  <c r="B25" i="5"/>
  <c r="H25" i="5"/>
  <c r="I25" i="5"/>
  <c r="K25" i="5" s="1"/>
  <c r="L25" i="5"/>
  <c r="O25" i="5"/>
  <c r="R25" i="5"/>
  <c r="U25" i="5"/>
  <c r="Y25" i="5"/>
  <c r="Z25" i="5"/>
  <c r="AC25" i="5"/>
  <c r="AD25" i="5"/>
  <c r="BB25" i="5"/>
  <c r="BC25" i="5"/>
  <c r="DK25" i="5" s="1"/>
  <c r="EN25" i="5"/>
  <c r="B26" i="5"/>
  <c r="H26" i="5"/>
  <c r="I26" i="5"/>
  <c r="K26" i="5" s="1"/>
  <c r="L26" i="5"/>
  <c r="O26" i="5"/>
  <c r="R26" i="5"/>
  <c r="U26" i="5"/>
  <c r="Y26" i="5"/>
  <c r="Z26" i="5"/>
  <c r="AC26" i="5"/>
  <c r="AD26" i="5"/>
  <c r="BB26" i="5"/>
  <c r="BC26" i="5"/>
  <c r="DK26" i="5" s="1"/>
  <c r="EN26" i="5"/>
  <c r="B27" i="5"/>
  <c r="H27" i="5"/>
  <c r="I27" i="5"/>
  <c r="K27" i="5" s="1"/>
  <c r="L27" i="5"/>
  <c r="O27" i="5"/>
  <c r="R27" i="5"/>
  <c r="U27" i="5"/>
  <c r="Y27" i="5"/>
  <c r="Z27" i="5"/>
  <c r="AC27" i="5"/>
  <c r="AD27" i="5"/>
  <c r="BB27" i="5"/>
  <c r="BC27" i="5"/>
  <c r="DK27" i="5" s="1"/>
  <c r="EN27" i="5"/>
  <c r="B28" i="5"/>
  <c r="H28" i="5"/>
  <c r="I28" i="5"/>
  <c r="K28" i="5" s="1"/>
  <c r="L28" i="5"/>
  <c r="O28" i="5"/>
  <c r="R28" i="5"/>
  <c r="U28" i="5"/>
  <c r="Y28" i="5"/>
  <c r="Z28" i="5"/>
  <c r="AC28" i="5"/>
  <c r="AD28" i="5"/>
  <c r="BB28" i="5"/>
  <c r="BC28" i="5"/>
  <c r="DK28" i="5" s="1"/>
  <c r="EN28" i="5"/>
  <c r="B29" i="5"/>
  <c r="H29" i="5"/>
  <c r="I29" i="5"/>
  <c r="K29" i="5" s="1"/>
  <c r="L29" i="5"/>
  <c r="O29" i="5"/>
  <c r="R29" i="5"/>
  <c r="U29" i="5"/>
  <c r="Y29" i="5"/>
  <c r="Z29" i="5"/>
  <c r="AC29" i="5"/>
  <c r="AD29" i="5"/>
  <c r="BB29" i="5"/>
  <c r="BC29" i="5"/>
  <c r="DK29" i="5" s="1"/>
  <c r="EN29" i="5"/>
  <c r="B30" i="5"/>
  <c r="H30" i="5"/>
  <c r="I30" i="5"/>
  <c r="K30" i="5" s="1"/>
  <c r="L30" i="5"/>
  <c r="O30" i="5"/>
  <c r="R30" i="5"/>
  <c r="U30" i="5"/>
  <c r="Y30" i="5"/>
  <c r="Z30" i="5"/>
  <c r="AC30" i="5"/>
  <c r="AD30" i="5"/>
  <c r="BB30" i="5"/>
  <c r="BC30" i="5"/>
  <c r="DK30" i="5" s="1"/>
  <c r="EN30" i="5"/>
  <c r="B31" i="5"/>
  <c r="H31" i="5"/>
  <c r="I31" i="5"/>
  <c r="K31" i="5" s="1"/>
  <c r="L31" i="5"/>
  <c r="O31" i="5"/>
  <c r="R31" i="5"/>
  <c r="U31" i="5"/>
  <c r="Y31" i="5"/>
  <c r="Z31" i="5"/>
  <c r="AC31" i="5"/>
  <c r="AD31" i="5"/>
  <c r="BB31" i="5"/>
  <c r="BC31" i="5"/>
  <c r="DK31" i="5" s="1"/>
  <c r="EN31" i="5"/>
  <c r="B32" i="5"/>
  <c r="H32" i="5"/>
  <c r="I32" i="5"/>
  <c r="K32" i="5" s="1"/>
  <c r="L32" i="5"/>
  <c r="O32" i="5"/>
  <c r="R32" i="5"/>
  <c r="U32" i="5"/>
  <c r="Y32" i="5"/>
  <c r="Z32" i="5"/>
  <c r="AC32" i="5"/>
  <c r="AD32" i="5"/>
  <c r="BB32" i="5"/>
  <c r="BC32" i="5"/>
  <c r="DK32" i="5" s="1"/>
  <c r="EN32" i="5"/>
  <c r="B33" i="5"/>
  <c r="H33" i="5"/>
  <c r="I33" i="5"/>
  <c r="K33" i="5" s="1"/>
  <c r="L33" i="5"/>
  <c r="O33" i="5"/>
  <c r="R33" i="5"/>
  <c r="U33" i="5"/>
  <c r="Y33" i="5"/>
  <c r="Z33" i="5"/>
  <c r="AC33" i="5"/>
  <c r="AD33" i="5"/>
  <c r="BB33" i="5"/>
  <c r="BC33" i="5"/>
  <c r="DK33" i="5" s="1"/>
  <c r="EN33" i="5"/>
  <c r="B34" i="5"/>
  <c r="H34" i="5"/>
  <c r="I34" i="5"/>
  <c r="K34" i="5" s="1"/>
  <c r="L34" i="5"/>
  <c r="O34" i="5"/>
  <c r="R34" i="5"/>
  <c r="U34" i="5"/>
  <c r="Y34" i="5"/>
  <c r="Z34" i="5"/>
  <c r="AC34" i="5"/>
  <c r="AD34" i="5"/>
  <c r="BB34" i="5"/>
  <c r="BC34" i="5"/>
  <c r="DK34" i="5" s="1"/>
  <c r="EN34" i="5"/>
  <c r="B35" i="5"/>
  <c r="H35" i="5"/>
  <c r="I35" i="5"/>
  <c r="K35" i="5" s="1"/>
  <c r="L35" i="5"/>
  <c r="O35" i="5"/>
  <c r="R35" i="5"/>
  <c r="U35" i="5"/>
  <c r="Y35" i="5"/>
  <c r="Z35" i="5"/>
  <c r="AC35" i="5"/>
  <c r="AD35" i="5"/>
  <c r="AN35" i="5" s="1"/>
  <c r="BB35" i="5"/>
  <c r="BC35" i="5"/>
  <c r="DK35" i="5" s="1"/>
  <c r="EN35" i="5"/>
  <c r="B36" i="5"/>
  <c r="H36" i="5"/>
  <c r="I36" i="5"/>
  <c r="K36" i="5" s="1"/>
  <c r="L36" i="5"/>
  <c r="O36" i="5"/>
  <c r="R36" i="5"/>
  <c r="U36" i="5"/>
  <c r="Y36" i="5"/>
  <c r="Z36" i="5"/>
  <c r="AC36" i="5"/>
  <c r="AD36" i="5"/>
  <c r="AN36" i="5" s="1"/>
  <c r="BB36" i="5"/>
  <c r="BC36" i="5"/>
  <c r="DK36" i="5" s="1"/>
  <c r="EN36" i="5"/>
  <c r="B37" i="5"/>
  <c r="H37" i="5"/>
  <c r="I37" i="5"/>
  <c r="K37" i="5" s="1"/>
  <c r="L37" i="5"/>
  <c r="O37" i="5"/>
  <c r="R37" i="5"/>
  <c r="U37" i="5"/>
  <c r="Y37" i="5"/>
  <c r="Z37" i="5"/>
  <c r="AC37" i="5"/>
  <c r="AD37" i="5"/>
  <c r="AN37" i="5" s="1"/>
  <c r="BB37" i="5"/>
  <c r="BC37" i="5"/>
  <c r="DK37" i="5" s="1"/>
  <c r="EN37" i="5"/>
  <c r="B38" i="5"/>
  <c r="H38" i="5"/>
  <c r="I38" i="5"/>
  <c r="K38" i="5" s="1"/>
  <c r="L38" i="5"/>
  <c r="O38" i="5"/>
  <c r="R38" i="5"/>
  <c r="U38" i="5"/>
  <c r="Y38" i="5"/>
  <c r="Z38" i="5"/>
  <c r="AC38" i="5"/>
  <c r="AD38" i="5"/>
  <c r="AN38" i="5" s="1"/>
  <c r="BB38" i="5"/>
  <c r="BC38" i="5"/>
  <c r="DK38" i="5" s="1"/>
  <c r="EN38" i="5"/>
  <c r="B39" i="5"/>
  <c r="H39" i="5"/>
  <c r="I39" i="5"/>
  <c r="K39" i="5" s="1"/>
  <c r="L39" i="5"/>
  <c r="O39" i="5"/>
  <c r="R39" i="5"/>
  <c r="U39" i="5"/>
  <c r="Y39" i="5"/>
  <c r="Z39" i="5"/>
  <c r="AC39" i="5"/>
  <c r="AD39" i="5"/>
  <c r="AN39" i="5" s="1"/>
  <c r="BB39" i="5"/>
  <c r="BC39" i="5"/>
  <c r="DK39" i="5" s="1"/>
  <c r="EN39" i="5"/>
  <c r="B40" i="5"/>
  <c r="H40" i="5"/>
  <c r="I40" i="5"/>
  <c r="K40" i="5" s="1"/>
  <c r="L40" i="5"/>
  <c r="O40" i="5"/>
  <c r="R40" i="5"/>
  <c r="U40" i="5"/>
  <c r="Y40" i="5"/>
  <c r="Z40" i="5"/>
  <c r="AC40" i="5"/>
  <c r="AD40" i="5"/>
  <c r="AN40" i="5" s="1"/>
  <c r="BB40" i="5"/>
  <c r="BC40" i="5"/>
  <c r="DK40" i="5" s="1"/>
  <c r="EN40" i="5"/>
  <c r="B41" i="5"/>
  <c r="H41" i="5"/>
  <c r="I41" i="5"/>
  <c r="K41" i="5" s="1"/>
  <c r="L41" i="5"/>
  <c r="O41" i="5"/>
  <c r="R41" i="5"/>
  <c r="U41" i="5"/>
  <c r="Y41" i="5"/>
  <c r="Z41" i="5"/>
  <c r="AC41" i="5"/>
  <c r="AD41" i="5"/>
  <c r="AN41" i="5" s="1"/>
  <c r="BB41" i="5"/>
  <c r="BC41" i="5"/>
  <c r="DK41" i="5" s="1"/>
  <c r="EN41" i="5"/>
  <c r="B42" i="5"/>
  <c r="H42" i="5"/>
  <c r="I42" i="5"/>
  <c r="K42" i="5" s="1"/>
  <c r="L42" i="5"/>
  <c r="O42" i="5"/>
  <c r="R42" i="5"/>
  <c r="U42" i="5"/>
  <c r="Y42" i="5"/>
  <c r="Z42" i="5"/>
  <c r="AC42" i="5"/>
  <c r="AD42" i="5"/>
  <c r="AN42" i="5" s="1"/>
  <c r="BB42" i="5"/>
  <c r="BC42" i="5"/>
  <c r="DK42" i="5" s="1"/>
  <c r="EN42" i="5"/>
  <c r="B43" i="5"/>
  <c r="H43" i="5"/>
  <c r="I43" i="5"/>
  <c r="K43" i="5" s="1"/>
  <c r="L43" i="5"/>
  <c r="O43" i="5"/>
  <c r="R43" i="5"/>
  <c r="U43" i="5"/>
  <c r="Y43" i="5"/>
  <c r="Z43" i="5"/>
  <c r="AC43" i="5"/>
  <c r="AD43" i="5"/>
  <c r="AN43" i="5" s="1"/>
  <c r="BB43" i="5"/>
  <c r="BC43" i="5"/>
  <c r="DK43" i="5" s="1"/>
  <c r="EN43" i="5"/>
  <c r="B44" i="5"/>
  <c r="H44" i="5"/>
  <c r="I44" i="5"/>
  <c r="K44" i="5" s="1"/>
  <c r="L44" i="5"/>
  <c r="O44" i="5"/>
  <c r="R44" i="5"/>
  <c r="U44" i="5"/>
  <c r="Y44" i="5"/>
  <c r="Z44" i="5"/>
  <c r="AC44" i="5"/>
  <c r="AD44" i="5"/>
  <c r="AN44" i="5" s="1"/>
  <c r="BB44" i="5"/>
  <c r="BC44" i="5"/>
  <c r="DK44" i="5" s="1"/>
  <c r="EN44" i="5"/>
  <c r="B45" i="5"/>
  <c r="H45" i="5"/>
  <c r="I45" i="5"/>
  <c r="K45" i="5" s="1"/>
  <c r="L45" i="5"/>
  <c r="O45" i="5"/>
  <c r="R45" i="5"/>
  <c r="U45" i="5"/>
  <c r="Y45" i="5"/>
  <c r="Z45" i="5"/>
  <c r="AC45" i="5"/>
  <c r="AD45" i="5"/>
  <c r="BB45" i="5"/>
  <c r="BC45" i="5"/>
  <c r="DK45" i="5" s="1"/>
  <c r="EN45" i="5"/>
  <c r="B46" i="5"/>
  <c r="H46" i="5"/>
  <c r="I46" i="5"/>
  <c r="K46" i="5" s="1"/>
  <c r="L46" i="5"/>
  <c r="O46" i="5"/>
  <c r="R46" i="5"/>
  <c r="U46" i="5"/>
  <c r="Y46" i="5"/>
  <c r="Z46" i="5"/>
  <c r="AC46" i="5"/>
  <c r="AD46" i="5"/>
  <c r="BB46" i="5"/>
  <c r="BC46" i="5"/>
  <c r="DK46" i="5" s="1"/>
  <c r="EN46" i="5"/>
  <c r="B47" i="5"/>
  <c r="H47" i="5"/>
  <c r="I47" i="5"/>
  <c r="K47" i="5" s="1"/>
  <c r="L47" i="5"/>
  <c r="O47" i="5"/>
  <c r="R47" i="5"/>
  <c r="U47" i="5"/>
  <c r="Y47" i="5"/>
  <c r="Z47" i="5"/>
  <c r="AC47" i="5"/>
  <c r="AD47" i="5"/>
  <c r="BB47" i="5"/>
  <c r="BC47" i="5"/>
  <c r="DK47" i="5" s="1"/>
  <c r="EN47" i="5"/>
  <c r="B48" i="5"/>
  <c r="H48" i="5"/>
  <c r="I48" i="5"/>
  <c r="K48" i="5" s="1"/>
  <c r="L48" i="5"/>
  <c r="O48" i="5"/>
  <c r="R48" i="5"/>
  <c r="U48" i="5"/>
  <c r="Y48" i="5"/>
  <c r="Z48" i="5"/>
  <c r="AC48" i="5"/>
  <c r="AD48" i="5"/>
  <c r="BB48" i="5"/>
  <c r="BC48" i="5"/>
  <c r="DK48" i="5" s="1"/>
  <c r="EN48" i="5"/>
  <c r="B49" i="5"/>
  <c r="H49" i="5"/>
  <c r="I49" i="5"/>
  <c r="K49" i="5" s="1"/>
  <c r="L49" i="5"/>
  <c r="O49" i="5"/>
  <c r="R49" i="5"/>
  <c r="U49" i="5"/>
  <c r="Y49" i="5"/>
  <c r="Z49" i="5"/>
  <c r="AC49" i="5"/>
  <c r="AD49" i="5"/>
  <c r="BB49" i="5"/>
  <c r="BC49" i="5"/>
  <c r="DK49" i="5" s="1"/>
  <c r="EN49" i="5"/>
  <c r="B50" i="5"/>
  <c r="H50" i="5"/>
  <c r="I50" i="5"/>
  <c r="K50" i="5" s="1"/>
  <c r="L50" i="5"/>
  <c r="O50" i="5"/>
  <c r="R50" i="5"/>
  <c r="U50" i="5"/>
  <c r="Y50" i="5"/>
  <c r="Z50" i="5"/>
  <c r="AC50" i="5"/>
  <c r="AD50" i="5"/>
  <c r="BB50" i="5"/>
  <c r="BC50" i="5"/>
  <c r="DK50" i="5" s="1"/>
  <c r="EN50" i="5"/>
  <c r="B51" i="5"/>
  <c r="H51" i="5"/>
  <c r="I51" i="5"/>
  <c r="K51" i="5" s="1"/>
  <c r="L51" i="5"/>
  <c r="O51" i="5"/>
  <c r="R51" i="5"/>
  <c r="U51" i="5"/>
  <c r="Y51" i="5"/>
  <c r="Z51" i="5"/>
  <c r="AC51" i="5"/>
  <c r="AD51" i="5"/>
  <c r="BB51" i="5"/>
  <c r="BC51" i="5"/>
  <c r="DK51" i="5" s="1"/>
  <c r="EN51" i="5"/>
  <c r="B52" i="5"/>
  <c r="H52" i="5"/>
  <c r="I52" i="5"/>
  <c r="K52" i="5" s="1"/>
  <c r="L52" i="5"/>
  <c r="O52" i="5"/>
  <c r="R52" i="5"/>
  <c r="U52" i="5"/>
  <c r="Y52" i="5"/>
  <c r="Z52" i="5"/>
  <c r="AC52" i="5"/>
  <c r="AD52" i="5"/>
  <c r="BB52" i="5"/>
  <c r="BC52" i="5"/>
  <c r="DK52" i="5" s="1"/>
  <c r="EN52" i="5"/>
  <c r="B53" i="5"/>
  <c r="H53" i="5"/>
  <c r="I53" i="5"/>
  <c r="K53" i="5" s="1"/>
  <c r="L53" i="5"/>
  <c r="O53" i="5"/>
  <c r="R53" i="5"/>
  <c r="U53" i="5"/>
  <c r="Y53" i="5"/>
  <c r="Z53" i="5"/>
  <c r="AC53" i="5"/>
  <c r="AD53" i="5"/>
  <c r="BB53" i="5"/>
  <c r="BC53" i="5"/>
  <c r="DK53" i="5" s="1"/>
  <c r="EN53" i="5"/>
  <c r="B54" i="5"/>
  <c r="H54" i="5"/>
  <c r="I54" i="5"/>
  <c r="K54" i="5" s="1"/>
  <c r="L54" i="5"/>
  <c r="O54" i="5"/>
  <c r="R54" i="5"/>
  <c r="U54" i="5"/>
  <c r="Y54" i="5"/>
  <c r="Z54" i="5"/>
  <c r="AC54" i="5"/>
  <c r="AD54" i="5"/>
  <c r="BB54" i="5"/>
  <c r="BC54" i="5"/>
  <c r="DK54" i="5" s="1"/>
  <c r="EN54" i="5"/>
  <c r="B55" i="5"/>
  <c r="H55" i="5"/>
  <c r="I55" i="5"/>
  <c r="K55" i="5" s="1"/>
  <c r="L55" i="5"/>
  <c r="O55" i="5"/>
  <c r="R55" i="5"/>
  <c r="U55" i="5"/>
  <c r="Y55" i="5"/>
  <c r="Z55" i="5"/>
  <c r="AC55" i="5"/>
  <c r="AD55" i="5"/>
  <c r="BB55" i="5"/>
  <c r="BC55" i="5"/>
  <c r="DK55" i="5" s="1"/>
  <c r="EN55" i="5"/>
  <c r="B56" i="5"/>
  <c r="H56" i="5"/>
  <c r="I56" i="5"/>
  <c r="K56" i="5" s="1"/>
  <c r="L56" i="5"/>
  <c r="O56" i="5"/>
  <c r="R56" i="5"/>
  <c r="U56" i="5"/>
  <c r="Y56" i="5"/>
  <c r="Z56" i="5"/>
  <c r="AC56" i="5"/>
  <c r="AD56" i="5"/>
  <c r="BB56" i="5"/>
  <c r="BC56" i="5"/>
  <c r="DK56" i="5" s="1"/>
  <c r="EN56" i="5"/>
  <c r="B57" i="5"/>
  <c r="H57" i="5"/>
  <c r="I57" i="5"/>
  <c r="K57" i="5" s="1"/>
  <c r="L57" i="5"/>
  <c r="O57" i="5"/>
  <c r="R57" i="5"/>
  <c r="U57" i="5"/>
  <c r="Y57" i="5"/>
  <c r="Z57" i="5"/>
  <c r="AC57" i="5"/>
  <c r="AD57" i="5"/>
  <c r="BB57" i="5"/>
  <c r="BC57" i="5"/>
  <c r="DK57" i="5" s="1"/>
  <c r="EN57" i="5"/>
  <c r="B58" i="5"/>
  <c r="H58" i="5"/>
  <c r="I58" i="5"/>
  <c r="K58" i="5" s="1"/>
  <c r="L58" i="5"/>
  <c r="O58" i="5"/>
  <c r="R58" i="5"/>
  <c r="U58" i="5"/>
  <c r="Y58" i="5"/>
  <c r="Z58" i="5"/>
  <c r="AC58" i="5"/>
  <c r="AD58" i="5"/>
  <c r="BB58" i="5"/>
  <c r="BC58" i="5"/>
  <c r="DK58" i="5" s="1"/>
  <c r="EN58" i="5"/>
  <c r="B59" i="5"/>
  <c r="H59" i="5"/>
  <c r="I59" i="5"/>
  <c r="K59" i="5" s="1"/>
  <c r="L59" i="5"/>
  <c r="O59" i="5"/>
  <c r="R59" i="5"/>
  <c r="U59" i="5"/>
  <c r="Y59" i="5"/>
  <c r="Z59" i="5"/>
  <c r="AC59" i="5"/>
  <c r="AD59" i="5"/>
  <c r="BB59" i="5"/>
  <c r="BC59" i="5"/>
  <c r="DK59" i="5" s="1"/>
  <c r="EN59" i="5"/>
  <c r="B60" i="5"/>
  <c r="H60" i="5"/>
  <c r="I60" i="5"/>
  <c r="K60" i="5" s="1"/>
  <c r="L60" i="5"/>
  <c r="O60" i="5"/>
  <c r="R60" i="5"/>
  <c r="U60" i="5"/>
  <c r="Y60" i="5"/>
  <c r="Z60" i="5"/>
  <c r="AC60" i="5"/>
  <c r="AD60" i="5"/>
  <c r="BB60" i="5"/>
  <c r="BC60" i="5"/>
  <c r="DK60" i="5" s="1"/>
  <c r="EN60" i="5"/>
  <c r="B61" i="5"/>
  <c r="H61" i="5"/>
  <c r="I61" i="5"/>
  <c r="K61" i="5" s="1"/>
  <c r="L61" i="5"/>
  <c r="O61" i="5"/>
  <c r="R61" i="5"/>
  <c r="U61" i="5"/>
  <c r="Y61" i="5"/>
  <c r="Z61" i="5"/>
  <c r="AC61" i="5"/>
  <c r="AD61" i="5"/>
  <c r="BB61" i="5"/>
  <c r="BC61" i="5"/>
  <c r="DK61" i="5" s="1"/>
  <c r="EN61" i="5"/>
  <c r="B62" i="5"/>
  <c r="H62" i="5"/>
  <c r="I62" i="5"/>
  <c r="K62" i="5" s="1"/>
  <c r="L62" i="5"/>
  <c r="O62" i="5"/>
  <c r="R62" i="5"/>
  <c r="U62" i="5"/>
  <c r="Y62" i="5"/>
  <c r="Z62" i="5"/>
  <c r="AC62" i="5"/>
  <c r="AD62" i="5"/>
  <c r="BB62" i="5"/>
  <c r="BC62" i="5"/>
  <c r="DK62" i="5" s="1"/>
  <c r="EN62" i="5"/>
  <c r="B63" i="5"/>
  <c r="H63" i="5"/>
  <c r="I63" i="5"/>
  <c r="K63" i="5" s="1"/>
  <c r="BB63" i="5"/>
  <c r="BC63" i="5"/>
  <c r="DK63" i="5" s="1"/>
  <c r="EN63" i="5"/>
  <c r="B64" i="5"/>
  <c r="H64" i="5"/>
  <c r="I64" i="5"/>
  <c r="K64" i="5" s="1"/>
  <c r="L64" i="5"/>
  <c r="O64" i="5"/>
  <c r="R64" i="5"/>
  <c r="U64" i="5"/>
  <c r="Y64" i="5"/>
  <c r="Z64" i="5"/>
  <c r="AC64" i="5"/>
  <c r="AD64" i="5"/>
  <c r="BB64" i="5"/>
  <c r="BC64" i="5"/>
  <c r="DK64" i="5" s="1"/>
  <c r="EN64" i="5"/>
  <c r="B65" i="5"/>
  <c r="H65" i="5"/>
  <c r="I65" i="5"/>
  <c r="K65" i="5" s="1"/>
  <c r="L65" i="5"/>
  <c r="O65" i="5"/>
  <c r="R65" i="5"/>
  <c r="U65" i="5"/>
  <c r="Y65" i="5"/>
  <c r="Z65" i="5"/>
  <c r="AC65" i="5"/>
  <c r="AD65" i="5"/>
  <c r="BB65" i="5"/>
  <c r="BC65" i="5"/>
  <c r="DK65" i="5" s="1"/>
  <c r="EN65" i="5"/>
  <c r="B66" i="5"/>
  <c r="H66" i="5"/>
  <c r="I66" i="5"/>
  <c r="K66" i="5" s="1"/>
  <c r="L66" i="5"/>
  <c r="O66" i="5"/>
  <c r="R66" i="5"/>
  <c r="U66" i="5"/>
  <c r="Y66" i="5"/>
  <c r="Z66" i="5"/>
  <c r="AC66" i="5"/>
  <c r="AD66" i="5"/>
  <c r="BB66" i="5"/>
  <c r="BC66" i="5"/>
  <c r="DK66" i="5" s="1"/>
  <c r="EN66" i="5"/>
  <c r="B67" i="5"/>
  <c r="H67" i="5"/>
  <c r="I67" i="5"/>
  <c r="K67" i="5" s="1"/>
  <c r="L67" i="5"/>
  <c r="O67" i="5"/>
  <c r="R67" i="5"/>
  <c r="U67" i="5"/>
  <c r="Y67" i="5"/>
  <c r="Z67" i="5"/>
  <c r="AC67" i="5"/>
  <c r="AD67" i="5"/>
  <c r="BB67" i="5"/>
  <c r="BC67" i="5"/>
  <c r="B68" i="5"/>
  <c r="H68" i="5"/>
  <c r="I68" i="5"/>
  <c r="K68" i="5" s="1"/>
  <c r="L68" i="5"/>
  <c r="O68" i="5"/>
  <c r="R68" i="5"/>
  <c r="U68" i="5"/>
  <c r="Y68" i="5"/>
  <c r="Z68" i="5"/>
  <c r="AC68" i="5"/>
  <c r="AD68" i="5"/>
  <c r="BB68" i="5"/>
  <c r="BC68" i="5"/>
  <c r="B69" i="5"/>
  <c r="H69" i="5"/>
  <c r="I69" i="5"/>
  <c r="K69" i="5" s="1"/>
  <c r="K70" i="5" s="1"/>
  <c r="K71" i="5" s="1"/>
  <c r="K72" i="5" s="1"/>
  <c r="K73" i="5" s="1"/>
  <c r="K74" i="5" s="1"/>
  <c r="K75" i="5" s="1"/>
  <c r="K76" i="5" s="1"/>
  <c r="K77" i="5" s="1"/>
  <c r="K78" i="5" s="1"/>
  <c r="K79" i="5" s="1"/>
  <c r="K80" i="5" s="1"/>
  <c r="K81" i="5" s="1"/>
  <c r="K82" i="5" s="1"/>
  <c r="K83" i="5" s="1"/>
  <c r="K84" i="5" s="1"/>
  <c r="K85" i="5" s="1"/>
  <c r="L69" i="5"/>
  <c r="O69" i="5"/>
  <c r="R69" i="5"/>
  <c r="U69" i="5"/>
  <c r="Y69" i="5"/>
  <c r="Z69" i="5"/>
  <c r="AC69" i="5"/>
  <c r="AD69" i="5"/>
  <c r="BB69" i="5"/>
  <c r="BC69" i="5"/>
  <c r="AC5" i="5"/>
  <c r="H5" i="5"/>
  <c r="Y5" i="5"/>
  <c r="BC5" i="5"/>
  <c r="DK5" i="5" s="1"/>
  <c r="EN5" i="5"/>
  <c r="AR5" i="5" s="1"/>
  <c r="I5" i="5"/>
  <c r="K5" i="5" s="1"/>
  <c r="AD5" i="5"/>
  <c r="Z5" i="5"/>
  <c r="R5" i="5"/>
  <c r="U5" i="5"/>
  <c r="BB5" i="5"/>
  <c r="O5" i="5"/>
  <c r="L5" i="5"/>
  <c r="B6" i="2"/>
  <c r="H6" i="2"/>
  <c r="I6" i="2"/>
  <c r="K6" i="2" s="1"/>
  <c r="L6" i="2"/>
  <c r="O6" i="2"/>
  <c r="R6" i="2"/>
  <c r="U6" i="2"/>
  <c r="Y6" i="2"/>
  <c r="Z6" i="2"/>
  <c r="AC6" i="2"/>
  <c r="AD6" i="2"/>
  <c r="BB6" i="2"/>
  <c r="BC6" i="2"/>
  <c r="EK6" i="2"/>
  <c r="B7" i="2"/>
  <c r="H7" i="2"/>
  <c r="I7" i="2"/>
  <c r="K7" i="2" s="1"/>
  <c r="L7" i="2"/>
  <c r="O7" i="2"/>
  <c r="R7" i="2"/>
  <c r="U7" i="2"/>
  <c r="Y7" i="2"/>
  <c r="Z7" i="2"/>
  <c r="AC7" i="2"/>
  <c r="AD7" i="2"/>
  <c r="BB7" i="2"/>
  <c r="BC7" i="2"/>
  <c r="EK7" i="2"/>
  <c r="B8" i="2"/>
  <c r="H8" i="2"/>
  <c r="I8" i="2"/>
  <c r="K8" i="2" s="1"/>
  <c r="L8" i="2"/>
  <c r="O8" i="2"/>
  <c r="R8" i="2"/>
  <c r="U8" i="2"/>
  <c r="Y8" i="2"/>
  <c r="Z8" i="2"/>
  <c r="AC8" i="2"/>
  <c r="AD8" i="2"/>
  <c r="BB8" i="2"/>
  <c r="BC8" i="2"/>
  <c r="EK8" i="2"/>
  <c r="B9" i="2"/>
  <c r="H9" i="2"/>
  <c r="I9" i="2"/>
  <c r="K9" i="2" s="1"/>
  <c r="L9" i="2"/>
  <c r="O9" i="2"/>
  <c r="R9" i="2"/>
  <c r="U9" i="2"/>
  <c r="Y9" i="2"/>
  <c r="Z9" i="2"/>
  <c r="AC9" i="2"/>
  <c r="AD9" i="2"/>
  <c r="BB9" i="2"/>
  <c r="BC9" i="2"/>
  <c r="EK9" i="2"/>
  <c r="B10" i="2"/>
  <c r="H10" i="2"/>
  <c r="I10" i="2"/>
  <c r="K10" i="2" s="1"/>
  <c r="L10" i="2"/>
  <c r="O10" i="2"/>
  <c r="R10" i="2"/>
  <c r="U10" i="2"/>
  <c r="Y10" i="2"/>
  <c r="Z10" i="2"/>
  <c r="AC10" i="2"/>
  <c r="AD10" i="2"/>
  <c r="BB10" i="2"/>
  <c r="BC10" i="2"/>
  <c r="EK10" i="2"/>
  <c r="B11" i="2"/>
  <c r="H11" i="2"/>
  <c r="I11" i="2"/>
  <c r="K11" i="2" s="1"/>
  <c r="L11" i="2"/>
  <c r="O11" i="2"/>
  <c r="R11" i="2"/>
  <c r="U11" i="2"/>
  <c r="Y11" i="2"/>
  <c r="Z11" i="2"/>
  <c r="AC11" i="2"/>
  <c r="AD11" i="2"/>
  <c r="BB11" i="2"/>
  <c r="BC11" i="2"/>
  <c r="EK11" i="2"/>
  <c r="B12" i="2"/>
  <c r="H12" i="2"/>
  <c r="I12" i="2"/>
  <c r="K12" i="2" s="1"/>
  <c r="L12" i="2"/>
  <c r="O12" i="2"/>
  <c r="R12" i="2"/>
  <c r="U12" i="2"/>
  <c r="Y12" i="2"/>
  <c r="Z12" i="2"/>
  <c r="AC12" i="2"/>
  <c r="AD12" i="2"/>
  <c r="BB12" i="2"/>
  <c r="BC12" i="2"/>
  <c r="EK12" i="2"/>
  <c r="B13" i="2"/>
  <c r="H13" i="2"/>
  <c r="I13" i="2"/>
  <c r="K13" i="2" s="1"/>
  <c r="L13" i="2"/>
  <c r="O13" i="2"/>
  <c r="R13" i="2"/>
  <c r="U13" i="2"/>
  <c r="Y13" i="2"/>
  <c r="Z13" i="2"/>
  <c r="AC13" i="2"/>
  <c r="AD13" i="2"/>
  <c r="BB13" i="2"/>
  <c r="BC13" i="2"/>
  <c r="EK13" i="2"/>
  <c r="B14" i="2"/>
  <c r="H14" i="2"/>
  <c r="I14" i="2"/>
  <c r="K14" i="2" s="1"/>
  <c r="L14" i="2"/>
  <c r="O14" i="2"/>
  <c r="R14" i="2"/>
  <c r="U14" i="2"/>
  <c r="Y14" i="2"/>
  <c r="Z14" i="2"/>
  <c r="AC14" i="2"/>
  <c r="AD14" i="2"/>
  <c r="BB14" i="2"/>
  <c r="BC14" i="2"/>
  <c r="EK14" i="2"/>
  <c r="B15" i="2"/>
  <c r="H15" i="2"/>
  <c r="I15" i="2"/>
  <c r="K15" i="2" s="1"/>
  <c r="L15" i="2"/>
  <c r="O15" i="2"/>
  <c r="R15" i="2"/>
  <c r="U15" i="2"/>
  <c r="Y15" i="2"/>
  <c r="Z15" i="2"/>
  <c r="AC15" i="2"/>
  <c r="AD15" i="2"/>
  <c r="BB15" i="2"/>
  <c r="BC15" i="2"/>
  <c r="EK15" i="2"/>
  <c r="B16" i="2"/>
  <c r="H16" i="2"/>
  <c r="I16" i="2"/>
  <c r="K16" i="2" s="1"/>
  <c r="L16" i="2"/>
  <c r="O16" i="2"/>
  <c r="R16" i="2"/>
  <c r="U16" i="2"/>
  <c r="Y16" i="2"/>
  <c r="Z16" i="2"/>
  <c r="AC16" i="2"/>
  <c r="AD16" i="2"/>
  <c r="BB16" i="2"/>
  <c r="BC16" i="2"/>
  <c r="EK16" i="2"/>
  <c r="B17" i="2"/>
  <c r="H17" i="2"/>
  <c r="I17" i="2"/>
  <c r="K17" i="2" s="1"/>
  <c r="L17" i="2"/>
  <c r="O17" i="2"/>
  <c r="R17" i="2"/>
  <c r="U17" i="2"/>
  <c r="Y17" i="2"/>
  <c r="Z17" i="2"/>
  <c r="AC17" i="2"/>
  <c r="AD17" i="2"/>
  <c r="BB17" i="2"/>
  <c r="BC17" i="2"/>
  <c r="EK17" i="2"/>
  <c r="B18" i="2"/>
  <c r="H18" i="2"/>
  <c r="I18" i="2"/>
  <c r="K18" i="2" s="1"/>
  <c r="L18" i="2"/>
  <c r="O18" i="2"/>
  <c r="R18" i="2"/>
  <c r="U18" i="2"/>
  <c r="Y18" i="2"/>
  <c r="Z18" i="2"/>
  <c r="AC18" i="2"/>
  <c r="AD18" i="2"/>
  <c r="BB18" i="2"/>
  <c r="BC18" i="2"/>
  <c r="EK18" i="2"/>
  <c r="B19" i="2"/>
  <c r="H19" i="2"/>
  <c r="I19" i="2"/>
  <c r="K19" i="2" s="1"/>
  <c r="L19" i="2"/>
  <c r="O19" i="2"/>
  <c r="R19" i="2"/>
  <c r="U19" i="2"/>
  <c r="Y19" i="2"/>
  <c r="Z19" i="2"/>
  <c r="AC19" i="2"/>
  <c r="AD19" i="2"/>
  <c r="BB19" i="2"/>
  <c r="BC19" i="2"/>
  <c r="EK19" i="2"/>
  <c r="B20" i="2"/>
  <c r="H20" i="2"/>
  <c r="I20" i="2"/>
  <c r="K20" i="2" s="1"/>
  <c r="L20" i="2"/>
  <c r="O20" i="2"/>
  <c r="R20" i="2"/>
  <c r="U20" i="2"/>
  <c r="Y20" i="2"/>
  <c r="Z20" i="2"/>
  <c r="AC20" i="2"/>
  <c r="AD20" i="2"/>
  <c r="BB20" i="2"/>
  <c r="BC20" i="2"/>
  <c r="EK20" i="2"/>
  <c r="B21" i="2"/>
  <c r="H21" i="2"/>
  <c r="I21" i="2"/>
  <c r="K21" i="2" s="1"/>
  <c r="L21" i="2"/>
  <c r="O21" i="2"/>
  <c r="R21" i="2"/>
  <c r="U21" i="2"/>
  <c r="Y21" i="2"/>
  <c r="Z21" i="2"/>
  <c r="AC21" i="2"/>
  <c r="AD21" i="2"/>
  <c r="BB21" i="2"/>
  <c r="BC21" i="2"/>
  <c r="EK21" i="2"/>
  <c r="B22" i="2"/>
  <c r="H22" i="2"/>
  <c r="I22" i="2"/>
  <c r="K22" i="2" s="1"/>
  <c r="L22" i="2"/>
  <c r="O22" i="2"/>
  <c r="R22" i="2"/>
  <c r="U22" i="2"/>
  <c r="Y22" i="2"/>
  <c r="Z22" i="2"/>
  <c r="AC22" i="2"/>
  <c r="AD22" i="2"/>
  <c r="BB22" i="2"/>
  <c r="BC22" i="2"/>
  <c r="EK22" i="2"/>
  <c r="B23" i="2"/>
  <c r="H23" i="2"/>
  <c r="I23" i="2"/>
  <c r="K23" i="2" s="1"/>
  <c r="L23" i="2"/>
  <c r="O23" i="2"/>
  <c r="R23" i="2"/>
  <c r="U23" i="2"/>
  <c r="Y23" i="2"/>
  <c r="Z23" i="2"/>
  <c r="AC23" i="2"/>
  <c r="AD23" i="2"/>
  <c r="BB23" i="2"/>
  <c r="BC23" i="2"/>
  <c r="EK23" i="2"/>
  <c r="B24" i="2"/>
  <c r="H24" i="2"/>
  <c r="I24" i="2"/>
  <c r="K24" i="2" s="1"/>
  <c r="L24" i="2"/>
  <c r="O24" i="2"/>
  <c r="R24" i="2"/>
  <c r="U24" i="2"/>
  <c r="Y24" i="2"/>
  <c r="Z24" i="2"/>
  <c r="AC24" i="2"/>
  <c r="AD24" i="2"/>
  <c r="BB24" i="2"/>
  <c r="BC24" i="2"/>
  <c r="EK24" i="2"/>
  <c r="B25" i="2"/>
  <c r="H25" i="2"/>
  <c r="I25" i="2"/>
  <c r="K25" i="2" s="1"/>
  <c r="L25" i="2"/>
  <c r="O25" i="2"/>
  <c r="R25" i="2"/>
  <c r="U25" i="2"/>
  <c r="Y25" i="2"/>
  <c r="Z25" i="2"/>
  <c r="AC25" i="2"/>
  <c r="AD25" i="2"/>
  <c r="BB25" i="2"/>
  <c r="BC25" i="2"/>
  <c r="EK25" i="2"/>
  <c r="B26" i="2"/>
  <c r="H26" i="2"/>
  <c r="I26" i="2"/>
  <c r="K26" i="2" s="1"/>
  <c r="L26" i="2"/>
  <c r="O26" i="2"/>
  <c r="R26" i="2"/>
  <c r="U26" i="2"/>
  <c r="Y26" i="2"/>
  <c r="Z26" i="2"/>
  <c r="AC26" i="2"/>
  <c r="AD26" i="2"/>
  <c r="BB26" i="2"/>
  <c r="BC26" i="2"/>
  <c r="EK26" i="2"/>
  <c r="B27" i="2"/>
  <c r="H27" i="2"/>
  <c r="I27" i="2"/>
  <c r="K27" i="2" s="1"/>
  <c r="L27" i="2"/>
  <c r="O27" i="2"/>
  <c r="R27" i="2"/>
  <c r="U27" i="2"/>
  <c r="Y27" i="2"/>
  <c r="Z27" i="2"/>
  <c r="AC27" i="2"/>
  <c r="AD27" i="2"/>
  <c r="BB27" i="2"/>
  <c r="BC27" i="2"/>
  <c r="EK27" i="2"/>
  <c r="B28" i="2"/>
  <c r="H28" i="2"/>
  <c r="I28" i="2"/>
  <c r="K28" i="2" s="1"/>
  <c r="L28" i="2"/>
  <c r="O28" i="2"/>
  <c r="R28" i="2"/>
  <c r="U28" i="2"/>
  <c r="Y28" i="2"/>
  <c r="Z28" i="2"/>
  <c r="AC28" i="2"/>
  <c r="AD28" i="2"/>
  <c r="BB28" i="2"/>
  <c r="BC28" i="2"/>
  <c r="EK28" i="2"/>
  <c r="B29" i="2"/>
  <c r="H29" i="2"/>
  <c r="I29" i="2"/>
  <c r="K29" i="2" s="1"/>
  <c r="L29" i="2"/>
  <c r="O29" i="2"/>
  <c r="R29" i="2"/>
  <c r="U29" i="2"/>
  <c r="Y29" i="2"/>
  <c r="Z29" i="2"/>
  <c r="AC29" i="2"/>
  <c r="AD29" i="2"/>
  <c r="BB29" i="2"/>
  <c r="BC29" i="2"/>
  <c r="EK29" i="2"/>
  <c r="B30" i="2"/>
  <c r="H30" i="2"/>
  <c r="I30" i="2"/>
  <c r="K30" i="2" s="1"/>
  <c r="L30" i="2"/>
  <c r="O30" i="2"/>
  <c r="R30" i="2"/>
  <c r="U30" i="2"/>
  <c r="Y30" i="2"/>
  <c r="Z30" i="2"/>
  <c r="AC30" i="2"/>
  <c r="AD30" i="2"/>
  <c r="BB30" i="2"/>
  <c r="BC30" i="2"/>
  <c r="EK30" i="2"/>
  <c r="B31" i="2"/>
  <c r="H31" i="2"/>
  <c r="I31" i="2"/>
  <c r="K31" i="2" s="1"/>
  <c r="L31" i="2"/>
  <c r="O31" i="2"/>
  <c r="R31" i="2"/>
  <c r="U31" i="2"/>
  <c r="Y31" i="2"/>
  <c r="Z31" i="2"/>
  <c r="AC31" i="2"/>
  <c r="AD31" i="2"/>
  <c r="BB31" i="2"/>
  <c r="BC31" i="2"/>
  <c r="BN29" i="2" s="1"/>
  <c r="EK31" i="2"/>
  <c r="B32" i="2"/>
  <c r="H32" i="2"/>
  <c r="I32" i="2"/>
  <c r="K32" i="2" s="1"/>
  <c r="L32" i="2"/>
  <c r="O32" i="2"/>
  <c r="R32" i="2"/>
  <c r="U32" i="2"/>
  <c r="Y32" i="2"/>
  <c r="Z32" i="2"/>
  <c r="AC32" i="2"/>
  <c r="AD32" i="2"/>
  <c r="BB32" i="2"/>
  <c r="BC32" i="2"/>
  <c r="EK32" i="2"/>
  <c r="B33" i="2"/>
  <c r="H33" i="2"/>
  <c r="I33" i="2"/>
  <c r="K33" i="2" s="1"/>
  <c r="L33" i="2"/>
  <c r="O33" i="2"/>
  <c r="R33" i="2"/>
  <c r="U33" i="2"/>
  <c r="Y33" i="2"/>
  <c r="Z33" i="2"/>
  <c r="AC33" i="2"/>
  <c r="AD33" i="2"/>
  <c r="BB33" i="2"/>
  <c r="BC33" i="2"/>
  <c r="EK33" i="2"/>
  <c r="B34" i="2"/>
  <c r="H34" i="2"/>
  <c r="I34" i="2"/>
  <c r="K34" i="2" s="1"/>
  <c r="L34" i="2"/>
  <c r="O34" i="2"/>
  <c r="R34" i="2"/>
  <c r="U34" i="2"/>
  <c r="Y34" i="2"/>
  <c r="Z34" i="2"/>
  <c r="AC34" i="2"/>
  <c r="AD34" i="2"/>
  <c r="BB34" i="2"/>
  <c r="BC34" i="2"/>
  <c r="EK34" i="2"/>
  <c r="B35" i="2"/>
  <c r="H35" i="2"/>
  <c r="I35" i="2"/>
  <c r="K35" i="2" s="1"/>
  <c r="L35" i="2"/>
  <c r="O35" i="2"/>
  <c r="R35" i="2"/>
  <c r="U35" i="2"/>
  <c r="Y35" i="2"/>
  <c r="Z35" i="2"/>
  <c r="AC35" i="2"/>
  <c r="AD35" i="2"/>
  <c r="BB35" i="2"/>
  <c r="BC35" i="2"/>
  <c r="EK35" i="2"/>
  <c r="B36" i="2"/>
  <c r="H36" i="2"/>
  <c r="I36" i="2"/>
  <c r="K36" i="2" s="1"/>
  <c r="L36" i="2"/>
  <c r="O36" i="2"/>
  <c r="R36" i="2"/>
  <c r="U36" i="2"/>
  <c r="Y36" i="2"/>
  <c r="Z36" i="2"/>
  <c r="AC36" i="2"/>
  <c r="AD36" i="2"/>
  <c r="AH36" i="2" s="1"/>
  <c r="BB36" i="2"/>
  <c r="BC36" i="2"/>
  <c r="EK36" i="2"/>
  <c r="B37" i="2"/>
  <c r="H37" i="2"/>
  <c r="I37" i="2"/>
  <c r="K37" i="2" s="1"/>
  <c r="L37" i="2"/>
  <c r="O37" i="2"/>
  <c r="R37" i="2"/>
  <c r="U37" i="2"/>
  <c r="Y37" i="2"/>
  <c r="Z37" i="2"/>
  <c r="AC37" i="2"/>
  <c r="AD37" i="2"/>
  <c r="BB37" i="2"/>
  <c r="BC37" i="2"/>
  <c r="EK37" i="2"/>
  <c r="B38" i="2"/>
  <c r="H38" i="2"/>
  <c r="I38" i="2"/>
  <c r="K38" i="2" s="1"/>
  <c r="L38" i="2"/>
  <c r="O38" i="2"/>
  <c r="R38" i="2"/>
  <c r="U38" i="2"/>
  <c r="Y38" i="2"/>
  <c r="Z38" i="2"/>
  <c r="AC38" i="2"/>
  <c r="AD38" i="2"/>
  <c r="BB38" i="2"/>
  <c r="BC38" i="2"/>
  <c r="EK38" i="2"/>
  <c r="B39" i="2"/>
  <c r="H39" i="2"/>
  <c r="I39" i="2"/>
  <c r="K39" i="2" s="1"/>
  <c r="L39" i="2"/>
  <c r="O39" i="2"/>
  <c r="R39" i="2"/>
  <c r="U39" i="2"/>
  <c r="Y39" i="2"/>
  <c r="Z39" i="2"/>
  <c r="AC39" i="2"/>
  <c r="AD39" i="2"/>
  <c r="BB39" i="2"/>
  <c r="BC39" i="2"/>
  <c r="EK39" i="2"/>
  <c r="B40" i="2"/>
  <c r="H40" i="2"/>
  <c r="I40" i="2"/>
  <c r="K40" i="2" s="1"/>
  <c r="L40" i="2"/>
  <c r="O40" i="2"/>
  <c r="R40" i="2"/>
  <c r="U40" i="2"/>
  <c r="Y40" i="2"/>
  <c r="Z40" i="2"/>
  <c r="AC40" i="2"/>
  <c r="AD40" i="2"/>
  <c r="BB40" i="2"/>
  <c r="BC40" i="2"/>
  <c r="EK40" i="2"/>
  <c r="B41" i="2"/>
  <c r="H41" i="2"/>
  <c r="I41" i="2"/>
  <c r="K41" i="2" s="1"/>
  <c r="L41" i="2"/>
  <c r="O41" i="2"/>
  <c r="R41" i="2"/>
  <c r="U41" i="2"/>
  <c r="Y41" i="2"/>
  <c r="Z41" i="2"/>
  <c r="AC41" i="2"/>
  <c r="AD41" i="2"/>
  <c r="BB41" i="2"/>
  <c r="BC41" i="2"/>
  <c r="EK41" i="2"/>
  <c r="B42" i="2"/>
  <c r="H42" i="2"/>
  <c r="I42" i="2"/>
  <c r="K42" i="2" s="1"/>
  <c r="L42" i="2"/>
  <c r="O42" i="2"/>
  <c r="R42" i="2"/>
  <c r="U42" i="2"/>
  <c r="Y42" i="2"/>
  <c r="Z42" i="2"/>
  <c r="AC42" i="2"/>
  <c r="AD42" i="2"/>
  <c r="BB42" i="2"/>
  <c r="BC42" i="2"/>
  <c r="EK42" i="2"/>
  <c r="B43" i="2"/>
  <c r="H43" i="2"/>
  <c r="I43" i="2"/>
  <c r="K43" i="2" s="1"/>
  <c r="L43" i="2"/>
  <c r="O43" i="2"/>
  <c r="R43" i="2"/>
  <c r="U43" i="2"/>
  <c r="Y43" i="2"/>
  <c r="Z43" i="2"/>
  <c r="AC43" i="2"/>
  <c r="AD43" i="2"/>
  <c r="BB43" i="2"/>
  <c r="BC43" i="2"/>
  <c r="EK43" i="2"/>
  <c r="B44" i="2"/>
  <c r="H44" i="2"/>
  <c r="I44" i="2"/>
  <c r="K44" i="2" s="1"/>
  <c r="L44" i="2"/>
  <c r="O44" i="2"/>
  <c r="R44" i="2"/>
  <c r="U44" i="2"/>
  <c r="Y44" i="2"/>
  <c r="Z44" i="2"/>
  <c r="AC44" i="2"/>
  <c r="AD44" i="2"/>
  <c r="BB44" i="2"/>
  <c r="BC44" i="2"/>
  <c r="EK44" i="2"/>
  <c r="B45" i="2"/>
  <c r="H45" i="2"/>
  <c r="I45" i="2"/>
  <c r="K45" i="2" s="1"/>
  <c r="L45" i="2"/>
  <c r="O45" i="2"/>
  <c r="R45" i="2"/>
  <c r="U45" i="2"/>
  <c r="Y45" i="2"/>
  <c r="Z45" i="2"/>
  <c r="AC45" i="2"/>
  <c r="AD45" i="2"/>
  <c r="BB45" i="2"/>
  <c r="BC45" i="2"/>
  <c r="EK45" i="2"/>
  <c r="B46" i="2"/>
  <c r="H46" i="2"/>
  <c r="I46" i="2"/>
  <c r="K46" i="2" s="1"/>
  <c r="L46" i="2"/>
  <c r="O46" i="2"/>
  <c r="R46" i="2"/>
  <c r="U46" i="2"/>
  <c r="Y46" i="2"/>
  <c r="Z46" i="2"/>
  <c r="AC46" i="2"/>
  <c r="AD46" i="2"/>
  <c r="BB46" i="2"/>
  <c r="BC46" i="2"/>
  <c r="EK46" i="2"/>
  <c r="B47" i="2"/>
  <c r="H47" i="2"/>
  <c r="I47" i="2"/>
  <c r="K47" i="2" s="1"/>
  <c r="L47" i="2"/>
  <c r="O47" i="2"/>
  <c r="R47" i="2"/>
  <c r="U47" i="2"/>
  <c r="Y47" i="2"/>
  <c r="Z47" i="2"/>
  <c r="AC47" i="2"/>
  <c r="AD47" i="2"/>
  <c r="AH47" i="2" s="1"/>
  <c r="BB47" i="2"/>
  <c r="BC47" i="2"/>
  <c r="EK47" i="2"/>
  <c r="B48" i="2"/>
  <c r="H48" i="2"/>
  <c r="I48" i="2"/>
  <c r="K48" i="2" s="1"/>
  <c r="L48" i="2"/>
  <c r="O48" i="2"/>
  <c r="R48" i="2"/>
  <c r="U48" i="2"/>
  <c r="Y48" i="2"/>
  <c r="Z48" i="2"/>
  <c r="AC48" i="2"/>
  <c r="AD48" i="2"/>
  <c r="AH48" i="2" s="1"/>
  <c r="BB48" i="2"/>
  <c r="BC48" i="2"/>
  <c r="EK48" i="2"/>
  <c r="B49" i="2"/>
  <c r="H49" i="2"/>
  <c r="I49" i="2"/>
  <c r="K49" i="2" s="1"/>
  <c r="L49" i="2"/>
  <c r="O49" i="2"/>
  <c r="R49" i="2"/>
  <c r="U49" i="2"/>
  <c r="Y49" i="2"/>
  <c r="Z49" i="2"/>
  <c r="AC49" i="2"/>
  <c r="AD49" i="2"/>
  <c r="BB49" i="2"/>
  <c r="BC49" i="2"/>
  <c r="EK49" i="2"/>
  <c r="B50" i="2"/>
  <c r="H50" i="2"/>
  <c r="I50" i="2"/>
  <c r="K50" i="2" s="1"/>
  <c r="L50" i="2"/>
  <c r="O50" i="2"/>
  <c r="R50" i="2"/>
  <c r="U50" i="2"/>
  <c r="Y50" i="2"/>
  <c r="Z50" i="2"/>
  <c r="AC50" i="2"/>
  <c r="AD50" i="2"/>
  <c r="BB50" i="2"/>
  <c r="BC50" i="2"/>
  <c r="EK50" i="2"/>
  <c r="B51" i="2"/>
  <c r="H51" i="2"/>
  <c r="I51" i="2"/>
  <c r="K51" i="2" s="1"/>
  <c r="L51" i="2"/>
  <c r="O51" i="2"/>
  <c r="R51" i="2"/>
  <c r="U51" i="2"/>
  <c r="Y51" i="2"/>
  <c r="Z51" i="2"/>
  <c r="AC51" i="2"/>
  <c r="AD51" i="2"/>
  <c r="BB51" i="2"/>
  <c r="BC51" i="2"/>
  <c r="EK51" i="2"/>
  <c r="B52" i="2"/>
  <c r="H52" i="2"/>
  <c r="I52" i="2"/>
  <c r="K52" i="2" s="1"/>
  <c r="L52" i="2"/>
  <c r="O52" i="2"/>
  <c r="R52" i="2"/>
  <c r="U52" i="2"/>
  <c r="Y52" i="2"/>
  <c r="Z52" i="2"/>
  <c r="AC52" i="2"/>
  <c r="AD52" i="2"/>
  <c r="BB52" i="2"/>
  <c r="BC52" i="2"/>
  <c r="EK52" i="2"/>
  <c r="B53" i="2"/>
  <c r="H53" i="2"/>
  <c r="I53" i="2"/>
  <c r="K53" i="2" s="1"/>
  <c r="L53" i="2"/>
  <c r="O53" i="2"/>
  <c r="R53" i="2"/>
  <c r="U53" i="2"/>
  <c r="Y53" i="2"/>
  <c r="Z53" i="2"/>
  <c r="AC53" i="2"/>
  <c r="AD53" i="2"/>
  <c r="BB53" i="2"/>
  <c r="BC53" i="2"/>
  <c r="EK53" i="2"/>
  <c r="B54" i="2"/>
  <c r="H54" i="2"/>
  <c r="I54" i="2"/>
  <c r="K54" i="2" s="1"/>
  <c r="L54" i="2"/>
  <c r="O54" i="2"/>
  <c r="R54" i="2"/>
  <c r="U54" i="2"/>
  <c r="Y54" i="2"/>
  <c r="Z54" i="2"/>
  <c r="AC54" i="2"/>
  <c r="AD54" i="2"/>
  <c r="BB54" i="2"/>
  <c r="BC54" i="2"/>
  <c r="EK54" i="2"/>
  <c r="B55" i="2"/>
  <c r="H55" i="2"/>
  <c r="I55" i="2"/>
  <c r="K55" i="2" s="1"/>
  <c r="L55" i="2"/>
  <c r="O55" i="2"/>
  <c r="R55" i="2"/>
  <c r="U55" i="2"/>
  <c r="Y55" i="2"/>
  <c r="Z55" i="2"/>
  <c r="AC55" i="2"/>
  <c r="AD55" i="2"/>
  <c r="BB55" i="2"/>
  <c r="BC55" i="2"/>
  <c r="EK55" i="2"/>
  <c r="B56" i="2"/>
  <c r="H56" i="2"/>
  <c r="I56" i="2"/>
  <c r="K56" i="2" s="1"/>
  <c r="L56" i="2"/>
  <c r="O56" i="2"/>
  <c r="R56" i="2"/>
  <c r="U56" i="2"/>
  <c r="Y56" i="2"/>
  <c r="Z56" i="2"/>
  <c r="AC56" i="2"/>
  <c r="AD56" i="2"/>
  <c r="BB56" i="2"/>
  <c r="BC56" i="2"/>
  <c r="EK56" i="2"/>
  <c r="B57" i="2"/>
  <c r="H57" i="2"/>
  <c r="I57" i="2"/>
  <c r="K57" i="2" s="1"/>
  <c r="L57" i="2"/>
  <c r="O57" i="2"/>
  <c r="R57" i="2"/>
  <c r="U57" i="2"/>
  <c r="Y57" i="2"/>
  <c r="Z57" i="2"/>
  <c r="AC57" i="2"/>
  <c r="AD57" i="2"/>
  <c r="BB57" i="2"/>
  <c r="BC57" i="2"/>
  <c r="EK57" i="2"/>
  <c r="B58" i="2"/>
  <c r="H58" i="2"/>
  <c r="I58" i="2"/>
  <c r="K58" i="2" s="1"/>
  <c r="L58" i="2"/>
  <c r="O58" i="2"/>
  <c r="R58" i="2"/>
  <c r="U58" i="2"/>
  <c r="Y58" i="2"/>
  <c r="Z58" i="2"/>
  <c r="AC58" i="2"/>
  <c r="AD58" i="2"/>
  <c r="BB58" i="2"/>
  <c r="BC58" i="2"/>
  <c r="EK58" i="2"/>
  <c r="B59" i="2"/>
  <c r="H59" i="2"/>
  <c r="I59" i="2"/>
  <c r="K59" i="2" s="1"/>
  <c r="L59" i="2"/>
  <c r="O59" i="2"/>
  <c r="R59" i="2"/>
  <c r="U59" i="2"/>
  <c r="Y59" i="2"/>
  <c r="Z59" i="2"/>
  <c r="AC59" i="2"/>
  <c r="AD59" i="2"/>
  <c r="AH59" i="2" s="1"/>
  <c r="BB59" i="2"/>
  <c r="BC59" i="2"/>
  <c r="EK59" i="2"/>
  <c r="B60" i="2"/>
  <c r="H60" i="2"/>
  <c r="I60" i="2"/>
  <c r="K60" i="2" s="1"/>
  <c r="L60" i="2"/>
  <c r="O60" i="2"/>
  <c r="R60" i="2"/>
  <c r="U60" i="2"/>
  <c r="Y60" i="2"/>
  <c r="Z60" i="2"/>
  <c r="AC60" i="2"/>
  <c r="AD60" i="2"/>
  <c r="AH60" i="2" s="1"/>
  <c r="BB60" i="2"/>
  <c r="BC60" i="2"/>
  <c r="EK60" i="2"/>
  <c r="B61" i="2"/>
  <c r="H61" i="2"/>
  <c r="I61" i="2"/>
  <c r="K61" i="2" s="1"/>
  <c r="L61" i="2"/>
  <c r="O61" i="2"/>
  <c r="R61" i="2"/>
  <c r="U61" i="2"/>
  <c r="Y61" i="2"/>
  <c r="Z61" i="2"/>
  <c r="AC61" i="2"/>
  <c r="AD61" i="2"/>
  <c r="BB61" i="2"/>
  <c r="BC61" i="2"/>
  <c r="EK61" i="2"/>
  <c r="B62" i="2"/>
  <c r="H62" i="2"/>
  <c r="I62" i="2"/>
  <c r="K62" i="2" s="1"/>
  <c r="L62" i="2"/>
  <c r="O62" i="2"/>
  <c r="R62" i="2"/>
  <c r="U62" i="2"/>
  <c r="Y62" i="2"/>
  <c r="Z62" i="2"/>
  <c r="AC62" i="2"/>
  <c r="AD62" i="2"/>
  <c r="BB62" i="2"/>
  <c r="BC62" i="2"/>
  <c r="EK62" i="2"/>
  <c r="B63" i="2"/>
  <c r="H63" i="2"/>
  <c r="I63" i="2"/>
  <c r="K63" i="2" s="1"/>
  <c r="L63" i="2"/>
  <c r="O63" i="2"/>
  <c r="R63" i="2"/>
  <c r="U63" i="2"/>
  <c r="Y63" i="2"/>
  <c r="Z63" i="2"/>
  <c r="AC63" i="2"/>
  <c r="AD63" i="2"/>
  <c r="BB63" i="2"/>
  <c r="BC63" i="2"/>
  <c r="EK63" i="2"/>
  <c r="B64" i="2"/>
  <c r="H64" i="2"/>
  <c r="I64" i="2"/>
  <c r="K64" i="2" s="1"/>
  <c r="L64" i="2"/>
  <c r="O64" i="2"/>
  <c r="R64" i="2"/>
  <c r="U64" i="2"/>
  <c r="Y64" i="2"/>
  <c r="Z64" i="2"/>
  <c r="AC64" i="2"/>
  <c r="AD64" i="2"/>
  <c r="BB64" i="2"/>
  <c r="BC64" i="2"/>
  <c r="EK64" i="2"/>
  <c r="B65" i="2"/>
  <c r="H65" i="2"/>
  <c r="I65" i="2"/>
  <c r="K65" i="2" s="1"/>
  <c r="L65" i="2"/>
  <c r="O65" i="2"/>
  <c r="R65" i="2"/>
  <c r="U65" i="2"/>
  <c r="Y65" i="2"/>
  <c r="Z65" i="2"/>
  <c r="AC65" i="2"/>
  <c r="AD65" i="2"/>
  <c r="BB65" i="2"/>
  <c r="BC65" i="2"/>
  <c r="EK65" i="2"/>
  <c r="B66" i="2"/>
  <c r="H66" i="2"/>
  <c r="I66" i="2"/>
  <c r="K66" i="2" s="1"/>
  <c r="L66" i="2"/>
  <c r="O66" i="2"/>
  <c r="R66" i="2"/>
  <c r="U66" i="2"/>
  <c r="Y66" i="2"/>
  <c r="Z66" i="2"/>
  <c r="AC66" i="2"/>
  <c r="AD66" i="2"/>
  <c r="BB66" i="2"/>
  <c r="BC66" i="2"/>
  <c r="EK66" i="2"/>
  <c r="B67" i="2"/>
  <c r="H67" i="2"/>
  <c r="I67" i="2"/>
  <c r="K67" i="2" s="1"/>
  <c r="L67" i="2"/>
  <c r="O67" i="2"/>
  <c r="R67" i="2"/>
  <c r="U67" i="2"/>
  <c r="Y67" i="2"/>
  <c r="Z67" i="2"/>
  <c r="AC67" i="2"/>
  <c r="AD67" i="2"/>
  <c r="BB67" i="2"/>
  <c r="BC67" i="2"/>
  <c r="B68" i="2"/>
  <c r="H68" i="2"/>
  <c r="I68" i="2"/>
  <c r="K68" i="2" s="1"/>
  <c r="L68" i="2"/>
  <c r="O68" i="2"/>
  <c r="R68" i="2"/>
  <c r="U68" i="2"/>
  <c r="Y68" i="2"/>
  <c r="Z68" i="2"/>
  <c r="AC68" i="2"/>
  <c r="AD68" i="2"/>
  <c r="BB68" i="2"/>
  <c r="BC68" i="2"/>
  <c r="B69" i="2"/>
  <c r="H69" i="2"/>
  <c r="I69" i="2"/>
  <c r="K69" i="2" s="1"/>
  <c r="K70" i="2" s="1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L69" i="2"/>
  <c r="O69" i="2"/>
  <c r="Q69" i="2" s="1"/>
  <c r="R69" i="2"/>
  <c r="U69" i="2"/>
  <c r="Y69" i="2"/>
  <c r="Z69" i="2"/>
  <c r="AC69" i="2"/>
  <c r="AD69" i="2"/>
  <c r="BB69" i="2"/>
  <c r="BC69" i="2"/>
  <c r="B5" i="5"/>
  <c r="B6" i="4"/>
  <c r="BD6" i="4" s="1"/>
  <c r="H6" i="4"/>
  <c r="I6" i="4"/>
  <c r="K6" i="4" s="1"/>
  <c r="L6" i="4"/>
  <c r="O6" i="4"/>
  <c r="R6" i="4"/>
  <c r="U6" i="4"/>
  <c r="Y6" i="4"/>
  <c r="Z6" i="4"/>
  <c r="AC6" i="4"/>
  <c r="AD6" i="4"/>
  <c r="EN6" i="4"/>
  <c r="B7" i="4"/>
  <c r="BD7" i="4" s="1"/>
  <c r="H7" i="4"/>
  <c r="I7" i="4"/>
  <c r="K7" i="4" s="1"/>
  <c r="L7" i="4"/>
  <c r="O7" i="4"/>
  <c r="R7" i="4"/>
  <c r="U7" i="4"/>
  <c r="Y7" i="4"/>
  <c r="Z7" i="4"/>
  <c r="AC7" i="4"/>
  <c r="AD7" i="4"/>
  <c r="EN7" i="4"/>
  <c r="B8" i="4"/>
  <c r="BD8" i="4" s="1"/>
  <c r="H8" i="4"/>
  <c r="I8" i="4"/>
  <c r="K8" i="4" s="1"/>
  <c r="L8" i="4"/>
  <c r="O8" i="4"/>
  <c r="R8" i="4"/>
  <c r="U8" i="4"/>
  <c r="Y8" i="4"/>
  <c r="Z8" i="4"/>
  <c r="AC8" i="4"/>
  <c r="AD8" i="4"/>
  <c r="EN8" i="4"/>
  <c r="B9" i="4"/>
  <c r="BD9" i="4" s="1"/>
  <c r="H9" i="4"/>
  <c r="I9" i="4"/>
  <c r="K9" i="4" s="1"/>
  <c r="L9" i="4"/>
  <c r="O9" i="4"/>
  <c r="R9" i="4"/>
  <c r="U9" i="4"/>
  <c r="Y9" i="4"/>
  <c r="Z9" i="4"/>
  <c r="AC9" i="4"/>
  <c r="AD9" i="4"/>
  <c r="EN9" i="4"/>
  <c r="B10" i="4"/>
  <c r="BD10" i="4" s="1"/>
  <c r="H10" i="4"/>
  <c r="I10" i="4"/>
  <c r="K10" i="4" s="1"/>
  <c r="L10" i="4"/>
  <c r="O10" i="4"/>
  <c r="R10" i="4"/>
  <c r="U10" i="4"/>
  <c r="Y10" i="4"/>
  <c r="Z10" i="4"/>
  <c r="AC10" i="4"/>
  <c r="AD10" i="4"/>
  <c r="EN10" i="4"/>
  <c r="B11" i="4"/>
  <c r="BD11" i="4" s="1"/>
  <c r="H11" i="4"/>
  <c r="I11" i="4"/>
  <c r="K11" i="4" s="1"/>
  <c r="L11" i="4"/>
  <c r="O11" i="4"/>
  <c r="R11" i="4"/>
  <c r="U11" i="4"/>
  <c r="Y11" i="4"/>
  <c r="Z11" i="4"/>
  <c r="AC11" i="4"/>
  <c r="AD11" i="4"/>
  <c r="EN11" i="4"/>
  <c r="B12" i="4"/>
  <c r="BD12" i="4" s="1"/>
  <c r="H12" i="4"/>
  <c r="I12" i="4"/>
  <c r="K12" i="4" s="1"/>
  <c r="L12" i="4"/>
  <c r="O12" i="4"/>
  <c r="R12" i="4"/>
  <c r="U12" i="4"/>
  <c r="Y12" i="4"/>
  <c r="Z12" i="4"/>
  <c r="AC12" i="4"/>
  <c r="AD12" i="4"/>
  <c r="EN12" i="4"/>
  <c r="B13" i="4"/>
  <c r="BD13" i="4" s="1"/>
  <c r="H13" i="4"/>
  <c r="I13" i="4"/>
  <c r="K13" i="4" s="1"/>
  <c r="L13" i="4"/>
  <c r="O13" i="4"/>
  <c r="R13" i="4"/>
  <c r="U13" i="4"/>
  <c r="Y13" i="4"/>
  <c r="Z13" i="4"/>
  <c r="AC13" i="4"/>
  <c r="AD13" i="4"/>
  <c r="EN13" i="4"/>
  <c r="B14" i="4"/>
  <c r="BD14" i="4" s="1"/>
  <c r="H14" i="4"/>
  <c r="I14" i="4"/>
  <c r="K14" i="4" s="1"/>
  <c r="L14" i="4"/>
  <c r="O14" i="4"/>
  <c r="R14" i="4"/>
  <c r="U14" i="4"/>
  <c r="Y14" i="4"/>
  <c r="Z14" i="4"/>
  <c r="AC14" i="4"/>
  <c r="AD14" i="4"/>
  <c r="EN14" i="4"/>
  <c r="B15" i="4"/>
  <c r="BD15" i="4" s="1"/>
  <c r="H15" i="4"/>
  <c r="I15" i="4"/>
  <c r="K15" i="4" s="1"/>
  <c r="L15" i="4"/>
  <c r="O15" i="4"/>
  <c r="R15" i="4"/>
  <c r="U15" i="4"/>
  <c r="Y15" i="4"/>
  <c r="Z15" i="4"/>
  <c r="AC15" i="4"/>
  <c r="AD15" i="4"/>
  <c r="EN15" i="4"/>
  <c r="B16" i="4"/>
  <c r="BD16" i="4" s="1"/>
  <c r="H16" i="4"/>
  <c r="I16" i="4"/>
  <c r="K16" i="4" s="1"/>
  <c r="L16" i="4"/>
  <c r="O16" i="4"/>
  <c r="R16" i="4"/>
  <c r="U16" i="4"/>
  <c r="Y16" i="4"/>
  <c r="Z16" i="4"/>
  <c r="AC16" i="4"/>
  <c r="AD16" i="4"/>
  <c r="EN16" i="4"/>
  <c r="B17" i="4"/>
  <c r="BD17" i="4" s="1"/>
  <c r="H17" i="4"/>
  <c r="I17" i="4"/>
  <c r="K17" i="4" s="1"/>
  <c r="L17" i="4"/>
  <c r="O17" i="4"/>
  <c r="R17" i="4"/>
  <c r="U17" i="4"/>
  <c r="Y17" i="4"/>
  <c r="Z17" i="4"/>
  <c r="AC17" i="4"/>
  <c r="AD17" i="4"/>
  <c r="EN17" i="4"/>
  <c r="B18" i="4"/>
  <c r="BD18" i="4" s="1"/>
  <c r="H18" i="4"/>
  <c r="I18" i="4"/>
  <c r="K18" i="4" s="1"/>
  <c r="L18" i="4"/>
  <c r="O18" i="4"/>
  <c r="R18" i="4"/>
  <c r="U18" i="4"/>
  <c r="Y18" i="4"/>
  <c r="Z18" i="4"/>
  <c r="AC18" i="4"/>
  <c r="AD18" i="4"/>
  <c r="EN18" i="4"/>
  <c r="B19" i="4"/>
  <c r="BD19" i="4" s="1"/>
  <c r="H19" i="4"/>
  <c r="I19" i="4"/>
  <c r="K19" i="4" s="1"/>
  <c r="L19" i="4"/>
  <c r="O19" i="4"/>
  <c r="R19" i="4"/>
  <c r="U19" i="4"/>
  <c r="Y19" i="4"/>
  <c r="Z19" i="4"/>
  <c r="AC19" i="4"/>
  <c r="AD19" i="4"/>
  <c r="EN19" i="4"/>
  <c r="B20" i="4"/>
  <c r="BD20" i="4" s="1"/>
  <c r="H20" i="4"/>
  <c r="I20" i="4"/>
  <c r="K20" i="4" s="1"/>
  <c r="L20" i="4"/>
  <c r="O20" i="4"/>
  <c r="R20" i="4"/>
  <c r="U20" i="4"/>
  <c r="Y20" i="4"/>
  <c r="Z20" i="4"/>
  <c r="AC20" i="4"/>
  <c r="AD20" i="4"/>
  <c r="EN20" i="4"/>
  <c r="B21" i="4"/>
  <c r="BD21" i="4" s="1"/>
  <c r="H21" i="4"/>
  <c r="I21" i="4"/>
  <c r="K21" i="4" s="1"/>
  <c r="L21" i="4"/>
  <c r="O21" i="4"/>
  <c r="R21" i="4"/>
  <c r="U21" i="4"/>
  <c r="Y21" i="4"/>
  <c r="Z21" i="4"/>
  <c r="AC21" i="4"/>
  <c r="AD21" i="4"/>
  <c r="EN21" i="4"/>
  <c r="B22" i="4"/>
  <c r="BD22" i="4" s="1"/>
  <c r="H22" i="4"/>
  <c r="I22" i="4"/>
  <c r="K22" i="4" s="1"/>
  <c r="L22" i="4"/>
  <c r="O22" i="4"/>
  <c r="R22" i="4"/>
  <c r="U22" i="4"/>
  <c r="Y22" i="4"/>
  <c r="Z22" i="4"/>
  <c r="AC22" i="4"/>
  <c r="AD22" i="4"/>
  <c r="EN22" i="4"/>
  <c r="B23" i="4"/>
  <c r="BD23" i="4" s="1"/>
  <c r="H23" i="4"/>
  <c r="I23" i="4"/>
  <c r="K23" i="4" s="1"/>
  <c r="L23" i="4"/>
  <c r="O23" i="4"/>
  <c r="R23" i="4"/>
  <c r="U23" i="4"/>
  <c r="Y23" i="4"/>
  <c r="Z23" i="4"/>
  <c r="AC23" i="4"/>
  <c r="AD23" i="4"/>
  <c r="EN23" i="4"/>
  <c r="B24" i="4"/>
  <c r="BD24" i="4" s="1"/>
  <c r="H24" i="4"/>
  <c r="I24" i="4"/>
  <c r="K24" i="4" s="1"/>
  <c r="L24" i="4"/>
  <c r="O24" i="4"/>
  <c r="R24" i="4"/>
  <c r="U24" i="4"/>
  <c r="Y24" i="4"/>
  <c r="Z24" i="4"/>
  <c r="AC24" i="4"/>
  <c r="AD24" i="4"/>
  <c r="EN24" i="4"/>
  <c r="B25" i="4"/>
  <c r="BD25" i="4" s="1"/>
  <c r="H25" i="4"/>
  <c r="I25" i="4"/>
  <c r="K25" i="4" s="1"/>
  <c r="L25" i="4"/>
  <c r="O25" i="4"/>
  <c r="R25" i="4"/>
  <c r="U25" i="4"/>
  <c r="Y25" i="4"/>
  <c r="Z25" i="4"/>
  <c r="AC25" i="4"/>
  <c r="AD25" i="4"/>
  <c r="EN25" i="4"/>
  <c r="B26" i="4"/>
  <c r="BD26" i="4" s="1"/>
  <c r="H26" i="4"/>
  <c r="I26" i="4"/>
  <c r="K26" i="4" s="1"/>
  <c r="L26" i="4"/>
  <c r="O26" i="4"/>
  <c r="R26" i="4"/>
  <c r="U26" i="4"/>
  <c r="Y26" i="4"/>
  <c r="Z26" i="4"/>
  <c r="AC26" i="4"/>
  <c r="AD26" i="4"/>
  <c r="EN26" i="4"/>
  <c r="B27" i="4"/>
  <c r="BD27" i="4" s="1"/>
  <c r="H27" i="4"/>
  <c r="I27" i="4"/>
  <c r="K27" i="4" s="1"/>
  <c r="L27" i="4"/>
  <c r="O27" i="4"/>
  <c r="R27" i="4"/>
  <c r="U27" i="4"/>
  <c r="Y27" i="4"/>
  <c r="Z27" i="4"/>
  <c r="AC27" i="4"/>
  <c r="AD27" i="4"/>
  <c r="EN27" i="4"/>
  <c r="B28" i="4"/>
  <c r="BD28" i="4" s="1"/>
  <c r="H28" i="4"/>
  <c r="I28" i="4"/>
  <c r="K28" i="4" s="1"/>
  <c r="L28" i="4"/>
  <c r="O28" i="4"/>
  <c r="R28" i="4"/>
  <c r="U28" i="4"/>
  <c r="Y28" i="4"/>
  <c r="Z28" i="4"/>
  <c r="AC28" i="4"/>
  <c r="AD28" i="4"/>
  <c r="EN28" i="4"/>
  <c r="B29" i="4"/>
  <c r="BD29" i="4" s="1"/>
  <c r="H29" i="4"/>
  <c r="I29" i="4"/>
  <c r="K29" i="4" s="1"/>
  <c r="L29" i="4"/>
  <c r="O29" i="4"/>
  <c r="R29" i="4"/>
  <c r="U29" i="4"/>
  <c r="Y29" i="4"/>
  <c r="Z29" i="4"/>
  <c r="AC29" i="4"/>
  <c r="AD29" i="4"/>
  <c r="EN29" i="4"/>
  <c r="B30" i="4"/>
  <c r="BD30" i="4" s="1"/>
  <c r="H30" i="4"/>
  <c r="I30" i="4"/>
  <c r="K30" i="4" s="1"/>
  <c r="L30" i="4"/>
  <c r="O30" i="4"/>
  <c r="R30" i="4"/>
  <c r="U30" i="4"/>
  <c r="Y30" i="4"/>
  <c r="Z30" i="4"/>
  <c r="AC30" i="4"/>
  <c r="AD30" i="4"/>
  <c r="EN30" i="4"/>
  <c r="B31" i="4"/>
  <c r="BD31" i="4" s="1"/>
  <c r="H31" i="4"/>
  <c r="I31" i="4"/>
  <c r="K31" i="4" s="1"/>
  <c r="L31" i="4"/>
  <c r="O31" i="4"/>
  <c r="R31" i="4"/>
  <c r="U31" i="4"/>
  <c r="Y31" i="4"/>
  <c r="Z31" i="4"/>
  <c r="AC31" i="4"/>
  <c r="AD31" i="4"/>
  <c r="EN31" i="4"/>
  <c r="B32" i="4"/>
  <c r="BD32" i="4" s="1"/>
  <c r="H32" i="4"/>
  <c r="I32" i="4"/>
  <c r="K32" i="4" s="1"/>
  <c r="L32" i="4"/>
  <c r="O32" i="4"/>
  <c r="R32" i="4"/>
  <c r="U32" i="4"/>
  <c r="Y32" i="4"/>
  <c r="Z32" i="4"/>
  <c r="AC32" i="4"/>
  <c r="AD32" i="4"/>
  <c r="EN32" i="4"/>
  <c r="B33" i="4"/>
  <c r="BD33" i="4" s="1"/>
  <c r="H33" i="4"/>
  <c r="I33" i="4"/>
  <c r="K33" i="4" s="1"/>
  <c r="L33" i="4"/>
  <c r="O33" i="4"/>
  <c r="R33" i="4"/>
  <c r="U33" i="4"/>
  <c r="Y33" i="4"/>
  <c r="Z33" i="4"/>
  <c r="AC33" i="4"/>
  <c r="AD33" i="4"/>
  <c r="EN33" i="4"/>
  <c r="B34" i="4"/>
  <c r="BD34" i="4" s="1"/>
  <c r="H34" i="4"/>
  <c r="I34" i="4"/>
  <c r="K34" i="4" s="1"/>
  <c r="L34" i="4"/>
  <c r="O34" i="4"/>
  <c r="R34" i="4"/>
  <c r="U34" i="4"/>
  <c r="Y34" i="4"/>
  <c r="Z34" i="4"/>
  <c r="AC34" i="4"/>
  <c r="AD34" i="4"/>
  <c r="EN34" i="4"/>
  <c r="B35" i="4"/>
  <c r="BD35" i="4" s="1"/>
  <c r="H35" i="4"/>
  <c r="I35" i="4"/>
  <c r="K35" i="4" s="1"/>
  <c r="L35" i="4"/>
  <c r="O35" i="4"/>
  <c r="R35" i="4"/>
  <c r="U35" i="4"/>
  <c r="Y35" i="4"/>
  <c r="Z35" i="4"/>
  <c r="AC35" i="4"/>
  <c r="AD35" i="4"/>
  <c r="DK35" i="4"/>
  <c r="EN35" i="4"/>
  <c r="B36" i="4"/>
  <c r="BD36" i="4" s="1"/>
  <c r="H36" i="4"/>
  <c r="I36" i="4"/>
  <c r="K36" i="4" s="1"/>
  <c r="L36" i="4"/>
  <c r="O36" i="4"/>
  <c r="R36" i="4"/>
  <c r="U36" i="4"/>
  <c r="Y36" i="4"/>
  <c r="Z36" i="4"/>
  <c r="AC36" i="4"/>
  <c r="AD36" i="4"/>
  <c r="DK36" i="4"/>
  <c r="EN36" i="4"/>
  <c r="B37" i="4"/>
  <c r="BD37" i="4" s="1"/>
  <c r="H37" i="4"/>
  <c r="I37" i="4"/>
  <c r="K37" i="4" s="1"/>
  <c r="L37" i="4"/>
  <c r="O37" i="4"/>
  <c r="R37" i="4"/>
  <c r="U37" i="4"/>
  <c r="Y37" i="4"/>
  <c r="Z37" i="4"/>
  <c r="AC37" i="4"/>
  <c r="AD37" i="4"/>
  <c r="DK37" i="4"/>
  <c r="EN37" i="4"/>
  <c r="B38" i="4"/>
  <c r="BD38" i="4" s="1"/>
  <c r="H38" i="4"/>
  <c r="I38" i="4"/>
  <c r="K38" i="4" s="1"/>
  <c r="L38" i="4"/>
  <c r="O38" i="4"/>
  <c r="R38" i="4"/>
  <c r="U38" i="4"/>
  <c r="Y38" i="4"/>
  <c r="Z38" i="4"/>
  <c r="AC38" i="4"/>
  <c r="AD38" i="4"/>
  <c r="DK38" i="4"/>
  <c r="EN38" i="4"/>
  <c r="B39" i="4"/>
  <c r="BD39" i="4" s="1"/>
  <c r="H39" i="4"/>
  <c r="I39" i="4"/>
  <c r="K39" i="4" s="1"/>
  <c r="L39" i="4"/>
  <c r="O39" i="4"/>
  <c r="R39" i="4"/>
  <c r="U39" i="4"/>
  <c r="Y39" i="4"/>
  <c r="Z39" i="4"/>
  <c r="AC39" i="4"/>
  <c r="AD39" i="4"/>
  <c r="DK39" i="4"/>
  <c r="EN39" i="4"/>
  <c r="B40" i="4"/>
  <c r="BD40" i="4" s="1"/>
  <c r="H40" i="4"/>
  <c r="I40" i="4"/>
  <c r="K40" i="4" s="1"/>
  <c r="L40" i="4"/>
  <c r="O40" i="4"/>
  <c r="R40" i="4"/>
  <c r="U40" i="4"/>
  <c r="Y40" i="4"/>
  <c r="Z40" i="4"/>
  <c r="AC40" i="4"/>
  <c r="AD40" i="4"/>
  <c r="DK40" i="4"/>
  <c r="EN40" i="4"/>
  <c r="B41" i="4"/>
  <c r="BD41" i="4" s="1"/>
  <c r="H41" i="4"/>
  <c r="I41" i="4"/>
  <c r="K41" i="4" s="1"/>
  <c r="L41" i="4"/>
  <c r="O41" i="4"/>
  <c r="R41" i="4"/>
  <c r="U41" i="4"/>
  <c r="Y41" i="4"/>
  <c r="Z41" i="4"/>
  <c r="AC41" i="4"/>
  <c r="AD41" i="4"/>
  <c r="DK41" i="4"/>
  <c r="EN41" i="4"/>
  <c r="B42" i="4"/>
  <c r="BD42" i="4" s="1"/>
  <c r="H42" i="4"/>
  <c r="I42" i="4"/>
  <c r="K42" i="4" s="1"/>
  <c r="L42" i="4"/>
  <c r="O42" i="4"/>
  <c r="R42" i="4"/>
  <c r="U42" i="4"/>
  <c r="Y42" i="4"/>
  <c r="Z42" i="4"/>
  <c r="AC42" i="4"/>
  <c r="AD42" i="4"/>
  <c r="DK42" i="4"/>
  <c r="EN42" i="4"/>
  <c r="B43" i="4"/>
  <c r="BD43" i="4" s="1"/>
  <c r="H43" i="4"/>
  <c r="I43" i="4"/>
  <c r="K43" i="4" s="1"/>
  <c r="L43" i="4"/>
  <c r="O43" i="4"/>
  <c r="R43" i="4"/>
  <c r="U43" i="4"/>
  <c r="Y43" i="4"/>
  <c r="Z43" i="4"/>
  <c r="AC43" i="4"/>
  <c r="AD43" i="4"/>
  <c r="DK43" i="4"/>
  <c r="EN43" i="4"/>
  <c r="B44" i="4"/>
  <c r="BD44" i="4" s="1"/>
  <c r="H44" i="4"/>
  <c r="I44" i="4"/>
  <c r="K44" i="4" s="1"/>
  <c r="L44" i="4"/>
  <c r="O44" i="4"/>
  <c r="R44" i="4"/>
  <c r="U44" i="4"/>
  <c r="Y44" i="4"/>
  <c r="Z44" i="4"/>
  <c r="AC44" i="4"/>
  <c r="AD44" i="4"/>
  <c r="DK44" i="4"/>
  <c r="EN44" i="4"/>
  <c r="B45" i="4"/>
  <c r="BD45" i="4" s="1"/>
  <c r="H45" i="4"/>
  <c r="I45" i="4"/>
  <c r="K45" i="4" s="1"/>
  <c r="L45" i="4"/>
  <c r="O45" i="4"/>
  <c r="R45" i="4"/>
  <c r="U45" i="4"/>
  <c r="Y45" i="4"/>
  <c r="Z45" i="4"/>
  <c r="AC45" i="4"/>
  <c r="AD45" i="4"/>
  <c r="DK45" i="4"/>
  <c r="EN45" i="4"/>
  <c r="B46" i="4"/>
  <c r="BD46" i="4" s="1"/>
  <c r="H46" i="4"/>
  <c r="I46" i="4"/>
  <c r="K46" i="4" s="1"/>
  <c r="L46" i="4"/>
  <c r="O46" i="4"/>
  <c r="R46" i="4"/>
  <c r="U46" i="4"/>
  <c r="Y46" i="4"/>
  <c r="Z46" i="4"/>
  <c r="AC46" i="4"/>
  <c r="AD46" i="4"/>
  <c r="DK46" i="4"/>
  <c r="EN46" i="4"/>
  <c r="B47" i="4"/>
  <c r="BD47" i="4" s="1"/>
  <c r="H47" i="4"/>
  <c r="I47" i="4"/>
  <c r="K47" i="4" s="1"/>
  <c r="L47" i="4"/>
  <c r="O47" i="4"/>
  <c r="R47" i="4"/>
  <c r="U47" i="4"/>
  <c r="Y47" i="4"/>
  <c r="Z47" i="4"/>
  <c r="AC47" i="4"/>
  <c r="AD47" i="4"/>
  <c r="DK47" i="4"/>
  <c r="EN47" i="4"/>
  <c r="B48" i="4"/>
  <c r="BD48" i="4" s="1"/>
  <c r="H48" i="4"/>
  <c r="I48" i="4"/>
  <c r="K48" i="4" s="1"/>
  <c r="L48" i="4"/>
  <c r="O48" i="4"/>
  <c r="R48" i="4"/>
  <c r="U48" i="4"/>
  <c r="Y48" i="4"/>
  <c r="Z48" i="4"/>
  <c r="AC48" i="4"/>
  <c r="AD48" i="4"/>
  <c r="DK48" i="4"/>
  <c r="EN48" i="4"/>
  <c r="B49" i="4"/>
  <c r="BD49" i="4" s="1"/>
  <c r="H49" i="4"/>
  <c r="I49" i="4"/>
  <c r="K49" i="4" s="1"/>
  <c r="L49" i="4"/>
  <c r="O49" i="4"/>
  <c r="R49" i="4"/>
  <c r="U49" i="4"/>
  <c r="Y49" i="4"/>
  <c r="Z49" i="4"/>
  <c r="AC49" i="4"/>
  <c r="AD49" i="4"/>
  <c r="DK49" i="4"/>
  <c r="EN49" i="4"/>
  <c r="B50" i="4"/>
  <c r="BD50" i="4" s="1"/>
  <c r="H50" i="4"/>
  <c r="I50" i="4"/>
  <c r="K50" i="4" s="1"/>
  <c r="L50" i="4"/>
  <c r="O50" i="4"/>
  <c r="R50" i="4"/>
  <c r="U50" i="4"/>
  <c r="Y50" i="4"/>
  <c r="Z50" i="4"/>
  <c r="AC50" i="4"/>
  <c r="AD50" i="4"/>
  <c r="DK50" i="4"/>
  <c r="EN50" i="4"/>
  <c r="B51" i="4"/>
  <c r="BD51" i="4" s="1"/>
  <c r="H51" i="4"/>
  <c r="I51" i="4"/>
  <c r="K51" i="4" s="1"/>
  <c r="L51" i="4"/>
  <c r="O51" i="4"/>
  <c r="R51" i="4"/>
  <c r="U51" i="4"/>
  <c r="Y51" i="4"/>
  <c r="Z51" i="4"/>
  <c r="AC51" i="4"/>
  <c r="AD51" i="4"/>
  <c r="DK51" i="4"/>
  <c r="EN51" i="4"/>
  <c r="B52" i="4"/>
  <c r="BD52" i="4" s="1"/>
  <c r="H52" i="4"/>
  <c r="I52" i="4"/>
  <c r="K52" i="4" s="1"/>
  <c r="L52" i="4"/>
  <c r="O52" i="4"/>
  <c r="R52" i="4"/>
  <c r="U52" i="4"/>
  <c r="Y52" i="4"/>
  <c r="Z52" i="4"/>
  <c r="AC52" i="4"/>
  <c r="AD52" i="4"/>
  <c r="DK52" i="4"/>
  <c r="EN52" i="4"/>
  <c r="B53" i="4"/>
  <c r="BD53" i="4" s="1"/>
  <c r="H53" i="4"/>
  <c r="I53" i="4"/>
  <c r="K53" i="4" s="1"/>
  <c r="L53" i="4"/>
  <c r="O53" i="4"/>
  <c r="R53" i="4"/>
  <c r="U53" i="4"/>
  <c r="Y53" i="4"/>
  <c r="Z53" i="4"/>
  <c r="AC53" i="4"/>
  <c r="AD53" i="4"/>
  <c r="DK53" i="4"/>
  <c r="EN53" i="4"/>
  <c r="B54" i="4"/>
  <c r="BD54" i="4" s="1"/>
  <c r="H54" i="4"/>
  <c r="I54" i="4"/>
  <c r="K54" i="4" s="1"/>
  <c r="L54" i="4"/>
  <c r="O54" i="4"/>
  <c r="R54" i="4"/>
  <c r="U54" i="4"/>
  <c r="Y54" i="4"/>
  <c r="Z54" i="4"/>
  <c r="AC54" i="4"/>
  <c r="AD54" i="4"/>
  <c r="DK54" i="4"/>
  <c r="EN54" i="4"/>
  <c r="B55" i="4"/>
  <c r="BD55" i="4" s="1"/>
  <c r="H55" i="4"/>
  <c r="I55" i="4"/>
  <c r="K55" i="4" s="1"/>
  <c r="L55" i="4"/>
  <c r="O55" i="4"/>
  <c r="R55" i="4"/>
  <c r="U55" i="4"/>
  <c r="Y55" i="4"/>
  <c r="Z55" i="4"/>
  <c r="AC55" i="4"/>
  <c r="AD55" i="4"/>
  <c r="DK55" i="4"/>
  <c r="EN55" i="4"/>
  <c r="B56" i="4"/>
  <c r="BD56" i="4" s="1"/>
  <c r="H56" i="4"/>
  <c r="I56" i="4"/>
  <c r="K56" i="4" s="1"/>
  <c r="L56" i="4"/>
  <c r="O56" i="4"/>
  <c r="R56" i="4"/>
  <c r="U56" i="4"/>
  <c r="Y56" i="4"/>
  <c r="Z56" i="4"/>
  <c r="AC56" i="4"/>
  <c r="AD56" i="4"/>
  <c r="DK56" i="4"/>
  <c r="EN56" i="4"/>
  <c r="B57" i="4"/>
  <c r="BD57" i="4" s="1"/>
  <c r="H57" i="4"/>
  <c r="I57" i="4"/>
  <c r="K57" i="4" s="1"/>
  <c r="L57" i="4"/>
  <c r="O57" i="4"/>
  <c r="R57" i="4"/>
  <c r="U57" i="4"/>
  <c r="Y57" i="4"/>
  <c r="Z57" i="4"/>
  <c r="AC57" i="4"/>
  <c r="AD57" i="4"/>
  <c r="DK57" i="4"/>
  <c r="EN57" i="4"/>
  <c r="B58" i="4"/>
  <c r="BD58" i="4" s="1"/>
  <c r="H58" i="4"/>
  <c r="I58" i="4"/>
  <c r="K58" i="4" s="1"/>
  <c r="L58" i="4"/>
  <c r="O58" i="4"/>
  <c r="R58" i="4"/>
  <c r="U58" i="4"/>
  <c r="Y58" i="4"/>
  <c r="Z58" i="4"/>
  <c r="AC58" i="4"/>
  <c r="AD58" i="4"/>
  <c r="DK58" i="4"/>
  <c r="EN58" i="4"/>
  <c r="B59" i="4"/>
  <c r="BD59" i="4" s="1"/>
  <c r="H59" i="4"/>
  <c r="I59" i="4"/>
  <c r="K59" i="4" s="1"/>
  <c r="L59" i="4"/>
  <c r="O59" i="4"/>
  <c r="R59" i="4"/>
  <c r="U59" i="4"/>
  <c r="Y59" i="4"/>
  <c r="Z59" i="4"/>
  <c r="AC59" i="4"/>
  <c r="AD59" i="4"/>
  <c r="DK59" i="4"/>
  <c r="EN59" i="4"/>
  <c r="B60" i="4"/>
  <c r="BD60" i="4" s="1"/>
  <c r="H60" i="4"/>
  <c r="I60" i="4"/>
  <c r="K60" i="4" s="1"/>
  <c r="L60" i="4"/>
  <c r="O60" i="4"/>
  <c r="R60" i="4"/>
  <c r="U60" i="4"/>
  <c r="Y60" i="4"/>
  <c r="Z60" i="4"/>
  <c r="AC60" i="4"/>
  <c r="AD60" i="4"/>
  <c r="DK60" i="4"/>
  <c r="EN60" i="4"/>
  <c r="B61" i="4"/>
  <c r="BD61" i="4" s="1"/>
  <c r="H61" i="4"/>
  <c r="I61" i="4"/>
  <c r="K61" i="4" s="1"/>
  <c r="L61" i="4"/>
  <c r="O61" i="4"/>
  <c r="R61" i="4"/>
  <c r="U61" i="4"/>
  <c r="Y61" i="4"/>
  <c r="Z61" i="4"/>
  <c r="AC61" i="4"/>
  <c r="AD61" i="4"/>
  <c r="DK61" i="4"/>
  <c r="EN61" i="4"/>
  <c r="B62" i="4"/>
  <c r="BD62" i="4" s="1"/>
  <c r="H62" i="4"/>
  <c r="I62" i="4"/>
  <c r="K62" i="4" s="1"/>
  <c r="L62" i="4"/>
  <c r="O62" i="4"/>
  <c r="R62" i="4"/>
  <c r="U62" i="4"/>
  <c r="Y62" i="4"/>
  <c r="Z62" i="4"/>
  <c r="AC62" i="4"/>
  <c r="AD62" i="4"/>
  <c r="DK62" i="4"/>
  <c r="EN62" i="4"/>
  <c r="B63" i="4"/>
  <c r="BD63" i="4" s="1"/>
  <c r="H63" i="4"/>
  <c r="I63" i="4"/>
  <c r="K63" i="4" s="1"/>
  <c r="L63" i="4"/>
  <c r="O63" i="4"/>
  <c r="R63" i="4"/>
  <c r="U63" i="4"/>
  <c r="Y63" i="4"/>
  <c r="Z63" i="4"/>
  <c r="AC63" i="4"/>
  <c r="AD63" i="4"/>
  <c r="DK63" i="4"/>
  <c r="EN63" i="4"/>
  <c r="B64" i="4"/>
  <c r="BD64" i="4" s="1"/>
  <c r="H64" i="4"/>
  <c r="I64" i="4"/>
  <c r="K64" i="4" s="1"/>
  <c r="L64" i="4"/>
  <c r="O64" i="4"/>
  <c r="R64" i="4"/>
  <c r="U64" i="4"/>
  <c r="Y64" i="4"/>
  <c r="Z64" i="4"/>
  <c r="AC64" i="4"/>
  <c r="AD64" i="4"/>
  <c r="DK64" i="4"/>
  <c r="EN64" i="4"/>
  <c r="B65" i="4"/>
  <c r="BD65" i="4" s="1"/>
  <c r="H65" i="4"/>
  <c r="I65" i="4"/>
  <c r="K65" i="4" s="1"/>
  <c r="L65" i="4"/>
  <c r="O65" i="4"/>
  <c r="R65" i="4"/>
  <c r="U65" i="4"/>
  <c r="Y65" i="4"/>
  <c r="Z65" i="4"/>
  <c r="AC65" i="4"/>
  <c r="AD65" i="4"/>
  <c r="DK65" i="4"/>
  <c r="EN65" i="4"/>
  <c r="B66" i="4"/>
  <c r="BD66" i="4" s="1"/>
  <c r="H66" i="4"/>
  <c r="I66" i="4"/>
  <c r="K66" i="4" s="1"/>
  <c r="L66" i="4"/>
  <c r="O66" i="4"/>
  <c r="R66" i="4"/>
  <c r="U66" i="4"/>
  <c r="Y66" i="4"/>
  <c r="Z66" i="4"/>
  <c r="AC66" i="4"/>
  <c r="AD66" i="4"/>
  <c r="DK66" i="4"/>
  <c r="EN66" i="4"/>
  <c r="B67" i="4"/>
  <c r="BD67" i="4" s="1"/>
  <c r="H67" i="4"/>
  <c r="I67" i="4"/>
  <c r="K67" i="4" s="1"/>
  <c r="L67" i="4"/>
  <c r="O67" i="4"/>
  <c r="R67" i="4"/>
  <c r="U67" i="4"/>
  <c r="Y67" i="4"/>
  <c r="Z67" i="4"/>
  <c r="AC67" i="4"/>
  <c r="AD67" i="4"/>
  <c r="B68" i="4"/>
  <c r="BD68" i="4" s="1"/>
  <c r="H68" i="4"/>
  <c r="I68" i="4"/>
  <c r="K68" i="4" s="1"/>
  <c r="L68" i="4"/>
  <c r="O68" i="4"/>
  <c r="R68" i="4"/>
  <c r="U68" i="4"/>
  <c r="Y68" i="4"/>
  <c r="Z68" i="4"/>
  <c r="AC68" i="4"/>
  <c r="AD68" i="4"/>
  <c r="B69" i="4"/>
  <c r="BD69" i="4" s="1"/>
  <c r="H69" i="4"/>
  <c r="I69" i="4"/>
  <c r="K69" i="4" s="1"/>
  <c r="K70" i="4" s="1"/>
  <c r="K71" i="4" s="1"/>
  <c r="K72" i="4" s="1"/>
  <c r="K73" i="4" s="1"/>
  <c r="K74" i="4" s="1"/>
  <c r="K75" i="4" s="1"/>
  <c r="K76" i="4" s="1"/>
  <c r="K77" i="4" s="1"/>
  <c r="K78" i="4" s="1"/>
  <c r="K79" i="4" s="1"/>
  <c r="K80" i="4" s="1"/>
  <c r="K81" i="4" s="1"/>
  <c r="K82" i="4" s="1"/>
  <c r="K83" i="4" s="1"/>
  <c r="K84" i="4" s="1"/>
  <c r="K85" i="4" s="1"/>
  <c r="L69" i="4"/>
  <c r="O69" i="4"/>
  <c r="Q69" i="4" s="1"/>
  <c r="R69" i="4"/>
  <c r="U69" i="4"/>
  <c r="Y69" i="4"/>
  <c r="Z69" i="4"/>
  <c r="AC69" i="4"/>
  <c r="AD69" i="4"/>
  <c r="AC5" i="4"/>
  <c r="H5" i="4"/>
  <c r="BC5" i="4"/>
  <c r="EN5" i="4"/>
  <c r="I5" i="4"/>
  <c r="K5" i="4" s="1"/>
  <c r="AD5" i="4"/>
  <c r="Z5" i="4"/>
  <c r="R5" i="4"/>
  <c r="U5" i="4"/>
  <c r="O5" i="4"/>
  <c r="L5" i="4"/>
  <c r="B5" i="4"/>
  <c r="BB5" i="4"/>
  <c r="Y5" i="4"/>
  <c r="AC5" i="2"/>
  <c r="H5" i="2"/>
  <c r="Y5" i="2"/>
  <c r="BC5" i="2"/>
  <c r="EK5" i="2"/>
  <c r="I5" i="2"/>
  <c r="K5" i="2" s="1"/>
  <c r="AD5" i="2"/>
  <c r="Z5" i="2"/>
  <c r="U5" i="2"/>
  <c r="R5" i="2"/>
  <c r="O5" i="2"/>
  <c r="L5" i="2"/>
  <c r="B5" i="2"/>
  <c r="BB5" i="2"/>
  <c r="Z6" i="6"/>
  <c r="Z7" i="6"/>
  <c r="Z8" i="6"/>
  <c r="Z9" i="6"/>
  <c r="Z10" i="6"/>
  <c r="Z11" i="6"/>
  <c r="Z12" i="6"/>
  <c r="Z13" i="6"/>
  <c r="Z14" i="6"/>
  <c r="Z15" i="6"/>
  <c r="Z16" i="6"/>
  <c r="Z17" i="6"/>
  <c r="Z18" i="6"/>
  <c r="Z19" i="6"/>
  <c r="Z20" i="6"/>
  <c r="Z21" i="6"/>
  <c r="Z22" i="6"/>
  <c r="Z23" i="6"/>
  <c r="Z24" i="6"/>
  <c r="Z25" i="6"/>
  <c r="Z26" i="6"/>
  <c r="Z27" i="6"/>
  <c r="Z28" i="6"/>
  <c r="Z29" i="6"/>
  <c r="Z30" i="6"/>
  <c r="Z31" i="6"/>
  <c r="Z32" i="6"/>
  <c r="Z33" i="6"/>
  <c r="Z34" i="6"/>
  <c r="Z35" i="6"/>
  <c r="Z36" i="6"/>
  <c r="Z37" i="6"/>
  <c r="Z38" i="6"/>
  <c r="Z39" i="6"/>
  <c r="Z40" i="6"/>
  <c r="Z41" i="6"/>
  <c r="Z42" i="6"/>
  <c r="Z43" i="6"/>
  <c r="Z44" i="6"/>
  <c r="Z45" i="6"/>
  <c r="Z46" i="6"/>
  <c r="Z47" i="6"/>
  <c r="Z48" i="6"/>
  <c r="Z49" i="6"/>
  <c r="Z50" i="6"/>
  <c r="Z51" i="6"/>
  <c r="Z52" i="6"/>
  <c r="Z53" i="6"/>
  <c r="Z54" i="6"/>
  <c r="Z55" i="6"/>
  <c r="Z56" i="6"/>
  <c r="Z57" i="6"/>
  <c r="Z58" i="6"/>
  <c r="Z59" i="6"/>
  <c r="Z60" i="6"/>
  <c r="Z61" i="6"/>
  <c r="Z62" i="6"/>
  <c r="Z63" i="6"/>
  <c r="Z64" i="6"/>
  <c r="Z65" i="6"/>
  <c r="Z66" i="6"/>
  <c r="Z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C33" i="6"/>
  <c r="AC34" i="6"/>
  <c r="AC35" i="6"/>
  <c r="AC36" i="6"/>
  <c r="AC37" i="6"/>
  <c r="AC38" i="6"/>
  <c r="AC39" i="6"/>
  <c r="AC40" i="6"/>
  <c r="AC41" i="6"/>
  <c r="AC42" i="6"/>
  <c r="AC43" i="6"/>
  <c r="AC44" i="6"/>
  <c r="AC45" i="6"/>
  <c r="AC46" i="6"/>
  <c r="AC47" i="6"/>
  <c r="AC48" i="6"/>
  <c r="AC49" i="6"/>
  <c r="AC50" i="6"/>
  <c r="AC51" i="6"/>
  <c r="AC52" i="6"/>
  <c r="AC53" i="6"/>
  <c r="AC54" i="6"/>
  <c r="AC55" i="6"/>
  <c r="AC56" i="6"/>
  <c r="AC57" i="6"/>
  <c r="AC58" i="6"/>
  <c r="AC59" i="6"/>
  <c r="AC60" i="6"/>
  <c r="AC61" i="6"/>
  <c r="AC62" i="6"/>
  <c r="AC63" i="6"/>
  <c r="AC64" i="6"/>
  <c r="AC65" i="6"/>
  <c r="AC66" i="6"/>
  <c r="AC67" i="6"/>
  <c r="AC68" i="6"/>
  <c r="AC69" i="6"/>
  <c r="AC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41" i="6"/>
  <c r="Y42" i="6"/>
  <c r="Y43" i="6"/>
  <c r="Y44" i="6"/>
  <c r="Y45" i="6"/>
  <c r="Y46" i="6"/>
  <c r="Y47" i="6"/>
  <c r="Y48" i="6"/>
  <c r="Y49" i="6"/>
  <c r="Y50" i="6"/>
  <c r="Y51" i="6"/>
  <c r="Y52" i="6"/>
  <c r="Y53" i="6"/>
  <c r="Y54" i="6"/>
  <c r="Y55" i="6"/>
  <c r="Y56" i="6"/>
  <c r="Y57" i="6"/>
  <c r="Y58" i="6"/>
  <c r="Y59" i="6"/>
  <c r="Y60" i="6"/>
  <c r="Y61" i="6"/>
  <c r="Y62" i="6"/>
  <c r="Y63" i="6"/>
  <c r="Y64" i="6"/>
  <c r="Y65" i="6"/>
  <c r="Y66" i="6"/>
  <c r="Y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33" i="6"/>
  <c r="BC34" i="6"/>
  <c r="BC35" i="6"/>
  <c r="DK35" i="6" s="1"/>
  <c r="BC36" i="6"/>
  <c r="DK36" i="6" s="1"/>
  <c r="BC37" i="6"/>
  <c r="DK37" i="6" s="1"/>
  <c r="BC38" i="6"/>
  <c r="DK38" i="6" s="1"/>
  <c r="BC39" i="6"/>
  <c r="DK39" i="6" s="1"/>
  <c r="BC40" i="6"/>
  <c r="DK40" i="6" s="1"/>
  <c r="BC41" i="6"/>
  <c r="DK41" i="6" s="1"/>
  <c r="BC42" i="6"/>
  <c r="DK42" i="6" s="1"/>
  <c r="BC43" i="6"/>
  <c r="DK43" i="6" s="1"/>
  <c r="BC44" i="6"/>
  <c r="DK44" i="6" s="1"/>
  <c r="BC45" i="6"/>
  <c r="DK45" i="6" s="1"/>
  <c r="BC46" i="6"/>
  <c r="DK46" i="6" s="1"/>
  <c r="BC47" i="6"/>
  <c r="DK47" i="6" s="1"/>
  <c r="BC48" i="6"/>
  <c r="DK48" i="6" s="1"/>
  <c r="BC49" i="6"/>
  <c r="DK49" i="6" s="1"/>
  <c r="BC50" i="6"/>
  <c r="DK50" i="6" s="1"/>
  <c r="BC51" i="6"/>
  <c r="DK51" i="6" s="1"/>
  <c r="BC52" i="6"/>
  <c r="DK52" i="6" s="1"/>
  <c r="BC53" i="6"/>
  <c r="DK53" i="6" s="1"/>
  <c r="BC54" i="6"/>
  <c r="DK54" i="6" s="1"/>
  <c r="BC55" i="6"/>
  <c r="DK55" i="6" s="1"/>
  <c r="BC56" i="6"/>
  <c r="DK56" i="6" s="1"/>
  <c r="BC57" i="6"/>
  <c r="DK57" i="6" s="1"/>
  <c r="BC58" i="6"/>
  <c r="DK58" i="6" s="1"/>
  <c r="BC59" i="6"/>
  <c r="DK59" i="6" s="1"/>
  <c r="BC60" i="6"/>
  <c r="DK60" i="6" s="1"/>
  <c r="BC61" i="6"/>
  <c r="DK61" i="6" s="1"/>
  <c r="BC62" i="6"/>
  <c r="DK62" i="6" s="1"/>
  <c r="BC63" i="6"/>
  <c r="DK63" i="6" s="1"/>
  <c r="BC64" i="6"/>
  <c r="DK64" i="6" s="1"/>
  <c r="BC65" i="6"/>
  <c r="BC66" i="6"/>
  <c r="DK66" i="6" s="1"/>
  <c r="BC5" i="6"/>
  <c r="EN6" i="6"/>
  <c r="EN7" i="6"/>
  <c r="EN8" i="6"/>
  <c r="EN9" i="6"/>
  <c r="EN10" i="6"/>
  <c r="EN11" i="6"/>
  <c r="EN12" i="6"/>
  <c r="EN13" i="6"/>
  <c r="EN14" i="6"/>
  <c r="EN15" i="6"/>
  <c r="EN16" i="6"/>
  <c r="EN17" i="6"/>
  <c r="EN18" i="6"/>
  <c r="EN19" i="6"/>
  <c r="EN20" i="6"/>
  <c r="EN21" i="6"/>
  <c r="EN22" i="6"/>
  <c r="EN23" i="6"/>
  <c r="EN24" i="6"/>
  <c r="EN25" i="6"/>
  <c r="EN26" i="6"/>
  <c r="EN27" i="6"/>
  <c r="EN28" i="6"/>
  <c r="EN29" i="6"/>
  <c r="EN30" i="6"/>
  <c r="EN31" i="6"/>
  <c r="EN32" i="6"/>
  <c r="EN33" i="6"/>
  <c r="EN34" i="6"/>
  <c r="EN35" i="6"/>
  <c r="EN36" i="6"/>
  <c r="EN37" i="6"/>
  <c r="EN38" i="6"/>
  <c r="EN39" i="6"/>
  <c r="EN40" i="6"/>
  <c r="EN41" i="6"/>
  <c r="EN42" i="6"/>
  <c r="EN43" i="6"/>
  <c r="EN44" i="6"/>
  <c r="EN45" i="6"/>
  <c r="EN46" i="6"/>
  <c r="EN47" i="6"/>
  <c r="EN48" i="6"/>
  <c r="EN49" i="6"/>
  <c r="EN50" i="6"/>
  <c r="EN51" i="6"/>
  <c r="EN52" i="6"/>
  <c r="EN53" i="6"/>
  <c r="EN54" i="6"/>
  <c r="EN55" i="6"/>
  <c r="EN56" i="6"/>
  <c r="EN57" i="6"/>
  <c r="EN58" i="6"/>
  <c r="EN59" i="6"/>
  <c r="EN60" i="6"/>
  <c r="EN61" i="6"/>
  <c r="EN62" i="6"/>
  <c r="EN63" i="6"/>
  <c r="EN64" i="6"/>
  <c r="EN65" i="6"/>
  <c r="EN66" i="6"/>
  <c r="EN5" i="6"/>
  <c r="I6" i="6"/>
  <c r="K6" i="6" s="1"/>
  <c r="I7" i="6"/>
  <c r="K7" i="6" s="1"/>
  <c r="I8" i="6"/>
  <c r="K8" i="6" s="1"/>
  <c r="I9" i="6"/>
  <c r="K9" i="6" s="1"/>
  <c r="I10" i="6"/>
  <c r="K10" i="6" s="1"/>
  <c r="I11" i="6"/>
  <c r="K11" i="6" s="1"/>
  <c r="I12" i="6"/>
  <c r="K12" i="6" s="1"/>
  <c r="I13" i="6"/>
  <c r="K13" i="6" s="1"/>
  <c r="I14" i="6"/>
  <c r="K14" i="6" s="1"/>
  <c r="I15" i="6"/>
  <c r="K15" i="6" s="1"/>
  <c r="I16" i="6"/>
  <c r="K16" i="6" s="1"/>
  <c r="I17" i="6"/>
  <c r="K17" i="6" s="1"/>
  <c r="I18" i="6"/>
  <c r="K18" i="6" s="1"/>
  <c r="I19" i="6"/>
  <c r="K19" i="6" s="1"/>
  <c r="I20" i="6"/>
  <c r="K20" i="6" s="1"/>
  <c r="I21" i="6"/>
  <c r="K21" i="6" s="1"/>
  <c r="I22" i="6"/>
  <c r="K22" i="6" s="1"/>
  <c r="I23" i="6"/>
  <c r="K23" i="6" s="1"/>
  <c r="I24" i="6"/>
  <c r="K24" i="6" s="1"/>
  <c r="I25" i="6"/>
  <c r="K25" i="6" s="1"/>
  <c r="I26" i="6"/>
  <c r="K26" i="6" s="1"/>
  <c r="I27" i="6"/>
  <c r="K27" i="6" s="1"/>
  <c r="I28" i="6"/>
  <c r="K28" i="6" s="1"/>
  <c r="I29" i="6"/>
  <c r="K29" i="6" s="1"/>
  <c r="I30" i="6"/>
  <c r="K30" i="6" s="1"/>
  <c r="I31" i="6"/>
  <c r="K31" i="6" s="1"/>
  <c r="I32" i="6"/>
  <c r="K32" i="6" s="1"/>
  <c r="I33" i="6"/>
  <c r="K33" i="6" s="1"/>
  <c r="I34" i="6"/>
  <c r="K34" i="6" s="1"/>
  <c r="I35" i="6"/>
  <c r="K35" i="6" s="1"/>
  <c r="I36" i="6"/>
  <c r="K36" i="6" s="1"/>
  <c r="I37" i="6"/>
  <c r="K37" i="6" s="1"/>
  <c r="I38" i="6"/>
  <c r="K38" i="6" s="1"/>
  <c r="I39" i="6"/>
  <c r="K39" i="6" s="1"/>
  <c r="I40" i="6"/>
  <c r="K40" i="6" s="1"/>
  <c r="I41" i="6"/>
  <c r="K41" i="6" s="1"/>
  <c r="I42" i="6"/>
  <c r="K42" i="6" s="1"/>
  <c r="I43" i="6"/>
  <c r="K43" i="6" s="1"/>
  <c r="I44" i="6"/>
  <c r="K44" i="6" s="1"/>
  <c r="I45" i="6"/>
  <c r="K45" i="6" s="1"/>
  <c r="I46" i="6"/>
  <c r="K46" i="6" s="1"/>
  <c r="I47" i="6"/>
  <c r="K47" i="6" s="1"/>
  <c r="I48" i="6"/>
  <c r="K48" i="6" s="1"/>
  <c r="I49" i="6"/>
  <c r="K49" i="6" s="1"/>
  <c r="I50" i="6"/>
  <c r="K50" i="6" s="1"/>
  <c r="I51" i="6"/>
  <c r="K51" i="6" s="1"/>
  <c r="I52" i="6"/>
  <c r="K52" i="6" s="1"/>
  <c r="I53" i="6"/>
  <c r="K53" i="6" s="1"/>
  <c r="I54" i="6"/>
  <c r="K54" i="6" s="1"/>
  <c r="I55" i="6"/>
  <c r="K55" i="6" s="1"/>
  <c r="I56" i="6"/>
  <c r="K56" i="6" s="1"/>
  <c r="I57" i="6"/>
  <c r="K57" i="6" s="1"/>
  <c r="I58" i="6"/>
  <c r="K58" i="6" s="1"/>
  <c r="I59" i="6"/>
  <c r="K59" i="6" s="1"/>
  <c r="I60" i="6"/>
  <c r="K60" i="6" s="1"/>
  <c r="I61" i="6"/>
  <c r="K61" i="6" s="1"/>
  <c r="I62" i="6"/>
  <c r="K62" i="6" s="1"/>
  <c r="I63" i="6"/>
  <c r="K63" i="6" s="1"/>
  <c r="I64" i="6"/>
  <c r="K64" i="6" s="1"/>
  <c r="I65" i="6"/>
  <c r="K65" i="6" s="1"/>
  <c r="I66" i="6"/>
  <c r="K66" i="6" s="1"/>
  <c r="I67" i="6"/>
  <c r="K67" i="6" s="1"/>
  <c r="I68" i="6"/>
  <c r="K68" i="6" s="1"/>
  <c r="I69" i="6"/>
  <c r="K69" i="6" s="1"/>
  <c r="K70" i="6" s="1"/>
  <c r="K71" i="6" s="1"/>
  <c r="K72" i="6" s="1"/>
  <c r="K73" i="6" s="1"/>
  <c r="K74" i="6" s="1"/>
  <c r="K75" i="6" s="1"/>
  <c r="K76" i="6" s="1"/>
  <c r="K77" i="6" s="1"/>
  <c r="K78" i="6" s="1"/>
  <c r="K79" i="6" s="1"/>
  <c r="K80" i="6" s="1"/>
  <c r="K81" i="6" s="1"/>
  <c r="K82" i="6" s="1"/>
  <c r="K83" i="6" s="1"/>
  <c r="K84" i="6" s="1"/>
  <c r="K85" i="6" s="1"/>
  <c r="I5" i="6"/>
  <c r="K5" i="6" s="1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D33" i="6"/>
  <c r="AD34" i="6"/>
  <c r="AD35" i="6"/>
  <c r="AD36" i="6"/>
  <c r="AD37" i="6"/>
  <c r="AD38" i="6"/>
  <c r="AD39" i="6"/>
  <c r="AD40" i="6"/>
  <c r="AD41" i="6"/>
  <c r="AD42" i="6"/>
  <c r="AD43" i="6"/>
  <c r="AD44" i="6"/>
  <c r="AD45" i="6"/>
  <c r="AD46" i="6"/>
  <c r="AD47" i="6"/>
  <c r="AD48" i="6"/>
  <c r="AD49" i="6"/>
  <c r="AD50" i="6"/>
  <c r="AD51" i="6"/>
  <c r="AD52" i="6"/>
  <c r="AD53" i="6"/>
  <c r="AD54" i="6"/>
  <c r="AD55" i="6"/>
  <c r="AD56" i="6"/>
  <c r="AD57" i="6"/>
  <c r="AD58" i="6"/>
  <c r="AD59" i="6"/>
  <c r="AD60" i="6"/>
  <c r="AD61" i="6"/>
  <c r="AD62" i="6"/>
  <c r="AD63" i="6"/>
  <c r="AD64" i="6"/>
  <c r="AD65" i="6"/>
  <c r="AD66" i="6"/>
  <c r="AD67" i="6"/>
  <c r="AD68" i="6"/>
  <c r="AD69" i="6"/>
  <c r="AD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U65" i="6"/>
  <c r="U66" i="6"/>
  <c r="U67" i="6"/>
  <c r="U68" i="6"/>
  <c r="U69" i="6"/>
  <c r="U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Q69" i="6" s="1"/>
  <c r="O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5" i="6"/>
  <c r="B6" i="6"/>
  <c r="BD6" i="6" s="1"/>
  <c r="B7" i="6"/>
  <c r="BD7" i="6" s="1"/>
  <c r="B8" i="6"/>
  <c r="BD8" i="6" s="1"/>
  <c r="B9" i="6"/>
  <c r="BD9" i="6" s="1"/>
  <c r="B10" i="6"/>
  <c r="BD10" i="6" s="1"/>
  <c r="B11" i="6"/>
  <c r="BD11" i="6" s="1"/>
  <c r="B12" i="6"/>
  <c r="BD12" i="6" s="1"/>
  <c r="B13" i="6"/>
  <c r="BD13" i="6" s="1"/>
  <c r="B14" i="6"/>
  <c r="BD14" i="6" s="1"/>
  <c r="B15" i="6"/>
  <c r="BD15" i="6" s="1"/>
  <c r="B16" i="6"/>
  <c r="BD16" i="6" s="1"/>
  <c r="B17" i="6"/>
  <c r="BD17" i="6" s="1"/>
  <c r="B18" i="6"/>
  <c r="BD18" i="6" s="1"/>
  <c r="B19" i="6"/>
  <c r="BD19" i="6" s="1"/>
  <c r="B20" i="6"/>
  <c r="BD20" i="6" s="1"/>
  <c r="B21" i="6"/>
  <c r="BD21" i="6" s="1"/>
  <c r="B22" i="6"/>
  <c r="BD22" i="6" s="1"/>
  <c r="B23" i="6"/>
  <c r="BD23" i="6" s="1"/>
  <c r="B24" i="6"/>
  <c r="BD24" i="6" s="1"/>
  <c r="B25" i="6"/>
  <c r="BD25" i="6" s="1"/>
  <c r="B26" i="6"/>
  <c r="BD26" i="6" s="1"/>
  <c r="B27" i="6"/>
  <c r="BD27" i="6" s="1"/>
  <c r="B28" i="6"/>
  <c r="BD28" i="6" s="1"/>
  <c r="B29" i="6"/>
  <c r="BD29" i="6" s="1"/>
  <c r="B30" i="6"/>
  <c r="BD30" i="6" s="1"/>
  <c r="B31" i="6"/>
  <c r="BD31" i="6" s="1"/>
  <c r="B32" i="6"/>
  <c r="BD32" i="6" s="1"/>
  <c r="B33" i="6"/>
  <c r="BD33" i="6" s="1"/>
  <c r="B34" i="6"/>
  <c r="BD34" i="6" s="1"/>
  <c r="B35" i="6"/>
  <c r="BD35" i="6" s="1"/>
  <c r="B36" i="6"/>
  <c r="BD36" i="6" s="1"/>
  <c r="B37" i="6"/>
  <c r="BD37" i="6" s="1"/>
  <c r="B38" i="6"/>
  <c r="BD38" i="6" s="1"/>
  <c r="B39" i="6"/>
  <c r="BD39" i="6" s="1"/>
  <c r="B40" i="6"/>
  <c r="BD40" i="6" s="1"/>
  <c r="B41" i="6"/>
  <c r="BD41" i="6" s="1"/>
  <c r="B42" i="6"/>
  <c r="BD42" i="6" s="1"/>
  <c r="B43" i="6"/>
  <c r="BD43" i="6" s="1"/>
  <c r="B44" i="6"/>
  <c r="BD44" i="6" s="1"/>
  <c r="B45" i="6"/>
  <c r="BD45" i="6" s="1"/>
  <c r="B46" i="6"/>
  <c r="BD46" i="6" s="1"/>
  <c r="B47" i="6"/>
  <c r="BD47" i="6" s="1"/>
  <c r="B48" i="6"/>
  <c r="BD48" i="6" s="1"/>
  <c r="B49" i="6"/>
  <c r="BD49" i="6" s="1"/>
  <c r="B50" i="6"/>
  <c r="BD50" i="6" s="1"/>
  <c r="B51" i="6"/>
  <c r="BD51" i="6" s="1"/>
  <c r="B52" i="6"/>
  <c r="BD52" i="6" s="1"/>
  <c r="B53" i="6"/>
  <c r="BD53" i="6" s="1"/>
  <c r="B54" i="6"/>
  <c r="BD54" i="6" s="1"/>
  <c r="B55" i="6"/>
  <c r="BD55" i="6" s="1"/>
  <c r="B56" i="6"/>
  <c r="BD56" i="6" s="1"/>
  <c r="B57" i="6"/>
  <c r="BD57" i="6" s="1"/>
  <c r="B58" i="6"/>
  <c r="BD58" i="6" s="1"/>
  <c r="B59" i="6"/>
  <c r="BD59" i="6" s="1"/>
  <c r="B60" i="6"/>
  <c r="BD60" i="6" s="1"/>
  <c r="B61" i="6"/>
  <c r="BD61" i="6" s="1"/>
  <c r="B62" i="6"/>
  <c r="BD62" i="6" s="1"/>
  <c r="B63" i="6"/>
  <c r="BD63" i="6" s="1"/>
  <c r="B64" i="6"/>
  <c r="BD64" i="6" s="1"/>
  <c r="B65" i="6"/>
  <c r="BD65" i="6" s="1"/>
  <c r="B66" i="6"/>
  <c r="BD66" i="6" s="1"/>
  <c r="B67" i="6"/>
  <c r="BD67" i="6" s="1"/>
  <c r="B68" i="6"/>
  <c r="BD68" i="6" s="1"/>
  <c r="B69" i="6"/>
  <c r="BD69" i="6" s="1"/>
  <c r="B5" i="6"/>
  <c r="BD5" i="6" s="1"/>
  <c r="I31" i="11" a="1"/>
  <c r="F31" i="11" a="1"/>
  <c r="I33" i="11" a="1"/>
  <c r="F34" i="11" a="1"/>
  <c r="E107" i="11" a="1"/>
  <c r="I29" i="11" a="1"/>
  <c r="P30" i="11" a="1"/>
  <c r="E108" i="11" a="1"/>
  <c r="F30" i="11" a="1"/>
  <c r="G33" i="11" a="1"/>
  <c r="I32" i="11" a="1"/>
  <c r="P34" i="11" a="1"/>
  <c r="P31" i="11" a="1"/>
  <c r="P29" i="11" a="1"/>
  <c r="G30" i="11" a="1"/>
  <c r="I34" i="11" a="1"/>
  <c r="F32" i="11" a="1"/>
  <c r="G34" i="11" a="1"/>
  <c r="P33" i="11" a="1"/>
  <c r="K32" i="11" a="1"/>
  <c r="I30" i="11" a="1"/>
  <c r="E32" i="11" a="1"/>
  <c r="F33" i="11" a="1"/>
  <c r="H32" i="11" a="1"/>
  <c r="E108" i="11" l="1"/>
  <c r="E107" i="11"/>
  <c r="DK65" i="6"/>
  <c r="AH62" i="2"/>
  <c r="AH50" i="2"/>
  <c r="AH38" i="2"/>
  <c r="Q68" i="2"/>
  <c r="Q67" i="2" s="1"/>
  <c r="Q66" i="2" s="1"/>
  <c r="Q65" i="2" s="1"/>
  <c r="Q64" i="2" s="1"/>
  <c r="Q63" i="2" s="1"/>
  <c r="Q62" i="2" s="1"/>
  <c r="Q61" i="2" s="1"/>
  <c r="Q60" i="2" s="1"/>
  <c r="Q70" i="2"/>
  <c r="Q71" i="2" s="1"/>
  <c r="Q72" i="2" s="1"/>
  <c r="Q73" i="2" s="1"/>
  <c r="Q74" i="2" s="1"/>
  <c r="Q75" i="2" s="1"/>
  <c r="Q76" i="2" s="1"/>
  <c r="Q77" i="2" s="1"/>
  <c r="Q78" i="2" s="1"/>
  <c r="Q79" i="2" s="1"/>
  <c r="Q80" i="2" s="1"/>
  <c r="Q81" i="2" s="1"/>
  <c r="Q82" i="2" s="1"/>
  <c r="Q83" i="2" s="1"/>
  <c r="Q84" i="2" s="1"/>
  <c r="Q85" i="2" s="1"/>
  <c r="Q68" i="4"/>
  <c r="Q67" i="4" s="1"/>
  <c r="Q66" i="4" s="1"/>
  <c r="Q65" i="4" s="1"/>
  <c r="Q64" i="4" s="1"/>
  <c r="Q63" i="4" s="1"/>
  <c r="Q62" i="4" s="1"/>
  <c r="Q61" i="4" s="1"/>
  <c r="Q60" i="4" s="1"/>
  <c r="Q70" i="4"/>
  <c r="Q71" i="4" s="1"/>
  <c r="Q72" i="4" s="1"/>
  <c r="Q73" i="4" s="1"/>
  <c r="Q74" i="4" s="1"/>
  <c r="Q75" i="4" s="1"/>
  <c r="Q76" i="4" s="1"/>
  <c r="Q77" i="4" s="1"/>
  <c r="Q78" i="4" s="1"/>
  <c r="Q79" i="4" s="1"/>
  <c r="Q80" i="4" s="1"/>
  <c r="Q81" i="4" s="1"/>
  <c r="Q82" i="4" s="1"/>
  <c r="Q83" i="4" s="1"/>
  <c r="Q84" i="4" s="1"/>
  <c r="Q85" i="4" s="1"/>
  <c r="BD69" i="2"/>
  <c r="BD62" i="2"/>
  <c r="BD56" i="2"/>
  <c r="BD50" i="2"/>
  <c r="BD38" i="2"/>
  <c r="BD32" i="2"/>
  <c r="BD20" i="2"/>
  <c r="BD65" i="5"/>
  <c r="BD37" i="5"/>
  <c r="BD31" i="5"/>
  <c r="BD25" i="5"/>
  <c r="BD19" i="5"/>
  <c r="BD7" i="5"/>
  <c r="Q69" i="7"/>
  <c r="Q69" i="5"/>
  <c r="Q68" i="6"/>
  <c r="Q67" i="6" s="1"/>
  <c r="Q66" i="6" s="1"/>
  <c r="Q65" i="6" s="1"/>
  <c r="Q64" i="6" s="1"/>
  <c r="Q63" i="6" s="1"/>
  <c r="Q62" i="6" s="1"/>
  <c r="Q61" i="6" s="1"/>
  <c r="Q60" i="6" s="1"/>
  <c r="Q70" i="6"/>
  <c r="Q71" i="6" s="1"/>
  <c r="Q72" i="6" s="1"/>
  <c r="Q73" i="6" s="1"/>
  <c r="Q74" i="6" s="1"/>
  <c r="Q75" i="6" s="1"/>
  <c r="Q76" i="6" s="1"/>
  <c r="Q77" i="6" s="1"/>
  <c r="Q78" i="6" s="1"/>
  <c r="Q79" i="6" s="1"/>
  <c r="Q80" i="6" s="1"/>
  <c r="Q81" i="6" s="1"/>
  <c r="Q82" i="6" s="1"/>
  <c r="Q83" i="6" s="1"/>
  <c r="Q84" i="6" s="1"/>
  <c r="Q85" i="6" s="1"/>
  <c r="AH61" i="2"/>
  <c r="AH49" i="2"/>
  <c r="AH37" i="2"/>
  <c r="AN37" i="2" s="1"/>
  <c r="BD63" i="5"/>
  <c r="BD27" i="5"/>
  <c r="BD67" i="5"/>
  <c r="BD57" i="5"/>
  <c r="BD64" i="7"/>
  <c r="BD58" i="7"/>
  <c r="BD52" i="7"/>
  <c r="BD34" i="7"/>
  <c r="BD28" i="7"/>
  <c r="BD22" i="7"/>
  <c r="BD16" i="7"/>
  <c r="BD10" i="7"/>
  <c r="BD9" i="5"/>
  <c r="EB50" i="7"/>
  <c r="EB32" i="7"/>
  <c r="EB20" i="7"/>
  <c r="EB11" i="7"/>
  <c r="BD56" i="7"/>
  <c r="BD38" i="7"/>
  <c r="BD32" i="7"/>
  <c r="EB5" i="7"/>
  <c r="EB59" i="7"/>
  <c r="EB35" i="7"/>
  <c r="EB8" i="7"/>
  <c r="EB65" i="7"/>
  <c r="EB47" i="7"/>
  <c r="EB23" i="7"/>
  <c r="EB63" i="7"/>
  <c r="EB48" i="7"/>
  <c r="EB30" i="7"/>
  <c r="EB27" i="7"/>
  <c r="EB21" i="7"/>
  <c r="EB15" i="7"/>
  <c r="EB6" i="7"/>
  <c r="EB41" i="7"/>
  <c r="EB66" i="7"/>
  <c r="EB54" i="7"/>
  <c r="EB45" i="7"/>
  <c r="EB39" i="7"/>
  <c r="EB24" i="7"/>
  <c r="BD30" i="7"/>
  <c r="EB56" i="7"/>
  <c r="EB44" i="7"/>
  <c r="EB51" i="7"/>
  <c r="EB42" i="7"/>
  <c r="EB36" i="7"/>
  <c r="EB9" i="7"/>
  <c r="BD60" i="7"/>
  <c r="BD54" i="7"/>
  <c r="BD42" i="7"/>
  <c r="BD36" i="7"/>
  <c r="BD24" i="7"/>
  <c r="BD18" i="7"/>
  <c r="EB62" i="7"/>
  <c r="EB38" i="7"/>
  <c r="EB26" i="7"/>
  <c r="EB14" i="7"/>
  <c r="EB57" i="7"/>
  <c r="EB33" i="7"/>
  <c r="EB18" i="7"/>
  <c r="EB12" i="7"/>
  <c r="BD6" i="7"/>
  <c r="EB53" i="7"/>
  <c r="EB29" i="7"/>
  <c r="EB17" i="7"/>
  <c r="EB60" i="7"/>
  <c r="EB64" i="7"/>
  <c r="EB61" i="7"/>
  <c r="EB58" i="7"/>
  <c r="EB55" i="7"/>
  <c r="EB52" i="7"/>
  <c r="EB49" i="7"/>
  <c r="EB46" i="7"/>
  <c r="EB43" i="7"/>
  <c r="EB40" i="7"/>
  <c r="EB37" i="7"/>
  <c r="EB34" i="7"/>
  <c r="EB31" i="7"/>
  <c r="EB28" i="7"/>
  <c r="EB25" i="7"/>
  <c r="EB22" i="7"/>
  <c r="EB19" i="7"/>
  <c r="EB16" i="7"/>
  <c r="EB13" i="7"/>
  <c r="EB10" i="7"/>
  <c r="EB7" i="7"/>
  <c r="BD65" i="2"/>
  <c r="BD59" i="2"/>
  <c r="BD53" i="2"/>
  <c r="BD47" i="2"/>
  <c r="BD41" i="2"/>
  <c r="BD35" i="2"/>
  <c r="BD29" i="2"/>
  <c r="BD23" i="2"/>
  <c r="BD17" i="2"/>
  <c r="BD11" i="2"/>
  <c r="BD69" i="5"/>
  <c r="BD58" i="5"/>
  <c r="BD40" i="5"/>
  <c r="BD34" i="5"/>
  <c r="BD16" i="5"/>
  <c r="BD68" i="7"/>
  <c r="BD55" i="7"/>
  <c r="BD49" i="7"/>
  <c r="BD43" i="7"/>
  <c r="BD37" i="7"/>
  <c r="BD19" i="7"/>
  <c r="BD13" i="7"/>
  <c r="BD32" i="5"/>
  <c r="BD14" i="5"/>
  <c r="BD45" i="2"/>
  <c r="BD33" i="2"/>
  <c r="BD15" i="2"/>
  <c r="BD65" i="7"/>
  <c r="BD53" i="7"/>
  <c r="BD41" i="7"/>
  <c r="BD35" i="7"/>
  <c r="BD29" i="7"/>
  <c r="BD11" i="7"/>
  <c r="BD51" i="2"/>
  <c r="BD39" i="2"/>
  <c r="BD8" i="5"/>
  <c r="BD51" i="7"/>
  <c r="BD45" i="7"/>
  <c r="BD33" i="7"/>
  <c r="BD27" i="7"/>
  <c r="BD21" i="7"/>
  <c r="BD9" i="7"/>
  <c r="BD14" i="7"/>
  <c r="BD7" i="7"/>
  <c r="BD46" i="7"/>
  <c r="BD40" i="7"/>
  <c r="BD5" i="7"/>
  <c r="BD63" i="7"/>
  <c r="BD57" i="7"/>
  <c r="BD39" i="7"/>
  <c r="BD15" i="7"/>
  <c r="BD69" i="7"/>
  <c r="BD62" i="7"/>
  <c r="BD50" i="7"/>
  <c r="BD44" i="7"/>
  <c r="BD26" i="7"/>
  <c r="BD20" i="7"/>
  <c r="BD8" i="7"/>
  <c r="BD67" i="7"/>
  <c r="BD61" i="7"/>
  <c r="BD31" i="7"/>
  <c r="BD25" i="7"/>
  <c r="BD66" i="7"/>
  <c r="BD48" i="7"/>
  <c r="BD12" i="7"/>
  <c r="BD59" i="7"/>
  <c r="BD47" i="7"/>
  <c r="BD23" i="7"/>
  <c r="BD17" i="7"/>
  <c r="BD60" i="5"/>
  <c r="BD54" i="5"/>
  <c r="BD42" i="5"/>
  <c r="BD30" i="5"/>
  <c r="BD6" i="5"/>
  <c r="BD41" i="5"/>
  <c r="BD29" i="5"/>
  <c r="BD23" i="5"/>
  <c r="BD46" i="5"/>
  <c r="BD45" i="5"/>
  <c r="BD56" i="5"/>
  <c r="BD50" i="5"/>
  <c r="BD26" i="5"/>
  <c r="BD20" i="5"/>
  <c r="BD49" i="5"/>
  <c r="BD64" i="5"/>
  <c r="BD48" i="5"/>
  <c r="BD36" i="5"/>
  <c r="BD24" i="5"/>
  <c r="BD18" i="5"/>
  <c r="BD12" i="5"/>
  <c r="BD59" i="5"/>
  <c r="BD53" i="5"/>
  <c r="BD47" i="5"/>
  <c r="BD35" i="5"/>
  <c r="BD17" i="5"/>
  <c r="BD11" i="5"/>
  <c r="BD5" i="5"/>
  <c r="BD52" i="5"/>
  <c r="BD28" i="5"/>
  <c r="BD22" i="5"/>
  <c r="BD10" i="5"/>
  <c r="BD68" i="5"/>
  <c r="BD51" i="5"/>
  <c r="BD39" i="5"/>
  <c r="BD33" i="5"/>
  <c r="BD21" i="5"/>
  <c r="BD15" i="5"/>
  <c r="BD66" i="5"/>
  <c r="BD62" i="5"/>
  <c r="BD44" i="5"/>
  <c r="BD38" i="5"/>
  <c r="BD61" i="5"/>
  <c r="BD55" i="5"/>
  <c r="BD43" i="5"/>
  <c r="BD13" i="5"/>
  <c r="BD49" i="2"/>
  <c r="BD25" i="2"/>
  <c r="BD13" i="2"/>
  <c r="BD61" i="2"/>
  <c r="BD19" i="2"/>
  <c r="BD67" i="2"/>
  <c r="BD43" i="2"/>
  <c r="BD31" i="2"/>
  <c r="BD63" i="2"/>
  <c r="BD57" i="2"/>
  <c r="BD27" i="2"/>
  <c r="BD21" i="2"/>
  <c r="BD9" i="2"/>
  <c r="BD55" i="2"/>
  <c r="BD37" i="2"/>
  <c r="BD7" i="2"/>
  <c r="BD44" i="2"/>
  <c r="BD26" i="2"/>
  <c r="BD14" i="2"/>
  <c r="BD8" i="2"/>
  <c r="K32" i="11"/>
  <c r="I32" i="11"/>
  <c r="H32" i="11"/>
  <c r="E32" i="11"/>
  <c r="F32" i="11"/>
  <c r="BD68" i="2"/>
  <c r="BD66" i="2"/>
  <c r="BD60" i="2"/>
  <c r="BD54" i="2"/>
  <c r="BD48" i="2"/>
  <c r="BD42" i="2"/>
  <c r="BD36" i="2"/>
  <c r="BD30" i="2"/>
  <c r="BD24" i="2"/>
  <c r="BD18" i="2"/>
  <c r="BD12" i="2"/>
  <c r="BD6" i="2"/>
  <c r="BD64" i="2"/>
  <c r="CK61" i="2" s="1"/>
  <c r="BD58" i="2"/>
  <c r="BD52" i="2"/>
  <c r="BD46" i="2"/>
  <c r="BD40" i="2"/>
  <c r="BD34" i="2"/>
  <c r="BD28" i="2"/>
  <c r="BD22" i="2"/>
  <c r="BD16" i="2"/>
  <c r="BD10" i="2"/>
  <c r="BD5" i="2"/>
  <c r="BD5" i="4"/>
  <c r="I31" i="11"/>
  <c r="F31" i="11"/>
  <c r="P31" i="11"/>
  <c r="K12" i="11"/>
  <c r="L10" i="11" s="1"/>
  <c r="F34" i="11"/>
  <c r="F30" i="11"/>
  <c r="F33" i="11"/>
  <c r="P30" i="11"/>
  <c r="G34" i="11"/>
  <c r="G30" i="11"/>
  <c r="I34" i="11"/>
  <c r="I30" i="11"/>
  <c r="I29" i="11"/>
  <c r="I33" i="11"/>
  <c r="P29" i="11"/>
  <c r="P33" i="11"/>
  <c r="P34" i="11"/>
  <c r="G33" i="11"/>
  <c r="AR60" i="6"/>
  <c r="AK60" i="6"/>
  <c r="AP60" i="6"/>
  <c r="AT60" i="6" s="1"/>
  <c r="AI60" i="6"/>
  <c r="AR24" i="6"/>
  <c r="AK24" i="6"/>
  <c r="AP24" i="6"/>
  <c r="AI24" i="6"/>
  <c r="AH51" i="4"/>
  <c r="AN51" i="4" s="1"/>
  <c r="AH35" i="4"/>
  <c r="AN35" i="4" s="1"/>
  <c r="AR54" i="5"/>
  <c r="AK54" i="5"/>
  <c r="AP54" i="5"/>
  <c r="AT54" i="5" s="1"/>
  <c r="AI54" i="5"/>
  <c r="AR50" i="5"/>
  <c r="AK50" i="5"/>
  <c r="AP50" i="5"/>
  <c r="AT50" i="5" s="1"/>
  <c r="AI50" i="5"/>
  <c r="AR46" i="5"/>
  <c r="AK46" i="5"/>
  <c r="AP46" i="5"/>
  <c r="AT46" i="5" s="1"/>
  <c r="AI46" i="5"/>
  <c r="AR42" i="5"/>
  <c r="AS42" i="5" s="1"/>
  <c r="AK42" i="5"/>
  <c r="AP42" i="5"/>
  <c r="AT42" i="5" s="1"/>
  <c r="AI42" i="5"/>
  <c r="AR38" i="5"/>
  <c r="AS38" i="5" s="1"/>
  <c r="AK38" i="5"/>
  <c r="AP38" i="5"/>
  <c r="AT38" i="5" s="1"/>
  <c r="AI38" i="5"/>
  <c r="AR34" i="5"/>
  <c r="AK34" i="5"/>
  <c r="AP34" i="5"/>
  <c r="AT34" i="5" s="1"/>
  <c r="AI34" i="5"/>
  <c r="AR30" i="5"/>
  <c r="AK30" i="5"/>
  <c r="AP30" i="5"/>
  <c r="AI30" i="5"/>
  <c r="AR58" i="7"/>
  <c r="AP58" i="7"/>
  <c r="AT58" i="7" s="1"/>
  <c r="AK58" i="7"/>
  <c r="AI58" i="7"/>
  <c r="AR54" i="7"/>
  <c r="AP54" i="7"/>
  <c r="AT54" i="7" s="1"/>
  <c r="AK54" i="7"/>
  <c r="AI54" i="7"/>
  <c r="AR38" i="7"/>
  <c r="AP38" i="7"/>
  <c r="AT38" i="7" s="1"/>
  <c r="AK38" i="7"/>
  <c r="AI38" i="7"/>
  <c r="AR34" i="7"/>
  <c r="AP34" i="7"/>
  <c r="AT34" i="7" s="1"/>
  <c r="AK34" i="7"/>
  <c r="AI34" i="7"/>
  <c r="AR18" i="7"/>
  <c r="AP18" i="7"/>
  <c r="AK18" i="7"/>
  <c r="AI18" i="7"/>
  <c r="AR14" i="7"/>
  <c r="AP14" i="7"/>
  <c r="AK14" i="7"/>
  <c r="AI14" i="7"/>
  <c r="AR6" i="7"/>
  <c r="AP6" i="7"/>
  <c r="AH63" i="6"/>
  <c r="AN63" i="6" s="1"/>
  <c r="AH39" i="6"/>
  <c r="AN39" i="6" s="1"/>
  <c r="AR34" i="6"/>
  <c r="AK34" i="6"/>
  <c r="AP34" i="6"/>
  <c r="AT34" i="6" s="1"/>
  <c r="AI34" i="6"/>
  <c r="AR65" i="4"/>
  <c r="AP65" i="4"/>
  <c r="AT65" i="4" s="1"/>
  <c r="AK65" i="4"/>
  <c r="AI65" i="4"/>
  <c r="AR61" i="4"/>
  <c r="AK61" i="4"/>
  <c r="AP61" i="4"/>
  <c r="AT61" i="4" s="1"/>
  <c r="AI61" i="4"/>
  <c r="AR57" i="4"/>
  <c r="AK57" i="4"/>
  <c r="AP57" i="4"/>
  <c r="AT57" i="4" s="1"/>
  <c r="AI57" i="4"/>
  <c r="AR53" i="4"/>
  <c r="AP53" i="4"/>
  <c r="AT53" i="4" s="1"/>
  <c r="AK53" i="4"/>
  <c r="AI53" i="4"/>
  <c r="AR45" i="4"/>
  <c r="AK45" i="4"/>
  <c r="AP45" i="4"/>
  <c r="AT45" i="4" s="1"/>
  <c r="AI45" i="4"/>
  <c r="AR37" i="4"/>
  <c r="AK37" i="4"/>
  <c r="AP37" i="4"/>
  <c r="AT37" i="4" s="1"/>
  <c r="AI37" i="4"/>
  <c r="AR13" i="4"/>
  <c r="AK13" i="4"/>
  <c r="AP13" i="4"/>
  <c r="AI13" i="4"/>
  <c r="AR9" i="4"/>
  <c r="AK9" i="4"/>
  <c r="AP9" i="4"/>
  <c r="AI9" i="4"/>
  <c r="ED66" i="12"/>
  <c r="EB66" i="12"/>
  <c r="EB66" i="4"/>
  <c r="EB60" i="12"/>
  <c r="ED60" i="12"/>
  <c r="EB54" i="12"/>
  <c r="ED54" i="12"/>
  <c r="EB48" i="12"/>
  <c r="ED48" i="12"/>
  <c r="EB42" i="12"/>
  <c r="ED42" i="12"/>
  <c r="EB39" i="12"/>
  <c r="EB36" i="12"/>
  <c r="AR57" i="6"/>
  <c r="AK57" i="6"/>
  <c r="AP57" i="6"/>
  <c r="AT57" i="6" s="1"/>
  <c r="AI57" i="6"/>
  <c r="AH50" i="4"/>
  <c r="AN50" i="4" s="1"/>
  <c r="AH42" i="4"/>
  <c r="AN42" i="4" s="1"/>
  <c r="AR61" i="5"/>
  <c r="AK61" i="5"/>
  <c r="AP61" i="5"/>
  <c r="AT61" i="5" s="1"/>
  <c r="AI61" i="5"/>
  <c r="AR57" i="5"/>
  <c r="AK57" i="5"/>
  <c r="AP57" i="5"/>
  <c r="AT57" i="5" s="1"/>
  <c r="AI57" i="5"/>
  <c r="AR65" i="7"/>
  <c r="AP65" i="7"/>
  <c r="AT65" i="7" s="1"/>
  <c r="AK65" i="7"/>
  <c r="AI65" i="7"/>
  <c r="AH62" i="5"/>
  <c r="AN62" i="5" s="1"/>
  <c r="AH50" i="5"/>
  <c r="AN50" i="5" s="1"/>
  <c r="AH54" i="6"/>
  <c r="AN54" i="6" s="1"/>
  <c r="AR49" i="6"/>
  <c r="AK49" i="6"/>
  <c r="AP49" i="6"/>
  <c r="AT49" i="6" s="1"/>
  <c r="AI49" i="6"/>
  <c r="AR62" i="4"/>
  <c r="AK62" i="4"/>
  <c r="AP62" i="4"/>
  <c r="AT62" i="4" s="1"/>
  <c r="AI62" i="4"/>
  <c r="AR6" i="4"/>
  <c r="AK6" i="4"/>
  <c r="AP6" i="4"/>
  <c r="AI6" i="4"/>
  <c r="AR65" i="5"/>
  <c r="AK65" i="5"/>
  <c r="AP65" i="5"/>
  <c r="AT65" i="5" s="1"/>
  <c r="AI65" i="5"/>
  <c r="AH50" i="6"/>
  <c r="AN50" i="6" s="1"/>
  <c r="AR45" i="6"/>
  <c r="AK45" i="6"/>
  <c r="AP45" i="6"/>
  <c r="AT45" i="6" s="1"/>
  <c r="AI45" i="6"/>
  <c r="AR21" i="6"/>
  <c r="AK21" i="6"/>
  <c r="AP21" i="6"/>
  <c r="AI21" i="6"/>
  <c r="AH58" i="4"/>
  <c r="AN58" i="4" s="1"/>
  <c r="AH38" i="4"/>
  <c r="AN38" i="4" s="1"/>
  <c r="AR49" i="5"/>
  <c r="AK49" i="5"/>
  <c r="AP49" i="5"/>
  <c r="AT49" i="5" s="1"/>
  <c r="AI49" i="5"/>
  <c r="AR33" i="5"/>
  <c r="AK33" i="5"/>
  <c r="AP33" i="5"/>
  <c r="AT33" i="5" s="1"/>
  <c r="AI33" i="5"/>
  <c r="AR21" i="5"/>
  <c r="AK21" i="5"/>
  <c r="AP21" i="5"/>
  <c r="AI21" i="5"/>
  <c r="AR17" i="5"/>
  <c r="AK17" i="5"/>
  <c r="AP17" i="5"/>
  <c r="AI17" i="5"/>
  <c r="AR13" i="5"/>
  <c r="AK13" i="5"/>
  <c r="AP13" i="5"/>
  <c r="AI13" i="5"/>
  <c r="AR61" i="7"/>
  <c r="AP61" i="7"/>
  <c r="AT61" i="7" s="1"/>
  <c r="AK61" i="7"/>
  <c r="AI61" i="7"/>
  <c r="AR57" i="7"/>
  <c r="AK57" i="7"/>
  <c r="AP57" i="7"/>
  <c r="AT57" i="7" s="1"/>
  <c r="AI57" i="7"/>
  <c r="AR49" i="7"/>
  <c r="AP49" i="7"/>
  <c r="AT49" i="7" s="1"/>
  <c r="AK49" i="7"/>
  <c r="AI49" i="7"/>
  <c r="AR41" i="7"/>
  <c r="AP41" i="7"/>
  <c r="AT41" i="7" s="1"/>
  <c r="AK41" i="7"/>
  <c r="AI41" i="7"/>
  <c r="AR37" i="7"/>
  <c r="AP37" i="7"/>
  <c r="AT37" i="7" s="1"/>
  <c r="AK37" i="7"/>
  <c r="AI37" i="7"/>
  <c r="AR33" i="7"/>
  <c r="AK33" i="7"/>
  <c r="AP33" i="7"/>
  <c r="AT33" i="7" s="1"/>
  <c r="AI33" i="7"/>
  <c r="AR29" i="7"/>
  <c r="AP29" i="7"/>
  <c r="AK29" i="7"/>
  <c r="AI29" i="7"/>
  <c r="AR25" i="7"/>
  <c r="AP25" i="7"/>
  <c r="AK25" i="7"/>
  <c r="AI25" i="7"/>
  <c r="AR17" i="7"/>
  <c r="AP17" i="7"/>
  <c r="AK17" i="7"/>
  <c r="AI17" i="7"/>
  <c r="AR13" i="7"/>
  <c r="AP13" i="7"/>
  <c r="AK13" i="7"/>
  <c r="AI13" i="7"/>
  <c r="AH61" i="6"/>
  <c r="AN61" i="6" s="1"/>
  <c r="AH37" i="6"/>
  <c r="AN37" i="6" s="1"/>
  <c r="AR44" i="6"/>
  <c r="AK44" i="6"/>
  <c r="AP44" i="6"/>
  <c r="AT44" i="6" s="1"/>
  <c r="AI44" i="6"/>
  <c r="AR32" i="6"/>
  <c r="AK32" i="6"/>
  <c r="AP32" i="6"/>
  <c r="AT32" i="6" s="1"/>
  <c r="AI32" i="6"/>
  <c r="AR8" i="6"/>
  <c r="AK8" i="6"/>
  <c r="AP8" i="6"/>
  <c r="AI8" i="6"/>
  <c r="AH58" i="5"/>
  <c r="AN58" i="5" s="1"/>
  <c r="AH58" i="7"/>
  <c r="AN58" i="7" s="1"/>
  <c r="AH50" i="7"/>
  <c r="AN50" i="7" s="1"/>
  <c r="AH46" i="7"/>
  <c r="AN46" i="7" s="1"/>
  <c r="AH42" i="7"/>
  <c r="AN42" i="7" s="1"/>
  <c r="AH38" i="7"/>
  <c r="AN38" i="7" s="1"/>
  <c r="AH60" i="6"/>
  <c r="AN60" i="6" s="1"/>
  <c r="AH48" i="6"/>
  <c r="AN48" i="6" s="1"/>
  <c r="AH36" i="6"/>
  <c r="AN36" i="6" s="1"/>
  <c r="AR5" i="6"/>
  <c r="AP5" i="6"/>
  <c r="AR55" i="6"/>
  <c r="AP55" i="6"/>
  <c r="AT55" i="6" s="1"/>
  <c r="AK55" i="6"/>
  <c r="AI55" i="6"/>
  <c r="AR43" i="6"/>
  <c r="AP43" i="6"/>
  <c r="AT43" i="6" s="1"/>
  <c r="AK43" i="6"/>
  <c r="AI43" i="6"/>
  <c r="AR31" i="6"/>
  <c r="AP31" i="6"/>
  <c r="AT31" i="6" s="1"/>
  <c r="AK31" i="6"/>
  <c r="AI31" i="6"/>
  <c r="AR19" i="6"/>
  <c r="AP19" i="6"/>
  <c r="AK19" i="6"/>
  <c r="AI19" i="6"/>
  <c r="AR7" i="6"/>
  <c r="AP7" i="6"/>
  <c r="AK7" i="6"/>
  <c r="AI7" i="6"/>
  <c r="AR64" i="4"/>
  <c r="AP64" i="4"/>
  <c r="AT64" i="4" s="1"/>
  <c r="AK64" i="4"/>
  <c r="AI64" i="4"/>
  <c r="AR60" i="4"/>
  <c r="AK60" i="4"/>
  <c r="AP60" i="4"/>
  <c r="AT60" i="4" s="1"/>
  <c r="AI60" i="4"/>
  <c r="AR56" i="4"/>
  <c r="AK56" i="4"/>
  <c r="AP56" i="4"/>
  <c r="AT56" i="4" s="1"/>
  <c r="AI56" i="4"/>
  <c r="AR52" i="4"/>
  <c r="AP52" i="4"/>
  <c r="AT52" i="4" s="1"/>
  <c r="AK52" i="4"/>
  <c r="AI52" i="4"/>
  <c r="AR48" i="4"/>
  <c r="AK48" i="4"/>
  <c r="AP48" i="4"/>
  <c r="AT48" i="4" s="1"/>
  <c r="AI48" i="4"/>
  <c r="AR44" i="4"/>
  <c r="AK44" i="4"/>
  <c r="AP44" i="4"/>
  <c r="AT44" i="4" s="1"/>
  <c r="AI44" i="4"/>
  <c r="AR40" i="4"/>
  <c r="AP40" i="4"/>
  <c r="AT40" i="4" s="1"/>
  <c r="AK40" i="4"/>
  <c r="AI40" i="4"/>
  <c r="AR36" i="4"/>
  <c r="AK36" i="4"/>
  <c r="AP36" i="4"/>
  <c r="AT36" i="4" s="1"/>
  <c r="AI36" i="4"/>
  <c r="AR32" i="4"/>
  <c r="AK32" i="4"/>
  <c r="AP32" i="4"/>
  <c r="AT32" i="4" s="1"/>
  <c r="AI32" i="4"/>
  <c r="AR28" i="4"/>
  <c r="AP28" i="4"/>
  <c r="AK28" i="4"/>
  <c r="AI28" i="4"/>
  <c r="AR24" i="4"/>
  <c r="AK24" i="4"/>
  <c r="AP24" i="4"/>
  <c r="AI24" i="4"/>
  <c r="AR20" i="4"/>
  <c r="AK20" i="4"/>
  <c r="AP20" i="4"/>
  <c r="AI20" i="4"/>
  <c r="AR16" i="4"/>
  <c r="AP16" i="4"/>
  <c r="AK16" i="4"/>
  <c r="AI16" i="4"/>
  <c r="AR12" i="4"/>
  <c r="AK12" i="4"/>
  <c r="AP12" i="4"/>
  <c r="AI12" i="4"/>
  <c r="AR8" i="4"/>
  <c r="AK8" i="4"/>
  <c r="AP8" i="4"/>
  <c r="AI8" i="4"/>
  <c r="AR63" i="5"/>
  <c r="AK63" i="5"/>
  <c r="AP63" i="5"/>
  <c r="AT63" i="5" s="1"/>
  <c r="AI63" i="5"/>
  <c r="AR5" i="7"/>
  <c r="AP5" i="7"/>
  <c r="AH62" i="6"/>
  <c r="AN62" i="6" s="1"/>
  <c r="AH38" i="6"/>
  <c r="AN38" i="6" s="1"/>
  <c r="AR33" i="6"/>
  <c r="AK33" i="6"/>
  <c r="AP33" i="6"/>
  <c r="AT33" i="6" s="1"/>
  <c r="AI33" i="6"/>
  <c r="AR9" i="6"/>
  <c r="AK9" i="6"/>
  <c r="AP9" i="6"/>
  <c r="AI9" i="6"/>
  <c r="AH62" i="4"/>
  <c r="AN62" i="4" s="1"/>
  <c r="AS62" i="4" s="1"/>
  <c r="AH54" i="4"/>
  <c r="AN54" i="4" s="1"/>
  <c r="AH46" i="4"/>
  <c r="AN46" i="4" s="1"/>
  <c r="AR53" i="5"/>
  <c r="AK53" i="5"/>
  <c r="AP53" i="5"/>
  <c r="AT53" i="5" s="1"/>
  <c r="AI53" i="5"/>
  <c r="AR45" i="5"/>
  <c r="AK45" i="5"/>
  <c r="AP45" i="5"/>
  <c r="AT45" i="5" s="1"/>
  <c r="AI45" i="5"/>
  <c r="AR41" i="5"/>
  <c r="AS41" i="5" s="1"/>
  <c r="AK41" i="5"/>
  <c r="AP41" i="5"/>
  <c r="AT41" i="5" s="1"/>
  <c r="AI41" i="5"/>
  <c r="AR37" i="5"/>
  <c r="AS37" i="5" s="1"/>
  <c r="AK37" i="5"/>
  <c r="AP37" i="5"/>
  <c r="AT37" i="5" s="1"/>
  <c r="AI37" i="5"/>
  <c r="AR29" i="5"/>
  <c r="AK29" i="5"/>
  <c r="AP29" i="5"/>
  <c r="AI29" i="5"/>
  <c r="AR25" i="5"/>
  <c r="AK25" i="5"/>
  <c r="AP25" i="5"/>
  <c r="AI25" i="5"/>
  <c r="AR53" i="7"/>
  <c r="AP53" i="7"/>
  <c r="AT53" i="7" s="1"/>
  <c r="AK53" i="7"/>
  <c r="AI53" i="7"/>
  <c r="AR45" i="7"/>
  <c r="AK45" i="7"/>
  <c r="AP45" i="7"/>
  <c r="AT45" i="7" s="1"/>
  <c r="AI45" i="7"/>
  <c r="AR21" i="7"/>
  <c r="AK21" i="7"/>
  <c r="AP21" i="7"/>
  <c r="AI21" i="7"/>
  <c r="AR9" i="7"/>
  <c r="AP9" i="7"/>
  <c r="AH63" i="5"/>
  <c r="AN63" i="5" s="1"/>
  <c r="AH49" i="6"/>
  <c r="AN49" i="6" s="1"/>
  <c r="AR56" i="6"/>
  <c r="AK56" i="6"/>
  <c r="AP56" i="6"/>
  <c r="AT56" i="6" s="1"/>
  <c r="AI56" i="6"/>
  <c r="AR20" i="6"/>
  <c r="AK20" i="6"/>
  <c r="AP20" i="6"/>
  <c r="AI20" i="6"/>
  <c r="AH54" i="5"/>
  <c r="AN54" i="5" s="1"/>
  <c r="AS54" i="5" s="1"/>
  <c r="AH46" i="5"/>
  <c r="AN46" i="5" s="1"/>
  <c r="AH62" i="7"/>
  <c r="AN62" i="7" s="1"/>
  <c r="AH54" i="7"/>
  <c r="AN54" i="7" s="1"/>
  <c r="AH59" i="6"/>
  <c r="AN59" i="6" s="1"/>
  <c r="AH47" i="6"/>
  <c r="AN47" i="6" s="1"/>
  <c r="AH35" i="6"/>
  <c r="AN35" i="6" s="1"/>
  <c r="AR66" i="6"/>
  <c r="AP66" i="6"/>
  <c r="AT66" i="6" s="1"/>
  <c r="AK66" i="6"/>
  <c r="AI66" i="6"/>
  <c r="AR54" i="6"/>
  <c r="AP54" i="6"/>
  <c r="AT54" i="6" s="1"/>
  <c r="AK54" i="6"/>
  <c r="AI54" i="6"/>
  <c r="AR42" i="6"/>
  <c r="AP42" i="6"/>
  <c r="AT42" i="6" s="1"/>
  <c r="AK42" i="6"/>
  <c r="AI42" i="6"/>
  <c r="AR30" i="6"/>
  <c r="AP30" i="6"/>
  <c r="AK30" i="6"/>
  <c r="AI30" i="6"/>
  <c r="AR18" i="6"/>
  <c r="AP18" i="6"/>
  <c r="AK18" i="6"/>
  <c r="AI18" i="6"/>
  <c r="AR6" i="6"/>
  <c r="AP6" i="6"/>
  <c r="AK6" i="6"/>
  <c r="AI6" i="6"/>
  <c r="AH61" i="4"/>
  <c r="AN61" i="4" s="1"/>
  <c r="AH57" i="4"/>
  <c r="AN57" i="4" s="1"/>
  <c r="AH53" i="4"/>
  <c r="AN53" i="4" s="1"/>
  <c r="AH49" i="4"/>
  <c r="AN49" i="4" s="1"/>
  <c r="AH45" i="4"/>
  <c r="AN45" i="4" s="1"/>
  <c r="AH41" i="4"/>
  <c r="AN41" i="4" s="1"/>
  <c r="AH37" i="4"/>
  <c r="AN37" i="4" s="1"/>
  <c r="BL65" i="2"/>
  <c r="BL66" i="2" s="1"/>
  <c r="BL67" i="2" s="1"/>
  <c r="BL68" i="2" s="1"/>
  <c r="BL69" i="2" s="1"/>
  <c r="BL70" i="2" s="1"/>
  <c r="BL71" i="2" s="1"/>
  <c r="BL72" i="2" s="1"/>
  <c r="BL73" i="2" s="1"/>
  <c r="BL74" i="2" s="1"/>
  <c r="BL75" i="2" s="1"/>
  <c r="BL76" i="2" s="1"/>
  <c r="BL77" i="2" s="1"/>
  <c r="BL78" i="2" s="1"/>
  <c r="BL79" i="2" s="1"/>
  <c r="BL80" i="2" s="1"/>
  <c r="BL81" i="2" s="1"/>
  <c r="BL82" i="2" s="1"/>
  <c r="BL83" i="2" s="1"/>
  <c r="BL84" i="2" s="1"/>
  <c r="BL85" i="2" s="1"/>
  <c r="BJ65" i="2"/>
  <c r="BJ66" i="2" s="1"/>
  <c r="BJ67" i="2" s="1"/>
  <c r="BJ68" i="2" s="1"/>
  <c r="BJ69" i="2" s="1"/>
  <c r="BJ70" i="2" s="1"/>
  <c r="BJ71" i="2" s="1"/>
  <c r="BJ72" i="2" s="1"/>
  <c r="BJ73" i="2" s="1"/>
  <c r="BJ74" i="2" s="1"/>
  <c r="BJ75" i="2" s="1"/>
  <c r="BJ76" i="2" s="1"/>
  <c r="BJ77" i="2" s="1"/>
  <c r="BJ78" i="2" s="1"/>
  <c r="BJ79" i="2" s="1"/>
  <c r="BJ80" i="2" s="1"/>
  <c r="BJ81" i="2" s="1"/>
  <c r="BJ82" i="2" s="1"/>
  <c r="BJ83" i="2" s="1"/>
  <c r="BJ84" i="2" s="1"/>
  <c r="BJ85" i="2" s="1"/>
  <c r="BI65" i="2"/>
  <c r="BI66" i="2" s="1"/>
  <c r="BI67" i="2" s="1"/>
  <c r="BI68" i="2" s="1"/>
  <c r="BI69" i="2" s="1"/>
  <c r="BI70" i="2" s="1"/>
  <c r="BI71" i="2" s="1"/>
  <c r="BI72" i="2" s="1"/>
  <c r="BI73" i="2" s="1"/>
  <c r="BI74" i="2" s="1"/>
  <c r="BI75" i="2" s="1"/>
  <c r="BI76" i="2" s="1"/>
  <c r="BI77" i="2" s="1"/>
  <c r="BI78" i="2" s="1"/>
  <c r="BI79" i="2" s="1"/>
  <c r="BI80" i="2" s="1"/>
  <c r="BI81" i="2" s="1"/>
  <c r="BI82" i="2" s="1"/>
  <c r="BI83" i="2" s="1"/>
  <c r="BI84" i="2" s="1"/>
  <c r="BI85" i="2" s="1"/>
  <c r="BK65" i="2"/>
  <c r="BK66" i="2" s="1"/>
  <c r="BK67" i="2" s="1"/>
  <c r="BK68" i="2" s="1"/>
  <c r="BK69" i="2" s="1"/>
  <c r="BK70" i="2" s="1"/>
  <c r="BK71" i="2" s="1"/>
  <c r="BK72" i="2" s="1"/>
  <c r="BK73" i="2" s="1"/>
  <c r="BK74" i="2" s="1"/>
  <c r="BK75" i="2" s="1"/>
  <c r="BK76" i="2" s="1"/>
  <c r="BK77" i="2" s="1"/>
  <c r="BK78" i="2" s="1"/>
  <c r="BK79" i="2" s="1"/>
  <c r="BK80" i="2" s="1"/>
  <c r="BK81" i="2" s="1"/>
  <c r="BK82" i="2" s="1"/>
  <c r="BK83" i="2" s="1"/>
  <c r="BK84" i="2" s="1"/>
  <c r="BK85" i="2" s="1"/>
  <c r="BH65" i="2"/>
  <c r="BH66" i="2" s="1"/>
  <c r="BH67" i="2" s="1"/>
  <c r="BH68" i="2" s="1"/>
  <c r="BH69" i="2" s="1"/>
  <c r="BH70" i="2" s="1"/>
  <c r="BH71" i="2" s="1"/>
  <c r="BH72" i="2" s="1"/>
  <c r="BH73" i="2" s="1"/>
  <c r="BH74" i="2" s="1"/>
  <c r="BH75" i="2" s="1"/>
  <c r="BH76" i="2" s="1"/>
  <c r="BH77" i="2" s="1"/>
  <c r="BH78" i="2" s="1"/>
  <c r="BH79" i="2" s="1"/>
  <c r="BH80" i="2" s="1"/>
  <c r="BH81" i="2" s="1"/>
  <c r="BH82" i="2" s="1"/>
  <c r="BH83" i="2" s="1"/>
  <c r="BH84" i="2" s="1"/>
  <c r="BH85" i="2" s="1"/>
  <c r="AR60" i="5"/>
  <c r="AK60" i="5"/>
  <c r="AP60" i="5"/>
  <c r="AT60" i="5" s="1"/>
  <c r="AI60" i="5"/>
  <c r="AR56" i="5"/>
  <c r="AP56" i="5"/>
  <c r="AT56" i="5" s="1"/>
  <c r="AK56" i="5"/>
  <c r="AI56" i="5"/>
  <c r="AR52" i="5"/>
  <c r="AK52" i="5"/>
  <c r="AP52" i="5"/>
  <c r="AT52" i="5" s="1"/>
  <c r="AI52" i="5"/>
  <c r="AR48" i="5"/>
  <c r="AK48" i="5"/>
  <c r="AP48" i="5"/>
  <c r="AT48" i="5" s="1"/>
  <c r="AI48" i="5"/>
  <c r="AR44" i="5"/>
  <c r="AS44" i="5" s="1"/>
  <c r="AP44" i="5"/>
  <c r="AT44" i="5" s="1"/>
  <c r="AK44" i="5"/>
  <c r="AI44" i="5"/>
  <c r="AR40" i="5"/>
  <c r="AS40" i="5" s="1"/>
  <c r="AK40" i="5"/>
  <c r="AP40" i="5"/>
  <c r="AT40" i="5" s="1"/>
  <c r="AI40" i="5"/>
  <c r="AR36" i="5"/>
  <c r="AS36" i="5" s="1"/>
  <c r="AK36" i="5"/>
  <c r="AP36" i="5"/>
  <c r="AT36" i="5" s="1"/>
  <c r="AI36" i="5"/>
  <c r="AR32" i="5"/>
  <c r="AP32" i="5"/>
  <c r="AT32" i="5" s="1"/>
  <c r="AK32" i="5"/>
  <c r="AI32" i="5"/>
  <c r="AR28" i="5"/>
  <c r="AK28" i="5"/>
  <c r="AP28" i="5"/>
  <c r="AI28" i="5"/>
  <c r="AR24" i="5"/>
  <c r="AK24" i="5"/>
  <c r="AP24" i="5"/>
  <c r="AI24" i="5"/>
  <c r="AR20" i="5"/>
  <c r="AP20" i="5"/>
  <c r="AK20" i="5"/>
  <c r="AI20" i="5"/>
  <c r="AR16" i="5"/>
  <c r="AK16" i="5"/>
  <c r="AP16" i="5"/>
  <c r="AI16" i="5"/>
  <c r="AR12" i="5"/>
  <c r="AK12" i="5"/>
  <c r="AP12" i="5"/>
  <c r="AI12" i="5"/>
  <c r="AR64" i="7"/>
  <c r="AP64" i="7"/>
  <c r="AT64" i="7" s="1"/>
  <c r="AK64" i="7"/>
  <c r="AI64" i="7"/>
  <c r="AR60" i="7"/>
  <c r="AP60" i="7"/>
  <c r="AT60" i="7" s="1"/>
  <c r="AK60" i="7"/>
  <c r="AI60" i="7"/>
  <c r="AR56" i="7"/>
  <c r="AK56" i="7"/>
  <c r="AP56" i="7"/>
  <c r="AT56" i="7" s="1"/>
  <c r="AI56" i="7"/>
  <c r="AR52" i="7"/>
  <c r="AP52" i="7"/>
  <c r="AT52" i="7" s="1"/>
  <c r="AK52" i="7"/>
  <c r="AI52" i="7"/>
  <c r="AR48" i="7"/>
  <c r="AP48" i="7"/>
  <c r="AT48" i="7" s="1"/>
  <c r="AK48" i="7"/>
  <c r="AI48" i="7"/>
  <c r="AR44" i="7"/>
  <c r="AK44" i="7"/>
  <c r="AP44" i="7"/>
  <c r="AT44" i="7" s="1"/>
  <c r="AI44" i="7"/>
  <c r="AR40" i="7"/>
  <c r="AP40" i="7"/>
  <c r="AT40" i="7" s="1"/>
  <c r="AK40" i="7"/>
  <c r="AI40" i="7"/>
  <c r="AR36" i="7"/>
  <c r="AP36" i="7"/>
  <c r="AT36" i="7" s="1"/>
  <c r="AK36" i="7"/>
  <c r="AI36" i="7"/>
  <c r="AR32" i="7"/>
  <c r="AK32" i="7"/>
  <c r="AP32" i="7"/>
  <c r="AT32" i="7" s="1"/>
  <c r="AI32" i="7"/>
  <c r="AR28" i="7"/>
  <c r="AP28" i="7"/>
  <c r="AK28" i="7"/>
  <c r="AI28" i="7"/>
  <c r="AR24" i="7"/>
  <c r="AP24" i="7"/>
  <c r="AK24" i="7"/>
  <c r="AI24" i="7"/>
  <c r="AR20" i="7"/>
  <c r="AK20" i="7"/>
  <c r="AP20" i="7"/>
  <c r="AI20" i="7"/>
  <c r="AR16" i="7"/>
  <c r="AP16" i="7"/>
  <c r="AK16" i="7"/>
  <c r="AI16" i="7"/>
  <c r="AR12" i="7"/>
  <c r="AP12" i="7"/>
  <c r="AK12" i="7"/>
  <c r="AI12" i="7"/>
  <c r="AR8" i="7"/>
  <c r="AP8" i="7"/>
  <c r="ED67" i="12"/>
  <c r="EB64" i="12"/>
  <c r="ED64" i="12"/>
  <c r="EB61" i="12"/>
  <c r="ED61" i="12"/>
  <c r="ED58" i="12"/>
  <c r="EB58" i="12"/>
  <c r="ED55" i="12"/>
  <c r="EB55" i="12"/>
  <c r="EB52" i="12"/>
  <c r="ED52" i="12"/>
  <c r="EB49" i="12"/>
  <c r="ED49" i="12"/>
  <c r="ED46" i="12"/>
  <c r="EB46" i="12"/>
  <c r="ED43" i="12"/>
  <c r="EB43" i="12"/>
  <c r="EB40" i="12"/>
  <c r="EC40" i="12" s="1"/>
  <c r="EB37" i="12"/>
  <c r="AH57" i="6"/>
  <c r="AN57" i="6" s="1"/>
  <c r="AR40" i="6"/>
  <c r="AP40" i="6"/>
  <c r="AT40" i="6" s="1"/>
  <c r="AK40" i="6"/>
  <c r="AI40" i="6"/>
  <c r="AR63" i="4"/>
  <c r="AK63" i="4"/>
  <c r="AP63" i="4"/>
  <c r="AT63" i="4" s="1"/>
  <c r="AI63" i="4"/>
  <c r="AR59" i="4"/>
  <c r="AK59" i="4"/>
  <c r="AP59" i="4"/>
  <c r="AT59" i="4" s="1"/>
  <c r="AI59" i="4"/>
  <c r="AR47" i="4"/>
  <c r="AK47" i="4"/>
  <c r="AP47" i="4"/>
  <c r="AT47" i="4" s="1"/>
  <c r="AI47" i="4"/>
  <c r="AR43" i="4"/>
  <c r="AK43" i="4"/>
  <c r="AP43" i="4"/>
  <c r="AT43" i="4" s="1"/>
  <c r="AI43" i="4"/>
  <c r="AR31" i="4"/>
  <c r="AK31" i="4"/>
  <c r="AP31" i="4"/>
  <c r="AT31" i="4" s="1"/>
  <c r="AI31" i="4"/>
  <c r="AR7" i="4"/>
  <c r="AK7" i="4"/>
  <c r="AP7" i="4"/>
  <c r="AI7" i="4"/>
  <c r="AR66" i="5"/>
  <c r="AK66" i="5"/>
  <c r="AP66" i="5"/>
  <c r="AT66" i="5" s="1"/>
  <c r="AI66" i="5"/>
  <c r="AR66" i="4"/>
  <c r="AK66" i="4"/>
  <c r="AP66" i="4"/>
  <c r="AT66" i="4" s="1"/>
  <c r="AI66" i="4"/>
  <c r="AR26" i="4"/>
  <c r="AK26" i="4"/>
  <c r="AP26" i="4"/>
  <c r="AI26" i="4"/>
  <c r="AR22" i="4"/>
  <c r="AK22" i="4"/>
  <c r="AP22" i="4"/>
  <c r="AI22" i="4"/>
  <c r="AR48" i="6"/>
  <c r="AK48" i="6"/>
  <c r="AP48" i="6"/>
  <c r="AT48" i="6" s="1"/>
  <c r="AI48" i="6"/>
  <c r="AR12" i="6"/>
  <c r="AK12" i="6"/>
  <c r="AP12" i="6"/>
  <c r="AI12" i="6"/>
  <c r="AH39" i="4"/>
  <c r="AN39" i="4" s="1"/>
  <c r="AH58" i="6"/>
  <c r="AN58" i="6" s="1"/>
  <c r="AR65" i="6"/>
  <c r="AP65" i="6"/>
  <c r="AT65" i="6" s="1"/>
  <c r="AK65" i="6"/>
  <c r="AI65" i="6"/>
  <c r="AR41" i="6"/>
  <c r="AP41" i="6"/>
  <c r="AT41" i="6" s="1"/>
  <c r="AK41" i="6"/>
  <c r="AI41" i="6"/>
  <c r="AR17" i="6"/>
  <c r="AP17" i="6"/>
  <c r="AK17" i="6"/>
  <c r="AI17" i="6"/>
  <c r="AH61" i="5"/>
  <c r="AN61" i="5" s="1"/>
  <c r="AH57" i="5"/>
  <c r="AN57" i="5" s="1"/>
  <c r="AH49" i="5"/>
  <c r="AN49" i="5" s="1"/>
  <c r="AH45" i="5"/>
  <c r="AN45" i="5" s="1"/>
  <c r="AH61" i="7"/>
  <c r="AN61" i="7" s="1"/>
  <c r="AH53" i="7"/>
  <c r="AN53" i="7" s="1"/>
  <c r="AH37" i="7"/>
  <c r="AN37" i="7" s="1"/>
  <c r="AH45" i="6"/>
  <c r="AN45" i="6" s="1"/>
  <c r="AR64" i="6"/>
  <c r="AP64" i="6"/>
  <c r="AT64" i="6" s="1"/>
  <c r="AK64" i="6"/>
  <c r="AI64" i="6"/>
  <c r="AR52" i="6"/>
  <c r="AP52" i="6"/>
  <c r="AT52" i="6" s="1"/>
  <c r="AK52" i="6"/>
  <c r="AI52" i="6"/>
  <c r="AR28" i="6"/>
  <c r="AP28" i="6"/>
  <c r="AK28" i="6"/>
  <c r="AI28" i="6"/>
  <c r="AR16" i="6"/>
  <c r="AP16" i="6"/>
  <c r="AK16" i="6"/>
  <c r="AI16" i="6"/>
  <c r="AR55" i="4"/>
  <c r="AK55" i="4"/>
  <c r="AP55" i="4"/>
  <c r="AT55" i="4" s="1"/>
  <c r="AI55" i="4"/>
  <c r="AR51" i="4"/>
  <c r="AK51" i="4"/>
  <c r="AP51" i="4"/>
  <c r="AT51" i="4" s="1"/>
  <c r="AI51" i="4"/>
  <c r="AR39" i="4"/>
  <c r="AK39" i="4"/>
  <c r="AP39" i="4"/>
  <c r="AT39" i="4" s="1"/>
  <c r="AI39" i="4"/>
  <c r="AR35" i="4"/>
  <c r="AK35" i="4"/>
  <c r="AP35" i="4"/>
  <c r="AT35" i="4" s="1"/>
  <c r="AI35" i="4"/>
  <c r="AR27" i="4"/>
  <c r="AK27" i="4"/>
  <c r="AP27" i="4"/>
  <c r="AI27" i="4"/>
  <c r="AR23" i="4"/>
  <c r="AK23" i="4"/>
  <c r="AP23" i="4"/>
  <c r="AI23" i="4"/>
  <c r="AR19" i="4"/>
  <c r="AK19" i="4"/>
  <c r="AP19" i="4"/>
  <c r="AI19" i="4"/>
  <c r="AR15" i="4"/>
  <c r="AK15" i="4"/>
  <c r="AP15" i="4"/>
  <c r="AI15" i="4"/>
  <c r="AR11" i="4"/>
  <c r="AK11" i="4"/>
  <c r="AP11" i="4"/>
  <c r="AI11" i="4"/>
  <c r="AH56" i="6"/>
  <c r="AN56" i="6" s="1"/>
  <c r="AH44" i="6"/>
  <c r="AN44" i="6" s="1"/>
  <c r="AR63" i="6"/>
  <c r="AP63" i="6"/>
  <c r="AT63" i="6" s="1"/>
  <c r="AK63" i="6"/>
  <c r="AI63" i="6"/>
  <c r="AR51" i="6"/>
  <c r="AP51" i="6"/>
  <c r="AT51" i="6" s="1"/>
  <c r="AK51" i="6"/>
  <c r="AI51" i="6"/>
  <c r="AR39" i="6"/>
  <c r="AP39" i="6"/>
  <c r="AT39" i="6" s="1"/>
  <c r="AK39" i="6"/>
  <c r="AI39" i="6"/>
  <c r="AR27" i="6"/>
  <c r="AP27" i="6"/>
  <c r="AK27" i="6"/>
  <c r="AI27" i="6"/>
  <c r="AR15" i="6"/>
  <c r="AP15" i="6"/>
  <c r="AK15" i="6"/>
  <c r="AI15" i="6"/>
  <c r="AH60" i="4"/>
  <c r="AN60" i="4" s="1"/>
  <c r="AS60" i="4" s="1"/>
  <c r="AH56" i="4"/>
  <c r="AN56" i="4" s="1"/>
  <c r="AH52" i="4"/>
  <c r="AN52" i="4" s="1"/>
  <c r="AH48" i="4"/>
  <c r="AN48" i="4" s="1"/>
  <c r="AH44" i="4"/>
  <c r="AN44" i="4" s="1"/>
  <c r="AH40" i="4"/>
  <c r="AN40" i="4" s="1"/>
  <c r="AH36" i="4"/>
  <c r="AN36" i="4" s="1"/>
  <c r="AR59" i="5"/>
  <c r="AK59" i="5"/>
  <c r="AP59" i="5"/>
  <c r="AT59" i="5" s="1"/>
  <c r="AI59" i="5"/>
  <c r="AR55" i="5"/>
  <c r="AP55" i="5"/>
  <c r="AT55" i="5" s="1"/>
  <c r="AK55" i="5"/>
  <c r="AI55" i="5"/>
  <c r="AR51" i="5"/>
  <c r="AK51" i="5"/>
  <c r="AP51" i="5"/>
  <c r="AT51" i="5" s="1"/>
  <c r="AI51" i="5"/>
  <c r="AR47" i="5"/>
  <c r="AK47" i="5"/>
  <c r="AP47" i="5"/>
  <c r="AT47" i="5" s="1"/>
  <c r="AI47" i="5"/>
  <c r="AR43" i="5"/>
  <c r="AS43" i="5" s="1"/>
  <c r="AP43" i="5"/>
  <c r="AT43" i="5" s="1"/>
  <c r="AK43" i="5"/>
  <c r="AI43" i="5"/>
  <c r="AR39" i="5"/>
  <c r="AS39" i="5" s="1"/>
  <c r="AK39" i="5"/>
  <c r="AP39" i="5"/>
  <c r="AT39" i="5" s="1"/>
  <c r="AI39" i="5"/>
  <c r="AR35" i="5"/>
  <c r="AS35" i="5" s="1"/>
  <c r="AK35" i="5"/>
  <c r="AP35" i="5"/>
  <c r="AT35" i="5" s="1"/>
  <c r="AI35" i="5"/>
  <c r="AR31" i="5"/>
  <c r="AP31" i="5"/>
  <c r="AT31" i="5" s="1"/>
  <c r="AK31" i="5"/>
  <c r="AI31" i="5"/>
  <c r="AR27" i="5"/>
  <c r="AK27" i="5"/>
  <c r="AP27" i="5"/>
  <c r="AI27" i="5"/>
  <c r="AR23" i="5"/>
  <c r="AK23" i="5"/>
  <c r="AP23" i="5"/>
  <c r="AI23" i="5"/>
  <c r="AR19" i="5"/>
  <c r="AP19" i="5"/>
  <c r="AK19" i="5"/>
  <c r="AI19" i="5"/>
  <c r="AR15" i="5"/>
  <c r="AK15" i="5"/>
  <c r="AP15" i="5"/>
  <c r="AI15" i="5"/>
  <c r="AR11" i="5"/>
  <c r="AK11" i="5"/>
  <c r="AP11" i="5"/>
  <c r="AI11" i="5"/>
  <c r="AR63" i="7"/>
  <c r="AP63" i="7"/>
  <c r="AT63" i="7" s="1"/>
  <c r="AK63" i="7"/>
  <c r="AI63" i="7"/>
  <c r="AR59" i="7"/>
  <c r="AP59" i="7"/>
  <c r="AT59" i="7" s="1"/>
  <c r="AK59" i="7"/>
  <c r="AI59" i="7"/>
  <c r="AR55" i="7"/>
  <c r="AK55" i="7"/>
  <c r="AP55" i="7"/>
  <c r="AT55" i="7" s="1"/>
  <c r="AI55" i="7"/>
  <c r="AR51" i="7"/>
  <c r="AP51" i="7"/>
  <c r="AT51" i="7" s="1"/>
  <c r="AK51" i="7"/>
  <c r="AI51" i="7"/>
  <c r="AR47" i="7"/>
  <c r="AP47" i="7"/>
  <c r="AT47" i="7" s="1"/>
  <c r="AK47" i="7"/>
  <c r="AI47" i="7"/>
  <c r="AR43" i="7"/>
  <c r="AK43" i="7"/>
  <c r="AP43" i="7"/>
  <c r="AT43" i="7" s="1"/>
  <c r="AI43" i="7"/>
  <c r="AR39" i="7"/>
  <c r="AP39" i="7"/>
  <c r="AT39" i="7" s="1"/>
  <c r="AK39" i="7"/>
  <c r="AI39" i="7"/>
  <c r="AR35" i="7"/>
  <c r="AP35" i="7"/>
  <c r="AT35" i="7" s="1"/>
  <c r="AK35" i="7"/>
  <c r="AI35" i="7"/>
  <c r="AR31" i="7"/>
  <c r="AK31" i="7"/>
  <c r="AP31" i="7"/>
  <c r="AT31" i="7" s="1"/>
  <c r="AI31" i="7"/>
  <c r="AR27" i="7"/>
  <c r="AP27" i="7"/>
  <c r="AK27" i="7"/>
  <c r="AI27" i="7"/>
  <c r="AR23" i="7"/>
  <c r="AP23" i="7"/>
  <c r="AK23" i="7"/>
  <c r="AI23" i="7"/>
  <c r="AR19" i="7"/>
  <c r="AK19" i="7"/>
  <c r="AP19" i="7"/>
  <c r="AI19" i="7"/>
  <c r="AR15" i="7"/>
  <c r="AP15" i="7"/>
  <c r="AK15" i="7"/>
  <c r="AI15" i="7"/>
  <c r="AR11" i="7"/>
  <c r="AP11" i="7"/>
  <c r="AK11" i="7"/>
  <c r="AI11" i="7"/>
  <c r="AR7" i="7"/>
  <c r="AP7" i="7"/>
  <c r="AR25" i="6"/>
  <c r="AK25" i="6"/>
  <c r="AP25" i="6"/>
  <c r="AI25" i="6"/>
  <c r="AR58" i="4"/>
  <c r="AK58" i="4"/>
  <c r="AP58" i="4"/>
  <c r="AT58" i="4" s="1"/>
  <c r="AI58" i="4"/>
  <c r="AR34" i="4"/>
  <c r="AK34" i="4"/>
  <c r="AP34" i="4"/>
  <c r="AT34" i="4" s="1"/>
  <c r="AI34" i="4"/>
  <c r="AR30" i="4"/>
  <c r="AK30" i="4"/>
  <c r="AP30" i="4"/>
  <c r="AI30" i="4"/>
  <c r="AH41" i="6"/>
  <c r="AN41" i="6" s="1"/>
  <c r="AR36" i="6"/>
  <c r="AK36" i="6"/>
  <c r="AP36" i="6"/>
  <c r="AT36" i="6" s="1"/>
  <c r="AI36" i="6"/>
  <c r="AH59" i="4"/>
  <c r="AN59" i="4" s="1"/>
  <c r="AH55" i="4"/>
  <c r="AN55" i="4" s="1"/>
  <c r="AH47" i="4"/>
  <c r="AN47" i="4" s="1"/>
  <c r="AS47" i="4" s="1"/>
  <c r="AH43" i="4"/>
  <c r="AN43" i="4" s="1"/>
  <c r="AH46" i="6"/>
  <c r="AN46" i="6" s="1"/>
  <c r="AR53" i="6"/>
  <c r="AP53" i="6"/>
  <c r="AT53" i="6" s="1"/>
  <c r="AK53" i="6"/>
  <c r="AI53" i="6"/>
  <c r="AR29" i="6"/>
  <c r="AP29" i="6"/>
  <c r="AK29" i="6"/>
  <c r="AI29" i="6"/>
  <c r="AH53" i="5"/>
  <c r="AN53" i="5" s="1"/>
  <c r="AH57" i="7"/>
  <c r="AN57" i="7" s="1"/>
  <c r="AH49" i="7"/>
  <c r="AN49" i="7" s="1"/>
  <c r="AH45" i="7"/>
  <c r="AN45" i="7" s="1"/>
  <c r="AH41" i="7"/>
  <c r="AN41" i="7" s="1"/>
  <c r="AH55" i="6"/>
  <c r="AN55" i="6" s="1"/>
  <c r="AH43" i="6"/>
  <c r="AN43" i="6" s="1"/>
  <c r="AR62" i="6"/>
  <c r="AK62" i="6"/>
  <c r="AP62" i="6"/>
  <c r="AT62" i="6" s="1"/>
  <c r="AI62" i="6"/>
  <c r="AR50" i="6"/>
  <c r="AK50" i="6"/>
  <c r="AP50" i="6"/>
  <c r="AT50" i="6" s="1"/>
  <c r="AI50" i="6"/>
  <c r="AR38" i="6"/>
  <c r="AK38" i="6"/>
  <c r="AP38" i="6"/>
  <c r="AT38" i="6" s="1"/>
  <c r="AI38" i="6"/>
  <c r="AR26" i="6"/>
  <c r="AK26" i="6"/>
  <c r="AP26" i="6"/>
  <c r="AI26" i="6"/>
  <c r="AR14" i="6"/>
  <c r="AK14" i="6"/>
  <c r="AP14" i="6"/>
  <c r="AI14" i="6"/>
  <c r="AH60" i="5"/>
  <c r="AN60" i="5" s="1"/>
  <c r="AH56" i="5"/>
  <c r="AN56" i="5" s="1"/>
  <c r="AH52" i="5"/>
  <c r="AN52" i="5" s="1"/>
  <c r="AH48" i="5"/>
  <c r="AN48" i="5" s="1"/>
  <c r="AH60" i="7"/>
  <c r="AN60" i="7" s="1"/>
  <c r="AH56" i="7"/>
  <c r="AN56" i="7" s="1"/>
  <c r="AH52" i="7"/>
  <c r="AN52" i="7" s="1"/>
  <c r="AH48" i="7"/>
  <c r="AN48" i="7" s="1"/>
  <c r="AH44" i="7"/>
  <c r="AN44" i="7" s="1"/>
  <c r="AH40" i="7"/>
  <c r="AN40" i="7" s="1"/>
  <c r="AH36" i="7"/>
  <c r="AN36" i="7" s="1"/>
  <c r="ED68" i="12"/>
  <c r="EB65" i="12"/>
  <c r="ED65" i="12"/>
  <c r="EB62" i="12"/>
  <c r="ED62" i="12"/>
  <c r="ED59" i="12"/>
  <c r="EB59" i="12"/>
  <c r="ED56" i="12"/>
  <c r="EB56" i="12"/>
  <c r="EB53" i="12"/>
  <c r="ED53" i="12"/>
  <c r="EB50" i="12"/>
  <c r="ED50" i="12"/>
  <c r="ED47" i="12"/>
  <c r="EB47" i="12"/>
  <c r="ED44" i="12"/>
  <c r="EB44" i="12"/>
  <c r="EB41" i="12"/>
  <c r="ED41" i="12"/>
  <c r="EB38" i="12"/>
  <c r="EB35" i="12"/>
  <c r="AH42" i="6"/>
  <c r="AN42" i="6" s="1"/>
  <c r="AS42" i="6" s="1"/>
  <c r="AR61" i="6"/>
  <c r="AK61" i="6"/>
  <c r="AP61" i="6"/>
  <c r="AT61" i="6" s="1"/>
  <c r="AI61" i="6"/>
  <c r="AR54" i="4"/>
  <c r="AK54" i="4"/>
  <c r="AP54" i="4"/>
  <c r="AT54" i="4" s="1"/>
  <c r="AI54" i="4"/>
  <c r="AR46" i="4"/>
  <c r="AK46" i="4"/>
  <c r="AP46" i="4"/>
  <c r="AT46" i="4" s="1"/>
  <c r="AI46" i="4"/>
  <c r="AR38" i="4"/>
  <c r="AK38" i="4"/>
  <c r="AP38" i="4"/>
  <c r="AT38" i="4" s="1"/>
  <c r="AI38" i="4"/>
  <c r="AR18" i="4"/>
  <c r="AK18" i="4"/>
  <c r="AP18" i="4"/>
  <c r="AI18" i="4"/>
  <c r="AR59" i="6"/>
  <c r="AK59" i="6"/>
  <c r="AP59" i="6"/>
  <c r="AT59" i="6" s="1"/>
  <c r="AI59" i="6"/>
  <c r="AR47" i="6"/>
  <c r="AK47" i="6"/>
  <c r="AP47" i="6"/>
  <c r="AT47" i="6" s="1"/>
  <c r="AI47" i="6"/>
  <c r="AR35" i="6"/>
  <c r="AK35" i="6"/>
  <c r="AP35" i="6"/>
  <c r="AT35" i="6" s="1"/>
  <c r="AI35" i="6"/>
  <c r="AR23" i="6"/>
  <c r="AK23" i="6"/>
  <c r="AP23" i="6"/>
  <c r="AI23" i="6"/>
  <c r="AR11" i="6"/>
  <c r="AK11" i="6"/>
  <c r="AP11" i="6"/>
  <c r="AI11" i="6"/>
  <c r="AR5" i="4"/>
  <c r="AP5" i="4"/>
  <c r="AH59" i="5"/>
  <c r="AN59" i="5" s="1"/>
  <c r="AH55" i="5"/>
  <c r="AN55" i="5" s="1"/>
  <c r="AH51" i="5"/>
  <c r="AN51" i="5" s="1"/>
  <c r="AS51" i="5" s="1"/>
  <c r="AH47" i="5"/>
  <c r="AN47" i="5" s="1"/>
  <c r="AH63" i="7"/>
  <c r="AN63" i="7" s="1"/>
  <c r="AH59" i="7"/>
  <c r="AN59" i="7" s="1"/>
  <c r="AH55" i="7"/>
  <c r="AN55" i="7" s="1"/>
  <c r="AS55" i="7" s="1"/>
  <c r="AH51" i="7"/>
  <c r="AN51" i="7" s="1"/>
  <c r="AH47" i="7"/>
  <c r="AN47" i="7" s="1"/>
  <c r="AH43" i="7"/>
  <c r="AN43" i="7" s="1"/>
  <c r="AH39" i="7"/>
  <c r="AN39" i="7" s="1"/>
  <c r="AS39" i="7" s="1"/>
  <c r="AH35" i="7"/>
  <c r="AN35" i="7" s="1"/>
  <c r="AR37" i="6"/>
  <c r="AK37" i="6"/>
  <c r="AP37" i="6"/>
  <c r="AT37" i="6" s="1"/>
  <c r="AI37" i="6"/>
  <c r="AR13" i="6"/>
  <c r="AK13" i="6"/>
  <c r="AP13" i="6"/>
  <c r="AI13" i="6"/>
  <c r="AR50" i="4"/>
  <c r="AK50" i="4"/>
  <c r="AP50" i="4"/>
  <c r="AT50" i="4" s="1"/>
  <c r="AI50" i="4"/>
  <c r="AR42" i="4"/>
  <c r="AK42" i="4"/>
  <c r="AP42" i="4"/>
  <c r="AT42" i="4" s="1"/>
  <c r="AI42" i="4"/>
  <c r="AR14" i="4"/>
  <c r="AK14" i="4"/>
  <c r="AP14" i="4"/>
  <c r="AI14" i="4"/>
  <c r="AR10" i="4"/>
  <c r="AK10" i="4"/>
  <c r="AP10" i="4"/>
  <c r="AI10" i="4"/>
  <c r="AH53" i="6"/>
  <c r="AN53" i="6" s="1"/>
  <c r="AH63" i="4"/>
  <c r="AN63" i="4" s="1"/>
  <c r="AR62" i="5"/>
  <c r="AK62" i="5"/>
  <c r="AP62" i="5"/>
  <c r="AT62" i="5" s="1"/>
  <c r="AI62" i="5"/>
  <c r="AR58" i="5"/>
  <c r="AK58" i="5"/>
  <c r="AP58" i="5"/>
  <c r="AT58" i="5" s="1"/>
  <c r="AI58" i="5"/>
  <c r="AR26" i="5"/>
  <c r="AK26" i="5"/>
  <c r="AP26" i="5"/>
  <c r="AI26" i="5"/>
  <c r="AR22" i="5"/>
  <c r="AK22" i="5"/>
  <c r="AP22" i="5"/>
  <c r="AI22" i="5"/>
  <c r="AR18" i="5"/>
  <c r="AK18" i="5"/>
  <c r="AP18" i="5"/>
  <c r="AI18" i="5"/>
  <c r="AR14" i="5"/>
  <c r="AK14" i="5"/>
  <c r="AP14" i="5"/>
  <c r="AI14" i="5"/>
  <c r="AR10" i="5"/>
  <c r="AK10" i="5"/>
  <c r="AP10" i="5"/>
  <c r="AI10" i="5"/>
  <c r="AR66" i="7"/>
  <c r="AP66" i="7"/>
  <c r="AT66" i="7" s="1"/>
  <c r="AK66" i="7"/>
  <c r="AI66" i="7"/>
  <c r="AR62" i="7"/>
  <c r="AP62" i="7"/>
  <c r="AT62" i="7" s="1"/>
  <c r="AK62" i="7"/>
  <c r="AI62" i="7"/>
  <c r="AR50" i="7"/>
  <c r="AP50" i="7"/>
  <c r="AT50" i="7" s="1"/>
  <c r="AK50" i="7"/>
  <c r="AI50" i="7"/>
  <c r="AR46" i="7"/>
  <c r="AP46" i="7"/>
  <c r="AT46" i="7" s="1"/>
  <c r="AK46" i="7"/>
  <c r="AI46" i="7"/>
  <c r="AR42" i="7"/>
  <c r="AP42" i="7"/>
  <c r="AT42" i="7" s="1"/>
  <c r="AK42" i="7"/>
  <c r="AI42" i="7"/>
  <c r="AR30" i="7"/>
  <c r="AP30" i="7"/>
  <c r="AK30" i="7"/>
  <c r="AI30" i="7"/>
  <c r="AR26" i="7"/>
  <c r="AP26" i="7"/>
  <c r="AK26" i="7"/>
  <c r="AI26" i="7"/>
  <c r="AR22" i="7"/>
  <c r="AP22" i="7"/>
  <c r="AK22" i="7"/>
  <c r="AI22" i="7"/>
  <c r="AR10" i="7"/>
  <c r="AP10" i="7"/>
  <c r="AK10" i="7"/>
  <c r="AI10" i="7"/>
  <c r="AH52" i="6"/>
  <c r="AN52" i="6" s="1"/>
  <c r="AH40" i="6"/>
  <c r="AN40" i="6" s="1"/>
  <c r="AS40" i="6" s="1"/>
  <c r="AH51" i="6"/>
  <c r="AN51" i="6" s="1"/>
  <c r="AR58" i="6"/>
  <c r="AK58" i="6"/>
  <c r="AP58" i="6"/>
  <c r="AT58" i="6" s="1"/>
  <c r="AI58" i="6"/>
  <c r="AR46" i="6"/>
  <c r="AK46" i="6"/>
  <c r="AP46" i="6"/>
  <c r="AT46" i="6" s="1"/>
  <c r="AI46" i="6"/>
  <c r="AR22" i="6"/>
  <c r="AK22" i="6"/>
  <c r="AP22" i="6"/>
  <c r="AI22" i="6"/>
  <c r="AR10" i="6"/>
  <c r="AK10" i="6"/>
  <c r="AP10" i="6"/>
  <c r="AI10" i="6"/>
  <c r="AR49" i="4"/>
  <c r="AK49" i="4"/>
  <c r="AP49" i="4"/>
  <c r="AT49" i="4" s="1"/>
  <c r="AI49" i="4"/>
  <c r="AR41" i="4"/>
  <c r="AP41" i="4"/>
  <c r="AT41" i="4" s="1"/>
  <c r="AK41" i="4"/>
  <c r="AI41" i="4"/>
  <c r="AR33" i="4"/>
  <c r="AK33" i="4"/>
  <c r="AP33" i="4"/>
  <c r="AT33" i="4" s="1"/>
  <c r="AI33" i="4"/>
  <c r="AR29" i="4"/>
  <c r="AP29" i="4"/>
  <c r="AK29" i="4"/>
  <c r="AI29" i="4"/>
  <c r="AR25" i="4"/>
  <c r="AK25" i="4"/>
  <c r="AP25" i="4"/>
  <c r="AI25" i="4"/>
  <c r="AR21" i="4"/>
  <c r="AK21" i="4"/>
  <c r="AP21" i="4"/>
  <c r="AI21" i="4"/>
  <c r="AR17" i="4"/>
  <c r="AP17" i="4"/>
  <c r="AK17" i="4"/>
  <c r="AI17" i="4"/>
  <c r="AR64" i="5"/>
  <c r="AK64" i="5"/>
  <c r="AP64" i="5"/>
  <c r="AT64" i="5" s="1"/>
  <c r="AI64" i="5"/>
  <c r="ED69" i="12"/>
  <c r="EB63" i="12"/>
  <c r="ED63" i="12"/>
  <c r="ED57" i="12"/>
  <c r="EB57" i="12"/>
  <c r="EB51" i="12"/>
  <c r="ED51" i="12"/>
  <c r="ED45" i="12"/>
  <c r="EB45" i="12"/>
  <c r="AN65" i="12"/>
  <c r="AS65" i="12" s="1"/>
  <c r="AH65" i="12"/>
  <c r="AH66" i="12" s="1"/>
  <c r="AI39" i="2"/>
  <c r="AP39" i="2"/>
  <c r="AT39" i="2" s="1"/>
  <c r="AK39" i="2"/>
  <c r="AR39" i="2"/>
  <c r="AI63" i="2"/>
  <c r="AK63" i="2"/>
  <c r="AP63" i="2"/>
  <c r="AT63" i="2" s="1"/>
  <c r="AR63" i="2"/>
  <c r="AI66" i="2"/>
  <c r="AR66" i="2"/>
  <c r="AK66" i="2"/>
  <c r="AP66" i="2"/>
  <c r="AT66" i="2" s="1"/>
  <c r="AI62" i="2"/>
  <c r="AR62" i="2"/>
  <c r="AK62" i="2"/>
  <c r="AL62" i="2" s="1"/>
  <c r="AP62" i="2"/>
  <c r="AT62" i="2" s="1"/>
  <c r="AI58" i="2"/>
  <c r="AP58" i="2"/>
  <c r="AT58" i="2" s="1"/>
  <c r="AR58" i="2"/>
  <c r="AK58" i="2"/>
  <c r="AI54" i="2"/>
  <c r="AR54" i="2"/>
  <c r="AK54" i="2"/>
  <c r="AP54" i="2"/>
  <c r="AT54" i="2" s="1"/>
  <c r="AI50" i="2"/>
  <c r="AR50" i="2"/>
  <c r="AP50" i="2"/>
  <c r="AT50" i="2" s="1"/>
  <c r="AK50" i="2"/>
  <c r="AL50" i="2" s="1"/>
  <c r="AI46" i="2"/>
  <c r="AP46" i="2"/>
  <c r="AT46" i="2" s="1"/>
  <c r="AR46" i="2"/>
  <c r="AK46" i="2"/>
  <c r="AI42" i="2"/>
  <c r="AR42" i="2"/>
  <c r="AP42" i="2"/>
  <c r="AT42" i="2" s="1"/>
  <c r="AK42" i="2"/>
  <c r="AI38" i="2"/>
  <c r="AP38" i="2"/>
  <c r="AT38" i="2" s="1"/>
  <c r="AK38" i="2"/>
  <c r="AL38" i="2" s="1"/>
  <c r="AR38" i="2"/>
  <c r="AI34" i="2"/>
  <c r="AP34" i="2"/>
  <c r="AT34" i="2" s="1"/>
  <c r="AR34" i="2"/>
  <c r="AK34" i="2"/>
  <c r="AI51" i="2"/>
  <c r="AP51" i="2"/>
  <c r="AT51" i="2" s="1"/>
  <c r="AR51" i="2"/>
  <c r="AK51" i="2"/>
  <c r="AI47" i="2"/>
  <c r="AP47" i="2"/>
  <c r="AT47" i="2" s="1"/>
  <c r="AR47" i="2"/>
  <c r="AK47" i="2"/>
  <c r="AL47" i="2" s="1"/>
  <c r="AI35" i="2"/>
  <c r="AP35" i="2"/>
  <c r="AT35" i="2" s="1"/>
  <c r="AR35" i="2"/>
  <c r="AK35" i="2"/>
  <c r="AI65" i="2"/>
  <c r="AP65" i="2"/>
  <c r="AT65" i="2" s="1"/>
  <c r="AK65" i="2"/>
  <c r="AR65" i="2"/>
  <c r="AI61" i="2"/>
  <c r="AK61" i="2"/>
  <c r="AL61" i="2" s="1"/>
  <c r="AP61" i="2"/>
  <c r="AT61" i="2" s="1"/>
  <c r="AR61" i="2"/>
  <c r="AI57" i="2"/>
  <c r="AP57" i="2"/>
  <c r="AT57" i="2" s="1"/>
  <c r="AR57" i="2"/>
  <c r="AK57" i="2"/>
  <c r="AI53" i="2"/>
  <c r="AK53" i="2"/>
  <c r="AP53" i="2"/>
  <c r="AT53" i="2" s="1"/>
  <c r="AR53" i="2"/>
  <c r="AI49" i="2"/>
  <c r="AK49" i="2"/>
  <c r="AL49" i="2" s="1"/>
  <c r="AP49" i="2"/>
  <c r="AT49" i="2" s="1"/>
  <c r="AR49" i="2"/>
  <c r="AI45" i="2"/>
  <c r="AP45" i="2"/>
  <c r="AT45" i="2" s="1"/>
  <c r="AR45" i="2"/>
  <c r="AK45" i="2"/>
  <c r="AI41" i="2"/>
  <c r="AR41" i="2"/>
  <c r="AK41" i="2"/>
  <c r="AP41" i="2"/>
  <c r="AT41" i="2" s="1"/>
  <c r="AI37" i="2"/>
  <c r="AP37" i="2"/>
  <c r="AT37" i="2" s="1"/>
  <c r="AK37" i="2"/>
  <c r="AR37" i="2"/>
  <c r="AI33" i="2"/>
  <c r="AP33" i="2"/>
  <c r="AT33" i="2" s="1"/>
  <c r="AR33" i="2"/>
  <c r="AK33" i="2"/>
  <c r="AI55" i="2"/>
  <c r="AK55" i="2"/>
  <c r="AP55" i="2"/>
  <c r="AT55" i="2" s="1"/>
  <c r="AR55" i="2"/>
  <c r="AI31" i="2"/>
  <c r="AK31" i="2"/>
  <c r="AP31" i="2"/>
  <c r="AT31" i="2" s="1"/>
  <c r="AR31" i="2"/>
  <c r="AI43" i="2"/>
  <c r="AP43" i="2"/>
  <c r="AT43" i="2" s="1"/>
  <c r="AR43" i="2"/>
  <c r="AK43" i="2"/>
  <c r="AI59" i="2"/>
  <c r="AP59" i="2"/>
  <c r="AT59" i="2" s="1"/>
  <c r="AR59" i="2"/>
  <c r="AK59" i="2"/>
  <c r="AL59" i="2" s="1"/>
  <c r="AI64" i="2"/>
  <c r="BG65" i="2" s="1"/>
  <c r="BG66" i="2" s="1"/>
  <c r="BG67" i="2" s="1"/>
  <c r="BG68" i="2" s="1"/>
  <c r="BG69" i="2" s="1"/>
  <c r="BG70" i="2" s="1"/>
  <c r="BG71" i="2" s="1"/>
  <c r="BG72" i="2" s="1"/>
  <c r="BG73" i="2" s="1"/>
  <c r="BG74" i="2" s="1"/>
  <c r="BG75" i="2" s="1"/>
  <c r="BG76" i="2" s="1"/>
  <c r="BG77" i="2" s="1"/>
  <c r="BG78" i="2" s="1"/>
  <c r="BG79" i="2" s="1"/>
  <c r="BG80" i="2" s="1"/>
  <c r="BG81" i="2" s="1"/>
  <c r="BG82" i="2" s="1"/>
  <c r="BG83" i="2" s="1"/>
  <c r="BG84" i="2" s="1"/>
  <c r="BG85" i="2" s="1"/>
  <c r="AR64" i="2"/>
  <c r="AP64" i="2"/>
  <c r="AT64" i="2" s="1"/>
  <c r="AK64" i="2"/>
  <c r="AI60" i="2"/>
  <c r="AP60" i="2"/>
  <c r="AT60" i="2" s="1"/>
  <c r="AR60" i="2"/>
  <c r="AK60" i="2"/>
  <c r="AL60" i="2" s="1"/>
  <c r="AI56" i="2"/>
  <c r="AR56" i="2"/>
  <c r="AK56" i="2"/>
  <c r="AP56" i="2"/>
  <c r="AT56" i="2" s="1"/>
  <c r="AI52" i="2"/>
  <c r="AP52" i="2"/>
  <c r="AT52" i="2" s="1"/>
  <c r="AR52" i="2"/>
  <c r="AK52" i="2"/>
  <c r="AI48" i="2"/>
  <c r="AP48" i="2"/>
  <c r="AT48" i="2" s="1"/>
  <c r="AR48" i="2"/>
  <c r="AK48" i="2"/>
  <c r="AL48" i="2" s="1"/>
  <c r="AI44" i="2"/>
  <c r="AR44" i="2"/>
  <c r="AK44" i="2"/>
  <c r="AP44" i="2"/>
  <c r="AT44" i="2" s="1"/>
  <c r="AI40" i="2"/>
  <c r="AR40" i="2"/>
  <c r="AP40" i="2"/>
  <c r="AT40" i="2" s="1"/>
  <c r="AK40" i="2"/>
  <c r="AI36" i="2"/>
  <c r="AP36" i="2"/>
  <c r="AT36" i="2" s="1"/>
  <c r="AR36" i="2"/>
  <c r="AK36" i="2"/>
  <c r="AL36" i="2" s="1"/>
  <c r="AI32" i="2"/>
  <c r="AR32" i="2"/>
  <c r="AK32" i="2"/>
  <c r="AP32" i="2"/>
  <c r="AT32" i="2" s="1"/>
  <c r="V11" i="9"/>
  <c r="DW14" i="7" s="1"/>
  <c r="V23" i="9"/>
  <c r="AS23" i="9" s="1"/>
  <c r="V47" i="9"/>
  <c r="BP47" i="9" s="1"/>
  <c r="V35" i="9"/>
  <c r="DW38" i="12" s="1"/>
  <c r="V22" i="9"/>
  <c r="DW25" i="7" s="1"/>
  <c r="V19" i="9"/>
  <c r="BP19" i="9" s="1"/>
  <c r="V10" i="9"/>
  <c r="DW13" i="7" s="1"/>
  <c r="V7" i="9"/>
  <c r="DT10" i="2" s="1"/>
  <c r="V30" i="9"/>
  <c r="DT33" i="2" s="1"/>
  <c r="V36" i="9"/>
  <c r="V24" i="9"/>
  <c r="AS24" i="9" s="1"/>
  <c r="V43" i="9"/>
  <c r="V57" i="9"/>
  <c r="V21" i="9"/>
  <c r="DW24" i="7" s="1"/>
  <c r="V55" i="9"/>
  <c r="DW58" i="7" s="1"/>
  <c r="V34" i="9"/>
  <c r="V12" i="9"/>
  <c r="DW15" i="5" s="1"/>
  <c r="V58" i="9"/>
  <c r="EK63" i="4"/>
  <c r="EK59" i="4"/>
  <c r="EK55" i="4"/>
  <c r="EK39" i="4"/>
  <c r="EK19" i="4"/>
  <c r="EK15" i="4"/>
  <c r="EK11" i="4"/>
  <c r="V60" i="9"/>
  <c r="V31" i="9"/>
  <c r="DT34" i="2" s="1"/>
  <c r="V48" i="9"/>
  <c r="V9" i="9"/>
  <c r="AS9" i="9" s="1"/>
  <c r="V42" i="9"/>
  <c r="V6" i="9"/>
  <c r="DW9" i="4" s="1"/>
  <c r="V46" i="9"/>
  <c r="ED68" i="6"/>
  <c r="EB65" i="6"/>
  <c r="ED65" i="6"/>
  <c r="EB62" i="6"/>
  <c r="ED62" i="6"/>
  <c r="EB59" i="6"/>
  <c r="ED59" i="6"/>
  <c r="ED56" i="6"/>
  <c r="EB56" i="6"/>
  <c r="EB53" i="6"/>
  <c r="ED53" i="6"/>
  <c r="EB50" i="6"/>
  <c r="ED50" i="6"/>
  <c r="EB47" i="6"/>
  <c r="ED47" i="6"/>
  <c r="ED44" i="6"/>
  <c r="EB44" i="6"/>
  <c r="EB41" i="6"/>
  <c r="ED41" i="6"/>
  <c r="EB38" i="6"/>
  <c r="ED68" i="5"/>
  <c r="ED68" i="4"/>
  <c r="ED68" i="7"/>
  <c r="EA68" i="2"/>
  <c r="ED65" i="7"/>
  <c r="EB65" i="5"/>
  <c r="EA65" i="2"/>
  <c r="EB65" i="4"/>
  <c r="ED65" i="5"/>
  <c r="DY65" i="2"/>
  <c r="ED65" i="4"/>
  <c r="EA62" i="2"/>
  <c r="EB62" i="4"/>
  <c r="ED62" i="5"/>
  <c r="DY62" i="2"/>
  <c r="ED62" i="4"/>
  <c r="ED62" i="7"/>
  <c r="EB62" i="5"/>
  <c r="ED59" i="5"/>
  <c r="DY59" i="2"/>
  <c r="ED59" i="4"/>
  <c r="ED59" i="7"/>
  <c r="EB59" i="5"/>
  <c r="EA59" i="2"/>
  <c r="EB59" i="4"/>
  <c r="ED56" i="5"/>
  <c r="DY56" i="2"/>
  <c r="ED56" i="4"/>
  <c r="ED56" i="7"/>
  <c r="EB56" i="5"/>
  <c r="EA56" i="2"/>
  <c r="EB56" i="4"/>
  <c r="ED53" i="7"/>
  <c r="EB53" i="5"/>
  <c r="EA53" i="2"/>
  <c r="EB53" i="4"/>
  <c r="ED53" i="5"/>
  <c r="DY53" i="2"/>
  <c r="ED53" i="4"/>
  <c r="EA50" i="2"/>
  <c r="EB50" i="4"/>
  <c r="ED50" i="5"/>
  <c r="DY50" i="2"/>
  <c r="ED50" i="4"/>
  <c r="ED50" i="7"/>
  <c r="EB50" i="5"/>
  <c r="ED47" i="5"/>
  <c r="DY47" i="2"/>
  <c r="ED47" i="4"/>
  <c r="ED47" i="7"/>
  <c r="EB47" i="5"/>
  <c r="EA47" i="2"/>
  <c r="EB47" i="4"/>
  <c r="ED44" i="5"/>
  <c r="DY44" i="2"/>
  <c r="ED44" i="4"/>
  <c r="ED44" i="7"/>
  <c r="EB44" i="5"/>
  <c r="EA44" i="2"/>
  <c r="EB44" i="4"/>
  <c r="ED41" i="7"/>
  <c r="EB41" i="5"/>
  <c r="EA41" i="2"/>
  <c r="EB41" i="4"/>
  <c r="ED41" i="5"/>
  <c r="DY41" i="2"/>
  <c r="ED41" i="4"/>
  <c r="EA38" i="2"/>
  <c r="EB38" i="4"/>
  <c r="ED38" i="5"/>
  <c r="DY38" i="2"/>
  <c r="ED38" i="4"/>
  <c r="ED38" i="7"/>
  <c r="EB38" i="5"/>
  <c r="ED35" i="5"/>
  <c r="DY35" i="2"/>
  <c r="ED35" i="4"/>
  <c r="ED35" i="7"/>
  <c r="EB35" i="5"/>
  <c r="EA35" i="2"/>
  <c r="EB35" i="4"/>
  <c r="ED32" i="5"/>
  <c r="DY32" i="2"/>
  <c r="ED32" i="4"/>
  <c r="ED32" i="7"/>
  <c r="EB32" i="5"/>
  <c r="EA32" i="2"/>
  <c r="EB32" i="4"/>
  <c r="ED29" i="7"/>
  <c r="EB29" i="5"/>
  <c r="EA29" i="2"/>
  <c r="EB29" i="4"/>
  <c r="ED29" i="5"/>
  <c r="DY29" i="2"/>
  <c r="ED29" i="4"/>
  <c r="EA26" i="2"/>
  <c r="EB26" i="4"/>
  <c r="ED26" i="5"/>
  <c r="DY26" i="2"/>
  <c r="ED26" i="4"/>
  <c r="ED26" i="7"/>
  <c r="EB26" i="5"/>
  <c r="ED23" i="5"/>
  <c r="DY23" i="2"/>
  <c r="ED23" i="4"/>
  <c r="ED23" i="7"/>
  <c r="EB23" i="5"/>
  <c r="EA23" i="2"/>
  <c r="EB23" i="4"/>
  <c r="ED20" i="5"/>
  <c r="DY20" i="2"/>
  <c r="ED20" i="4"/>
  <c r="ED20" i="7"/>
  <c r="EB20" i="5"/>
  <c r="EA20" i="2"/>
  <c r="EB20" i="4"/>
  <c r="ED17" i="7"/>
  <c r="EB17" i="5"/>
  <c r="EA17" i="2"/>
  <c r="EB17" i="4"/>
  <c r="ED17" i="5"/>
  <c r="DY17" i="2"/>
  <c r="ED17" i="4"/>
  <c r="EA14" i="2"/>
  <c r="EB14" i="4"/>
  <c r="ED14" i="5"/>
  <c r="DY14" i="2"/>
  <c r="ED14" i="4"/>
  <c r="ED14" i="7"/>
  <c r="EB14" i="5"/>
  <c r="ED11" i="5"/>
  <c r="DY11" i="2"/>
  <c r="ED11" i="4"/>
  <c r="ED11" i="7"/>
  <c r="EB11" i="5"/>
  <c r="EA11" i="2"/>
  <c r="EB11" i="4"/>
  <c r="ED8" i="5"/>
  <c r="DY8" i="2"/>
  <c r="ED8" i="4"/>
  <c r="ED8" i="7"/>
  <c r="EB8" i="5"/>
  <c r="EA8" i="2"/>
  <c r="EB8" i="4"/>
  <c r="DT25" i="2"/>
  <c r="ED5" i="5"/>
  <c r="EB5" i="5"/>
  <c r="ED5" i="4"/>
  <c r="EB5" i="4"/>
  <c r="ED5" i="7"/>
  <c r="EA5" i="2"/>
  <c r="DY5" i="2"/>
  <c r="V59" i="9"/>
  <c r="ED69" i="6"/>
  <c r="EB63" i="6"/>
  <c r="ED63" i="6"/>
  <c r="EB57" i="6"/>
  <c r="ED57" i="6"/>
  <c r="EB48" i="6"/>
  <c r="ED48" i="6"/>
  <c r="EB42" i="6"/>
  <c r="ED42" i="6"/>
  <c r="EB39" i="6"/>
  <c r="EB36" i="6"/>
  <c r="V45" i="9"/>
  <c r="V33" i="9"/>
  <c r="ED69" i="5"/>
  <c r="ED69" i="4"/>
  <c r="ED69" i="7"/>
  <c r="EA69" i="2"/>
  <c r="ED60" i="5"/>
  <c r="DY60" i="2"/>
  <c r="ED60" i="4"/>
  <c r="ED60" i="7"/>
  <c r="EB60" i="5"/>
  <c r="EA60" i="2"/>
  <c r="EB60" i="4"/>
  <c r="ED48" i="5"/>
  <c r="DY48" i="2"/>
  <c r="ED48" i="4"/>
  <c r="ED48" i="7"/>
  <c r="EB48" i="5"/>
  <c r="EA48" i="2"/>
  <c r="EB48" i="4"/>
  <c r="ED39" i="7"/>
  <c r="EB39" i="5"/>
  <c r="EA39" i="2"/>
  <c r="EB39" i="4"/>
  <c r="ED39" i="5"/>
  <c r="DY39" i="2"/>
  <c r="ED39" i="4"/>
  <c r="ED30" i="4"/>
  <c r="ED30" i="7"/>
  <c r="EB30" i="5"/>
  <c r="EA30" i="2"/>
  <c r="EB30" i="4"/>
  <c r="ED30" i="5"/>
  <c r="DY30" i="2"/>
  <c r="ED21" i="5"/>
  <c r="DY21" i="2"/>
  <c r="ED21" i="4"/>
  <c r="ED21" i="7"/>
  <c r="EB21" i="5"/>
  <c r="EA21" i="2"/>
  <c r="EB21" i="4"/>
  <c r="ED12" i="5"/>
  <c r="DY12" i="2"/>
  <c r="ED12" i="4"/>
  <c r="ED12" i="7"/>
  <c r="EB12" i="5"/>
  <c r="EA12" i="2"/>
  <c r="EB12" i="4"/>
  <c r="V56" i="9"/>
  <c r="DW59" i="12" s="1"/>
  <c r="V20" i="9"/>
  <c r="V2" i="9"/>
  <c r="AS2" i="9" s="1"/>
  <c r="V66" i="9"/>
  <c r="V18" i="9"/>
  <c r="AS18" i="9" s="1"/>
  <c r="EB66" i="6"/>
  <c r="ED66" i="6"/>
  <c r="EB60" i="6"/>
  <c r="ED60" i="6"/>
  <c r="EB51" i="6"/>
  <c r="ED51" i="6"/>
  <c r="EB45" i="6"/>
  <c r="ED45" i="6"/>
  <c r="ED66" i="4"/>
  <c r="ED66" i="7"/>
  <c r="EB66" i="5"/>
  <c r="EA66" i="2"/>
  <c r="ED66" i="5"/>
  <c r="DY66" i="2"/>
  <c r="ED63" i="7"/>
  <c r="EB63" i="5"/>
  <c r="EA63" i="2"/>
  <c r="EB63" i="4"/>
  <c r="ED63" i="5"/>
  <c r="DY63" i="2"/>
  <c r="ED63" i="4"/>
  <c r="ED57" i="5"/>
  <c r="DY57" i="2"/>
  <c r="ED57" i="4"/>
  <c r="ED57" i="7"/>
  <c r="EB57" i="5"/>
  <c r="EA57" i="2"/>
  <c r="EB57" i="4"/>
  <c r="ED54" i="4"/>
  <c r="ED54" i="7"/>
  <c r="EB54" i="5"/>
  <c r="EA54" i="2"/>
  <c r="EB54" i="4"/>
  <c r="ED54" i="5"/>
  <c r="DY54" i="2"/>
  <c r="ED45" i="5"/>
  <c r="DY45" i="2"/>
  <c r="ED45" i="4"/>
  <c r="ED45" i="7"/>
  <c r="EB45" i="5"/>
  <c r="EA45" i="2"/>
  <c r="EB45" i="4"/>
  <c r="ED36" i="5"/>
  <c r="DY36" i="2"/>
  <c r="ED36" i="4"/>
  <c r="ED36" i="7"/>
  <c r="EB36" i="5"/>
  <c r="EA36" i="2"/>
  <c r="EB36" i="4"/>
  <c r="ED27" i="7"/>
  <c r="EB27" i="5"/>
  <c r="EA27" i="2"/>
  <c r="EB27" i="4"/>
  <c r="ED27" i="5"/>
  <c r="DY27" i="2"/>
  <c r="ED27" i="4"/>
  <c r="ED18" i="4"/>
  <c r="ED18" i="7"/>
  <c r="EB18" i="5"/>
  <c r="EA18" i="2"/>
  <c r="EB18" i="4"/>
  <c r="ED18" i="5"/>
  <c r="DY18" i="2"/>
  <c r="ED9" i="5"/>
  <c r="DY9" i="2"/>
  <c r="ED9" i="4"/>
  <c r="ED9" i="7"/>
  <c r="EB9" i="5"/>
  <c r="EA9" i="2"/>
  <c r="EB9" i="4"/>
  <c r="V54" i="9"/>
  <c r="DW57" i="12" s="1"/>
  <c r="EK20" i="4"/>
  <c r="EK16" i="4"/>
  <c r="EK12" i="4"/>
  <c r="EK8" i="4"/>
  <c r="ED67" i="6"/>
  <c r="EB64" i="6"/>
  <c r="ED64" i="6"/>
  <c r="EB61" i="6"/>
  <c r="ED61" i="6"/>
  <c r="EB58" i="6"/>
  <c r="ED58" i="6"/>
  <c r="EB55" i="6"/>
  <c r="ED55" i="6"/>
  <c r="EB52" i="6"/>
  <c r="ED52" i="6"/>
  <c r="EB49" i="6"/>
  <c r="ED49" i="6"/>
  <c r="EB46" i="6"/>
  <c r="ED46" i="6"/>
  <c r="EB43" i="6"/>
  <c r="ED43" i="6"/>
  <c r="EB40" i="6"/>
  <c r="EB37" i="6"/>
  <c r="V65" i="9"/>
  <c r="V53" i="9"/>
  <c r="V41" i="9"/>
  <c r="V29" i="9"/>
  <c r="BP29" i="9" s="1"/>
  <c r="V17" i="9"/>
  <c r="BP17" i="9" s="1"/>
  <c r="V5" i="9"/>
  <c r="EB54" i="6"/>
  <c r="ED54" i="6"/>
  <c r="ED51" i="7"/>
  <c r="EB51" i="5"/>
  <c r="EA51" i="2"/>
  <c r="EB51" i="4"/>
  <c r="ED51" i="5"/>
  <c r="DY51" i="2"/>
  <c r="ED51" i="4"/>
  <c r="ED42" i="4"/>
  <c r="ED42" i="7"/>
  <c r="EB42" i="5"/>
  <c r="EA42" i="2"/>
  <c r="EB42" i="4"/>
  <c r="ED42" i="5"/>
  <c r="DY42" i="2"/>
  <c r="ED33" i="5"/>
  <c r="DY33" i="2"/>
  <c r="ED33" i="4"/>
  <c r="ED33" i="7"/>
  <c r="EB33" i="5"/>
  <c r="EA33" i="2"/>
  <c r="EB33" i="4"/>
  <c r="ED24" i="5"/>
  <c r="DY24" i="2"/>
  <c r="ED24" i="4"/>
  <c r="ED24" i="7"/>
  <c r="EB24" i="5"/>
  <c r="EA24" i="2"/>
  <c r="EB24" i="4"/>
  <c r="ED15" i="7"/>
  <c r="EB15" i="5"/>
  <c r="EA15" i="2"/>
  <c r="EB15" i="4"/>
  <c r="ED15" i="5"/>
  <c r="DY15" i="2"/>
  <c r="ED15" i="4"/>
  <c r="ED6" i="4"/>
  <c r="ED6" i="7"/>
  <c r="EB6" i="5"/>
  <c r="EA6" i="2"/>
  <c r="EB6" i="4"/>
  <c r="ED6" i="5"/>
  <c r="DY6" i="2"/>
  <c r="V44" i="9"/>
  <c r="V32" i="9"/>
  <c r="DW35" i="12" s="1"/>
  <c r="V8" i="9"/>
  <c r="BP8" i="9" s="1"/>
  <c r="ED67" i="4"/>
  <c r="ED67" i="7"/>
  <c r="EA67" i="2"/>
  <c r="ED67" i="5"/>
  <c r="ED64" i="7"/>
  <c r="EB64" i="5"/>
  <c r="EA64" i="2"/>
  <c r="EB64" i="4"/>
  <c r="ED64" i="5"/>
  <c r="DY64" i="2"/>
  <c r="ED64" i="4"/>
  <c r="EA61" i="2"/>
  <c r="EB61" i="4"/>
  <c r="ED61" i="5"/>
  <c r="DY61" i="2"/>
  <c r="ED61" i="4"/>
  <c r="ED61" i="7"/>
  <c r="EB61" i="5"/>
  <c r="ED58" i="5"/>
  <c r="DY58" i="2"/>
  <c r="ED58" i="4"/>
  <c r="ED58" i="7"/>
  <c r="EB58" i="5"/>
  <c r="EA58" i="2"/>
  <c r="EB58" i="4"/>
  <c r="ED55" i="4"/>
  <c r="ED55" i="7"/>
  <c r="EB55" i="5"/>
  <c r="EA55" i="2"/>
  <c r="EB55" i="4"/>
  <c r="ED55" i="5"/>
  <c r="DY55" i="2"/>
  <c r="ED52" i="7"/>
  <c r="EB52" i="5"/>
  <c r="EA52" i="2"/>
  <c r="EB52" i="4"/>
  <c r="ED52" i="5"/>
  <c r="DY52" i="2"/>
  <c r="ED52" i="4"/>
  <c r="EA49" i="2"/>
  <c r="EB49" i="4"/>
  <c r="ED49" i="5"/>
  <c r="DY49" i="2"/>
  <c r="ED49" i="4"/>
  <c r="ED49" i="7"/>
  <c r="EB49" i="5"/>
  <c r="ED46" i="5"/>
  <c r="DY46" i="2"/>
  <c r="ED46" i="4"/>
  <c r="ED46" i="7"/>
  <c r="EB46" i="5"/>
  <c r="EA46" i="2"/>
  <c r="EB46" i="4"/>
  <c r="ED43" i="4"/>
  <c r="ED43" i="7"/>
  <c r="EB43" i="5"/>
  <c r="EA43" i="2"/>
  <c r="EB43" i="4"/>
  <c r="ED43" i="5"/>
  <c r="DY43" i="2"/>
  <c r="ED40" i="7"/>
  <c r="EB40" i="5"/>
  <c r="EA40" i="2"/>
  <c r="EB40" i="4"/>
  <c r="ED40" i="5"/>
  <c r="DY40" i="2"/>
  <c r="ED40" i="4"/>
  <c r="EA37" i="2"/>
  <c r="EB37" i="4"/>
  <c r="ED37" i="5"/>
  <c r="DY37" i="2"/>
  <c r="ED37" i="4"/>
  <c r="ED37" i="7"/>
  <c r="EB37" i="5"/>
  <c r="ED34" i="5"/>
  <c r="DY34" i="2"/>
  <c r="ED34" i="4"/>
  <c r="ED34" i="7"/>
  <c r="EB34" i="5"/>
  <c r="EA34" i="2"/>
  <c r="EB34" i="4"/>
  <c r="ED31" i="4"/>
  <c r="ED31" i="7"/>
  <c r="EB31" i="5"/>
  <c r="EA31" i="2"/>
  <c r="EB31" i="4"/>
  <c r="ED31" i="5"/>
  <c r="DY31" i="2"/>
  <c r="ED28" i="7"/>
  <c r="EB28" i="5"/>
  <c r="EA28" i="2"/>
  <c r="EB28" i="4"/>
  <c r="ED28" i="5"/>
  <c r="DY28" i="2"/>
  <c r="ED28" i="4"/>
  <c r="EA25" i="2"/>
  <c r="EB25" i="4"/>
  <c r="ED25" i="5"/>
  <c r="DY25" i="2"/>
  <c r="BP22" i="9"/>
  <c r="ED25" i="4"/>
  <c r="ED25" i="7"/>
  <c r="EB25" i="5"/>
  <c r="ED22" i="5"/>
  <c r="DY22" i="2"/>
  <c r="ED22" i="4"/>
  <c r="ED22" i="7"/>
  <c r="EB22" i="5"/>
  <c r="EA22" i="2"/>
  <c r="EB22" i="4"/>
  <c r="ED19" i="4"/>
  <c r="ED19" i="7"/>
  <c r="EB19" i="5"/>
  <c r="EA19" i="2"/>
  <c r="EB19" i="4"/>
  <c r="ED19" i="5"/>
  <c r="DY19" i="2"/>
  <c r="ED16" i="7"/>
  <c r="EB16" i="5"/>
  <c r="EA16" i="2"/>
  <c r="EB16" i="4"/>
  <c r="ED16" i="5"/>
  <c r="DY16" i="2"/>
  <c r="ED16" i="4"/>
  <c r="EA13" i="2"/>
  <c r="EB13" i="4"/>
  <c r="ED13" i="5"/>
  <c r="DY13" i="2"/>
  <c r="ED13" i="4"/>
  <c r="ED13" i="7"/>
  <c r="EB13" i="5"/>
  <c r="ED10" i="5"/>
  <c r="DY10" i="2"/>
  <c r="ED10" i="4"/>
  <c r="ED10" i="7"/>
  <c r="EB10" i="5"/>
  <c r="EA10" i="2"/>
  <c r="EB10" i="4"/>
  <c r="ED7" i="4"/>
  <c r="ED7" i="7"/>
  <c r="EB7" i="5"/>
  <c r="EA7" i="2"/>
  <c r="EB7" i="4"/>
  <c r="ED7" i="5"/>
  <c r="DY7" i="2"/>
  <c r="V64" i="9"/>
  <c r="V52" i="9"/>
  <c r="V40" i="9"/>
  <c r="DW43" i="12" s="1"/>
  <c r="V28" i="9"/>
  <c r="BP28" i="9" s="1"/>
  <c r="V16" i="9"/>
  <c r="BP16" i="9" s="1"/>
  <c r="V4" i="9"/>
  <c r="BP4" i="9" s="1"/>
  <c r="V63" i="9"/>
  <c r="V51" i="9"/>
  <c r="V39" i="9"/>
  <c r="V27" i="9"/>
  <c r="AS27" i="9" s="1"/>
  <c r="V15" i="9"/>
  <c r="BP15" i="9" s="1"/>
  <c r="V3" i="9"/>
  <c r="BP3" i="9" s="1"/>
  <c r="V62" i="9"/>
  <c r="DW65" i="12" s="1"/>
  <c r="V50" i="9"/>
  <c r="DW53" i="12" s="1"/>
  <c r="V38" i="9"/>
  <c r="V26" i="9"/>
  <c r="BP26" i="9" s="1"/>
  <c r="V14" i="9"/>
  <c r="AS14" i="9" s="1"/>
  <c r="AS19" i="9"/>
  <c r="EB35" i="6"/>
  <c r="V61" i="9"/>
  <c r="DW64" i="12" s="1"/>
  <c r="V49" i="9"/>
  <c r="DW52" i="12" s="1"/>
  <c r="V37" i="9"/>
  <c r="DW40" i="12" s="1"/>
  <c r="V25" i="9"/>
  <c r="BP25" i="9" s="1"/>
  <c r="V13" i="9"/>
  <c r="BP13" i="9" s="1"/>
  <c r="EK6" i="5"/>
  <c r="AH46" i="2"/>
  <c r="AH58" i="2"/>
  <c r="AH63" i="2"/>
  <c r="AL63" i="2" s="1"/>
  <c r="AH51" i="2"/>
  <c r="AH39" i="2"/>
  <c r="EK35" i="4"/>
  <c r="EK31" i="4"/>
  <c r="EK27" i="4"/>
  <c r="EK23" i="4"/>
  <c r="CI66" i="2"/>
  <c r="EK57" i="6"/>
  <c r="EK45" i="6"/>
  <c r="EK33" i="6"/>
  <c r="EK21" i="6"/>
  <c r="EK9" i="6"/>
  <c r="CI42" i="2"/>
  <c r="AH56" i="2"/>
  <c r="AH44" i="2"/>
  <c r="CI54" i="2"/>
  <c r="DH63" i="2"/>
  <c r="DH59" i="2"/>
  <c r="DH55" i="2"/>
  <c r="DH51" i="2"/>
  <c r="DH47" i="2"/>
  <c r="DH43" i="2"/>
  <c r="DH39" i="2"/>
  <c r="DH35" i="2"/>
  <c r="CI31" i="2"/>
  <c r="CI55" i="2"/>
  <c r="CI43" i="2"/>
  <c r="CI65" i="2"/>
  <c r="CI53" i="2"/>
  <c r="BN41" i="2"/>
  <c r="DH66" i="2"/>
  <c r="DH62" i="2"/>
  <c r="DH58" i="2"/>
  <c r="DH54" i="2"/>
  <c r="DH50" i="2"/>
  <c r="DH46" i="2"/>
  <c r="DH42" i="2"/>
  <c r="DH38" i="2"/>
  <c r="CI64" i="2"/>
  <c r="BM65" i="2" s="1"/>
  <c r="BM66" i="2" s="1"/>
  <c r="BM67" i="2" s="1"/>
  <c r="BM68" i="2" s="1"/>
  <c r="BM69" i="2" s="1"/>
  <c r="BM70" i="2" s="1"/>
  <c r="BM71" i="2" s="1"/>
  <c r="BM72" i="2" s="1"/>
  <c r="BM73" i="2" s="1"/>
  <c r="BM74" i="2" s="1"/>
  <c r="BM75" i="2" s="1"/>
  <c r="BM76" i="2" s="1"/>
  <c r="BM77" i="2" s="1"/>
  <c r="BM78" i="2" s="1"/>
  <c r="BM79" i="2" s="1"/>
  <c r="BM80" i="2" s="1"/>
  <c r="BM81" i="2" s="1"/>
  <c r="BM82" i="2" s="1"/>
  <c r="BM83" i="2" s="1"/>
  <c r="BM84" i="2" s="1"/>
  <c r="BM85" i="2" s="1"/>
  <c r="CI52" i="2"/>
  <c r="CI40" i="2"/>
  <c r="CI63" i="2"/>
  <c r="CI51" i="2"/>
  <c r="CI39" i="2"/>
  <c r="CI62" i="2"/>
  <c r="CI50" i="2"/>
  <c r="CI38" i="2"/>
  <c r="DH65" i="2"/>
  <c r="DH61" i="2"/>
  <c r="DH57" i="2"/>
  <c r="DH53" i="2"/>
  <c r="DH49" i="2"/>
  <c r="DH45" i="2"/>
  <c r="DH41" i="2"/>
  <c r="DH37" i="2"/>
  <c r="CI61" i="2"/>
  <c r="CI49" i="2"/>
  <c r="CI37" i="2"/>
  <c r="CI60" i="2"/>
  <c r="CI48" i="2"/>
  <c r="CI36" i="2"/>
  <c r="CI59" i="2"/>
  <c r="CI47" i="2"/>
  <c r="CI35" i="2"/>
  <c r="DH64" i="2"/>
  <c r="DH60" i="2"/>
  <c r="DH56" i="2"/>
  <c r="DH52" i="2"/>
  <c r="DH48" i="2"/>
  <c r="DH44" i="2"/>
  <c r="DH40" i="2"/>
  <c r="DH36" i="2"/>
  <c r="CI58" i="2"/>
  <c r="CI46" i="2"/>
  <c r="CI34" i="2"/>
  <c r="CI57" i="2"/>
  <c r="CI45" i="2"/>
  <c r="CI33" i="2"/>
  <c r="CI56" i="2"/>
  <c r="CI44" i="2"/>
  <c r="CI32" i="2"/>
  <c r="EK43" i="6"/>
  <c r="EK31" i="6"/>
  <c r="EK19" i="6"/>
  <c r="L8" i="11"/>
  <c r="AH43" i="2"/>
  <c r="AH55" i="2"/>
  <c r="EK64" i="4"/>
  <c r="EK60" i="4"/>
  <c r="EK56" i="4"/>
  <c r="EK52" i="4"/>
  <c r="EK48" i="4"/>
  <c r="EK44" i="4"/>
  <c r="EK40" i="4"/>
  <c r="EK36" i="4"/>
  <c r="EK32" i="4"/>
  <c r="EK28" i="4"/>
  <c r="AN62" i="2"/>
  <c r="AN50" i="2"/>
  <c r="AN38" i="2"/>
  <c r="AN61" i="2"/>
  <c r="AN49" i="2"/>
  <c r="AN60" i="2"/>
  <c r="AN48" i="2"/>
  <c r="AN36" i="2"/>
  <c r="AN59" i="2"/>
  <c r="AN47" i="2"/>
  <c r="EK24" i="4"/>
  <c r="AH57" i="2"/>
  <c r="AH45" i="2"/>
  <c r="AH35" i="2"/>
  <c r="AH53" i="2"/>
  <c r="AH41" i="2"/>
  <c r="AH42" i="2"/>
  <c r="AH54" i="2"/>
  <c r="AH52" i="2"/>
  <c r="AH40" i="2"/>
  <c r="EK55" i="6"/>
  <c r="EK7" i="6"/>
  <c r="EK66" i="6"/>
  <c r="EK54" i="6"/>
  <c r="EK42" i="6"/>
  <c r="EH63" i="2"/>
  <c r="EH59" i="2"/>
  <c r="EH55" i="2"/>
  <c r="EH51" i="2"/>
  <c r="EH47" i="2"/>
  <c r="EH43" i="2"/>
  <c r="EH39" i="2"/>
  <c r="EH35" i="2"/>
  <c r="EH31" i="2"/>
  <c r="EH27" i="2"/>
  <c r="EH23" i="2"/>
  <c r="EH19" i="2"/>
  <c r="EH15" i="2"/>
  <c r="EH11" i="2"/>
  <c r="EH7" i="2"/>
  <c r="EK6" i="7"/>
  <c r="EK57" i="7"/>
  <c r="EK45" i="7"/>
  <c r="EK58" i="7"/>
  <c r="EK46" i="7"/>
  <c r="EK34" i="7"/>
  <c r="EK22" i="7"/>
  <c r="EK10" i="7"/>
  <c r="EK61" i="5"/>
  <c r="EK49" i="5"/>
  <c r="EK37" i="5"/>
  <c r="EK25" i="5"/>
  <c r="EK13" i="5"/>
  <c r="EK66" i="5"/>
  <c r="EK63" i="5"/>
  <c r="EK58" i="5"/>
  <c r="EK46" i="5"/>
  <c r="EK34" i="5"/>
  <c r="EK22" i="5"/>
  <c r="EK5" i="5"/>
  <c r="EK64" i="5"/>
  <c r="EK10" i="5"/>
  <c r="EK60" i="5"/>
  <c r="EK55" i="5"/>
  <c r="EK48" i="5"/>
  <c r="EK43" i="5"/>
  <c r="EK36" i="5"/>
  <c r="EK31" i="5"/>
  <c r="EK24" i="5"/>
  <c r="EK19" i="5"/>
  <c r="EK7" i="5"/>
  <c r="EK65" i="4"/>
  <c r="EK61" i="4"/>
  <c r="EK57" i="4"/>
  <c r="EK53" i="4"/>
  <c r="EK49" i="4"/>
  <c r="EK45" i="4"/>
  <c r="EK41" i="4"/>
  <c r="EK37" i="4"/>
  <c r="EK33" i="4"/>
  <c r="EK29" i="4"/>
  <c r="EK25" i="4"/>
  <c r="EK21" i="4"/>
  <c r="EK17" i="4"/>
  <c r="EK13" i="4"/>
  <c r="EK9" i="4"/>
  <c r="EK51" i="4"/>
  <c r="EK7" i="4"/>
  <c r="EK43" i="4"/>
  <c r="EK62" i="4"/>
  <c r="EK50" i="4"/>
  <c r="EK38" i="4"/>
  <c r="EK26" i="4"/>
  <c r="EK14" i="4"/>
  <c r="EK47" i="4"/>
  <c r="EK66" i="4"/>
  <c r="EK58" i="4"/>
  <c r="EK54" i="4"/>
  <c r="EK46" i="4"/>
  <c r="EK42" i="4"/>
  <c r="EK34" i="4"/>
  <c r="EK30" i="4"/>
  <c r="EK22" i="4"/>
  <c r="EK18" i="4"/>
  <c r="EK10" i="4"/>
  <c r="EK6" i="4"/>
  <c r="EK30" i="6"/>
  <c r="EK11" i="6"/>
  <c r="EK44" i="6"/>
  <c r="EK20" i="6"/>
  <c r="EK61" i="6"/>
  <c r="EK49" i="6"/>
  <c r="EK37" i="6"/>
  <c r="EK25" i="6"/>
  <c r="EK13" i="6"/>
  <c r="EK58" i="6"/>
  <c r="EK46" i="6"/>
  <c r="EK34" i="6"/>
  <c r="EK22" i="6"/>
  <c r="EK10" i="6"/>
  <c r="EK8" i="6"/>
  <c r="EK18" i="6"/>
  <c r="EK60" i="6"/>
  <c r="EK48" i="6"/>
  <c r="EK36" i="6"/>
  <c r="EK24" i="6"/>
  <c r="EK12" i="6"/>
  <c r="EH33" i="2"/>
  <c r="EH25" i="2"/>
  <c r="EH21" i="2"/>
  <c r="EH17" i="2"/>
  <c r="EH13" i="2"/>
  <c r="EH9" i="2"/>
  <c r="EH65" i="2"/>
  <c r="EH61" i="2"/>
  <c r="EH57" i="2"/>
  <c r="EH53" i="2"/>
  <c r="EH49" i="2"/>
  <c r="EH45" i="2"/>
  <c r="EH41" i="2"/>
  <c r="EH37" i="2"/>
  <c r="EH29" i="2"/>
  <c r="EH64" i="2"/>
  <c r="EH60" i="2"/>
  <c r="EH56" i="2"/>
  <c r="EH52" i="2"/>
  <c r="EH48" i="2"/>
  <c r="EH44" i="2"/>
  <c r="EH40" i="2"/>
  <c r="EH36" i="2"/>
  <c r="EH32" i="2"/>
  <c r="EH28" i="2"/>
  <c r="EH24" i="2"/>
  <c r="EH20" i="2"/>
  <c r="EH16" i="2"/>
  <c r="EH12" i="2"/>
  <c r="EH8" i="2"/>
  <c r="EK33" i="7"/>
  <c r="EK25" i="7"/>
  <c r="EK13" i="7"/>
  <c r="EK60" i="7"/>
  <c r="EK55" i="7"/>
  <c r="EK48" i="7"/>
  <c r="EK43" i="7"/>
  <c r="EK36" i="7"/>
  <c r="EK31" i="7"/>
  <c r="EK24" i="7"/>
  <c r="EK19" i="7"/>
  <c r="EK12" i="7"/>
  <c r="EK7" i="7"/>
  <c r="EK63" i="7"/>
  <c r="EK51" i="7"/>
  <c r="EK39" i="7"/>
  <c r="EK27" i="7"/>
  <c r="EK15" i="7"/>
  <c r="EK66" i="7"/>
  <c r="EK61" i="7"/>
  <c r="EK54" i="7"/>
  <c r="EK49" i="7"/>
  <c r="EK42" i="7"/>
  <c r="EK37" i="7"/>
  <c r="EK30" i="7"/>
  <c r="EK18" i="7"/>
  <c r="EK64" i="7"/>
  <c r="EK52" i="7"/>
  <c r="EK40" i="7"/>
  <c r="EK28" i="7"/>
  <c r="EK21" i="7"/>
  <c r="EK16" i="7"/>
  <c r="EK9" i="7"/>
  <c r="EK54" i="5"/>
  <c r="EK42" i="5"/>
  <c r="EK30" i="5"/>
  <c r="EK18" i="5"/>
  <c r="EK57" i="5"/>
  <c r="EK52" i="5"/>
  <c r="EK45" i="5"/>
  <c r="EK40" i="5"/>
  <c r="EK33" i="5"/>
  <c r="EK28" i="5"/>
  <c r="EK21" i="5"/>
  <c r="EK16" i="5"/>
  <c r="EK9" i="5"/>
  <c r="EK12" i="5"/>
  <c r="EK51" i="5"/>
  <c r="EK39" i="5"/>
  <c r="EK27" i="5"/>
  <c r="EK15" i="5"/>
  <c r="EH66" i="2"/>
  <c r="EH62" i="2"/>
  <c r="EH58" i="2"/>
  <c r="EH54" i="2"/>
  <c r="EH50" i="2"/>
  <c r="EH46" i="2"/>
  <c r="EH42" i="2"/>
  <c r="EH38" i="2"/>
  <c r="EH34" i="2"/>
  <c r="EH30" i="2"/>
  <c r="EH26" i="2"/>
  <c r="EH22" i="2"/>
  <c r="EH18" i="2"/>
  <c r="EH14" i="2"/>
  <c r="EH10" i="2"/>
  <c r="EH6" i="2"/>
  <c r="EK6" i="6"/>
  <c r="EK65" i="6"/>
  <c r="EK53" i="6"/>
  <c r="EK41" i="6"/>
  <c r="EK29" i="6"/>
  <c r="EK17" i="6"/>
  <c r="EK64" i="6"/>
  <c r="EK52" i="6"/>
  <c r="EK40" i="6"/>
  <c r="EK28" i="6"/>
  <c r="EK16" i="6"/>
  <c r="EK56" i="6"/>
  <c r="EK63" i="6"/>
  <c r="EK51" i="6"/>
  <c r="EK39" i="6"/>
  <c r="EK27" i="6"/>
  <c r="EK15" i="6"/>
  <c r="EK62" i="6"/>
  <c r="EK50" i="6"/>
  <c r="EK38" i="6"/>
  <c r="EK26" i="6"/>
  <c r="EK14" i="6"/>
  <c r="EK32" i="6"/>
  <c r="EK59" i="6"/>
  <c r="EK47" i="6"/>
  <c r="EK35" i="6"/>
  <c r="EK23" i="6"/>
  <c r="EK65" i="7"/>
  <c r="EK62" i="7"/>
  <c r="EK59" i="7"/>
  <c r="EK56" i="7"/>
  <c r="EK53" i="7"/>
  <c r="EK50" i="7"/>
  <c r="EK47" i="7"/>
  <c r="EK44" i="7"/>
  <c r="EK41" i="7"/>
  <c r="EK38" i="7"/>
  <c r="EK35" i="7"/>
  <c r="EK32" i="7"/>
  <c r="EK29" i="7"/>
  <c r="EK26" i="7"/>
  <c r="EK23" i="7"/>
  <c r="EK20" i="7"/>
  <c r="EK17" i="7"/>
  <c r="EK14" i="7"/>
  <c r="EK11" i="7"/>
  <c r="EK8" i="7"/>
  <c r="EK5" i="7"/>
  <c r="EK65" i="5"/>
  <c r="EK62" i="5"/>
  <c r="EK59" i="5"/>
  <c r="EK56" i="5"/>
  <c r="EK53" i="5"/>
  <c r="EK50" i="5"/>
  <c r="EK47" i="5"/>
  <c r="EK44" i="5"/>
  <c r="EK41" i="5"/>
  <c r="EK38" i="5"/>
  <c r="EK35" i="5"/>
  <c r="EK32" i="5"/>
  <c r="EK29" i="5"/>
  <c r="EK26" i="5"/>
  <c r="EK23" i="5"/>
  <c r="EK20" i="5"/>
  <c r="EK17" i="5"/>
  <c r="EK14" i="5"/>
  <c r="EK11" i="5"/>
  <c r="EK8" i="5"/>
  <c r="E111" i="11" a="1"/>
  <c r="E112" i="11" a="1"/>
  <c r="E110" i="11" a="1"/>
  <c r="E53" i="11" a="1"/>
  <c r="F52" i="11" a="1"/>
  <c r="F53" i="11" a="1"/>
  <c r="F48" i="11" a="1"/>
  <c r="E50" i="11" a="1"/>
  <c r="E49" i="11" a="1"/>
  <c r="E52" i="11" a="1"/>
  <c r="P32" i="11" a="1"/>
  <c r="F50" i="11" a="1"/>
  <c r="E51" i="11" a="1"/>
  <c r="F49" i="11" a="1"/>
  <c r="E112" i="11" l="1"/>
  <c r="E111" i="11"/>
  <c r="E110" i="11"/>
  <c r="AS45" i="5"/>
  <c r="AS36" i="4"/>
  <c r="AS48" i="4"/>
  <c r="AL37" i="2"/>
  <c r="AS57" i="4"/>
  <c r="AS53" i="4"/>
  <c r="Q70" i="5"/>
  <c r="Q71" i="5" s="1"/>
  <c r="Q72" i="5" s="1"/>
  <c r="Q73" i="5" s="1"/>
  <c r="Q74" i="5" s="1"/>
  <c r="Q75" i="5" s="1"/>
  <c r="Q76" i="5" s="1"/>
  <c r="Q77" i="5" s="1"/>
  <c r="Q78" i="5" s="1"/>
  <c r="Q79" i="5" s="1"/>
  <c r="Q80" i="5" s="1"/>
  <c r="Q81" i="5" s="1"/>
  <c r="Q82" i="5" s="1"/>
  <c r="Q83" i="5" s="1"/>
  <c r="Q84" i="5" s="1"/>
  <c r="Q85" i="5" s="1"/>
  <c r="Q68" i="5"/>
  <c r="Q67" i="5" s="1"/>
  <c r="Q66" i="5" s="1"/>
  <c r="Q65" i="5" s="1"/>
  <c r="Q64" i="5" s="1"/>
  <c r="Q63" i="5" s="1"/>
  <c r="Q62" i="5" s="1"/>
  <c r="Q61" i="5" s="1"/>
  <c r="Q60" i="5" s="1"/>
  <c r="AL41" i="2"/>
  <c r="Q68" i="7"/>
  <c r="Q67" i="7" s="1"/>
  <c r="Q66" i="7" s="1"/>
  <c r="Q65" i="7" s="1"/>
  <c r="Q64" i="7" s="1"/>
  <c r="Q63" i="7" s="1"/>
  <c r="Q62" i="7" s="1"/>
  <c r="Q61" i="7" s="1"/>
  <c r="Q60" i="7" s="1"/>
  <c r="Q70" i="7"/>
  <c r="Q71" i="7" s="1"/>
  <c r="Q72" i="7" s="1"/>
  <c r="Q73" i="7" s="1"/>
  <c r="Q74" i="7" s="1"/>
  <c r="Q75" i="7" s="1"/>
  <c r="Q76" i="7" s="1"/>
  <c r="Q77" i="7" s="1"/>
  <c r="Q78" i="7" s="1"/>
  <c r="Q79" i="7" s="1"/>
  <c r="Q80" i="7" s="1"/>
  <c r="Q81" i="7" s="1"/>
  <c r="Q82" i="7" s="1"/>
  <c r="Q83" i="7" s="1"/>
  <c r="Q84" i="7" s="1"/>
  <c r="Q85" i="7" s="1"/>
  <c r="AL53" i="2"/>
  <c r="EC38" i="12"/>
  <c r="EC43" i="12"/>
  <c r="AL55" i="2"/>
  <c r="DT13" i="2"/>
  <c r="AS60" i="7"/>
  <c r="AS6" i="9"/>
  <c r="AS52" i="5"/>
  <c r="AS61" i="4"/>
  <c r="AS48" i="7"/>
  <c r="EC59" i="12"/>
  <c r="AS36" i="7"/>
  <c r="AS60" i="6"/>
  <c r="AS61" i="7"/>
  <c r="AS11" i="9"/>
  <c r="AS61" i="5"/>
  <c r="AS41" i="7"/>
  <c r="EC49" i="12"/>
  <c r="AL58" i="2"/>
  <c r="AS45" i="7"/>
  <c r="AL52" i="2"/>
  <c r="AS38" i="2"/>
  <c r="AL42" i="2"/>
  <c r="AS51" i="6"/>
  <c r="EC50" i="12"/>
  <c r="AS47" i="9"/>
  <c r="AS57" i="7"/>
  <c r="AS37" i="7"/>
  <c r="AS44" i="7"/>
  <c r="AS54" i="7"/>
  <c r="AS49" i="6"/>
  <c r="AS50" i="2"/>
  <c r="EC56" i="12"/>
  <c r="AS40" i="4"/>
  <c r="AS62" i="2"/>
  <c r="AS49" i="5"/>
  <c r="AS46" i="5"/>
  <c r="EC51" i="12"/>
  <c r="AS56" i="7"/>
  <c r="AL51" i="2"/>
  <c r="AS52" i="4"/>
  <c r="AL39" i="2"/>
  <c r="AS48" i="5"/>
  <c r="AS55" i="5"/>
  <c r="AS53" i="6"/>
  <c r="BP12" i="9"/>
  <c r="AS12" i="9"/>
  <c r="AS22" i="9"/>
  <c r="BP9" i="9"/>
  <c r="AS35" i="9"/>
  <c r="AS47" i="5"/>
  <c r="AS52" i="7"/>
  <c r="DT38" i="2"/>
  <c r="DW38" i="5"/>
  <c r="DW38" i="4"/>
  <c r="AS43" i="7"/>
  <c r="DW38" i="7"/>
  <c r="DW58" i="6"/>
  <c r="EC55" i="12"/>
  <c r="BP35" i="9"/>
  <c r="AS52" i="6"/>
  <c r="AS40" i="7"/>
  <c r="AS53" i="5"/>
  <c r="AS55" i="4"/>
  <c r="AS35" i="7"/>
  <c r="AS47" i="7"/>
  <c r="AS49" i="7"/>
  <c r="AS51" i="7"/>
  <c r="AS53" i="7"/>
  <c r="AS59" i="7"/>
  <c r="AS38" i="7"/>
  <c r="AS62" i="7"/>
  <c r="AS59" i="5"/>
  <c r="AS58" i="5"/>
  <c r="F42" i="11"/>
  <c r="P32" i="11"/>
  <c r="E51" i="11"/>
  <c r="AL35" i="2"/>
  <c r="G42" i="11"/>
  <c r="E42" i="11"/>
  <c r="J42" i="11"/>
  <c r="H42" i="11"/>
  <c r="I42" i="11"/>
  <c r="K42" i="11"/>
  <c r="AS37" i="4"/>
  <c r="AS39" i="4"/>
  <c r="AS49" i="4"/>
  <c r="AS54" i="4"/>
  <c r="AS59" i="4"/>
  <c r="EC65" i="12"/>
  <c r="EC53" i="12"/>
  <c r="EC37" i="12"/>
  <c r="EC61" i="12"/>
  <c r="EC57" i="12"/>
  <c r="AS56" i="6"/>
  <c r="AS55" i="6"/>
  <c r="E50" i="11"/>
  <c r="F50" i="11"/>
  <c r="O59" i="11" s="1"/>
  <c r="I41" i="11"/>
  <c r="Q41" i="11"/>
  <c r="P41" i="11"/>
  <c r="N41" i="11"/>
  <c r="M41" i="11"/>
  <c r="L41" i="11"/>
  <c r="F41" i="11"/>
  <c r="J41" i="11"/>
  <c r="G41" i="11"/>
  <c r="K41" i="11"/>
  <c r="E41" i="11"/>
  <c r="H41" i="11"/>
  <c r="DW15" i="4"/>
  <c r="AS59" i="6"/>
  <c r="AS54" i="6"/>
  <c r="AS42" i="7"/>
  <c r="AS62" i="5"/>
  <c r="AS44" i="6"/>
  <c r="AS46" i="7"/>
  <c r="AS42" i="4"/>
  <c r="EC46" i="12"/>
  <c r="AS41" i="4"/>
  <c r="AS38" i="6"/>
  <c r="AS50" i="7"/>
  <c r="DW58" i="4"/>
  <c r="EC44" i="12"/>
  <c r="AS41" i="6"/>
  <c r="AS58" i="6"/>
  <c r="AS35" i="4"/>
  <c r="EC63" i="12"/>
  <c r="AS46" i="6"/>
  <c r="AS61" i="6"/>
  <c r="EC66" i="12"/>
  <c r="EC67" i="12" s="1"/>
  <c r="EC68" i="12" s="1"/>
  <c r="EC69" i="12" s="1"/>
  <c r="EC70" i="12" s="1"/>
  <c r="EC71" i="12" s="1"/>
  <c r="EC72" i="12" s="1"/>
  <c r="AS43" i="4"/>
  <c r="AS45" i="6"/>
  <c r="AS38" i="4"/>
  <c r="AS35" i="6"/>
  <c r="AS36" i="6"/>
  <c r="AS58" i="4"/>
  <c r="AS39" i="6"/>
  <c r="DW34" i="5"/>
  <c r="P39" i="11"/>
  <c r="E52" i="11"/>
  <c r="E49" i="11"/>
  <c r="E53" i="11"/>
  <c r="F52" i="11"/>
  <c r="O61" i="11" s="1"/>
  <c r="F48" i="11"/>
  <c r="O57" i="11" s="1"/>
  <c r="F49" i="11"/>
  <c r="O58" i="11" s="1"/>
  <c r="F53" i="11"/>
  <c r="O62" i="11" s="1"/>
  <c r="J39" i="11"/>
  <c r="Q43" i="11"/>
  <c r="P43" i="11"/>
  <c r="Q40" i="11"/>
  <c r="P40" i="11"/>
  <c r="Q44" i="11"/>
  <c r="P44" i="11"/>
  <c r="Q39" i="11"/>
  <c r="F40" i="11"/>
  <c r="H44" i="11"/>
  <c r="F43" i="11"/>
  <c r="L43" i="11"/>
  <c r="N43" i="11"/>
  <c r="M43" i="11"/>
  <c r="M40" i="11"/>
  <c r="L40" i="11"/>
  <c r="N40" i="11"/>
  <c r="N44" i="11"/>
  <c r="M44" i="11"/>
  <c r="L44" i="11"/>
  <c r="L39" i="11"/>
  <c r="N39" i="11"/>
  <c r="M39" i="11"/>
  <c r="I43" i="11"/>
  <c r="I40" i="11"/>
  <c r="G39" i="11"/>
  <c r="J43" i="11"/>
  <c r="H40" i="11"/>
  <c r="J40" i="11"/>
  <c r="K43" i="11"/>
  <c r="I44" i="11"/>
  <c r="F39" i="11"/>
  <c r="H43" i="11"/>
  <c r="G40" i="11"/>
  <c r="K40" i="11"/>
  <c r="G44" i="11"/>
  <c r="F44" i="11"/>
  <c r="K44" i="11"/>
  <c r="G43" i="11"/>
  <c r="J44" i="11"/>
  <c r="E40" i="11"/>
  <c r="E44" i="11"/>
  <c r="E43" i="11"/>
  <c r="E39" i="11"/>
  <c r="I39" i="11"/>
  <c r="H39" i="11"/>
  <c r="K39" i="11"/>
  <c r="AL42" i="7"/>
  <c r="AL62" i="7"/>
  <c r="AL38" i="6"/>
  <c r="AL46" i="4"/>
  <c r="AL51" i="4"/>
  <c r="AL59" i="6"/>
  <c r="AL58" i="4"/>
  <c r="AL35" i="6"/>
  <c r="AL50" i="4"/>
  <c r="AL55" i="4"/>
  <c r="AL48" i="6"/>
  <c r="AL57" i="4"/>
  <c r="AL43" i="4"/>
  <c r="AL50" i="7"/>
  <c r="AL37" i="6"/>
  <c r="AL36" i="6"/>
  <c r="AL47" i="4"/>
  <c r="AL39" i="7"/>
  <c r="AL52" i="6"/>
  <c r="AL61" i="6"/>
  <c r="AL61" i="5"/>
  <c r="AL45" i="5"/>
  <c r="AL47" i="6"/>
  <c r="AL38" i="4"/>
  <c r="AL63" i="4"/>
  <c r="AL63" i="7"/>
  <c r="AL48" i="4"/>
  <c r="AL37" i="4"/>
  <c r="AL50" i="6"/>
  <c r="AL35" i="4"/>
  <c r="AL53" i="6"/>
  <c r="AL45" i="7"/>
  <c r="AL46" i="7"/>
  <c r="AL58" i="7"/>
  <c r="AL63" i="5"/>
  <c r="AL62" i="6"/>
  <c r="AL45" i="6"/>
  <c r="AL49" i="4"/>
  <c r="AL46" i="6"/>
  <c r="AL53" i="4"/>
  <c r="AL57" i="7"/>
  <c r="AL49" i="5"/>
  <c r="AL62" i="4"/>
  <c r="AS63" i="6"/>
  <c r="AN64" i="6"/>
  <c r="AS63" i="4"/>
  <c r="AN64" i="4"/>
  <c r="DW69" i="6"/>
  <c r="DW69" i="12"/>
  <c r="AS41" i="9"/>
  <c r="DW44" i="12"/>
  <c r="BP53" i="9"/>
  <c r="DW56" i="12"/>
  <c r="DW39" i="6"/>
  <c r="DW39" i="12"/>
  <c r="AL43" i="7"/>
  <c r="AL55" i="7"/>
  <c r="AL47" i="5"/>
  <c r="AL59" i="5"/>
  <c r="AL40" i="7"/>
  <c r="AL52" i="7"/>
  <c r="AL56" i="5"/>
  <c r="AL56" i="6"/>
  <c r="AS62" i="6"/>
  <c r="AS37" i="6"/>
  <c r="AS50" i="5"/>
  <c r="EC36" i="12"/>
  <c r="AL54" i="7"/>
  <c r="AS65" i="9"/>
  <c r="DW68" i="12"/>
  <c r="AL62" i="5"/>
  <c r="AS56" i="4"/>
  <c r="AL39" i="6"/>
  <c r="AL55" i="6"/>
  <c r="AL37" i="7"/>
  <c r="EC39" i="12"/>
  <c r="AL46" i="5"/>
  <c r="AL36" i="4"/>
  <c r="AL60" i="4"/>
  <c r="AS51" i="4"/>
  <c r="BP64" i="9"/>
  <c r="DW67" i="12"/>
  <c r="AL58" i="6"/>
  <c r="AL35" i="7"/>
  <c r="AL47" i="7"/>
  <c r="AL59" i="7"/>
  <c r="EC64" i="12"/>
  <c r="EC42" i="12"/>
  <c r="AL45" i="4"/>
  <c r="AL61" i="4"/>
  <c r="BP52" i="9"/>
  <c r="DW55" i="12"/>
  <c r="DW49" i="6"/>
  <c r="DW49" i="12"/>
  <c r="BP44" i="9"/>
  <c r="DW47" i="12"/>
  <c r="AS42" i="9"/>
  <c r="DW45" i="12"/>
  <c r="AS58" i="9"/>
  <c r="DW61" i="12"/>
  <c r="AL51" i="5"/>
  <c r="AS63" i="5"/>
  <c r="AN64" i="5"/>
  <c r="AS50" i="6"/>
  <c r="AS39" i="9"/>
  <c r="DW42" i="12"/>
  <c r="BP51" i="9"/>
  <c r="DW54" i="12"/>
  <c r="DW38" i="6"/>
  <c r="AL42" i="4"/>
  <c r="AL51" i="6"/>
  <c r="AL41" i="6"/>
  <c r="AL40" i="6"/>
  <c r="AL44" i="7"/>
  <c r="AL56" i="7"/>
  <c r="AL48" i="5"/>
  <c r="AL60" i="5"/>
  <c r="AL42" i="6"/>
  <c r="AL53" i="7"/>
  <c r="AL40" i="4"/>
  <c r="AL52" i="4"/>
  <c r="AL41" i="7"/>
  <c r="AL61" i="7"/>
  <c r="EC48" i="12"/>
  <c r="AL50" i="5"/>
  <c r="BP63" i="9"/>
  <c r="DW66" i="12"/>
  <c r="DW51" i="5"/>
  <c r="DW51" i="12"/>
  <c r="BP34" i="9"/>
  <c r="DW37" i="12"/>
  <c r="AL41" i="4"/>
  <c r="EC41" i="12"/>
  <c r="AS44" i="4"/>
  <c r="AL39" i="4"/>
  <c r="AS45" i="4"/>
  <c r="AS47" i="6"/>
  <c r="AL53" i="5"/>
  <c r="AS50" i="4"/>
  <c r="DT26" i="2"/>
  <c r="DW58" i="5"/>
  <c r="DW58" i="12"/>
  <c r="DW50" i="5"/>
  <c r="DW50" i="12"/>
  <c r="AL54" i="4"/>
  <c r="AS56" i="5"/>
  <c r="AS43" i="6"/>
  <c r="AL51" i="7"/>
  <c r="AL55" i="5"/>
  <c r="EC52" i="12"/>
  <c r="EC54" i="12"/>
  <c r="EC45" i="12"/>
  <c r="EC62" i="12"/>
  <c r="AL36" i="7"/>
  <c r="AL48" i="7"/>
  <c r="AL60" i="7"/>
  <c r="AL49" i="6"/>
  <c r="AL38" i="7"/>
  <c r="AS33" i="9"/>
  <c r="DW36" i="12"/>
  <c r="DT63" i="2"/>
  <c r="DW63" i="12"/>
  <c r="AS38" i="9"/>
  <c r="DW41" i="12"/>
  <c r="AS45" i="9"/>
  <c r="DW48" i="12"/>
  <c r="BP59" i="9"/>
  <c r="DW62" i="12"/>
  <c r="DT50" i="2"/>
  <c r="DW60" i="6"/>
  <c r="DW60" i="12"/>
  <c r="AL58" i="5"/>
  <c r="AN64" i="7"/>
  <c r="AN65" i="7" s="1"/>
  <c r="AN66" i="7" s="1"/>
  <c r="AS66" i="7" s="1"/>
  <c r="AS67" i="7" s="1"/>
  <c r="AS68" i="7" s="1"/>
  <c r="AS69" i="7" s="1"/>
  <c r="AS70" i="7" s="1"/>
  <c r="AS71" i="7" s="1"/>
  <c r="AS72" i="7" s="1"/>
  <c r="AS73" i="7" s="1"/>
  <c r="AS74" i="7" s="1"/>
  <c r="AS75" i="7" s="1"/>
  <c r="AS76" i="7" s="1"/>
  <c r="AS77" i="7" s="1"/>
  <c r="AS78" i="7" s="1"/>
  <c r="AS79" i="7" s="1"/>
  <c r="AS80" i="7" s="1"/>
  <c r="AS81" i="7" s="1"/>
  <c r="AS82" i="7" s="1"/>
  <c r="AS83" i="7" s="1"/>
  <c r="AS84" i="7" s="1"/>
  <c r="AS85" i="7" s="1"/>
  <c r="EC47" i="12"/>
  <c r="AS60" i="5"/>
  <c r="AS63" i="7"/>
  <c r="AL63" i="6"/>
  <c r="AS57" i="5"/>
  <c r="AS57" i="6"/>
  <c r="AL52" i="5"/>
  <c r="AL54" i="6"/>
  <c r="AS46" i="4"/>
  <c r="AL43" i="6"/>
  <c r="AS48" i="6"/>
  <c r="AS58" i="7"/>
  <c r="AL49" i="7"/>
  <c r="EC60" i="12"/>
  <c r="AL54" i="5"/>
  <c r="AL60" i="6"/>
  <c r="DW50" i="7"/>
  <c r="AS43" i="9"/>
  <c r="DW46" i="12"/>
  <c r="AL59" i="4"/>
  <c r="EC58" i="12"/>
  <c r="AL44" i="4"/>
  <c r="AL56" i="4"/>
  <c r="AL44" i="6"/>
  <c r="AL57" i="5"/>
  <c r="AL57" i="6"/>
  <c r="AN66" i="12"/>
  <c r="AS66" i="12" s="1"/>
  <c r="AS67" i="12" s="1"/>
  <c r="AS68" i="12" s="1"/>
  <c r="AS69" i="12" s="1"/>
  <c r="AS70" i="12" s="1"/>
  <c r="AS71" i="12" s="1"/>
  <c r="AS72" i="12" s="1"/>
  <c r="AS73" i="12" s="1"/>
  <c r="AS74" i="12" s="1"/>
  <c r="AS75" i="12" s="1"/>
  <c r="AS76" i="12" s="1"/>
  <c r="AS77" i="12" s="1"/>
  <c r="AS78" i="12" s="1"/>
  <c r="AS79" i="12" s="1"/>
  <c r="AS80" i="12" s="1"/>
  <c r="AS81" i="12" s="1"/>
  <c r="AS82" i="12" s="1"/>
  <c r="AS83" i="12" s="1"/>
  <c r="AS84" i="12" s="1"/>
  <c r="AS85" i="12" s="1"/>
  <c r="AL57" i="2"/>
  <c r="AL43" i="2"/>
  <c r="AL45" i="2"/>
  <c r="AL44" i="2"/>
  <c r="AL56" i="2"/>
  <c r="AS47" i="2"/>
  <c r="AL40" i="2"/>
  <c r="AS36" i="2"/>
  <c r="AL46" i="2"/>
  <c r="AS59" i="2"/>
  <c r="DW26" i="6"/>
  <c r="AS48" i="2"/>
  <c r="DW26" i="4"/>
  <c r="EC56" i="5"/>
  <c r="AL54" i="2"/>
  <c r="AS60" i="2"/>
  <c r="DW26" i="7"/>
  <c r="DW26" i="5"/>
  <c r="AS37" i="2"/>
  <c r="AS49" i="2"/>
  <c r="BP11" i="9"/>
  <c r="EC57" i="5"/>
  <c r="AS61" i="2"/>
  <c r="DT14" i="2"/>
  <c r="DW14" i="6"/>
  <c r="EC36" i="6"/>
  <c r="DW14" i="5"/>
  <c r="DW14" i="4"/>
  <c r="EC38" i="7"/>
  <c r="EC39" i="7"/>
  <c r="EC36" i="5"/>
  <c r="EC44" i="4"/>
  <c r="EC45" i="4"/>
  <c r="AN39" i="2"/>
  <c r="AS39" i="2" s="1"/>
  <c r="DZ47" i="2"/>
  <c r="AN55" i="2"/>
  <c r="AS55" i="2" s="1"/>
  <c r="DZ48" i="2"/>
  <c r="DZ57" i="2"/>
  <c r="AN58" i="2"/>
  <c r="AS58" i="2" s="1"/>
  <c r="AN51" i="2"/>
  <c r="AS51" i="2" s="1"/>
  <c r="DW50" i="4"/>
  <c r="DW22" i="5"/>
  <c r="DW22" i="6"/>
  <c r="DW13" i="4"/>
  <c r="DT22" i="2"/>
  <c r="EC47" i="5"/>
  <c r="EC65" i="5"/>
  <c r="EC49" i="6"/>
  <c r="EC64" i="7"/>
  <c r="EC41" i="6"/>
  <c r="EC59" i="6"/>
  <c r="BP23" i="9"/>
  <c r="AS10" i="9"/>
  <c r="DZ39" i="2"/>
  <c r="EC43" i="5"/>
  <c r="EC52" i="7"/>
  <c r="DW22" i="4"/>
  <c r="DW13" i="6"/>
  <c r="DW9" i="7"/>
  <c r="DW50" i="6"/>
  <c r="BP10" i="9"/>
  <c r="EC49" i="5"/>
  <c r="DW22" i="7"/>
  <c r="DW13" i="5"/>
  <c r="DW9" i="6"/>
  <c r="DT9" i="2"/>
  <c r="EC47" i="4"/>
  <c r="EC50" i="6"/>
  <c r="DZ64" i="2"/>
  <c r="DW34" i="6"/>
  <c r="AS55" i="9"/>
  <c r="DZ58" i="2"/>
  <c r="EC48" i="5"/>
  <c r="DT46" i="2"/>
  <c r="AS59" i="9"/>
  <c r="EC37" i="6"/>
  <c r="EC60" i="6"/>
  <c r="DW39" i="4"/>
  <c r="EC41" i="7"/>
  <c r="AS30" i="9"/>
  <c r="EC55" i="4"/>
  <c r="EC42" i="7"/>
  <c r="EC65" i="7"/>
  <c r="DT61" i="2"/>
  <c r="DW61" i="6"/>
  <c r="EC64" i="6"/>
  <c r="EC44" i="5"/>
  <c r="EC61" i="6"/>
  <c r="EC51" i="6"/>
  <c r="EC57" i="6"/>
  <c r="DW61" i="4"/>
  <c r="EC58" i="7"/>
  <c r="DW33" i="5"/>
  <c r="DW27" i="4"/>
  <c r="DZ40" i="2"/>
  <c r="BP6" i="9"/>
  <c r="BP24" i="9"/>
  <c r="DW33" i="4"/>
  <c r="DT27" i="2"/>
  <c r="EC40" i="6"/>
  <c r="BP33" i="9"/>
  <c r="DW10" i="5"/>
  <c r="DW33" i="7"/>
  <c r="EC54" i="6"/>
  <c r="BP7" i="9"/>
  <c r="BP30" i="9"/>
  <c r="DW10" i="4"/>
  <c r="DW25" i="6"/>
  <c r="EC50" i="5"/>
  <c r="EC53" i="7"/>
  <c r="DW33" i="6"/>
  <c r="DW15" i="7"/>
  <c r="AS7" i="9"/>
  <c r="EC63" i="4"/>
  <c r="EC43" i="4"/>
  <c r="EC53" i="6"/>
  <c r="DW10" i="7"/>
  <c r="DZ60" i="2"/>
  <c r="EC42" i="6"/>
  <c r="DW25" i="5"/>
  <c r="EC54" i="4"/>
  <c r="EC59" i="4"/>
  <c r="DW15" i="6"/>
  <c r="EC42" i="5"/>
  <c r="EC57" i="4"/>
  <c r="EC50" i="7"/>
  <c r="EC51" i="7"/>
  <c r="DW10" i="6"/>
  <c r="DW25" i="4"/>
  <c r="EC36" i="7"/>
  <c r="DW9" i="5"/>
  <c r="DW51" i="4"/>
  <c r="DT15" i="2"/>
  <c r="EC50" i="4"/>
  <c r="EC56" i="7"/>
  <c r="EC56" i="6"/>
  <c r="EC45" i="7"/>
  <c r="BP18" i="9"/>
  <c r="BP36" i="9"/>
  <c r="EC61" i="7"/>
  <c r="EC59" i="5"/>
  <c r="DW46" i="6"/>
  <c r="DZ61" i="2"/>
  <c r="DZ63" i="2"/>
  <c r="DW24" i="6"/>
  <c r="EC63" i="7"/>
  <c r="AS57" i="9"/>
  <c r="EC48" i="6"/>
  <c r="EC38" i="5"/>
  <c r="DW39" i="7"/>
  <c r="DT24" i="2"/>
  <c r="BP46" i="9"/>
  <c r="DT60" i="2"/>
  <c r="DT39" i="2"/>
  <c r="DT49" i="2"/>
  <c r="EC48" i="4"/>
  <c r="AS60" i="9"/>
  <c r="AS36" i="9"/>
  <c r="EC47" i="6"/>
  <c r="EC65" i="6"/>
  <c r="DW60" i="5"/>
  <c r="DW39" i="5"/>
  <c r="DW49" i="5"/>
  <c r="AS63" i="9"/>
  <c r="EC46" i="7"/>
  <c r="DW24" i="5"/>
  <c r="EC60" i="4"/>
  <c r="EC58" i="5"/>
  <c r="EC36" i="4"/>
  <c r="DW60" i="4"/>
  <c r="DW49" i="4"/>
  <c r="EC43" i="6"/>
  <c r="EC42" i="4"/>
  <c r="EC40" i="7"/>
  <c r="DZ52" i="2"/>
  <c r="DW63" i="5"/>
  <c r="DW60" i="7"/>
  <c r="DW49" i="7"/>
  <c r="DZ44" i="2"/>
  <c r="DZ37" i="2"/>
  <c r="DW46" i="5"/>
  <c r="AS46" i="9"/>
  <c r="BP43" i="9"/>
  <c r="BP21" i="9"/>
  <c r="DZ54" i="2"/>
  <c r="EC63" i="5"/>
  <c r="EC66" i="7"/>
  <c r="EC67" i="7" s="1"/>
  <c r="EC68" i="7" s="1"/>
  <c r="EC69" i="7" s="1"/>
  <c r="EC70" i="7" s="1"/>
  <c r="EC71" i="7" s="1"/>
  <c r="EC72" i="7" s="1"/>
  <c r="DW46" i="4"/>
  <c r="EC43" i="7"/>
  <c r="EC66" i="6"/>
  <c r="EC67" i="6" s="1"/>
  <c r="EC68" i="6" s="1"/>
  <c r="EC69" i="6" s="1"/>
  <c r="EC70" i="6" s="1"/>
  <c r="EC71" i="6" s="1"/>
  <c r="EC72" i="6" s="1"/>
  <c r="BP57" i="9"/>
  <c r="EC45" i="5"/>
  <c r="EC48" i="7"/>
  <c r="EC65" i="4"/>
  <c r="EC62" i="6"/>
  <c r="DW46" i="7"/>
  <c r="DW45" i="7"/>
  <c r="BP42" i="9"/>
  <c r="DW34" i="4"/>
  <c r="DW45" i="6"/>
  <c r="EC44" i="7"/>
  <c r="EC37" i="5"/>
  <c r="AS34" i="9"/>
  <c r="BP31" i="9"/>
  <c r="BP48" i="9"/>
  <c r="DZ45" i="2"/>
  <c r="DZ42" i="2"/>
  <c r="DT12" i="2"/>
  <c r="DW34" i="7"/>
  <c r="DT45" i="2"/>
  <c r="DW61" i="5"/>
  <c r="DT58" i="2"/>
  <c r="EC44" i="6"/>
  <c r="EC56" i="4"/>
  <c r="AS17" i="9"/>
  <c r="DW51" i="7"/>
  <c r="EC54" i="7"/>
  <c r="DW12" i="4"/>
  <c r="DW51" i="6"/>
  <c r="DZ62" i="2"/>
  <c r="EC51" i="4"/>
  <c r="EC61" i="5"/>
  <c r="DW37" i="5"/>
  <c r="DW12" i="7"/>
  <c r="DT51" i="2"/>
  <c r="AS15" i="9"/>
  <c r="DW27" i="7"/>
  <c r="DW24" i="4"/>
  <c r="DT37" i="2"/>
  <c r="DW12" i="6"/>
  <c r="DW61" i="7"/>
  <c r="EC39" i="5"/>
  <c r="DW37" i="6"/>
  <c r="DZ59" i="2"/>
  <c r="AS48" i="9"/>
  <c r="EC40" i="4"/>
  <c r="EC46" i="4"/>
  <c r="EC52" i="5"/>
  <c r="AS21" i="9"/>
  <c r="EC49" i="4"/>
  <c r="DW37" i="4"/>
  <c r="DW63" i="4"/>
  <c r="DW27" i="6"/>
  <c r="EC55" i="6"/>
  <c r="EC55" i="7"/>
  <c r="EC45" i="6"/>
  <c r="EC39" i="4"/>
  <c r="DZ36" i="2"/>
  <c r="EC58" i="4"/>
  <c r="EC66" i="4"/>
  <c r="EC67" i="4" s="1"/>
  <c r="EC68" i="4" s="1"/>
  <c r="EC69" i="4" s="1"/>
  <c r="EC70" i="4" s="1"/>
  <c r="EC71" i="4" s="1"/>
  <c r="EC72" i="4" s="1"/>
  <c r="EC38" i="6"/>
  <c r="DW37" i="7"/>
  <c r="DW63" i="7"/>
  <c r="DW45" i="4"/>
  <c r="BP2" i="9"/>
  <c r="DW12" i="5"/>
  <c r="BP58" i="9"/>
  <c r="DZ43" i="2"/>
  <c r="EC63" i="6"/>
  <c r="DZ49" i="2"/>
  <c r="DZ51" i="2"/>
  <c r="AS31" i="9"/>
  <c r="EC40" i="5"/>
  <c r="DZ55" i="2"/>
  <c r="EC61" i="4"/>
  <c r="EC55" i="5"/>
  <c r="BP60" i="9"/>
  <c r="DZ66" i="2"/>
  <c r="DZ67" i="2" s="1"/>
  <c r="DZ68" i="2" s="1"/>
  <c r="DZ69" i="2" s="1"/>
  <c r="DZ70" i="2" s="1"/>
  <c r="DZ71" i="2" s="1"/>
  <c r="DZ72" i="2" s="1"/>
  <c r="DW63" i="6"/>
  <c r="DW27" i="5"/>
  <c r="EC38" i="4"/>
  <c r="EC64" i="4"/>
  <c r="AS8" i="9"/>
  <c r="EC62" i="7"/>
  <c r="DZ38" i="2"/>
  <c r="BP55" i="9"/>
  <c r="EC46" i="5"/>
  <c r="EC66" i="5"/>
  <c r="EC67" i="5" s="1"/>
  <c r="EC68" i="5" s="1"/>
  <c r="EC69" i="5" s="1"/>
  <c r="EC70" i="5" s="1"/>
  <c r="EC71" i="5" s="1"/>
  <c r="EC72" i="5" s="1"/>
  <c r="EC60" i="7"/>
  <c r="DW45" i="5"/>
  <c r="DW65" i="5"/>
  <c r="DT65" i="2"/>
  <c r="DW65" i="7"/>
  <c r="DW65" i="4"/>
  <c r="DW65" i="6"/>
  <c r="DW23" i="7"/>
  <c r="DW23" i="4"/>
  <c r="DW23" i="6"/>
  <c r="DW23" i="5"/>
  <c r="DT23" i="2"/>
  <c r="EC53" i="5"/>
  <c r="EC49" i="7"/>
  <c r="EC52" i="6"/>
  <c r="EC60" i="5"/>
  <c r="EC64" i="5"/>
  <c r="EC57" i="7"/>
  <c r="DW40" i="5"/>
  <c r="DT40" i="2"/>
  <c r="DW40" i="6"/>
  <c r="DW40" i="7"/>
  <c r="DW40" i="4"/>
  <c r="DW53" i="5"/>
  <c r="DT53" i="2"/>
  <c r="DW53" i="7"/>
  <c r="DW53" i="4"/>
  <c r="DW53" i="6"/>
  <c r="DT31" i="2"/>
  <c r="DW31" i="7"/>
  <c r="DW31" i="4"/>
  <c r="DW31" i="5"/>
  <c r="DW31" i="6"/>
  <c r="EC52" i="4"/>
  <c r="DW35" i="7"/>
  <c r="DW35" i="4"/>
  <c r="DW35" i="6"/>
  <c r="DW35" i="5"/>
  <c r="DT35" i="2"/>
  <c r="EC37" i="4"/>
  <c r="BP14" i="9"/>
  <c r="BP38" i="9"/>
  <c r="BP50" i="9"/>
  <c r="BP62" i="9"/>
  <c r="DT43" i="2"/>
  <c r="DW43" i="7"/>
  <c r="DW43" i="4"/>
  <c r="DW43" i="5"/>
  <c r="DW43" i="6"/>
  <c r="DW64" i="5"/>
  <c r="DT64" i="2"/>
  <c r="DW64" i="6"/>
  <c r="DW64" i="7"/>
  <c r="DW64" i="4"/>
  <c r="AS20" i="9"/>
  <c r="DT55" i="2"/>
  <c r="DW55" i="7"/>
  <c r="DW55" i="4"/>
  <c r="DW55" i="5"/>
  <c r="DW55" i="6"/>
  <c r="DW8" i="6"/>
  <c r="DT8" i="2"/>
  <c r="DW8" i="7"/>
  <c r="DW8" i="4"/>
  <c r="DW8" i="5"/>
  <c r="DW59" i="7"/>
  <c r="DW59" i="4"/>
  <c r="DW59" i="6"/>
  <c r="DW59" i="5"/>
  <c r="DT59" i="2"/>
  <c r="BP5" i="9"/>
  <c r="BP41" i="9"/>
  <c r="DZ53" i="2"/>
  <c r="EC53" i="4"/>
  <c r="EC54" i="5"/>
  <c r="EC39" i="6"/>
  <c r="DT67" i="2"/>
  <c r="DW67" i="7"/>
  <c r="DW67" i="5"/>
  <c r="DW67" i="6"/>
  <c r="BP39" i="9"/>
  <c r="DW20" i="6"/>
  <c r="DT20" i="2"/>
  <c r="DW20" i="7"/>
  <c r="DW20" i="4"/>
  <c r="DW20" i="5"/>
  <c r="BP66" i="9"/>
  <c r="EC51" i="5"/>
  <c r="AS32" i="9"/>
  <c r="DW6" i="5"/>
  <c r="DT6" i="2"/>
  <c r="DW6" i="7"/>
  <c r="DW6" i="4"/>
  <c r="DW6" i="6"/>
  <c r="AS3" i="9"/>
  <c r="DW56" i="6"/>
  <c r="DT56" i="2"/>
  <c r="DW56" i="7"/>
  <c r="DW56" i="4"/>
  <c r="DW56" i="5"/>
  <c r="DW48" i="7"/>
  <c r="DW48" i="4"/>
  <c r="DW48" i="6"/>
  <c r="DW48" i="5"/>
  <c r="DT48" i="2"/>
  <c r="AS52" i="9"/>
  <c r="DW52" i="5"/>
  <c r="DT52" i="2"/>
  <c r="DW52" i="6"/>
  <c r="DW52" i="7"/>
  <c r="DW52" i="4"/>
  <c r="AS62" i="9"/>
  <c r="DZ41" i="2"/>
  <c r="DZ65" i="2"/>
  <c r="EC62" i="5"/>
  <c r="EC62" i="4"/>
  <c r="EC58" i="6"/>
  <c r="EC47" i="7"/>
  <c r="DW18" i="5"/>
  <c r="DT18" i="2"/>
  <c r="DW18" i="7"/>
  <c r="DW18" i="4"/>
  <c r="DW18" i="6"/>
  <c r="DW68" i="6"/>
  <c r="DT68" i="2"/>
  <c r="DW68" i="7"/>
  <c r="DW68" i="5"/>
  <c r="DT57" i="2"/>
  <c r="DW57" i="6"/>
  <c r="DW57" i="7"/>
  <c r="DW57" i="4"/>
  <c r="DW57" i="5"/>
  <c r="AS53" i="9"/>
  <c r="AS56" i="9"/>
  <c r="EC46" i="6"/>
  <c r="EC41" i="5"/>
  <c r="DZ50" i="2"/>
  <c r="EC41" i="4"/>
  <c r="DZ46" i="2"/>
  <c r="AN63" i="2"/>
  <c r="C63" i="2" s="1"/>
  <c r="AS44" i="9"/>
  <c r="DW30" i="5"/>
  <c r="DT30" i="2"/>
  <c r="DW30" i="7"/>
  <c r="DW30" i="4"/>
  <c r="DW30" i="6"/>
  <c r="BP37" i="9"/>
  <c r="BP49" i="9"/>
  <c r="BP61" i="9"/>
  <c r="DW62" i="7"/>
  <c r="DW62" i="4"/>
  <c r="DW62" i="5"/>
  <c r="DW62" i="6"/>
  <c r="DT62" i="2"/>
  <c r="AS66" i="9"/>
  <c r="AS5" i="9"/>
  <c r="DZ56" i="2"/>
  <c r="EC59" i="7"/>
  <c r="DW17" i="5"/>
  <c r="DT17" i="2"/>
  <c r="DW17" i="7"/>
  <c r="DW17" i="4"/>
  <c r="DW17" i="6"/>
  <c r="DW42" i="5"/>
  <c r="DT42" i="2"/>
  <c r="DW42" i="7"/>
  <c r="DW42" i="4"/>
  <c r="DW42" i="6"/>
  <c r="AS61" i="9"/>
  <c r="AS50" i="9"/>
  <c r="BP45" i="9"/>
  <c r="AS28" i="9"/>
  <c r="DW36" i="7"/>
  <c r="DW36" i="4"/>
  <c r="DW36" i="6"/>
  <c r="DW36" i="5"/>
  <c r="DT36" i="2"/>
  <c r="EC37" i="7"/>
  <c r="AN44" i="2"/>
  <c r="AS44" i="2" s="1"/>
  <c r="DW16" i="5"/>
  <c r="DT16" i="2"/>
  <c r="DW16" i="6"/>
  <c r="DW16" i="7"/>
  <c r="DW16" i="4"/>
  <c r="AS13" i="9"/>
  <c r="DW29" i="5"/>
  <c r="DT29" i="2"/>
  <c r="DW29" i="7"/>
  <c r="DW29" i="4"/>
  <c r="DW29" i="6"/>
  <c r="DW54" i="5"/>
  <c r="DT54" i="2"/>
  <c r="DW54" i="7"/>
  <c r="DW54" i="4"/>
  <c r="DW54" i="6"/>
  <c r="DT7" i="2"/>
  <c r="DW7" i="7"/>
  <c r="DW7" i="4"/>
  <c r="DW7" i="5"/>
  <c r="DW7" i="6"/>
  <c r="AS4" i="9"/>
  <c r="AS51" i="9"/>
  <c r="BP54" i="9"/>
  <c r="DT21" i="2"/>
  <c r="DW21" i="6"/>
  <c r="DW21" i="7"/>
  <c r="DW21" i="4"/>
  <c r="DW21" i="5"/>
  <c r="DW5" i="5"/>
  <c r="DW5" i="6"/>
  <c r="DT5" i="2"/>
  <c r="DW5" i="7"/>
  <c r="DW5" i="4"/>
  <c r="BP27" i="9"/>
  <c r="BP20" i="9"/>
  <c r="BP32" i="9"/>
  <c r="BP56" i="9"/>
  <c r="AS54" i="9"/>
  <c r="AS40" i="9"/>
  <c r="AS37" i="9"/>
  <c r="AS64" i="9"/>
  <c r="DW47" i="7"/>
  <c r="DW47" i="4"/>
  <c r="DW47" i="6"/>
  <c r="DW47" i="5"/>
  <c r="DT47" i="2"/>
  <c r="BP40" i="9"/>
  <c r="DW32" i="6"/>
  <c r="DT32" i="2"/>
  <c r="DW32" i="7"/>
  <c r="DW32" i="4"/>
  <c r="DW32" i="5"/>
  <c r="AS29" i="9"/>
  <c r="DW44" i="6"/>
  <c r="DT44" i="2"/>
  <c r="DW44" i="7"/>
  <c r="DW44" i="4"/>
  <c r="DW44" i="5"/>
  <c r="AN46" i="2"/>
  <c r="AS46" i="2" s="1"/>
  <c r="DW28" i="5"/>
  <c r="DT28" i="2"/>
  <c r="DW28" i="6"/>
  <c r="DW28" i="7"/>
  <c r="DW28" i="4"/>
  <c r="AS25" i="9"/>
  <c r="DW41" i="5"/>
  <c r="DT41" i="2"/>
  <c r="DW41" i="7"/>
  <c r="DW41" i="4"/>
  <c r="DW41" i="6"/>
  <c r="DW66" i="5"/>
  <c r="DT66" i="2"/>
  <c r="DW66" i="7"/>
  <c r="DW66" i="6"/>
  <c r="DT19" i="2"/>
  <c r="DW19" i="7"/>
  <c r="DW19" i="4"/>
  <c r="DW19" i="5"/>
  <c r="DW19" i="6"/>
  <c r="AS16" i="9"/>
  <c r="DW11" i="7"/>
  <c r="DW11" i="4"/>
  <c r="DW11" i="6"/>
  <c r="DW11" i="5"/>
  <c r="DT11" i="2"/>
  <c r="AS26" i="9"/>
  <c r="BP65" i="9"/>
  <c r="AS49" i="9"/>
  <c r="AN56" i="2"/>
  <c r="AS56" i="2" s="1"/>
  <c r="C50" i="2"/>
  <c r="C62" i="2"/>
  <c r="C47" i="2"/>
  <c r="C60" i="2"/>
  <c r="C61" i="2"/>
  <c r="C59" i="2"/>
  <c r="C37" i="2"/>
  <c r="C48" i="2"/>
  <c r="C49" i="2"/>
  <c r="C36" i="2"/>
  <c r="C38" i="2"/>
  <c r="AN43" i="2"/>
  <c r="AS43" i="2" s="1"/>
  <c r="AN41" i="2"/>
  <c r="AS41" i="2" s="1"/>
  <c r="AN45" i="2"/>
  <c r="AN57" i="2"/>
  <c r="AS57" i="2" s="1"/>
  <c r="AN54" i="2"/>
  <c r="AS54" i="2" s="1"/>
  <c r="AN53" i="2"/>
  <c r="AS53" i="2" s="1"/>
  <c r="AN35" i="2"/>
  <c r="AS35" i="2" s="1"/>
  <c r="AN42" i="2"/>
  <c r="AS42" i="2" s="1"/>
  <c r="AN40" i="2"/>
  <c r="AS40" i="2" s="1"/>
  <c r="AN52" i="2"/>
  <c r="AS52" i="2" s="1"/>
  <c r="E48" i="11" a="1"/>
  <c r="F51" i="11" a="1"/>
  <c r="I60" i="11" l="1"/>
  <c r="F60" i="11"/>
  <c r="H60" i="11"/>
  <c r="G60" i="11"/>
  <c r="J60" i="11"/>
  <c r="AM12" i="2"/>
  <c r="E60" i="11"/>
  <c r="E59" i="11"/>
  <c r="K60" i="11"/>
  <c r="AM57" i="2"/>
  <c r="F51" i="11"/>
  <c r="C55" i="2"/>
  <c r="AN64" i="2"/>
  <c r="P42" i="11"/>
  <c r="L42" i="11"/>
  <c r="N42" i="11"/>
  <c r="Q42" i="11"/>
  <c r="M42" i="11"/>
  <c r="J59" i="11"/>
  <c r="J100" i="11" s="1"/>
  <c r="F59" i="11"/>
  <c r="G59" i="11"/>
  <c r="G100" i="11" s="1"/>
  <c r="K59" i="11"/>
  <c r="I59" i="11"/>
  <c r="H59" i="11"/>
  <c r="L59" i="11"/>
  <c r="L100" i="11" s="1"/>
  <c r="M59" i="11"/>
  <c r="M100" i="11" s="1"/>
  <c r="N59" i="11"/>
  <c r="P59" i="11"/>
  <c r="O100" i="11" s="1"/>
  <c r="Q59" i="11"/>
  <c r="P100" i="11" s="1"/>
  <c r="G50" i="11"/>
  <c r="E58" i="11"/>
  <c r="G62" i="11"/>
  <c r="G103" i="11" s="1"/>
  <c r="AM24" i="2"/>
  <c r="K58" i="11"/>
  <c r="J58" i="11"/>
  <c r="G53" i="11"/>
  <c r="G49" i="11"/>
  <c r="G52" i="11"/>
  <c r="N62" i="11"/>
  <c r="N103" i="11" s="1"/>
  <c r="N58" i="11"/>
  <c r="N99" i="11" s="1"/>
  <c r="P58" i="11"/>
  <c r="O99" i="11" s="1"/>
  <c r="L58" i="11"/>
  <c r="L99" i="11" s="1"/>
  <c r="Q58" i="11"/>
  <c r="P99" i="11" s="1"/>
  <c r="M58" i="11"/>
  <c r="M99" i="11" s="1"/>
  <c r="E48" i="11"/>
  <c r="Q62" i="11"/>
  <c r="P103" i="11" s="1"/>
  <c r="P61" i="11"/>
  <c r="O102" i="11" s="1"/>
  <c r="M61" i="11"/>
  <c r="M102" i="11" s="1"/>
  <c r="Q61" i="11"/>
  <c r="P102" i="11" s="1"/>
  <c r="N61" i="11"/>
  <c r="N102" i="11" s="1"/>
  <c r="L61" i="11"/>
  <c r="L102" i="11" s="1"/>
  <c r="J62" i="11"/>
  <c r="L62" i="11"/>
  <c r="L103" i="11" s="1"/>
  <c r="M62" i="11"/>
  <c r="M103" i="11" s="1"/>
  <c r="P62" i="11"/>
  <c r="O103" i="11" s="1"/>
  <c r="K62" i="11"/>
  <c r="F62" i="11"/>
  <c r="F103" i="11" s="1"/>
  <c r="G61" i="11"/>
  <c r="G102" i="11" s="1"/>
  <c r="J61" i="11"/>
  <c r="H58" i="11"/>
  <c r="H99" i="11" s="1"/>
  <c r="I58" i="11"/>
  <c r="I99" i="11" s="1"/>
  <c r="G58" i="11"/>
  <c r="G99" i="11" s="1"/>
  <c r="H62" i="11"/>
  <c r="H103" i="11" s="1"/>
  <c r="I61" i="11"/>
  <c r="I102" i="11" s="1"/>
  <c r="F61" i="11"/>
  <c r="F102" i="11" s="1"/>
  <c r="H61" i="11"/>
  <c r="H102" i="11" s="1"/>
  <c r="F58" i="11"/>
  <c r="F99" i="11" s="1"/>
  <c r="I62" i="11"/>
  <c r="I103" i="11" s="1"/>
  <c r="E62" i="11"/>
  <c r="E103" i="11" s="1"/>
  <c r="K61" i="11"/>
  <c r="E61" i="11"/>
  <c r="E102" i="11" s="1"/>
  <c r="AM29" i="5"/>
  <c r="AM20" i="6"/>
  <c r="AM72" i="5"/>
  <c r="AM71" i="4"/>
  <c r="AM52" i="5"/>
  <c r="AM43" i="6"/>
  <c r="AM12" i="6"/>
  <c r="AM62" i="6"/>
  <c r="AM13" i="6"/>
  <c r="AM57" i="6"/>
  <c r="AM76" i="5"/>
  <c r="AM68" i="6"/>
  <c r="AM46" i="5"/>
  <c r="AM14" i="6"/>
  <c r="AM38" i="6"/>
  <c r="AM46" i="6"/>
  <c r="AM41" i="6"/>
  <c r="AM54" i="6"/>
  <c r="AM42" i="6"/>
  <c r="AM37" i="6"/>
  <c r="AM8" i="6"/>
  <c r="AM21" i="6"/>
  <c r="AM69" i="4"/>
  <c r="AM31" i="4"/>
  <c r="AM46" i="4"/>
  <c r="AM21" i="5"/>
  <c r="AM80" i="5"/>
  <c r="AM25" i="5"/>
  <c r="AM33" i="5"/>
  <c r="AM18" i="5"/>
  <c r="AM65" i="5"/>
  <c r="AM64" i="2"/>
  <c r="AH64" i="2" s="1"/>
  <c r="C64" i="2" s="1"/>
  <c r="AM36" i="6"/>
  <c r="AM15" i="6"/>
  <c r="AM39" i="6"/>
  <c r="AM35" i="6"/>
  <c r="AM71" i="6"/>
  <c r="AM29" i="6"/>
  <c r="AM66" i="6"/>
  <c r="AM23" i="4"/>
  <c r="AM45" i="4"/>
  <c r="AM15" i="4"/>
  <c r="AM34" i="4"/>
  <c r="AM38" i="4"/>
  <c r="AM2" i="4"/>
  <c r="AM24" i="4"/>
  <c r="AM31" i="5"/>
  <c r="AM68" i="5"/>
  <c r="AM77" i="5"/>
  <c r="AM66" i="5"/>
  <c r="AM6" i="5"/>
  <c r="AM7" i="5"/>
  <c r="AM82" i="5"/>
  <c r="AM2" i="5"/>
  <c r="AM9" i="4"/>
  <c r="AM74" i="6"/>
  <c r="AM73" i="6"/>
  <c r="AM25" i="6"/>
  <c r="AM17" i="6"/>
  <c r="AM55" i="6"/>
  <c r="AM26" i="6"/>
  <c r="AM83" i="6"/>
  <c r="AM68" i="4"/>
  <c r="AM21" i="4"/>
  <c r="AM17" i="4"/>
  <c r="AM49" i="4"/>
  <c r="AM82" i="4"/>
  <c r="AM61" i="4"/>
  <c r="AM54" i="4"/>
  <c r="AM42" i="5"/>
  <c r="AM9" i="5"/>
  <c r="AM71" i="5"/>
  <c r="AM55" i="5"/>
  <c r="AM15" i="5"/>
  <c r="AM32" i="5"/>
  <c r="AM20" i="5"/>
  <c r="AM16" i="4"/>
  <c r="AM39" i="4"/>
  <c r="AM11" i="4"/>
  <c r="AM72" i="4"/>
  <c r="AM75" i="5"/>
  <c r="AM41" i="4"/>
  <c r="AM47" i="2"/>
  <c r="AM82" i="6"/>
  <c r="AM28" i="6"/>
  <c r="AM60" i="6"/>
  <c r="AM22" i="6"/>
  <c r="AM50" i="6"/>
  <c r="AM75" i="6"/>
  <c r="AM84" i="6"/>
  <c r="AM28" i="4"/>
  <c r="AM3" i="4"/>
  <c r="AM12" i="4"/>
  <c r="AM55" i="4"/>
  <c r="AM57" i="4"/>
  <c r="AM8" i="4"/>
  <c r="AM19" i="4"/>
  <c r="AM16" i="5"/>
  <c r="AM85" i="5"/>
  <c r="AM39" i="5"/>
  <c r="AM79" i="5"/>
  <c r="AM13" i="5"/>
  <c r="AM12" i="5"/>
  <c r="AM44" i="5"/>
  <c r="AM70" i="5"/>
  <c r="AM80" i="4"/>
  <c r="AM9" i="6"/>
  <c r="AM76" i="6"/>
  <c r="AM32" i="6"/>
  <c r="AM48" i="6"/>
  <c r="AM59" i="6"/>
  <c r="AM58" i="6"/>
  <c r="AM65" i="6"/>
  <c r="AM83" i="4"/>
  <c r="AM59" i="4"/>
  <c r="AM66" i="4"/>
  <c r="AM74" i="4"/>
  <c r="AM76" i="4"/>
  <c r="AM20" i="4"/>
  <c r="AM81" i="4"/>
  <c r="AM34" i="5"/>
  <c r="AM36" i="5"/>
  <c r="AM11" i="5"/>
  <c r="AM83" i="5"/>
  <c r="AM38" i="5"/>
  <c r="AM40" i="5"/>
  <c r="AM14" i="5"/>
  <c r="AM75" i="4"/>
  <c r="AM31" i="6"/>
  <c r="AM11" i="6"/>
  <c r="AM40" i="6"/>
  <c r="AM81" i="6"/>
  <c r="AM10" i="6"/>
  <c r="AM56" i="6"/>
  <c r="AM77" i="6"/>
  <c r="AM27" i="4"/>
  <c r="AM78" i="4"/>
  <c r="AM4" i="4"/>
  <c r="AM40" i="4"/>
  <c r="AM25" i="4"/>
  <c r="AM84" i="4"/>
  <c r="AM29" i="4"/>
  <c r="AM64" i="7"/>
  <c r="AH64" i="7" s="1"/>
  <c r="AM26" i="7"/>
  <c r="AM39" i="7"/>
  <c r="AM59" i="7"/>
  <c r="AM82" i="7"/>
  <c r="AM4" i="7"/>
  <c r="AM84" i="7"/>
  <c r="AM65" i="7"/>
  <c r="AM17" i="7"/>
  <c r="AM34" i="7"/>
  <c r="AM66" i="7"/>
  <c r="AM40" i="7"/>
  <c r="AM67" i="7"/>
  <c r="AM73" i="7"/>
  <c r="AM24" i="7"/>
  <c r="AM38" i="7"/>
  <c r="AM45" i="7"/>
  <c r="AM33" i="7"/>
  <c r="AM58" i="7"/>
  <c r="AM3" i="7"/>
  <c r="AM52" i="7"/>
  <c r="AM51" i="7"/>
  <c r="AM37" i="7"/>
  <c r="AM56" i="7"/>
  <c r="AM18" i="7"/>
  <c r="AM42" i="7"/>
  <c r="AM43" i="7"/>
  <c r="AM19" i="7"/>
  <c r="AM16" i="7"/>
  <c r="AM21" i="7"/>
  <c r="AM22" i="7"/>
  <c r="AM46" i="7"/>
  <c r="AM62" i="7"/>
  <c r="AM75" i="7"/>
  <c r="AM2" i="7"/>
  <c r="AM36" i="7"/>
  <c r="AM74" i="7"/>
  <c r="AM83" i="7"/>
  <c r="AM31" i="7"/>
  <c r="AM70" i="7"/>
  <c r="AM23" i="7"/>
  <c r="AM80" i="7"/>
  <c r="AM32" i="7"/>
  <c r="AM15" i="7"/>
  <c r="AM9" i="7"/>
  <c r="AM30" i="7"/>
  <c r="AM48" i="7"/>
  <c r="AM5" i="7"/>
  <c r="AM41" i="7"/>
  <c r="AM29" i="7"/>
  <c r="AM60" i="7"/>
  <c r="AM47" i="7"/>
  <c r="AM12" i="7"/>
  <c r="AM49" i="7"/>
  <c r="AM85" i="7"/>
  <c r="AM63" i="7"/>
  <c r="AM53" i="7"/>
  <c r="AM28" i="7"/>
  <c r="AM54" i="7"/>
  <c r="AM27" i="7"/>
  <c r="AM50" i="7"/>
  <c r="AM72" i="7"/>
  <c r="AM44" i="7"/>
  <c r="AM79" i="7"/>
  <c r="AM6" i="7"/>
  <c r="AM76" i="7"/>
  <c r="AM7" i="7"/>
  <c r="AM10" i="7"/>
  <c r="AM14" i="7"/>
  <c r="AM35" i="7"/>
  <c r="AM20" i="7"/>
  <c r="AM11" i="7"/>
  <c r="AM55" i="7"/>
  <c r="AM69" i="7"/>
  <c r="AM57" i="7"/>
  <c r="AM71" i="7"/>
  <c r="AM68" i="7"/>
  <c r="AM13" i="7"/>
  <c r="AM8" i="7"/>
  <c r="AM77" i="7"/>
  <c r="AM25" i="7"/>
  <c r="AM61" i="7"/>
  <c r="AM81" i="7"/>
  <c r="AM78" i="7"/>
  <c r="AM60" i="5"/>
  <c r="AM64" i="5"/>
  <c r="AH64" i="5" s="1"/>
  <c r="AM50" i="5"/>
  <c r="AM17" i="5"/>
  <c r="AM23" i="5"/>
  <c r="AM63" i="5"/>
  <c r="AM67" i="5"/>
  <c r="AM10" i="4"/>
  <c r="AM6" i="4"/>
  <c r="AM52" i="4"/>
  <c r="AM70" i="4"/>
  <c r="AM13" i="4"/>
  <c r="AM5" i="4"/>
  <c r="AM63" i="4"/>
  <c r="AM10" i="5"/>
  <c r="AM22" i="5"/>
  <c r="AM54" i="5"/>
  <c r="AM49" i="5"/>
  <c r="AM62" i="5"/>
  <c r="AM57" i="5"/>
  <c r="AM30" i="5"/>
  <c r="AS64" i="4"/>
  <c r="AN65" i="4"/>
  <c r="AM53" i="5"/>
  <c r="AM28" i="2"/>
  <c r="AM18" i="6"/>
  <c r="AS65" i="7"/>
  <c r="AM72" i="6"/>
  <c r="AM80" i="6"/>
  <c r="AM7" i="6"/>
  <c r="AM45" i="6"/>
  <c r="AM69" i="6"/>
  <c r="AM78" i="6"/>
  <c r="AM34" i="6"/>
  <c r="AM62" i="4"/>
  <c r="AM42" i="4"/>
  <c r="AM33" i="4"/>
  <c r="AM43" i="4"/>
  <c r="AM73" i="4"/>
  <c r="AM50" i="4"/>
  <c r="AM65" i="4"/>
  <c r="AM47" i="5"/>
  <c r="AM56" i="5"/>
  <c r="AM59" i="5"/>
  <c r="AM37" i="5"/>
  <c r="AM69" i="5"/>
  <c r="AM45" i="5"/>
  <c r="AM41" i="5"/>
  <c r="AM44" i="4"/>
  <c r="AM47" i="4"/>
  <c r="AM64" i="6"/>
  <c r="AH64" i="6" s="1"/>
  <c r="AM2" i="6"/>
  <c r="AM16" i="6"/>
  <c r="AM30" i="6"/>
  <c r="AM5" i="6"/>
  <c r="AM6" i="6"/>
  <c r="AM85" i="6"/>
  <c r="AM44" i="6"/>
  <c r="AM61" i="6"/>
  <c r="AM85" i="4"/>
  <c r="AM35" i="4"/>
  <c r="AM36" i="4"/>
  <c r="AM79" i="4"/>
  <c r="AM77" i="4"/>
  <c r="AM60" i="4"/>
  <c r="AM30" i="4"/>
  <c r="AM74" i="5"/>
  <c r="AM58" i="5"/>
  <c r="AM78" i="5"/>
  <c r="AM8" i="5"/>
  <c r="AM19" i="5"/>
  <c r="AM61" i="5"/>
  <c r="AM35" i="5"/>
  <c r="AS64" i="6"/>
  <c r="AN65" i="6"/>
  <c r="AM67" i="4"/>
  <c r="AM76" i="2"/>
  <c r="AM19" i="6"/>
  <c r="AM24" i="6"/>
  <c r="AM67" i="6"/>
  <c r="AM47" i="6"/>
  <c r="AM23" i="6"/>
  <c r="AM4" i="6"/>
  <c r="AM70" i="6"/>
  <c r="AM26" i="4"/>
  <c r="AM64" i="4"/>
  <c r="AM53" i="4"/>
  <c r="AM37" i="4"/>
  <c r="AM48" i="4"/>
  <c r="AM7" i="4"/>
  <c r="AM32" i="4"/>
  <c r="AM24" i="5"/>
  <c r="AM3" i="5"/>
  <c r="AM27" i="5"/>
  <c r="AM48" i="5"/>
  <c r="AM51" i="5"/>
  <c r="AM81" i="5"/>
  <c r="AM84" i="5"/>
  <c r="AM3" i="6"/>
  <c r="AM79" i="6"/>
  <c r="AM33" i="6"/>
  <c r="AM16" i="2"/>
  <c r="AM4" i="2"/>
  <c r="AM78" i="2"/>
  <c r="AM51" i="6"/>
  <c r="AM49" i="6"/>
  <c r="AM52" i="6"/>
  <c r="AM63" i="6"/>
  <c r="AM53" i="6"/>
  <c r="AM27" i="6"/>
  <c r="AM14" i="4"/>
  <c r="AM18" i="4"/>
  <c r="AM22" i="4"/>
  <c r="AM58" i="4"/>
  <c r="AM51" i="4"/>
  <c r="AM56" i="4"/>
  <c r="AS64" i="5"/>
  <c r="AN65" i="5"/>
  <c r="AM43" i="5"/>
  <c r="AM26" i="5"/>
  <c r="AM28" i="5"/>
  <c r="AM4" i="5"/>
  <c r="AM5" i="5"/>
  <c r="AM73" i="5"/>
  <c r="AS64" i="7"/>
  <c r="AM50" i="2"/>
  <c r="AS63" i="2"/>
  <c r="AM11" i="2"/>
  <c r="AM31" i="2"/>
  <c r="AM85" i="2"/>
  <c r="AM73" i="2"/>
  <c r="AM19" i="2"/>
  <c r="AM13" i="2"/>
  <c r="AM83" i="2"/>
  <c r="AM43" i="2"/>
  <c r="AM71" i="2"/>
  <c r="AM5" i="2"/>
  <c r="AM52" i="2"/>
  <c r="AM23" i="2"/>
  <c r="AM38" i="2"/>
  <c r="AM55" i="2"/>
  <c r="AM32" i="2"/>
  <c r="AM81" i="2"/>
  <c r="AM59" i="2"/>
  <c r="AM34" i="2"/>
  <c r="AM61" i="2"/>
  <c r="AM45" i="2"/>
  <c r="AM54" i="2"/>
  <c r="AM75" i="2"/>
  <c r="AM49" i="2"/>
  <c r="AM70" i="2"/>
  <c r="AM20" i="2"/>
  <c r="AM15" i="2"/>
  <c r="AM22" i="2"/>
  <c r="AM40" i="2"/>
  <c r="AM27" i="2"/>
  <c r="AM80" i="2"/>
  <c r="AM42" i="2"/>
  <c r="AM63" i="2"/>
  <c r="AM37" i="2"/>
  <c r="AM58" i="2"/>
  <c r="AM30" i="2"/>
  <c r="AM3" i="2"/>
  <c r="AM10" i="2"/>
  <c r="AM66" i="2"/>
  <c r="AM7" i="2"/>
  <c r="AM69" i="2"/>
  <c r="AM51" i="2"/>
  <c r="AM84" i="2"/>
  <c r="AM46" i="2"/>
  <c r="AM18" i="2"/>
  <c r="AM26" i="2"/>
  <c r="AM33" i="2"/>
  <c r="AM82" i="2"/>
  <c r="AM68" i="2"/>
  <c r="AM56" i="2"/>
  <c r="AM77" i="2"/>
  <c r="AM39" i="2"/>
  <c r="AM72" i="2"/>
  <c r="AM6" i="2"/>
  <c r="AM14" i="2"/>
  <c r="AM21" i="2"/>
  <c r="AM2" i="2"/>
  <c r="AM9" i="2"/>
  <c r="AM44" i="2"/>
  <c r="AM35" i="2"/>
  <c r="AM60" i="2"/>
  <c r="AM79" i="2"/>
  <c r="AM53" i="2"/>
  <c r="AM74" i="2"/>
  <c r="AM48" i="2"/>
  <c r="AM29" i="2"/>
  <c r="AM25" i="2"/>
  <c r="AM8" i="2"/>
  <c r="AM65" i="2"/>
  <c r="AM67" i="2"/>
  <c r="AM41" i="2"/>
  <c r="AM62" i="2"/>
  <c r="AM36" i="2"/>
  <c r="AM17" i="2"/>
  <c r="C58" i="2"/>
  <c r="C39" i="2"/>
  <c r="C51" i="2"/>
  <c r="C56" i="2"/>
  <c r="C44" i="2"/>
  <c r="C54" i="2"/>
  <c r="C46" i="2"/>
  <c r="C42" i="2"/>
  <c r="C43" i="2"/>
  <c r="C41" i="2"/>
  <c r="C52" i="2"/>
  <c r="AS45" i="2"/>
  <c r="C45" i="2"/>
  <c r="C53" i="2"/>
  <c r="C40" i="2"/>
  <c r="C57" i="2"/>
  <c r="AN65" i="2"/>
  <c r="AS64" i="2"/>
  <c r="J71" i="11" l="1"/>
  <c r="J102" i="11"/>
  <c r="K70" i="11"/>
  <c r="K101" i="11"/>
  <c r="J68" i="11"/>
  <c r="J99" i="11"/>
  <c r="K72" i="11"/>
  <c r="K103" i="11"/>
  <c r="F69" i="11"/>
  <c r="F100" i="11"/>
  <c r="E69" i="11"/>
  <c r="E100" i="11"/>
  <c r="E68" i="11"/>
  <c r="E99" i="11"/>
  <c r="E70" i="11"/>
  <c r="E101" i="11"/>
  <c r="K71" i="11"/>
  <c r="K102" i="11"/>
  <c r="J70" i="11"/>
  <c r="J101" i="11"/>
  <c r="H69" i="11"/>
  <c r="H100" i="11"/>
  <c r="K69" i="11"/>
  <c r="K100" i="11"/>
  <c r="J72" i="11"/>
  <c r="J103" i="11"/>
  <c r="G70" i="11"/>
  <c r="G101" i="11"/>
  <c r="I69" i="11"/>
  <c r="I100" i="11"/>
  <c r="N69" i="11"/>
  <c r="N100" i="11"/>
  <c r="H70" i="11"/>
  <c r="H101" i="11"/>
  <c r="K68" i="11"/>
  <c r="K99" i="11"/>
  <c r="F70" i="11"/>
  <c r="F101" i="11"/>
  <c r="I70" i="11"/>
  <c r="I101" i="11"/>
  <c r="AH65" i="2"/>
  <c r="M60" i="11"/>
  <c r="Q60" i="11"/>
  <c r="P101" i="11" s="1"/>
  <c r="N60" i="11"/>
  <c r="L60" i="11"/>
  <c r="L101" i="11" s="1"/>
  <c r="P60" i="11"/>
  <c r="J69" i="11"/>
  <c r="O60" i="11"/>
  <c r="G51" i="11"/>
  <c r="L69" i="11"/>
  <c r="G69" i="11"/>
  <c r="P69" i="11"/>
  <c r="O69" i="11"/>
  <c r="M69" i="11"/>
  <c r="P68" i="11"/>
  <c r="P71" i="11"/>
  <c r="P72" i="11"/>
  <c r="O72" i="11"/>
  <c r="O71" i="11"/>
  <c r="M72" i="11"/>
  <c r="M68" i="11"/>
  <c r="L72" i="11"/>
  <c r="L68" i="11"/>
  <c r="L71" i="11"/>
  <c r="N71" i="11"/>
  <c r="N68" i="11"/>
  <c r="N72" i="11"/>
  <c r="M71" i="11"/>
  <c r="O68" i="11"/>
  <c r="G72" i="11"/>
  <c r="F57" i="11"/>
  <c r="F98" i="11" s="1"/>
  <c r="G48" i="11"/>
  <c r="E71" i="11"/>
  <c r="E72" i="11"/>
  <c r="I72" i="11"/>
  <c r="G71" i="11"/>
  <c r="H71" i="11"/>
  <c r="F72" i="11"/>
  <c r="F71" i="11"/>
  <c r="I71" i="11"/>
  <c r="H72" i="11"/>
  <c r="G68" i="11"/>
  <c r="I68" i="11"/>
  <c r="H68" i="11"/>
  <c r="F68" i="11"/>
  <c r="L57" i="11"/>
  <c r="L98" i="11" s="1"/>
  <c r="Q57" i="11"/>
  <c r="P98" i="11" s="1"/>
  <c r="P57" i="11"/>
  <c r="N57" i="11"/>
  <c r="N98" i="11" s="1"/>
  <c r="M57" i="11"/>
  <c r="M98" i="11" s="1"/>
  <c r="I57" i="11"/>
  <c r="I98" i="11" s="1"/>
  <c r="E57" i="11"/>
  <c r="E98" i="11" s="1"/>
  <c r="J57" i="11"/>
  <c r="J98" i="11" s="1"/>
  <c r="H57" i="11"/>
  <c r="H98" i="11" s="1"/>
  <c r="K57" i="11"/>
  <c r="K98" i="11" s="1"/>
  <c r="G57" i="11"/>
  <c r="G98" i="11" s="1"/>
  <c r="AS65" i="4"/>
  <c r="AN66" i="4"/>
  <c r="AS66" i="4" s="1"/>
  <c r="AS67" i="4" s="1"/>
  <c r="AS68" i="4" s="1"/>
  <c r="AS69" i="4" s="1"/>
  <c r="AS70" i="4" s="1"/>
  <c r="AS71" i="4" s="1"/>
  <c r="AS72" i="4" s="1"/>
  <c r="AS73" i="4" s="1"/>
  <c r="AS74" i="4" s="1"/>
  <c r="AS75" i="4" s="1"/>
  <c r="AS76" i="4" s="1"/>
  <c r="AS77" i="4" s="1"/>
  <c r="AS78" i="4" s="1"/>
  <c r="AS79" i="4" s="1"/>
  <c r="AS80" i="4" s="1"/>
  <c r="AS81" i="4" s="1"/>
  <c r="AS82" i="4" s="1"/>
  <c r="AS83" i="4" s="1"/>
  <c r="AS84" i="4" s="1"/>
  <c r="AS85" i="4" s="1"/>
  <c r="AS65" i="5"/>
  <c r="AN66" i="5"/>
  <c r="AS66" i="5" s="1"/>
  <c r="AS67" i="5" s="1"/>
  <c r="AS68" i="5" s="1"/>
  <c r="AS69" i="5" s="1"/>
  <c r="AS70" i="5" s="1"/>
  <c r="AS71" i="5" s="1"/>
  <c r="AS72" i="5" s="1"/>
  <c r="AS73" i="5" s="1"/>
  <c r="AS74" i="5" s="1"/>
  <c r="AS75" i="5" s="1"/>
  <c r="AS76" i="5" s="1"/>
  <c r="AS77" i="5" s="1"/>
  <c r="AS78" i="5" s="1"/>
  <c r="AS79" i="5" s="1"/>
  <c r="AS80" i="5" s="1"/>
  <c r="AS81" i="5" s="1"/>
  <c r="AS82" i="5" s="1"/>
  <c r="AS83" i="5" s="1"/>
  <c r="AS84" i="5" s="1"/>
  <c r="AS85" i="5" s="1"/>
  <c r="AH65" i="5"/>
  <c r="AH66" i="5" s="1"/>
  <c r="AS65" i="6"/>
  <c r="AN66" i="6"/>
  <c r="AS66" i="6" s="1"/>
  <c r="AS67" i="6" s="1"/>
  <c r="AS68" i="6" s="1"/>
  <c r="AS69" i="6" s="1"/>
  <c r="AS70" i="6" s="1"/>
  <c r="AS71" i="6" s="1"/>
  <c r="AS72" i="6" s="1"/>
  <c r="AS73" i="6" s="1"/>
  <c r="AS74" i="6" s="1"/>
  <c r="AS75" i="6" s="1"/>
  <c r="AS76" i="6" s="1"/>
  <c r="AS77" i="6" s="1"/>
  <c r="AS78" i="6" s="1"/>
  <c r="AS79" i="6" s="1"/>
  <c r="AS80" i="6" s="1"/>
  <c r="AS81" i="6" s="1"/>
  <c r="AS82" i="6" s="1"/>
  <c r="AS83" i="6" s="1"/>
  <c r="AS84" i="6" s="1"/>
  <c r="AS85" i="6" s="1"/>
  <c r="AH65" i="7"/>
  <c r="AH66" i="7" s="1"/>
  <c r="AH65" i="6"/>
  <c r="AH66" i="6" s="1"/>
  <c r="AH66" i="2"/>
  <c r="C65" i="2"/>
  <c r="AN66" i="2"/>
  <c r="AS66" i="2" s="1"/>
  <c r="AS67" i="2" s="1"/>
  <c r="AS68" i="2" s="1"/>
  <c r="AS69" i="2" s="1"/>
  <c r="AS70" i="2" s="1"/>
  <c r="AS71" i="2" s="1"/>
  <c r="AS72" i="2" s="1"/>
  <c r="AS73" i="2" s="1"/>
  <c r="AS74" i="2" s="1"/>
  <c r="AS75" i="2" s="1"/>
  <c r="AS76" i="2" s="1"/>
  <c r="AS77" i="2" s="1"/>
  <c r="AS78" i="2" s="1"/>
  <c r="AS79" i="2" s="1"/>
  <c r="AS80" i="2" s="1"/>
  <c r="AS81" i="2" s="1"/>
  <c r="AS82" i="2" s="1"/>
  <c r="AS83" i="2" s="1"/>
  <c r="AS84" i="2" s="1"/>
  <c r="AS85" i="2" s="1"/>
  <c r="AS65" i="2"/>
  <c r="H89" i="11" l="1"/>
  <c r="CY63" i="2" s="1" a="1"/>
  <c r="CY63" i="2" s="1"/>
  <c r="CY64" i="2" s="1"/>
  <c r="CM64" i="2" s="1"/>
  <c r="CM65" i="2" s="1"/>
  <c r="CM66" i="2" s="1"/>
  <c r="I89" i="11"/>
  <c r="CZ63" i="2" s="1" a="1"/>
  <c r="CZ63" i="2" s="1"/>
  <c r="CZ64" i="2" s="1"/>
  <c r="CN64" i="2" s="1"/>
  <c r="CN65" i="2" s="1"/>
  <c r="CN66" i="2" s="1"/>
  <c r="E89" i="11"/>
  <c r="F89" i="11"/>
  <c r="CW63" i="2" s="1" a="1"/>
  <c r="CW63" i="2" s="1"/>
  <c r="CW64" i="2" s="1"/>
  <c r="E130" i="11"/>
  <c r="E129" i="11"/>
  <c r="E126" i="11"/>
  <c r="E127" i="11"/>
  <c r="O101" i="11"/>
  <c r="K89" i="11"/>
  <c r="J89" i="11"/>
  <c r="O98" i="11"/>
  <c r="G89" i="11"/>
  <c r="CX63" i="2" s="1" a="1"/>
  <c r="CX63" i="2" s="1"/>
  <c r="CX64" i="2" s="1"/>
  <c r="M70" i="11"/>
  <c r="M101" i="11"/>
  <c r="N70" i="11"/>
  <c r="N101" i="11"/>
  <c r="O67" i="11"/>
  <c r="L67" i="11"/>
  <c r="N67" i="11"/>
  <c r="M67" i="11"/>
  <c r="F67" i="11"/>
  <c r="H88" i="11"/>
  <c r="DB63" i="12" s="1" a="1"/>
  <c r="DB63" i="12" s="1"/>
  <c r="DB64" i="12" s="1"/>
  <c r="K87" i="11"/>
  <c r="G91" i="11"/>
  <c r="DA63" i="7" s="1" a="1"/>
  <c r="DA63" i="7" s="1"/>
  <c r="DA64" i="7" s="1"/>
  <c r="K90" i="11"/>
  <c r="N88" i="11"/>
  <c r="O90" i="11"/>
  <c r="I90" i="11"/>
  <c r="L90" i="11"/>
  <c r="P88" i="11"/>
  <c r="F87" i="11"/>
  <c r="F90" i="11"/>
  <c r="L87" i="11"/>
  <c r="G88" i="11"/>
  <c r="M90" i="11"/>
  <c r="L91" i="11"/>
  <c r="E87" i="11"/>
  <c r="CY63" i="4" s="1" a="1"/>
  <c r="CY63" i="4" s="1"/>
  <c r="K88" i="11"/>
  <c r="P90" i="11"/>
  <c r="L88" i="11"/>
  <c r="H91" i="11"/>
  <c r="N90" i="11"/>
  <c r="O87" i="11"/>
  <c r="I87" i="11"/>
  <c r="H90" i="11"/>
  <c r="N91" i="11"/>
  <c r="M87" i="11"/>
  <c r="J87" i="11"/>
  <c r="E88" i="11"/>
  <c r="CY63" i="12" s="1" a="1"/>
  <c r="CY63" i="12" s="1"/>
  <c r="CY64" i="12" s="1"/>
  <c r="I88" i="11"/>
  <c r="J91" i="11"/>
  <c r="I91" i="11"/>
  <c r="O91" i="11"/>
  <c r="E91" i="11"/>
  <c r="CY63" i="7" s="1" a="1"/>
  <c r="CY63" i="7" s="1"/>
  <c r="P91" i="11"/>
  <c r="E90" i="11"/>
  <c r="H87" i="11"/>
  <c r="F91" i="11"/>
  <c r="P87" i="11"/>
  <c r="M88" i="11"/>
  <c r="J88" i="11"/>
  <c r="G87" i="11"/>
  <c r="G90" i="11"/>
  <c r="N87" i="11"/>
  <c r="M91" i="11"/>
  <c r="O88" i="11"/>
  <c r="DI63" i="12" s="1" a="1"/>
  <c r="DI63" i="12" s="1"/>
  <c r="DI64" i="12" s="1"/>
  <c r="J90" i="11"/>
  <c r="F88" i="11"/>
  <c r="K91" i="11"/>
  <c r="L70" i="11"/>
  <c r="P70" i="11"/>
  <c r="O70" i="11"/>
  <c r="P67" i="11"/>
  <c r="K67" i="11"/>
  <c r="I67" i="11"/>
  <c r="J67" i="11"/>
  <c r="G67" i="11"/>
  <c r="H67" i="11"/>
  <c r="E67" i="11"/>
  <c r="C66" i="2"/>
  <c r="H120" i="11" l="1"/>
  <c r="CM63" i="2" s="1" a="1"/>
  <c r="CM63" i="2" s="1"/>
  <c r="DA65" i="7"/>
  <c r="DA66" i="7" s="1"/>
  <c r="DA67" i="7" s="1"/>
  <c r="DA68" i="7" s="1"/>
  <c r="DA69" i="7" s="1"/>
  <c r="DA70" i="7" s="1"/>
  <c r="DA71" i="7" s="1"/>
  <c r="DA72" i="7" s="1"/>
  <c r="DA73" i="7" s="1"/>
  <c r="DA74" i="7" s="1"/>
  <c r="DA75" i="7" s="1"/>
  <c r="DA76" i="7" s="1"/>
  <c r="DA77" i="7" s="1"/>
  <c r="DA78" i="7" s="1"/>
  <c r="DA79" i="7" s="1"/>
  <c r="DA80" i="7" s="1"/>
  <c r="DA81" i="7" s="1"/>
  <c r="DA82" i="7" s="1"/>
  <c r="DA83" i="7" s="1"/>
  <c r="DA84" i="7" s="1"/>
  <c r="DA85" i="7" s="1"/>
  <c r="CO64" i="7"/>
  <c r="CO65" i="7" s="1"/>
  <c r="CO66" i="7" s="1"/>
  <c r="CO67" i="7" s="1"/>
  <c r="CO68" i="7" s="1"/>
  <c r="CO69" i="7" s="1"/>
  <c r="CO70" i="7" s="1"/>
  <c r="CO71" i="7" s="1"/>
  <c r="CO72" i="7" s="1"/>
  <c r="CO73" i="7" s="1"/>
  <c r="CO74" i="7" s="1"/>
  <c r="CO75" i="7" s="1"/>
  <c r="CO76" i="7" s="1"/>
  <c r="CO77" i="7" s="1"/>
  <c r="CO78" i="7" s="1"/>
  <c r="CO79" i="7" s="1"/>
  <c r="CO80" i="7" s="1"/>
  <c r="CO81" i="7" s="1"/>
  <c r="CO82" i="7" s="1"/>
  <c r="CO83" i="7" s="1"/>
  <c r="CO84" i="7" s="1"/>
  <c r="CO85" i="7" s="1"/>
  <c r="N122" i="11"/>
  <c r="CV63" i="7" s="1" a="1"/>
  <c r="CV63" i="7" s="1"/>
  <c r="DH63" i="7" a="1"/>
  <c r="DH63" i="7" s="1"/>
  <c r="DH64" i="7" s="1"/>
  <c r="K122" i="11"/>
  <c r="CS63" i="7" s="1" a="1"/>
  <c r="CS63" i="7" s="1"/>
  <c r="DE63" i="7" a="1"/>
  <c r="DE63" i="7" s="1"/>
  <c r="DE64" i="7" s="1"/>
  <c r="L122" i="11"/>
  <c r="CT63" i="7" s="1" a="1"/>
  <c r="CT63" i="7" s="1"/>
  <c r="DF63" i="7" a="1"/>
  <c r="DF63" i="7" s="1"/>
  <c r="DF64" i="7" s="1"/>
  <c r="F122" i="11"/>
  <c r="CN63" i="7" s="1" a="1"/>
  <c r="CN63" i="7" s="1"/>
  <c r="CZ63" i="7" a="1"/>
  <c r="CZ63" i="7" s="1"/>
  <c r="CZ64" i="7" s="1"/>
  <c r="P122" i="11"/>
  <c r="CX63" i="7" s="1" a="1"/>
  <c r="CX63" i="7" s="1"/>
  <c r="DJ63" i="7" a="1"/>
  <c r="DJ63" i="7" s="1"/>
  <c r="DJ64" i="7" s="1"/>
  <c r="CY64" i="7"/>
  <c r="M122" i="11"/>
  <c r="CU63" i="7" s="1" a="1"/>
  <c r="CU63" i="7" s="1"/>
  <c r="DG63" i="7" a="1"/>
  <c r="DG63" i="7" s="1"/>
  <c r="DG64" i="7" s="1"/>
  <c r="H122" i="11"/>
  <c r="CP63" i="7" s="1" a="1"/>
  <c r="CP63" i="7" s="1"/>
  <c r="DB63" i="7" a="1"/>
  <c r="DB63" i="7" s="1"/>
  <c r="DB64" i="7" s="1"/>
  <c r="I122" i="11"/>
  <c r="CQ63" i="7" s="1" a="1"/>
  <c r="CQ63" i="7" s="1"/>
  <c r="DC63" i="7" a="1"/>
  <c r="DC63" i="7" s="1"/>
  <c r="DC64" i="7" s="1"/>
  <c r="O122" i="11"/>
  <c r="CW63" i="7" s="1" a="1"/>
  <c r="CW63" i="7" s="1"/>
  <c r="DI63" i="7" a="1"/>
  <c r="DI63" i="7" s="1"/>
  <c r="DI64" i="7" s="1"/>
  <c r="J122" i="11"/>
  <c r="CR63" i="7" s="1" a="1"/>
  <c r="CR63" i="7" s="1"/>
  <c r="DD63" i="7" a="1"/>
  <c r="DD63" i="7" s="1"/>
  <c r="DD64" i="7" s="1"/>
  <c r="CY64" i="4"/>
  <c r="CY65" i="4" s="1"/>
  <c r="CY66" i="4" s="1"/>
  <c r="CY67" i="4" s="1"/>
  <c r="CY68" i="4" s="1"/>
  <c r="CY69" i="4" s="1"/>
  <c r="CY70" i="4" s="1"/>
  <c r="CY71" i="4" s="1"/>
  <c r="CY72" i="4" s="1"/>
  <c r="CY73" i="4" s="1"/>
  <c r="CY74" i="4" s="1"/>
  <c r="CY75" i="4" s="1"/>
  <c r="CY76" i="4" s="1"/>
  <c r="CY77" i="4" s="1"/>
  <c r="CY78" i="4" s="1"/>
  <c r="CY79" i="4" s="1"/>
  <c r="CY80" i="4" s="1"/>
  <c r="CY81" i="4" s="1"/>
  <c r="CY82" i="4" s="1"/>
  <c r="CY83" i="4" s="1"/>
  <c r="CY84" i="4" s="1"/>
  <c r="CY85" i="4" s="1"/>
  <c r="O118" i="11"/>
  <c r="CW63" i="4" s="1" a="1"/>
  <c r="CW63" i="4" s="1"/>
  <c r="DI63" i="4" a="1"/>
  <c r="DI63" i="4" s="1"/>
  <c r="DI64" i="4" s="1"/>
  <c r="L118" i="11"/>
  <c r="CT63" i="4" s="1" a="1"/>
  <c r="CT63" i="4" s="1"/>
  <c r="DF63" i="4" a="1"/>
  <c r="DF63" i="4" s="1"/>
  <c r="DF64" i="4" s="1"/>
  <c r="F118" i="11"/>
  <c r="CN63" i="4" s="1" a="1"/>
  <c r="CN63" i="4" s="1"/>
  <c r="CZ63" i="4" a="1"/>
  <c r="CZ63" i="4" s="1"/>
  <c r="CZ64" i="4" s="1"/>
  <c r="H118" i="11"/>
  <c r="CP63" i="4" s="1" a="1"/>
  <c r="CP63" i="4" s="1"/>
  <c r="DB63" i="4" a="1"/>
  <c r="DB63" i="4" s="1"/>
  <c r="DB64" i="4" s="1"/>
  <c r="J118" i="11"/>
  <c r="CR63" i="4" s="1" a="1"/>
  <c r="CR63" i="4" s="1"/>
  <c r="DD63" i="4" a="1"/>
  <c r="DD63" i="4" s="1"/>
  <c r="DD64" i="4" s="1"/>
  <c r="N118" i="11"/>
  <c r="CV63" i="4" s="1" a="1"/>
  <c r="CV63" i="4" s="1"/>
  <c r="DH63" i="4" a="1"/>
  <c r="DH63" i="4" s="1"/>
  <c r="DH64" i="4" s="1"/>
  <c r="G118" i="11"/>
  <c r="CO63" i="4" s="1" a="1"/>
  <c r="CO63" i="4" s="1"/>
  <c r="DA63" i="4" a="1"/>
  <c r="DA63" i="4" s="1"/>
  <c r="DA64" i="4" s="1"/>
  <c r="I118" i="11"/>
  <c r="CQ63" i="4" s="1" a="1"/>
  <c r="CQ63" i="4" s="1"/>
  <c r="DC63" i="4" a="1"/>
  <c r="DC63" i="4" s="1"/>
  <c r="DC64" i="4" s="1"/>
  <c r="P118" i="11"/>
  <c r="CX63" i="4" s="1" a="1"/>
  <c r="CX63" i="4" s="1"/>
  <c r="DJ63" i="4" a="1"/>
  <c r="DJ63" i="4" s="1"/>
  <c r="DJ64" i="4" s="1"/>
  <c r="M118" i="11"/>
  <c r="CU63" i="4" s="1" a="1"/>
  <c r="CU63" i="4" s="1"/>
  <c r="DG63" i="4" a="1"/>
  <c r="DG63" i="4" s="1"/>
  <c r="DG64" i="4" s="1"/>
  <c r="K118" i="11"/>
  <c r="CS63" i="4" s="1" a="1"/>
  <c r="CS63" i="4" s="1"/>
  <c r="DE63" i="4" a="1"/>
  <c r="DE63" i="4" s="1"/>
  <c r="DE64" i="4" s="1"/>
  <c r="CY65" i="12"/>
  <c r="CY66" i="12" s="1"/>
  <c r="CY67" i="12" s="1"/>
  <c r="CY68" i="12" s="1"/>
  <c r="CY69" i="12" s="1"/>
  <c r="CY70" i="12" s="1"/>
  <c r="CY71" i="12" s="1"/>
  <c r="CY72" i="12" s="1"/>
  <c r="CY73" i="12" s="1"/>
  <c r="CY74" i="12" s="1"/>
  <c r="CY75" i="12" s="1"/>
  <c r="CY76" i="12" s="1"/>
  <c r="CY77" i="12" s="1"/>
  <c r="CY78" i="12" s="1"/>
  <c r="CY79" i="12" s="1"/>
  <c r="CY80" i="12" s="1"/>
  <c r="CY81" i="12" s="1"/>
  <c r="CY82" i="12" s="1"/>
  <c r="CY83" i="12" s="1"/>
  <c r="CY84" i="12" s="1"/>
  <c r="CY85" i="12" s="1"/>
  <c r="CM64" i="12"/>
  <c r="L119" i="11"/>
  <c r="CT63" i="12" s="1" a="1"/>
  <c r="CT63" i="12" s="1"/>
  <c r="DF63" i="12" a="1"/>
  <c r="DF63" i="12" s="1"/>
  <c r="DF64" i="12" s="1"/>
  <c r="P119" i="11"/>
  <c r="CX63" i="12" s="1" a="1"/>
  <c r="CX63" i="12" s="1"/>
  <c r="DJ63" i="12" a="1"/>
  <c r="DJ63" i="12" s="1"/>
  <c r="DJ64" i="12" s="1"/>
  <c r="K119" i="11"/>
  <c r="CS63" i="12" s="1" a="1"/>
  <c r="CS63" i="12" s="1"/>
  <c r="DE63" i="12" a="1"/>
  <c r="DE63" i="12" s="1"/>
  <c r="DE64" i="12" s="1"/>
  <c r="DB65" i="12"/>
  <c r="DB66" i="12" s="1"/>
  <c r="DB67" i="12" s="1"/>
  <c r="DB68" i="12" s="1"/>
  <c r="DB69" i="12" s="1"/>
  <c r="DB70" i="12" s="1"/>
  <c r="DB71" i="12" s="1"/>
  <c r="DB72" i="12" s="1"/>
  <c r="DB73" i="12" s="1"/>
  <c r="DB74" i="12" s="1"/>
  <c r="DB75" i="12" s="1"/>
  <c r="DB76" i="12" s="1"/>
  <c r="DB77" i="12" s="1"/>
  <c r="DB78" i="12" s="1"/>
  <c r="DB79" i="12" s="1"/>
  <c r="DB80" i="12" s="1"/>
  <c r="DB81" i="12" s="1"/>
  <c r="DB82" i="12" s="1"/>
  <c r="DB83" i="12" s="1"/>
  <c r="DB84" i="12" s="1"/>
  <c r="DB85" i="12" s="1"/>
  <c r="CP64" i="12"/>
  <c r="CP65" i="12" s="1"/>
  <c r="CP66" i="12" s="1"/>
  <c r="CP67" i="12" s="1"/>
  <c r="CP68" i="12" s="1"/>
  <c r="CP69" i="12" s="1"/>
  <c r="CP70" i="12" s="1"/>
  <c r="CP71" i="12" s="1"/>
  <c r="CP72" i="12" s="1"/>
  <c r="CP73" i="12" s="1"/>
  <c r="CP74" i="12" s="1"/>
  <c r="CP75" i="12" s="1"/>
  <c r="CP76" i="12" s="1"/>
  <c r="CP77" i="12" s="1"/>
  <c r="CP78" i="12" s="1"/>
  <c r="CP79" i="12" s="1"/>
  <c r="CP80" i="12" s="1"/>
  <c r="CP81" i="12" s="1"/>
  <c r="CP82" i="12" s="1"/>
  <c r="CP83" i="12" s="1"/>
  <c r="CP84" i="12" s="1"/>
  <c r="CP85" i="12" s="1"/>
  <c r="J119" i="11"/>
  <c r="CR63" i="12" s="1" a="1"/>
  <c r="CR63" i="12" s="1"/>
  <c r="DD63" i="12" a="1"/>
  <c r="DD63" i="12" s="1"/>
  <c r="DD64" i="12" s="1"/>
  <c r="M119" i="11"/>
  <c r="CU63" i="12" s="1" a="1"/>
  <c r="CU63" i="12" s="1"/>
  <c r="DG63" i="12" a="1"/>
  <c r="DG63" i="12" s="1"/>
  <c r="DG64" i="12" s="1"/>
  <c r="I119" i="11"/>
  <c r="CQ63" i="12" s="1" a="1"/>
  <c r="CQ63" i="12" s="1"/>
  <c r="DC63" i="12" a="1"/>
  <c r="DC63" i="12" s="1"/>
  <c r="DC64" i="12" s="1"/>
  <c r="F119" i="11"/>
  <c r="CN63" i="12" s="1" a="1"/>
  <c r="CN63" i="12" s="1"/>
  <c r="CZ63" i="12" a="1"/>
  <c r="CZ63" i="12" s="1"/>
  <c r="CZ64" i="12" s="1"/>
  <c r="N119" i="11"/>
  <c r="CV63" i="12" s="1" a="1"/>
  <c r="CV63" i="12" s="1"/>
  <c r="DH63" i="12" a="1"/>
  <c r="DH63" i="12" s="1"/>
  <c r="DH64" i="12" s="1"/>
  <c r="DI65" i="12"/>
  <c r="DI66" i="12" s="1"/>
  <c r="DI67" i="12" s="1"/>
  <c r="DI68" i="12" s="1"/>
  <c r="DI69" i="12" s="1"/>
  <c r="DI70" i="12" s="1"/>
  <c r="DI71" i="12" s="1"/>
  <c r="DI72" i="12" s="1"/>
  <c r="DI73" i="12" s="1"/>
  <c r="DI74" i="12" s="1"/>
  <c r="DI75" i="12" s="1"/>
  <c r="DI76" i="12" s="1"/>
  <c r="DI77" i="12" s="1"/>
  <c r="DI78" i="12" s="1"/>
  <c r="DI79" i="12" s="1"/>
  <c r="DI80" i="12" s="1"/>
  <c r="DI81" i="12" s="1"/>
  <c r="DI82" i="12" s="1"/>
  <c r="DI83" i="12" s="1"/>
  <c r="DI84" i="12" s="1"/>
  <c r="DI85" i="12" s="1"/>
  <c r="CW64" i="12"/>
  <c r="CW65" i="12" s="1"/>
  <c r="CW66" i="12" s="1"/>
  <c r="CW67" i="12" s="1"/>
  <c r="CW68" i="12" s="1"/>
  <c r="CW69" i="12" s="1"/>
  <c r="CW70" i="12" s="1"/>
  <c r="CW71" i="12" s="1"/>
  <c r="CW72" i="12" s="1"/>
  <c r="CW73" i="12" s="1"/>
  <c r="CW74" i="12" s="1"/>
  <c r="CW75" i="12" s="1"/>
  <c r="CW76" i="12" s="1"/>
  <c r="CW77" i="12" s="1"/>
  <c r="CW78" i="12" s="1"/>
  <c r="CW79" i="12" s="1"/>
  <c r="CW80" i="12" s="1"/>
  <c r="CW81" i="12" s="1"/>
  <c r="CW82" i="12" s="1"/>
  <c r="CW83" i="12" s="1"/>
  <c r="CW84" i="12" s="1"/>
  <c r="CW85" i="12" s="1"/>
  <c r="G119" i="11"/>
  <c r="CO63" i="12" s="1" a="1"/>
  <c r="CO63" i="12" s="1"/>
  <c r="DA63" i="12" a="1"/>
  <c r="DA63" i="12" s="1"/>
  <c r="DA64" i="12" s="1"/>
  <c r="CY65" i="2"/>
  <c r="E122" i="11"/>
  <c r="CM63" i="7" s="1" a="1"/>
  <c r="CM63" i="7" s="1"/>
  <c r="R91" i="11"/>
  <c r="E118" i="11"/>
  <c r="CM63" i="4" s="1" a="1"/>
  <c r="CM63" i="4" s="1"/>
  <c r="R87" i="11"/>
  <c r="CV63" i="2" a="1"/>
  <c r="CV63" i="2" s="1"/>
  <c r="CV64" i="2" s="1"/>
  <c r="CJ64" i="2" s="1"/>
  <c r="CJ65" i="2" s="1"/>
  <c r="CJ66" i="2" s="1"/>
  <c r="E119" i="11"/>
  <c r="CM63" i="12" s="1" a="1"/>
  <c r="CM63" i="12" s="1"/>
  <c r="R88" i="11"/>
  <c r="R90" i="11"/>
  <c r="I120" i="11"/>
  <c r="CN63" i="2" s="1" a="1"/>
  <c r="CN63" i="2" s="1"/>
  <c r="F120" i="11"/>
  <c r="CK63" i="2" s="1" a="1"/>
  <c r="CK63" i="2" s="1"/>
  <c r="J121" i="11"/>
  <c r="CR63" i="5" s="1" a="1"/>
  <c r="CR63" i="5" s="1"/>
  <c r="DD63" i="5" a="1"/>
  <c r="DD63" i="5" s="1"/>
  <c r="DD64" i="5" s="1"/>
  <c r="CR64" i="5" s="1"/>
  <c r="CR65" i="5" s="1"/>
  <c r="CR66" i="5" s="1"/>
  <c r="I121" i="11"/>
  <c r="CQ63" i="5" s="1" a="1"/>
  <c r="CQ63" i="5" s="1"/>
  <c r="DC63" i="5" a="1"/>
  <c r="DC63" i="5" s="1"/>
  <c r="DC64" i="5" s="1"/>
  <c r="CQ64" i="5" s="1"/>
  <c r="CQ65" i="5" s="1"/>
  <c r="CQ66" i="5" s="1"/>
  <c r="M121" i="11"/>
  <c r="CU63" i="5" s="1" a="1"/>
  <c r="CU63" i="5" s="1"/>
  <c r="DG63" i="5" a="1"/>
  <c r="DG63" i="5" s="1"/>
  <c r="DG64" i="5" s="1"/>
  <c r="CU64" i="5" s="1"/>
  <c r="CU65" i="5" s="1"/>
  <c r="CU66" i="5" s="1"/>
  <c r="O121" i="11"/>
  <c r="CW63" i="5" s="1" a="1"/>
  <c r="CW63" i="5" s="1"/>
  <c r="DI63" i="5" a="1"/>
  <c r="DI63" i="5" s="1"/>
  <c r="DI64" i="5" s="1"/>
  <c r="H121" i="11"/>
  <c r="CP63" i="5" s="1" a="1"/>
  <c r="CP63" i="5" s="1"/>
  <c r="DB63" i="5" a="1"/>
  <c r="DB63" i="5" s="1"/>
  <c r="DB64" i="5" s="1"/>
  <c r="CP64" i="5" s="1"/>
  <c r="CP65" i="5" s="1"/>
  <c r="CP66" i="5" s="1"/>
  <c r="L121" i="11"/>
  <c r="CT63" i="5" s="1" a="1"/>
  <c r="CT63" i="5" s="1"/>
  <c r="DF63" i="5" a="1"/>
  <c r="DF63" i="5" s="1"/>
  <c r="DF64" i="5" s="1"/>
  <c r="CT64" i="5" s="1"/>
  <c r="CT65" i="5" s="1"/>
  <c r="CT66" i="5" s="1"/>
  <c r="N121" i="11"/>
  <c r="CV63" i="5" s="1" a="1"/>
  <c r="CV63" i="5" s="1"/>
  <c r="DH63" i="5" a="1"/>
  <c r="DH63" i="5" s="1"/>
  <c r="DH64" i="5" s="1"/>
  <c r="K121" i="11"/>
  <c r="CS63" i="5" s="1" a="1"/>
  <c r="CS63" i="5" s="1"/>
  <c r="DE63" i="5" a="1"/>
  <c r="DE63" i="5" s="1"/>
  <c r="DE64" i="5" s="1"/>
  <c r="CS64" i="5" s="1"/>
  <c r="CS65" i="5" s="1"/>
  <c r="CS66" i="5" s="1"/>
  <c r="G121" i="11"/>
  <c r="CO63" i="5" s="1" a="1"/>
  <c r="CO63" i="5" s="1"/>
  <c r="DA63" i="5" a="1"/>
  <c r="DA63" i="5" s="1"/>
  <c r="DA64" i="5" s="1"/>
  <c r="CO64" i="5" s="1"/>
  <c r="CO65" i="5" s="1"/>
  <c r="CO66" i="5" s="1"/>
  <c r="E121" i="11"/>
  <c r="CM63" i="5" s="1" a="1"/>
  <c r="CM63" i="5" s="1"/>
  <c r="CY63" i="5" a="1"/>
  <c r="CY63" i="5" s="1"/>
  <c r="F121" i="11"/>
  <c r="CN63" i="5" s="1" a="1"/>
  <c r="CN63" i="5" s="1"/>
  <c r="CZ63" i="5" a="1"/>
  <c r="CZ63" i="5" s="1"/>
  <c r="CZ64" i="5" s="1"/>
  <c r="CN64" i="5" s="1"/>
  <c r="CN65" i="5" s="1"/>
  <c r="CN66" i="5" s="1"/>
  <c r="P121" i="11"/>
  <c r="CX63" i="5" s="1" a="1"/>
  <c r="CX63" i="5" s="1"/>
  <c r="DJ63" i="5" a="1"/>
  <c r="DJ63" i="5" s="1"/>
  <c r="DJ64" i="5" s="1"/>
  <c r="E120" i="11"/>
  <c r="CJ63" i="2" s="1" a="1"/>
  <c r="CJ63" i="2" s="1"/>
  <c r="CX65" i="2"/>
  <c r="CL64" i="2"/>
  <c r="CL65" i="2" s="1"/>
  <c r="CL66" i="2" s="1"/>
  <c r="CW65" i="2"/>
  <c r="CK64" i="2"/>
  <c r="CK65" i="2" s="1"/>
  <c r="CK66" i="2" s="1"/>
  <c r="CZ65" i="2"/>
  <c r="J120" i="11"/>
  <c r="CO63" i="2" s="1" a="1"/>
  <c r="CO63" i="2" s="1"/>
  <c r="DA63" i="2" a="1"/>
  <c r="DA63" i="2" s="1"/>
  <c r="DA64" i="2" s="1"/>
  <c r="CO64" i="2" s="1"/>
  <c r="CO65" i="2" s="1"/>
  <c r="CO66" i="2" s="1"/>
  <c r="K120" i="11"/>
  <c r="CP63" i="2" s="1" a="1"/>
  <c r="CP63" i="2" s="1"/>
  <c r="DB63" i="2" a="1"/>
  <c r="DB63" i="2" s="1"/>
  <c r="DB64" i="2" s="1"/>
  <c r="CP64" i="2" s="1"/>
  <c r="CP65" i="2" s="1"/>
  <c r="CP66" i="2" s="1"/>
  <c r="O119" i="11"/>
  <c r="CW63" i="12" s="1" a="1"/>
  <c r="CW63" i="12" s="1"/>
  <c r="G120" i="11"/>
  <c r="H119" i="11"/>
  <c r="CP63" i="12" s="1" a="1"/>
  <c r="CP63" i="12" s="1"/>
  <c r="G122" i="11"/>
  <c r="E128" i="11"/>
  <c r="E125" i="11"/>
  <c r="M86" i="11"/>
  <c r="P89" i="11"/>
  <c r="L89" i="11"/>
  <c r="N89" i="11"/>
  <c r="M89" i="11"/>
  <c r="O89" i="11"/>
  <c r="O86" i="11"/>
  <c r="P86" i="11"/>
  <c r="N86" i="11"/>
  <c r="L86" i="11"/>
  <c r="F86" i="11"/>
  <c r="G86" i="11"/>
  <c r="I86" i="11"/>
  <c r="J86" i="11"/>
  <c r="H86" i="11"/>
  <c r="K86" i="11"/>
  <c r="E86" i="11"/>
  <c r="CY63" i="6" s="1" a="1"/>
  <c r="CY63" i="6" s="1"/>
  <c r="CY64" i="6" s="1"/>
  <c r="CM64" i="4" l="1"/>
  <c r="CM65" i="4" s="1"/>
  <c r="CM66" i="4" s="1"/>
  <c r="CM67" i="4" s="1"/>
  <c r="CM68" i="4" s="1"/>
  <c r="CM69" i="4" s="1"/>
  <c r="CM70" i="4" s="1"/>
  <c r="CM71" i="4" s="1"/>
  <c r="CM72" i="4" s="1"/>
  <c r="CM73" i="4" s="1"/>
  <c r="CM74" i="4" s="1"/>
  <c r="CM75" i="4" s="1"/>
  <c r="CM76" i="4" s="1"/>
  <c r="CM77" i="4" s="1"/>
  <c r="CM78" i="4" s="1"/>
  <c r="CM79" i="4" s="1"/>
  <c r="CM80" i="4" s="1"/>
  <c r="CM81" i="4" s="1"/>
  <c r="CM82" i="4" s="1"/>
  <c r="CM83" i="4" s="1"/>
  <c r="CM84" i="4" s="1"/>
  <c r="CM85" i="4" s="1"/>
  <c r="DD65" i="7"/>
  <c r="DD66" i="7" s="1"/>
  <c r="DD67" i="7" s="1"/>
  <c r="DD68" i="7" s="1"/>
  <c r="DD69" i="7" s="1"/>
  <c r="DD70" i="7" s="1"/>
  <c r="DD71" i="7" s="1"/>
  <c r="DD72" i="7" s="1"/>
  <c r="DD73" i="7" s="1"/>
  <c r="DD74" i="7" s="1"/>
  <c r="DD75" i="7" s="1"/>
  <c r="DD76" i="7" s="1"/>
  <c r="DD77" i="7" s="1"/>
  <c r="DD78" i="7" s="1"/>
  <c r="DD79" i="7" s="1"/>
  <c r="DD80" i="7" s="1"/>
  <c r="DD81" i="7" s="1"/>
  <c r="DD82" i="7" s="1"/>
  <c r="DD83" i="7" s="1"/>
  <c r="DD84" i="7" s="1"/>
  <c r="DD85" i="7" s="1"/>
  <c r="CR64" i="7"/>
  <c r="CR65" i="7" s="1"/>
  <c r="CR66" i="7" s="1"/>
  <c r="CR67" i="7" s="1"/>
  <c r="CR68" i="7" s="1"/>
  <c r="CR69" i="7" s="1"/>
  <c r="CR70" i="7" s="1"/>
  <c r="CR71" i="7" s="1"/>
  <c r="CR72" i="7" s="1"/>
  <c r="CR73" i="7" s="1"/>
  <c r="CR74" i="7" s="1"/>
  <c r="CR75" i="7" s="1"/>
  <c r="CR76" i="7" s="1"/>
  <c r="CR77" i="7" s="1"/>
  <c r="CR78" i="7" s="1"/>
  <c r="CR79" i="7" s="1"/>
  <c r="CR80" i="7" s="1"/>
  <c r="CR81" i="7" s="1"/>
  <c r="CR82" i="7" s="1"/>
  <c r="CR83" i="7" s="1"/>
  <c r="CR84" i="7" s="1"/>
  <c r="CR85" i="7" s="1"/>
  <c r="DJ65" i="7"/>
  <c r="DJ66" i="7" s="1"/>
  <c r="DJ67" i="7" s="1"/>
  <c r="DJ68" i="7" s="1"/>
  <c r="DJ69" i="7" s="1"/>
  <c r="DJ70" i="7" s="1"/>
  <c r="DJ71" i="7" s="1"/>
  <c r="DJ72" i="7" s="1"/>
  <c r="DJ73" i="7" s="1"/>
  <c r="DJ74" i="7" s="1"/>
  <c r="DJ75" i="7" s="1"/>
  <c r="DJ76" i="7" s="1"/>
  <c r="DJ77" i="7" s="1"/>
  <c r="DJ78" i="7" s="1"/>
  <c r="DJ79" i="7" s="1"/>
  <c r="DJ80" i="7" s="1"/>
  <c r="DJ81" i="7" s="1"/>
  <c r="DJ82" i="7" s="1"/>
  <c r="DJ83" i="7" s="1"/>
  <c r="DJ84" i="7" s="1"/>
  <c r="DJ85" i="7" s="1"/>
  <c r="CX64" i="7"/>
  <c r="CX65" i="7" s="1"/>
  <c r="CX66" i="7" s="1"/>
  <c r="CX67" i="7" s="1"/>
  <c r="CX68" i="7" s="1"/>
  <c r="CX69" i="7" s="1"/>
  <c r="CX70" i="7" s="1"/>
  <c r="CX71" i="7" s="1"/>
  <c r="CX72" i="7" s="1"/>
  <c r="CX73" i="7" s="1"/>
  <c r="CX74" i="7" s="1"/>
  <c r="CX75" i="7" s="1"/>
  <c r="CX76" i="7" s="1"/>
  <c r="CX77" i="7" s="1"/>
  <c r="CX78" i="7" s="1"/>
  <c r="CX79" i="7" s="1"/>
  <c r="CX80" i="7" s="1"/>
  <c r="CX81" i="7" s="1"/>
  <c r="CX82" i="7" s="1"/>
  <c r="CX83" i="7" s="1"/>
  <c r="CX84" i="7" s="1"/>
  <c r="CX85" i="7" s="1"/>
  <c r="DC65" i="7"/>
  <c r="DC66" i="7" s="1"/>
  <c r="DC67" i="7" s="1"/>
  <c r="DC68" i="7" s="1"/>
  <c r="DC69" i="7" s="1"/>
  <c r="DC70" i="7" s="1"/>
  <c r="DC71" i="7" s="1"/>
  <c r="DC72" i="7" s="1"/>
  <c r="DC73" i="7" s="1"/>
  <c r="DC74" i="7" s="1"/>
  <c r="DC75" i="7" s="1"/>
  <c r="DC76" i="7" s="1"/>
  <c r="DC77" i="7" s="1"/>
  <c r="DC78" i="7" s="1"/>
  <c r="DC79" i="7" s="1"/>
  <c r="DC80" i="7" s="1"/>
  <c r="DC81" i="7" s="1"/>
  <c r="DC82" i="7" s="1"/>
  <c r="DC83" i="7" s="1"/>
  <c r="DC84" i="7" s="1"/>
  <c r="DC85" i="7" s="1"/>
  <c r="CQ64" i="7"/>
  <c r="CQ65" i="7" s="1"/>
  <c r="CQ66" i="7" s="1"/>
  <c r="CQ67" i="7" s="1"/>
  <c r="CQ68" i="7" s="1"/>
  <c r="CQ69" i="7" s="1"/>
  <c r="CQ70" i="7" s="1"/>
  <c r="CQ71" i="7" s="1"/>
  <c r="CQ72" i="7" s="1"/>
  <c r="CQ73" i="7" s="1"/>
  <c r="CQ74" i="7" s="1"/>
  <c r="CQ75" i="7" s="1"/>
  <c r="CQ76" i="7" s="1"/>
  <c r="CQ77" i="7" s="1"/>
  <c r="CQ78" i="7" s="1"/>
  <c r="CQ79" i="7" s="1"/>
  <c r="CQ80" i="7" s="1"/>
  <c r="CQ81" i="7" s="1"/>
  <c r="CQ82" i="7" s="1"/>
  <c r="CQ83" i="7" s="1"/>
  <c r="CQ84" i="7" s="1"/>
  <c r="CQ85" i="7" s="1"/>
  <c r="DF65" i="7"/>
  <c r="DF66" i="7" s="1"/>
  <c r="DF67" i="7" s="1"/>
  <c r="DF68" i="7" s="1"/>
  <c r="DF69" i="7" s="1"/>
  <c r="DF70" i="7" s="1"/>
  <c r="DF71" i="7" s="1"/>
  <c r="DF72" i="7" s="1"/>
  <c r="DF73" i="7" s="1"/>
  <c r="DF74" i="7" s="1"/>
  <c r="DF75" i="7" s="1"/>
  <c r="DF76" i="7" s="1"/>
  <c r="DF77" i="7" s="1"/>
  <c r="DF78" i="7" s="1"/>
  <c r="DF79" i="7" s="1"/>
  <c r="DF80" i="7" s="1"/>
  <c r="DF81" i="7" s="1"/>
  <c r="DF82" i="7" s="1"/>
  <c r="DF83" i="7" s="1"/>
  <c r="DF84" i="7" s="1"/>
  <c r="DF85" i="7" s="1"/>
  <c r="CT64" i="7"/>
  <c r="CT65" i="7" s="1"/>
  <c r="CT66" i="7" s="1"/>
  <c r="CT67" i="7" s="1"/>
  <c r="CT68" i="7" s="1"/>
  <c r="CT69" i="7" s="1"/>
  <c r="CT70" i="7" s="1"/>
  <c r="CT71" i="7" s="1"/>
  <c r="CT72" i="7" s="1"/>
  <c r="CT73" i="7" s="1"/>
  <c r="CT74" i="7" s="1"/>
  <c r="CT75" i="7" s="1"/>
  <c r="CT76" i="7" s="1"/>
  <c r="CT77" i="7" s="1"/>
  <c r="CT78" i="7" s="1"/>
  <c r="CT79" i="7" s="1"/>
  <c r="CT80" i="7" s="1"/>
  <c r="CT81" i="7" s="1"/>
  <c r="CT82" i="7" s="1"/>
  <c r="CT83" i="7" s="1"/>
  <c r="CT84" i="7" s="1"/>
  <c r="CT85" i="7" s="1"/>
  <c r="DB65" i="7"/>
  <c r="DB66" i="7" s="1"/>
  <c r="DB67" i="7" s="1"/>
  <c r="DB68" i="7" s="1"/>
  <c r="DB69" i="7" s="1"/>
  <c r="DB70" i="7" s="1"/>
  <c r="DB71" i="7" s="1"/>
  <c r="DB72" i="7" s="1"/>
  <c r="DB73" i="7" s="1"/>
  <c r="DB74" i="7" s="1"/>
  <c r="DB75" i="7" s="1"/>
  <c r="DB76" i="7" s="1"/>
  <c r="DB77" i="7" s="1"/>
  <c r="DB78" i="7" s="1"/>
  <c r="DB79" i="7" s="1"/>
  <c r="DB80" i="7" s="1"/>
  <c r="DB81" i="7" s="1"/>
  <c r="DB82" i="7" s="1"/>
  <c r="DB83" i="7" s="1"/>
  <c r="DB84" i="7" s="1"/>
  <c r="DB85" i="7" s="1"/>
  <c r="CP64" i="7"/>
  <c r="CP65" i="7" s="1"/>
  <c r="CP66" i="7" s="1"/>
  <c r="CP67" i="7" s="1"/>
  <c r="CP68" i="7" s="1"/>
  <c r="CP69" i="7" s="1"/>
  <c r="CP70" i="7" s="1"/>
  <c r="CP71" i="7" s="1"/>
  <c r="CP72" i="7" s="1"/>
  <c r="CP73" i="7" s="1"/>
  <c r="CP74" i="7" s="1"/>
  <c r="CP75" i="7" s="1"/>
  <c r="CP76" i="7" s="1"/>
  <c r="CP77" i="7" s="1"/>
  <c r="CP78" i="7" s="1"/>
  <c r="CP79" i="7" s="1"/>
  <c r="CP80" i="7" s="1"/>
  <c r="CP81" i="7" s="1"/>
  <c r="CP82" i="7" s="1"/>
  <c r="CP83" i="7" s="1"/>
  <c r="CP84" i="7" s="1"/>
  <c r="CP85" i="7" s="1"/>
  <c r="DE65" i="7"/>
  <c r="DE66" i="7" s="1"/>
  <c r="DE67" i="7" s="1"/>
  <c r="DE68" i="7" s="1"/>
  <c r="DE69" i="7" s="1"/>
  <c r="DE70" i="7" s="1"/>
  <c r="DE71" i="7" s="1"/>
  <c r="DE72" i="7" s="1"/>
  <c r="DE73" i="7" s="1"/>
  <c r="DE74" i="7" s="1"/>
  <c r="DE75" i="7" s="1"/>
  <c r="DE76" i="7" s="1"/>
  <c r="DE77" i="7" s="1"/>
  <c r="DE78" i="7" s="1"/>
  <c r="DE79" i="7" s="1"/>
  <c r="DE80" i="7" s="1"/>
  <c r="DE81" i="7" s="1"/>
  <c r="DE82" i="7" s="1"/>
  <c r="DE83" i="7" s="1"/>
  <c r="DE84" i="7" s="1"/>
  <c r="DE85" i="7" s="1"/>
  <c r="CS64" i="7"/>
  <c r="CS65" i="7" s="1"/>
  <c r="CS66" i="7" s="1"/>
  <c r="CS67" i="7" s="1"/>
  <c r="CS68" i="7" s="1"/>
  <c r="CS69" i="7" s="1"/>
  <c r="CS70" i="7" s="1"/>
  <c r="CS71" i="7" s="1"/>
  <c r="CS72" i="7" s="1"/>
  <c r="CS73" i="7" s="1"/>
  <c r="CS74" i="7" s="1"/>
  <c r="CS75" i="7" s="1"/>
  <c r="CS76" i="7" s="1"/>
  <c r="CS77" i="7" s="1"/>
  <c r="CS78" i="7" s="1"/>
  <c r="CS79" i="7" s="1"/>
  <c r="CS80" i="7" s="1"/>
  <c r="CS81" i="7" s="1"/>
  <c r="CS82" i="7" s="1"/>
  <c r="CS83" i="7" s="1"/>
  <c r="CS84" i="7" s="1"/>
  <c r="CS85" i="7" s="1"/>
  <c r="DG65" i="7"/>
  <c r="DG66" i="7" s="1"/>
  <c r="DG67" i="7" s="1"/>
  <c r="DG68" i="7" s="1"/>
  <c r="DG69" i="7" s="1"/>
  <c r="DG70" i="7" s="1"/>
  <c r="DG71" i="7" s="1"/>
  <c r="DG72" i="7" s="1"/>
  <c r="DG73" i="7" s="1"/>
  <c r="DG74" i="7" s="1"/>
  <c r="DG75" i="7" s="1"/>
  <c r="DG76" i="7" s="1"/>
  <c r="DG77" i="7" s="1"/>
  <c r="DG78" i="7" s="1"/>
  <c r="DG79" i="7" s="1"/>
  <c r="DG80" i="7" s="1"/>
  <c r="DG81" i="7" s="1"/>
  <c r="DG82" i="7" s="1"/>
  <c r="DG83" i="7" s="1"/>
  <c r="DG84" i="7" s="1"/>
  <c r="DG85" i="7" s="1"/>
  <c r="CU64" i="7"/>
  <c r="CU65" i="7" s="1"/>
  <c r="CU66" i="7" s="1"/>
  <c r="CU67" i="7" s="1"/>
  <c r="CU68" i="7" s="1"/>
  <c r="CU69" i="7" s="1"/>
  <c r="CU70" i="7" s="1"/>
  <c r="CU71" i="7" s="1"/>
  <c r="CU72" i="7" s="1"/>
  <c r="CU73" i="7" s="1"/>
  <c r="CU74" i="7" s="1"/>
  <c r="CU75" i="7" s="1"/>
  <c r="CU76" i="7" s="1"/>
  <c r="CU77" i="7" s="1"/>
  <c r="CU78" i="7" s="1"/>
  <c r="CU79" i="7" s="1"/>
  <c r="CU80" i="7" s="1"/>
  <c r="CU81" i="7" s="1"/>
  <c r="CU82" i="7" s="1"/>
  <c r="CU83" i="7" s="1"/>
  <c r="CU84" i="7" s="1"/>
  <c r="CU85" i="7" s="1"/>
  <c r="DH65" i="7"/>
  <c r="DH66" i="7" s="1"/>
  <c r="DH67" i="7" s="1"/>
  <c r="DH68" i="7" s="1"/>
  <c r="DH69" i="7" s="1"/>
  <c r="DH70" i="7" s="1"/>
  <c r="DH71" i="7" s="1"/>
  <c r="DH72" i="7" s="1"/>
  <c r="DH73" i="7" s="1"/>
  <c r="DH74" i="7" s="1"/>
  <c r="DH75" i="7" s="1"/>
  <c r="DH76" i="7" s="1"/>
  <c r="DH77" i="7" s="1"/>
  <c r="DH78" i="7" s="1"/>
  <c r="DH79" i="7" s="1"/>
  <c r="DH80" i="7" s="1"/>
  <c r="DH81" i="7" s="1"/>
  <c r="DH82" i="7" s="1"/>
  <c r="DH83" i="7" s="1"/>
  <c r="DH84" i="7" s="1"/>
  <c r="DH85" i="7" s="1"/>
  <c r="CV64" i="7"/>
  <c r="CV65" i="7" s="1"/>
  <c r="CV66" i="7" s="1"/>
  <c r="CV67" i="7" s="1"/>
  <c r="CV68" i="7" s="1"/>
  <c r="CV69" i="7" s="1"/>
  <c r="CV70" i="7" s="1"/>
  <c r="CV71" i="7" s="1"/>
  <c r="CV72" i="7" s="1"/>
  <c r="CV73" i="7" s="1"/>
  <c r="CV74" i="7" s="1"/>
  <c r="CV75" i="7" s="1"/>
  <c r="CV76" i="7" s="1"/>
  <c r="CV77" i="7" s="1"/>
  <c r="CV78" i="7" s="1"/>
  <c r="CV79" i="7" s="1"/>
  <c r="CV80" i="7" s="1"/>
  <c r="CV81" i="7" s="1"/>
  <c r="CV82" i="7" s="1"/>
  <c r="CV83" i="7" s="1"/>
  <c r="CV84" i="7" s="1"/>
  <c r="CV85" i="7" s="1"/>
  <c r="DI65" i="7"/>
  <c r="DI66" i="7" s="1"/>
  <c r="DI67" i="7" s="1"/>
  <c r="DI68" i="7" s="1"/>
  <c r="DI69" i="7" s="1"/>
  <c r="DI70" i="7" s="1"/>
  <c r="DI71" i="7" s="1"/>
  <c r="DI72" i="7" s="1"/>
  <c r="DI73" i="7" s="1"/>
  <c r="DI74" i="7" s="1"/>
  <c r="DI75" i="7" s="1"/>
  <c r="DI76" i="7" s="1"/>
  <c r="DI77" i="7" s="1"/>
  <c r="DI78" i="7" s="1"/>
  <c r="DI79" i="7" s="1"/>
  <c r="DI80" i="7" s="1"/>
  <c r="DI81" i="7" s="1"/>
  <c r="DI82" i="7" s="1"/>
  <c r="DI83" i="7" s="1"/>
  <c r="DI84" i="7" s="1"/>
  <c r="DI85" i="7" s="1"/>
  <c r="CW64" i="7"/>
  <c r="CW65" i="7" s="1"/>
  <c r="CW66" i="7" s="1"/>
  <c r="CW67" i="7" s="1"/>
  <c r="CW68" i="7" s="1"/>
  <c r="CW69" i="7" s="1"/>
  <c r="CW70" i="7" s="1"/>
  <c r="CW71" i="7" s="1"/>
  <c r="CW72" i="7" s="1"/>
  <c r="CW73" i="7" s="1"/>
  <c r="CW74" i="7" s="1"/>
  <c r="CW75" i="7" s="1"/>
  <c r="CW76" i="7" s="1"/>
  <c r="CW77" i="7" s="1"/>
  <c r="CW78" i="7" s="1"/>
  <c r="CW79" i="7" s="1"/>
  <c r="CW80" i="7" s="1"/>
  <c r="CW81" i="7" s="1"/>
  <c r="CW82" i="7" s="1"/>
  <c r="CW83" i="7" s="1"/>
  <c r="CW84" i="7" s="1"/>
  <c r="CW85" i="7" s="1"/>
  <c r="F130" i="11"/>
  <c r="CO63" i="7" a="1"/>
  <c r="CO63" i="7" s="1"/>
  <c r="CY65" i="7"/>
  <c r="CY66" i="7" s="1"/>
  <c r="CY67" i="7" s="1"/>
  <c r="CY68" i="7" s="1"/>
  <c r="CY69" i="7" s="1"/>
  <c r="CY70" i="7" s="1"/>
  <c r="CY71" i="7" s="1"/>
  <c r="CY72" i="7" s="1"/>
  <c r="CY73" i="7" s="1"/>
  <c r="CY74" i="7" s="1"/>
  <c r="CY75" i="7" s="1"/>
  <c r="CY76" i="7" s="1"/>
  <c r="CY77" i="7" s="1"/>
  <c r="CY78" i="7" s="1"/>
  <c r="CY79" i="7" s="1"/>
  <c r="CY80" i="7" s="1"/>
  <c r="CY81" i="7" s="1"/>
  <c r="CY82" i="7" s="1"/>
  <c r="CY83" i="7" s="1"/>
  <c r="CY84" i="7" s="1"/>
  <c r="CY85" i="7" s="1"/>
  <c r="CM64" i="7"/>
  <c r="CZ65" i="7"/>
  <c r="CZ66" i="7" s="1"/>
  <c r="CZ67" i="7" s="1"/>
  <c r="CZ68" i="7" s="1"/>
  <c r="CZ69" i="7" s="1"/>
  <c r="CZ70" i="7" s="1"/>
  <c r="CZ71" i="7" s="1"/>
  <c r="CZ72" i="7" s="1"/>
  <c r="CZ73" i="7" s="1"/>
  <c r="CZ74" i="7" s="1"/>
  <c r="CZ75" i="7" s="1"/>
  <c r="CZ76" i="7" s="1"/>
  <c r="CZ77" i="7" s="1"/>
  <c r="CZ78" i="7" s="1"/>
  <c r="CZ79" i="7" s="1"/>
  <c r="CZ80" i="7" s="1"/>
  <c r="CZ81" i="7" s="1"/>
  <c r="CZ82" i="7" s="1"/>
  <c r="CZ83" i="7" s="1"/>
  <c r="CZ84" i="7" s="1"/>
  <c r="CZ85" i="7" s="1"/>
  <c r="CN64" i="7"/>
  <c r="CN65" i="7" s="1"/>
  <c r="CN66" i="7" s="1"/>
  <c r="CN67" i="7" s="1"/>
  <c r="CN68" i="7" s="1"/>
  <c r="CN69" i="7" s="1"/>
  <c r="CN70" i="7" s="1"/>
  <c r="CN71" i="7" s="1"/>
  <c r="CN72" i="7" s="1"/>
  <c r="CN73" i="7" s="1"/>
  <c r="CN74" i="7" s="1"/>
  <c r="CN75" i="7" s="1"/>
  <c r="CN76" i="7" s="1"/>
  <c r="CN77" i="7" s="1"/>
  <c r="CN78" i="7" s="1"/>
  <c r="CN79" i="7" s="1"/>
  <c r="CN80" i="7" s="1"/>
  <c r="CN81" i="7" s="1"/>
  <c r="CN82" i="7" s="1"/>
  <c r="CN83" i="7" s="1"/>
  <c r="CN84" i="7" s="1"/>
  <c r="CN85" i="7" s="1"/>
  <c r="F126" i="11"/>
  <c r="CY61" i="4"/>
  <c r="CO61" i="4" s="1"/>
  <c r="DE65" i="4"/>
  <c r="DE66" i="4" s="1"/>
  <c r="DE67" i="4" s="1"/>
  <c r="DE68" i="4" s="1"/>
  <c r="DE69" i="4" s="1"/>
  <c r="DE70" i="4" s="1"/>
  <c r="DE71" i="4" s="1"/>
  <c r="DE72" i="4" s="1"/>
  <c r="DE73" i="4" s="1"/>
  <c r="DE74" i="4" s="1"/>
  <c r="DE75" i="4" s="1"/>
  <c r="DE76" i="4" s="1"/>
  <c r="DE77" i="4" s="1"/>
  <c r="DE78" i="4" s="1"/>
  <c r="DE79" i="4" s="1"/>
  <c r="DE80" i="4" s="1"/>
  <c r="DE81" i="4" s="1"/>
  <c r="DE82" i="4" s="1"/>
  <c r="DE83" i="4" s="1"/>
  <c r="DE84" i="4" s="1"/>
  <c r="DE85" i="4" s="1"/>
  <c r="CS64" i="4"/>
  <c r="CS65" i="4" s="1"/>
  <c r="CS66" i="4" s="1"/>
  <c r="CS67" i="4" s="1"/>
  <c r="CS68" i="4" s="1"/>
  <c r="CS69" i="4" s="1"/>
  <c r="CS70" i="4" s="1"/>
  <c r="CS71" i="4" s="1"/>
  <c r="CS72" i="4" s="1"/>
  <c r="CS73" i="4" s="1"/>
  <c r="CS74" i="4" s="1"/>
  <c r="CS75" i="4" s="1"/>
  <c r="CS76" i="4" s="1"/>
  <c r="CS77" i="4" s="1"/>
  <c r="CS78" i="4" s="1"/>
  <c r="CS79" i="4" s="1"/>
  <c r="CS80" i="4" s="1"/>
  <c r="CS81" i="4" s="1"/>
  <c r="CS82" i="4" s="1"/>
  <c r="CS83" i="4" s="1"/>
  <c r="CS84" i="4" s="1"/>
  <c r="CS85" i="4" s="1"/>
  <c r="DD65" i="4"/>
  <c r="DD66" i="4" s="1"/>
  <c r="DD67" i="4" s="1"/>
  <c r="DD68" i="4" s="1"/>
  <c r="DD69" i="4" s="1"/>
  <c r="DD70" i="4" s="1"/>
  <c r="DD71" i="4" s="1"/>
  <c r="DD72" i="4" s="1"/>
  <c r="DD73" i="4" s="1"/>
  <c r="DD74" i="4" s="1"/>
  <c r="DD75" i="4" s="1"/>
  <c r="DD76" i="4" s="1"/>
  <c r="DD77" i="4" s="1"/>
  <c r="DD78" i="4" s="1"/>
  <c r="DD79" i="4" s="1"/>
  <c r="DD80" i="4" s="1"/>
  <c r="DD81" i="4" s="1"/>
  <c r="DD82" i="4" s="1"/>
  <c r="DD83" i="4" s="1"/>
  <c r="DD84" i="4" s="1"/>
  <c r="DD85" i="4" s="1"/>
  <c r="CR64" i="4"/>
  <c r="CR65" i="4" s="1"/>
  <c r="CR66" i="4" s="1"/>
  <c r="CR67" i="4" s="1"/>
  <c r="CR68" i="4" s="1"/>
  <c r="CR69" i="4" s="1"/>
  <c r="CR70" i="4" s="1"/>
  <c r="CR71" i="4" s="1"/>
  <c r="CR72" i="4" s="1"/>
  <c r="CR73" i="4" s="1"/>
  <c r="CR74" i="4" s="1"/>
  <c r="CR75" i="4" s="1"/>
  <c r="CR76" i="4" s="1"/>
  <c r="CR77" i="4" s="1"/>
  <c r="CR78" i="4" s="1"/>
  <c r="CR79" i="4" s="1"/>
  <c r="CR80" i="4" s="1"/>
  <c r="CR81" i="4" s="1"/>
  <c r="CR82" i="4" s="1"/>
  <c r="CR83" i="4" s="1"/>
  <c r="CR84" i="4" s="1"/>
  <c r="CR85" i="4" s="1"/>
  <c r="DG65" i="4"/>
  <c r="DG66" i="4" s="1"/>
  <c r="DG67" i="4" s="1"/>
  <c r="DG68" i="4" s="1"/>
  <c r="DG69" i="4" s="1"/>
  <c r="DG70" i="4" s="1"/>
  <c r="DG71" i="4" s="1"/>
  <c r="DG72" i="4" s="1"/>
  <c r="DG73" i="4" s="1"/>
  <c r="DG74" i="4" s="1"/>
  <c r="DG75" i="4" s="1"/>
  <c r="DG76" i="4" s="1"/>
  <c r="DG77" i="4" s="1"/>
  <c r="DG78" i="4" s="1"/>
  <c r="DG79" i="4" s="1"/>
  <c r="DG80" i="4" s="1"/>
  <c r="DG81" i="4" s="1"/>
  <c r="DG82" i="4" s="1"/>
  <c r="DG83" i="4" s="1"/>
  <c r="DG84" i="4" s="1"/>
  <c r="DG85" i="4" s="1"/>
  <c r="CU64" i="4"/>
  <c r="CU65" i="4" s="1"/>
  <c r="CU66" i="4" s="1"/>
  <c r="CU67" i="4" s="1"/>
  <c r="CU68" i="4" s="1"/>
  <c r="CU69" i="4" s="1"/>
  <c r="CU70" i="4" s="1"/>
  <c r="CU71" i="4" s="1"/>
  <c r="CU72" i="4" s="1"/>
  <c r="CU73" i="4" s="1"/>
  <c r="CU74" i="4" s="1"/>
  <c r="CU75" i="4" s="1"/>
  <c r="CU76" i="4" s="1"/>
  <c r="CU77" i="4" s="1"/>
  <c r="CU78" i="4" s="1"/>
  <c r="CU79" i="4" s="1"/>
  <c r="CU80" i="4" s="1"/>
  <c r="CU81" i="4" s="1"/>
  <c r="CU82" i="4" s="1"/>
  <c r="CU83" i="4" s="1"/>
  <c r="CU84" i="4" s="1"/>
  <c r="CU85" i="4" s="1"/>
  <c r="DB65" i="4"/>
  <c r="DB66" i="4" s="1"/>
  <c r="DB67" i="4" s="1"/>
  <c r="DB68" i="4" s="1"/>
  <c r="DB69" i="4" s="1"/>
  <c r="DB70" i="4" s="1"/>
  <c r="DB71" i="4" s="1"/>
  <c r="DB72" i="4" s="1"/>
  <c r="DB73" i="4" s="1"/>
  <c r="DB74" i="4" s="1"/>
  <c r="DB75" i="4" s="1"/>
  <c r="DB76" i="4" s="1"/>
  <c r="DB77" i="4" s="1"/>
  <c r="DB78" i="4" s="1"/>
  <c r="DB79" i="4" s="1"/>
  <c r="DB80" i="4" s="1"/>
  <c r="DB81" i="4" s="1"/>
  <c r="DB82" i="4" s="1"/>
  <c r="DB83" i="4" s="1"/>
  <c r="DB84" i="4" s="1"/>
  <c r="DB85" i="4" s="1"/>
  <c r="CP64" i="4"/>
  <c r="CP65" i="4" s="1"/>
  <c r="CP66" i="4" s="1"/>
  <c r="CP67" i="4" s="1"/>
  <c r="CP68" i="4" s="1"/>
  <c r="CP69" i="4" s="1"/>
  <c r="CP70" i="4" s="1"/>
  <c r="CP71" i="4" s="1"/>
  <c r="CP72" i="4" s="1"/>
  <c r="CP73" i="4" s="1"/>
  <c r="CP74" i="4" s="1"/>
  <c r="CP75" i="4" s="1"/>
  <c r="CP76" i="4" s="1"/>
  <c r="CP77" i="4" s="1"/>
  <c r="CP78" i="4" s="1"/>
  <c r="CP79" i="4" s="1"/>
  <c r="CP80" i="4" s="1"/>
  <c r="CP81" i="4" s="1"/>
  <c r="CP82" i="4" s="1"/>
  <c r="CP83" i="4" s="1"/>
  <c r="CP84" i="4" s="1"/>
  <c r="CP85" i="4" s="1"/>
  <c r="DJ65" i="4"/>
  <c r="DJ66" i="4" s="1"/>
  <c r="DJ67" i="4" s="1"/>
  <c r="DJ68" i="4" s="1"/>
  <c r="DJ69" i="4" s="1"/>
  <c r="DJ70" i="4" s="1"/>
  <c r="DJ71" i="4" s="1"/>
  <c r="DJ72" i="4" s="1"/>
  <c r="DJ73" i="4" s="1"/>
  <c r="DJ74" i="4" s="1"/>
  <c r="DJ75" i="4" s="1"/>
  <c r="DJ76" i="4" s="1"/>
  <c r="DJ77" i="4" s="1"/>
  <c r="DJ78" i="4" s="1"/>
  <c r="DJ79" i="4" s="1"/>
  <c r="DJ80" i="4" s="1"/>
  <c r="DJ81" i="4" s="1"/>
  <c r="DJ82" i="4" s="1"/>
  <c r="DJ83" i="4" s="1"/>
  <c r="DJ84" i="4" s="1"/>
  <c r="DJ85" i="4" s="1"/>
  <c r="CX64" i="4"/>
  <c r="CX65" i="4" s="1"/>
  <c r="CX66" i="4" s="1"/>
  <c r="CX67" i="4" s="1"/>
  <c r="CX68" i="4" s="1"/>
  <c r="CX69" i="4" s="1"/>
  <c r="CX70" i="4" s="1"/>
  <c r="CX71" i="4" s="1"/>
  <c r="CX72" i="4" s="1"/>
  <c r="CX73" i="4" s="1"/>
  <c r="CX74" i="4" s="1"/>
  <c r="CX75" i="4" s="1"/>
  <c r="CX76" i="4" s="1"/>
  <c r="CX77" i="4" s="1"/>
  <c r="CX78" i="4" s="1"/>
  <c r="CX79" i="4" s="1"/>
  <c r="CX80" i="4" s="1"/>
  <c r="CX81" i="4" s="1"/>
  <c r="CX82" i="4" s="1"/>
  <c r="CX83" i="4" s="1"/>
  <c r="CX84" i="4" s="1"/>
  <c r="CX85" i="4" s="1"/>
  <c r="CZ65" i="4"/>
  <c r="CZ66" i="4" s="1"/>
  <c r="CZ67" i="4" s="1"/>
  <c r="CZ68" i="4" s="1"/>
  <c r="CZ69" i="4" s="1"/>
  <c r="CZ70" i="4" s="1"/>
  <c r="CZ71" i="4" s="1"/>
  <c r="CZ72" i="4" s="1"/>
  <c r="CZ73" i="4" s="1"/>
  <c r="CZ74" i="4" s="1"/>
  <c r="CZ75" i="4" s="1"/>
  <c r="CZ76" i="4" s="1"/>
  <c r="CZ77" i="4" s="1"/>
  <c r="CZ78" i="4" s="1"/>
  <c r="CZ79" i="4" s="1"/>
  <c r="CZ80" i="4" s="1"/>
  <c r="CZ81" i="4" s="1"/>
  <c r="CZ82" i="4" s="1"/>
  <c r="CZ83" i="4" s="1"/>
  <c r="CZ84" i="4" s="1"/>
  <c r="CZ85" i="4" s="1"/>
  <c r="CN64" i="4"/>
  <c r="CN65" i="4" s="1"/>
  <c r="CN66" i="4" s="1"/>
  <c r="CN67" i="4" s="1"/>
  <c r="CN68" i="4" s="1"/>
  <c r="CN69" i="4" s="1"/>
  <c r="CN70" i="4" s="1"/>
  <c r="CN71" i="4" s="1"/>
  <c r="CN72" i="4" s="1"/>
  <c r="CN73" i="4" s="1"/>
  <c r="CN74" i="4" s="1"/>
  <c r="CN75" i="4" s="1"/>
  <c r="CN76" i="4" s="1"/>
  <c r="CN77" i="4" s="1"/>
  <c r="CN78" i="4" s="1"/>
  <c r="CN79" i="4" s="1"/>
  <c r="CN80" i="4" s="1"/>
  <c r="CN81" i="4" s="1"/>
  <c r="CN82" i="4" s="1"/>
  <c r="CN83" i="4" s="1"/>
  <c r="CN84" i="4" s="1"/>
  <c r="CN85" i="4" s="1"/>
  <c r="DH65" i="4"/>
  <c r="DH66" i="4" s="1"/>
  <c r="DH67" i="4" s="1"/>
  <c r="DH68" i="4" s="1"/>
  <c r="DH69" i="4" s="1"/>
  <c r="DH70" i="4" s="1"/>
  <c r="DH71" i="4" s="1"/>
  <c r="DH72" i="4" s="1"/>
  <c r="DH73" i="4" s="1"/>
  <c r="DH74" i="4" s="1"/>
  <c r="DH75" i="4" s="1"/>
  <c r="DH76" i="4" s="1"/>
  <c r="DH77" i="4" s="1"/>
  <c r="DH78" i="4" s="1"/>
  <c r="DH79" i="4" s="1"/>
  <c r="DH80" i="4" s="1"/>
  <c r="DH81" i="4" s="1"/>
  <c r="DH82" i="4" s="1"/>
  <c r="DH83" i="4" s="1"/>
  <c r="DH84" i="4" s="1"/>
  <c r="DH85" i="4" s="1"/>
  <c r="CV64" i="4"/>
  <c r="CV65" i="4" s="1"/>
  <c r="CV66" i="4" s="1"/>
  <c r="CV67" i="4" s="1"/>
  <c r="CV68" i="4" s="1"/>
  <c r="CV69" i="4" s="1"/>
  <c r="CV70" i="4" s="1"/>
  <c r="CV71" i="4" s="1"/>
  <c r="CV72" i="4" s="1"/>
  <c r="CV73" i="4" s="1"/>
  <c r="CV74" i="4" s="1"/>
  <c r="CV75" i="4" s="1"/>
  <c r="CV76" i="4" s="1"/>
  <c r="CV77" i="4" s="1"/>
  <c r="CV78" i="4" s="1"/>
  <c r="CV79" i="4" s="1"/>
  <c r="CV80" i="4" s="1"/>
  <c r="CV81" i="4" s="1"/>
  <c r="CV82" i="4" s="1"/>
  <c r="CV83" i="4" s="1"/>
  <c r="CV84" i="4" s="1"/>
  <c r="CV85" i="4" s="1"/>
  <c r="DC65" i="4"/>
  <c r="DC66" i="4" s="1"/>
  <c r="DC67" i="4" s="1"/>
  <c r="DC68" i="4" s="1"/>
  <c r="DC69" i="4" s="1"/>
  <c r="DC70" i="4" s="1"/>
  <c r="DC71" i="4" s="1"/>
  <c r="DC72" i="4" s="1"/>
  <c r="DC73" i="4" s="1"/>
  <c r="DC74" i="4" s="1"/>
  <c r="DC75" i="4" s="1"/>
  <c r="DC76" i="4" s="1"/>
  <c r="DC77" i="4" s="1"/>
  <c r="DC78" i="4" s="1"/>
  <c r="DC79" i="4" s="1"/>
  <c r="DC80" i="4" s="1"/>
  <c r="DC81" i="4" s="1"/>
  <c r="DC82" i="4" s="1"/>
  <c r="DC83" i="4" s="1"/>
  <c r="DC84" i="4" s="1"/>
  <c r="DC85" i="4" s="1"/>
  <c r="CQ64" i="4"/>
  <c r="CQ65" i="4" s="1"/>
  <c r="CQ66" i="4" s="1"/>
  <c r="CQ67" i="4" s="1"/>
  <c r="CQ68" i="4" s="1"/>
  <c r="CQ69" i="4" s="1"/>
  <c r="CQ70" i="4" s="1"/>
  <c r="CQ71" i="4" s="1"/>
  <c r="CQ72" i="4" s="1"/>
  <c r="CQ73" i="4" s="1"/>
  <c r="CQ74" i="4" s="1"/>
  <c r="CQ75" i="4" s="1"/>
  <c r="CQ76" i="4" s="1"/>
  <c r="CQ77" i="4" s="1"/>
  <c r="CQ78" i="4" s="1"/>
  <c r="CQ79" i="4" s="1"/>
  <c r="CQ80" i="4" s="1"/>
  <c r="CQ81" i="4" s="1"/>
  <c r="CQ82" i="4" s="1"/>
  <c r="CQ83" i="4" s="1"/>
  <c r="CQ84" i="4" s="1"/>
  <c r="CQ85" i="4" s="1"/>
  <c r="DF65" i="4"/>
  <c r="DF66" i="4" s="1"/>
  <c r="DF67" i="4" s="1"/>
  <c r="DF68" i="4" s="1"/>
  <c r="DF69" i="4" s="1"/>
  <c r="DF70" i="4" s="1"/>
  <c r="DF71" i="4" s="1"/>
  <c r="DF72" i="4" s="1"/>
  <c r="DF73" i="4" s="1"/>
  <c r="DF74" i="4" s="1"/>
  <c r="DF75" i="4" s="1"/>
  <c r="DF76" i="4" s="1"/>
  <c r="DF77" i="4" s="1"/>
  <c r="DF78" i="4" s="1"/>
  <c r="DF79" i="4" s="1"/>
  <c r="DF80" i="4" s="1"/>
  <c r="DF81" i="4" s="1"/>
  <c r="DF82" i="4" s="1"/>
  <c r="DF83" i="4" s="1"/>
  <c r="DF84" i="4" s="1"/>
  <c r="DF85" i="4" s="1"/>
  <c r="CT64" i="4"/>
  <c r="CT65" i="4" s="1"/>
  <c r="CT66" i="4" s="1"/>
  <c r="CT67" i="4" s="1"/>
  <c r="CT68" i="4" s="1"/>
  <c r="CT69" i="4" s="1"/>
  <c r="CT70" i="4" s="1"/>
  <c r="CT71" i="4" s="1"/>
  <c r="CT72" i="4" s="1"/>
  <c r="CT73" i="4" s="1"/>
  <c r="CT74" i="4" s="1"/>
  <c r="CT75" i="4" s="1"/>
  <c r="CT76" i="4" s="1"/>
  <c r="CT77" i="4" s="1"/>
  <c r="CT78" i="4" s="1"/>
  <c r="CT79" i="4" s="1"/>
  <c r="CT80" i="4" s="1"/>
  <c r="CT81" i="4" s="1"/>
  <c r="CT82" i="4" s="1"/>
  <c r="CT83" i="4" s="1"/>
  <c r="CT84" i="4" s="1"/>
  <c r="CT85" i="4" s="1"/>
  <c r="DA65" i="4"/>
  <c r="DA66" i="4" s="1"/>
  <c r="DA67" i="4" s="1"/>
  <c r="DA68" i="4" s="1"/>
  <c r="DA69" i="4" s="1"/>
  <c r="DA70" i="4" s="1"/>
  <c r="DA71" i="4" s="1"/>
  <c r="DA72" i="4" s="1"/>
  <c r="DA73" i="4" s="1"/>
  <c r="DA74" i="4" s="1"/>
  <c r="DA75" i="4" s="1"/>
  <c r="DA76" i="4" s="1"/>
  <c r="DA77" i="4" s="1"/>
  <c r="DA78" i="4" s="1"/>
  <c r="DA79" i="4" s="1"/>
  <c r="DA80" i="4" s="1"/>
  <c r="DA81" i="4" s="1"/>
  <c r="DA82" i="4" s="1"/>
  <c r="DA83" i="4" s="1"/>
  <c r="DA84" i="4" s="1"/>
  <c r="DA85" i="4" s="1"/>
  <c r="CO64" i="4"/>
  <c r="CO65" i="4" s="1"/>
  <c r="CO66" i="4" s="1"/>
  <c r="CO67" i="4" s="1"/>
  <c r="CO68" i="4" s="1"/>
  <c r="CO69" i="4" s="1"/>
  <c r="CO70" i="4" s="1"/>
  <c r="CO71" i="4" s="1"/>
  <c r="CO72" i="4" s="1"/>
  <c r="CO73" i="4" s="1"/>
  <c r="CO74" i="4" s="1"/>
  <c r="CO75" i="4" s="1"/>
  <c r="CO76" i="4" s="1"/>
  <c r="CO77" i="4" s="1"/>
  <c r="CO78" i="4" s="1"/>
  <c r="CO79" i="4" s="1"/>
  <c r="CO80" i="4" s="1"/>
  <c r="CO81" i="4" s="1"/>
  <c r="CO82" i="4" s="1"/>
  <c r="CO83" i="4" s="1"/>
  <c r="CO84" i="4" s="1"/>
  <c r="CO85" i="4" s="1"/>
  <c r="DI65" i="4"/>
  <c r="DI66" i="4" s="1"/>
  <c r="DI67" i="4" s="1"/>
  <c r="DI68" i="4" s="1"/>
  <c r="DI69" i="4" s="1"/>
  <c r="DI70" i="4" s="1"/>
  <c r="DI71" i="4" s="1"/>
  <c r="DI72" i="4" s="1"/>
  <c r="DI73" i="4" s="1"/>
  <c r="DI74" i="4" s="1"/>
  <c r="DI75" i="4" s="1"/>
  <c r="DI76" i="4" s="1"/>
  <c r="DI77" i="4" s="1"/>
  <c r="DI78" i="4" s="1"/>
  <c r="DI79" i="4" s="1"/>
  <c r="DI80" i="4" s="1"/>
  <c r="DI81" i="4" s="1"/>
  <c r="DI82" i="4" s="1"/>
  <c r="DI83" i="4" s="1"/>
  <c r="DI84" i="4" s="1"/>
  <c r="DI85" i="4" s="1"/>
  <c r="CW64" i="4"/>
  <c r="CW65" i="4" s="1"/>
  <c r="CW66" i="4" s="1"/>
  <c r="CW67" i="4" s="1"/>
  <c r="CW68" i="4" s="1"/>
  <c r="CW69" i="4" s="1"/>
  <c r="CW70" i="4" s="1"/>
  <c r="CW71" i="4" s="1"/>
  <c r="CW72" i="4" s="1"/>
  <c r="CW73" i="4" s="1"/>
  <c r="CW74" i="4" s="1"/>
  <c r="CW75" i="4" s="1"/>
  <c r="CW76" i="4" s="1"/>
  <c r="CW77" i="4" s="1"/>
  <c r="CW78" i="4" s="1"/>
  <c r="CW79" i="4" s="1"/>
  <c r="CW80" i="4" s="1"/>
  <c r="CW81" i="4" s="1"/>
  <c r="CW82" i="4" s="1"/>
  <c r="CW83" i="4" s="1"/>
  <c r="CW84" i="4" s="1"/>
  <c r="CW85" i="4" s="1"/>
  <c r="DA65" i="12"/>
  <c r="DA66" i="12" s="1"/>
  <c r="DA67" i="12" s="1"/>
  <c r="DA68" i="12" s="1"/>
  <c r="DA69" i="12" s="1"/>
  <c r="DA70" i="12" s="1"/>
  <c r="DA71" i="12" s="1"/>
  <c r="DA72" i="12" s="1"/>
  <c r="DA73" i="12" s="1"/>
  <c r="DA74" i="12" s="1"/>
  <c r="DA75" i="12" s="1"/>
  <c r="DA76" i="12" s="1"/>
  <c r="DA77" i="12" s="1"/>
  <c r="DA78" i="12" s="1"/>
  <c r="DA79" i="12" s="1"/>
  <c r="DA80" i="12" s="1"/>
  <c r="DA81" i="12" s="1"/>
  <c r="DA82" i="12" s="1"/>
  <c r="DA83" i="12" s="1"/>
  <c r="DA84" i="12" s="1"/>
  <c r="DA85" i="12" s="1"/>
  <c r="CO64" i="12"/>
  <c r="CO65" i="12" s="1"/>
  <c r="CO66" i="12" s="1"/>
  <c r="CO67" i="12" s="1"/>
  <c r="CO68" i="12" s="1"/>
  <c r="CO69" i="12" s="1"/>
  <c r="CO70" i="12" s="1"/>
  <c r="CO71" i="12" s="1"/>
  <c r="CO72" i="12" s="1"/>
  <c r="CO73" i="12" s="1"/>
  <c r="CO74" i="12" s="1"/>
  <c r="CO75" i="12" s="1"/>
  <c r="CO76" i="12" s="1"/>
  <c r="CO77" i="12" s="1"/>
  <c r="CO78" i="12" s="1"/>
  <c r="CO79" i="12" s="1"/>
  <c r="CO80" i="12" s="1"/>
  <c r="CO81" i="12" s="1"/>
  <c r="CO82" i="12" s="1"/>
  <c r="CO83" i="12" s="1"/>
  <c r="CO84" i="12" s="1"/>
  <c r="CO85" i="12" s="1"/>
  <c r="DD65" i="12"/>
  <c r="DD66" i="12" s="1"/>
  <c r="DD67" i="12" s="1"/>
  <c r="DD68" i="12" s="1"/>
  <c r="DD69" i="12" s="1"/>
  <c r="DD70" i="12" s="1"/>
  <c r="DD71" i="12" s="1"/>
  <c r="DD72" i="12" s="1"/>
  <c r="DD73" i="12" s="1"/>
  <c r="DD74" i="12" s="1"/>
  <c r="DD75" i="12" s="1"/>
  <c r="DD76" i="12" s="1"/>
  <c r="DD77" i="12" s="1"/>
  <c r="DD78" i="12" s="1"/>
  <c r="DD79" i="12" s="1"/>
  <c r="DD80" i="12" s="1"/>
  <c r="DD81" i="12" s="1"/>
  <c r="DD82" i="12" s="1"/>
  <c r="DD83" i="12" s="1"/>
  <c r="DD84" i="12" s="1"/>
  <c r="DD85" i="12" s="1"/>
  <c r="CR64" i="12"/>
  <c r="CR65" i="12" s="1"/>
  <c r="CR66" i="12" s="1"/>
  <c r="CR67" i="12" s="1"/>
  <c r="CR68" i="12" s="1"/>
  <c r="CR69" i="12" s="1"/>
  <c r="CR70" i="12" s="1"/>
  <c r="CR71" i="12" s="1"/>
  <c r="CR72" i="12" s="1"/>
  <c r="CR73" i="12" s="1"/>
  <c r="CR74" i="12" s="1"/>
  <c r="CR75" i="12" s="1"/>
  <c r="CR76" i="12" s="1"/>
  <c r="CR77" i="12" s="1"/>
  <c r="CR78" i="12" s="1"/>
  <c r="CR79" i="12" s="1"/>
  <c r="CR80" i="12" s="1"/>
  <c r="CR81" i="12" s="1"/>
  <c r="CR82" i="12" s="1"/>
  <c r="CR83" i="12" s="1"/>
  <c r="CR84" i="12" s="1"/>
  <c r="CR85" i="12" s="1"/>
  <c r="DH65" i="12"/>
  <c r="DH66" i="12" s="1"/>
  <c r="DH67" i="12" s="1"/>
  <c r="DH68" i="12" s="1"/>
  <c r="DH69" i="12" s="1"/>
  <c r="DH70" i="12" s="1"/>
  <c r="DH71" i="12" s="1"/>
  <c r="DH72" i="12" s="1"/>
  <c r="DH73" i="12" s="1"/>
  <c r="DH74" i="12" s="1"/>
  <c r="DH75" i="12" s="1"/>
  <c r="DH76" i="12" s="1"/>
  <c r="DH77" i="12" s="1"/>
  <c r="DH78" i="12" s="1"/>
  <c r="DH79" i="12" s="1"/>
  <c r="DH80" i="12" s="1"/>
  <c r="DH81" i="12" s="1"/>
  <c r="DH82" i="12" s="1"/>
  <c r="DH83" i="12" s="1"/>
  <c r="DH84" i="12" s="1"/>
  <c r="DH85" i="12" s="1"/>
  <c r="CV64" i="12"/>
  <c r="CV65" i="12" s="1"/>
  <c r="CV66" i="12" s="1"/>
  <c r="CV67" i="12" s="1"/>
  <c r="CV68" i="12" s="1"/>
  <c r="CV69" i="12" s="1"/>
  <c r="CV70" i="12" s="1"/>
  <c r="CV71" i="12" s="1"/>
  <c r="CV72" i="12" s="1"/>
  <c r="CV73" i="12" s="1"/>
  <c r="CV74" i="12" s="1"/>
  <c r="CV75" i="12" s="1"/>
  <c r="CV76" i="12" s="1"/>
  <c r="CV77" i="12" s="1"/>
  <c r="CV78" i="12" s="1"/>
  <c r="CV79" i="12" s="1"/>
  <c r="CV80" i="12" s="1"/>
  <c r="CV81" i="12" s="1"/>
  <c r="CV82" i="12" s="1"/>
  <c r="CV83" i="12" s="1"/>
  <c r="CV84" i="12" s="1"/>
  <c r="CV85" i="12" s="1"/>
  <c r="DE65" i="12"/>
  <c r="DE66" i="12" s="1"/>
  <c r="DE67" i="12" s="1"/>
  <c r="DE68" i="12" s="1"/>
  <c r="DE69" i="12" s="1"/>
  <c r="DE70" i="12" s="1"/>
  <c r="DE71" i="12" s="1"/>
  <c r="DE72" i="12" s="1"/>
  <c r="DE73" i="12" s="1"/>
  <c r="DE74" i="12" s="1"/>
  <c r="DE75" i="12" s="1"/>
  <c r="DE76" i="12" s="1"/>
  <c r="DE77" i="12" s="1"/>
  <c r="DE78" i="12" s="1"/>
  <c r="DE79" i="12" s="1"/>
  <c r="DE80" i="12" s="1"/>
  <c r="DE81" i="12" s="1"/>
  <c r="DE82" i="12" s="1"/>
  <c r="DE83" i="12" s="1"/>
  <c r="DE84" i="12" s="1"/>
  <c r="DE85" i="12" s="1"/>
  <c r="CS64" i="12"/>
  <c r="CS65" i="12" s="1"/>
  <c r="CS66" i="12" s="1"/>
  <c r="CS67" i="12" s="1"/>
  <c r="CS68" i="12" s="1"/>
  <c r="CS69" i="12" s="1"/>
  <c r="CS70" i="12" s="1"/>
  <c r="CS71" i="12" s="1"/>
  <c r="CS72" i="12" s="1"/>
  <c r="CS73" i="12" s="1"/>
  <c r="CS74" i="12" s="1"/>
  <c r="CS75" i="12" s="1"/>
  <c r="CS76" i="12" s="1"/>
  <c r="CS77" i="12" s="1"/>
  <c r="CS78" i="12" s="1"/>
  <c r="CS79" i="12" s="1"/>
  <c r="CS80" i="12" s="1"/>
  <c r="CS81" i="12" s="1"/>
  <c r="CS82" i="12" s="1"/>
  <c r="CS83" i="12" s="1"/>
  <c r="CS84" i="12" s="1"/>
  <c r="CS85" i="12" s="1"/>
  <c r="CZ65" i="12"/>
  <c r="CZ66" i="12" s="1"/>
  <c r="CZ67" i="12" s="1"/>
  <c r="CZ68" i="12" s="1"/>
  <c r="CZ69" i="12" s="1"/>
  <c r="CZ70" i="12" s="1"/>
  <c r="CZ71" i="12" s="1"/>
  <c r="CZ72" i="12" s="1"/>
  <c r="CZ73" i="12" s="1"/>
  <c r="CZ74" i="12" s="1"/>
  <c r="CZ75" i="12" s="1"/>
  <c r="CZ76" i="12" s="1"/>
  <c r="CZ77" i="12" s="1"/>
  <c r="CZ78" i="12" s="1"/>
  <c r="CZ79" i="12" s="1"/>
  <c r="CZ80" i="12" s="1"/>
  <c r="CZ81" i="12" s="1"/>
  <c r="CZ82" i="12" s="1"/>
  <c r="CZ83" i="12" s="1"/>
  <c r="CZ84" i="12" s="1"/>
  <c r="CZ85" i="12" s="1"/>
  <c r="CN64" i="12"/>
  <c r="CN65" i="12" s="1"/>
  <c r="CN66" i="12" s="1"/>
  <c r="CN67" i="12" s="1"/>
  <c r="CN68" i="12" s="1"/>
  <c r="CN69" i="12" s="1"/>
  <c r="CN70" i="12" s="1"/>
  <c r="CN71" i="12" s="1"/>
  <c r="CN72" i="12" s="1"/>
  <c r="CN73" i="12" s="1"/>
  <c r="CN74" i="12" s="1"/>
  <c r="CN75" i="12" s="1"/>
  <c r="CN76" i="12" s="1"/>
  <c r="CN77" i="12" s="1"/>
  <c r="CN78" i="12" s="1"/>
  <c r="CN79" i="12" s="1"/>
  <c r="CN80" i="12" s="1"/>
  <c r="CN81" i="12" s="1"/>
  <c r="CN82" i="12" s="1"/>
  <c r="CN83" i="12" s="1"/>
  <c r="CN84" i="12" s="1"/>
  <c r="CN85" i="12" s="1"/>
  <c r="DJ65" i="12"/>
  <c r="DJ66" i="12" s="1"/>
  <c r="DJ67" i="12" s="1"/>
  <c r="DJ68" i="12" s="1"/>
  <c r="DJ69" i="12" s="1"/>
  <c r="DJ70" i="12" s="1"/>
  <c r="DJ71" i="12" s="1"/>
  <c r="DJ72" i="12" s="1"/>
  <c r="DJ73" i="12" s="1"/>
  <c r="DJ74" i="12" s="1"/>
  <c r="DJ75" i="12" s="1"/>
  <c r="DJ76" i="12" s="1"/>
  <c r="DJ77" i="12" s="1"/>
  <c r="DJ78" i="12" s="1"/>
  <c r="DJ79" i="12" s="1"/>
  <c r="DJ80" i="12" s="1"/>
  <c r="DJ81" i="12" s="1"/>
  <c r="DJ82" i="12" s="1"/>
  <c r="DJ83" i="12" s="1"/>
  <c r="DJ84" i="12" s="1"/>
  <c r="DJ85" i="12" s="1"/>
  <c r="CX64" i="12"/>
  <c r="CX65" i="12" s="1"/>
  <c r="CX66" i="12" s="1"/>
  <c r="CX67" i="12" s="1"/>
  <c r="CX68" i="12" s="1"/>
  <c r="CX69" i="12" s="1"/>
  <c r="CX70" i="12" s="1"/>
  <c r="CX71" i="12" s="1"/>
  <c r="CX72" i="12" s="1"/>
  <c r="CX73" i="12" s="1"/>
  <c r="CX74" i="12" s="1"/>
  <c r="CX75" i="12" s="1"/>
  <c r="CX76" i="12" s="1"/>
  <c r="CX77" i="12" s="1"/>
  <c r="CX78" i="12" s="1"/>
  <c r="CX79" i="12" s="1"/>
  <c r="CX80" i="12" s="1"/>
  <c r="CX81" i="12" s="1"/>
  <c r="CX82" i="12" s="1"/>
  <c r="CX83" i="12" s="1"/>
  <c r="CX84" i="12" s="1"/>
  <c r="CX85" i="12" s="1"/>
  <c r="DC65" i="12"/>
  <c r="DC66" i="12" s="1"/>
  <c r="DC67" i="12" s="1"/>
  <c r="DC68" i="12" s="1"/>
  <c r="DC69" i="12" s="1"/>
  <c r="DC70" i="12" s="1"/>
  <c r="DC71" i="12" s="1"/>
  <c r="DC72" i="12" s="1"/>
  <c r="DC73" i="12" s="1"/>
  <c r="DC74" i="12" s="1"/>
  <c r="DC75" i="12" s="1"/>
  <c r="DC76" i="12" s="1"/>
  <c r="DC77" i="12" s="1"/>
  <c r="DC78" i="12" s="1"/>
  <c r="DC79" i="12" s="1"/>
  <c r="DC80" i="12" s="1"/>
  <c r="DC81" i="12" s="1"/>
  <c r="DC82" i="12" s="1"/>
  <c r="DC83" i="12" s="1"/>
  <c r="DC84" i="12" s="1"/>
  <c r="DC85" i="12" s="1"/>
  <c r="CQ64" i="12"/>
  <c r="CQ65" i="12" s="1"/>
  <c r="CQ66" i="12" s="1"/>
  <c r="CQ67" i="12" s="1"/>
  <c r="CQ68" i="12" s="1"/>
  <c r="CQ69" i="12" s="1"/>
  <c r="CQ70" i="12" s="1"/>
  <c r="CQ71" i="12" s="1"/>
  <c r="CQ72" i="12" s="1"/>
  <c r="CQ73" i="12" s="1"/>
  <c r="CQ74" i="12" s="1"/>
  <c r="CQ75" i="12" s="1"/>
  <c r="CQ76" i="12" s="1"/>
  <c r="CQ77" i="12" s="1"/>
  <c r="CQ78" i="12" s="1"/>
  <c r="CQ79" i="12" s="1"/>
  <c r="CQ80" i="12" s="1"/>
  <c r="CQ81" i="12" s="1"/>
  <c r="CQ82" i="12" s="1"/>
  <c r="CQ83" i="12" s="1"/>
  <c r="CQ84" i="12" s="1"/>
  <c r="CQ85" i="12" s="1"/>
  <c r="DF65" i="12"/>
  <c r="DF66" i="12" s="1"/>
  <c r="DF67" i="12" s="1"/>
  <c r="DF68" i="12" s="1"/>
  <c r="DF69" i="12" s="1"/>
  <c r="DF70" i="12" s="1"/>
  <c r="DF71" i="12" s="1"/>
  <c r="DF72" i="12" s="1"/>
  <c r="DF73" i="12" s="1"/>
  <c r="DF74" i="12" s="1"/>
  <c r="DF75" i="12" s="1"/>
  <c r="DF76" i="12" s="1"/>
  <c r="DF77" i="12" s="1"/>
  <c r="DF78" i="12" s="1"/>
  <c r="DF79" i="12" s="1"/>
  <c r="DF80" i="12" s="1"/>
  <c r="DF81" i="12" s="1"/>
  <c r="DF82" i="12" s="1"/>
  <c r="DF83" i="12" s="1"/>
  <c r="DF84" i="12" s="1"/>
  <c r="DF85" i="12" s="1"/>
  <c r="CT64" i="12"/>
  <c r="CT65" i="12" s="1"/>
  <c r="CT66" i="12" s="1"/>
  <c r="CT67" i="12" s="1"/>
  <c r="CT68" i="12" s="1"/>
  <c r="CT69" i="12" s="1"/>
  <c r="CT70" i="12" s="1"/>
  <c r="CT71" i="12" s="1"/>
  <c r="CT72" i="12" s="1"/>
  <c r="CT73" i="12" s="1"/>
  <c r="CT74" i="12" s="1"/>
  <c r="CT75" i="12" s="1"/>
  <c r="CT76" i="12" s="1"/>
  <c r="CT77" i="12" s="1"/>
  <c r="CT78" i="12" s="1"/>
  <c r="CT79" i="12" s="1"/>
  <c r="CT80" i="12" s="1"/>
  <c r="CT81" i="12" s="1"/>
  <c r="CT82" i="12" s="1"/>
  <c r="CT83" i="12" s="1"/>
  <c r="CT84" i="12" s="1"/>
  <c r="CT85" i="12" s="1"/>
  <c r="DG65" i="12"/>
  <c r="DG66" i="12" s="1"/>
  <c r="DG67" i="12" s="1"/>
  <c r="DG68" i="12" s="1"/>
  <c r="DG69" i="12" s="1"/>
  <c r="DG70" i="12" s="1"/>
  <c r="DG71" i="12" s="1"/>
  <c r="DG72" i="12" s="1"/>
  <c r="DG73" i="12" s="1"/>
  <c r="DG74" i="12" s="1"/>
  <c r="DG75" i="12" s="1"/>
  <c r="DG76" i="12" s="1"/>
  <c r="DG77" i="12" s="1"/>
  <c r="DG78" i="12" s="1"/>
  <c r="DG79" i="12" s="1"/>
  <c r="DG80" i="12" s="1"/>
  <c r="DG81" i="12" s="1"/>
  <c r="DG82" i="12" s="1"/>
  <c r="DG83" i="12" s="1"/>
  <c r="DG84" i="12" s="1"/>
  <c r="DG85" i="12" s="1"/>
  <c r="CU64" i="12"/>
  <c r="CU65" i="12" s="1"/>
  <c r="CU66" i="12" s="1"/>
  <c r="CU67" i="12" s="1"/>
  <c r="CU68" i="12" s="1"/>
  <c r="CU69" i="12" s="1"/>
  <c r="CU70" i="12" s="1"/>
  <c r="CU71" i="12" s="1"/>
  <c r="CU72" i="12" s="1"/>
  <c r="CU73" i="12" s="1"/>
  <c r="CU74" i="12" s="1"/>
  <c r="CU75" i="12" s="1"/>
  <c r="CU76" i="12" s="1"/>
  <c r="CU77" i="12" s="1"/>
  <c r="CU78" i="12" s="1"/>
  <c r="CU79" i="12" s="1"/>
  <c r="CU80" i="12" s="1"/>
  <c r="CU81" i="12" s="1"/>
  <c r="CU82" i="12" s="1"/>
  <c r="CU83" i="12" s="1"/>
  <c r="CU84" i="12" s="1"/>
  <c r="CU85" i="12" s="1"/>
  <c r="CM65" i="12"/>
  <c r="CM66" i="12" s="1"/>
  <c r="CM67" i="12" s="1"/>
  <c r="CM68" i="12" s="1"/>
  <c r="CM69" i="12" s="1"/>
  <c r="CM70" i="12" s="1"/>
  <c r="CM71" i="12" s="1"/>
  <c r="CM72" i="12" s="1"/>
  <c r="CM73" i="12" s="1"/>
  <c r="CM74" i="12" s="1"/>
  <c r="CM75" i="12" s="1"/>
  <c r="CM76" i="12" s="1"/>
  <c r="CM77" i="12" s="1"/>
  <c r="CM78" i="12" s="1"/>
  <c r="CM79" i="12" s="1"/>
  <c r="CM80" i="12" s="1"/>
  <c r="CM81" i="12" s="1"/>
  <c r="CM82" i="12" s="1"/>
  <c r="CM83" i="12" s="1"/>
  <c r="CM84" i="12" s="1"/>
  <c r="CM85" i="12" s="1"/>
  <c r="I117" i="11"/>
  <c r="CQ63" i="6" s="1" a="1"/>
  <c r="CQ63" i="6" s="1"/>
  <c r="DC63" i="6" a="1"/>
  <c r="DC63" i="6" s="1"/>
  <c r="DC64" i="6" s="1"/>
  <c r="G117" i="11"/>
  <c r="CO63" i="6" s="1" a="1"/>
  <c r="CO63" i="6" s="1"/>
  <c r="DA63" i="6" a="1"/>
  <c r="DA63" i="6" s="1"/>
  <c r="DA64" i="6" s="1"/>
  <c r="O117" i="11"/>
  <c r="CW63" i="6" s="1" a="1"/>
  <c r="CW63" i="6" s="1"/>
  <c r="DI63" i="6" a="1"/>
  <c r="DI63" i="6" s="1"/>
  <c r="DI64" i="6" s="1"/>
  <c r="K117" i="11"/>
  <c r="CS63" i="6" s="1" a="1"/>
  <c r="CS63" i="6" s="1"/>
  <c r="DE63" i="6" a="1"/>
  <c r="DE63" i="6" s="1"/>
  <c r="DE64" i="6" s="1"/>
  <c r="N117" i="11"/>
  <c r="CV63" i="6" s="1" a="1"/>
  <c r="CV63" i="6" s="1"/>
  <c r="DH63" i="6" a="1"/>
  <c r="DH63" i="6" s="1"/>
  <c r="DH64" i="6" s="1"/>
  <c r="CY65" i="6"/>
  <c r="CY66" i="6" s="1"/>
  <c r="CY67" i="6" s="1"/>
  <c r="CY68" i="6" s="1"/>
  <c r="CY69" i="6" s="1"/>
  <c r="CY70" i="6" s="1"/>
  <c r="CY71" i="6" s="1"/>
  <c r="CY72" i="6" s="1"/>
  <c r="CY73" i="6" s="1"/>
  <c r="CY74" i="6" s="1"/>
  <c r="CY75" i="6" s="1"/>
  <c r="CY76" i="6" s="1"/>
  <c r="CY77" i="6" s="1"/>
  <c r="CY78" i="6" s="1"/>
  <c r="CY79" i="6" s="1"/>
  <c r="CY80" i="6" s="1"/>
  <c r="CY81" i="6" s="1"/>
  <c r="CY82" i="6" s="1"/>
  <c r="CY83" i="6" s="1"/>
  <c r="CY84" i="6" s="1"/>
  <c r="CY85" i="6" s="1"/>
  <c r="CM64" i="6"/>
  <c r="H117" i="11"/>
  <c r="CP63" i="6" s="1" a="1"/>
  <c r="CP63" i="6" s="1"/>
  <c r="DB63" i="6" a="1"/>
  <c r="DB63" i="6" s="1"/>
  <c r="DB64" i="6" s="1"/>
  <c r="F117" i="11"/>
  <c r="CN63" i="6" s="1" a="1"/>
  <c r="CN63" i="6" s="1"/>
  <c r="CZ63" i="6" a="1"/>
  <c r="CZ63" i="6" s="1"/>
  <c r="CZ64" i="6" s="1"/>
  <c r="L117" i="11"/>
  <c r="CT63" i="6" s="1" a="1"/>
  <c r="CT63" i="6" s="1"/>
  <c r="DF63" i="6" a="1"/>
  <c r="DF63" i="6" s="1"/>
  <c r="DF64" i="6" s="1"/>
  <c r="P117" i="11"/>
  <c r="CX63" i="6" s="1" a="1"/>
  <c r="CX63" i="6" s="1"/>
  <c r="DJ63" i="6" a="1"/>
  <c r="DJ63" i="6" s="1"/>
  <c r="DJ64" i="6" s="1"/>
  <c r="M117" i="11"/>
  <c r="CU63" i="6" s="1" a="1"/>
  <c r="CU63" i="6" s="1"/>
  <c r="DG63" i="6" a="1"/>
  <c r="DG63" i="6" s="1"/>
  <c r="DG64" i="6" s="1"/>
  <c r="J117" i="11"/>
  <c r="CR63" i="6" s="1" a="1"/>
  <c r="CR63" i="6" s="1"/>
  <c r="DD63" i="6" a="1"/>
  <c r="DD63" i="6" s="1"/>
  <c r="DD64" i="6" s="1"/>
  <c r="CZ66" i="2"/>
  <c r="CW66" i="2"/>
  <c r="CX66" i="2"/>
  <c r="CY66" i="2"/>
  <c r="CV65" i="2"/>
  <c r="CY64" i="5"/>
  <c r="CM64" i="5" s="1"/>
  <c r="CM65" i="5" s="1"/>
  <c r="CM66" i="5" s="1"/>
  <c r="R89" i="11"/>
  <c r="R86" i="11"/>
  <c r="E117" i="11"/>
  <c r="DB65" i="5"/>
  <c r="DJ65" i="5"/>
  <c r="CX64" i="5"/>
  <c r="CX65" i="5" s="1"/>
  <c r="CX66" i="5" s="1"/>
  <c r="F129" i="11"/>
  <c r="DI65" i="5"/>
  <c r="CW64" i="5"/>
  <c r="CW65" i="5" s="1"/>
  <c r="CW66" i="5" s="1"/>
  <c r="DA65" i="5"/>
  <c r="DG65" i="5"/>
  <c r="DE65" i="5"/>
  <c r="DC65" i="5"/>
  <c r="CZ65" i="5"/>
  <c r="DF65" i="5"/>
  <c r="DH65" i="5"/>
  <c r="CV64" i="5"/>
  <c r="CV65" i="5" s="1"/>
  <c r="CV66" i="5" s="1"/>
  <c r="DD65" i="5"/>
  <c r="CL63" i="2" a="1"/>
  <c r="CL63" i="2" s="1"/>
  <c r="DA65" i="2"/>
  <c r="DB65" i="2"/>
  <c r="F127" i="11"/>
  <c r="M120" i="11"/>
  <c r="CR63" i="2" s="1" a="1"/>
  <c r="CR63" i="2" s="1"/>
  <c r="DD63" i="2" a="1"/>
  <c r="DD63" i="2" s="1"/>
  <c r="DD64" i="2" s="1"/>
  <c r="CR64" i="2" s="1"/>
  <c r="CR65" i="2" s="1"/>
  <c r="CR66" i="2" s="1"/>
  <c r="O120" i="11"/>
  <c r="CT63" i="2" s="1" a="1"/>
  <c r="CT63" i="2" s="1"/>
  <c r="DF63" i="2" a="1"/>
  <c r="DF63" i="2" s="1"/>
  <c r="DF64" i="2" s="1"/>
  <c r="CT64" i="2" s="1"/>
  <c r="CT65" i="2" s="1"/>
  <c r="CT66" i="2" s="1"/>
  <c r="N120" i="11"/>
  <c r="CS63" i="2" s="1" a="1"/>
  <c r="CS63" i="2" s="1"/>
  <c r="DE63" i="2" a="1"/>
  <c r="DE63" i="2" s="1"/>
  <c r="DE64" i="2" s="1"/>
  <c r="CS64" i="2" s="1"/>
  <c r="CS65" i="2" s="1"/>
  <c r="CS66" i="2" s="1"/>
  <c r="L120" i="11"/>
  <c r="CQ63" i="2" s="1" a="1"/>
  <c r="CQ63" i="2" s="1"/>
  <c r="DC63" i="2" a="1"/>
  <c r="DC63" i="2" s="1"/>
  <c r="DC64" i="2" s="1"/>
  <c r="CQ64" i="2" s="1"/>
  <c r="CQ65" i="2" s="1"/>
  <c r="CQ66" i="2" s="1"/>
  <c r="P120" i="11"/>
  <c r="CU63" i="2" s="1" a="1"/>
  <c r="CU63" i="2" s="1"/>
  <c r="DG63" i="2" a="1"/>
  <c r="DG63" i="2" s="1"/>
  <c r="DG64" i="2" s="1"/>
  <c r="CU64" i="2" s="1"/>
  <c r="CU65" i="2" s="1"/>
  <c r="CU66" i="2" s="1"/>
  <c r="CM65" i="7" l="1"/>
  <c r="CM66" i="7" s="1"/>
  <c r="CM67" i="7" s="1"/>
  <c r="CM68" i="7" s="1"/>
  <c r="CM69" i="7" s="1"/>
  <c r="CM70" i="7" s="1"/>
  <c r="CM71" i="7" s="1"/>
  <c r="CM72" i="7" s="1"/>
  <c r="CM73" i="7" s="1"/>
  <c r="CM74" i="7" s="1"/>
  <c r="CM75" i="7" s="1"/>
  <c r="CM76" i="7" s="1"/>
  <c r="CM77" i="7" s="1"/>
  <c r="CM78" i="7" s="1"/>
  <c r="CM79" i="7" s="1"/>
  <c r="CM80" i="7" s="1"/>
  <c r="CM81" i="7" s="1"/>
  <c r="CM82" i="7" s="1"/>
  <c r="CM83" i="7" s="1"/>
  <c r="CM84" i="7" s="1"/>
  <c r="CM85" i="7" s="1"/>
  <c r="CN61" i="4"/>
  <c r="CN61" i="12"/>
  <c r="CM65" i="6"/>
  <c r="CM66" i="6" s="1"/>
  <c r="CM67" i="6" s="1"/>
  <c r="CM68" i="6" s="1"/>
  <c r="CM69" i="6" s="1"/>
  <c r="CM70" i="6" s="1"/>
  <c r="CM71" i="6" s="1"/>
  <c r="CM72" i="6" s="1"/>
  <c r="CM73" i="6" s="1"/>
  <c r="CM74" i="6" s="1"/>
  <c r="CM75" i="6" s="1"/>
  <c r="CM76" i="6" s="1"/>
  <c r="CM77" i="6" s="1"/>
  <c r="CM78" i="6" s="1"/>
  <c r="CM79" i="6" s="1"/>
  <c r="CM80" i="6" s="1"/>
  <c r="CM81" i="6" s="1"/>
  <c r="CM82" i="6" s="1"/>
  <c r="CM83" i="6" s="1"/>
  <c r="CM84" i="6" s="1"/>
  <c r="CM85" i="6" s="1"/>
  <c r="DD65" i="6"/>
  <c r="DD66" i="6" s="1"/>
  <c r="DD67" i="6" s="1"/>
  <c r="DD68" i="6" s="1"/>
  <c r="DD69" i="6" s="1"/>
  <c r="DD70" i="6" s="1"/>
  <c r="DD71" i="6" s="1"/>
  <c r="DD72" i="6" s="1"/>
  <c r="DD73" i="6" s="1"/>
  <c r="DD74" i="6" s="1"/>
  <c r="DD75" i="6" s="1"/>
  <c r="DD76" i="6" s="1"/>
  <c r="DD77" i="6" s="1"/>
  <c r="DD78" i="6" s="1"/>
  <c r="DD79" i="6" s="1"/>
  <c r="DD80" i="6" s="1"/>
  <c r="DD81" i="6" s="1"/>
  <c r="DD82" i="6" s="1"/>
  <c r="DD83" i="6" s="1"/>
  <c r="DD84" i="6" s="1"/>
  <c r="DD85" i="6" s="1"/>
  <c r="CR64" i="6"/>
  <c r="CR65" i="6" s="1"/>
  <c r="CR66" i="6" s="1"/>
  <c r="CR67" i="6" s="1"/>
  <c r="CR68" i="6" s="1"/>
  <c r="CR69" i="6" s="1"/>
  <c r="CR70" i="6" s="1"/>
  <c r="CR71" i="6" s="1"/>
  <c r="CR72" i="6" s="1"/>
  <c r="CR73" i="6" s="1"/>
  <c r="CR74" i="6" s="1"/>
  <c r="CR75" i="6" s="1"/>
  <c r="CR76" i="6" s="1"/>
  <c r="CR77" i="6" s="1"/>
  <c r="CR78" i="6" s="1"/>
  <c r="CR79" i="6" s="1"/>
  <c r="CR80" i="6" s="1"/>
  <c r="CR81" i="6" s="1"/>
  <c r="CR82" i="6" s="1"/>
  <c r="CR83" i="6" s="1"/>
  <c r="CR84" i="6" s="1"/>
  <c r="CR85" i="6" s="1"/>
  <c r="F125" i="11"/>
  <c r="CM63" i="6" a="1"/>
  <c r="CM63" i="6" s="1"/>
  <c r="DH65" i="6"/>
  <c r="DH66" i="6" s="1"/>
  <c r="DH67" i="6" s="1"/>
  <c r="DH68" i="6" s="1"/>
  <c r="DH69" i="6" s="1"/>
  <c r="DH70" i="6" s="1"/>
  <c r="DH71" i="6" s="1"/>
  <c r="DH72" i="6" s="1"/>
  <c r="DH73" i="6" s="1"/>
  <c r="DH74" i="6" s="1"/>
  <c r="DH75" i="6" s="1"/>
  <c r="DH76" i="6" s="1"/>
  <c r="DH77" i="6" s="1"/>
  <c r="DH78" i="6" s="1"/>
  <c r="DH79" i="6" s="1"/>
  <c r="DH80" i="6" s="1"/>
  <c r="DH81" i="6" s="1"/>
  <c r="DH82" i="6" s="1"/>
  <c r="DH83" i="6" s="1"/>
  <c r="DH84" i="6" s="1"/>
  <c r="DH85" i="6" s="1"/>
  <c r="CV64" i="6"/>
  <c r="CV65" i="6" s="1"/>
  <c r="CV66" i="6" s="1"/>
  <c r="CV67" i="6" s="1"/>
  <c r="CV68" i="6" s="1"/>
  <c r="CV69" i="6" s="1"/>
  <c r="CV70" i="6" s="1"/>
  <c r="CV71" i="6" s="1"/>
  <c r="CV72" i="6" s="1"/>
  <c r="CV73" i="6" s="1"/>
  <c r="CV74" i="6" s="1"/>
  <c r="CV75" i="6" s="1"/>
  <c r="CV76" i="6" s="1"/>
  <c r="CV77" i="6" s="1"/>
  <c r="CV78" i="6" s="1"/>
  <c r="CV79" i="6" s="1"/>
  <c r="CV80" i="6" s="1"/>
  <c r="CV81" i="6" s="1"/>
  <c r="CV82" i="6" s="1"/>
  <c r="CV83" i="6" s="1"/>
  <c r="CV84" i="6" s="1"/>
  <c r="CV85" i="6" s="1"/>
  <c r="DJ65" i="6"/>
  <c r="DJ66" i="6" s="1"/>
  <c r="DJ67" i="6" s="1"/>
  <c r="DJ68" i="6" s="1"/>
  <c r="DJ69" i="6" s="1"/>
  <c r="DJ70" i="6" s="1"/>
  <c r="DJ71" i="6" s="1"/>
  <c r="DJ72" i="6" s="1"/>
  <c r="DJ73" i="6" s="1"/>
  <c r="DJ74" i="6" s="1"/>
  <c r="DJ75" i="6" s="1"/>
  <c r="DJ76" i="6" s="1"/>
  <c r="DJ77" i="6" s="1"/>
  <c r="DJ78" i="6" s="1"/>
  <c r="DJ79" i="6" s="1"/>
  <c r="DJ80" i="6" s="1"/>
  <c r="DJ81" i="6" s="1"/>
  <c r="DJ82" i="6" s="1"/>
  <c r="DJ83" i="6" s="1"/>
  <c r="DJ84" i="6" s="1"/>
  <c r="DJ85" i="6" s="1"/>
  <c r="CX64" i="6"/>
  <c r="CX65" i="6" s="1"/>
  <c r="CX66" i="6" s="1"/>
  <c r="CX67" i="6" s="1"/>
  <c r="CX68" i="6" s="1"/>
  <c r="CX69" i="6" s="1"/>
  <c r="CX70" i="6" s="1"/>
  <c r="CX71" i="6" s="1"/>
  <c r="CX72" i="6" s="1"/>
  <c r="CX73" i="6" s="1"/>
  <c r="CX74" i="6" s="1"/>
  <c r="CX75" i="6" s="1"/>
  <c r="CX76" i="6" s="1"/>
  <c r="CX77" i="6" s="1"/>
  <c r="CX78" i="6" s="1"/>
  <c r="CX79" i="6" s="1"/>
  <c r="CX80" i="6" s="1"/>
  <c r="CX81" i="6" s="1"/>
  <c r="CX82" i="6" s="1"/>
  <c r="CX83" i="6" s="1"/>
  <c r="CX84" i="6" s="1"/>
  <c r="CX85" i="6" s="1"/>
  <c r="DE65" i="6"/>
  <c r="DE66" i="6" s="1"/>
  <c r="DE67" i="6" s="1"/>
  <c r="DE68" i="6" s="1"/>
  <c r="DE69" i="6" s="1"/>
  <c r="DE70" i="6" s="1"/>
  <c r="DE71" i="6" s="1"/>
  <c r="DE72" i="6" s="1"/>
  <c r="DE73" i="6" s="1"/>
  <c r="DE74" i="6" s="1"/>
  <c r="DE75" i="6" s="1"/>
  <c r="DE76" i="6" s="1"/>
  <c r="DE77" i="6" s="1"/>
  <c r="DE78" i="6" s="1"/>
  <c r="DE79" i="6" s="1"/>
  <c r="DE80" i="6" s="1"/>
  <c r="DE81" i="6" s="1"/>
  <c r="DE82" i="6" s="1"/>
  <c r="DE83" i="6" s="1"/>
  <c r="DE84" i="6" s="1"/>
  <c r="DE85" i="6" s="1"/>
  <c r="CS64" i="6"/>
  <c r="CS65" i="6" s="1"/>
  <c r="CS66" i="6" s="1"/>
  <c r="CS67" i="6" s="1"/>
  <c r="CS68" i="6" s="1"/>
  <c r="CS69" i="6" s="1"/>
  <c r="CS70" i="6" s="1"/>
  <c r="CS71" i="6" s="1"/>
  <c r="CS72" i="6" s="1"/>
  <c r="CS73" i="6" s="1"/>
  <c r="CS74" i="6" s="1"/>
  <c r="CS75" i="6" s="1"/>
  <c r="CS76" i="6" s="1"/>
  <c r="CS77" i="6" s="1"/>
  <c r="CS78" i="6" s="1"/>
  <c r="CS79" i="6" s="1"/>
  <c r="CS80" i="6" s="1"/>
  <c r="CS81" i="6" s="1"/>
  <c r="CS82" i="6" s="1"/>
  <c r="CS83" i="6" s="1"/>
  <c r="CS84" i="6" s="1"/>
  <c r="CS85" i="6" s="1"/>
  <c r="DF65" i="6"/>
  <c r="DF66" i="6" s="1"/>
  <c r="DF67" i="6" s="1"/>
  <c r="DF68" i="6" s="1"/>
  <c r="DF69" i="6" s="1"/>
  <c r="DF70" i="6" s="1"/>
  <c r="DF71" i="6" s="1"/>
  <c r="DF72" i="6" s="1"/>
  <c r="DF73" i="6" s="1"/>
  <c r="DF74" i="6" s="1"/>
  <c r="DF75" i="6" s="1"/>
  <c r="DF76" i="6" s="1"/>
  <c r="DF77" i="6" s="1"/>
  <c r="DF78" i="6" s="1"/>
  <c r="DF79" i="6" s="1"/>
  <c r="DF80" i="6" s="1"/>
  <c r="DF81" i="6" s="1"/>
  <c r="DF82" i="6" s="1"/>
  <c r="DF83" i="6" s="1"/>
  <c r="DF84" i="6" s="1"/>
  <c r="DF85" i="6" s="1"/>
  <c r="CT64" i="6"/>
  <c r="CT65" i="6" s="1"/>
  <c r="CT66" i="6" s="1"/>
  <c r="CT67" i="6" s="1"/>
  <c r="CT68" i="6" s="1"/>
  <c r="CT69" i="6" s="1"/>
  <c r="CT70" i="6" s="1"/>
  <c r="CT71" i="6" s="1"/>
  <c r="CT72" i="6" s="1"/>
  <c r="CT73" i="6" s="1"/>
  <c r="CT74" i="6" s="1"/>
  <c r="CT75" i="6" s="1"/>
  <c r="CT76" i="6" s="1"/>
  <c r="CT77" i="6" s="1"/>
  <c r="CT78" i="6" s="1"/>
  <c r="CT79" i="6" s="1"/>
  <c r="CT80" i="6" s="1"/>
  <c r="CT81" i="6" s="1"/>
  <c r="CT82" i="6" s="1"/>
  <c r="CT83" i="6" s="1"/>
  <c r="CT84" i="6" s="1"/>
  <c r="CT85" i="6" s="1"/>
  <c r="DI65" i="6"/>
  <c r="DI66" i="6" s="1"/>
  <c r="DI67" i="6" s="1"/>
  <c r="DI68" i="6" s="1"/>
  <c r="DI69" i="6" s="1"/>
  <c r="DI70" i="6" s="1"/>
  <c r="DI71" i="6" s="1"/>
  <c r="DI72" i="6" s="1"/>
  <c r="DI73" i="6" s="1"/>
  <c r="DI74" i="6" s="1"/>
  <c r="DI75" i="6" s="1"/>
  <c r="DI76" i="6" s="1"/>
  <c r="DI77" i="6" s="1"/>
  <c r="DI78" i="6" s="1"/>
  <c r="DI79" i="6" s="1"/>
  <c r="DI80" i="6" s="1"/>
  <c r="DI81" i="6" s="1"/>
  <c r="DI82" i="6" s="1"/>
  <c r="DI83" i="6" s="1"/>
  <c r="DI84" i="6" s="1"/>
  <c r="DI85" i="6" s="1"/>
  <c r="CW64" i="6"/>
  <c r="CW65" i="6" s="1"/>
  <c r="CW66" i="6" s="1"/>
  <c r="CW67" i="6" s="1"/>
  <c r="CW68" i="6" s="1"/>
  <c r="CW69" i="6" s="1"/>
  <c r="CW70" i="6" s="1"/>
  <c r="CW71" i="6" s="1"/>
  <c r="CW72" i="6" s="1"/>
  <c r="CW73" i="6" s="1"/>
  <c r="CW74" i="6" s="1"/>
  <c r="CW75" i="6" s="1"/>
  <c r="CW76" i="6" s="1"/>
  <c r="CW77" i="6" s="1"/>
  <c r="CW78" i="6" s="1"/>
  <c r="CW79" i="6" s="1"/>
  <c r="CW80" i="6" s="1"/>
  <c r="CW81" i="6" s="1"/>
  <c r="CW82" i="6" s="1"/>
  <c r="CW83" i="6" s="1"/>
  <c r="CW84" i="6" s="1"/>
  <c r="CW85" i="6" s="1"/>
  <c r="CZ65" i="6"/>
  <c r="CZ66" i="6" s="1"/>
  <c r="CZ67" i="6" s="1"/>
  <c r="CZ68" i="6" s="1"/>
  <c r="CZ69" i="6" s="1"/>
  <c r="CZ70" i="6" s="1"/>
  <c r="CZ71" i="6" s="1"/>
  <c r="CZ72" i="6" s="1"/>
  <c r="CZ73" i="6" s="1"/>
  <c r="CZ74" i="6" s="1"/>
  <c r="CZ75" i="6" s="1"/>
  <c r="CZ76" i="6" s="1"/>
  <c r="CZ77" i="6" s="1"/>
  <c r="CZ78" i="6" s="1"/>
  <c r="CZ79" i="6" s="1"/>
  <c r="CZ80" i="6" s="1"/>
  <c r="CZ81" i="6" s="1"/>
  <c r="CZ82" i="6" s="1"/>
  <c r="CZ83" i="6" s="1"/>
  <c r="CZ84" i="6" s="1"/>
  <c r="CZ85" i="6" s="1"/>
  <c r="CN64" i="6"/>
  <c r="CN65" i="6" s="1"/>
  <c r="CN66" i="6" s="1"/>
  <c r="CN67" i="6" s="1"/>
  <c r="CN68" i="6" s="1"/>
  <c r="CN69" i="6" s="1"/>
  <c r="CN70" i="6" s="1"/>
  <c r="CN71" i="6" s="1"/>
  <c r="CN72" i="6" s="1"/>
  <c r="CN73" i="6" s="1"/>
  <c r="CN74" i="6" s="1"/>
  <c r="CN75" i="6" s="1"/>
  <c r="CN76" i="6" s="1"/>
  <c r="CN77" i="6" s="1"/>
  <c r="CN78" i="6" s="1"/>
  <c r="CN79" i="6" s="1"/>
  <c r="CN80" i="6" s="1"/>
  <c r="CN81" i="6" s="1"/>
  <c r="CN82" i="6" s="1"/>
  <c r="CN83" i="6" s="1"/>
  <c r="CN84" i="6" s="1"/>
  <c r="CN85" i="6" s="1"/>
  <c r="DA65" i="6"/>
  <c r="DA66" i="6" s="1"/>
  <c r="DA67" i="6" s="1"/>
  <c r="DA68" i="6" s="1"/>
  <c r="DA69" i="6" s="1"/>
  <c r="DA70" i="6" s="1"/>
  <c r="DA71" i="6" s="1"/>
  <c r="DA72" i="6" s="1"/>
  <c r="DA73" i="6" s="1"/>
  <c r="DA74" i="6" s="1"/>
  <c r="DA75" i="6" s="1"/>
  <c r="DA76" i="6" s="1"/>
  <c r="DA77" i="6" s="1"/>
  <c r="DA78" i="6" s="1"/>
  <c r="DA79" i="6" s="1"/>
  <c r="DA80" i="6" s="1"/>
  <c r="DA81" i="6" s="1"/>
  <c r="DA82" i="6" s="1"/>
  <c r="DA83" i="6" s="1"/>
  <c r="DA84" i="6" s="1"/>
  <c r="DA85" i="6" s="1"/>
  <c r="CO64" i="6"/>
  <c r="CO65" i="6" s="1"/>
  <c r="CO66" i="6" s="1"/>
  <c r="CO67" i="6" s="1"/>
  <c r="CO68" i="6" s="1"/>
  <c r="CO69" i="6" s="1"/>
  <c r="CO70" i="6" s="1"/>
  <c r="CO71" i="6" s="1"/>
  <c r="CO72" i="6" s="1"/>
  <c r="CO73" i="6" s="1"/>
  <c r="CO74" i="6" s="1"/>
  <c r="CO75" i="6" s="1"/>
  <c r="CO76" i="6" s="1"/>
  <c r="CO77" i="6" s="1"/>
  <c r="CO78" i="6" s="1"/>
  <c r="CO79" i="6" s="1"/>
  <c r="CO80" i="6" s="1"/>
  <c r="CO81" i="6" s="1"/>
  <c r="CO82" i="6" s="1"/>
  <c r="CO83" i="6" s="1"/>
  <c r="CO84" i="6" s="1"/>
  <c r="CO85" i="6" s="1"/>
  <c r="DB65" i="6"/>
  <c r="DB66" i="6" s="1"/>
  <c r="DB67" i="6" s="1"/>
  <c r="DB68" i="6" s="1"/>
  <c r="DB69" i="6" s="1"/>
  <c r="DB70" i="6" s="1"/>
  <c r="DB71" i="6" s="1"/>
  <c r="DB72" i="6" s="1"/>
  <c r="DB73" i="6" s="1"/>
  <c r="DB74" i="6" s="1"/>
  <c r="DB75" i="6" s="1"/>
  <c r="DB76" i="6" s="1"/>
  <c r="DB77" i="6" s="1"/>
  <c r="DB78" i="6" s="1"/>
  <c r="DB79" i="6" s="1"/>
  <c r="DB80" i="6" s="1"/>
  <c r="DB81" i="6" s="1"/>
  <c r="DB82" i="6" s="1"/>
  <c r="DB83" i="6" s="1"/>
  <c r="DB84" i="6" s="1"/>
  <c r="DB85" i="6" s="1"/>
  <c r="CP64" i="6"/>
  <c r="CP65" i="6" s="1"/>
  <c r="CP66" i="6" s="1"/>
  <c r="CP67" i="6" s="1"/>
  <c r="CP68" i="6" s="1"/>
  <c r="CP69" i="6" s="1"/>
  <c r="CP70" i="6" s="1"/>
  <c r="CP71" i="6" s="1"/>
  <c r="CP72" i="6" s="1"/>
  <c r="CP73" i="6" s="1"/>
  <c r="CP74" i="6" s="1"/>
  <c r="CP75" i="6" s="1"/>
  <c r="CP76" i="6" s="1"/>
  <c r="CP77" i="6" s="1"/>
  <c r="CP78" i="6" s="1"/>
  <c r="CP79" i="6" s="1"/>
  <c r="CP80" i="6" s="1"/>
  <c r="CP81" i="6" s="1"/>
  <c r="CP82" i="6" s="1"/>
  <c r="CP83" i="6" s="1"/>
  <c r="CP84" i="6" s="1"/>
  <c r="CP85" i="6" s="1"/>
  <c r="DC65" i="6"/>
  <c r="DC66" i="6" s="1"/>
  <c r="DC67" i="6" s="1"/>
  <c r="DC68" i="6" s="1"/>
  <c r="DC69" i="6" s="1"/>
  <c r="DC70" i="6" s="1"/>
  <c r="DC71" i="6" s="1"/>
  <c r="DC72" i="6" s="1"/>
  <c r="DC73" i="6" s="1"/>
  <c r="DC74" i="6" s="1"/>
  <c r="DC75" i="6" s="1"/>
  <c r="DC76" i="6" s="1"/>
  <c r="DC77" i="6" s="1"/>
  <c r="DC78" i="6" s="1"/>
  <c r="DC79" i="6" s="1"/>
  <c r="DC80" i="6" s="1"/>
  <c r="DC81" i="6" s="1"/>
  <c r="DC82" i="6" s="1"/>
  <c r="DC83" i="6" s="1"/>
  <c r="DC84" i="6" s="1"/>
  <c r="DC85" i="6" s="1"/>
  <c r="CQ64" i="6"/>
  <c r="CQ65" i="6" s="1"/>
  <c r="CQ66" i="6" s="1"/>
  <c r="CQ67" i="6" s="1"/>
  <c r="CQ68" i="6" s="1"/>
  <c r="CQ69" i="6" s="1"/>
  <c r="CQ70" i="6" s="1"/>
  <c r="CQ71" i="6" s="1"/>
  <c r="CQ72" i="6" s="1"/>
  <c r="CQ73" i="6" s="1"/>
  <c r="CQ74" i="6" s="1"/>
  <c r="CQ75" i="6" s="1"/>
  <c r="CQ76" i="6" s="1"/>
  <c r="CQ77" i="6" s="1"/>
  <c r="CQ78" i="6" s="1"/>
  <c r="CQ79" i="6" s="1"/>
  <c r="CQ80" i="6" s="1"/>
  <c r="CQ81" i="6" s="1"/>
  <c r="CQ82" i="6" s="1"/>
  <c r="CQ83" i="6" s="1"/>
  <c r="CQ84" i="6" s="1"/>
  <c r="CQ85" i="6" s="1"/>
  <c r="DG65" i="6"/>
  <c r="DG66" i="6" s="1"/>
  <c r="DG67" i="6" s="1"/>
  <c r="DG68" i="6" s="1"/>
  <c r="DG69" i="6" s="1"/>
  <c r="DG70" i="6" s="1"/>
  <c r="DG71" i="6" s="1"/>
  <c r="DG72" i="6" s="1"/>
  <c r="DG73" i="6" s="1"/>
  <c r="DG74" i="6" s="1"/>
  <c r="DG75" i="6" s="1"/>
  <c r="DG76" i="6" s="1"/>
  <c r="DG77" i="6" s="1"/>
  <c r="DG78" i="6" s="1"/>
  <c r="DG79" i="6" s="1"/>
  <c r="DG80" i="6" s="1"/>
  <c r="DG81" i="6" s="1"/>
  <c r="DG82" i="6" s="1"/>
  <c r="DG83" i="6" s="1"/>
  <c r="DG84" i="6" s="1"/>
  <c r="DG85" i="6" s="1"/>
  <c r="CU64" i="6"/>
  <c r="CU65" i="6" s="1"/>
  <c r="CU66" i="6" s="1"/>
  <c r="CU67" i="6" s="1"/>
  <c r="CU68" i="6" s="1"/>
  <c r="CU69" i="6" s="1"/>
  <c r="CU70" i="6" s="1"/>
  <c r="CU71" i="6" s="1"/>
  <c r="CU72" i="6" s="1"/>
  <c r="CU73" i="6" s="1"/>
  <c r="CU74" i="6" s="1"/>
  <c r="CU75" i="6" s="1"/>
  <c r="CU76" i="6" s="1"/>
  <c r="CU77" i="6" s="1"/>
  <c r="CU78" i="6" s="1"/>
  <c r="CU79" i="6" s="1"/>
  <c r="CU80" i="6" s="1"/>
  <c r="CU81" i="6" s="1"/>
  <c r="CU82" i="6" s="1"/>
  <c r="CU83" i="6" s="1"/>
  <c r="CU84" i="6" s="1"/>
  <c r="CU85" i="6" s="1"/>
  <c r="CJ61" i="2"/>
  <c r="DB66" i="2"/>
  <c r="CV66" i="2"/>
  <c r="DA66" i="2"/>
  <c r="CY67" i="2"/>
  <c r="CY68" i="2" s="1"/>
  <c r="CY69" i="2" s="1"/>
  <c r="CY70" i="2" s="1"/>
  <c r="CY71" i="2" s="1"/>
  <c r="CY72" i="2" s="1"/>
  <c r="CY73" i="2" s="1"/>
  <c r="CY74" i="2" s="1"/>
  <c r="CY75" i="2" s="1"/>
  <c r="CY76" i="2" s="1"/>
  <c r="CY77" i="2" s="1"/>
  <c r="CY78" i="2" s="1"/>
  <c r="CY79" i="2" s="1"/>
  <c r="CY80" i="2" s="1"/>
  <c r="CY81" i="2" s="1"/>
  <c r="CY82" i="2" s="1"/>
  <c r="CY83" i="2" s="1"/>
  <c r="CY84" i="2" s="1"/>
  <c r="CY85" i="2" s="1"/>
  <c r="CM67" i="2"/>
  <c r="CM68" i="2" s="1"/>
  <c r="CM69" i="2" s="1"/>
  <c r="CM70" i="2" s="1"/>
  <c r="CM71" i="2" s="1"/>
  <c r="CM72" i="2" s="1"/>
  <c r="CM73" i="2" s="1"/>
  <c r="CM74" i="2" s="1"/>
  <c r="CM75" i="2" s="1"/>
  <c r="CM76" i="2" s="1"/>
  <c r="CM77" i="2" s="1"/>
  <c r="CM78" i="2" s="1"/>
  <c r="CM79" i="2" s="1"/>
  <c r="CM80" i="2" s="1"/>
  <c r="CM81" i="2" s="1"/>
  <c r="CM82" i="2" s="1"/>
  <c r="CM83" i="2" s="1"/>
  <c r="CM84" i="2" s="1"/>
  <c r="CM85" i="2" s="1"/>
  <c r="CX67" i="2"/>
  <c r="CX68" i="2" s="1"/>
  <c r="CX69" i="2" s="1"/>
  <c r="CX70" i="2" s="1"/>
  <c r="CX71" i="2" s="1"/>
  <c r="CX72" i="2" s="1"/>
  <c r="CX73" i="2" s="1"/>
  <c r="CX74" i="2" s="1"/>
  <c r="CX75" i="2" s="1"/>
  <c r="CX76" i="2" s="1"/>
  <c r="CX77" i="2" s="1"/>
  <c r="CX78" i="2" s="1"/>
  <c r="CX79" i="2" s="1"/>
  <c r="CX80" i="2" s="1"/>
  <c r="CX81" i="2" s="1"/>
  <c r="CX82" i="2" s="1"/>
  <c r="CX83" i="2" s="1"/>
  <c r="CX84" i="2" s="1"/>
  <c r="CX85" i="2" s="1"/>
  <c r="CL67" i="2"/>
  <c r="CL68" i="2" s="1"/>
  <c r="CL69" i="2" s="1"/>
  <c r="CL70" i="2" s="1"/>
  <c r="CL71" i="2" s="1"/>
  <c r="CL72" i="2" s="1"/>
  <c r="CL73" i="2" s="1"/>
  <c r="CL74" i="2" s="1"/>
  <c r="CL75" i="2" s="1"/>
  <c r="CL76" i="2" s="1"/>
  <c r="CL77" i="2" s="1"/>
  <c r="CL78" i="2" s="1"/>
  <c r="CL79" i="2" s="1"/>
  <c r="CL80" i="2" s="1"/>
  <c r="CL81" i="2" s="1"/>
  <c r="CL82" i="2" s="1"/>
  <c r="CL83" i="2" s="1"/>
  <c r="CL84" i="2" s="1"/>
  <c r="CL85" i="2" s="1"/>
  <c r="CW67" i="2"/>
  <c r="CW68" i="2" s="1"/>
  <c r="CW69" i="2" s="1"/>
  <c r="CW70" i="2" s="1"/>
  <c r="CW71" i="2" s="1"/>
  <c r="CW72" i="2" s="1"/>
  <c r="CW73" i="2" s="1"/>
  <c r="CW74" i="2" s="1"/>
  <c r="CW75" i="2" s="1"/>
  <c r="CW76" i="2" s="1"/>
  <c r="CW77" i="2" s="1"/>
  <c r="CW78" i="2" s="1"/>
  <c r="CW79" i="2" s="1"/>
  <c r="CW80" i="2" s="1"/>
  <c r="CW81" i="2" s="1"/>
  <c r="CW82" i="2" s="1"/>
  <c r="CW83" i="2" s="1"/>
  <c r="CW84" i="2" s="1"/>
  <c r="CW85" i="2" s="1"/>
  <c r="CK67" i="2"/>
  <c r="CK68" i="2" s="1"/>
  <c r="CK69" i="2" s="1"/>
  <c r="CK70" i="2" s="1"/>
  <c r="CK71" i="2" s="1"/>
  <c r="CK72" i="2" s="1"/>
  <c r="CK73" i="2" s="1"/>
  <c r="CK74" i="2" s="1"/>
  <c r="CK75" i="2" s="1"/>
  <c r="CK76" i="2" s="1"/>
  <c r="CK77" i="2" s="1"/>
  <c r="CK78" i="2" s="1"/>
  <c r="CK79" i="2" s="1"/>
  <c r="CK80" i="2" s="1"/>
  <c r="CK81" i="2" s="1"/>
  <c r="CK82" i="2" s="1"/>
  <c r="CK83" i="2" s="1"/>
  <c r="CK84" i="2" s="1"/>
  <c r="CK85" i="2" s="1"/>
  <c r="CZ67" i="2"/>
  <c r="CZ68" i="2" s="1"/>
  <c r="CZ69" i="2" s="1"/>
  <c r="CZ70" i="2" s="1"/>
  <c r="CZ71" i="2" s="1"/>
  <c r="CZ72" i="2" s="1"/>
  <c r="CZ73" i="2" s="1"/>
  <c r="CZ74" i="2" s="1"/>
  <c r="CZ75" i="2" s="1"/>
  <c r="CZ76" i="2" s="1"/>
  <c r="CZ77" i="2" s="1"/>
  <c r="CZ78" i="2" s="1"/>
  <c r="CZ79" i="2" s="1"/>
  <c r="CZ80" i="2" s="1"/>
  <c r="CZ81" i="2" s="1"/>
  <c r="CZ82" i="2" s="1"/>
  <c r="CZ83" i="2" s="1"/>
  <c r="CZ84" i="2" s="1"/>
  <c r="CZ85" i="2" s="1"/>
  <c r="CN67" i="2"/>
  <c r="CN68" i="2" s="1"/>
  <c r="CN69" i="2" s="1"/>
  <c r="CN70" i="2" s="1"/>
  <c r="CN71" i="2" s="1"/>
  <c r="CN72" i="2" s="1"/>
  <c r="CN73" i="2" s="1"/>
  <c r="CN74" i="2" s="1"/>
  <c r="CN75" i="2" s="1"/>
  <c r="CN76" i="2" s="1"/>
  <c r="CN77" i="2" s="1"/>
  <c r="CN78" i="2" s="1"/>
  <c r="CN79" i="2" s="1"/>
  <c r="CN80" i="2" s="1"/>
  <c r="CN81" i="2" s="1"/>
  <c r="CN82" i="2" s="1"/>
  <c r="CN83" i="2" s="1"/>
  <c r="CN84" i="2" s="1"/>
  <c r="CN85" i="2" s="1"/>
  <c r="DF66" i="5"/>
  <c r="DI66" i="5"/>
  <c r="CZ66" i="5"/>
  <c r="DJ66" i="5"/>
  <c r="DA66" i="5"/>
  <c r="DC66" i="5"/>
  <c r="DB66" i="5"/>
  <c r="DE66" i="5"/>
  <c r="DH66" i="5"/>
  <c r="DD66" i="5"/>
  <c r="DG66" i="5"/>
  <c r="CY65" i="5"/>
  <c r="DD65" i="2"/>
  <c r="DF65" i="2"/>
  <c r="DG65" i="2"/>
  <c r="DC65" i="2"/>
  <c r="F128" i="11"/>
  <c r="DE65" i="2"/>
  <c r="CN61" i="6" l="1"/>
  <c r="DC66" i="2"/>
  <c r="DA67" i="2"/>
  <c r="DA68" i="2" s="1"/>
  <c r="DA69" i="2" s="1"/>
  <c r="DA70" i="2" s="1"/>
  <c r="DA71" i="2" s="1"/>
  <c r="DA72" i="2" s="1"/>
  <c r="DA73" i="2" s="1"/>
  <c r="DA74" i="2" s="1"/>
  <c r="DA75" i="2" s="1"/>
  <c r="DA76" i="2" s="1"/>
  <c r="DA77" i="2" s="1"/>
  <c r="DA78" i="2" s="1"/>
  <c r="DA79" i="2" s="1"/>
  <c r="DA80" i="2" s="1"/>
  <c r="DA81" i="2" s="1"/>
  <c r="DA82" i="2" s="1"/>
  <c r="DA83" i="2" s="1"/>
  <c r="DA84" i="2" s="1"/>
  <c r="DA85" i="2" s="1"/>
  <c r="CO67" i="2"/>
  <c r="CO68" i="2" s="1"/>
  <c r="CO69" i="2" s="1"/>
  <c r="CO70" i="2" s="1"/>
  <c r="CO71" i="2" s="1"/>
  <c r="CO72" i="2" s="1"/>
  <c r="CO73" i="2" s="1"/>
  <c r="CO74" i="2" s="1"/>
  <c r="CO75" i="2" s="1"/>
  <c r="CO76" i="2" s="1"/>
  <c r="CO77" i="2" s="1"/>
  <c r="CO78" i="2" s="1"/>
  <c r="CO79" i="2" s="1"/>
  <c r="CO80" i="2" s="1"/>
  <c r="CO81" i="2" s="1"/>
  <c r="CO82" i="2" s="1"/>
  <c r="CO83" i="2" s="1"/>
  <c r="CO84" i="2" s="1"/>
  <c r="CO85" i="2" s="1"/>
  <c r="CV67" i="2"/>
  <c r="CV68" i="2" s="1"/>
  <c r="CV69" i="2" s="1"/>
  <c r="CV70" i="2" s="1"/>
  <c r="CV71" i="2" s="1"/>
  <c r="CV72" i="2" s="1"/>
  <c r="CV73" i="2" s="1"/>
  <c r="CV74" i="2" s="1"/>
  <c r="CV75" i="2" s="1"/>
  <c r="CV76" i="2" s="1"/>
  <c r="CV77" i="2" s="1"/>
  <c r="CV78" i="2" s="1"/>
  <c r="CV79" i="2" s="1"/>
  <c r="CV80" i="2" s="1"/>
  <c r="CV81" i="2" s="1"/>
  <c r="CV82" i="2" s="1"/>
  <c r="CV83" i="2" s="1"/>
  <c r="CV84" i="2" s="1"/>
  <c r="CV85" i="2" s="1"/>
  <c r="DG66" i="2"/>
  <c r="DD66" i="2"/>
  <c r="DF66" i="2"/>
  <c r="DE66" i="2"/>
  <c r="DB67" i="2"/>
  <c r="DB68" i="2" s="1"/>
  <c r="DB69" i="2" s="1"/>
  <c r="DB70" i="2" s="1"/>
  <c r="DB71" i="2" s="1"/>
  <c r="DB72" i="2" s="1"/>
  <c r="DB73" i="2" s="1"/>
  <c r="DB74" i="2" s="1"/>
  <c r="DB75" i="2" s="1"/>
  <c r="DB76" i="2" s="1"/>
  <c r="DB77" i="2" s="1"/>
  <c r="DB78" i="2" s="1"/>
  <c r="DB79" i="2" s="1"/>
  <c r="DB80" i="2" s="1"/>
  <c r="DB81" i="2" s="1"/>
  <c r="DB82" i="2" s="1"/>
  <c r="DB83" i="2" s="1"/>
  <c r="DB84" i="2" s="1"/>
  <c r="DB85" i="2" s="1"/>
  <c r="CP67" i="2"/>
  <c r="CP68" i="2" s="1"/>
  <c r="CP69" i="2" s="1"/>
  <c r="CP70" i="2" s="1"/>
  <c r="CP71" i="2" s="1"/>
  <c r="CP72" i="2" s="1"/>
  <c r="CP73" i="2" s="1"/>
  <c r="CP74" i="2" s="1"/>
  <c r="CP75" i="2" s="1"/>
  <c r="CP76" i="2" s="1"/>
  <c r="CP77" i="2" s="1"/>
  <c r="CP78" i="2" s="1"/>
  <c r="CP79" i="2" s="1"/>
  <c r="CP80" i="2" s="1"/>
  <c r="CP81" i="2" s="1"/>
  <c r="CP82" i="2" s="1"/>
  <c r="CP83" i="2" s="1"/>
  <c r="CP84" i="2" s="1"/>
  <c r="CP85" i="2" s="1"/>
  <c r="DJ67" i="5"/>
  <c r="DJ68" i="5" s="1"/>
  <c r="DJ69" i="5" s="1"/>
  <c r="DJ70" i="5" s="1"/>
  <c r="DJ71" i="5" s="1"/>
  <c r="DJ72" i="5" s="1"/>
  <c r="DJ73" i="5" s="1"/>
  <c r="DJ74" i="5" s="1"/>
  <c r="DJ75" i="5" s="1"/>
  <c r="DJ76" i="5" s="1"/>
  <c r="DJ77" i="5" s="1"/>
  <c r="DJ78" i="5" s="1"/>
  <c r="DJ79" i="5" s="1"/>
  <c r="DJ80" i="5" s="1"/>
  <c r="DJ81" i="5" s="1"/>
  <c r="DJ82" i="5" s="1"/>
  <c r="DJ83" i="5" s="1"/>
  <c r="DJ84" i="5" s="1"/>
  <c r="DJ85" i="5" s="1"/>
  <c r="CX67" i="5"/>
  <c r="CX68" i="5" s="1"/>
  <c r="CX69" i="5" s="1"/>
  <c r="CX70" i="5" s="1"/>
  <c r="CX71" i="5" s="1"/>
  <c r="CX72" i="5" s="1"/>
  <c r="CX73" i="5" s="1"/>
  <c r="CX74" i="5" s="1"/>
  <c r="CX75" i="5" s="1"/>
  <c r="CX76" i="5" s="1"/>
  <c r="CX77" i="5" s="1"/>
  <c r="CX78" i="5" s="1"/>
  <c r="CX79" i="5" s="1"/>
  <c r="CX80" i="5" s="1"/>
  <c r="CX81" i="5" s="1"/>
  <c r="CX82" i="5" s="1"/>
  <c r="CX83" i="5" s="1"/>
  <c r="CX84" i="5" s="1"/>
  <c r="CX85" i="5" s="1"/>
  <c r="CZ67" i="5"/>
  <c r="CZ68" i="5" s="1"/>
  <c r="CZ69" i="5" s="1"/>
  <c r="CZ70" i="5" s="1"/>
  <c r="CZ71" i="5" s="1"/>
  <c r="CZ72" i="5" s="1"/>
  <c r="CZ73" i="5" s="1"/>
  <c r="CZ74" i="5" s="1"/>
  <c r="CZ75" i="5" s="1"/>
  <c r="CZ76" i="5" s="1"/>
  <c r="CZ77" i="5" s="1"/>
  <c r="CZ78" i="5" s="1"/>
  <c r="CZ79" i="5" s="1"/>
  <c r="CZ80" i="5" s="1"/>
  <c r="CZ81" i="5" s="1"/>
  <c r="CZ82" i="5" s="1"/>
  <c r="CZ83" i="5" s="1"/>
  <c r="CZ84" i="5" s="1"/>
  <c r="CZ85" i="5" s="1"/>
  <c r="CN67" i="5"/>
  <c r="CN68" i="5" s="1"/>
  <c r="CN69" i="5" s="1"/>
  <c r="CN70" i="5" s="1"/>
  <c r="CN71" i="5" s="1"/>
  <c r="CN72" i="5" s="1"/>
  <c r="CN73" i="5" s="1"/>
  <c r="CN74" i="5" s="1"/>
  <c r="CN75" i="5" s="1"/>
  <c r="CN76" i="5" s="1"/>
  <c r="CN77" i="5" s="1"/>
  <c r="CN78" i="5" s="1"/>
  <c r="CN79" i="5" s="1"/>
  <c r="CN80" i="5" s="1"/>
  <c r="CN81" i="5" s="1"/>
  <c r="CN82" i="5" s="1"/>
  <c r="CN83" i="5" s="1"/>
  <c r="CN84" i="5" s="1"/>
  <c r="CN85" i="5" s="1"/>
  <c r="DA67" i="5"/>
  <c r="DA68" i="5" s="1"/>
  <c r="DA69" i="5" s="1"/>
  <c r="DA70" i="5" s="1"/>
  <c r="DA71" i="5" s="1"/>
  <c r="DA72" i="5" s="1"/>
  <c r="DA73" i="5" s="1"/>
  <c r="DA74" i="5" s="1"/>
  <c r="DA75" i="5" s="1"/>
  <c r="DA76" i="5" s="1"/>
  <c r="DA77" i="5" s="1"/>
  <c r="DA78" i="5" s="1"/>
  <c r="DA79" i="5" s="1"/>
  <c r="DA80" i="5" s="1"/>
  <c r="DA81" i="5" s="1"/>
  <c r="DA82" i="5" s="1"/>
  <c r="DA83" i="5" s="1"/>
  <c r="DA84" i="5" s="1"/>
  <c r="DA85" i="5" s="1"/>
  <c r="CO67" i="5"/>
  <c r="CO68" i="5" s="1"/>
  <c r="CO69" i="5" s="1"/>
  <c r="CO70" i="5" s="1"/>
  <c r="CO71" i="5" s="1"/>
  <c r="CO72" i="5" s="1"/>
  <c r="CO73" i="5" s="1"/>
  <c r="CO74" i="5" s="1"/>
  <c r="CO75" i="5" s="1"/>
  <c r="CO76" i="5" s="1"/>
  <c r="CO77" i="5" s="1"/>
  <c r="CO78" i="5" s="1"/>
  <c r="CO79" i="5" s="1"/>
  <c r="CO80" i="5" s="1"/>
  <c r="CO81" i="5" s="1"/>
  <c r="CO82" i="5" s="1"/>
  <c r="CO83" i="5" s="1"/>
  <c r="CO84" i="5" s="1"/>
  <c r="CO85" i="5" s="1"/>
  <c r="DE67" i="5"/>
  <c r="DE68" i="5" s="1"/>
  <c r="DE69" i="5" s="1"/>
  <c r="DE70" i="5" s="1"/>
  <c r="DE71" i="5" s="1"/>
  <c r="DE72" i="5" s="1"/>
  <c r="DE73" i="5" s="1"/>
  <c r="DE74" i="5" s="1"/>
  <c r="DE75" i="5" s="1"/>
  <c r="DE76" i="5" s="1"/>
  <c r="DE77" i="5" s="1"/>
  <c r="DE78" i="5" s="1"/>
  <c r="DE79" i="5" s="1"/>
  <c r="DE80" i="5" s="1"/>
  <c r="DE81" i="5" s="1"/>
  <c r="DE82" i="5" s="1"/>
  <c r="DE83" i="5" s="1"/>
  <c r="DE84" i="5" s="1"/>
  <c r="DE85" i="5" s="1"/>
  <c r="CS67" i="5"/>
  <c r="CS68" i="5" s="1"/>
  <c r="CS69" i="5" s="1"/>
  <c r="CS70" i="5" s="1"/>
  <c r="CS71" i="5" s="1"/>
  <c r="CS72" i="5" s="1"/>
  <c r="CS73" i="5" s="1"/>
  <c r="CS74" i="5" s="1"/>
  <c r="CS75" i="5" s="1"/>
  <c r="CS76" i="5" s="1"/>
  <c r="CS77" i="5" s="1"/>
  <c r="CS78" i="5" s="1"/>
  <c r="CS79" i="5" s="1"/>
  <c r="CS80" i="5" s="1"/>
  <c r="CS81" i="5" s="1"/>
  <c r="CS82" i="5" s="1"/>
  <c r="CS83" i="5" s="1"/>
  <c r="CS84" i="5" s="1"/>
  <c r="CS85" i="5" s="1"/>
  <c r="DI67" i="5"/>
  <c r="DI68" i="5" s="1"/>
  <c r="DI69" i="5" s="1"/>
  <c r="DI70" i="5" s="1"/>
  <c r="DI71" i="5" s="1"/>
  <c r="DI72" i="5" s="1"/>
  <c r="DI73" i="5" s="1"/>
  <c r="DI74" i="5" s="1"/>
  <c r="DI75" i="5" s="1"/>
  <c r="DI76" i="5" s="1"/>
  <c r="DI77" i="5" s="1"/>
  <c r="DI78" i="5" s="1"/>
  <c r="DI79" i="5" s="1"/>
  <c r="DI80" i="5" s="1"/>
  <c r="DI81" i="5" s="1"/>
  <c r="DI82" i="5" s="1"/>
  <c r="DI83" i="5" s="1"/>
  <c r="DI84" i="5" s="1"/>
  <c r="DI85" i="5" s="1"/>
  <c r="CW67" i="5"/>
  <c r="CW68" i="5" s="1"/>
  <c r="CW69" i="5" s="1"/>
  <c r="CW70" i="5" s="1"/>
  <c r="CW71" i="5" s="1"/>
  <c r="CW72" i="5" s="1"/>
  <c r="CW73" i="5" s="1"/>
  <c r="CW74" i="5" s="1"/>
  <c r="CW75" i="5" s="1"/>
  <c r="CW76" i="5" s="1"/>
  <c r="CW77" i="5" s="1"/>
  <c r="CW78" i="5" s="1"/>
  <c r="CW79" i="5" s="1"/>
  <c r="CW80" i="5" s="1"/>
  <c r="CW81" i="5" s="1"/>
  <c r="CW82" i="5" s="1"/>
  <c r="CW83" i="5" s="1"/>
  <c r="CW84" i="5" s="1"/>
  <c r="CW85" i="5" s="1"/>
  <c r="DB67" i="5"/>
  <c r="DB68" i="5" s="1"/>
  <c r="DB69" i="5" s="1"/>
  <c r="DB70" i="5" s="1"/>
  <c r="DB71" i="5" s="1"/>
  <c r="DB72" i="5" s="1"/>
  <c r="DB73" i="5" s="1"/>
  <c r="DB74" i="5" s="1"/>
  <c r="DB75" i="5" s="1"/>
  <c r="DB76" i="5" s="1"/>
  <c r="DB77" i="5" s="1"/>
  <c r="DB78" i="5" s="1"/>
  <c r="DB79" i="5" s="1"/>
  <c r="DB80" i="5" s="1"/>
  <c r="DB81" i="5" s="1"/>
  <c r="DB82" i="5" s="1"/>
  <c r="DB83" i="5" s="1"/>
  <c r="DB84" i="5" s="1"/>
  <c r="DB85" i="5" s="1"/>
  <c r="CP67" i="5"/>
  <c r="CP68" i="5" s="1"/>
  <c r="CP69" i="5" s="1"/>
  <c r="CP70" i="5" s="1"/>
  <c r="CP71" i="5" s="1"/>
  <c r="CP72" i="5" s="1"/>
  <c r="CP73" i="5" s="1"/>
  <c r="CP74" i="5" s="1"/>
  <c r="CP75" i="5" s="1"/>
  <c r="CP76" i="5" s="1"/>
  <c r="CP77" i="5" s="1"/>
  <c r="CP78" i="5" s="1"/>
  <c r="CP79" i="5" s="1"/>
  <c r="CP80" i="5" s="1"/>
  <c r="CP81" i="5" s="1"/>
  <c r="CP82" i="5" s="1"/>
  <c r="CP83" i="5" s="1"/>
  <c r="CP84" i="5" s="1"/>
  <c r="CP85" i="5" s="1"/>
  <c r="DG67" i="5"/>
  <c r="DG68" i="5" s="1"/>
  <c r="DG69" i="5" s="1"/>
  <c r="DG70" i="5" s="1"/>
  <c r="DG71" i="5" s="1"/>
  <c r="DG72" i="5" s="1"/>
  <c r="DG73" i="5" s="1"/>
  <c r="DG74" i="5" s="1"/>
  <c r="DG75" i="5" s="1"/>
  <c r="DG76" i="5" s="1"/>
  <c r="DG77" i="5" s="1"/>
  <c r="DG78" i="5" s="1"/>
  <c r="DG79" i="5" s="1"/>
  <c r="DG80" i="5" s="1"/>
  <c r="DG81" i="5" s="1"/>
  <c r="DG82" i="5" s="1"/>
  <c r="DG83" i="5" s="1"/>
  <c r="DG84" i="5" s="1"/>
  <c r="DG85" i="5" s="1"/>
  <c r="CU67" i="5"/>
  <c r="CU68" i="5" s="1"/>
  <c r="CU69" i="5" s="1"/>
  <c r="CU70" i="5" s="1"/>
  <c r="CU71" i="5" s="1"/>
  <c r="CU72" i="5" s="1"/>
  <c r="CU73" i="5" s="1"/>
  <c r="CU74" i="5" s="1"/>
  <c r="CU75" i="5" s="1"/>
  <c r="CU76" i="5" s="1"/>
  <c r="CU77" i="5" s="1"/>
  <c r="CU78" i="5" s="1"/>
  <c r="CU79" i="5" s="1"/>
  <c r="CU80" i="5" s="1"/>
  <c r="CU81" i="5" s="1"/>
  <c r="CU82" i="5" s="1"/>
  <c r="CU83" i="5" s="1"/>
  <c r="CU84" i="5" s="1"/>
  <c r="CU85" i="5" s="1"/>
  <c r="DH67" i="5"/>
  <c r="DH68" i="5" s="1"/>
  <c r="DH69" i="5" s="1"/>
  <c r="DH70" i="5" s="1"/>
  <c r="DH71" i="5" s="1"/>
  <c r="DH72" i="5" s="1"/>
  <c r="DH73" i="5" s="1"/>
  <c r="DH74" i="5" s="1"/>
  <c r="DH75" i="5" s="1"/>
  <c r="DH76" i="5" s="1"/>
  <c r="DH77" i="5" s="1"/>
  <c r="DH78" i="5" s="1"/>
  <c r="DH79" i="5" s="1"/>
  <c r="DH80" i="5" s="1"/>
  <c r="DH81" i="5" s="1"/>
  <c r="DH82" i="5" s="1"/>
  <c r="DH83" i="5" s="1"/>
  <c r="DH84" i="5" s="1"/>
  <c r="DH85" i="5" s="1"/>
  <c r="CV67" i="5"/>
  <c r="CV68" i="5" s="1"/>
  <c r="CV69" i="5" s="1"/>
  <c r="CV70" i="5" s="1"/>
  <c r="CV71" i="5" s="1"/>
  <c r="CV72" i="5" s="1"/>
  <c r="CV73" i="5" s="1"/>
  <c r="CV74" i="5" s="1"/>
  <c r="CV75" i="5" s="1"/>
  <c r="CV76" i="5" s="1"/>
  <c r="CV77" i="5" s="1"/>
  <c r="CV78" i="5" s="1"/>
  <c r="CV79" i="5" s="1"/>
  <c r="CV80" i="5" s="1"/>
  <c r="CV81" i="5" s="1"/>
  <c r="CV82" i="5" s="1"/>
  <c r="CV83" i="5" s="1"/>
  <c r="CV84" i="5" s="1"/>
  <c r="CV85" i="5" s="1"/>
  <c r="CY66" i="5"/>
  <c r="DF67" i="5"/>
  <c r="DF68" i="5" s="1"/>
  <c r="DF69" i="5" s="1"/>
  <c r="DF70" i="5" s="1"/>
  <c r="DF71" i="5" s="1"/>
  <c r="DF72" i="5" s="1"/>
  <c r="DF73" i="5" s="1"/>
  <c r="DF74" i="5" s="1"/>
  <c r="DF75" i="5" s="1"/>
  <c r="DF76" i="5" s="1"/>
  <c r="DF77" i="5" s="1"/>
  <c r="DF78" i="5" s="1"/>
  <c r="DF79" i="5" s="1"/>
  <c r="DF80" i="5" s="1"/>
  <c r="DF81" i="5" s="1"/>
  <c r="DF82" i="5" s="1"/>
  <c r="DF83" i="5" s="1"/>
  <c r="DF84" i="5" s="1"/>
  <c r="DF85" i="5" s="1"/>
  <c r="CT67" i="5"/>
  <c r="CT68" i="5" s="1"/>
  <c r="CT69" i="5" s="1"/>
  <c r="CT70" i="5" s="1"/>
  <c r="CT71" i="5" s="1"/>
  <c r="CT72" i="5" s="1"/>
  <c r="CT73" i="5" s="1"/>
  <c r="CT74" i="5" s="1"/>
  <c r="CT75" i="5" s="1"/>
  <c r="CT76" i="5" s="1"/>
  <c r="CT77" i="5" s="1"/>
  <c r="CT78" i="5" s="1"/>
  <c r="CT79" i="5" s="1"/>
  <c r="CT80" i="5" s="1"/>
  <c r="CT81" i="5" s="1"/>
  <c r="CT82" i="5" s="1"/>
  <c r="CT83" i="5" s="1"/>
  <c r="CT84" i="5" s="1"/>
  <c r="CT85" i="5" s="1"/>
  <c r="DD67" i="5"/>
  <c r="DD68" i="5" s="1"/>
  <c r="DD69" i="5" s="1"/>
  <c r="DD70" i="5" s="1"/>
  <c r="DD71" i="5" s="1"/>
  <c r="DD72" i="5" s="1"/>
  <c r="DD73" i="5" s="1"/>
  <c r="DD74" i="5" s="1"/>
  <c r="DD75" i="5" s="1"/>
  <c r="DD76" i="5" s="1"/>
  <c r="DD77" i="5" s="1"/>
  <c r="DD78" i="5" s="1"/>
  <c r="DD79" i="5" s="1"/>
  <c r="DD80" i="5" s="1"/>
  <c r="DD81" i="5" s="1"/>
  <c r="DD82" i="5" s="1"/>
  <c r="DD83" i="5" s="1"/>
  <c r="DD84" i="5" s="1"/>
  <c r="DD85" i="5" s="1"/>
  <c r="CR67" i="5"/>
  <c r="CR68" i="5" s="1"/>
  <c r="CR69" i="5" s="1"/>
  <c r="CR70" i="5" s="1"/>
  <c r="CR71" i="5" s="1"/>
  <c r="CR72" i="5" s="1"/>
  <c r="CR73" i="5" s="1"/>
  <c r="CR74" i="5" s="1"/>
  <c r="CR75" i="5" s="1"/>
  <c r="CR76" i="5" s="1"/>
  <c r="CR77" i="5" s="1"/>
  <c r="CR78" i="5" s="1"/>
  <c r="CR79" i="5" s="1"/>
  <c r="CR80" i="5" s="1"/>
  <c r="CR81" i="5" s="1"/>
  <c r="CR82" i="5" s="1"/>
  <c r="CR83" i="5" s="1"/>
  <c r="CR84" i="5" s="1"/>
  <c r="CR85" i="5" s="1"/>
  <c r="DC67" i="5"/>
  <c r="DC68" i="5" s="1"/>
  <c r="DC69" i="5" s="1"/>
  <c r="DC70" i="5" s="1"/>
  <c r="DC71" i="5" s="1"/>
  <c r="DC72" i="5" s="1"/>
  <c r="DC73" i="5" s="1"/>
  <c r="DC74" i="5" s="1"/>
  <c r="DC75" i="5" s="1"/>
  <c r="DC76" i="5" s="1"/>
  <c r="DC77" i="5" s="1"/>
  <c r="DC78" i="5" s="1"/>
  <c r="DC79" i="5" s="1"/>
  <c r="DC80" i="5" s="1"/>
  <c r="DC81" i="5" s="1"/>
  <c r="DC82" i="5" s="1"/>
  <c r="DC83" i="5" s="1"/>
  <c r="DC84" i="5" s="1"/>
  <c r="DC85" i="5" s="1"/>
  <c r="CQ67" i="5"/>
  <c r="CQ68" i="5" s="1"/>
  <c r="CQ69" i="5" s="1"/>
  <c r="CQ70" i="5" s="1"/>
  <c r="CQ71" i="5" s="1"/>
  <c r="CQ72" i="5" s="1"/>
  <c r="CQ73" i="5" s="1"/>
  <c r="CQ74" i="5" s="1"/>
  <c r="CQ75" i="5" s="1"/>
  <c r="CQ76" i="5" s="1"/>
  <c r="CQ77" i="5" s="1"/>
  <c r="CQ78" i="5" s="1"/>
  <c r="CQ79" i="5" s="1"/>
  <c r="CQ80" i="5" s="1"/>
  <c r="CQ81" i="5" s="1"/>
  <c r="CQ82" i="5" s="1"/>
  <c r="CQ83" i="5" s="1"/>
  <c r="CQ84" i="5" s="1"/>
  <c r="CQ85" i="5" s="1"/>
  <c r="AH64" i="4"/>
  <c r="CJ67" i="2" l="1"/>
  <c r="CJ68" i="2" s="1"/>
  <c r="CJ69" i="2" s="1"/>
  <c r="CJ70" i="2" s="1"/>
  <c r="CJ71" i="2" s="1"/>
  <c r="CJ72" i="2" s="1"/>
  <c r="CJ73" i="2" s="1"/>
  <c r="CJ74" i="2" s="1"/>
  <c r="CJ75" i="2" s="1"/>
  <c r="CJ76" i="2" s="1"/>
  <c r="CJ77" i="2" s="1"/>
  <c r="CJ78" i="2" s="1"/>
  <c r="CJ79" i="2" s="1"/>
  <c r="CJ80" i="2" s="1"/>
  <c r="CJ81" i="2" s="1"/>
  <c r="CJ82" i="2" s="1"/>
  <c r="CJ83" i="2" s="1"/>
  <c r="CJ84" i="2" s="1"/>
  <c r="CJ85" i="2" s="1"/>
  <c r="DF67" i="2"/>
  <c r="DF68" i="2" s="1"/>
  <c r="DF69" i="2" s="1"/>
  <c r="DF70" i="2" s="1"/>
  <c r="DF71" i="2" s="1"/>
  <c r="DF72" i="2" s="1"/>
  <c r="DF73" i="2" s="1"/>
  <c r="DF74" i="2" s="1"/>
  <c r="DF75" i="2" s="1"/>
  <c r="DF76" i="2" s="1"/>
  <c r="DF77" i="2" s="1"/>
  <c r="DF78" i="2" s="1"/>
  <c r="DF79" i="2" s="1"/>
  <c r="DF80" i="2" s="1"/>
  <c r="DF81" i="2" s="1"/>
  <c r="DF82" i="2" s="1"/>
  <c r="DF83" i="2" s="1"/>
  <c r="DF84" i="2" s="1"/>
  <c r="DF85" i="2" s="1"/>
  <c r="CT67" i="2"/>
  <c r="CT68" i="2" s="1"/>
  <c r="CT69" i="2" s="1"/>
  <c r="CT70" i="2" s="1"/>
  <c r="CT71" i="2" s="1"/>
  <c r="CT72" i="2" s="1"/>
  <c r="CT73" i="2" s="1"/>
  <c r="CT74" i="2" s="1"/>
  <c r="CT75" i="2" s="1"/>
  <c r="CT76" i="2" s="1"/>
  <c r="CT77" i="2" s="1"/>
  <c r="CT78" i="2" s="1"/>
  <c r="CT79" i="2" s="1"/>
  <c r="CT80" i="2" s="1"/>
  <c r="CT81" i="2" s="1"/>
  <c r="CT82" i="2" s="1"/>
  <c r="CT83" i="2" s="1"/>
  <c r="CT84" i="2" s="1"/>
  <c r="CT85" i="2" s="1"/>
  <c r="DG67" i="2"/>
  <c r="DG68" i="2" s="1"/>
  <c r="DG69" i="2" s="1"/>
  <c r="DG70" i="2" s="1"/>
  <c r="DG71" i="2" s="1"/>
  <c r="DG72" i="2" s="1"/>
  <c r="DG73" i="2" s="1"/>
  <c r="DG74" i="2" s="1"/>
  <c r="DG75" i="2" s="1"/>
  <c r="DG76" i="2" s="1"/>
  <c r="DG77" i="2" s="1"/>
  <c r="DG78" i="2" s="1"/>
  <c r="DG79" i="2" s="1"/>
  <c r="DG80" i="2" s="1"/>
  <c r="DG81" i="2" s="1"/>
  <c r="DG82" i="2" s="1"/>
  <c r="DG83" i="2" s="1"/>
  <c r="DG84" i="2" s="1"/>
  <c r="DG85" i="2" s="1"/>
  <c r="CU67" i="2"/>
  <c r="CU68" i="2" s="1"/>
  <c r="CU69" i="2" s="1"/>
  <c r="CU70" i="2" s="1"/>
  <c r="CU71" i="2" s="1"/>
  <c r="CU72" i="2" s="1"/>
  <c r="CU73" i="2" s="1"/>
  <c r="CU74" i="2" s="1"/>
  <c r="CU75" i="2" s="1"/>
  <c r="CU76" i="2" s="1"/>
  <c r="CU77" i="2" s="1"/>
  <c r="CU78" i="2" s="1"/>
  <c r="CU79" i="2" s="1"/>
  <c r="CU80" i="2" s="1"/>
  <c r="CU81" i="2" s="1"/>
  <c r="CU82" i="2" s="1"/>
  <c r="CU83" i="2" s="1"/>
  <c r="CU84" i="2" s="1"/>
  <c r="CU85" i="2" s="1"/>
  <c r="DD67" i="2"/>
  <c r="DD68" i="2" s="1"/>
  <c r="DD69" i="2" s="1"/>
  <c r="DD70" i="2" s="1"/>
  <c r="DD71" i="2" s="1"/>
  <c r="DD72" i="2" s="1"/>
  <c r="DD73" i="2" s="1"/>
  <c r="DD74" i="2" s="1"/>
  <c r="DD75" i="2" s="1"/>
  <c r="DD76" i="2" s="1"/>
  <c r="DD77" i="2" s="1"/>
  <c r="DD78" i="2" s="1"/>
  <c r="DD79" i="2" s="1"/>
  <c r="DD80" i="2" s="1"/>
  <c r="DD81" i="2" s="1"/>
  <c r="DD82" i="2" s="1"/>
  <c r="DD83" i="2" s="1"/>
  <c r="DD84" i="2" s="1"/>
  <c r="DD85" i="2" s="1"/>
  <c r="CR67" i="2"/>
  <c r="CR68" i="2" s="1"/>
  <c r="CR69" i="2" s="1"/>
  <c r="CR70" i="2" s="1"/>
  <c r="CR71" i="2" s="1"/>
  <c r="CR72" i="2" s="1"/>
  <c r="CR73" i="2" s="1"/>
  <c r="CR74" i="2" s="1"/>
  <c r="CR75" i="2" s="1"/>
  <c r="CR76" i="2" s="1"/>
  <c r="CR77" i="2" s="1"/>
  <c r="CR78" i="2" s="1"/>
  <c r="CR79" i="2" s="1"/>
  <c r="CR80" i="2" s="1"/>
  <c r="CR81" i="2" s="1"/>
  <c r="CR82" i="2" s="1"/>
  <c r="CR83" i="2" s="1"/>
  <c r="CR84" i="2" s="1"/>
  <c r="CR85" i="2" s="1"/>
  <c r="DE67" i="2"/>
  <c r="DE68" i="2" s="1"/>
  <c r="DE69" i="2" s="1"/>
  <c r="DE70" i="2" s="1"/>
  <c r="DE71" i="2" s="1"/>
  <c r="DE72" i="2" s="1"/>
  <c r="DE73" i="2" s="1"/>
  <c r="DE74" i="2" s="1"/>
  <c r="DE75" i="2" s="1"/>
  <c r="DE76" i="2" s="1"/>
  <c r="DE77" i="2" s="1"/>
  <c r="DE78" i="2" s="1"/>
  <c r="DE79" i="2" s="1"/>
  <c r="DE80" i="2" s="1"/>
  <c r="DE81" i="2" s="1"/>
  <c r="DE82" i="2" s="1"/>
  <c r="DE83" i="2" s="1"/>
  <c r="DE84" i="2" s="1"/>
  <c r="DE85" i="2" s="1"/>
  <c r="CS67" i="2"/>
  <c r="CS68" i="2" s="1"/>
  <c r="CS69" i="2" s="1"/>
  <c r="CS70" i="2" s="1"/>
  <c r="CS71" i="2" s="1"/>
  <c r="CS72" i="2" s="1"/>
  <c r="CS73" i="2" s="1"/>
  <c r="CS74" i="2" s="1"/>
  <c r="CS75" i="2" s="1"/>
  <c r="CS76" i="2" s="1"/>
  <c r="CS77" i="2" s="1"/>
  <c r="CS78" i="2" s="1"/>
  <c r="CS79" i="2" s="1"/>
  <c r="CS80" i="2" s="1"/>
  <c r="CS81" i="2" s="1"/>
  <c r="CS82" i="2" s="1"/>
  <c r="CS83" i="2" s="1"/>
  <c r="CS84" i="2" s="1"/>
  <c r="CS85" i="2" s="1"/>
  <c r="DC67" i="2"/>
  <c r="DC68" i="2" s="1"/>
  <c r="DC69" i="2" s="1"/>
  <c r="DC70" i="2" s="1"/>
  <c r="DC71" i="2" s="1"/>
  <c r="DC72" i="2" s="1"/>
  <c r="DC73" i="2" s="1"/>
  <c r="DC74" i="2" s="1"/>
  <c r="DC75" i="2" s="1"/>
  <c r="DC76" i="2" s="1"/>
  <c r="DC77" i="2" s="1"/>
  <c r="DC78" i="2" s="1"/>
  <c r="DC79" i="2" s="1"/>
  <c r="DC80" i="2" s="1"/>
  <c r="DC81" i="2" s="1"/>
  <c r="DC82" i="2" s="1"/>
  <c r="DC83" i="2" s="1"/>
  <c r="DC84" i="2" s="1"/>
  <c r="DC85" i="2" s="1"/>
  <c r="CQ67" i="2"/>
  <c r="CQ68" i="2" s="1"/>
  <c r="CQ69" i="2" s="1"/>
  <c r="CQ70" i="2" s="1"/>
  <c r="CQ71" i="2" s="1"/>
  <c r="CQ72" i="2" s="1"/>
  <c r="CQ73" i="2" s="1"/>
  <c r="CQ74" i="2" s="1"/>
  <c r="CQ75" i="2" s="1"/>
  <c r="CQ76" i="2" s="1"/>
  <c r="CQ77" i="2" s="1"/>
  <c r="CQ78" i="2" s="1"/>
  <c r="CQ79" i="2" s="1"/>
  <c r="CQ80" i="2" s="1"/>
  <c r="CQ81" i="2" s="1"/>
  <c r="CQ82" i="2" s="1"/>
  <c r="CQ83" i="2" s="1"/>
  <c r="CQ84" i="2" s="1"/>
  <c r="CQ85" i="2" s="1"/>
  <c r="CY67" i="5"/>
  <c r="CY68" i="5" s="1"/>
  <c r="CY69" i="5" s="1"/>
  <c r="CY70" i="5" s="1"/>
  <c r="CY71" i="5" s="1"/>
  <c r="CY72" i="5" s="1"/>
  <c r="CY73" i="5" s="1"/>
  <c r="CY74" i="5" s="1"/>
  <c r="CY75" i="5" s="1"/>
  <c r="CY76" i="5" s="1"/>
  <c r="CY77" i="5" s="1"/>
  <c r="CY78" i="5" s="1"/>
  <c r="CY79" i="5" s="1"/>
  <c r="CY80" i="5" s="1"/>
  <c r="CY81" i="5" s="1"/>
  <c r="CY82" i="5" s="1"/>
  <c r="CY83" i="5" s="1"/>
  <c r="CY84" i="5" s="1"/>
  <c r="CY85" i="5" s="1"/>
  <c r="AH65" i="4"/>
  <c r="AH66" i="4" s="1"/>
  <c r="CM67" i="5" l="1"/>
  <c r="CM68" i="5" s="1"/>
  <c r="CM69" i="5" s="1"/>
  <c r="CM70" i="5" s="1"/>
  <c r="CM71" i="5" s="1"/>
  <c r="CM72" i="5" s="1"/>
  <c r="CM73" i="5" s="1"/>
  <c r="CM74" i="5" s="1"/>
  <c r="CM75" i="5" s="1"/>
  <c r="CM76" i="5" s="1"/>
  <c r="CM77" i="5" s="1"/>
  <c r="CM78" i="5" s="1"/>
  <c r="CM79" i="5" s="1"/>
  <c r="CM80" i="5" s="1"/>
  <c r="CM81" i="5" s="1"/>
  <c r="CM82" i="5" s="1"/>
  <c r="CM83" i="5" s="1"/>
  <c r="CM84" i="5" s="1"/>
  <c r="CM85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<sst xmlns="http://schemas.openxmlformats.org/spreadsheetml/2006/main" count="2075" uniqueCount="674">
  <si>
    <t>Source</t>
  </si>
  <si>
    <t>Notes</t>
  </si>
  <si>
    <t>Block</t>
  </si>
  <si>
    <t>Variable / Parameter</t>
  </si>
  <si>
    <t>Supply</t>
  </si>
  <si>
    <t>Decription</t>
  </si>
  <si>
    <t>Y_STAR</t>
  </si>
  <si>
    <t>EUCAM</t>
  </si>
  <si>
    <t>log TFP</t>
  </si>
  <si>
    <t>SR</t>
  </si>
  <si>
    <t>log trend TFP</t>
  </si>
  <si>
    <t>SR_TREND</t>
  </si>
  <si>
    <t>estimated</t>
  </si>
  <si>
    <t>Link</t>
  </si>
  <si>
    <t>https://circabc.europa.eu/ui/group/671d465b-0752-4a2e-906c-a3effd2340ba/library/b9482682-d5a0-47a1-9281-bc7d8a214629</t>
  </si>
  <si>
    <t>WP</t>
  </si>
  <si>
    <t>labour force participation rate</t>
  </si>
  <si>
    <t>trend labour force participation rate</t>
  </si>
  <si>
    <t>unemployment rate</t>
  </si>
  <si>
    <t>trend unemployment rate (NAWRU)</t>
  </si>
  <si>
    <t>https://circabc.europa.eu/ui/group/671d465b-0752-4a2e-906c-a3effd2340ba/library/b9482682-d5a0-47a1-9281-bc7d8a214630</t>
  </si>
  <si>
    <t>https://circabc.europa.eu/ui/group/671d465b-0752-4a2e-906c-a3effd2340ba/library/b9482682-d5a0-47a1-9281-bc7d8a214631</t>
  </si>
  <si>
    <t>https://circabc.europa.eu/ui/group/671d465b-0752-4a2e-906c-a3effd2340ba/library/b9482682-d5a0-47a1-9281-bc7d8a214632</t>
  </si>
  <si>
    <t>https://circabc.europa.eu/ui/group/671d465b-0752-4a2e-906c-a3effd2340ba/library/b9482682-d5a0-47a1-9281-bc7d8a214633</t>
  </si>
  <si>
    <t>average hours worked</t>
  </si>
  <si>
    <t>trend average hours worked</t>
  </si>
  <si>
    <t>https://circabc.europa.eu/ui/group/671d465b-0752-4a2e-906c-a3effd2340ba/library/b9482682-d5a0-47a1-9281-bc7d8a214634</t>
  </si>
  <si>
    <t>https://circabc.europa.eu/ui/group/671d465b-0752-4a2e-906c-a3effd2340ba/library/b9482682-d5a0-47a1-9281-bc7d8a214635</t>
  </si>
  <si>
    <t>https://circabc.europa.eu/ui/group/671d465b-0752-4a2e-906c-a3effd2340ba/library/b9482682-d5a0-47a1-9281-bc7d8a214636</t>
  </si>
  <si>
    <t>capital stock (total)</t>
  </si>
  <si>
    <t>LP</t>
  </si>
  <si>
    <t>TR</t>
  </si>
  <si>
    <t>LP_TREND</t>
  </si>
  <si>
    <t>U</t>
  </si>
  <si>
    <t>U_TREND</t>
  </si>
  <si>
    <t>H</t>
  </si>
  <si>
    <t>H_TREND</t>
  </si>
  <si>
    <t>K</t>
  </si>
  <si>
    <t>K_G</t>
  </si>
  <si>
    <t>calculated</t>
  </si>
  <si>
    <t>initial values based on Eurostat private/public split; then calculated based on AMECO investment and depreciation data</t>
  </si>
  <si>
    <t>calculated (based on Eurostat, AMECO)</t>
  </si>
  <si>
    <t>https://ec.europa.eu/eurostat/databrowser/view/nama_10_nfa_bs/default/table?lang=en</t>
  </si>
  <si>
    <t>Macrobond, https://ec.europa.eu/eurostat/databrowser/view/nama_10_nfa_bs/default/table?lang=en</t>
  </si>
  <si>
    <t>I_M</t>
  </si>
  <si>
    <t>I_G</t>
  </si>
  <si>
    <t>DELTA_G</t>
  </si>
  <si>
    <t>calibrated / calculated</t>
  </si>
  <si>
    <t>AMECO</t>
  </si>
  <si>
    <t>Macrobond</t>
  </si>
  <si>
    <t>public capital depreciation rate</t>
  </si>
  <si>
    <t>-</t>
  </si>
  <si>
    <t>UCM, bayesian Kalman filter</t>
  </si>
  <si>
    <t>UCM, MLE Kalman filter</t>
  </si>
  <si>
    <t>private capital depreciation rate</t>
  </si>
  <si>
    <t>private investment rate</t>
  </si>
  <si>
    <t>IQ_M</t>
  </si>
  <si>
    <t>In Model?</t>
  </si>
  <si>
    <t>DEPR_G</t>
  </si>
  <si>
    <t>DEPR_M</t>
  </si>
  <si>
    <t>K_M</t>
  </si>
  <si>
    <t>DELTA_M</t>
  </si>
  <si>
    <t>PHI_IQ_M_0</t>
  </si>
  <si>
    <t>PHI_IQ_M_1</t>
  </si>
  <si>
    <t>Bayesian linear regression for private investment rate</t>
  </si>
  <si>
    <t>AR(2) parameter for private investment rate (constant)</t>
  </si>
  <si>
    <t>AR(2) parameter for private investment rate (1)</t>
  </si>
  <si>
    <t>AR(2) parameter for private investment rate (2)</t>
  </si>
  <si>
    <t>impact of change in LT interest rate on investment</t>
  </si>
  <si>
    <t>PHI_IQ_M_2</t>
  </si>
  <si>
    <t>LAMBDA_IQ_M_1</t>
  </si>
  <si>
    <t>LAMBDA_IQ_M_2</t>
  </si>
  <si>
    <t>LAMBDA_IQ_M_3</t>
  </si>
  <si>
    <t>LAMBDA_IQ_M_4</t>
  </si>
  <si>
    <t>impact of change in struct. tax rate on firms on investment</t>
  </si>
  <si>
    <t>impact of change in struct. subsidies rate on investment</t>
  </si>
  <si>
    <t>impact of output gap on investment</t>
  </si>
  <si>
    <t>Demand</t>
  </si>
  <si>
    <t>Y_D</t>
  </si>
  <si>
    <t>D</t>
  </si>
  <si>
    <t>Y_D_LOG</t>
  </si>
  <si>
    <t>BETA_D</t>
  </si>
  <si>
    <t>estimated / calibrated</t>
  </si>
  <si>
    <t>Bayesian linear regression for demand equation</t>
  </si>
  <si>
    <t>impact of change in interest rate on aggregate demand</t>
  </si>
  <si>
    <t>LAMBDA_R</t>
  </si>
  <si>
    <t>LAMBDA_I_G</t>
  </si>
  <si>
    <t>LAMBDA_G</t>
  </si>
  <si>
    <t>LAMBDA_S</t>
  </si>
  <si>
    <t>LAMBDA_TR</t>
  </si>
  <si>
    <t>LAMBDA_T_HH</t>
  </si>
  <si>
    <t>LAMBDA_T_F</t>
  </si>
  <si>
    <t>LAMBDA_T_C</t>
  </si>
  <si>
    <t>potential output, real</t>
  </si>
  <si>
    <t>public investment, real</t>
  </si>
  <si>
    <t>public capital stock, real</t>
  </si>
  <si>
    <t>private capital stock, real</t>
  </si>
  <si>
    <t>private investment, real</t>
  </si>
  <si>
    <t>aggregate demand (GDP), real</t>
  </si>
  <si>
    <t>log demand, real</t>
  </si>
  <si>
    <t>Y_TREND</t>
  </si>
  <si>
    <t>PO growth, real</t>
  </si>
  <si>
    <t>G_Y_STAR</t>
  </si>
  <si>
    <t>Y_GAP</t>
  </si>
  <si>
    <t>GDP growth, real</t>
  </si>
  <si>
    <t>log trend potential output, real</t>
  </si>
  <si>
    <t>G_Y_D</t>
  </si>
  <si>
    <t>Fiscal</t>
  </si>
  <si>
    <t>PB</t>
  </si>
  <si>
    <t>PB_RATIO</t>
  </si>
  <si>
    <t>output gap</t>
  </si>
  <si>
    <t>output gap closure parameter</t>
  </si>
  <si>
    <t>fiscal multiplier: public inverstment</t>
  </si>
  <si>
    <t>fiscal multiplier: government consumption</t>
  </si>
  <si>
    <t>fiscal multiplier: subsidies</t>
  </si>
  <si>
    <t xml:space="preserve">fiscal multiplier: transfers </t>
  </si>
  <si>
    <t>fiscal multiplier: taxes on households</t>
  </si>
  <si>
    <t>fiscal multiplier: taxes on firms</t>
  </si>
  <si>
    <t>fiscal multiplier: indirect taxes (taxes on consumption)</t>
  </si>
  <si>
    <t>primary balance, nominal</t>
  </si>
  <si>
    <t>primary balance ratio as share of GDP</t>
  </si>
  <si>
    <t>GR</t>
  </si>
  <si>
    <t>T_HH</t>
  </si>
  <si>
    <t>T_F</t>
  </si>
  <si>
    <t>T_C</t>
  </si>
  <si>
    <t>SC_HH</t>
  </si>
  <si>
    <t>SC_F</t>
  </si>
  <si>
    <t>SC_IMP</t>
  </si>
  <si>
    <t>NonT</t>
  </si>
  <si>
    <t>eurostat private/public capital split</t>
  </si>
  <si>
    <t>Eurostat</t>
  </si>
  <si>
    <t>ECB</t>
  </si>
  <si>
    <t>Saskia Link</t>
  </si>
  <si>
    <t>PE</t>
  </si>
  <si>
    <t>G</t>
  </si>
  <si>
    <t>general government revenue, nominal</t>
  </si>
  <si>
    <t>taxes on wealth and income, nominal</t>
  </si>
  <si>
    <t>direct taxes on households, nominal</t>
  </si>
  <si>
    <t>indirect taxes on consumption, nominal</t>
  </si>
  <si>
    <t>actual social security contributions, nominal</t>
  </si>
  <si>
    <t>social secutiry contributions from households, nominal</t>
  </si>
  <si>
    <t>social secutiry contributions from firms, nominal</t>
  </si>
  <si>
    <t>social secutiry contributions, imputed, nominal</t>
  </si>
  <si>
    <t>other/non-tax revenues, nominal</t>
  </si>
  <si>
    <t>total government expenditure, nominal</t>
  </si>
  <si>
    <t>primary expenditure, nominal</t>
  </si>
  <si>
    <t>final consumption expenditure, nominal</t>
  </si>
  <si>
    <t>public investment, nominal</t>
  </si>
  <si>
    <t>I_G_REAL</t>
  </si>
  <si>
    <t>nominal expenditure and GDP deflator</t>
  </si>
  <si>
    <t>subsidies</t>
  </si>
  <si>
    <t>transfers</t>
  </si>
  <si>
    <t>other primary expenditure</t>
  </si>
  <si>
    <t>SUB</t>
  </si>
  <si>
    <t>INT</t>
  </si>
  <si>
    <t>OTHER_PE</t>
  </si>
  <si>
    <t>TAU_HH_STAR</t>
  </si>
  <si>
    <t>TAU_F_STAR</t>
  </si>
  <si>
    <t>TAU_C_STAR</t>
  </si>
  <si>
    <t>S_G_STAR</t>
  </si>
  <si>
    <t>S_IG_STAR</t>
  </si>
  <si>
    <t>S_SUB_STAR</t>
  </si>
  <si>
    <t>S_TR_STAR</t>
  </si>
  <si>
    <t>S_OTHER_PE_STAR</t>
  </si>
  <si>
    <t>ALPHA_HH</t>
  </si>
  <si>
    <t>ALPHA_F</t>
  </si>
  <si>
    <t>ALPHA_C</t>
  </si>
  <si>
    <t>ALPHA_SC_HH</t>
  </si>
  <si>
    <t>ALPHA_SC_F</t>
  </si>
  <si>
    <t>ALPHA_SC_IMP</t>
  </si>
  <si>
    <t>ALPHA_NON_T</t>
  </si>
  <si>
    <t>ALPHA_G</t>
  </si>
  <si>
    <t>ALPHA_IG</t>
  </si>
  <si>
    <t>ALPHA_SUB</t>
  </si>
  <si>
    <t>ALPHA_TR</t>
  </si>
  <si>
    <t>ALPHA_OTHER_PE</t>
  </si>
  <si>
    <t>debt ratio</t>
  </si>
  <si>
    <t>D_RATIO</t>
  </si>
  <si>
    <t>EU budget semi-elasticities</t>
  </si>
  <si>
    <t>debt level</t>
  </si>
  <si>
    <t>https://economy-finance.ec.europa.eu/system/files/2019-05/dp098_en.pdf#page=40.16</t>
  </si>
  <si>
    <t>calculated (based on AMECO)</t>
  </si>
  <si>
    <t>calculated (based on AMECO debt ratio data)</t>
  </si>
  <si>
    <t>structural share = imputed share - semi-elasticity * output gap</t>
  </si>
  <si>
    <t>share of debt denominated in EUR</t>
  </si>
  <si>
    <t>ALPHA_EUR</t>
  </si>
  <si>
    <t>share of debt denominated in USD</t>
  </si>
  <si>
    <t>ALPHA_USD</t>
  </si>
  <si>
    <t>EXR_USD</t>
  </si>
  <si>
    <t>ALPHA_ST</t>
  </si>
  <si>
    <t>BETA_LT</t>
  </si>
  <si>
    <t>IIR_LT</t>
  </si>
  <si>
    <t>implicit long-term interest rate</t>
  </si>
  <si>
    <t>share of new debt in long-term debt</t>
  </si>
  <si>
    <t>PHI_LT</t>
  </si>
  <si>
    <t>parameter: long-term debt maturing share</t>
  </si>
  <si>
    <t>converges over 10 years from BETA_LT to 6 year historical average of BETA_LT</t>
  </si>
  <si>
    <t>repayments, short-term</t>
  </si>
  <si>
    <t>REP_ST</t>
  </si>
  <si>
    <t>repayments, long-term</t>
  </si>
  <si>
    <t>REP_LT</t>
  </si>
  <si>
    <t>parameter: share of new debt issued as short-term debt</t>
  </si>
  <si>
    <t>D_SHARE_ST</t>
  </si>
  <si>
    <t>calibrated</t>
  </si>
  <si>
    <t>3 year historical average of ALPHA_ST</t>
  </si>
  <si>
    <t>SF</t>
  </si>
  <si>
    <t>Stock flow adjustments</t>
  </si>
  <si>
    <t>parameter: share of stock flow adjustments</t>
  </si>
  <si>
    <t>SF_RATIO</t>
  </si>
  <si>
    <t>new short-term debt</t>
  </si>
  <si>
    <t>new long-term debt</t>
  </si>
  <si>
    <t>gross financing needs</t>
  </si>
  <si>
    <t>interest payments</t>
  </si>
  <si>
    <t>TERM</t>
  </si>
  <si>
    <t>repayments</t>
  </si>
  <si>
    <t>REP</t>
  </si>
  <si>
    <t>D_ST</t>
  </si>
  <si>
    <t>D_LT</t>
  </si>
  <si>
    <t>D_STN</t>
  </si>
  <si>
    <t>D_LTN</t>
  </si>
  <si>
    <t>GFN</t>
  </si>
  <si>
    <t>Calculation</t>
  </si>
  <si>
    <t>log(Y_STAR)</t>
  </si>
  <si>
    <t>(Y_D - Y_D(-1))/Y_D * 100</t>
  </si>
  <si>
    <t>log(Y_D)</t>
  </si>
  <si>
    <t>kept constant as last caclulated value</t>
  </si>
  <si>
    <t>debt with ST residual maturity</t>
  </si>
  <si>
    <t>REP_ST + REP_LT</t>
  </si>
  <si>
    <t xml:space="preserve"> = D_ST</t>
  </si>
  <si>
    <t>D_LT - D_LT(-1) + REP_LT</t>
  </si>
  <si>
    <t>INT + REP - PB + SF</t>
  </si>
  <si>
    <t>short term policy rate</t>
  </si>
  <si>
    <t>I_RATE</t>
  </si>
  <si>
    <t>short-term interest rate</t>
  </si>
  <si>
    <t>I_ST</t>
  </si>
  <si>
    <t>= I_RATE</t>
  </si>
  <si>
    <t>inertia / interest rate smoother</t>
  </si>
  <si>
    <t>see Lennard DSA file</t>
  </si>
  <si>
    <t>short term debt level</t>
  </si>
  <si>
    <t>https://data.ecb.europa.eu/data/datasets/GFS/GFS.A.N.DE.W0.S13.S1.C.L.LE.GD.S._Z.XDC._T.F.V.N._T</t>
  </si>
  <si>
    <t>https://data.ecb.europa.eu/data/datasets/GFS/GFS.A.N.DE.W0.S13.S1.C.L.LE.GD.L._Z.XDC._T.F.V.N._T</t>
  </si>
  <si>
    <t>long-term debt level</t>
  </si>
  <si>
    <t>share of short term debt</t>
  </si>
  <si>
    <t>D_ST / D</t>
  </si>
  <si>
    <t>D_LTN / D_LT</t>
  </si>
  <si>
    <t>https://data.ecb.europa.eu/data/datasets/GFS/GFS.A.N.DE.W0.S13.S1.C.L.LE.GD.TS._Z.XDC._T.F.V.N._T</t>
  </si>
  <si>
    <t>https://data.ecb.europa.eu/data/datasets/GFS/GFS.A.N.DE.W0.S13.S1.N.C.D613._Z._Z._Z.XDC._Z.S.V.N._T</t>
  </si>
  <si>
    <t>possibly scaled via AMECO total</t>
  </si>
  <si>
    <t>https://data.ecb.europa.eu/data/datasets/GFS/GFS.A.N.DE.W0.S13.S1.N.C.D611._Z._Z._Z.XDC._Z.S.V.N._T</t>
  </si>
  <si>
    <t>calibrated, OECD Fiscal Maquette</t>
  </si>
  <si>
    <t>= 0.5</t>
  </si>
  <si>
    <t>neutral interest rate</t>
  </si>
  <si>
    <t>I_STAR</t>
  </si>
  <si>
    <t>OMEGA_DE</t>
  </si>
  <si>
    <t>Eurozone GDP</t>
  </si>
  <si>
    <t>sum of all euro area country gdps</t>
  </si>
  <si>
    <t>GDP_EA</t>
  </si>
  <si>
    <t>share of country GDP in euro area gdp</t>
  </si>
  <si>
    <r>
      <t xml:space="preserve">Y_D / GDP_EA; </t>
    </r>
    <r>
      <rPr>
        <b/>
        <sz val="11"/>
        <color theme="1"/>
        <rFont val="Aptos Narrow"/>
        <family val="2"/>
        <scheme val="minor"/>
      </rPr>
      <t>kept constant</t>
    </r>
  </si>
  <si>
    <t>weight of interest rate response to inflation gap</t>
  </si>
  <si>
    <t>weight of interest rate response to output gap</t>
  </si>
  <si>
    <t>SIGMA_I_1</t>
  </si>
  <si>
    <t>SIGMA_I_2</t>
  </si>
  <si>
    <t>= 1</t>
  </si>
  <si>
    <t>inflation target</t>
  </si>
  <si>
    <t>PI_T</t>
  </si>
  <si>
    <t>= 2.0</t>
  </si>
  <si>
    <t>Euro area inflation</t>
  </si>
  <si>
    <t>Euro area output gap</t>
  </si>
  <si>
    <t>PI_EA</t>
  </si>
  <si>
    <t>Y_GAP_EA</t>
  </si>
  <si>
    <t>calculated (based on EUCAM)</t>
  </si>
  <si>
    <t>assumed to converge to 2 per cent after 5 years</t>
  </si>
  <si>
    <t>assumed to converge to 0 after 5 years</t>
  </si>
  <si>
    <t>interest rate lower bound</t>
  </si>
  <si>
    <t>I_LB</t>
  </si>
  <si>
    <t>= -5.0</t>
  </si>
  <si>
    <t>I_ST_10F</t>
  </si>
  <si>
    <t>short-term 10 yearforward rate</t>
  </si>
  <si>
    <t>long-term 10 year forward rate</t>
  </si>
  <si>
    <t>I_LT_10F</t>
  </si>
  <si>
    <t>Bloomberg Terminal</t>
  </si>
  <si>
    <t>Lennards DSA file</t>
  </si>
  <si>
    <t>term premium on long-term interest rate</t>
  </si>
  <si>
    <t>TERM_STAR</t>
  </si>
  <si>
    <t>I_LT - I_ST</t>
  </si>
  <si>
    <t>average of term between 1999 and 2014</t>
  </si>
  <si>
    <t>historical average / long-term term premium</t>
  </si>
  <si>
    <t>parameter: debt level risk premium in long-term debt</t>
  </si>
  <si>
    <t>PHI_RISK</t>
  </si>
  <si>
    <t>?</t>
  </si>
  <si>
    <t>estimated?</t>
  </si>
  <si>
    <t>"risk" debt ratio above which interest rates will rise more than 1:1</t>
  </si>
  <si>
    <t>D_RATIO_STAR</t>
  </si>
  <si>
    <t>how to choose relevant debt level?</t>
  </si>
  <si>
    <t>short-term real interest rate</t>
  </si>
  <si>
    <t>long-term real interest rate</t>
  </si>
  <si>
    <t>R_ST</t>
  </si>
  <si>
    <t>I_ST - PI</t>
  </si>
  <si>
    <t>R_LT</t>
  </si>
  <si>
    <t>I_LT - PI</t>
  </si>
  <si>
    <t>Financial</t>
  </si>
  <si>
    <t>Prices</t>
  </si>
  <si>
    <t>inflation rate</t>
  </si>
  <si>
    <t>GDP deflator</t>
  </si>
  <si>
    <t>PI</t>
  </si>
  <si>
    <t>P</t>
  </si>
  <si>
    <t>inertia in inflation rate</t>
  </si>
  <si>
    <t>response of inflation rate to output gap</t>
  </si>
  <si>
    <t>BETA_PI_1</t>
  </si>
  <si>
    <t>BETA_PI_2</t>
  </si>
  <si>
    <t>Bayesian linear regression for inflation rate</t>
  </si>
  <si>
    <t>Y_STAR_NOM</t>
  </si>
  <si>
    <t>Y_D_NOM</t>
  </si>
  <si>
    <t>nominal potential output growth</t>
  </si>
  <si>
    <t>G_Y_STAR_NOM</t>
  </si>
  <si>
    <t>nominal GDP growth</t>
  </si>
  <si>
    <t>G_Y_D_NOM</t>
  </si>
  <si>
    <t>(Y_D_NOM - Y_D_NOM(-1)) / Y_D_NOM(-1) * 100</t>
  </si>
  <si>
    <t>(Y_STAR_NOM - Y_STAR_NOM(-1)) / Y_STAR_NOM(-1) * 100</t>
  </si>
  <si>
    <t>(Y_STAR - Y_STAR(-1))/Y_STAR(-1) * 100</t>
  </si>
  <si>
    <t>YEAR</t>
  </si>
  <si>
    <t>calculated based on GDP deflator</t>
  </si>
  <si>
    <t>Euro area GDP deflator</t>
  </si>
  <si>
    <t>P_EA</t>
  </si>
  <si>
    <t>calculated (based on P_EA)</t>
  </si>
  <si>
    <t>capacity utilisation indicator</t>
  </si>
  <si>
    <t>CUBS</t>
  </si>
  <si>
    <t>relevant for TFP trend estimation</t>
  </si>
  <si>
    <t>dlprod</t>
  </si>
  <si>
    <t>dpcegdp</t>
  </si>
  <si>
    <t>endo_dwinf</t>
  </si>
  <si>
    <t>productivity indicator?</t>
  </si>
  <si>
    <t>wage level/inflation indicator?</t>
  </si>
  <si>
    <t>Terms of trade indicator?</t>
  </si>
  <si>
    <t>relevant for Germany NAWRU estimation</t>
  </si>
  <si>
    <t>K_SPLIT</t>
  </si>
  <si>
    <t>taxes_income_wealth</t>
  </si>
  <si>
    <t>SC_actual</t>
  </si>
  <si>
    <t>GE</t>
  </si>
  <si>
    <t>D_residual_maturity_ST</t>
  </si>
  <si>
    <t>potential output, nominal</t>
  </si>
  <si>
    <t>agreggate demand (GDP), nominal</t>
  </si>
  <si>
    <t>working age population (merged)</t>
  </si>
  <si>
    <t>working age population EUCAM</t>
  </si>
  <si>
    <t>working age population EU projections</t>
  </si>
  <si>
    <t>WP_EUCAM</t>
  </si>
  <si>
    <t>WP_PROJ</t>
  </si>
  <si>
    <t>https://circabc.europa.eu/ui/group/671d465b-0752-4a2e-906c-a3effd2340ba/library/b9482682-d5a0-47a1-9281-bc7d8a214626</t>
  </si>
  <si>
    <t>https://circabc.europa.eu/ui/group/671d465b-0752-4a2e-906c-a3effd2340ba/library/b9482682-d5a0-47a1-9281-bc7d8a214627</t>
  </si>
  <si>
    <t>https://circabc.europa.eu/ui/group/671d465b-0752-4a2e-906c-a3effd2340ba/library/b9482682-d5a0-47a1-9281-bc7d8a214628</t>
  </si>
  <si>
    <t>starting 2029 forecasted based on EU projections</t>
  </si>
  <si>
    <t>LP_TREND_EUCAM</t>
  </si>
  <si>
    <t>U_TREND_EUCAM</t>
  </si>
  <si>
    <t>H_TREND_EUCAM</t>
  </si>
  <si>
    <t>trend labour force participation rate; EUCAM values</t>
  </si>
  <si>
    <t>NAWRU; EUCAM values</t>
  </si>
  <si>
    <t>trend average hours worked; EUCAM values</t>
  </si>
  <si>
    <t>Y_STAR * P</t>
  </si>
  <si>
    <t>at_GDP</t>
  </si>
  <si>
    <t>be_GDP</t>
  </si>
  <si>
    <t>cy_GDP</t>
  </si>
  <si>
    <t>ee_GDP</t>
  </si>
  <si>
    <t>el_GDP</t>
  </si>
  <si>
    <t>es_GDP</t>
  </si>
  <si>
    <t>de_GDP</t>
  </si>
  <si>
    <t>fi_GDP</t>
  </si>
  <si>
    <t>fr_GDP</t>
  </si>
  <si>
    <t>hr_GDP</t>
  </si>
  <si>
    <t>ie_GDP</t>
  </si>
  <si>
    <t>it_GDP</t>
  </si>
  <si>
    <t>lt_GDP</t>
  </si>
  <si>
    <t>lu_GDP</t>
  </si>
  <si>
    <t>lv_GDP</t>
  </si>
  <si>
    <t>mt_GDP</t>
  </si>
  <si>
    <t>nl_GDP</t>
  </si>
  <si>
    <t>pt_GDP</t>
  </si>
  <si>
    <t>si_GDP</t>
  </si>
  <si>
    <t>sk_GDP</t>
  </si>
  <si>
    <t>EA20_GDP</t>
  </si>
  <si>
    <t>at_GDP deflator_</t>
  </si>
  <si>
    <t>be_GDP deflator_</t>
  </si>
  <si>
    <t>cy_GDP deflator_</t>
  </si>
  <si>
    <t>de_GDP deflator_</t>
  </si>
  <si>
    <t>ee_GDP deflator_</t>
  </si>
  <si>
    <t>el_GDP deflator_</t>
  </si>
  <si>
    <t>es_GDP deflator_</t>
  </si>
  <si>
    <t>fi_GDP deflator_</t>
  </si>
  <si>
    <t>fr_GDP deflator_</t>
  </si>
  <si>
    <t>hr_GDP deflator_</t>
  </si>
  <si>
    <t>ie_GDP deflator_</t>
  </si>
  <si>
    <t>it_GDP deflator_</t>
  </si>
  <si>
    <t>lt_GDP deflator_</t>
  </si>
  <si>
    <t>lu_GDP deflator_</t>
  </si>
  <si>
    <t>lv_GDP deflator_</t>
  </si>
  <si>
    <t>mt_GDP deflator_</t>
  </si>
  <si>
    <t>nl_GDP deflator_</t>
  </si>
  <si>
    <t>pt_GDP deflator_</t>
  </si>
  <si>
    <t>si_GDP deflator_</t>
  </si>
  <si>
    <t>sk_GDP deflator_</t>
  </si>
  <si>
    <t>EA20_GDP deflator_</t>
  </si>
  <si>
    <t>at_Y_GAP(PF)</t>
  </si>
  <si>
    <t>be_Y_GAP(PF)</t>
  </si>
  <si>
    <t>cy_Y_GAP(PF)</t>
  </si>
  <si>
    <t>de_Y_GAP(PF)</t>
  </si>
  <si>
    <t>ee_Y_GAP(PF)</t>
  </si>
  <si>
    <t>el_Y_GAP(PF)</t>
  </si>
  <si>
    <t>es_Y_GAP(PF)</t>
  </si>
  <si>
    <t>fi_Y_GAP(PF)</t>
  </si>
  <si>
    <t>fr_Y_GAP(PF)</t>
  </si>
  <si>
    <t>hr_Y_GAP(PF)</t>
  </si>
  <si>
    <t>ie_Y_GAP(PF)</t>
  </si>
  <si>
    <t>it_Y_GAP(PF)</t>
  </si>
  <si>
    <t>lt_Y_GAP(PF)</t>
  </si>
  <si>
    <t>lu_Y_GAP(PF)</t>
  </si>
  <si>
    <t>lv_Y_GAP(PF)</t>
  </si>
  <si>
    <t>mt_Y_GAP(PF)</t>
  </si>
  <si>
    <t>nl_Y_GAP(PF)</t>
  </si>
  <si>
    <t>pt_Y_GAP(PF)</t>
  </si>
  <si>
    <t>si_Y_GAP(PF)</t>
  </si>
  <si>
    <t>sk_Y_GAP(PF)</t>
  </si>
  <si>
    <t>EA20_Y_GAP(PF)</t>
  </si>
  <si>
    <t>total capital stock Eurostat</t>
  </si>
  <si>
    <t>public capital stock eurostat</t>
  </si>
  <si>
    <t>K_EUROSTAT</t>
  </si>
  <si>
    <t>K_G_EUROSTAT</t>
  </si>
  <si>
    <t>K_G_EUROSTAT/K_EUROSTAT</t>
  </si>
  <si>
    <t>log trend TFP growth</t>
  </si>
  <si>
    <t>SR_SLOPE</t>
  </si>
  <si>
    <t>trend labour force participation rate growth</t>
  </si>
  <si>
    <t>LP_SLOPE</t>
  </si>
  <si>
    <t>trend unemployment rate growth</t>
  </si>
  <si>
    <t>U_SLOPE</t>
  </si>
  <si>
    <t>trend average hours worked growth</t>
  </si>
  <si>
    <t>H_SLOPE</t>
  </si>
  <si>
    <t>RHO_SR</t>
  </si>
  <si>
    <t>OMEGA_SR</t>
  </si>
  <si>
    <t>long-term TFP growth</t>
  </si>
  <si>
    <t>inertia / persistence in TFP growth</t>
  </si>
  <si>
    <t>DEPR_G_RATIO</t>
  </si>
  <si>
    <t>Historical average of DEPR_G_RATIO</t>
  </si>
  <si>
    <t>I_M / Y_STAR * 100</t>
  </si>
  <si>
    <t>T_HH_ECB</t>
  </si>
  <si>
    <t>T_F_ECB</t>
  </si>
  <si>
    <t>structural tax rate for households</t>
  </si>
  <si>
    <t>structural tax rate for firms</t>
  </si>
  <si>
    <t>structural tax rate on indirect taxes (consumption)</t>
  </si>
  <si>
    <t>structural rate of social security contributions by households</t>
  </si>
  <si>
    <t>structural rate of social security contributions by firms</t>
  </si>
  <si>
    <t xml:space="preserve">structural rate of imputed social security contributions </t>
  </si>
  <si>
    <t>structural rate of non-tax revenue (acyclical)</t>
  </si>
  <si>
    <t>structural share of government consumption (acyclical)</t>
  </si>
  <si>
    <t>structural share of public investment (acyclical)</t>
  </si>
  <si>
    <t>structural share of subsidies (acyclical)</t>
  </si>
  <si>
    <t>structural share of transfers (cyclical)</t>
  </si>
  <si>
    <t>structural share of other primary expenditure (acyclical)</t>
  </si>
  <si>
    <t>household tax revenue semi-elasticity</t>
  </si>
  <si>
    <t>firm tax revenue semi-elasticity</t>
  </si>
  <si>
    <t>indirect tax revenue semi-elasticity</t>
  </si>
  <si>
    <t>household social security contribution semi-elasticity</t>
  </si>
  <si>
    <t>firm social security contribution semi-elasticity</t>
  </si>
  <si>
    <t>imputed social security contribution semi-elasticity</t>
  </si>
  <si>
    <t>non-tax revenue semi-elasticity</t>
  </si>
  <si>
    <t>government consumption semi-elasticity</t>
  </si>
  <si>
    <t>0, acyclical</t>
  </si>
  <si>
    <t>public investment semi-elasticity</t>
  </si>
  <si>
    <t>government subsidies semi-elasticity</t>
  </si>
  <si>
    <t>government transfers semi-elasticity</t>
  </si>
  <si>
    <t>other primary expenditure semi-elasticity</t>
  </si>
  <si>
    <t>Country</t>
  </si>
  <si>
    <t>Germany</t>
  </si>
  <si>
    <t>Item</t>
  </si>
  <si>
    <t>Income tax</t>
  </si>
  <si>
    <t>Social security contributions</t>
  </si>
  <si>
    <t>Indirect tax</t>
  </si>
  <si>
    <t>Non-tax revenue</t>
  </si>
  <si>
    <t>Unemployment-related expenditure</t>
  </si>
  <si>
    <t>Other expenditure</t>
  </si>
  <si>
    <t>Share in revenue</t>
  </si>
  <si>
    <t>Share in expenditure</t>
  </si>
  <si>
    <t>Revenue Weight (% of GDP)</t>
  </si>
  <si>
    <t>Expenditure Weight (% of GDP)</t>
  </si>
  <si>
    <t>item to output gap elasticity</t>
  </si>
  <si>
    <t>Revenue</t>
  </si>
  <si>
    <t>Expenditure</t>
  </si>
  <si>
    <t>Semi-elasticity</t>
  </si>
  <si>
    <t>Corporate tax</t>
  </si>
  <si>
    <t>Item to output gap elasticities</t>
  </si>
  <si>
    <t>Indirect taxes</t>
  </si>
  <si>
    <t>SC housholds</t>
  </si>
  <si>
    <t>SC firms</t>
  </si>
  <si>
    <t>SC imputed</t>
  </si>
  <si>
    <t>Non-tax</t>
  </si>
  <si>
    <t>Austria</t>
  </si>
  <si>
    <t>France</t>
  </si>
  <si>
    <t>Italy</t>
  </si>
  <si>
    <t>Netherlands</t>
  </si>
  <si>
    <t>Consumption</t>
  </si>
  <si>
    <t>Investment</t>
  </si>
  <si>
    <t>Subsidies</t>
  </si>
  <si>
    <t>Transfers</t>
  </si>
  <si>
    <t>Other</t>
  </si>
  <si>
    <t>Structural tax rate</t>
  </si>
  <si>
    <t>Test: Same results as EU</t>
  </si>
  <si>
    <t>Unemployment</t>
  </si>
  <si>
    <t>assumption that actual share acyclical structural share</t>
  </si>
  <si>
    <t>calculated based on elasticities and shares of GDP according to EU methodology</t>
  </si>
  <si>
    <t>output gap closure mechanism</t>
  </si>
  <si>
    <t>= 0</t>
  </si>
  <si>
    <t>(IIR - ALPHA_ST(-1) * I_ST) / (1 - ALPHA_ST(-1))</t>
  </si>
  <si>
    <r>
      <rPr>
        <b/>
        <sz val="11"/>
        <color theme="1"/>
        <rFont val="Aptos Narrow"/>
        <family val="2"/>
        <scheme val="minor"/>
      </rPr>
      <t>kept constant;</t>
    </r>
    <r>
      <rPr>
        <sz val="11"/>
        <color theme="1"/>
        <rFont val="Aptos Narrow"/>
        <family val="2"/>
        <scheme val="minor"/>
      </rPr>
      <t xml:space="preserve">    (I_RATE - THETA_I * I_RATE(-1)) / (1 - THETA_I) - OMEGA_DE * (SIGMA_I_1 * (PI - PI_T) + SIGMA_I_2 * Y_GAP) - (1 - OMEGA_DE) * (SIGMA_I_1 * (PI_EA - PI_T) + SIGMA_I_2 * Y_GAP_EA)</t>
    </r>
  </si>
  <si>
    <t>= D_ST(-1)</t>
  </si>
  <si>
    <t>THETA_I</t>
  </si>
  <si>
    <t>I_LT</t>
  </si>
  <si>
    <t>long term interest rate</t>
  </si>
  <si>
    <t>IIR</t>
  </si>
  <si>
    <t>Implicit interest rate on govenrment debt</t>
  </si>
  <si>
    <t>pulbic investment lags</t>
  </si>
  <si>
    <t>THETA_KG_x</t>
  </si>
  <si>
    <t>add all thetas</t>
  </si>
  <si>
    <t>TAU_NON_T_STAR</t>
  </si>
  <si>
    <t>THETA_TERM</t>
  </si>
  <si>
    <t>inertia of term premium</t>
  </si>
  <si>
    <t xml:space="preserve">converge over medium term </t>
  </si>
  <si>
    <t>risk premium</t>
  </si>
  <si>
    <t>RISK</t>
  </si>
  <si>
    <t>PHI_RISK * D_RATIO(-1) / D_RATIO_STAR</t>
  </si>
  <si>
    <t>TAU_SC_HH_STAR</t>
  </si>
  <si>
    <t>TAU_SC_F_STAR</t>
  </si>
  <si>
    <t>TAU_SC_IMP_STAR</t>
  </si>
  <si>
    <t>SF / GDP nominal * 100, 0 after 2025</t>
  </si>
  <si>
    <t>D_residual_maturity_ST(-1) - D_ST(-1)</t>
  </si>
  <si>
    <t>Anchored NAWRU EUCAM estimates</t>
  </si>
  <si>
    <t>STRUCT_U_EUCAM</t>
  </si>
  <si>
    <t>LP_AWG</t>
  </si>
  <si>
    <t>AWG participation rate growth</t>
  </si>
  <si>
    <t>LP_SLOPE_AWG</t>
  </si>
  <si>
    <t>AWG participation rate projections</t>
  </si>
  <si>
    <t>AWG EU projections</t>
  </si>
  <si>
    <t>I_M_NOM</t>
  </si>
  <si>
    <t>DEPR_TOTAL_NOM</t>
  </si>
  <si>
    <t>DEPR_G_NOM</t>
  </si>
  <si>
    <t>public capital depreciation, nominal</t>
  </si>
  <si>
    <t>public capital depreciation, real</t>
  </si>
  <si>
    <t>DEPR_G_NOM / P</t>
  </si>
  <si>
    <t>private investment, nominal</t>
  </si>
  <si>
    <t>I_M_NOM / P</t>
  </si>
  <si>
    <t>DEPR_M / K_M; projected based on last historical depreciation rate</t>
  </si>
  <si>
    <t>DEPR_G / K_G; projected based on historical average</t>
  </si>
  <si>
    <t>total capital depreciation, nominal</t>
  </si>
  <si>
    <t>private capital depreciation, real</t>
  </si>
  <si>
    <t>(DEPR_TOTAL_NOM - DEPR_G_NOM) / P</t>
  </si>
  <si>
    <t>AMECO Capital Formation &amp; Saving, Consumption of Fixes Capital, General Government, Current Prices, EUR</t>
  </si>
  <si>
    <t>AMECO Capital Formation &amp; Saving, Consumption of Fixes Capital, Total, Current Prices, EUR</t>
  </si>
  <si>
    <t>AMECO Capital Formation &amp; Saving, Gross Fixed Capital Formation, Private Sector, Current Prices, EUR</t>
  </si>
  <si>
    <t>AMECO Capital Formation &amp; Saving, Gross Fixed Capital Formation, General Government, Current Prices, EUR</t>
  </si>
  <si>
    <t>AMECO General Government, Net Lending(ESA2010), Net Lending (+) or Net Borrowing (-), Excluding Interest, Percent of GDP</t>
  </si>
  <si>
    <t>AMECO General Government, Revenue(ESA2010), Taxes on Wealth and Income, EUR</t>
  </si>
  <si>
    <t>AMECO General Government, Revenue(ESA2010), Indirect Taxes, EUR</t>
  </si>
  <si>
    <t>AMECO General Government, Revenue(ESA2010), Actual Social Contributions, EUR</t>
  </si>
  <si>
    <t>AMECO General Government, Revenue(ESA2010), Imputed Social Contributions, EUR</t>
  </si>
  <si>
    <t>AMECO General Government, Revenue(ESA2010), Total Revenue, EUR</t>
  </si>
  <si>
    <t>AMECO General Government, Expenditure(ESA2010), Total Expenditure, EUR</t>
  </si>
  <si>
    <t>AMECO General Government, Expenditure(ESA2010), Final Consumption Expenditure, EUR</t>
  </si>
  <si>
    <t>AMECO General Government, Expenditure(ESA2010), Subsidies, EUR</t>
  </si>
  <si>
    <t>AMECO General Government, Expenditure(ESA2010), Social Benefits, EUR</t>
  </si>
  <si>
    <t>AMECO General Government, Expenditure(ESA2010), Interest, EUR</t>
  </si>
  <si>
    <t>AMECO Gross Public Debt, Based on ESA2010, Total, Percent of GDP</t>
  </si>
  <si>
    <t>USD/EUR exchange rate</t>
  </si>
  <si>
    <t>AMECO, Monetary Variables, Exchange Rates &amp; Purchasing Power Parities, National Currency per ECU/EUR, United States</t>
  </si>
  <si>
    <t>AMECO, Gross Public Debt, Based on ESA2010, Stock-Flow Adjustment on Gross Public Debt, EUR</t>
  </si>
  <si>
    <t>AMECO General Government, Expenditure(ESA2010), Implicit Interest Rate, Percentage of Gross Public Debt</t>
  </si>
  <si>
    <t>AMECO Monetary Variables, Interest Rates, Nominal, Short-Term</t>
  </si>
  <si>
    <t>AMECO Monetary Variables, Interest Rates, Nominal, Long-Term</t>
  </si>
  <si>
    <t>https://data.ecb.europa.eu/data/datasets/QSA/QSA.Q.N.DE.W0.S1M.S1.N.D.D5._Z._Z._Z.XDC._T.S.V.N._T</t>
  </si>
  <si>
    <t>current taxes payable by non-financial corporations</t>
  </si>
  <si>
    <t>T_non-finan_corp</t>
  </si>
  <si>
    <t>T_finan_corp</t>
  </si>
  <si>
    <t>caclulated</t>
  </si>
  <si>
    <t>https://data.ecb.europa.eu/data/datasets/QSA/QSA.Q.N.DE.W0.S11.S1.N.D.D5._Z._Z._Z.XDC._T.S.V.N._T</t>
  </si>
  <si>
    <t>https://data.ecb.europa.eu/data/datasets/QSA/QSA.Q.N.DE.W0.S12.S1.N.D.D5._Z._Z._Z.XDC._T.S.V.N._T</t>
  </si>
  <si>
    <t>Quarterly; adjusted for annually</t>
  </si>
  <si>
    <t xml:space="preserve">direct taxes on households, nominal, scaled </t>
  </si>
  <si>
    <t>direct taxes on firms, nominal, scaled</t>
  </si>
  <si>
    <t>taxes_income_wealth * T_HH_ECB / (T_HH_ECB + T_non-finan_corp + T_finan_corp)</t>
  </si>
  <si>
    <t>taxes_income_wealth - T_HH</t>
  </si>
  <si>
    <t>SC_HH_ECB</t>
  </si>
  <si>
    <t>SC_F_ECB</t>
  </si>
  <si>
    <t>social contribtuions from households, nominal, scaled</t>
  </si>
  <si>
    <t>social contribtuions from firms, nominal, scaled</t>
  </si>
  <si>
    <t>SC_actual * SC_HH_ECB / (SC_HH_ECB + SC_F_ECB)</t>
  </si>
  <si>
    <t>SC_actual - SC_HH</t>
  </si>
  <si>
    <t>Other_PE</t>
  </si>
  <si>
    <t>Other Expenditures</t>
  </si>
  <si>
    <t>Share of revenue/expenditures</t>
  </si>
  <si>
    <t>Transfers: Unemployment</t>
  </si>
  <si>
    <t>based on EC paper (2019)</t>
  </si>
  <si>
    <t>Transfers: Other</t>
  </si>
  <si>
    <t>Revenue/GDP</t>
  </si>
  <si>
    <t>Expenditure/GDP</t>
  </si>
  <si>
    <t>Other Expenditure</t>
  </si>
  <si>
    <t>Semi-Elasticities</t>
  </si>
  <si>
    <t>Step 1: Calculate semi-elasticities</t>
  </si>
  <si>
    <t>Step 2: Calculate structural rates</t>
  </si>
  <si>
    <t>SPB</t>
  </si>
  <si>
    <t>Data extracted on 01/09/2025 11:58:08 from [ESTAT]</t>
  </si>
  <si>
    <t xml:space="preserve">Dataset: </t>
  </si>
  <si>
    <t>General government expenditure by function (COFOG) [gov_10a_exp__custom_17915455]</t>
  </si>
  <si>
    <t xml:space="preserve">Last updated: </t>
  </si>
  <si>
    <t>22/08/2025 23:00</t>
  </si>
  <si>
    <t>Time frequency</t>
  </si>
  <si>
    <t>Annual</t>
  </si>
  <si>
    <t>Unit of measure</t>
  </si>
  <si>
    <t>Percentage of gross domestic product (GDP)</t>
  </si>
  <si>
    <t>Sector</t>
  </si>
  <si>
    <t>General government</t>
  </si>
  <si>
    <t>National accounts indicator (ESA 2010)</t>
  </si>
  <si>
    <t>Total general government expenditure</t>
  </si>
  <si>
    <t>TIME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</si>
  <si>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</si>
  <si>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</si>
  <si>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</si>
  <si>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</si>
  <si>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</si>
  <si>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</si>
  <si>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</si>
  <si>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</si>
  <si>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</si>
  <si>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</si>
  <si>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COFOG99 (Labels)</t>
  </si>
  <si>
    <t>GEO (Labels)</t>
  </si>
  <si>
    <t/>
  </si>
  <si>
    <t>Total</t>
  </si>
  <si>
    <t>:</t>
  </si>
  <si>
    <t>Finland</t>
  </si>
  <si>
    <t>Special value</t>
  </si>
  <si>
    <t>not available</t>
  </si>
  <si>
    <t>Revenue/Expenditures (2023)</t>
  </si>
  <si>
    <t>Effective rates (% of nom. GDP (2023))</t>
  </si>
  <si>
    <t>Output gap (2023)</t>
  </si>
  <si>
    <t>Revenue/Expenditure weight in GDP (2023)</t>
  </si>
  <si>
    <t>Weights (share of GDP, 2023)</t>
  </si>
  <si>
    <t>Unemployment-related share of expenditure</t>
  </si>
  <si>
    <t>DSA Excel SPB 2023</t>
  </si>
  <si>
    <t>DSA Excel SPB 2024</t>
  </si>
  <si>
    <t>Weight (% of GDP)</t>
  </si>
  <si>
    <t>LP_AWG(+1)  - LP_AWG</t>
  </si>
  <si>
    <t>LP_AWG_GROWTH_EUCAM</t>
  </si>
  <si>
    <t>FWD_INFL_5Y5Y</t>
  </si>
  <si>
    <t>euro area inflation swaps, Lennard's DSA file</t>
  </si>
  <si>
    <t>AUT</t>
  </si>
  <si>
    <t>BEL</t>
  </si>
  <si>
    <t>CYP</t>
  </si>
  <si>
    <t>DEU</t>
  </si>
  <si>
    <t>GRC</t>
  </si>
  <si>
    <t>ESP</t>
  </si>
  <si>
    <t>EST</t>
  </si>
  <si>
    <t>FIN</t>
  </si>
  <si>
    <t>FRA</t>
  </si>
  <si>
    <t>IRL</t>
  </si>
  <si>
    <t>ITA</t>
  </si>
  <si>
    <t>LTU</t>
  </si>
  <si>
    <t>LUX</t>
  </si>
  <si>
    <t>LVA</t>
  </si>
  <si>
    <t>MLT</t>
  </si>
  <si>
    <t>NLD</t>
  </si>
  <si>
    <t>PRT</t>
  </si>
  <si>
    <t>SVK</t>
  </si>
  <si>
    <t>SVN</t>
  </si>
  <si>
    <t>HRV</t>
  </si>
  <si>
    <t>Semi Elasticities EU Revenue / Expenditure</t>
  </si>
  <si>
    <t>Semi-Elasticities (Scaled to EU)</t>
  </si>
  <si>
    <t>Budget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</si>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</sst>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"/>
    <numFmt numFmtId="165" formatCode="#,##0.0000000"/>
    <numFmt numFmtId="166" formatCode="#,##0.0000"/>
    <numFmt numFmtId="167" formatCode="#,##0.000"/>
    <numFmt numFmtId="168" formatCode="#,##0.##########"/>
    <numFmt numFmtId="169" formatCode="#,##0.0"/>
    <numFmt numFmtId="170" formatCode="#,##0.00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Calibri"/>
      <family val="2"/>
    </font>
    <font>
      <sz val="11"/>
      <color indexed="8"/>
      <name val="Aptos Narrow"/>
      <family val="2"/>
      <scheme val="minor"/>
    </font>
    <font>
      <sz val="11"/>
      <color theme="1"/>
      <name val="Aptos Display"/>
      <family val="2"/>
      <scheme val="major"/>
    </font>
    <font>
      <i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b/>
      <sz val="10"/>
      <color rgb="FF1F2328"/>
      <name val="Segoe UI"/>
      <family val="2"/>
    </font>
  </fonts>
  <fills count="1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mediumGray">
        <bgColor indexed="22"/>
      </patternFill>
    </fill>
    <fill>
      <patternFill patternType="solid">
        <fgColor rgb="FFDCE6F1"/>
      </patternFill>
    </fill>
    <fill>
      <patternFill patternType="solid">
        <fgColor rgb="FFF6F6F6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8" fillId="0" borderId="0"/>
  </cellStyleXfs>
  <cellXfs count="102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0" fillId="0" borderId="2" xfId="0" applyBorder="1"/>
    <xf numFmtId="0" fontId="0" fillId="0" borderId="1" xfId="0" applyBorder="1"/>
    <xf numFmtId="0" fontId="2" fillId="0" borderId="0" xfId="0" applyFont="1"/>
    <xf numFmtId="0" fontId="5" fillId="0" borderId="0" xfId="2" applyBorder="1"/>
    <xf numFmtId="0" fontId="0" fillId="0" borderId="0" xfId="0" quotePrefix="1"/>
    <xf numFmtId="0" fontId="0" fillId="0" borderId="2" xfId="0" quotePrefix="1" applyBorder="1"/>
    <xf numFmtId="0" fontId="3" fillId="0" borderId="0" xfId="0" applyFont="1" applyAlignment="1">
      <alignment horizontal="center"/>
    </xf>
    <xf numFmtId="3" fontId="0" fillId="0" borderId="0" xfId="0" applyNumberFormat="1"/>
    <xf numFmtId="0" fontId="6" fillId="0" borderId="0" xfId="0" applyFont="1"/>
    <xf numFmtId="3" fontId="0" fillId="2" borderId="0" xfId="0" applyNumberFormat="1" applyFill="1"/>
    <xf numFmtId="0" fontId="0" fillId="2" borderId="0" xfId="0" applyFill="1"/>
    <xf numFmtId="0" fontId="7" fillId="0" borderId="3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0" fillId="3" borderId="0" xfId="0" applyFill="1"/>
    <xf numFmtId="0" fontId="0" fillId="2" borderId="2" xfId="0" applyFill="1" applyBorder="1"/>
    <xf numFmtId="0" fontId="0" fillId="4" borderId="0" xfId="0" applyFill="1"/>
    <xf numFmtId="0" fontId="0" fillId="4" borderId="1" xfId="0" applyFill="1" applyBorder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2" xfId="0" applyFill="1" applyBorder="1"/>
    <xf numFmtId="0" fontId="0" fillId="8" borderId="0" xfId="0" applyFill="1"/>
    <xf numFmtId="0" fontId="0" fillId="8" borderId="1" xfId="0" applyFill="1" applyBorder="1"/>
    <xf numFmtId="0" fontId="0" fillId="9" borderId="0" xfId="0" applyFill="1"/>
    <xf numFmtId="0" fontId="0" fillId="10" borderId="0" xfId="0" applyFill="1"/>
    <xf numFmtId="0" fontId="0" fillId="11" borderId="0" xfId="0" applyFill="1"/>
    <xf numFmtId="3" fontId="0" fillId="10" borderId="0" xfId="0" applyNumberFormat="1" applyFill="1"/>
    <xf numFmtId="3" fontId="0" fillId="4" borderId="0" xfId="0" applyNumberFormat="1" applyFill="1"/>
    <xf numFmtId="3" fontId="0" fillId="7" borderId="0" xfId="0" applyNumberFormat="1" applyFill="1"/>
    <xf numFmtId="3" fontId="0" fillId="3" borderId="0" xfId="0" applyNumberFormat="1" applyFill="1"/>
    <xf numFmtId="0" fontId="0" fillId="12" borderId="0" xfId="0" applyFill="1"/>
    <xf numFmtId="0" fontId="0" fillId="12" borderId="1" xfId="0" applyFill="1" applyBorder="1"/>
    <xf numFmtId="0" fontId="2" fillId="12" borderId="0" xfId="0" applyFont="1" applyFill="1"/>
    <xf numFmtId="0" fontId="0" fillId="4" borderId="2" xfId="0" applyFill="1" applyBorder="1"/>
    <xf numFmtId="3" fontId="8" fillId="8" borderId="0" xfId="3" applyNumberFormat="1" applyFill="1"/>
    <xf numFmtId="3" fontId="0" fillId="8" borderId="0" xfId="0" applyNumberFormat="1" applyFill="1"/>
    <xf numFmtId="0" fontId="10" fillId="0" borderId="0" xfId="0" applyFont="1"/>
    <xf numFmtId="0" fontId="11" fillId="0" borderId="0" xfId="0" applyFont="1" applyAlignment="1">
      <alignment wrapText="1"/>
    </xf>
    <xf numFmtId="0" fontId="12" fillId="0" borderId="0" xfId="0" applyFont="1"/>
    <xf numFmtId="0" fontId="2" fillId="3" borderId="0" xfId="0" applyFont="1" applyFill="1"/>
    <xf numFmtId="164" fontId="0" fillId="12" borderId="0" xfId="0" applyNumberFormat="1" applyFill="1"/>
    <xf numFmtId="0" fontId="0" fillId="0" borderId="1" xfId="0" quotePrefix="1" applyBorder="1"/>
    <xf numFmtId="0" fontId="9" fillId="7" borderId="0" xfId="1" applyNumberFormat="1" applyFont="1" applyFill="1" applyAlignment="1">
      <alignment horizontal="right"/>
    </xf>
    <xf numFmtId="0" fontId="13" fillId="0" borderId="0" xfId="0" applyFont="1"/>
    <xf numFmtId="166" fontId="0" fillId="7" borderId="0" xfId="0" applyNumberFormat="1" applyFill="1"/>
    <xf numFmtId="0" fontId="13" fillId="0" borderId="0" xfId="0" applyFont="1" applyAlignment="1">
      <alignment horizontal="center"/>
    </xf>
    <xf numFmtId="166" fontId="0" fillId="3" borderId="0" xfId="0" applyNumberFormat="1" applyFill="1"/>
    <xf numFmtId="0" fontId="5" fillId="0" borderId="0" xfId="2" applyAlignment="1">
      <alignment horizontal="left" vertical="center"/>
    </xf>
    <xf numFmtId="3" fontId="0" fillId="11" borderId="0" xfId="0" applyNumberFormat="1" applyFill="1"/>
    <xf numFmtId="0" fontId="6" fillId="10" borderId="0" xfId="0" applyFont="1" applyFill="1"/>
    <xf numFmtId="0" fontId="6" fillId="2" borderId="0" xfId="0" applyFont="1" applyFill="1"/>
    <xf numFmtId="3" fontId="6" fillId="7" borderId="0" xfId="0" applyNumberFormat="1" applyFont="1" applyFill="1"/>
    <xf numFmtId="166" fontId="6" fillId="7" borderId="0" xfId="0" applyNumberFormat="1" applyFont="1" applyFill="1"/>
    <xf numFmtId="0" fontId="6" fillId="8" borderId="0" xfId="0" applyFont="1" applyFill="1"/>
    <xf numFmtId="0" fontId="6" fillId="4" borderId="0" xfId="0" applyFont="1" applyFill="1"/>
    <xf numFmtId="0" fontId="6" fillId="3" borderId="0" xfId="0" applyFont="1" applyFill="1"/>
    <xf numFmtId="3" fontId="6" fillId="2" borderId="0" xfId="0" applyNumberFormat="1" applyFont="1" applyFill="1"/>
    <xf numFmtId="3" fontId="6" fillId="10" borderId="0" xfId="0" applyNumberFormat="1" applyFont="1" applyFill="1"/>
    <xf numFmtId="3" fontId="6" fillId="8" borderId="0" xfId="0" applyNumberFormat="1" applyFont="1" applyFill="1"/>
    <xf numFmtId="3" fontId="6" fillId="4" borderId="0" xfId="0" applyNumberFormat="1" applyFont="1" applyFill="1"/>
    <xf numFmtId="0" fontId="6" fillId="9" borderId="0" xfId="0" applyFont="1" applyFill="1"/>
    <xf numFmtId="3" fontId="6" fillId="0" borderId="0" xfId="0" applyNumberFormat="1" applyFont="1"/>
    <xf numFmtId="166" fontId="6" fillId="3" borderId="0" xfId="0" applyNumberFormat="1" applyFont="1" applyFill="1"/>
    <xf numFmtId="0" fontId="2" fillId="11" borderId="0" xfId="0" applyFont="1" applyFill="1"/>
    <xf numFmtId="164" fontId="0" fillId="10" borderId="0" xfId="0" applyNumberFormat="1" applyFill="1"/>
    <xf numFmtId="164" fontId="0" fillId="4" borderId="0" xfId="0" applyNumberFormat="1" applyFill="1"/>
    <xf numFmtId="164" fontId="0" fillId="0" borderId="0" xfId="0" applyNumberFormat="1"/>
    <xf numFmtId="165" fontId="0" fillId="4" borderId="0" xfId="0" applyNumberFormat="1" applyFill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7" fillId="13" borderId="5" xfId="0" applyFont="1" applyFill="1" applyBorder="1" applyAlignment="1">
      <alignment horizontal="left" vertical="center"/>
    </xf>
    <xf numFmtId="0" fontId="16" fillId="14" borderId="5" xfId="0" applyFont="1" applyFill="1" applyBorder="1" applyAlignment="1">
      <alignment horizontal="left" vertical="center"/>
    </xf>
    <xf numFmtId="0" fontId="0" fillId="15" borderId="0" xfId="0" applyFill="1"/>
    <xf numFmtId="0" fontId="16" fillId="16" borderId="5" xfId="0" applyFont="1" applyFill="1" applyBorder="1" applyAlignment="1">
      <alignment horizontal="left" vertical="center"/>
    </xf>
    <xf numFmtId="168" fontId="15" fillId="17" borderId="0" xfId="0" applyNumberFormat="1" applyFont="1" applyFill="1" applyAlignment="1">
      <alignment horizontal="right" vertical="center" shrinkToFit="1"/>
    </xf>
    <xf numFmtId="169" fontId="15" fillId="17" borderId="0" xfId="0" applyNumberFormat="1" applyFont="1" applyFill="1" applyAlignment="1">
      <alignment horizontal="right" vertical="center" shrinkToFit="1"/>
    </xf>
    <xf numFmtId="3" fontId="15" fillId="17" borderId="0" xfId="0" applyNumberFormat="1" applyFont="1" applyFill="1" applyAlignment="1">
      <alignment horizontal="right" vertical="center" shrinkToFit="1"/>
    </xf>
    <xf numFmtId="168" fontId="15" fillId="0" borderId="0" xfId="0" applyNumberFormat="1" applyFont="1" applyAlignment="1">
      <alignment horizontal="right" vertical="center" shrinkToFit="1"/>
    </xf>
    <xf numFmtId="169" fontId="15" fillId="0" borderId="0" xfId="0" applyNumberFormat="1" applyFont="1" applyAlignment="1">
      <alignment horizontal="right" vertical="center" shrinkToFit="1"/>
    </xf>
    <xf numFmtId="3" fontId="15" fillId="0" borderId="0" xfId="0" applyNumberFormat="1" applyFont="1" applyAlignment="1">
      <alignment horizontal="right" vertical="center" shrinkToFit="1"/>
    </xf>
    <xf numFmtId="0" fontId="0" fillId="0" borderId="0" xfId="0" applyAlignment="1">
      <alignment horizontal="left"/>
    </xf>
    <xf numFmtId="0" fontId="3" fillId="18" borderId="0" xfId="0" applyFont="1" applyFill="1"/>
    <xf numFmtId="170" fontId="0" fillId="0" borderId="0" xfId="0" applyNumberFormat="1"/>
    <xf numFmtId="4" fontId="0" fillId="10" borderId="0" xfId="0" applyNumberFormat="1" applyFill="1"/>
    <xf numFmtId="4" fontId="0" fillId="3" borderId="0" xfId="0" applyNumberFormat="1" applyFill="1"/>
    <xf numFmtId="167" fontId="0" fillId="0" borderId="0" xfId="0" applyNumberFormat="1"/>
    <xf numFmtId="0" fontId="18" fillId="0" borderId="0" xfId="0" applyFont="1"/>
    <xf numFmtId="4" fontId="0" fillId="4" borderId="0" xfId="0" applyNumberFormat="1" applyFill="1"/>
    <xf numFmtId="4" fontId="0" fillId="0" borderId="0" xfId="0" applyNumberFormat="1"/>
    <xf numFmtId="166" fontId="0" fillId="0" borderId="0" xfId="0" applyNumberFormat="1"/>
    <xf numFmtId="165" fontId="0" fillId="0" borderId="0" xfId="0" applyNumberFormat="1"/>
    <xf numFmtId="3" fontId="2" fillId="4" borderId="0" xfId="0" applyNumberFormat="1" applyFont="1" applyFill="1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17" fillId="13" borderId="5" xfId="0" applyFont="1" applyFill="1" applyBorder="1" applyAlignment="1">
      <alignment horizontal="right" vertical="center"/>
    </xf>
  </cellXfs>
  <cellStyles count="4">
    <cellStyle name="Comma" xfId="1" builtinId="3"/>
    <cellStyle name="Hyperlink" xfId="2" builtinId="8"/>
    <cellStyle name="Normal" xfId="0" builtinId="0"/>
    <cellStyle name="Normal 2" xfId="3" xr:uid="{946EE397-57B6-4BEA-ABF4-B3F08A4686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styles" Target="styles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ezernatzukunft.sharepoint.com/sites/DZ-Schalte/Freigegebene%20Dokumente/2_Projekte/Fiskalpolitik/F48_EUCAM_DSA_Reformvorschlag/02_Daten/AMECO_data_excl_DE.xlsx" TargetMode="External"/><Relationship Id="rId1" Type="http://schemas.openxmlformats.org/officeDocument/2006/relationships/externalLinkPath" Target="AMECO_data_excl_D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EUCAMv10\2025_SPRING_F\EUCAM_output_2025_SPRING_F.xlsx" TargetMode="External"/><Relationship Id="rId1" Type="http://schemas.openxmlformats.org/officeDocument/2006/relationships/externalLinkPath" Target="file:///C:\EUCAMv10\2025_SPRING_F\EUCAM_output_2025_SPRING_F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ezernatzukunft.sharepoint.com/sites/DZ-Schalte/Freigegebene%20Dokumente/2_Projekte/Fiskalpolitik/F48_EUCAM_DSA_Reformvorschlag/02_Daten/Eurostat_K_split.xlsx" TargetMode="External"/><Relationship Id="rId1" Type="http://schemas.openxmlformats.org/officeDocument/2006/relationships/externalLinkPath" Target="Eurostat_K_spli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ezernatzukunft.sharepoint.com/sites/DZ-Schalte/Freigegebene%20Dokumente/2_Projekte/Fiskalpolitik/F48_EUCAM_DSA_Reformvorschlag/02_Daten/ECB_Actual%20Social%20Contributions.xlsx" TargetMode="External"/><Relationship Id="rId1" Type="http://schemas.openxmlformats.org/officeDocument/2006/relationships/externalLinkPath" Target="ECB_Actual%20Social%20Contributions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ezernatzukunft.sharepoint.com/sites/DZ-Schalte/Freigegebene%20Dokumente/2_Projekte/Fiskalpolitik/F48_EUCAM_DSA_Reformvorschlag/02_Daten/ECB_ST_LT%20Debt.xlsx" TargetMode="External"/><Relationship Id="rId1" Type="http://schemas.openxmlformats.org/officeDocument/2006/relationships/externalLinkPath" Target="ECB_ST_LT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ezernatzukunft.sharepoint.com/sites/DZ-Schalte/Freigegebene%20Dokumente/2_Projekte/Fiskalpolitik/F48_EUCAM_DSA_Reformvorschlag/02_Daten/ECB_Direct%20Taxes.xlsx" TargetMode="External"/><Relationship Id="rId1" Type="http://schemas.openxmlformats.org/officeDocument/2006/relationships/externalLinkPath" Target="ECB_Direct%20Taxes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ezernatzukunft.sharepoint.com/sites/DZ-Schalte/Freigegebene%20Dokumente/2_Projekte/Fiskalpolitik/F48_EUCAM_DSA_Reformvorschlag/02_Daten/AWGPART_SF2025_AR24.xlsx" TargetMode="External"/><Relationship Id="rId1" Type="http://schemas.openxmlformats.org/officeDocument/2006/relationships/externalLinkPath" Target="AWGPART_SF2025_AR24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ezernatzukunft.sharepoint.com/sites/DZ-Schalte/Freigegebene%20Dokumente/2_Projekte/Fiskalpolitik/F48_EUCAM_DSA_Reformvorschlag/02_Daten/DSA_data_2025_05.xlsx" TargetMode="External"/><Relationship Id="rId1" Type="http://schemas.openxmlformats.org/officeDocument/2006/relationships/externalLinkPath" Target="DSA_data_2025_05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ezernatzukunft.sharepoint.com/sites/DZ-Schalte/Freigegebene%20Dokumente/2_Projekte/Fiskalpolitik/F48_EUCAM_DSA_Reformvorschlag/03_Modell/Commission_prior_guidance_calculation_sheet_austria.xlsx" TargetMode="External"/><Relationship Id="rId1" Type="http://schemas.openxmlformats.org/officeDocument/2006/relationships/externalLinkPath" Target="/sites/DZ-Schalte/Freigegebene%20Dokumente/2_Projekte/Fiskalpolitik/F48_EUCAM_DSA_Reformvorschlag/03_Modell/Commission_prior_guidance_calculation_sheet_austria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ezernatzukunft.sharepoint.com/sites/DZ-Schalte/Freigegebene%20Dokumente/2_Projekte/Fiskalpolitik/F48_EUCAM_DSA_Reformvorschlag/03_Modell/Commission_prior_guidance_calculation_sheet_france.xlsx" TargetMode="External"/><Relationship Id="rId1" Type="http://schemas.openxmlformats.org/officeDocument/2006/relationships/externalLinkPath" Target="/sites/DZ-Schalte/Freigegebene%20Dokumente/2_Projekte/Fiskalpolitik/F48_EUCAM_DSA_Reformvorschlag/03_Modell/Commission_prior_guidance_calculation_sheet_franc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ezernatzukunft.sharepoint.com/sites/DZ-Schalte/Freigegebene%20Dokumente/2_Projekte/Fiskalpolitik/F48_EUCAM_DSA_Reformvorschlag/03_Modell/Commission_prior_guidance_calculation_sheet_finland.xlsx" TargetMode="External"/><Relationship Id="rId1" Type="http://schemas.openxmlformats.org/officeDocument/2006/relationships/externalLinkPath" Target="/sites/DZ-Schalte/Freigegebene%20Dokumente/2_Projekte/Fiskalpolitik/F48_EUCAM_DSA_Reformvorschlag/03_Modell/Commission_prior_guidance_calculation_sheet_finland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ezernatzukunft.sharepoint.com/sites/DZ-Schalte/Freigegebene%20Dokumente/2_Projekte/Fiskalpolitik/F48_EUCAM_DSA_Reformvorschlag/03_Modell/Commission_prior_guidance_calculation_sheet_germany.xlsx" TargetMode="External"/><Relationship Id="rId1" Type="http://schemas.openxmlformats.org/officeDocument/2006/relationships/externalLinkPath" Target="/sites/DZ-Schalte/Freigegebene%20Dokumente/2_Projekte/Fiskalpolitik/F48_EUCAM_DSA_Reformvorschlag/03_Modell/Commission_prior_guidance_calculation_sheet_germany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ezernatzukunft.sharepoint.com/sites/DZ-Schalte/Freigegebene%20Dokumente/2_Projekte/Fiskalpolitik/F48_EUCAM_DSA_Reformvorschlag/03_Modell/Commission_prior_guidance_calculation_sheet_italy.xlsx" TargetMode="External"/><Relationship Id="rId1" Type="http://schemas.openxmlformats.org/officeDocument/2006/relationships/externalLinkPath" Target="/sites/DZ-Schalte/Freigegebene%20Dokumente/2_Projekte/Fiskalpolitik/F48_EUCAM_DSA_Reformvorschlag/03_Modell/Commission_prior_guidance_calculation_sheet_italy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ezernatzukunft.sharepoint.com/sites/DZ-Schalte/Freigegebene%20Dokumente/2_Projekte/Fiskalpolitik/F48_EUCAM_DSA_Reformvorschlag/03_Modell/Commission_prior_guidance_calculation_sheet_netherlands.xlsx" TargetMode="External"/><Relationship Id="rId1" Type="http://schemas.openxmlformats.org/officeDocument/2006/relationships/externalLinkPath" Target="/sites/DZ-Schalte/Freigegebene%20Dokumente/2_Projekte/Fiskalpolitik/F48_EUCAM_DSA_Reformvorschlag/03_Modell/Commission_prior_guidance_calculation_sheet_netherlan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3"/>
      <sheetName val="Sheet2"/>
    </sheetNames>
    <sheetDataSet>
      <sheetData sheetId="0">
        <row r="1">
          <cell r="C1" t="str">
            <v>Austria</v>
          </cell>
          <cell r="D1" t="str">
            <v>Austria</v>
          </cell>
          <cell r="E1" t="str">
            <v>France</v>
          </cell>
          <cell r="F1" t="str">
            <v>France</v>
          </cell>
          <cell r="G1" t="str">
            <v>Italy</v>
          </cell>
          <cell r="H1" t="str">
            <v>Italy</v>
          </cell>
          <cell r="I1" t="str">
            <v>Netherlands</v>
          </cell>
          <cell r="J1" t="str">
            <v>Netherlands</v>
          </cell>
          <cell r="K1" t="str">
            <v>Finland</v>
          </cell>
          <cell r="L1" t="str">
            <v>Finland</v>
          </cell>
          <cell r="M1" t="str">
            <v>Austria</v>
          </cell>
          <cell r="N1" t="str">
            <v>Austria</v>
          </cell>
          <cell r="O1" t="str">
            <v>France</v>
          </cell>
          <cell r="P1" t="str">
            <v>France</v>
          </cell>
          <cell r="Q1" t="str">
            <v>Italy</v>
          </cell>
          <cell r="R1" t="str">
            <v>Italy</v>
          </cell>
          <cell r="S1" t="str">
            <v>Netherlands</v>
          </cell>
          <cell r="T1" t="str">
            <v>Netherlands</v>
          </cell>
          <cell r="U1" t="str">
            <v>Finland</v>
          </cell>
          <cell r="V1" t="str">
            <v>Finland</v>
          </cell>
          <cell r="W1" t="str">
            <v>Austria</v>
          </cell>
          <cell r="X1" t="str">
            <v>Finland</v>
          </cell>
          <cell r="Y1" t="str">
            <v>France</v>
          </cell>
          <cell r="Z1" t="str">
            <v>Italy</v>
          </cell>
          <cell r="AA1" t="str">
            <v>Netherlands</v>
          </cell>
          <cell r="AB1" t="str">
            <v>Austria</v>
          </cell>
          <cell r="AC1" t="str">
            <v>Finland</v>
          </cell>
          <cell r="AD1" t="str">
            <v>France</v>
          </cell>
          <cell r="AE1" t="str">
            <v>Italy</v>
          </cell>
          <cell r="AF1" t="str">
            <v>Netherlands</v>
          </cell>
          <cell r="AG1" t="str">
            <v>Austria</v>
          </cell>
          <cell r="AH1" t="str">
            <v>Finland</v>
          </cell>
          <cell r="AI1" t="str">
            <v>France</v>
          </cell>
          <cell r="AJ1" t="str">
            <v>Italy</v>
          </cell>
          <cell r="AK1" t="str">
            <v>Netherlands</v>
          </cell>
          <cell r="AL1" t="str">
            <v>Austria</v>
          </cell>
          <cell r="AM1" t="str">
            <v>Finland</v>
          </cell>
          <cell r="AN1" t="str">
            <v>France</v>
          </cell>
          <cell r="AO1" t="str">
            <v>Italy</v>
          </cell>
          <cell r="AP1" t="str">
            <v>Netherlands</v>
          </cell>
          <cell r="AQ1" t="str">
            <v>Austria</v>
          </cell>
          <cell r="AR1" t="str">
            <v>Finland</v>
          </cell>
          <cell r="AS1" t="str">
            <v>France</v>
          </cell>
          <cell r="AT1" t="str">
            <v>Italy</v>
          </cell>
          <cell r="AU1" t="str">
            <v>Netherlands</v>
          </cell>
          <cell r="AV1" t="str">
            <v>Austria</v>
          </cell>
          <cell r="AW1" t="str">
            <v>France</v>
          </cell>
          <cell r="AX1" t="str">
            <v>Finland</v>
          </cell>
          <cell r="AY1" t="str">
            <v>Italy</v>
          </cell>
          <cell r="AZ1" t="str">
            <v>Netherlands</v>
          </cell>
          <cell r="BA1" t="str">
            <v>Austria</v>
          </cell>
          <cell r="BB1" t="str">
            <v>Finland</v>
          </cell>
          <cell r="BC1" t="str">
            <v>France</v>
          </cell>
          <cell r="BD1" t="str">
            <v>Netherlands</v>
          </cell>
          <cell r="BE1" t="str">
            <v>Italy</v>
          </cell>
          <cell r="BF1" t="str">
            <v>Austria</v>
          </cell>
          <cell r="BG1" t="str">
            <v>Finland</v>
          </cell>
          <cell r="BH1" t="str">
            <v>France</v>
          </cell>
          <cell r="BI1" t="str">
            <v>Italy</v>
          </cell>
          <cell r="BJ1" t="str">
            <v>Netherlands</v>
          </cell>
          <cell r="BK1" t="str">
            <v>Austria</v>
          </cell>
          <cell r="BL1" t="str">
            <v>Finland</v>
          </cell>
          <cell r="BM1" t="str">
            <v>France</v>
          </cell>
          <cell r="BN1" t="str">
            <v>Italy</v>
          </cell>
          <cell r="BO1" t="str">
            <v>Netherlands</v>
          </cell>
          <cell r="BP1" t="str">
            <v>Austria</v>
          </cell>
          <cell r="BQ1" t="str">
            <v>France</v>
          </cell>
          <cell r="BR1" t="str">
            <v>Finland</v>
          </cell>
          <cell r="BS1" t="str">
            <v>Italy</v>
          </cell>
          <cell r="BT1" t="str">
            <v>Netherlands</v>
          </cell>
          <cell r="BU1" t="str">
            <v>Austria</v>
          </cell>
          <cell r="BV1" t="str">
            <v>Finland</v>
          </cell>
          <cell r="BW1" t="str">
            <v>France</v>
          </cell>
          <cell r="BX1" t="str">
            <v>Italy</v>
          </cell>
          <cell r="BY1" t="str">
            <v>Netherlands</v>
          </cell>
          <cell r="BZ1" t="str">
            <v>Austria</v>
          </cell>
          <cell r="CA1" t="str">
            <v>Finland</v>
          </cell>
          <cell r="CB1" t="str">
            <v>France</v>
          </cell>
          <cell r="CC1" t="str">
            <v>Italy</v>
          </cell>
          <cell r="CD1" t="str">
            <v>Netherlands</v>
          </cell>
          <cell r="CE1" t="str">
            <v>United States</v>
          </cell>
          <cell r="CF1" t="str">
            <v>Austria</v>
          </cell>
          <cell r="CG1" t="str">
            <v>Finland</v>
          </cell>
          <cell r="CH1" t="str">
            <v>France</v>
          </cell>
          <cell r="CI1" t="str">
            <v>Italy</v>
          </cell>
          <cell r="CJ1" t="str">
            <v>Netherlands</v>
          </cell>
          <cell r="CK1" t="str">
            <v>Austria</v>
          </cell>
          <cell r="CL1" t="str">
            <v>Finland</v>
          </cell>
          <cell r="CM1" t="str">
            <v>France</v>
          </cell>
          <cell r="CN1" t="str">
            <v>Italy</v>
          </cell>
          <cell r="CO1" t="str">
            <v>Netherlands</v>
          </cell>
          <cell r="CP1" t="str">
            <v>Austria</v>
          </cell>
          <cell r="CQ1" t="str">
            <v>Finland</v>
          </cell>
          <cell r="CR1" t="str">
            <v>France</v>
          </cell>
          <cell r="CS1" t="str">
            <v>Italy</v>
          </cell>
          <cell r="CT1" t="str">
            <v>Netherlands</v>
          </cell>
          <cell r="CU1" t="str">
            <v>Austria</v>
          </cell>
          <cell r="CV1" t="str">
            <v>Finland</v>
          </cell>
          <cell r="CW1" t="str">
            <v>Finland</v>
          </cell>
          <cell r="CX1" t="str">
            <v>Italy</v>
          </cell>
          <cell r="CY1" t="str">
            <v>Netherlands</v>
          </cell>
        </row>
        <row r="3">
          <cell r="C3" t="str">
            <v>I_M_NOM</v>
          </cell>
          <cell r="D3" t="str">
            <v>I_G</v>
          </cell>
          <cell r="E3" t="str">
            <v>I_M_NOM</v>
          </cell>
          <cell r="F3" t="str">
            <v>I_G</v>
          </cell>
          <cell r="G3" t="str">
            <v>I_M_NOM</v>
          </cell>
          <cell r="H3" t="str">
            <v>I_G</v>
          </cell>
          <cell r="I3" t="str">
            <v>I_M_NOM</v>
          </cell>
          <cell r="J3" t="str">
            <v>I_G</v>
          </cell>
          <cell r="K3" t="str">
            <v>I_M_NOM</v>
          </cell>
          <cell r="L3" t="str">
            <v>I_G</v>
          </cell>
          <cell r="M3" t="str">
            <v>DEPR_TOTAL_NOM</v>
          </cell>
          <cell r="N3" t="str">
            <v>DEPR_G_NOM</v>
          </cell>
          <cell r="O3" t="str">
            <v>DEPR_TOTAL_NOM</v>
          </cell>
          <cell r="P3" t="str">
            <v>DEPR_G_NOM</v>
          </cell>
          <cell r="Q3" t="str">
            <v>DEPR_G_NOM</v>
          </cell>
          <cell r="R3" t="str">
            <v>DEPR_TOTAL_NOM</v>
          </cell>
          <cell r="S3" t="str">
            <v>DEPR_TOTAL_NOM</v>
          </cell>
          <cell r="T3" t="str">
            <v>DEPR_G_NOM</v>
          </cell>
          <cell r="U3" t="str">
            <v>DEPR_G_NOM</v>
          </cell>
          <cell r="V3" t="str">
            <v>DEPR_TOTAL_NOM</v>
          </cell>
          <cell r="W3" t="str">
            <v>PB_RATIO</v>
          </cell>
          <cell r="X3" t="str">
            <v>PB_RATIO</v>
          </cell>
          <cell r="Y3" t="str">
            <v>PB_RATIO</v>
          </cell>
          <cell r="Z3" t="str">
            <v>PB_RATIO</v>
          </cell>
          <cell r="AA3" t="str">
            <v>PB_RATIO</v>
          </cell>
          <cell r="AB3" t="str">
            <v>GR</v>
          </cell>
          <cell r="AC3" t="str">
            <v>GR</v>
          </cell>
          <cell r="AD3" t="str">
            <v>GR</v>
          </cell>
          <cell r="AE3" t="str">
            <v>GR</v>
          </cell>
          <cell r="AF3" t="str">
            <v>GR</v>
          </cell>
          <cell r="AG3" t="str">
            <v>taxes_income_wealth</v>
          </cell>
          <cell r="AH3" t="str">
            <v>taxes_income_wealth</v>
          </cell>
          <cell r="AI3" t="str">
            <v>taxes_income_wealth</v>
          </cell>
          <cell r="AJ3" t="str">
            <v>taxes_income_wealth</v>
          </cell>
          <cell r="AK3" t="str">
            <v>taxes_income_wealth</v>
          </cell>
          <cell r="AL3" t="str">
            <v>T_C</v>
          </cell>
          <cell r="AM3" t="str">
            <v>T_C</v>
          </cell>
          <cell r="AN3" t="str">
            <v>T_C</v>
          </cell>
          <cell r="AO3" t="str">
            <v>T_C</v>
          </cell>
          <cell r="AP3" t="str">
            <v>T_C</v>
          </cell>
          <cell r="AQ3" t="str">
            <v>SC_actual</v>
          </cell>
          <cell r="AR3" t="str">
            <v>SC_actual</v>
          </cell>
          <cell r="AS3" t="str">
            <v>SC_actual</v>
          </cell>
          <cell r="AT3" t="str">
            <v>SC_actual</v>
          </cell>
          <cell r="AU3" t="str">
            <v>SC_actual</v>
          </cell>
          <cell r="AV3" t="str">
            <v>SC_IMP</v>
          </cell>
          <cell r="AW3" t="str">
            <v>SC_IMP</v>
          </cell>
          <cell r="AX3" t="str">
            <v>SC_IMP</v>
          </cell>
          <cell r="AY3" t="str">
            <v>SC_IMP</v>
          </cell>
          <cell r="AZ3" t="str">
            <v>SC_IMP</v>
          </cell>
          <cell r="BA3" t="str">
            <v>GE</v>
          </cell>
          <cell r="BB3" t="str">
            <v>GE</v>
          </cell>
          <cell r="BC3" t="str">
            <v>GE</v>
          </cell>
          <cell r="BD3" t="str">
            <v>GE</v>
          </cell>
          <cell r="BE3" t="str">
            <v>GE</v>
          </cell>
          <cell r="BF3" t="str">
            <v>G</v>
          </cell>
          <cell r="BG3" t="str">
            <v>G</v>
          </cell>
          <cell r="BH3" t="str">
            <v>G</v>
          </cell>
          <cell r="BI3" t="str">
            <v>G</v>
          </cell>
          <cell r="BJ3" t="str">
            <v>G</v>
          </cell>
          <cell r="BK3" t="str">
            <v>SUB</v>
          </cell>
          <cell r="BL3" t="str">
            <v>SUB</v>
          </cell>
          <cell r="BM3" t="str">
            <v>SUB</v>
          </cell>
          <cell r="BN3" t="str">
            <v>SUB</v>
          </cell>
          <cell r="BO3" t="str">
            <v>SUB</v>
          </cell>
          <cell r="BP3" t="str">
            <v>TR</v>
          </cell>
          <cell r="BQ3" t="str">
            <v>TR</v>
          </cell>
          <cell r="BR3" t="str">
            <v>TR</v>
          </cell>
          <cell r="BS3" t="str">
            <v>TR</v>
          </cell>
          <cell r="BT3" t="str">
            <v>TR</v>
          </cell>
          <cell r="BU3" t="str">
            <v>INT</v>
          </cell>
          <cell r="BV3" t="str">
            <v>INT</v>
          </cell>
          <cell r="BW3" t="str">
            <v>INT</v>
          </cell>
          <cell r="BX3" t="str">
            <v>INT</v>
          </cell>
          <cell r="BY3" t="str">
            <v>INT</v>
          </cell>
          <cell r="BZ3" t="str">
            <v>D_RATIO</v>
          </cell>
          <cell r="CA3" t="str">
            <v>D_RATIO</v>
          </cell>
          <cell r="CB3" t="str">
            <v>D_RATIO</v>
          </cell>
          <cell r="CC3" t="str">
            <v>D_RATIO</v>
          </cell>
          <cell r="CD3" t="str">
            <v>D_RATIO</v>
          </cell>
          <cell r="CE3" t="str">
            <v>EXR_USD</v>
          </cell>
          <cell r="CF3" t="str">
            <v>SF</v>
          </cell>
          <cell r="CG3" t="str">
            <v>SF</v>
          </cell>
          <cell r="CH3" t="str">
            <v>SF</v>
          </cell>
          <cell r="CI3" t="str">
            <v>SF</v>
          </cell>
          <cell r="CJ3" t="str">
            <v>SF</v>
          </cell>
          <cell r="CK3" t="str">
            <v>IIR</v>
          </cell>
          <cell r="CL3" t="str">
            <v>IIR</v>
          </cell>
          <cell r="CM3" t="str">
            <v>IIR</v>
          </cell>
          <cell r="CN3" t="str">
            <v>IIR</v>
          </cell>
          <cell r="CO3" t="str">
            <v>IIR</v>
          </cell>
          <cell r="CP3" t="str">
            <v>I_LT</v>
          </cell>
          <cell r="CQ3" t="str">
            <v>I_LT</v>
          </cell>
          <cell r="CR3" t="str">
            <v>I_LT</v>
          </cell>
          <cell r="CS3" t="str">
            <v>I_LT</v>
          </cell>
          <cell r="CT3" t="str">
            <v>I_LT</v>
          </cell>
          <cell r="CU3" t="str">
            <v>I_RATE</v>
          </cell>
          <cell r="CV3" t="str">
            <v>I_RATE</v>
          </cell>
          <cell r="CW3" t="str">
            <v>I_RATE</v>
          </cell>
          <cell r="CX3" t="str">
            <v>I_RATE</v>
          </cell>
          <cell r="CY3" t="str">
            <v>I_RATE</v>
          </cell>
        </row>
        <row r="6">
          <cell r="A6">
            <v>1960</v>
          </cell>
          <cell r="C6">
            <v>1342600000</v>
          </cell>
          <cell r="D6">
            <v>351380000</v>
          </cell>
          <cell r="E6">
            <v>10962500000</v>
          </cell>
          <cell r="F6">
            <v>2417600000</v>
          </cell>
          <cell r="K6">
            <v>1229120000</v>
          </cell>
          <cell r="L6">
            <v>244770000</v>
          </cell>
          <cell r="M6">
            <v>1002100000</v>
          </cell>
          <cell r="N6">
            <v>217340000</v>
          </cell>
          <cell r="O6">
            <v>7292700000</v>
          </cell>
          <cell r="R6">
            <v>5185000000</v>
          </cell>
          <cell r="S6">
            <v>1687600000</v>
          </cell>
          <cell r="U6">
            <v>66100000.000000007</v>
          </cell>
          <cell r="V6">
            <v>568970000</v>
          </cell>
          <cell r="CC6">
            <v>31.722200000000001</v>
          </cell>
          <cell r="CE6">
            <v>1.0562100000000001</v>
          </cell>
          <cell r="CR6">
            <v>5.7</v>
          </cell>
          <cell r="CS6">
            <v>5.26</v>
          </cell>
          <cell r="CT6">
            <v>4.2</v>
          </cell>
          <cell r="CX6">
            <v>3.5</v>
          </cell>
          <cell r="CY6">
            <v>2.1</v>
          </cell>
        </row>
        <row r="7">
          <cell r="A7">
            <v>1961</v>
          </cell>
          <cell r="C7">
            <v>1557500000</v>
          </cell>
          <cell r="D7">
            <v>391750000</v>
          </cell>
          <cell r="E7">
            <v>12425400000</v>
          </cell>
          <cell r="F7">
            <v>2783500000</v>
          </cell>
          <cell r="K7">
            <v>1386240000</v>
          </cell>
          <cell r="L7">
            <v>243560000</v>
          </cell>
          <cell r="M7">
            <v>1088700000</v>
          </cell>
          <cell r="N7">
            <v>233560000</v>
          </cell>
          <cell r="O7">
            <v>7863300000</v>
          </cell>
          <cell r="R7">
            <v>5620500000</v>
          </cell>
          <cell r="S7">
            <v>1869400000</v>
          </cell>
          <cell r="U7">
            <v>73860000</v>
          </cell>
          <cell r="V7">
            <v>642730000</v>
          </cell>
          <cell r="CC7">
            <v>29.864799999999999</v>
          </cell>
          <cell r="CE7">
            <v>1.06734</v>
          </cell>
          <cell r="CQ7">
            <v>6.58</v>
          </cell>
          <cell r="CR7">
            <v>5.52</v>
          </cell>
          <cell r="CS7">
            <v>4.97</v>
          </cell>
          <cell r="CT7">
            <v>3.91</v>
          </cell>
          <cell r="CX7">
            <v>3.5</v>
          </cell>
          <cell r="CY7">
            <v>1.1399999999999999</v>
          </cell>
        </row>
        <row r="8">
          <cell r="A8">
            <v>1962</v>
          </cell>
          <cell r="C8">
            <v>1619400000</v>
          </cell>
          <cell r="D8">
            <v>418620000</v>
          </cell>
          <cell r="E8">
            <v>13563800000</v>
          </cell>
          <cell r="F8">
            <v>3286400000</v>
          </cell>
          <cell r="K8">
            <v>1451490000</v>
          </cell>
          <cell r="L8">
            <v>265689999.99999997</v>
          </cell>
          <cell r="M8">
            <v>1181000000</v>
          </cell>
          <cell r="N8">
            <v>248100000</v>
          </cell>
          <cell r="O8">
            <v>8596400000</v>
          </cell>
          <cell r="R8">
            <v>6274100000</v>
          </cell>
          <cell r="S8">
            <v>2033599999.9999998</v>
          </cell>
          <cell r="U8">
            <v>79320000</v>
          </cell>
          <cell r="V8">
            <v>705830000</v>
          </cell>
          <cell r="CC8">
            <v>28.724299999999999</v>
          </cell>
          <cell r="CE8">
            <v>1.0698099999999999</v>
          </cell>
          <cell r="CQ8">
            <v>7.09</v>
          </cell>
          <cell r="CR8">
            <v>5.43</v>
          </cell>
          <cell r="CS8">
            <v>5.05</v>
          </cell>
          <cell r="CT8">
            <v>4.21</v>
          </cell>
          <cell r="CX8">
            <v>3.5</v>
          </cell>
          <cell r="CY8">
            <v>1.88</v>
          </cell>
        </row>
        <row r="9">
          <cell r="A9">
            <v>1963</v>
          </cell>
          <cell r="C9">
            <v>1758600000</v>
          </cell>
          <cell r="D9">
            <v>458510000</v>
          </cell>
          <cell r="E9">
            <v>15700400000</v>
          </cell>
          <cell r="F9">
            <v>3858000000</v>
          </cell>
          <cell r="K9">
            <v>1431710000</v>
          </cell>
          <cell r="L9">
            <v>300740000</v>
          </cell>
          <cell r="M9">
            <v>1307400000</v>
          </cell>
          <cell r="N9">
            <v>268220000</v>
          </cell>
          <cell r="O9">
            <v>9711600000</v>
          </cell>
          <cell r="R9">
            <v>7256400000</v>
          </cell>
          <cell r="S9">
            <v>2210300000</v>
          </cell>
          <cell r="U9">
            <v>86630000</v>
          </cell>
          <cell r="V9">
            <v>774670000</v>
          </cell>
          <cell r="CC9">
            <v>26.785799999999998</v>
          </cell>
          <cell r="CE9">
            <v>1.0698099999999999</v>
          </cell>
          <cell r="CQ9">
            <v>7.95</v>
          </cell>
          <cell r="CR9">
            <v>5.34</v>
          </cell>
          <cell r="CS9">
            <v>5.19</v>
          </cell>
          <cell r="CT9">
            <v>4.22</v>
          </cell>
          <cell r="CX9">
            <v>3.5</v>
          </cell>
          <cell r="CY9">
            <v>1.98</v>
          </cell>
        </row>
        <row r="10">
          <cell r="A10">
            <v>1964</v>
          </cell>
          <cell r="C10">
            <v>1938300000</v>
          </cell>
          <cell r="D10">
            <v>530719999.99999994</v>
          </cell>
          <cell r="E10">
            <v>17883000000</v>
          </cell>
          <cell r="F10">
            <v>4616000000</v>
          </cell>
          <cell r="K10">
            <v>1547250000</v>
          </cell>
          <cell r="L10">
            <v>380510000</v>
          </cell>
          <cell r="M10">
            <v>1410600000</v>
          </cell>
          <cell r="N10">
            <v>283310000</v>
          </cell>
          <cell r="O10">
            <v>10614600000</v>
          </cell>
          <cell r="R10">
            <v>8254799999.999999</v>
          </cell>
          <cell r="S10">
            <v>2442500000</v>
          </cell>
          <cell r="U10">
            <v>95070000</v>
          </cell>
          <cell r="V10">
            <v>850220000</v>
          </cell>
          <cell r="CC10">
            <v>26.617100000000001</v>
          </cell>
          <cell r="CE10">
            <v>1.0698099999999999</v>
          </cell>
          <cell r="CQ10">
            <v>8.41</v>
          </cell>
          <cell r="CR10">
            <v>5.45</v>
          </cell>
          <cell r="CS10">
            <v>5.74</v>
          </cell>
          <cell r="CT10">
            <v>4.92</v>
          </cell>
          <cell r="CX10">
            <v>3.5</v>
          </cell>
          <cell r="CY10">
            <v>3.45</v>
          </cell>
        </row>
        <row r="11">
          <cell r="A11">
            <v>1965</v>
          </cell>
          <cell r="C11">
            <v>2187000000</v>
          </cell>
          <cell r="D11">
            <v>588290000</v>
          </cell>
          <cell r="E11">
            <v>19441100000</v>
          </cell>
          <cell r="F11">
            <v>5216600000</v>
          </cell>
          <cell r="K11">
            <v>1785440000</v>
          </cell>
          <cell r="L11">
            <v>443980000</v>
          </cell>
          <cell r="M11">
            <v>1566900000</v>
          </cell>
          <cell r="N11">
            <v>316840000</v>
          </cell>
          <cell r="O11">
            <v>11521200000</v>
          </cell>
          <cell r="R11">
            <v>8867400000</v>
          </cell>
          <cell r="S11">
            <v>2689000000</v>
          </cell>
          <cell r="U11">
            <v>106330000</v>
          </cell>
          <cell r="V11">
            <v>930440000</v>
          </cell>
          <cell r="CC11">
            <v>27.647200000000002</v>
          </cell>
          <cell r="CE11">
            <v>1.0698099999999999</v>
          </cell>
          <cell r="CP11">
            <v>6.51</v>
          </cell>
          <cell r="CQ11">
            <v>8.6199999999999992</v>
          </cell>
          <cell r="CR11">
            <v>6.2</v>
          </cell>
          <cell r="CS11">
            <v>5.39</v>
          </cell>
          <cell r="CT11">
            <v>5.21</v>
          </cell>
          <cell r="CX11">
            <v>3.5</v>
          </cell>
          <cell r="CY11">
            <v>3.96</v>
          </cell>
        </row>
        <row r="12">
          <cell r="A12">
            <v>1966</v>
          </cell>
          <cell r="C12">
            <v>2440800000</v>
          </cell>
          <cell r="D12">
            <v>633230000</v>
          </cell>
          <cell r="E12">
            <v>21532000000</v>
          </cell>
          <cell r="F12">
            <v>5519300000</v>
          </cell>
          <cell r="K12">
            <v>1940650000</v>
          </cell>
          <cell r="L12">
            <v>459950000</v>
          </cell>
          <cell r="M12">
            <v>1703300000</v>
          </cell>
          <cell r="N12">
            <v>336950000</v>
          </cell>
          <cell r="O12">
            <v>12540800000</v>
          </cell>
          <cell r="R12">
            <v>9336900000</v>
          </cell>
          <cell r="S12">
            <v>2950800000</v>
          </cell>
          <cell r="U12">
            <v>114200000</v>
          </cell>
          <cell r="V12">
            <v>1025690000</v>
          </cell>
          <cell r="CC12">
            <v>32.299300000000002</v>
          </cell>
          <cell r="CE12">
            <v>1.0698099999999999</v>
          </cell>
          <cell r="CP12">
            <v>6.91</v>
          </cell>
          <cell r="CQ12">
            <v>8.41</v>
          </cell>
          <cell r="CR12">
            <v>6.58</v>
          </cell>
          <cell r="CS12">
            <v>5.49</v>
          </cell>
          <cell r="CT12">
            <v>6.24</v>
          </cell>
          <cell r="CX12">
            <v>3.5</v>
          </cell>
          <cell r="CY12">
            <v>4.87</v>
          </cell>
        </row>
        <row r="13">
          <cell r="A13">
            <v>1967</v>
          </cell>
          <cell r="C13">
            <v>2428600000</v>
          </cell>
          <cell r="D13">
            <v>731070000</v>
          </cell>
          <cell r="E13">
            <v>23701800000</v>
          </cell>
          <cell r="F13">
            <v>6149200000</v>
          </cell>
          <cell r="K13">
            <v>1868740000</v>
          </cell>
          <cell r="L13">
            <v>458790000</v>
          </cell>
          <cell r="M13">
            <v>1853100000</v>
          </cell>
          <cell r="N13">
            <v>378950000</v>
          </cell>
          <cell r="O13">
            <v>13710500000</v>
          </cell>
          <cell r="R13">
            <v>10026000000</v>
          </cell>
          <cell r="S13">
            <v>3221300000</v>
          </cell>
          <cell r="U13">
            <v>121100000</v>
          </cell>
          <cell r="V13">
            <v>1059160000.0000001</v>
          </cell>
          <cell r="CC13">
            <v>31.873799999999999</v>
          </cell>
          <cell r="CE13">
            <v>1.0648169999999999</v>
          </cell>
          <cell r="CP13">
            <v>7.22</v>
          </cell>
          <cell r="CQ13">
            <v>8.19</v>
          </cell>
          <cell r="CR13">
            <v>6.71</v>
          </cell>
          <cell r="CS13">
            <v>5.59</v>
          </cell>
          <cell r="CT13">
            <v>6</v>
          </cell>
          <cell r="CU13">
            <v>4.75</v>
          </cell>
          <cell r="CX13">
            <v>3.5</v>
          </cell>
          <cell r="CY13">
            <v>4.6900000000000004</v>
          </cell>
        </row>
        <row r="14">
          <cell r="A14">
            <v>1968</v>
          </cell>
          <cell r="C14">
            <v>2604400000</v>
          </cell>
          <cell r="D14">
            <v>788100000</v>
          </cell>
          <cell r="E14">
            <v>26671700000</v>
          </cell>
          <cell r="F14">
            <v>6658500000</v>
          </cell>
          <cell r="K14">
            <v>1660270000</v>
          </cell>
          <cell r="L14">
            <v>427050000</v>
          </cell>
          <cell r="M14">
            <v>2028400000</v>
          </cell>
          <cell r="N14">
            <v>409620000</v>
          </cell>
          <cell r="O14">
            <v>14867900000</v>
          </cell>
          <cell r="R14">
            <v>11130800000</v>
          </cell>
          <cell r="S14">
            <v>3605000000</v>
          </cell>
          <cell r="U14">
            <v>121660000</v>
          </cell>
          <cell r="V14">
            <v>1052200000</v>
          </cell>
          <cell r="CC14">
            <v>34.230200000000004</v>
          </cell>
          <cell r="CE14">
            <v>1.0288900000000001</v>
          </cell>
          <cell r="CP14">
            <v>7.74</v>
          </cell>
          <cell r="CQ14">
            <v>8.15</v>
          </cell>
          <cell r="CR14">
            <v>6.95</v>
          </cell>
          <cell r="CS14">
            <v>5.61</v>
          </cell>
          <cell r="CT14">
            <v>6.22</v>
          </cell>
          <cell r="CU14">
            <v>4.1399999999999997</v>
          </cell>
          <cell r="CX14">
            <v>3.5</v>
          </cell>
          <cell r="CY14">
            <v>4.55</v>
          </cell>
        </row>
        <row r="15">
          <cell r="A15">
            <v>1969</v>
          </cell>
          <cell r="C15">
            <v>2808300000</v>
          </cell>
          <cell r="D15">
            <v>821810000</v>
          </cell>
          <cell r="E15">
            <v>29496500000</v>
          </cell>
          <cell r="F15">
            <v>6936900000</v>
          </cell>
          <cell r="K15">
            <v>2031170000</v>
          </cell>
          <cell r="L15">
            <v>440490000</v>
          </cell>
          <cell r="M15">
            <v>2172300000</v>
          </cell>
          <cell r="N15">
            <v>408790000</v>
          </cell>
          <cell r="O15">
            <v>15884500000</v>
          </cell>
          <cell r="R15">
            <v>12429500000</v>
          </cell>
          <cell r="S15">
            <v>4012100000</v>
          </cell>
          <cell r="U15">
            <v>134570000</v>
          </cell>
          <cell r="V15">
            <v>1156990000</v>
          </cell>
          <cell r="CC15">
            <v>34.841299999999997</v>
          </cell>
          <cell r="CE15">
            <v>1.022187</v>
          </cell>
          <cell r="CP15">
            <v>7.52</v>
          </cell>
          <cell r="CQ15">
            <v>7.91</v>
          </cell>
          <cell r="CR15">
            <v>7.87</v>
          </cell>
          <cell r="CS15">
            <v>5.8</v>
          </cell>
          <cell r="CT15">
            <v>7.04</v>
          </cell>
          <cell r="CU15">
            <v>4.49</v>
          </cell>
          <cell r="CX15">
            <v>3.71</v>
          </cell>
          <cell r="CY15">
            <v>5.71</v>
          </cell>
        </row>
        <row r="16">
          <cell r="A16">
            <v>1970</v>
          </cell>
          <cell r="C16">
            <v>3270100000</v>
          </cell>
          <cell r="D16">
            <v>926410000</v>
          </cell>
          <cell r="E16">
            <v>30363000000</v>
          </cell>
          <cell r="F16">
            <v>7144300000</v>
          </cell>
          <cell r="G16">
            <v>25621100000</v>
          </cell>
          <cell r="H16">
            <v>3748410000</v>
          </cell>
          <cell r="I16">
            <v>8176600000.000001</v>
          </cell>
          <cell r="J16">
            <v>2414530000</v>
          </cell>
          <cell r="K16">
            <v>2605400000</v>
          </cell>
          <cell r="L16">
            <v>426640000</v>
          </cell>
          <cell r="M16">
            <v>2416300000</v>
          </cell>
          <cell r="N16">
            <v>456150000</v>
          </cell>
          <cell r="O16">
            <v>16419600000</v>
          </cell>
          <cell r="P16">
            <v>2670700000</v>
          </cell>
          <cell r="Q16">
            <v>3497000000</v>
          </cell>
          <cell r="R16">
            <v>14482100000</v>
          </cell>
          <cell r="S16">
            <v>4630400000</v>
          </cell>
          <cell r="T16">
            <v>893110000</v>
          </cell>
          <cell r="U16">
            <v>156550000</v>
          </cell>
          <cell r="V16">
            <v>1338640000</v>
          </cell>
          <cell r="CC16">
            <v>35.776600000000002</v>
          </cell>
          <cell r="CE16">
            <v>1.022227</v>
          </cell>
          <cell r="CP16">
            <v>7.82</v>
          </cell>
          <cell r="CQ16">
            <v>7.83</v>
          </cell>
          <cell r="CR16">
            <v>8.0399999999999991</v>
          </cell>
          <cell r="CS16">
            <v>7.73</v>
          </cell>
          <cell r="CT16">
            <v>7.83</v>
          </cell>
          <cell r="CU16">
            <v>5.62</v>
          </cell>
          <cell r="CV16">
            <v>10.61</v>
          </cell>
          <cell r="CW16">
            <v>10.61</v>
          </cell>
          <cell r="CX16">
            <v>5.25</v>
          </cell>
          <cell r="CY16">
            <v>6.15</v>
          </cell>
        </row>
        <row r="17">
          <cell r="A17">
            <v>1971</v>
          </cell>
          <cell r="C17">
            <v>3996800000</v>
          </cell>
          <cell r="D17">
            <v>1127250000</v>
          </cell>
          <cell r="E17">
            <v>33939600000</v>
          </cell>
          <cell r="F17">
            <v>7556500000</v>
          </cell>
          <cell r="G17">
            <v>27188100000</v>
          </cell>
          <cell r="H17">
            <v>3882060000</v>
          </cell>
          <cell r="I17">
            <v>9422700000</v>
          </cell>
          <cell r="J17">
            <v>2808950000</v>
          </cell>
          <cell r="K17">
            <v>2944820000</v>
          </cell>
          <cell r="L17">
            <v>470440000</v>
          </cell>
          <cell r="M17">
            <v>2770300000</v>
          </cell>
          <cell r="N17">
            <v>537910000</v>
          </cell>
          <cell r="O17">
            <v>18520800000</v>
          </cell>
          <cell r="P17">
            <v>3101100000</v>
          </cell>
          <cell r="Q17">
            <v>3576760000</v>
          </cell>
          <cell r="R17">
            <v>15468700000</v>
          </cell>
          <cell r="S17">
            <v>5464700000</v>
          </cell>
          <cell r="T17">
            <v>1066319999.9999999</v>
          </cell>
          <cell r="U17">
            <v>173950000</v>
          </cell>
          <cell r="V17">
            <v>1532160000</v>
          </cell>
          <cell r="CC17">
            <v>40.415999999999997</v>
          </cell>
          <cell r="CE17">
            <v>1.04776</v>
          </cell>
          <cell r="CP17">
            <v>7.71</v>
          </cell>
          <cell r="CQ17">
            <v>8.1</v>
          </cell>
          <cell r="CR17">
            <v>7.75</v>
          </cell>
          <cell r="CS17">
            <v>7</v>
          </cell>
          <cell r="CT17">
            <v>7.05</v>
          </cell>
          <cell r="CU17">
            <v>4.3899999999999997</v>
          </cell>
          <cell r="CV17">
            <v>8.09</v>
          </cell>
          <cell r="CW17">
            <v>8.09</v>
          </cell>
          <cell r="CX17">
            <v>5.69</v>
          </cell>
          <cell r="CY17">
            <v>4.45</v>
          </cell>
        </row>
        <row r="18">
          <cell r="A18">
            <v>1972</v>
          </cell>
          <cell r="C18">
            <v>5040000000</v>
          </cell>
          <cell r="D18">
            <v>1361760000</v>
          </cell>
          <cell r="E18">
            <v>39231900000</v>
          </cell>
          <cell r="F18">
            <v>8245100000.000001</v>
          </cell>
          <cell r="G18">
            <v>28674600000</v>
          </cell>
          <cell r="H18">
            <v>4378990000</v>
          </cell>
          <cell r="I18">
            <v>10048100000</v>
          </cell>
          <cell r="J18">
            <v>2806310000</v>
          </cell>
          <cell r="K18">
            <v>3249130000</v>
          </cell>
          <cell r="L18">
            <v>568970000</v>
          </cell>
          <cell r="M18">
            <v>3174200000</v>
          </cell>
          <cell r="N18">
            <v>609600000</v>
          </cell>
          <cell r="O18">
            <v>21783800000</v>
          </cell>
          <cell r="P18">
            <v>3706700000</v>
          </cell>
          <cell r="Q18">
            <v>3648220000</v>
          </cell>
          <cell r="R18">
            <v>16829500000</v>
          </cell>
          <cell r="S18">
            <v>6257900000</v>
          </cell>
          <cell r="T18">
            <v>1246280000</v>
          </cell>
          <cell r="U18">
            <v>189220000</v>
          </cell>
          <cell r="V18">
            <v>1692000000</v>
          </cell>
          <cell r="CC18">
            <v>45.906300000000002</v>
          </cell>
          <cell r="CE18">
            <v>1.12178</v>
          </cell>
          <cell r="CP18">
            <v>7.38</v>
          </cell>
          <cell r="CQ18">
            <v>7.97</v>
          </cell>
          <cell r="CR18">
            <v>7.35</v>
          </cell>
          <cell r="CS18">
            <v>6.59</v>
          </cell>
          <cell r="CT18">
            <v>6.67</v>
          </cell>
          <cell r="CU18">
            <v>5.17</v>
          </cell>
          <cell r="CV18">
            <v>7.77</v>
          </cell>
          <cell r="CW18">
            <v>7.77</v>
          </cell>
          <cell r="CX18">
            <v>5.18</v>
          </cell>
          <cell r="CY18">
            <v>2.74</v>
          </cell>
        </row>
        <row r="19">
          <cell r="A19">
            <v>1973</v>
          </cell>
          <cell r="C19">
            <v>5809800000</v>
          </cell>
          <cell r="D19">
            <v>1546830000</v>
          </cell>
          <cell r="E19">
            <v>47375500000</v>
          </cell>
          <cell r="F19">
            <v>9508500000</v>
          </cell>
          <cell r="G19">
            <v>34125600000</v>
          </cell>
          <cell r="H19">
            <v>4353380000</v>
          </cell>
          <cell r="I19">
            <v>11642300000</v>
          </cell>
          <cell r="J19">
            <v>3034010000</v>
          </cell>
          <cell r="K19">
            <v>4101960000</v>
          </cell>
          <cell r="L19">
            <v>631220000</v>
          </cell>
          <cell r="M19">
            <v>3787400000</v>
          </cell>
          <cell r="N19">
            <v>732760000</v>
          </cell>
          <cell r="O19">
            <v>26177600000</v>
          </cell>
          <cell r="P19">
            <v>4605600000</v>
          </cell>
          <cell r="Q19">
            <v>4006330000</v>
          </cell>
          <cell r="R19">
            <v>18949300000</v>
          </cell>
          <cell r="S19">
            <v>7280300000</v>
          </cell>
          <cell r="T19">
            <v>1501540000</v>
          </cell>
          <cell r="U19">
            <v>236090000</v>
          </cell>
          <cell r="V19">
            <v>2064360000.0000002</v>
          </cell>
          <cell r="CC19">
            <v>48.810499999999998</v>
          </cell>
          <cell r="CE19">
            <v>1.23173</v>
          </cell>
          <cell r="CP19">
            <v>8.25</v>
          </cell>
          <cell r="CQ19">
            <v>8.26</v>
          </cell>
          <cell r="CR19">
            <v>8.2899999999999991</v>
          </cell>
          <cell r="CS19">
            <v>6.92</v>
          </cell>
          <cell r="CT19">
            <v>7.31</v>
          </cell>
          <cell r="CU19">
            <v>6.94</v>
          </cell>
          <cell r="CV19">
            <v>9.34</v>
          </cell>
          <cell r="CW19">
            <v>9.34</v>
          </cell>
          <cell r="CX19">
            <v>6.98</v>
          </cell>
          <cell r="CY19">
            <v>7.54</v>
          </cell>
        </row>
        <row r="20">
          <cell r="A20">
            <v>1974</v>
          </cell>
          <cell r="C20">
            <v>7184000000</v>
          </cell>
          <cell r="D20">
            <v>2022910000</v>
          </cell>
          <cell r="E20">
            <v>54618100000</v>
          </cell>
          <cell r="F20">
            <v>10781300000</v>
          </cell>
          <cell r="G20">
            <v>40741900000</v>
          </cell>
          <cell r="H20">
            <v>5339450000</v>
          </cell>
          <cell r="I20">
            <v>13059400000</v>
          </cell>
          <cell r="J20">
            <v>3672870000</v>
          </cell>
          <cell r="K20">
            <v>5593020000</v>
          </cell>
          <cell r="L20">
            <v>820640000</v>
          </cell>
          <cell r="M20">
            <v>4779600000</v>
          </cell>
          <cell r="N20">
            <v>958160000</v>
          </cell>
          <cell r="O20">
            <v>31408400000</v>
          </cell>
          <cell r="P20">
            <v>5599900000</v>
          </cell>
          <cell r="Q20">
            <v>4691960000</v>
          </cell>
          <cell r="R20">
            <v>23174600000</v>
          </cell>
          <cell r="S20">
            <v>9166300000</v>
          </cell>
          <cell r="T20">
            <v>1896770000</v>
          </cell>
          <cell r="U20">
            <v>330280000</v>
          </cell>
          <cell r="V20">
            <v>2822060000</v>
          </cell>
          <cell r="CC20">
            <v>48.511899999999997</v>
          </cell>
          <cell r="CE20">
            <v>1.1927000000000001</v>
          </cell>
          <cell r="CP20">
            <v>9.74</v>
          </cell>
          <cell r="CQ20">
            <v>8.7899999999999991</v>
          </cell>
          <cell r="CR20">
            <v>10.45</v>
          </cell>
          <cell r="CS20">
            <v>9.61</v>
          </cell>
          <cell r="CT20">
            <v>10.69</v>
          </cell>
          <cell r="CU20">
            <v>7.26</v>
          </cell>
          <cell r="CV20">
            <v>10.41</v>
          </cell>
          <cell r="CW20">
            <v>10.41</v>
          </cell>
          <cell r="CX20">
            <v>14.88</v>
          </cell>
          <cell r="CY20">
            <v>10.36</v>
          </cell>
        </row>
        <row r="21">
          <cell r="A21">
            <v>1975</v>
          </cell>
          <cell r="C21">
            <v>7124700000</v>
          </cell>
          <cell r="D21">
            <v>2231340000</v>
          </cell>
          <cell r="E21">
            <v>60523900000</v>
          </cell>
          <cell r="F21">
            <v>13887000000</v>
          </cell>
          <cell r="G21">
            <v>43125800000</v>
          </cell>
          <cell r="H21">
            <v>6740150000</v>
          </cell>
          <cell r="I21">
            <v>13866500000</v>
          </cell>
          <cell r="J21">
            <v>4519270000</v>
          </cell>
          <cell r="K21">
            <v>6750070000</v>
          </cell>
          <cell r="L21">
            <v>1087290000</v>
          </cell>
          <cell r="M21">
            <v>5262200000</v>
          </cell>
          <cell r="N21">
            <v>1071199999.9999999</v>
          </cell>
          <cell r="O21">
            <v>39623800000</v>
          </cell>
          <cell r="P21">
            <v>7388600000</v>
          </cell>
          <cell r="Q21">
            <v>5745980000</v>
          </cell>
          <cell r="R21">
            <v>28792900000</v>
          </cell>
          <cell r="S21">
            <v>10704100000</v>
          </cell>
          <cell r="T21">
            <v>2206170000</v>
          </cell>
          <cell r="U21">
            <v>434390000</v>
          </cell>
          <cell r="V21">
            <v>3447650000</v>
          </cell>
          <cell r="X21">
            <v>5.5330269999999997</v>
          </cell>
          <cell r="AC21">
            <v>10333800000</v>
          </cell>
          <cell r="AH21">
            <v>3791760000</v>
          </cell>
          <cell r="AM21">
            <v>2848400000</v>
          </cell>
          <cell r="AR21">
            <v>2118310000.0000002</v>
          </cell>
          <cell r="AX21">
            <v>346728000</v>
          </cell>
          <cell r="BB21">
            <v>9157500000</v>
          </cell>
          <cell r="BG21">
            <v>4010270000</v>
          </cell>
          <cell r="BL21">
            <v>779811000</v>
          </cell>
          <cell r="BR21">
            <v>2194200000</v>
          </cell>
          <cell r="BV21">
            <v>136074000</v>
          </cell>
          <cell r="CA21">
            <v>6.5094000000000003</v>
          </cell>
          <cell r="CC21">
            <v>54.7423</v>
          </cell>
          <cell r="CE21">
            <v>1.2407699999999999</v>
          </cell>
          <cell r="CP21">
            <v>9.61</v>
          </cell>
          <cell r="CQ21">
            <v>9.6300000000000008</v>
          </cell>
          <cell r="CR21">
            <v>9.52</v>
          </cell>
          <cell r="CS21">
            <v>10.039999999999999</v>
          </cell>
          <cell r="CT21">
            <v>9.15</v>
          </cell>
          <cell r="CU21">
            <v>5.49</v>
          </cell>
          <cell r="CV21">
            <v>11.72</v>
          </cell>
          <cell r="CW21">
            <v>11.72</v>
          </cell>
          <cell r="CX21">
            <v>10.44</v>
          </cell>
          <cell r="CY21">
            <v>5.35</v>
          </cell>
        </row>
        <row r="22">
          <cell r="A22">
            <v>1976</v>
          </cell>
          <cell r="C22">
            <v>8441400000</v>
          </cell>
          <cell r="D22">
            <v>2364020000</v>
          </cell>
          <cell r="E22">
            <v>68415300000</v>
          </cell>
          <cell r="F22">
            <v>15711700000</v>
          </cell>
          <cell r="G22">
            <v>44755300000</v>
          </cell>
          <cell r="H22">
            <v>7106940000</v>
          </cell>
          <cell r="I22">
            <v>15969000000</v>
          </cell>
          <cell r="J22">
            <v>5273290000</v>
          </cell>
          <cell r="K22">
            <v>7204620000</v>
          </cell>
          <cell r="L22">
            <v>1201230000</v>
          </cell>
          <cell r="M22">
            <v>6031500000</v>
          </cell>
          <cell r="N22">
            <v>1238180000</v>
          </cell>
          <cell r="O22">
            <v>46426000000</v>
          </cell>
          <cell r="P22">
            <v>8917400000</v>
          </cell>
          <cell r="Q22">
            <v>6128090000</v>
          </cell>
          <cell r="R22">
            <v>30634200000</v>
          </cell>
          <cell r="S22">
            <v>12744700000</v>
          </cell>
          <cell r="T22">
            <v>2674690000</v>
          </cell>
          <cell r="U22">
            <v>553030000</v>
          </cell>
          <cell r="V22">
            <v>4284980000</v>
          </cell>
          <cell r="X22">
            <v>8.2490699999999997</v>
          </cell>
          <cell r="AC22">
            <v>13482500000</v>
          </cell>
          <cell r="AH22">
            <v>5312440000</v>
          </cell>
          <cell r="AM22">
            <v>3428540000</v>
          </cell>
          <cell r="AR22">
            <v>2730700000</v>
          </cell>
          <cell r="AX22">
            <v>427533000</v>
          </cell>
          <cell r="BB22">
            <v>11310300000</v>
          </cell>
          <cell r="BG22">
            <v>5105570000</v>
          </cell>
          <cell r="BL22">
            <v>906094000</v>
          </cell>
          <cell r="BR22">
            <v>2894810000</v>
          </cell>
          <cell r="BV22">
            <v>169634000</v>
          </cell>
          <cell r="CA22">
            <v>6.1066000000000003</v>
          </cell>
          <cell r="CC22">
            <v>54.434899999999999</v>
          </cell>
          <cell r="CE22">
            <v>1.11805</v>
          </cell>
          <cell r="CG22">
            <v>2370000000</v>
          </cell>
          <cell r="CL22">
            <v>10.423729</v>
          </cell>
          <cell r="CP22">
            <v>8.75</v>
          </cell>
          <cell r="CQ22">
            <v>10.17</v>
          </cell>
          <cell r="CR22">
            <v>9.33</v>
          </cell>
          <cell r="CS22">
            <v>12.66</v>
          </cell>
          <cell r="CT22">
            <v>9.1999999999999993</v>
          </cell>
          <cell r="CU22">
            <v>4.67</v>
          </cell>
          <cell r="CV22">
            <v>12.37</v>
          </cell>
          <cell r="CW22">
            <v>12.37</v>
          </cell>
          <cell r="CX22">
            <v>15.97</v>
          </cell>
          <cell r="CY22">
            <v>7.37</v>
          </cell>
        </row>
        <row r="23">
          <cell r="A23">
            <v>1977</v>
          </cell>
          <cell r="C23">
            <v>10345100000</v>
          </cell>
          <cell r="D23">
            <v>2726180000</v>
          </cell>
          <cell r="E23">
            <v>71892800000</v>
          </cell>
          <cell r="F23">
            <v>15154100000</v>
          </cell>
          <cell r="G23">
            <v>50099700000</v>
          </cell>
          <cell r="H23">
            <v>7761990000</v>
          </cell>
          <cell r="I23">
            <v>20021000000</v>
          </cell>
          <cell r="J23">
            <v>5371570000</v>
          </cell>
          <cell r="K23">
            <v>7220140000</v>
          </cell>
          <cell r="L23">
            <v>1263330000</v>
          </cell>
          <cell r="M23">
            <v>7244100000</v>
          </cell>
          <cell r="N23">
            <v>1462370000</v>
          </cell>
          <cell r="O23">
            <v>51049600000</v>
          </cell>
          <cell r="P23">
            <v>9947500000</v>
          </cell>
          <cell r="Q23">
            <v>7248900000</v>
          </cell>
          <cell r="R23">
            <v>34840500000</v>
          </cell>
          <cell r="S23">
            <v>14742000000</v>
          </cell>
          <cell r="T23">
            <v>3157070000</v>
          </cell>
          <cell r="U23">
            <v>616130000</v>
          </cell>
          <cell r="V23">
            <v>4707720000</v>
          </cell>
          <cell r="X23">
            <v>7.0068429999999999</v>
          </cell>
          <cell r="AC23">
            <v>14033800000</v>
          </cell>
          <cell r="AH23">
            <v>5084390000</v>
          </cell>
          <cell r="AM23">
            <v>3834000000</v>
          </cell>
          <cell r="AR23">
            <v>2943460000</v>
          </cell>
          <cell r="AX23">
            <v>462099000</v>
          </cell>
          <cell r="BB23">
            <v>12195800000</v>
          </cell>
          <cell r="BG23">
            <v>5422220000</v>
          </cell>
          <cell r="BL23">
            <v>941026000</v>
          </cell>
          <cell r="BR23">
            <v>3353780000</v>
          </cell>
          <cell r="BV23">
            <v>210987000</v>
          </cell>
          <cell r="CA23">
            <v>7.7725999999999997</v>
          </cell>
          <cell r="CC23">
            <v>53.476900000000001</v>
          </cell>
          <cell r="CE23">
            <v>1.1411199999999999</v>
          </cell>
          <cell r="CG23">
            <v>2190000000</v>
          </cell>
          <cell r="CL23">
            <v>12.967383</v>
          </cell>
          <cell r="CP23">
            <v>8.73</v>
          </cell>
          <cell r="CQ23">
            <v>10.75</v>
          </cell>
          <cell r="CR23">
            <v>9.8699999999999992</v>
          </cell>
          <cell r="CS23">
            <v>14.71</v>
          </cell>
          <cell r="CT23">
            <v>8.49</v>
          </cell>
          <cell r="CU23">
            <v>7.49</v>
          </cell>
          <cell r="CV23">
            <v>11.76</v>
          </cell>
          <cell r="CW23">
            <v>11.76</v>
          </cell>
          <cell r="CX23">
            <v>13.95</v>
          </cell>
          <cell r="CY23">
            <v>4.75</v>
          </cell>
        </row>
        <row r="24">
          <cell r="A24">
            <v>1978</v>
          </cell>
          <cell r="C24">
            <v>10123000000</v>
          </cell>
          <cell r="D24">
            <v>3066920000</v>
          </cell>
          <cell r="E24">
            <v>78951000000</v>
          </cell>
          <cell r="F24">
            <v>15878300000</v>
          </cell>
          <cell r="G24">
            <v>54015600000</v>
          </cell>
          <cell r="H24">
            <v>7904750000</v>
          </cell>
          <cell r="I24">
            <v>22028000000</v>
          </cell>
          <cell r="J24">
            <v>5980610000</v>
          </cell>
          <cell r="K24">
            <v>6149450000</v>
          </cell>
          <cell r="L24">
            <v>1215590000</v>
          </cell>
          <cell r="M24">
            <v>8005900000</v>
          </cell>
          <cell r="N24">
            <v>1637250000</v>
          </cell>
          <cell r="O24">
            <v>56792400000</v>
          </cell>
          <cell r="P24">
            <v>11222500000</v>
          </cell>
          <cell r="Q24">
            <v>7787920000</v>
          </cell>
          <cell r="R24">
            <v>37353100000</v>
          </cell>
          <cell r="S24">
            <v>16369000000</v>
          </cell>
          <cell r="T24">
            <v>3564370000</v>
          </cell>
          <cell r="U24">
            <v>606090000</v>
          </cell>
          <cell r="V24">
            <v>4592230000</v>
          </cell>
          <cell r="X24">
            <v>4.6110480000000003</v>
          </cell>
          <cell r="Y24">
            <v>-0.77262600000000003</v>
          </cell>
          <cell r="AC24">
            <v>12830100000</v>
          </cell>
          <cell r="AD24">
            <v>172906000000</v>
          </cell>
          <cell r="AH24">
            <v>4255130000.0000005</v>
          </cell>
          <cell r="AI24">
            <v>26524800000</v>
          </cell>
          <cell r="AM24">
            <v>3787510000</v>
          </cell>
          <cell r="AN24">
            <v>58053900000</v>
          </cell>
          <cell r="AR24">
            <v>2570780000</v>
          </cell>
          <cell r="AS24">
            <v>62802300000</v>
          </cell>
          <cell r="AW24">
            <v>6658050000</v>
          </cell>
          <cell r="AX24">
            <v>442652000</v>
          </cell>
          <cell r="BB24">
            <v>11739300000</v>
          </cell>
          <cell r="BC24">
            <v>180064000000</v>
          </cell>
          <cell r="BG24">
            <v>5149510000</v>
          </cell>
          <cell r="BH24">
            <v>81863300000</v>
          </cell>
          <cell r="BL24">
            <v>862603000</v>
          </cell>
          <cell r="BM24">
            <v>7804290000</v>
          </cell>
          <cell r="BQ24">
            <v>58729300000</v>
          </cell>
          <cell r="BR24">
            <v>3353940000</v>
          </cell>
          <cell r="BV24">
            <v>219056000</v>
          </cell>
          <cell r="BW24">
            <v>4110710000</v>
          </cell>
          <cell r="CA24">
            <v>10.9762</v>
          </cell>
          <cell r="CC24">
            <v>57.513100000000001</v>
          </cell>
          <cell r="CE24">
            <v>1.2741</v>
          </cell>
          <cell r="CG24">
            <v>1990000000</v>
          </cell>
          <cell r="CL24">
            <v>10.990888</v>
          </cell>
          <cell r="CP24">
            <v>8.2100000000000009</v>
          </cell>
          <cell r="CQ24">
            <v>9.7799999999999994</v>
          </cell>
          <cell r="CR24">
            <v>9.5</v>
          </cell>
          <cell r="CS24">
            <v>13.05</v>
          </cell>
          <cell r="CT24">
            <v>8.0500000000000007</v>
          </cell>
          <cell r="CU24">
            <v>6.44</v>
          </cell>
          <cell r="CV24">
            <v>8.58</v>
          </cell>
          <cell r="CW24">
            <v>8.58</v>
          </cell>
          <cell r="CX24">
            <v>11.5</v>
          </cell>
          <cell r="CY24">
            <v>6.97</v>
          </cell>
        </row>
        <row r="25">
          <cell r="A25">
            <v>1979</v>
          </cell>
          <cell r="C25">
            <v>11539900000</v>
          </cell>
          <cell r="D25">
            <v>3146990000</v>
          </cell>
          <cell r="E25">
            <v>88235200000</v>
          </cell>
          <cell r="F25">
            <v>18006200000</v>
          </cell>
          <cell r="G25">
            <v>63287400000</v>
          </cell>
          <cell r="H25">
            <v>8962690000</v>
          </cell>
          <cell r="I25">
            <v>22854800000</v>
          </cell>
          <cell r="J25">
            <v>6173950000</v>
          </cell>
          <cell r="K25">
            <v>6871860000</v>
          </cell>
          <cell r="L25">
            <v>1331700000</v>
          </cell>
          <cell r="M25">
            <v>8732900000</v>
          </cell>
          <cell r="N25">
            <v>1805310000</v>
          </cell>
          <cell r="O25">
            <v>64021800000</v>
          </cell>
          <cell r="P25">
            <v>12818000000</v>
          </cell>
          <cell r="Q25">
            <v>10519030000</v>
          </cell>
          <cell r="R25">
            <v>41893500000</v>
          </cell>
          <cell r="S25">
            <v>18059300000</v>
          </cell>
          <cell r="T25">
            <v>3968560000</v>
          </cell>
          <cell r="U25">
            <v>680370000</v>
          </cell>
          <cell r="V25">
            <v>5050840000</v>
          </cell>
          <cell r="X25">
            <v>4.2992990000000004</v>
          </cell>
          <cell r="Y25">
            <v>0.65730299999999997</v>
          </cell>
          <cell r="AC25">
            <v>14199500000</v>
          </cell>
          <cell r="AD25">
            <v>201579000000</v>
          </cell>
          <cell r="AH25">
            <v>4534690000</v>
          </cell>
          <cell r="AI25">
            <v>30985100000</v>
          </cell>
          <cell r="AM25">
            <v>4258740000.0000005</v>
          </cell>
          <cell r="AN25">
            <v>68118200000</v>
          </cell>
          <cell r="AR25">
            <v>2881240000</v>
          </cell>
          <cell r="AS25">
            <v>75096600000</v>
          </cell>
          <cell r="AW25">
            <v>7230390000</v>
          </cell>
          <cell r="AX25">
            <v>506089000</v>
          </cell>
          <cell r="BB25">
            <v>13093500000</v>
          </cell>
          <cell r="BC25">
            <v>203739000000</v>
          </cell>
          <cell r="BG25">
            <v>5737910000</v>
          </cell>
          <cell r="BH25">
            <v>91669300000</v>
          </cell>
          <cell r="BL25">
            <v>1057982999.9999999</v>
          </cell>
          <cell r="BM25">
            <v>8841640000</v>
          </cell>
          <cell r="BQ25">
            <v>66263900000.000008</v>
          </cell>
          <cell r="BR25">
            <v>3606300000</v>
          </cell>
          <cell r="BV25">
            <v>288236000</v>
          </cell>
          <cell r="BW25">
            <v>5077930000</v>
          </cell>
          <cell r="CA25">
            <v>11.1341</v>
          </cell>
          <cell r="CC25">
            <v>56.329799999999999</v>
          </cell>
          <cell r="CE25">
            <v>1.3704700000000001</v>
          </cell>
          <cell r="CG25">
            <v>1700000000</v>
          </cell>
          <cell r="CL25">
            <v>9.3920639999999995</v>
          </cell>
          <cell r="CP25">
            <v>7.96</v>
          </cell>
          <cell r="CQ25">
            <v>9.5</v>
          </cell>
          <cell r="CR25">
            <v>9.89</v>
          </cell>
          <cell r="CS25">
            <v>13.02</v>
          </cell>
          <cell r="CT25">
            <v>9.1999999999999993</v>
          </cell>
          <cell r="CU25">
            <v>5.6</v>
          </cell>
          <cell r="CV25">
            <v>8.52</v>
          </cell>
          <cell r="CW25">
            <v>8.52</v>
          </cell>
          <cell r="CX25">
            <v>11.95</v>
          </cell>
          <cell r="CY25">
            <v>9.58</v>
          </cell>
        </row>
        <row r="26">
          <cell r="A26">
            <v>1980</v>
          </cell>
          <cell r="C26">
            <v>13220800000</v>
          </cell>
          <cell r="D26">
            <v>3231730000</v>
          </cell>
          <cell r="E26">
            <v>103085200000</v>
          </cell>
          <cell r="F26">
            <v>20853500000</v>
          </cell>
          <cell r="G26">
            <v>78572000000</v>
          </cell>
          <cell r="H26">
            <v>12608650000</v>
          </cell>
          <cell r="I26">
            <v>25092500000</v>
          </cell>
          <cell r="J26">
            <v>6851420000</v>
          </cell>
          <cell r="K26">
            <v>8899790000</v>
          </cell>
          <cell r="L26">
            <v>1670290000</v>
          </cell>
          <cell r="M26">
            <v>9812200000</v>
          </cell>
          <cell r="N26">
            <v>2080830000.0000002</v>
          </cell>
          <cell r="O26">
            <v>75462600000</v>
          </cell>
          <cell r="P26">
            <v>15169000000</v>
          </cell>
          <cell r="Q26">
            <v>6667620000</v>
          </cell>
          <cell r="R26">
            <v>49597400000</v>
          </cell>
          <cell r="S26">
            <v>19921900000</v>
          </cell>
          <cell r="T26">
            <v>4414600000</v>
          </cell>
          <cell r="U26">
            <v>846070000</v>
          </cell>
          <cell r="V26">
            <v>6142030000</v>
          </cell>
          <cell r="X26">
            <v>4.663259</v>
          </cell>
          <cell r="Y26">
            <v>0.79836300000000004</v>
          </cell>
          <cell r="AC26">
            <v>16945500000</v>
          </cell>
          <cell r="AD26">
            <v>232147000000</v>
          </cell>
          <cell r="AH26">
            <v>5412060000</v>
          </cell>
          <cell r="AI26">
            <v>37191600000</v>
          </cell>
          <cell r="AM26">
            <v>5014320000</v>
          </cell>
          <cell r="AN26">
            <v>75403700000</v>
          </cell>
          <cell r="AR26">
            <v>3517610000</v>
          </cell>
          <cell r="AS26">
            <v>86615100000</v>
          </cell>
          <cell r="AW26">
            <v>8315480000.000001</v>
          </cell>
          <cell r="AX26">
            <v>596615000</v>
          </cell>
          <cell r="BB26">
            <v>15513100000</v>
          </cell>
          <cell r="BC26">
            <v>234311000000</v>
          </cell>
          <cell r="BG26">
            <v>6858190000</v>
          </cell>
          <cell r="BH26">
            <v>106268200000</v>
          </cell>
          <cell r="BL26">
            <v>1184033000</v>
          </cell>
          <cell r="BM26">
            <v>9760630000</v>
          </cell>
          <cell r="BQ26">
            <v>76293400000</v>
          </cell>
          <cell r="BR26">
            <v>4152160000.0000005</v>
          </cell>
          <cell r="BV26">
            <v>370154000</v>
          </cell>
          <cell r="BW26">
            <v>6156140000</v>
          </cell>
          <cell r="CA26">
            <v>11.221</v>
          </cell>
          <cell r="CC26">
            <v>54.266500000000001</v>
          </cell>
          <cell r="CE26">
            <v>1.3923300000000001</v>
          </cell>
          <cell r="CG26">
            <v>2290000000</v>
          </cell>
          <cell r="CL26">
            <v>9.9628709999999998</v>
          </cell>
          <cell r="CP26">
            <v>9.32</v>
          </cell>
          <cell r="CQ26">
            <v>11.6</v>
          </cell>
          <cell r="CR26">
            <v>13.13</v>
          </cell>
          <cell r="CS26">
            <v>15.25</v>
          </cell>
          <cell r="CT26">
            <v>10.74</v>
          </cell>
          <cell r="CU26">
            <v>10.28</v>
          </cell>
          <cell r="CV26">
            <v>13.8</v>
          </cell>
          <cell r="CW26">
            <v>13.8</v>
          </cell>
          <cell r="CX26">
            <v>16.93</v>
          </cell>
          <cell r="CY26">
            <v>10.55</v>
          </cell>
        </row>
        <row r="27">
          <cell r="A27">
            <v>1981</v>
          </cell>
          <cell r="C27">
            <v>14308300000</v>
          </cell>
          <cell r="D27">
            <v>3399870000</v>
          </cell>
          <cell r="E27">
            <v>109209300000</v>
          </cell>
          <cell r="F27">
            <v>23751600000</v>
          </cell>
          <cell r="G27">
            <v>87468800000</v>
          </cell>
          <cell r="H27">
            <v>16699310000</v>
          </cell>
          <cell r="I27">
            <v>23869300000</v>
          </cell>
          <cell r="J27">
            <v>6956760000</v>
          </cell>
          <cell r="K27">
            <v>10824670000</v>
          </cell>
          <cell r="L27">
            <v>1983570000</v>
          </cell>
          <cell r="M27">
            <v>10935500000</v>
          </cell>
          <cell r="N27">
            <v>2332710000</v>
          </cell>
          <cell r="O27">
            <v>84653100000</v>
          </cell>
          <cell r="P27">
            <v>17269000000</v>
          </cell>
          <cell r="Q27">
            <v>8214710000</v>
          </cell>
          <cell r="R27">
            <v>59476500000</v>
          </cell>
          <cell r="S27">
            <v>21762600000</v>
          </cell>
          <cell r="T27">
            <v>4801170000</v>
          </cell>
          <cell r="U27">
            <v>1056910000</v>
          </cell>
          <cell r="V27">
            <v>7601830000</v>
          </cell>
          <cell r="X27">
            <v>6.1451000000000002</v>
          </cell>
          <cell r="Y27">
            <v>-0.71506499999999995</v>
          </cell>
          <cell r="AC27">
            <v>21789500000</v>
          </cell>
          <cell r="AD27">
            <v>257821000000.00003</v>
          </cell>
          <cell r="AH27">
            <v>7302870000</v>
          </cell>
          <cell r="AI27">
            <v>41629900000</v>
          </cell>
          <cell r="AM27">
            <v>6254640000</v>
          </cell>
          <cell r="AN27">
            <v>83293400000</v>
          </cell>
          <cell r="AR27">
            <v>4385200000</v>
          </cell>
          <cell r="AS27">
            <v>94432800000</v>
          </cell>
          <cell r="AW27">
            <v>9318170000</v>
          </cell>
          <cell r="AX27">
            <v>743064000</v>
          </cell>
          <cell r="BB27">
            <v>19378000000</v>
          </cell>
          <cell r="BC27">
            <v>271156000000</v>
          </cell>
          <cell r="BG27">
            <v>8659990000</v>
          </cell>
          <cell r="BH27">
            <v>120481400000</v>
          </cell>
          <cell r="BL27">
            <v>1458837000</v>
          </cell>
          <cell r="BM27">
            <v>11576040000</v>
          </cell>
          <cell r="BQ27">
            <v>88410800000</v>
          </cell>
          <cell r="BR27">
            <v>5179120000</v>
          </cell>
          <cell r="BV27">
            <v>487520000</v>
          </cell>
          <cell r="BW27">
            <v>9414830000</v>
          </cell>
          <cell r="CA27">
            <v>11.5092</v>
          </cell>
          <cell r="CC27">
            <v>56.529200000000003</v>
          </cell>
          <cell r="CE27">
            <v>1.1164499999999999</v>
          </cell>
          <cell r="CG27">
            <v>3460000000</v>
          </cell>
          <cell r="CL27">
            <v>10.416115</v>
          </cell>
          <cell r="CP27">
            <v>10.61</v>
          </cell>
          <cell r="CQ27">
            <v>12.4</v>
          </cell>
          <cell r="CR27">
            <v>15.85</v>
          </cell>
          <cell r="CS27">
            <v>19.36</v>
          </cell>
          <cell r="CT27">
            <v>12.24</v>
          </cell>
          <cell r="CU27">
            <v>11.37</v>
          </cell>
          <cell r="CV27">
            <v>12.7</v>
          </cell>
          <cell r="CW27">
            <v>12.7</v>
          </cell>
          <cell r="CX27">
            <v>19.309999999999999</v>
          </cell>
          <cell r="CY27">
            <v>11.77</v>
          </cell>
        </row>
        <row r="28">
          <cell r="A28">
            <v>1982</v>
          </cell>
          <cell r="C28">
            <v>14665400000</v>
          </cell>
          <cell r="D28">
            <v>3559160000</v>
          </cell>
          <cell r="E28">
            <v>113063700000</v>
          </cell>
          <cell r="F28">
            <v>26476300000</v>
          </cell>
          <cell r="G28">
            <v>92568300000</v>
          </cell>
          <cell r="H28">
            <v>18664380000</v>
          </cell>
          <cell r="I28">
            <v>25513000000</v>
          </cell>
          <cell r="J28">
            <v>7255830000</v>
          </cell>
          <cell r="K28">
            <v>12439120000</v>
          </cell>
          <cell r="L28">
            <v>2383490000</v>
          </cell>
          <cell r="M28">
            <v>12583100000</v>
          </cell>
          <cell r="N28">
            <v>2655420000</v>
          </cell>
          <cell r="O28">
            <v>92205500000</v>
          </cell>
          <cell r="P28">
            <v>19273300000</v>
          </cell>
          <cell r="Q28">
            <v>9463680000</v>
          </cell>
          <cell r="R28">
            <v>68002100000</v>
          </cell>
          <cell r="S28">
            <v>24502200000</v>
          </cell>
          <cell r="T28">
            <v>5377980000</v>
          </cell>
          <cell r="U28">
            <v>1221430000</v>
          </cell>
          <cell r="V28">
            <v>8686420000</v>
          </cell>
          <cell r="X28">
            <v>4.2327560000000002</v>
          </cell>
          <cell r="Y28">
            <v>-1.099869</v>
          </cell>
          <cell r="AC28">
            <v>24749400000</v>
          </cell>
          <cell r="AD28">
            <v>283308000000</v>
          </cell>
          <cell r="AH28">
            <v>8249380000</v>
          </cell>
          <cell r="AI28">
            <v>45882100000</v>
          </cell>
          <cell r="AM28">
            <v>7132790000</v>
          </cell>
          <cell r="AN28">
            <v>91442900000</v>
          </cell>
          <cell r="AR28">
            <v>4732880000</v>
          </cell>
          <cell r="AS28">
            <v>104905500000</v>
          </cell>
          <cell r="AW28">
            <v>10271050000</v>
          </cell>
          <cell r="AX28">
            <v>862705000</v>
          </cell>
          <cell r="BB28">
            <v>23098500000</v>
          </cell>
          <cell r="BC28">
            <v>300263000000</v>
          </cell>
          <cell r="BG28">
            <v>9968470000</v>
          </cell>
          <cell r="BH28">
            <v>132695400000</v>
          </cell>
          <cell r="BL28">
            <v>1588994000</v>
          </cell>
          <cell r="BM28">
            <v>12728150000</v>
          </cell>
          <cell r="BQ28">
            <v>99003900000</v>
          </cell>
          <cell r="BR28">
            <v>6450710000</v>
          </cell>
          <cell r="BV28">
            <v>635345000</v>
          </cell>
          <cell r="BW28">
            <v>10457700000</v>
          </cell>
          <cell r="CA28">
            <v>13.806699999999999</v>
          </cell>
          <cell r="CC28">
            <v>61.0334</v>
          </cell>
          <cell r="CE28">
            <v>0.979715</v>
          </cell>
          <cell r="CG28">
            <v>3010000000</v>
          </cell>
          <cell r="CL28">
            <v>11.491889</v>
          </cell>
          <cell r="CP28">
            <v>9.92</v>
          </cell>
          <cell r="CQ28">
            <v>12.38</v>
          </cell>
          <cell r="CR28">
            <v>15.65</v>
          </cell>
          <cell r="CS28">
            <v>20.22</v>
          </cell>
          <cell r="CT28">
            <v>10.45</v>
          </cell>
          <cell r="CU28">
            <v>8.77</v>
          </cell>
          <cell r="CV28">
            <v>13.67</v>
          </cell>
          <cell r="CW28">
            <v>13.67</v>
          </cell>
          <cell r="CX28">
            <v>19.88</v>
          </cell>
          <cell r="CY28">
            <v>8.2100000000000009</v>
          </cell>
        </row>
        <row r="29">
          <cell r="A29">
            <v>1983</v>
          </cell>
          <cell r="C29">
            <v>15785300000</v>
          </cell>
          <cell r="D29">
            <v>3800630000</v>
          </cell>
          <cell r="E29">
            <v>111882200000</v>
          </cell>
          <cell r="F29">
            <v>26509400000</v>
          </cell>
          <cell r="G29">
            <v>100268200000</v>
          </cell>
          <cell r="H29">
            <v>20858270000</v>
          </cell>
          <cell r="I29">
            <v>27568500000</v>
          </cell>
          <cell r="J29">
            <v>7064540000</v>
          </cell>
          <cell r="K29">
            <v>13311290000</v>
          </cell>
          <cell r="L29">
            <v>2636300000</v>
          </cell>
          <cell r="M29">
            <v>13836300000</v>
          </cell>
          <cell r="N29">
            <v>2890950000</v>
          </cell>
          <cell r="O29">
            <v>96781400000</v>
          </cell>
          <cell r="P29">
            <v>20460200000</v>
          </cell>
          <cell r="Q29">
            <v>10871770000</v>
          </cell>
          <cell r="R29">
            <v>76989600000</v>
          </cell>
          <cell r="S29">
            <v>26056800000</v>
          </cell>
          <cell r="T29">
            <v>5661270000</v>
          </cell>
          <cell r="U29">
            <v>1334970000</v>
          </cell>
          <cell r="V29">
            <v>9364050000</v>
          </cell>
          <cell r="X29">
            <v>2.943028</v>
          </cell>
          <cell r="Y29">
            <v>-0.337976</v>
          </cell>
          <cell r="AC29">
            <v>26327000000</v>
          </cell>
          <cell r="AD29">
            <v>303788000000</v>
          </cell>
          <cell r="AH29">
            <v>8772860000</v>
          </cell>
          <cell r="AI29">
            <v>48881100000</v>
          </cell>
          <cell r="AM29">
            <v>7565250000</v>
          </cell>
          <cell r="AN29">
            <v>96264400000</v>
          </cell>
          <cell r="AR29">
            <v>4791970000</v>
          </cell>
          <cell r="AS29">
            <v>113093500000</v>
          </cell>
          <cell r="AW29">
            <v>10565790000</v>
          </cell>
          <cell r="AX29">
            <v>936044000</v>
          </cell>
          <cell r="BB29">
            <v>25455800000</v>
          </cell>
          <cell r="BC29">
            <v>319801000000</v>
          </cell>
          <cell r="BG29">
            <v>10765110000</v>
          </cell>
          <cell r="BH29">
            <v>140886600000</v>
          </cell>
          <cell r="BL29">
            <v>1750727000</v>
          </cell>
          <cell r="BM29">
            <v>13497400000</v>
          </cell>
          <cell r="BQ29">
            <v>105269500000</v>
          </cell>
          <cell r="BR29">
            <v>7303310000</v>
          </cell>
          <cell r="BV29">
            <v>815884000</v>
          </cell>
          <cell r="BW29">
            <v>13907210000</v>
          </cell>
          <cell r="CA29">
            <v>15.3063</v>
          </cell>
          <cell r="CC29">
            <v>67.025899999999993</v>
          </cell>
          <cell r="CE29">
            <v>0.89022000000000001</v>
          </cell>
          <cell r="CG29">
            <v>3040000000</v>
          </cell>
          <cell r="CL29">
            <v>11.500678000000001</v>
          </cell>
          <cell r="CP29">
            <v>8.17</v>
          </cell>
          <cell r="CQ29">
            <v>13.06</v>
          </cell>
          <cell r="CR29">
            <v>13.59</v>
          </cell>
          <cell r="CS29">
            <v>18.3</v>
          </cell>
          <cell r="CT29">
            <v>8.81</v>
          </cell>
          <cell r="CU29">
            <v>5.38</v>
          </cell>
          <cell r="CV29">
            <v>14.22</v>
          </cell>
          <cell r="CW29">
            <v>14.22</v>
          </cell>
          <cell r="CX29">
            <v>18.309999999999999</v>
          </cell>
          <cell r="CY29">
            <v>5.67</v>
          </cell>
        </row>
        <row r="30">
          <cell r="A30">
            <v>1984</v>
          </cell>
          <cell r="C30">
            <v>16474499999.999998</v>
          </cell>
          <cell r="D30">
            <v>3957510000</v>
          </cell>
          <cell r="E30">
            <v>115250000000</v>
          </cell>
          <cell r="F30">
            <v>28159200000</v>
          </cell>
          <cell r="G30">
            <v>111056600000</v>
          </cell>
          <cell r="H30">
            <v>22742110000</v>
          </cell>
          <cell r="I30">
            <v>29775300000</v>
          </cell>
          <cell r="J30">
            <v>7916710000</v>
          </cell>
          <cell r="K30">
            <v>14886730000</v>
          </cell>
          <cell r="L30">
            <v>2824300000</v>
          </cell>
          <cell r="M30">
            <v>14730800000</v>
          </cell>
          <cell r="N30">
            <v>3044720000</v>
          </cell>
          <cell r="O30">
            <v>103155900000</v>
          </cell>
          <cell r="P30">
            <v>22276100000</v>
          </cell>
          <cell r="Q30">
            <v>12140720000</v>
          </cell>
          <cell r="R30">
            <v>85404200000</v>
          </cell>
          <cell r="S30">
            <v>27276100000</v>
          </cell>
          <cell r="T30">
            <v>5890410000</v>
          </cell>
          <cell r="U30">
            <v>1587100000</v>
          </cell>
          <cell r="V30">
            <v>10981290000</v>
          </cell>
          <cell r="X30">
            <v>4.8082269999999996</v>
          </cell>
          <cell r="Y30">
            <v>-0.408719</v>
          </cell>
          <cell r="AC30">
            <v>32016300000</v>
          </cell>
          <cell r="AD30">
            <v>330290000000</v>
          </cell>
          <cell r="AH30">
            <v>10549590000</v>
          </cell>
          <cell r="AI30">
            <v>53907200000</v>
          </cell>
          <cell r="AM30">
            <v>9348890000</v>
          </cell>
          <cell r="AN30">
            <v>105223700000</v>
          </cell>
          <cell r="AR30">
            <v>5780750000</v>
          </cell>
          <cell r="AS30">
            <v>123615600000</v>
          </cell>
          <cell r="AW30">
            <v>11371950000</v>
          </cell>
          <cell r="AX30">
            <v>1098758000</v>
          </cell>
          <cell r="BB30">
            <v>29843900000</v>
          </cell>
          <cell r="BC30">
            <v>348755000000</v>
          </cell>
          <cell r="BG30">
            <v>12729490000</v>
          </cell>
          <cell r="BH30">
            <v>152063200000</v>
          </cell>
          <cell r="BL30">
            <v>2035157000</v>
          </cell>
          <cell r="BM30">
            <v>17098490000.000002</v>
          </cell>
          <cell r="BQ30">
            <v>114005900000</v>
          </cell>
          <cell r="BR30">
            <v>8652880000</v>
          </cell>
          <cell r="BV30">
            <v>1059742000</v>
          </cell>
          <cell r="BW30">
            <v>15736300000</v>
          </cell>
          <cell r="CA30">
            <v>15.132400000000001</v>
          </cell>
          <cell r="CC30">
            <v>72.296599999999998</v>
          </cell>
          <cell r="CE30">
            <v>0.78903400000000001</v>
          </cell>
          <cell r="CG30">
            <v>3520000000</v>
          </cell>
          <cell r="CL30">
            <v>11.531086999999999</v>
          </cell>
          <cell r="CP30">
            <v>8.02</v>
          </cell>
          <cell r="CQ30">
            <v>14.01</v>
          </cell>
          <cell r="CR30">
            <v>12.49</v>
          </cell>
          <cell r="CS30">
            <v>15.6</v>
          </cell>
          <cell r="CT30">
            <v>8.56</v>
          </cell>
          <cell r="CU30">
            <v>6.57</v>
          </cell>
          <cell r="CV30">
            <v>15.8</v>
          </cell>
          <cell r="CW30">
            <v>15.8</v>
          </cell>
          <cell r="CX30">
            <v>17.27</v>
          </cell>
          <cell r="CY30">
            <v>6.08</v>
          </cell>
        </row>
        <row r="31">
          <cell r="A31">
            <v>1985</v>
          </cell>
          <cell r="C31">
            <v>18164500000</v>
          </cell>
          <cell r="D31">
            <v>4065489999.9999995</v>
          </cell>
          <cell r="E31">
            <v>122424600000</v>
          </cell>
          <cell r="F31">
            <v>31600700000</v>
          </cell>
          <cell r="G31">
            <v>115925500000</v>
          </cell>
          <cell r="H31">
            <v>25139170000</v>
          </cell>
          <cell r="I31">
            <v>32695300000.000004</v>
          </cell>
          <cell r="J31">
            <v>7781680000</v>
          </cell>
          <cell r="K31">
            <v>16411390000</v>
          </cell>
          <cell r="L31">
            <v>3251370000</v>
          </cell>
          <cell r="M31">
            <v>15494600000</v>
          </cell>
          <cell r="N31">
            <v>3179630000</v>
          </cell>
          <cell r="O31">
            <v>110776700000</v>
          </cell>
          <cell r="P31">
            <v>24184900000</v>
          </cell>
          <cell r="Q31">
            <v>13264340000</v>
          </cell>
          <cell r="R31">
            <v>92229800000</v>
          </cell>
          <cell r="S31">
            <v>28576800000</v>
          </cell>
          <cell r="T31">
            <v>6109190000</v>
          </cell>
          <cell r="U31">
            <v>1789710000</v>
          </cell>
          <cell r="V31">
            <v>12112530000</v>
          </cell>
          <cell r="X31">
            <v>5.0679809999999996</v>
          </cell>
          <cell r="Y31">
            <v>-0.45065</v>
          </cell>
          <cell r="AC31">
            <v>36587100000</v>
          </cell>
          <cell r="AD31">
            <v>360884000000</v>
          </cell>
          <cell r="AH31">
            <v>11980810000</v>
          </cell>
          <cell r="AI31">
            <v>57532800000</v>
          </cell>
          <cell r="AM31">
            <v>10353220000</v>
          </cell>
          <cell r="AN31">
            <v>114693000000</v>
          </cell>
          <cell r="AR31">
            <v>6970120000</v>
          </cell>
          <cell r="AS31">
            <v>133630300000</v>
          </cell>
          <cell r="AW31">
            <v>12404720000</v>
          </cell>
          <cell r="AX31">
            <v>1231139000</v>
          </cell>
          <cell r="BB31">
            <v>34126100000</v>
          </cell>
          <cell r="BC31">
            <v>382625000000</v>
          </cell>
          <cell r="BG31">
            <v>14516550000</v>
          </cell>
          <cell r="BH31">
            <v>165187500000</v>
          </cell>
          <cell r="BL31">
            <v>2179825000</v>
          </cell>
          <cell r="BM31">
            <v>17408120000</v>
          </cell>
          <cell r="BQ31">
            <v>125086900000</v>
          </cell>
          <cell r="BR31">
            <v>10030240000</v>
          </cell>
          <cell r="BV31">
            <v>1274204000</v>
          </cell>
          <cell r="BW31">
            <v>18480630000</v>
          </cell>
          <cell r="CA31">
            <v>15.79</v>
          </cell>
          <cell r="CC31">
            <v>78.0334</v>
          </cell>
          <cell r="CE31">
            <v>0.76308799999999999</v>
          </cell>
          <cell r="CG31">
            <v>3430000000</v>
          </cell>
          <cell r="CL31">
            <v>12.447414</v>
          </cell>
          <cell r="CP31">
            <v>7.77</v>
          </cell>
          <cell r="CQ31">
            <v>12.7</v>
          </cell>
          <cell r="CR31">
            <v>11.12</v>
          </cell>
          <cell r="CS31">
            <v>13.71</v>
          </cell>
          <cell r="CT31">
            <v>7.34</v>
          </cell>
          <cell r="CU31">
            <v>6.2</v>
          </cell>
          <cell r="CV31">
            <v>12.81</v>
          </cell>
          <cell r="CW31">
            <v>12.81</v>
          </cell>
          <cell r="CX31">
            <v>15.04</v>
          </cell>
          <cell r="CY31">
            <v>6.26</v>
          </cell>
        </row>
        <row r="32">
          <cell r="A32">
            <v>1986</v>
          </cell>
          <cell r="C32">
            <v>19628700000</v>
          </cell>
          <cell r="D32">
            <v>4678180000</v>
          </cell>
          <cell r="E32">
            <v>132134899999.99998</v>
          </cell>
          <cell r="F32">
            <v>33630600000</v>
          </cell>
          <cell r="G32">
            <v>123617600000</v>
          </cell>
          <cell r="H32">
            <v>26652290000</v>
          </cell>
          <cell r="I32">
            <v>36904000000</v>
          </cell>
          <cell r="J32">
            <v>7712900000</v>
          </cell>
          <cell r="K32">
            <v>16305050000.000002</v>
          </cell>
          <cell r="L32">
            <v>3257190000</v>
          </cell>
          <cell r="M32">
            <v>17058000000</v>
          </cell>
          <cell r="N32">
            <v>3468500000</v>
          </cell>
          <cell r="O32">
            <v>117222400000</v>
          </cell>
          <cell r="P32">
            <v>25644000000</v>
          </cell>
          <cell r="Q32">
            <v>14182190000</v>
          </cell>
          <cell r="R32">
            <v>98533300000</v>
          </cell>
          <cell r="S32">
            <v>31012200000</v>
          </cell>
          <cell r="T32">
            <v>6466380000</v>
          </cell>
          <cell r="U32">
            <v>1861420000</v>
          </cell>
          <cell r="V32">
            <v>12352960000</v>
          </cell>
          <cell r="X32">
            <v>5.4620150000000001</v>
          </cell>
          <cell r="Y32">
            <v>-0.64813100000000001</v>
          </cell>
          <cell r="AC32">
            <v>37986600000</v>
          </cell>
          <cell r="AD32">
            <v>382727000000</v>
          </cell>
          <cell r="AH32">
            <v>12787570000</v>
          </cell>
          <cell r="AI32">
            <v>61743200000</v>
          </cell>
          <cell r="AM32">
            <v>10743470000</v>
          </cell>
          <cell r="AN32">
            <v>121482700000</v>
          </cell>
          <cell r="AR32">
            <v>7015850000</v>
          </cell>
          <cell r="AS32">
            <v>139939900000</v>
          </cell>
          <cell r="AW32">
            <v>13497760000</v>
          </cell>
          <cell r="AX32">
            <v>1271593000</v>
          </cell>
          <cell r="BB32">
            <v>35119800000</v>
          </cell>
          <cell r="BC32">
            <v>407853000000</v>
          </cell>
          <cell r="BG32">
            <v>14903310000</v>
          </cell>
          <cell r="BH32">
            <v>175285600000</v>
          </cell>
          <cell r="BL32">
            <v>2213646000</v>
          </cell>
          <cell r="BM32">
            <v>19196100000</v>
          </cell>
          <cell r="BQ32">
            <v>132947900000</v>
          </cell>
          <cell r="BR32">
            <v>10443780000</v>
          </cell>
          <cell r="BV32">
            <v>1217864000</v>
          </cell>
          <cell r="BW32">
            <v>20075890000</v>
          </cell>
          <cell r="CA32">
            <v>16.402000000000001</v>
          </cell>
          <cell r="CC32">
            <v>81.950999999999993</v>
          </cell>
          <cell r="CE32">
            <v>0.98416700000000001</v>
          </cell>
          <cell r="CG32">
            <v>3430000000</v>
          </cell>
          <cell r="CL32">
            <v>11.101437000000001</v>
          </cell>
          <cell r="CP32">
            <v>7.44</v>
          </cell>
          <cell r="CQ32">
            <v>11.66</v>
          </cell>
          <cell r="CR32">
            <v>8.5399999999999991</v>
          </cell>
          <cell r="CS32">
            <v>11.47</v>
          </cell>
          <cell r="CT32">
            <v>6.19</v>
          </cell>
          <cell r="CU32">
            <v>5.32</v>
          </cell>
          <cell r="CV32">
            <v>11.67</v>
          </cell>
          <cell r="CW32">
            <v>11.67</v>
          </cell>
          <cell r="CX32">
            <v>12.83</v>
          </cell>
          <cell r="CY32">
            <v>5.66</v>
          </cell>
        </row>
        <row r="33">
          <cell r="A33">
            <v>1987</v>
          </cell>
          <cell r="C33">
            <v>21872700000</v>
          </cell>
          <cell r="D33">
            <v>4561050000</v>
          </cell>
          <cell r="E33">
            <v>140544500000</v>
          </cell>
          <cell r="F33">
            <v>35439500000</v>
          </cell>
          <cell r="G33">
            <v>132266699999.99998</v>
          </cell>
          <cell r="H33">
            <v>28339350000</v>
          </cell>
          <cell r="I33">
            <v>38705900000</v>
          </cell>
          <cell r="J33">
            <v>8261120000</v>
          </cell>
          <cell r="K33">
            <v>17679260000</v>
          </cell>
          <cell r="L33">
            <v>3717560000</v>
          </cell>
          <cell r="M33">
            <v>18311800000</v>
          </cell>
          <cell r="N33">
            <v>3712840000</v>
          </cell>
          <cell r="O33">
            <v>121509400000</v>
          </cell>
          <cell r="P33">
            <v>26511500000</v>
          </cell>
          <cell r="Q33">
            <v>15111600000</v>
          </cell>
          <cell r="R33">
            <v>104617200000</v>
          </cell>
          <cell r="S33">
            <v>33656599999.999996</v>
          </cell>
          <cell r="T33">
            <v>6846770000</v>
          </cell>
          <cell r="U33">
            <v>2062440000</v>
          </cell>
          <cell r="V33">
            <v>13401770000</v>
          </cell>
          <cell r="X33">
            <v>3.2268690000000002</v>
          </cell>
          <cell r="Y33">
            <v>0.45240999999999998</v>
          </cell>
          <cell r="AC33">
            <v>39227500000</v>
          </cell>
          <cell r="AD33">
            <v>399531000000</v>
          </cell>
          <cell r="AH33">
            <v>12222060000</v>
          </cell>
          <cell r="AI33">
            <v>64256200000.000008</v>
          </cell>
          <cell r="AM33">
            <v>11572930000</v>
          </cell>
          <cell r="AN33">
            <v>126801700000</v>
          </cell>
          <cell r="AR33">
            <v>7465650000</v>
          </cell>
          <cell r="AS33">
            <v>146540700000</v>
          </cell>
          <cell r="AW33">
            <v>13592290000</v>
          </cell>
          <cell r="AX33">
            <v>1366354000</v>
          </cell>
          <cell r="BB33">
            <v>37933900000</v>
          </cell>
          <cell r="BC33">
            <v>415853000000</v>
          </cell>
          <cell r="BG33">
            <v>16126270000.000002</v>
          </cell>
          <cell r="BH33">
            <v>179456400000</v>
          </cell>
          <cell r="BL33">
            <v>2264345000</v>
          </cell>
          <cell r="BM33">
            <v>18747850000</v>
          </cell>
          <cell r="BQ33">
            <v>134981900000</v>
          </cell>
          <cell r="BR33">
            <v>11263030000</v>
          </cell>
          <cell r="BV33">
            <v>1268925000</v>
          </cell>
          <cell r="BW33">
            <v>19957690000</v>
          </cell>
          <cell r="CA33">
            <v>17.618400000000001</v>
          </cell>
          <cell r="CC33">
            <v>85.682500000000005</v>
          </cell>
          <cell r="CE33">
            <v>1.1544399999999999</v>
          </cell>
          <cell r="CG33">
            <v>3170000000</v>
          </cell>
          <cell r="CL33">
            <v>10.522729999999999</v>
          </cell>
          <cell r="CP33">
            <v>7.01</v>
          </cell>
          <cell r="CQ33">
            <v>10.41</v>
          </cell>
          <cell r="CR33">
            <v>9.5</v>
          </cell>
          <cell r="CS33">
            <v>10.64</v>
          </cell>
          <cell r="CT33">
            <v>6.41</v>
          </cell>
          <cell r="CU33">
            <v>4.3499999999999996</v>
          </cell>
          <cell r="CV33">
            <v>10.029999999999999</v>
          </cell>
          <cell r="CW33">
            <v>10.029999999999999</v>
          </cell>
          <cell r="CX33">
            <v>11.39</v>
          </cell>
          <cell r="CY33">
            <v>5.36</v>
          </cell>
        </row>
        <row r="34">
          <cell r="A34">
            <v>1988</v>
          </cell>
          <cell r="C34">
            <v>23946700000</v>
          </cell>
          <cell r="D34">
            <v>4522770000</v>
          </cell>
          <cell r="E34">
            <v>154084300000</v>
          </cell>
          <cell r="F34">
            <v>39623400000</v>
          </cell>
          <cell r="G34">
            <v>146497600000</v>
          </cell>
          <cell r="H34">
            <v>30019010000</v>
          </cell>
          <cell r="I34">
            <v>43405100000</v>
          </cell>
          <cell r="J34">
            <v>8704010000</v>
          </cell>
          <cell r="K34">
            <v>21707670000</v>
          </cell>
          <cell r="L34">
            <v>4290060000.0000005</v>
          </cell>
          <cell r="M34">
            <v>19017800000</v>
          </cell>
          <cell r="N34">
            <v>3536540000</v>
          </cell>
          <cell r="O34">
            <v>127498300000</v>
          </cell>
          <cell r="P34">
            <v>27677900000</v>
          </cell>
          <cell r="Q34">
            <v>16327060000</v>
          </cell>
          <cell r="R34">
            <v>111824400000</v>
          </cell>
          <cell r="S34">
            <v>35674400000</v>
          </cell>
          <cell r="T34">
            <v>7117190000</v>
          </cell>
          <cell r="U34">
            <v>2384970000</v>
          </cell>
          <cell r="V34">
            <v>15401880000</v>
          </cell>
          <cell r="X34">
            <v>6.6550079999999996</v>
          </cell>
          <cell r="Y34">
            <v>-0.19598399999999999</v>
          </cell>
          <cell r="AC34">
            <v>47529800000</v>
          </cell>
          <cell r="AD34">
            <v>414690000000</v>
          </cell>
          <cell r="AH34">
            <v>15393460000</v>
          </cell>
          <cell r="AI34">
            <v>65367900000.000008</v>
          </cell>
          <cell r="AM34">
            <v>14430090000</v>
          </cell>
          <cell r="AN34">
            <v>132652400000</v>
          </cell>
          <cell r="AR34">
            <v>9507400000</v>
          </cell>
          <cell r="AS34">
            <v>154134700000</v>
          </cell>
          <cell r="AW34">
            <v>13996480000</v>
          </cell>
          <cell r="AX34">
            <v>698773000</v>
          </cell>
          <cell r="BB34">
            <v>42829600000</v>
          </cell>
          <cell r="BC34">
            <v>436808000000</v>
          </cell>
          <cell r="BG34">
            <v>18082710000</v>
          </cell>
          <cell r="BH34">
            <v>187141100000</v>
          </cell>
          <cell r="BL34">
            <v>2552146000</v>
          </cell>
          <cell r="BM34">
            <v>16658919999.999998</v>
          </cell>
          <cell r="BQ34">
            <v>141224200000</v>
          </cell>
          <cell r="BR34">
            <v>12431190000</v>
          </cell>
          <cell r="BV34">
            <v>1434830000</v>
          </cell>
          <cell r="BW34">
            <v>20440970000</v>
          </cell>
          <cell r="CA34">
            <v>16.512899999999998</v>
          </cell>
          <cell r="CC34">
            <v>87.234399999999994</v>
          </cell>
          <cell r="CE34">
            <v>1.18248</v>
          </cell>
          <cell r="CG34">
            <v>6360000000</v>
          </cell>
          <cell r="CL34">
            <v>10.009228999999999</v>
          </cell>
          <cell r="CP34">
            <v>6.86</v>
          </cell>
          <cell r="CQ34">
            <v>10.56</v>
          </cell>
          <cell r="CR34">
            <v>9.08</v>
          </cell>
          <cell r="CS34">
            <v>10.9</v>
          </cell>
          <cell r="CT34">
            <v>6.42</v>
          </cell>
          <cell r="CU34">
            <v>4.59</v>
          </cell>
          <cell r="CV34">
            <v>9.9700000000000006</v>
          </cell>
          <cell r="CW34">
            <v>9.9700000000000006</v>
          </cell>
          <cell r="CX34">
            <v>11.29</v>
          </cell>
          <cell r="CY34">
            <v>4.82</v>
          </cell>
        </row>
        <row r="35">
          <cell r="A35">
            <v>1989</v>
          </cell>
          <cell r="C35">
            <v>25941800000</v>
          </cell>
          <cell r="D35">
            <v>4849990000</v>
          </cell>
          <cell r="E35">
            <v>171291100000</v>
          </cell>
          <cell r="F35">
            <v>42625900000</v>
          </cell>
          <cell r="G35">
            <v>163631700000</v>
          </cell>
          <cell r="H35">
            <v>32913890000.000004</v>
          </cell>
          <cell r="I35">
            <v>45388600000</v>
          </cell>
          <cell r="J35">
            <v>8863610000</v>
          </cell>
          <cell r="K35">
            <v>28751690000</v>
          </cell>
          <cell r="L35">
            <v>4289020000</v>
          </cell>
          <cell r="M35">
            <v>20402500000</v>
          </cell>
          <cell r="N35">
            <v>3734630000</v>
          </cell>
          <cell r="O35">
            <v>136981800000</v>
          </cell>
          <cell r="P35">
            <v>29440200000</v>
          </cell>
          <cell r="Q35">
            <v>18322160000</v>
          </cell>
          <cell r="R35">
            <v>124906800000</v>
          </cell>
          <cell r="S35">
            <v>37901700000</v>
          </cell>
          <cell r="T35">
            <v>7473280000</v>
          </cell>
          <cell r="U35">
            <v>2809830000</v>
          </cell>
          <cell r="V35">
            <v>18464080000</v>
          </cell>
          <cell r="X35">
            <v>8.141413</v>
          </cell>
          <cell r="Y35">
            <v>0.67601500000000003</v>
          </cell>
          <cell r="AC35">
            <v>55268900000</v>
          </cell>
          <cell r="AD35">
            <v>444100000000</v>
          </cell>
          <cell r="AH35">
            <v>17697420000</v>
          </cell>
          <cell r="AI35">
            <v>70914500000</v>
          </cell>
          <cell r="AM35">
            <v>16673940000.000002</v>
          </cell>
          <cell r="AN35">
            <v>138987200000</v>
          </cell>
          <cell r="AR35">
            <v>11244370000</v>
          </cell>
          <cell r="AS35">
            <v>168059400000</v>
          </cell>
          <cell r="AW35">
            <v>14152270000</v>
          </cell>
          <cell r="AX35">
            <v>785545000</v>
          </cell>
          <cell r="BB35">
            <v>47990000000</v>
          </cell>
          <cell r="BC35">
            <v>460696000000</v>
          </cell>
          <cell r="BG35">
            <v>20984370000</v>
          </cell>
          <cell r="BH35">
            <v>196830900000</v>
          </cell>
          <cell r="BL35">
            <v>2821163000</v>
          </cell>
          <cell r="BM35">
            <v>16297429999.999998</v>
          </cell>
          <cell r="BQ35">
            <v>149741000000</v>
          </cell>
          <cell r="BR35">
            <v>14191420000</v>
          </cell>
          <cell r="BV35">
            <v>1515698000</v>
          </cell>
          <cell r="BW35">
            <v>22839380000</v>
          </cell>
          <cell r="CA35">
            <v>14.245699999999999</v>
          </cell>
          <cell r="CC35">
            <v>89.542400000000001</v>
          </cell>
          <cell r="CE35">
            <v>1.10175</v>
          </cell>
          <cell r="CG35">
            <v>6850000000</v>
          </cell>
          <cell r="CL35">
            <v>9.5125229999999998</v>
          </cell>
          <cell r="CP35">
            <v>7.15</v>
          </cell>
          <cell r="CQ35">
            <v>12.09</v>
          </cell>
          <cell r="CR35">
            <v>8.7899999999999991</v>
          </cell>
          <cell r="CS35">
            <v>12.79</v>
          </cell>
          <cell r="CT35">
            <v>7.21</v>
          </cell>
          <cell r="CU35">
            <v>7.46</v>
          </cell>
          <cell r="CV35">
            <v>12.56</v>
          </cell>
          <cell r="CW35">
            <v>12.56</v>
          </cell>
          <cell r="CX35">
            <v>12.68</v>
          </cell>
          <cell r="CY35">
            <v>7.39</v>
          </cell>
        </row>
        <row r="36">
          <cell r="A36">
            <v>1990</v>
          </cell>
          <cell r="C36">
            <v>28511400000</v>
          </cell>
          <cell r="D36">
            <v>5101950000</v>
          </cell>
          <cell r="E36">
            <v>185450400000</v>
          </cell>
          <cell r="F36">
            <v>46123000000</v>
          </cell>
          <cell r="G36">
            <v>179816600000</v>
          </cell>
          <cell r="H36">
            <v>36438000000</v>
          </cell>
          <cell r="I36">
            <v>47505000000</v>
          </cell>
          <cell r="J36">
            <v>9664700000</v>
          </cell>
          <cell r="K36">
            <v>28046200000</v>
          </cell>
          <cell r="L36">
            <v>5015030000</v>
          </cell>
          <cell r="M36">
            <v>21956400000</v>
          </cell>
          <cell r="N36">
            <v>4000479999.9999995</v>
          </cell>
          <cell r="O36">
            <v>148396500000</v>
          </cell>
          <cell r="P36">
            <v>31057300000</v>
          </cell>
          <cell r="Q36">
            <v>20377650000</v>
          </cell>
          <cell r="R36">
            <v>136846399999.99998</v>
          </cell>
          <cell r="S36">
            <v>40746100000</v>
          </cell>
          <cell r="T36">
            <v>7924170000</v>
          </cell>
          <cell r="U36">
            <v>3181700000</v>
          </cell>
          <cell r="V36">
            <v>20258510000</v>
          </cell>
          <cell r="X36">
            <v>6.6863780000000004</v>
          </cell>
          <cell r="Y36">
            <v>0.236787</v>
          </cell>
          <cell r="AC36">
            <v>59253300000</v>
          </cell>
          <cell r="AD36">
            <v>476755000000</v>
          </cell>
          <cell r="AH36">
            <v>18976280000</v>
          </cell>
          <cell r="AI36">
            <v>77902300000</v>
          </cell>
          <cell r="AM36">
            <v>16409370000</v>
          </cell>
          <cell r="AN36">
            <v>148623800000</v>
          </cell>
          <cell r="AR36">
            <v>13035400000</v>
          </cell>
          <cell r="AS36">
            <v>181073800000</v>
          </cell>
          <cell r="AW36">
            <v>15087510000</v>
          </cell>
          <cell r="AX36">
            <v>837675000</v>
          </cell>
          <cell r="BB36">
            <v>53339300000</v>
          </cell>
          <cell r="BC36">
            <v>501082000000</v>
          </cell>
          <cell r="BG36">
            <v>23255280000</v>
          </cell>
          <cell r="BH36">
            <v>211588500000</v>
          </cell>
          <cell r="BL36">
            <v>3033511000</v>
          </cell>
          <cell r="BM36">
            <v>16802800000.000002</v>
          </cell>
          <cell r="BQ36">
            <v>161708500000</v>
          </cell>
          <cell r="BR36">
            <v>16007680000</v>
          </cell>
          <cell r="BV36">
            <v>1527165000</v>
          </cell>
          <cell r="BW36">
            <v>26673290000</v>
          </cell>
          <cell r="CA36">
            <v>13.807399999999999</v>
          </cell>
          <cell r="CC36">
            <v>91.375699999999995</v>
          </cell>
          <cell r="CE36">
            <v>1.2734300000000001</v>
          </cell>
          <cell r="CG36">
            <v>6010000000</v>
          </cell>
          <cell r="CL36">
            <v>10.201244000000001</v>
          </cell>
          <cell r="CP36">
            <v>8.77</v>
          </cell>
          <cell r="CQ36">
            <v>13.3</v>
          </cell>
          <cell r="CR36">
            <v>9.94</v>
          </cell>
          <cell r="CS36">
            <v>13.54</v>
          </cell>
          <cell r="CT36">
            <v>8.92</v>
          </cell>
          <cell r="CU36">
            <v>8.5299999999999994</v>
          </cell>
          <cell r="CV36">
            <v>14</v>
          </cell>
          <cell r="CW36">
            <v>14</v>
          </cell>
          <cell r="CX36">
            <v>12.33</v>
          </cell>
          <cell r="CY36">
            <v>8.68</v>
          </cell>
        </row>
        <row r="37">
          <cell r="A37">
            <v>1991</v>
          </cell>
          <cell r="C37">
            <v>32009000000</v>
          </cell>
          <cell r="D37">
            <v>5547070000</v>
          </cell>
          <cell r="E37">
            <v>186940800000</v>
          </cell>
          <cell r="F37">
            <v>48905300000</v>
          </cell>
          <cell r="G37">
            <v>191331100000</v>
          </cell>
          <cell r="H37">
            <v>38850970000</v>
          </cell>
          <cell r="I37">
            <v>48766200000</v>
          </cell>
          <cell r="J37">
            <v>10116630000</v>
          </cell>
          <cell r="K37">
            <v>21827080000</v>
          </cell>
          <cell r="L37">
            <v>4899590000</v>
          </cell>
          <cell r="M37">
            <v>23614800000</v>
          </cell>
          <cell r="N37">
            <v>4252550000.0000005</v>
          </cell>
          <cell r="O37">
            <v>157970900000</v>
          </cell>
          <cell r="P37">
            <v>33124600000</v>
          </cell>
          <cell r="Q37">
            <v>22508520000</v>
          </cell>
          <cell r="R37">
            <v>148899900000</v>
          </cell>
          <cell r="S37">
            <v>43191300000</v>
          </cell>
          <cell r="T37">
            <v>8338100000.000001</v>
          </cell>
          <cell r="U37">
            <v>3266390000</v>
          </cell>
          <cell r="V37">
            <v>20455380000</v>
          </cell>
          <cell r="X37">
            <v>0.93877500000000003</v>
          </cell>
          <cell r="Y37">
            <v>-6.5753000000000006E-2</v>
          </cell>
          <cell r="AC37">
            <v>57631400000</v>
          </cell>
          <cell r="AD37">
            <v>497123000000</v>
          </cell>
          <cell r="AH37">
            <v>17694160000</v>
          </cell>
          <cell r="AI37">
            <v>81505000000</v>
          </cell>
          <cell r="AM37">
            <v>15288340000</v>
          </cell>
          <cell r="AN37">
            <v>151332600000</v>
          </cell>
          <cell r="AR37">
            <v>13409100000</v>
          </cell>
          <cell r="AS37">
            <v>185829600000</v>
          </cell>
          <cell r="AW37">
            <v>15826720000</v>
          </cell>
          <cell r="AX37">
            <v>288841000</v>
          </cell>
          <cell r="BB37">
            <v>58560900000</v>
          </cell>
          <cell r="BC37">
            <v>526524000000</v>
          </cell>
          <cell r="BG37">
            <v>24717860000</v>
          </cell>
          <cell r="BH37">
            <v>222382100000</v>
          </cell>
          <cell r="BL37">
            <v>3305620000</v>
          </cell>
          <cell r="BM37">
            <v>16564200000</v>
          </cell>
          <cell r="BQ37">
            <v>170662300000</v>
          </cell>
          <cell r="BR37">
            <v>18538100000</v>
          </cell>
          <cell r="BV37">
            <v>1898265000</v>
          </cell>
          <cell r="BW37">
            <v>28731720000</v>
          </cell>
          <cell r="CA37">
            <v>21.881</v>
          </cell>
          <cell r="CC37">
            <v>94.537899999999993</v>
          </cell>
          <cell r="CE37">
            <v>1.23916</v>
          </cell>
          <cell r="CG37">
            <v>4320000000</v>
          </cell>
          <cell r="CL37">
            <v>12.728142</v>
          </cell>
          <cell r="CP37">
            <v>8.56</v>
          </cell>
          <cell r="CQ37">
            <v>11.23</v>
          </cell>
          <cell r="CR37">
            <v>9.0500000000000007</v>
          </cell>
          <cell r="CS37">
            <v>13.17</v>
          </cell>
          <cell r="CT37">
            <v>8.74</v>
          </cell>
          <cell r="CU37">
            <v>9.1</v>
          </cell>
          <cell r="CV37">
            <v>13.08</v>
          </cell>
          <cell r="CW37">
            <v>13.08</v>
          </cell>
          <cell r="CX37">
            <v>12.2</v>
          </cell>
          <cell r="CY37">
            <v>9.2799999999999994</v>
          </cell>
        </row>
        <row r="38">
          <cell r="A38">
            <v>1992</v>
          </cell>
          <cell r="C38">
            <v>33706100000</v>
          </cell>
          <cell r="D38">
            <v>5961210000</v>
          </cell>
          <cell r="E38">
            <v>184382900000</v>
          </cell>
          <cell r="F38">
            <v>51160400000</v>
          </cell>
          <cell r="G38">
            <v>189722100000</v>
          </cell>
          <cell r="H38">
            <v>36547410000</v>
          </cell>
          <cell r="I38">
            <v>50769300000</v>
          </cell>
          <cell r="J38">
            <v>11078050000</v>
          </cell>
          <cell r="K38">
            <v>15135070000</v>
          </cell>
          <cell r="L38">
            <v>4159020000</v>
          </cell>
          <cell r="M38">
            <v>25827200000</v>
          </cell>
          <cell r="N38">
            <v>4574640000</v>
          </cell>
          <cell r="O38">
            <v>165885100000</v>
          </cell>
          <cell r="P38">
            <v>35037300000</v>
          </cell>
          <cell r="Q38">
            <v>23412750000</v>
          </cell>
          <cell r="R38">
            <v>153489500000</v>
          </cell>
          <cell r="S38">
            <v>46284900000</v>
          </cell>
          <cell r="T38">
            <v>8802100000</v>
          </cell>
          <cell r="U38">
            <v>2857660000</v>
          </cell>
          <cell r="V38">
            <v>17586250000</v>
          </cell>
          <cell r="X38">
            <v>-2.8488690000000001</v>
          </cell>
          <cell r="Y38">
            <v>-1.6384920000000001</v>
          </cell>
          <cell r="AC38">
            <v>49036900000</v>
          </cell>
          <cell r="AD38">
            <v>519869000000</v>
          </cell>
          <cell r="AH38">
            <v>14030290000</v>
          </cell>
          <cell r="AI38">
            <v>83539700000</v>
          </cell>
          <cell r="AM38">
            <v>12589690000</v>
          </cell>
          <cell r="AN38">
            <v>157243500000</v>
          </cell>
          <cell r="AR38">
            <v>12033720000</v>
          </cell>
          <cell r="AS38">
            <v>198290200000</v>
          </cell>
          <cell r="AW38">
            <v>17299310000</v>
          </cell>
          <cell r="AX38">
            <v>239589000</v>
          </cell>
          <cell r="BB38">
            <v>53656700000</v>
          </cell>
          <cell r="BC38">
            <v>569713000000</v>
          </cell>
          <cell r="BG38">
            <v>21075650000</v>
          </cell>
          <cell r="BH38">
            <v>241130900000</v>
          </cell>
          <cell r="BL38">
            <v>2878140000</v>
          </cell>
          <cell r="BM38">
            <v>16895100000</v>
          </cell>
          <cell r="BQ38">
            <v>184268600000</v>
          </cell>
          <cell r="BR38">
            <v>18796480000</v>
          </cell>
          <cell r="BV38">
            <v>2149134000</v>
          </cell>
          <cell r="BW38">
            <v>32244270000</v>
          </cell>
          <cell r="CA38">
            <v>39.256100000000004</v>
          </cell>
          <cell r="CC38">
            <v>101.0719</v>
          </cell>
          <cell r="CE38">
            <v>1.2981</v>
          </cell>
          <cell r="CG38">
            <v>6240000000</v>
          </cell>
          <cell r="CL38">
            <v>11.049695</v>
          </cell>
          <cell r="CP38">
            <v>7.37</v>
          </cell>
          <cell r="CQ38">
            <v>11.98</v>
          </cell>
          <cell r="CR38">
            <v>8.59</v>
          </cell>
          <cell r="CS38">
            <v>13.28</v>
          </cell>
          <cell r="CT38">
            <v>8.1</v>
          </cell>
          <cell r="CU38">
            <v>9.32</v>
          </cell>
          <cell r="CV38">
            <v>13.25</v>
          </cell>
          <cell r="CW38">
            <v>13.25</v>
          </cell>
          <cell r="CX38">
            <v>14.01</v>
          </cell>
          <cell r="CY38">
            <v>9.35</v>
          </cell>
        </row>
        <row r="39">
          <cell r="A39">
            <v>1993</v>
          </cell>
          <cell r="C39">
            <v>35208200000</v>
          </cell>
          <cell r="D39">
            <v>6807990000</v>
          </cell>
          <cell r="E39">
            <v>178003000000</v>
          </cell>
          <cell r="F39">
            <v>51656400000</v>
          </cell>
          <cell r="G39">
            <v>153952900000</v>
          </cell>
          <cell r="H39">
            <v>28544480000</v>
          </cell>
          <cell r="I39">
            <v>52545700000</v>
          </cell>
          <cell r="J39">
            <v>11644410000</v>
          </cell>
          <cell r="K39">
            <v>11513600000</v>
          </cell>
          <cell r="L39">
            <v>3059760000</v>
          </cell>
          <cell r="M39">
            <v>28433600000</v>
          </cell>
          <cell r="N39">
            <v>5051970000</v>
          </cell>
          <cell r="O39">
            <v>174454800000</v>
          </cell>
          <cell r="P39">
            <v>37687800000</v>
          </cell>
          <cell r="Q39">
            <v>21689990000</v>
          </cell>
          <cell r="R39">
            <v>141295600000</v>
          </cell>
          <cell r="S39">
            <v>50223500000</v>
          </cell>
          <cell r="T39">
            <v>9554480000</v>
          </cell>
          <cell r="U39">
            <v>2542100000</v>
          </cell>
          <cell r="V39">
            <v>15427530000</v>
          </cell>
          <cell r="X39">
            <v>-3.665969</v>
          </cell>
          <cell r="Y39">
            <v>-3.1604489999999998</v>
          </cell>
          <cell r="AC39">
            <v>42678500000</v>
          </cell>
          <cell r="AD39">
            <v>551644000000</v>
          </cell>
          <cell r="AH39">
            <v>11646790000</v>
          </cell>
          <cell r="AI39">
            <v>88645500000</v>
          </cell>
          <cell r="AM39">
            <v>10797940000</v>
          </cell>
          <cell r="AN39">
            <v>168120600000</v>
          </cell>
          <cell r="AR39">
            <v>10929350000</v>
          </cell>
          <cell r="AS39">
            <v>208163200000</v>
          </cell>
          <cell r="AW39">
            <v>18978580000</v>
          </cell>
          <cell r="AX39">
            <v>190014000</v>
          </cell>
          <cell r="BB39">
            <v>48744800000</v>
          </cell>
          <cell r="BC39">
            <v>623457000000</v>
          </cell>
          <cell r="BG39">
            <v>17649090000</v>
          </cell>
          <cell r="BH39">
            <v>264372100000</v>
          </cell>
          <cell r="BL39">
            <v>2380501000</v>
          </cell>
          <cell r="BM39">
            <v>18208280000</v>
          </cell>
          <cell r="BQ39">
            <v>200851800000</v>
          </cell>
          <cell r="BR39">
            <v>17591380000</v>
          </cell>
          <cell r="BV39">
            <v>3279071000</v>
          </cell>
          <cell r="BW39">
            <v>36348340000</v>
          </cell>
          <cell r="CA39">
            <v>54.194200000000002</v>
          </cell>
          <cell r="CC39">
            <v>110.7187</v>
          </cell>
          <cell r="CE39">
            <v>1.171</v>
          </cell>
          <cell r="CG39">
            <v>5420000000</v>
          </cell>
          <cell r="CL39">
            <v>11.106767</v>
          </cell>
          <cell r="CP39">
            <v>6.7</v>
          </cell>
          <cell r="CQ39">
            <v>8.83</v>
          </cell>
          <cell r="CR39">
            <v>6.78</v>
          </cell>
          <cell r="CS39">
            <v>11.19</v>
          </cell>
          <cell r="CT39">
            <v>6.36</v>
          </cell>
          <cell r="CU39">
            <v>7.23</v>
          </cell>
          <cell r="CV39">
            <v>7.77</v>
          </cell>
          <cell r="CW39">
            <v>7.77</v>
          </cell>
          <cell r="CX39">
            <v>10.19</v>
          </cell>
          <cell r="CY39">
            <v>6.85</v>
          </cell>
        </row>
        <row r="40">
          <cell r="A40">
            <v>1994</v>
          </cell>
          <cell r="C40">
            <v>38255100000</v>
          </cell>
          <cell r="D40">
            <v>7220180000</v>
          </cell>
          <cell r="E40">
            <v>182767800000</v>
          </cell>
          <cell r="F40">
            <v>52581200000</v>
          </cell>
          <cell r="G40">
            <v>155967700000</v>
          </cell>
          <cell r="H40">
            <v>24839320000</v>
          </cell>
          <cell r="I40">
            <v>54017700000</v>
          </cell>
          <cell r="J40">
            <v>12209310000</v>
          </cell>
          <cell r="K40">
            <v>12618940000</v>
          </cell>
          <cell r="L40">
            <v>3638070000</v>
          </cell>
          <cell r="M40">
            <v>29954400000</v>
          </cell>
          <cell r="N40">
            <v>5317520000</v>
          </cell>
          <cell r="O40">
            <v>179243300000</v>
          </cell>
          <cell r="P40">
            <v>39331600000</v>
          </cell>
          <cell r="Q40">
            <v>22046710000</v>
          </cell>
          <cell r="R40">
            <v>143375800000</v>
          </cell>
          <cell r="S40">
            <v>52047800000</v>
          </cell>
          <cell r="T40">
            <v>9921270000</v>
          </cell>
          <cell r="U40">
            <v>2908150000</v>
          </cell>
          <cell r="V40">
            <v>16932179999.999998</v>
          </cell>
          <cell r="X40">
            <v>-2.3648400000000001</v>
          </cell>
          <cell r="Y40">
            <v>-2.1155870000000001</v>
          </cell>
          <cell r="AC40">
            <v>48889100000</v>
          </cell>
          <cell r="AD40">
            <v>578490000000</v>
          </cell>
          <cell r="AH40">
            <v>14548420000</v>
          </cell>
          <cell r="AI40">
            <v>94245800000</v>
          </cell>
          <cell r="AM40">
            <v>12372110000</v>
          </cell>
          <cell r="AN40">
            <v>181072700000</v>
          </cell>
          <cell r="AR40">
            <v>13170220000</v>
          </cell>
          <cell r="AS40">
            <v>214627800000</v>
          </cell>
          <cell r="AW40">
            <v>19864200000</v>
          </cell>
          <cell r="AX40">
            <v>206490000</v>
          </cell>
          <cell r="BB40">
            <v>54451900000</v>
          </cell>
          <cell r="BC40">
            <v>642249000000</v>
          </cell>
          <cell r="BG40">
            <v>19426380000</v>
          </cell>
          <cell r="BH40">
            <v>272609100000</v>
          </cell>
          <cell r="BL40">
            <v>2557594000</v>
          </cell>
          <cell r="BM40">
            <v>17867220000</v>
          </cell>
          <cell r="BQ40">
            <v>208518300000</v>
          </cell>
          <cell r="BR40">
            <v>20026650000</v>
          </cell>
          <cell r="BV40">
            <v>3503607000</v>
          </cell>
          <cell r="BW40">
            <v>39030850000</v>
          </cell>
          <cell r="CA40">
            <v>56.198</v>
          </cell>
          <cell r="CC40">
            <v>116.61750000000001</v>
          </cell>
          <cell r="CE40">
            <v>1.1895199999999999</v>
          </cell>
          <cell r="CG40">
            <v>3700000000</v>
          </cell>
          <cell r="CL40">
            <v>7.8613910000000002</v>
          </cell>
          <cell r="CP40">
            <v>7.03</v>
          </cell>
          <cell r="CQ40">
            <v>9.0399999999999991</v>
          </cell>
          <cell r="CR40">
            <v>7.22</v>
          </cell>
          <cell r="CS40">
            <v>10.52</v>
          </cell>
          <cell r="CT40">
            <v>6.86</v>
          </cell>
          <cell r="CU40">
            <v>5.04</v>
          </cell>
          <cell r="CV40">
            <v>5.34</v>
          </cell>
          <cell r="CW40">
            <v>5.34</v>
          </cell>
          <cell r="CX40">
            <v>8.4499999999999993</v>
          </cell>
          <cell r="CY40">
            <v>5.18</v>
          </cell>
        </row>
        <row r="41">
          <cell r="A41">
            <v>1995</v>
          </cell>
          <cell r="C41">
            <v>39947500000</v>
          </cell>
          <cell r="D41">
            <v>7211090000</v>
          </cell>
          <cell r="E41">
            <v>184381600000</v>
          </cell>
          <cell r="F41">
            <v>56574300000</v>
          </cell>
          <cell r="G41">
            <v>156057300000</v>
          </cell>
          <cell r="H41">
            <v>22847390000</v>
          </cell>
          <cell r="I41">
            <v>59346300000</v>
          </cell>
          <cell r="J41">
            <v>13099990000</v>
          </cell>
          <cell r="K41">
            <v>15985680000</v>
          </cell>
          <cell r="L41">
            <v>3802690000</v>
          </cell>
          <cell r="M41">
            <v>31688000000</v>
          </cell>
          <cell r="N41">
            <v>5756000000</v>
          </cell>
          <cell r="O41">
            <v>183772500000</v>
          </cell>
          <cell r="P41">
            <v>44897600000</v>
          </cell>
          <cell r="Q41">
            <v>20982150000</v>
          </cell>
          <cell r="R41">
            <v>137322800000</v>
          </cell>
          <cell r="S41">
            <v>55469900000</v>
          </cell>
          <cell r="T41">
            <v>10982270000</v>
          </cell>
          <cell r="U41">
            <v>3340250000</v>
          </cell>
          <cell r="V41">
            <v>18535390000</v>
          </cell>
          <cell r="W41">
            <v>-2.1523620000000001</v>
          </cell>
          <cell r="X41">
            <v>-1.9948399999999999</v>
          </cell>
          <cell r="Y41">
            <v>-1.6523369999999999</v>
          </cell>
          <cell r="Z41">
            <v>3.884118</v>
          </cell>
          <cell r="AA41">
            <v>-3.380884</v>
          </cell>
          <cell r="AB41">
            <v>91559100000</v>
          </cell>
          <cell r="AC41">
            <v>56589400000</v>
          </cell>
          <cell r="AD41">
            <v>621602000000</v>
          </cell>
          <cell r="AE41">
            <v>398399000000</v>
          </cell>
          <cell r="AF41">
            <v>159611500000</v>
          </cell>
          <cell r="AG41">
            <v>22029370000</v>
          </cell>
          <cell r="AH41">
            <v>17266790000</v>
          </cell>
          <cell r="AI41">
            <v>98329500000</v>
          </cell>
          <cell r="AJ41">
            <v>124564000000</v>
          </cell>
          <cell r="AK41">
            <v>39345100000</v>
          </cell>
          <cell r="AL41">
            <v>26897520000</v>
          </cell>
          <cell r="AM41">
            <v>13975490000</v>
          </cell>
          <cell r="AN41">
            <v>192183700000</v>
          </cell>
          <cell r="AO41">
            <v>105195300000</v>
          </cell>
          <cell r="AP41">
            <v>36057800000</v>
          </cell>
          <cell r="AQ41">
            <v>27526260000</v>
          </cell>
          <cell r="AR41">
            <v>14463980000</v>
          </cell>
          <cell r="AS41">
            <v>222810400000</v>
          </cell>
          <cell r="AT41">
            <v>111590900000</v>
          </cell>
          <cell r="AU41">
            <v>52204700000</v>
          </cell>
          <cell r="AV41">
            <v>2258084000</v>
          </cell>
          <cell r="AW41">
            <v>20950320000</v>
          </cell>
          <cell r="AX41">
            <v>234348000</v>
          </cell>
          <cell r="AY41">
            <v>14412900000</v>
          </cell>
          <cell r="AZ41">
            <v>4339363000</v>
          </cell>
          <cell r="BA41">
            <v>102891400000</v>
          </cell>
          <cell r="BB41">
            <v>62570000000</v>
          </cell>
          <cell r="BC41">
            <v>683969000000</v>
          </cell>
          <cell r="BD41">
            <v>189840100000</v>
          </cell>
          <cell r="BE41">
            <v>463213000000</v>
          </cell>
          <cell r="BF41">
            <v>36567300000</v>
          </cell>
          <cell r="BG41">
            <v>22378700000</v>
          </cell>
          <cell r="BH41">
            <v>286309400000</v>
          </cell>
          <cell r="BI41">
            <v>157442000000</v>
          </cell>
          <cell r="BJ41">
            <v>77257000000</v>
          </cell>
          <cell r="BK41">
            <v>4726430000</v>
          </cell>
          <cell r="BL41">
            <v>2740313000</v>
          </cell>
          <cell r="BM41">
            <v>18468660000</v>
          </cell>
          <cell r="BN41">
            <v>15778200000</v>
          </cell>
          <cell r="BO41">
            <v>2847410000</v>
          </cell>
          <cell r="BP41">
            <v>36683000000</v>
          </cell>
          <cell r="BQ41">
            <v>216215800000</v>
          </cell>
          <cell r="BR41">
            <v>21864180000</v>
          </cell>
          <cell r="BS41">
            <v>140078600000</v>
          </cell>
          <cell r="BT41">
            <v>50626600000</v>
          </cell>
          <cell r="BU41">
            <v>7379940000</v>
          </cell>
          <cell r="BV41">
            <v>3934969000</v>
          </cell>
          <cell r="BW41">
            <v>42204640000</v>
          </cell>
          <cell r="BX41">
            <v>99785000000</v>
          </cell>
          <cell r="BY41">
            <v>18513430000</v>
          </cell>
          <cell r="BZ41">
            <v>68.583500000000001</v>
          </cell>
          <cell r="CA41">
            <v>55.204500000000003</v>
          </cell>
          <cell r="CB41">
            <v>57.805</v>
          </cell>
          <cell r="CC41">
            <v>119.0877</v>
          </cell>
          <cell r="CD41">
            <v>73.162300000000002</v>
          </cell>
          <cell r="CE41">
            <v>1.3080099999999999</v>
          </cell>
          <cell r="CG41">
            <v>-1420000000</v>
          </cell>
          <cell r="CI41">
            <v>-4820000000</v>
          </cell>
          <cell r="CL41">
            <v>7.4151129999999998</v>
          </cell>
          <cell r="CN41">
            <v>10.265051</v>
          </cell>
          <cell r="CP41">
            <v>7.14</v>
          </cell>
          <cell r="CQ41">
            <v>8.7899999999999991</v>
          </cell>
          <cell r="CR41">
            <v>7.54</v>
          </cell>
          <cell r="CS41">
            <v>12.21</v>
          </cell>
          <cell r="CT41">
            <v>6.9</v>
          </cell>
          <cell r="CU41">
            <v>4.5199999999999996</v>
          </cell>
          <cell r="CV41">
            <v>5.75</v>
          </cell>
          <cell r="CW41">
            <v>5.75</v>
          </cell>
          <cell r="CX41">
            <v>10.33</v>
          </cell>
          <cell r="CY41">
            <v>4.37</v>
          </cell>
        </row>
        <row r="42">
          <cell r="A42">
            <v>1996</v>
          </cell>
          <cell r="C42">
            <v>41408700000</v>
          </cell>
          <cell r="D42">
            <v>6898250000</v>
          </cell>
          <cell r="E42">
            <v>187564000000</v>
          </cell>
          <cell r="F42">
            <v>57601600000</v>
          </cell>
          <cell r="G42">
            <v>176445300000</v>
          </cell>
          <cell r="H42">
            <v>27238800000</v>
          </cell>
          <cell r="I42">
            <v>62337800000</v>
          </cell>
          <cell r="J42">
            <v>14218810000</v>
          </cell>
          <cell r="K42">
            <v>17181720000</v>
          </cell>
          <cell r="L42">
            <v>4170460000.0000005</v>
          </cell>
          <cell r="M42">
            <v>32258200000.000004</v>
          </cell>
          <cell r="N42">
            <v>5831840000</v>
          </cell>
          <cell r="O42">
            <v>189175300000</v>
          </cell>
          <cell r="P42">
            <v>46419200000</v>
          </cell>
          <cell r="Q42">
            <v>23355310000</v>
          </cell>
          <cell r="R42">
            <v>156680100000</v>
          </cell>
          <cell r="S42">
            <v>56271700000</v>
          </cell>
          <cell r="T42">
            <v>11100270000</v>
          </cell>
          <cell r="U42">
            <v>3399210000</v>
          </cell>
          <cell r="V42">
            <v>18682390000</v>
          </cell>
          <cell r="W42">
            <v>-0.61501499999999998</v>
          </cell>
          <cell r="X42">
            <v>0.91883499999999996</v>
          </cell>
          <cell r="Y42">
            <v>-0.28153</v>
          </cell>
          <cell r="Z42">
            <v>4.4220670000000002</v>
          </cell>
          <cell r="AA42">
            <v>3.088908</v>
          </cell>
          <cell r="AB42">
            <v>95557400000</v>
          </cell>
          <cell r="AC42">
            <v>58586400000</v>
          </cell>
          <cell r="AD42">
            <v>656603000000</v>
          </cell>
          <cell r="AE42">
            <v>463342000000</v>
          </cell>
          <cell r="AF42">
            <v>164351600000</v>
          </cell>
          <cell r="AG42">
            <v>24167680000</v>
          </cell>
          <cell r="AH42">
            <v>19144530000</v>
          </cell>
          <cell r="AI42">
            <v>108196100000</v>
          </cell>
          <cell r="AJ42">
            <v>149571300000</v>
          </cell>
          <cell r="AK42">
            <v>41829400000</v>
          </cell>
          <cell r="AL42">
            <v>27895500000</v>
          </cell>
          <cell r="AM42">
            <v>14285450000</v>
          </cell>
          <cell r="AN42">
            <v>205247100000</v>
          </cell>
          <cell r="AO42">
            <v>119370200000</v>
          </cell>
          <cell r="AP42">
            <v>37926100000</v>
          </cell>
          <cell r="AQ42">
            <v>28049650000</v>
          </cell>
          <cell r="AR42">
            <v>14112030000</v>
          </cell>
          <cell r="AS42">
            <v>230756500000</v>
          </cell>
          <cell r="AT42">
            <v>144181400000</v>
          </cell>
          <cell r="AU42">
            <v>51346700000</v>
          </cell>
          <cell r="AV42">
            <v>2385819000</v>
          </cell>
          <cell r="AW42">
            <v>22778870000</v>
          </cell>
          <cell r="AX42">
            <v>228518000</v>
          </cell>
          <cell r="AY42">
            <v>4132570000.0000005</v>
          </cell>
          <cell r="AZ42">
            <v>4445053000</v>
          </cell>
          <cell r="BA42">
            <v>104061900000</v>
          </cell>
          <cell r="BB42">
            <v>61857000000</v>
          </cell>
          <cell r="BC42">
            <v>705685000000</v>
          </cell>
          <cell r="BD42">
            <v>171130400000</v>
          </cell>
          <cell r="BE42">
            <v>531778000000</v>
          </cell>
          <cell r="BF42">
            <v>37040100000</v>
          </cell>
          <cell r="BG42">
            <v>22973230000</v>
          </cell>
          <cell r="BH42">
            <v>299086100000</v>
          </cell>
          <cell r="BI42">
            <v>183063800000</v>
          </cell>
          <cell r="BJ42">
            <v>75625600000</v>
          </cell>
          <cell r="BK42">
            <v>4302200000</v>
          </cell>
          <cell r="BL42">
            <v>2013818000</v>
          </cell>
          <cell r="BM42">
            <v>19311280000</v>
          </cell>
          <cell r="BN42">
            <v>17046250000</v>
          </cell>
          <cell r="BO42">
            <v>3330700000</v>
          </cell>
          <cell r="BP42">
            <v>37054400000</v>
          </cell>
          <cell r="BQ42">
            <v>224349500000</v>
          </cell>
          <cell r="BR42">
            <v>21534790000</v>
          </cell>
          <cell r="BS42">
            <v>163832100000</v>
          </cell>
          <cell r="BT42">
            <v>49785400000</v>
          </cell>
          <cell r="BU42">
            <v>7360851000</v>
          </cell>
          <cell r="BV42">
            <v>4226568000.0000005</v>
          </cell>
          <cell r="BW42">
            <v>45535520000</v>
          </cell>
          <cell r="BX42">
            <v>114231400000</v>
          </cell>
          <cell r="BY42">
            <v>17763730000</v>
          </cell>
          <cell r="BZ42">
            <v>68.632400000000004</v>
          </cell>
          <cell r="CA42">
            <v>55.363500000000002</v>
          </cell>
          <cell r="CB42">
            <v>60.593499999999999</v>
          </cell>
          <cell r="CC42">
            <v>118.8963</v>
          </cell>
          <cell r="CD42">
            <v>71.372399999999999</v>
          </cell>
          <cell r="CE42">
            <v>1.2697499999999999</v>
          </cell>
          <cell r="CF42">
            <v>-8570000000</v>
          </cell>
          <cell r="CG42">
            <v>-2080000000</v>
          </cell>
          <cell r="CH42">
            <v>-8460000000.000001</v>
          </cell>
          <cell r="CI42">
            <v>95320000000</v>
          </cell>
          <cell r="CJ42">
            <v>-10540000000</v>
          </cell>
          <cell r="CK42">
            <v>5.9565440000000001</v>
          </cell>
          <cell r="CL42">
            <v>7.6226750000000001</v>
          </cell>
          <cell r="CM42">
            <v>6.4240219999999999</v>
          </cell>
          <cell r="CN42">
            <v>9.7974800000000002</v>
          </cell>
          <cell r="CO42">
            <v>7.1432419999999999</v>
          </cell>
          <cell r="CP42">
            <v>6.32</v>
          </cell>
          <cell r="CQ42">
            <v>7.08</v>
          </cell>
          <cell r="CR42">
            <v>6.31</v>
          </cell>
          <cell r="CS42">
            <v>9.4</v>
          </cell>
          <cell r="CT42">
            <v>6.15</v>
          </cell>
          <cell r="CU42">
            <v>3.34</v>
          </cell>
          <cell r="CV42">
            <v>3.63</v>
          </cell>
          <cell r="CW42">
            <v>3.63</v>
          </cell>
          <cell r="CX42">
            <v>8.69</v>
          </cell>
          <cell r="CY42">
            <v>2.99</v>
          </cell>
        </row>
        <row r="43">
          <cell r="A43">
            <v>1997</v>
          </cell>
          <cell r="C43">
            <v>42147100000</v>
          </cell>
          <cell r="D43">
            <v>5592550000</v>
          </cell>
          <cell r="E43">
            <v>188910000000</v>
          </cell>
          <cell r="F43">
            <v>53678700000</v>
          </cell>
          <cell r="G43">
            <v>186828100000</v>
          </cell>
          <cell r="H43">
            <v>29057600000</v>
          </cell>
          <cell r="I43">
            <v>66094100000</v>
          </cell>
          <cell r="J43">
            <v>13684910000</v>
          </cell>
          <cell r="K43">
            <v>19016180000</v>
          </cell>
          <cell r="L43">
            <v>4915820000</v>
          </cell>
          <cell r="M43">
            <v>32596700000</v>
          </cell>
          <cell r="N43">
            <v>4914780000</v>
          </cell>
          <cell r="O43">
            <v>189803900000</v>
          </cell>
          <cell r="P43">
            <v>46784300000</v>
          </cell>
          <cell r="Q43">
            <v>24469080000</v>
          </cell>
          <cell r="R43">
            <v>166272400000</v>
          </cell>
          <cell r="S43">
            <v>56839900000</v>
          </cell>
          <cell r="T43">
            <v>11138110000</v>
          </cell>
          <cell r="U43">
            <v>3570080000</v>
          </cell>
          <cell r="V43">
            <v>19384210000</v>
          </cell>
          <cell r="W43">
            <v>0.98714599999999997</v>
          </cell>
          <cell r="X43">
            <v>2.8827060000000002</v>
          </cell>
          <cell r="Y43">
            <v>-0.16042899999999999</v>
          </cell>
          <cell r="Z43">
            <v>6.1391210000000003</v>
          </cell>
          <cell r="AA43">
            <v>3.0473949999999999</v>
          </cell>
          <cell r="AB43">
            <v>93563700000</v>
          </cell>
          <cell r="AC43">
            <v>61456800000</v>
          </cell>
          <cell r="AD43">
            <v>663418000000</v>
          </cell>
          <cell r="AE43">
            <v>509346000000</v>
          </cell>
          <cell r="AF43">
            <v>165268500000</v>
          </cell>
          <cell r="AG43">
            <v>25389520000</v>
          </cell>
          <cell r="AH43">
            <v>20003990000</v>
          </cell>
          <cell r="AI43">
            <v>116778300000</v>
          </cell>
          <cell r="AJ43">
            <v>166369900000</v>
          </cell>
          <cell r="AK43">
            <v>41335800000</v>
          </cell>
          <cell r="AL43">
            <v>28522830000</v>
          </cell>
          <cell r="AM43">
            <v>16010269999.999998</v>
          </cell>
          <cell r="AN43">
            <v>208371400000</v>
          </cell>
          <cell r="AO43">
            <v>131685000000</v>
          </cell>
          <cell r="AP43">
            <v>39315300000</v>
          </cell>
          <cell r="AQ43">
            <v>28009980000</v>
          </cell>
          <cell r="AR43">
            <v>14265170000</v>
          </cell>
          <cell r="AS43">
            <v>228006900000</v>
          </cell>
          <cell r="AT43">
            <v>154040500000</v>
          </cell>
          <cell r="AU43">
            <v>52491900000</v>
          </cell>
          <cell r="AV43">
            <v>2334354000</v>
          </cell>
          <cell r="AW43">
            <v>23195880000</v>
          </cell>
          <cell r="AX43">
            <v>227490000</v>
          </cell>
          <cell r="AY43">
            <v>3956240000</v>
          </cell>
          <cell r="AZ43">
            <v>4341014000</v>
          </cell>
          <cell r="BA43">
            <v>98465300000</v>
          </cell>
          <cell r="BB43">
            <v>62774200000</v>
          </cell>
          <cell r="BC43">
            <v>710900000000</v>
          </cell>
          <cell r="BD43">
            <v>171169500000</v>
          </cell>
          <cell r="BE43">
            <v>542101000000</v>
          </cell>
          <cell r="BF43">
            <v>37209800000</v>
          </cell>
          <cell r="BG43">
            <v>23838970000</v>
          </cell>
          <cell r="BH43">
            <v>303192300000</v>
          </cell>
          <cell r="BI43">
            <v>194915600000</v>
          </cell>
          <cell r="BJ43">
            <v>76952100000</v>
          </cell>
          <cell r="BK43">
            <v>4048990000</v>
          </cell>
          <cell r="BL43">
            <v>2000905000</v>
          </cell>
          <cell r="BM43">
            <v>18463040000</v>
          </cell>
          <cell r="BN43">
            <v>14864510000</v>
          </cell>
          <cell r="BO43">
            <v>3869530000</v>
          </cell>
          <cell r="BP43">
            <v>36042600000</v>
          </cell>
          <cell r="BQ43">
            <v>228450700000</v>
          </cell>
          <cell r="BR43">
            <v>21377020000</v>
          </cell>
          <cell r="BS43">
            <v>178410200000</v>
          </cell>
          <cell r="BT43">
            <v>47755100000</v>
          </cell>
          <cell r="BU43">
            <v>6746748000</v>
          </cell>
          <cell r="BV43">
            <v>4545764000</v>
          </cell>
          <cell r="BW43">
            <v>45429030000</v>
          </cell>
          <cell r="BX43">
            <v>100226800000</v>
          </cell>
          <cell r="BY43">
            <v>17129810000</v>
          </cell>
          <cell r="BZ43">
            <v>63.9039</v>
          </cell>
          <cell r="CA43">
            <v>52.235399999999998</v>
          </cell>
          <cell r="CB43">
            <v>61.983199999999997</v>
          </cell>
          <cell r="CC43">
            <v>116.4905</v>
          </cell>
          <cell r="CD43">
            <v>65.809100000000001</v>
          </cell>
          <cell r="CE43">
            <v>1.1340399999999999</v>
          </cell>
          <cell r="CF43">
            <v>-11300000000</v>
          </cell>
          <cell r="CG43">
            <v>-1570000000</v>
          </cell>
          <cell r="CH43">
            <v>-9770000000</v>
          </cell>
          <cell r="CI43">
            <v>-21270000000</v>
          </cell>
          <cell r="CJ43">
            <v>-13810000000</v>
          </cell>
          <cell r="CK43">
            <v>5.43994</v>
          </cell>
          <cell r="CL43">
            <v>7.9634419999999997</v>
          </cell>
          <cell r="CM43">
            <v>6.0610400000000002</v>
          </cell>
          <cell r="CN43">
            <v>8.0166590000000006</v>
          </cell>
          <cell r="CO43">
            <v>6.9730449999999999</v>
          </cell>
          <cell r="CP43">
            <v>5.68</v>
          </cell>
          <cell r="CQ43">
            <v>5.96</v>
          </cell>
          <cell r="CR43">
            <v>5.58</v>
          </cell>
          <cell r="CS43">
            <v>6.86</v>
          </cell>
          <cell r="CT43">
            <v>5.58</v>
          </cell>
          <cell r="CU43">
            <v>3.51</v>
          </cell>
          <cell r="CV43">
            <v>3.23</v>
          </cell>
          <cell r="CW43">
            <v>3.23</v>
          </cell>
          <cell r="CX43">
            <v>6.78</v>
          </cell>
          <cell r="CY43">
            <v>3.32</v>
          </cell>
        </row>
        <row r="44">
          <cell r="A44">
            <v>1998</v>
          </cell>
          <cell r="C44">
            <v>43905800000</v>
          </cell>
          <cell r="D44">
            <v>5711320000</v>
          </cell>
          <cell r="E44">
            <v>204483300000</v>
          </cell>
          <cell r="F44">
            <v>54305200000</v>
          </cell>
          <cell r="G44">
            <v>195869300000</v>
          </cell>
          <cell r="H44">
            <v>31106600000</v>
          </cell>
          <cell r="I44">
            <v>71426000000</v>
          </cell>
          <cell r="J44">
            <v>14055270000</v>
          </cell>
          <cell r="K44">
            <v>21662990000</v>
          </cell>
          <cell r="L44">
            <v>4929510000</v>
          </cell>
          <cell r="M44">
            <v>33807100000</v>
          </cell>
          <cell r="N44">
            <v>5046740000</v>
          </cell>
          <cell r="O44">
            <v>195250000000</v>
          </cell>
          <cell r="P44">
            <v>47695000000</v>
          </cell>
          <cell r="Q44">
            <v>25230960000</v>
          </cell>
          <cell r="R44">
            <v>172660300000</v>
          </cell>
          <cell r="S44">
            <v>59413000000</v>
          </cell>
          <cell r="T44">
            <v>11448140000</v>
          </cell>
          <cell r="U44">
            <v>3725950000</v>
          </cell>
          <cell r="V44">
            <v>20113580000</v>
          </cell>
          <cell r="W44">
            <v>0.84262899999999996</v>
          </cell>
          <cell r="X44">
            <v>5.0892210000000002</v>
          </cell>
          <cell r="Y44">
            <v>0.99464600000000003</v>
          </cell>
          <cell r="Z44">
            <v>4.8460609999999997</v>
          </cell>
          <cell r="AA44">
            <v>3.022751</v>
          </cell>
          <cell r="AB44">
            <v>96767400000</v>
          </cell>
          <cell r="AC44">
            <v>64616299999.999992</v>
          </cell>
          <cell r="AD44">
            <v>690119000000</v>
          </cell>
          <cell r="AE44">
            <v>511826000000</v>
          </cell>
          <cell r="AF44">
            <v>172643400000</v>
          </cell>
          <cell r="AG44">
            <v>26662500000</v>
          </cell>
          <cell r="AH44">
            <v>21853810000</v>
          </cell>
          <cell r="AI44">
            <v>150697300000</v>
          </cell>
          <cell r="AJ44">
            <v>155160400000</v>
          </cell>
          <cell r="AK44">
            <v>42760500000</v>
          </cell>
          <cell r="AL44">
            <v>29414720000</v>
          </cell>
          <cell r="AM44">
            <v>16722560000.000002</v>
          </cell>
          <cell r="AN44">
            <v>216594300000</v>
          </cell>
          <cell r="AO44">
            <v>167913900000</v>
          </cell>
          <cell r="AP44">
            <v>42110200000</v>
          </cell>
          <cell r="AQ44">
            <v>28902660000</v>
          </cell>
          <cell r="AR44">
            <v>14972380000</v>
          </cell>
          <cell r="AS44">
            <v>211371900000</v>
          </cell>
          <cell r="AT44">
            <v>133899300000.00002</v>
          </cell>
          <cell r="AU44">
            <v>55734600000</v>
          </cell>
          <cell r="AV44">
            <v>2382172000</v>
          </cell>
          <cell r="AW44">
            <v>23899360000</v>
          </cell>
          <cell r="AX44">
            <v>121250000</v>
          </cell>
          <cell r="AY44">
            <v>3995790000</v>
          </cell>
          <cell r="AZ44">
            <v>4350512000</v>
          </cell>
          <cell r="BA44">
            <v>102108300000</v>
          </cell>
          <cell r="BB44">
            <v>62610700000</v>
          </cell>
          <cell r="BC44">
            <v>722110000000</v>
          </cell>
          <cell r="BD44">
            <v>177877600000</v>
          </cell>
          <cell r="BE44">
            <v>545774000000</v>
          </cell>
          <cell r="BF44">
            <v>38557800000</v>
          </cell>
          <cell r="BG44">
            <v>24597840000</v>
          </cell>
          <cell r="BH44">
            <v>306121800000</v>
          </cell>
          <cell r="BI44">
            <v>199981800000</v>
          </cell>
          <cell r="BJ44">
            <v>81216200000</v>
          </cell>
          <cell r="BK44">
            <v>4656670000</v>
          </cell>
          <cell r="BL44">
            <v>1961864000</v>
          </cell>
          <cell r="BM44">
            <v>18977650000</v>
          </cell>
          <cell r="BN44">
            <v>15304750000</v>
          </cell>
          <cell r="BO44">
            <v>4651330000</v>
          </cell>
          <cell r="BP44">
            <v>36655800000</v>
          </cell>
          <cell r="BQ44">
            <v>234113000000</v>
          </cell>
          <cell r="BR44">
            <v>21104450000</v>
          </cell>
          <cell r="BS44">
            <v>181261100000</v>
          </cell>
          <cell r="BT44">
            <v>48201100000</v>
          </cell>
          <cell r="BU44">
            <v>6975189000</v>
          </cell>
          <cell r="BV44">
            <v>4085726000</v>
          </cell>
          <cell r="BW44">
            <v>45296880000</v>
          </cell>
          <cell r="BX44">
            <v>89044100000</v>
          </cell>
          <cell r="BY44">
            <v>17083350000</v>
          </cell>
          <cell r="BZ44">
            <v>64.345399999999998</v>
          </cell>
          <cell r="CA44">
            <v>46.843400000000003</v>
          </cell>
          <cell r="CB44">
            <v>62.099699999999999</v>
          </cell>
          <cell r="CC44">
            <v>113.88679999999999</v>
          </cell>
          <cell r="CD44">
            <v>62.778799999999997</v>
          </cell>
          <cell r="CE44">
            <v>1.1210899999999999</v>
          </cell>
          <cell r="CF44">
            <v>1530000000</v>
          </cell>
          <cell r="CG44">
            <v>960000000</v>
          </cell>
          <cell r="CH44">
            <v>11050000000</v>
          </cell>
          <cell r="CI44">
            <v>-6100000000</v>
          </cell>
          <cell r="CJ44">
            <v>1960000000</v>
          </cell>
          <cell r="CK44">
            <v>5.8525479999999996</v>
          </cell>
          <cell r="CL44">
            <v>7.1053269999999999</v>
          </cell>
          <cell r="CM44">
            <v>5.7026529999999998</v>
          </cell>
          <cell r="CN44">
            <v>7.0067060000000003</v>
          </cell>
          <cell r="CO44">
            <v>7.0732109999999997</v>
          </cell>
          <cell r="CP44">
            <v>4.71</v>
          </cell>
          <cell r="CQ44">
            <v>4.79</v>
          </cell>
          <cell r="CR44">
            <v>4.6399999999999997</v>
          </cell>
          <cell r="CS44">
            <v>4.88</v>
          </cell>
          <cell r="CT44">
            <v>4.63</v>
          </cell>
          <cell r="CU44">
            <v>3.58</v>
          </cell>
          <cell r="CV44">
            <v>3.57</v>
          </cell>
          <cell r="CW44">
            <v>3.57</v>
          </cell>
          <cell r="CX44">
            <v>4.91</v>
          </cell>
          <cell r="CY44">
            <v>3.42</v>
          </cell>
        </row>
        <row r="45">
          <cell r="A45">
            <v>1999</v>
          </cell>
          <cell r="C45">
            <v>45073900000</v>
          </cell>
          <cell r="D45">
            <v>5853030000</v>
          </cell>
          <cell r="E45">
            <v>223899800000</v>
          </cell>
          <cell r="F45">
            <v>57567200000</v>
          </cell>
          <cell r="G45">
            <v>206358800000</v>
          </cell>
          <cell r="H45">
            <v>33526000000.000004</v>
          </cell>
          <cell r="I45">
            <v>80261000000</v>
          </cell>
          <cell r="J45">
            <v>15810000000</v>
          </cell>
          <cell r="K45">
            <v>23489000000</v>
          </cell>
          <cell r="L45">
            <v>4996000000</v>
          </cell>
          <cell r="M45">
            <v>35405800000</v>
          </cell>
          <cell r="N45">
            <v>5229660000</v>
          </cell>
          <cell r="O45">
            <v>203978800000</v>
          </cell>
          <cell r="P45">
            <v>49244300000</v>
          </cell>
          <cell r="Q45">
            <v>26057000000</v>
          </cell>
          <cell r="R45">
            <v>179479100000</v>
          </cell>
          <cell r="S45">
            <v>63648000000</v>
          </cell>
          <cell r="T45">
            <v>12090000000</v>
          </cell>
          <cell r="U45">
            <v>3854000000</v>
          </cell>
          <cell r="V45">
            <v>21381000000</v>
          </cell>
          <cell r="W45">
            <v>0.82323400000000002</v>
          </cell>
          <cell r="X45">
            <v>4.5843579999999999</v>
          </cell>
          <cell r="Y45">
            <v>1.5338160000000001</v>
          </cell>
          <cell r="Z45">
            <v>4.594201</v>
          </cell>
          <cell r="AA45">
            <v>4.3218620000000003</v>
          </cell>
          <cell r="AB45">
            <v>101085000000</v>
          </cell>
          <cell r="AC45">
            <v>66818000000</v>
          </cell>
          <cell r="AD45">
            <v>727045000000</v>
          </cell>
          <cell r="AE45">
            <v>533453000000</v>
          </cell>
          <cell r="AF45">
            <v>187210000000</v>
          </cell>
          <cell r="AG45">
            <v>27016490000</v>
          </cell>
          <cell r="AH45">
            <v>22647000000</v>
          </cell>
          <cell r="AI45">
            <v>164811900000</v>
          </cell>
          <cell r="AJ45">
            <v>168082000000</v>
          </cell>
          <cell r="AK45">
            <v>45492000000</v>
          </cell>
          <cell r="AL45">
            <v>30965230000</v>
          </cell>
          <cell r="AM45">
            <v>17622000000</v>
          </cell>
          <cell r="AN45">
            <v>225153100000</v>
          </cell>
          <cell r="AO45">
            <v>170780000000</v>
          </cell>
          <cell r="AP45">
            <v>47381000000</v>
          </cell>
          <cell r="AQ45">
            <v>30124590000</v>
          </cell>
          <cell r="AR45">
            <v>15798000000</v>
          </cell>
          <cell r="AS45">
            <v>222916300000</v>
          </cell>
          <cell r="AT45">
            <v>138974000000</v>
          </cell>
          <cell r="AU45">
            <v>61842000000</v>
          </cell>
          <cell r="AV45">
            <v>2507970000</v>
          </cell>
          <cell r="AW45">
            <v>24893600000</v>
          </cell>
          <cell r="AX45">
            <v>72000000</v>
          </cell>
          <cell r="AY45">
            <v>3809000000</v>
          </cell>
          <cell r="AZ45">
            <v>4392000000</v>
          </cell>
          <cell r="BA45">
            <v>106429100000</v>
          </cell>
          <cell r="BB45">
            <v>64681000000</v>
          </cell>
          <cell r="BC45">
            <v>748589000000</v>
          </cell>
          <cell r="BD45">
            <v>186022000000</v>
          </cell>
          <cell r="BE45">
            <v>554351000000</v>
          </cell>
          <cell r="BF45">
            <v>40881300000</v>
          </cell>
          <cell r="BG45">
            <v>25692000000</v>
          </cell>
          <cell r="BH45">
            <v>319142100000</v>
          </cell>
          <cell r="BI45">
            <v>207383000000</v>
          </cell>
          <cell r="BJ45">
            <v>86110000000</v>
          </cell>
          <cell r="BK45">
            <v>4530720000</v>
          </cell>
          <cell r="BL45">
            <v>1955000000</v>
          </cell>
          <cell r="BM45">
            <v>19937200000</v>
          </cell>
          <cell r="BN45">
            <v>14946000000</v>
          </cell>
          <cell r="BO45">
            <v>5519000000</v>
          </cell>
          <cell r="BP45">
            <v>38429800000</v>
          </cell>
          <cell r="BQ45">
            <v>242066100000</v>
          </cell>
          <cell r="BR45">
            <v>21633000000</v>
          </cell>
          <cell r="BS45">
            <v>190424000000</v>
          </cell>
          <cell r="BT45">
            <v>48956000000</v>
          </cell>
          <cell r="BU45">
            <v>7015850000</v>
          </cell>
          <cell r="BV45">
            <v>3680000000</v>
          </cell>
          <cell r="BW45">
            <v>42943300000</v>
          </cell>
          <cell r="BX45">
            <v>74997000000</v>
          </cell>
          <cell r="BY45">
            <v>16969999999.999998</v>
          </cell>
          <cell r="BZ45">
            <v>67.080100000000002</v>
          </cell>
          <cell r="CA45">
            <v>44.064799999999998</v>
          </cell>
          <cell r="CB45">
            <v>61.423099999999998</v>
          </cell>
          <cell r="CC45">
            <v>113.0586</v>
          </cell>
          <cell r="CD45">
            <v>58.694299999999998</v>
          </cell>
          <cell r="CE45">
            <v>1.0657760000000001</v>
          </cell>
          <cell r="CF45">
            <v>5220000000</v>
          </cell>
          <cell r="CG45">
            <v>1640000000</v>
          </cell>
          <cell r="CH45">
            <v>-660000000</v>
          </cell>
          <cell r="CI45">
            <v>10680000000</v>
          </cell>
          <cell r="CJ45">
            <v>-90000000</v>
          </cell>
          <cell r="CK45">
            <v>5.5836360000000003</v>
          </cell>
          <cell r="CL45">
            <v>6.5232039999999998</v>
          </cell>
          <cell r="CM45">
            <v>5.136393</v>
          </cell>
          <cell r="CN45">
            <v>5.7701500000000001</v>
          </cell>
          <cell r="CO45">
            <v>6.8461930000000004</v>
          </cell>
          <cell r="CP45">
            <v>4.68</v>
          </cell>
          <cell r="CQ45">
            <v>4.72</v>
          </cell>
          <cell r="CR45">
            <v>4.6100000000000003</v>
          </cell>
          <cell r="CS45">
            <v>4.7300000000000004</v>
          </cell>
          <cell r="CT45">
            <v>4.63</v>
          </cell>
          <cell r="CU45">
            <v>2.96</v>
          </cell>
          <cell r="CV45">
            <v>2.96</v>
          </cell>
          <cell r="CW45">
            <v>2.96</v>
          </cell>
          <cell r="CX45">
            <v>2.96</v>
          </cell>
          <cell r="CY45">
            <v>2.96</v>
          </cell>
        </row>
        <row r="46">
          <cell r="A46">
            <v>2000</v>
          </cell>
          <cell r="C46">
            <v>48862200000</v>
          </cell>
          <cell r="D46">
            <v>5739210000</v>
          </cell>
          <cell r="E46">
            <v>244613300000</v>
          </cell>
          <cell r="F46">
            <v>63078300000</v>
          </cell>
          <cell r="G46">
            <v>229601400000</v>
          </cell>
          <cell r="H46">
            <v>34605000000</v>
          </cell>
          <cell r="I46">
            <v>84751000000</v>
          </cell>
          <cell r="J46">
            <v>17117999999.999998</v>
          </cell>
          <cell r="K46">
            <v>26651000000</v>
          </cell>
          <cell r="L46">
            <v>4809000000</v>
          </cell>
          <cell r="M46">
            <v>37239500000</v>
          </cell>
          <cell r="N46">
            <v>5408590000</v>
          </cell>
          <cell r="O46">
            <v>217397300000</v>
          </cell>
          <cell r="P46">
            <v>50377700000</v>
          </cell>
          <cell r="Q46">
            <v>27743000000</v>
          </cell>
          <cell r="R46">
            <v>190691500000</v>
          </cell>
          <cell r="S46">
            <v>69098000000</v>
          </cell>
          <cell r="T46">
            <v>12928000000</v>
          </cell>
          <cell r="U46">
            <v>4139000000</v>
          </cell>
          <cell r="V46">
            <v>23105000000</v>
          </cell>
          <cell r="W46">
            <v>1.1766289999999999</v>
          </cell>
          <cell r="X46">
            <v>9.6006920000000004</v>
          </cell>
          <cell r="Y46">
            <v>1.646652</v>
          </cell>
          <cell r="Z46">
            <v>3.6824430000000001</v>
          </cell>
          <cell r="AA46">
            <v>4.5743939999999998</v>
          </cell>
          <cell r="AB46">
            <v>104170500000</v>
          </cell>
          <cell r="AC46">
            <v>74768000000</v>
          </cell>
          <cell r="AD46">
            <v>756007000000</v>
          </cell>
          <cell r="AE46">
            <v>547044999999.99994</v>
          </cell>
          <cell r="AF46">
            <v>200529000000</v>
          </cell>
          <cell r="AG46">
            <v>28046400000</v>
          </cell>
          <cell r="AH46">
            <v>27887000000</v>
          </cell>
          <cell r="AI46">
            <v>174235000000</v>
          </cell>
          <cell r="AJ46">
            <v>171067000000</v>
          </cell>
          <cell r="AK46">
            <v>48522000000</v>
          </cell>
          <cell r="AL46">
            <v>31563930000</v>
          </cell>
          <cell r="AM46">
            <v>18285000000</v>
          </cell>
          <cell r="AN46">
            <v>228692100000</v>
          </cell>
          <cell r="AO46">
            <v>178425000000</v>
          </cell>
          <cell r="AP46">
            <v>50228000000</v>
          </cell>
          <cell r="AQ46">
            <v>30940370000</v>
          </cell>
          <cell r="AR46">
            <v>15992000000</v>
          </cell>
          <cell r="AS46">
            <v>231767600000</v>
          </cell>
          <cell r="AT46">
            <v>141832000000</v>
          </cell>
          <cell r="AU46">
            <v>66376000000.000008</v>
          </cell>
          <cell r="AV46">
            <v>2484540000</v>
          </cell>
          <cell r="AW46">
            <v>25980800000</v>
          </cell>
          <cell r="AX46">
            <v>30000000</v>
          </cell>
          <cell r="AY46">
            <v>4040000000</v>
          </cell>
          <cell r="AZ46">
            <v>4285000000</v>
          </cell>
          <cell r="BA46">
            <v>109281900000</v>
          </cell>
          <cell r="BB46">
            <v>65373000000.000008</v>
          </cell>
          <cell r="BC46">
            <v>775349000000</v>
          </cell>
          <cell r="BD46">
            <v>195393000000</v>
          </cell>
          <cell r="BE46">
            <v>577169000000</v>
          </cell>
          <cell r="BF46">
            <v>41486200000</v>
          </cell>
          <cell r="BG46">
            <v>26886000000</v>
          </cell>
          <cell r="BH46">
            <v>332531200000</v>
          </cell>
          <cell r="BI46">
            <v>221855000000</v>
          </cell>
          <cell r="BJ46">
            <v>92704000000</v>
          </cell>
          <cell r="BK46">
            <v>4454270000</v>
          </cell>
          <cell r="BL46">
            <v>2001000000</v>
          </cell>
          <cell r="BM46">
            <v>19764800000</v>
          </cell>
          <cell r="BN46">
            <v>16420000000.000002</v>
          </cell>
          <cell r="BO46">
            <v>5445000000</v>
          </cell>
          <cell r="BP46">
            <v>39876900000</v>
          </cell>
          <cell r="BQ46">
            <v>247651800000</v>
          </cell>
          <cell r="BR46">
            <v>21340000000</v>
          </cell>
          <cell r="BS46">
            <v>195723000000</v>
          </cell>
          <cell r="BT46">
            <v>49862000000</v>
          </cell>
          <cell r="BU46">
            <v>7610630000</v>
          </cell>
          <cell r="BV46">
            <v>3699000000</v>
          </cell>
          <cell r="BW46">
            <v>43605900000</v>
          </cell>
          <cell r="BX46">
            <v>75961000000</v>
          </cell>
          <cell r="BY46">
            <v>15549000000</v>
          </cell>
          <cell r="BZ46">
            <v>66.637799999999999</v>
          </cell>
          <cell r="CA46">
            <v>45.139499999999998</v>
          </cell>
          <cell r="CB46">
            <v>59.721400000000003</v>
          </cell>
          <cell r="CC46">
            <v>108.7427</v>
          </cell>
          <cell r="CD46">
            <v>52.241900000000001</v>
          </cell>
          <cell r="CE46">
            <v>0.92361300000000002</v>
          </cell>
          <cell r="CF46">
            <v>220000000</v>
          </cell>
          <cell r="CG46">
            <v>15050000000</v>
          </cell>
          <cell r="CH46">
            <v>3720000000</v>
          </cell>
          <cell r="CI46">
            <v>-7880000000</v>
          </cell>
          <cell r="CJ46">
            <v>-5230000000</v>
          </cell>
          <cell r="CK46">
            <v>5.5871740000000001</v>
          </cell>
          <cell r="CL46">
            <v>6.6156350000000002</v>
          </cell>
          <cell r="CM46">
            <v>5.0885389999999999</v>
          </cell>
          <cell r="CN46">
            <v>5.705686</v>
          </cell>
          <cell r="CO46">
            <v>6.3053530000000002</v>
          </cell>
          <cell r="CP46">
            <v>5.56</v>
          </cell>
          <cell r="CQ46">
            <v>5.48</v>
          </cell>
          <cell r="CR46">
            <v>5.39</v>
          </cell>
          <cell r="CS46">
            <v>5.58</v>
          </cell>
          <cell r="CT46">
            <v>5.4</v>
          </cell>
          <cell r="CU46">
            <v>4.3899999999999997</v>
          </cell>
          <cell r="CV46">
            <v>4.3899999999999997</v>
          </cell>
          <cell r="CW46">
            <v>4.3899999999999997</v>
          </cell>
          <cell r="CX46">
            <v>4.3899999999999997</v>
          </cell>
          <cell r="CY46">
            <v>4.3899999999999997</v>
          </cell>
        </row>
        <row r="47">
          <cell r="A47">
            <v>2001</v>
          </cell>
          <cell r="C47">
            <v>49276000000</v>
          </cell>
          <cell r="D47">
            <v>5409180000</v>
          </cell>
          <cell r="E47">
            <v>254961000000</v>
          </cell>
          <cell r="F47">
            <v>64216200000</v>
          </cell>
          <cell r="G47">
            <v>238642000000</v>
          </cell>
          <cell r="H47">
            <v>38680000000</v>
          </cell>
          <cell r="I47">
            <v>87747000000</v>
          </cell>
          <cell r="J47">
            <v>18945000000</v>
          </cell>
          <cell r="K47">
            <v>28163000000</v>
          </cell>
          <cell r="L47">
            <v>4921000000</v>
          </cell>
          <cell r="M47">
            <v>38949500000</v>
          </cell>
          <cell r="N47">
            <v>5517590000</v>
          </cell>
          <cell r="O47">
            <v>228792500000</v>
          </cell>
          <cell r="P47">
            <v>52100700000</v>
          </cell>
          <cell r="Q47">
            <v>30129000000</v>
          </cell>
          <cell r="R47">
            <v>201314200000</v>
          </cell>
          <cell r="S47">
            <v>74565000000</v>
          </cell>
          <cell r="T47">
            <v>13824000000</v>
          </cell>
          <cell r="U47">
            <v>4326000000</v>
          </cell>
          <cell r="V47">
            <v>24652000000</v>
          </cell>
          <cell r="W47">
            <v>2.9179900000000001</v>
          </cell>
          <cell r="X47">
            <v>7.5332090000000003</v>
          </cell>
          <cell r="Y47">
            <v>1.635205</v>
          </cell>
          <cell r="Z47">
            <v>2.8623219999999998</v>
          </cell>
          <cell r="AA47">
            <v>2.542754</v>
          </cell>
          <cell r="AB47">
            <v>112105900000</v>
          </cell>
          <cell r="AC47">
            <v>75573000000</v>
          </cell>
          <cell r="AD47">
            <v>786539000000</v>
          </cell>
          <cell r="AE47">
            <v>575153000000</v>
          </cell>
          <cell r="AF47">
            <v>210599000000</v>
          </cell>
          <cell r="AG47">
            <v>32560229999.999996</v>
          </cell>
          <cell r="AH47">
            <v>26447000000</v>
          </cell>
          <cell r="AI47">
            <v>185318600000</v>
          </cell>
          <cell r="AJ47">
            <v>183261000000</v>
          </cell>
          <cell r="AK47">
            <v>49493000000</v>
          </cell>
          <cell r="AL47">
            <v>32470830000</v>
          </cell>
          <cell r="AM47">
            <v>18615000000</v>
          </cell>
          <cell r="AN47">
            <v>231405800000</v>
          </cell>
          <cell r="AO47">
            <v>182701000000</v>
          </cell>
          <cell r="AP47">
            <v>56641000000</v>
          </cell>
          <cell r="AQ47">
            <v>31843730000</v>
          </cell>
          <cell r="AR47">
            <v>17015999999.999998</v>
          </cell>
          <cell r="AS47">
            <v>241101200000</v>
          </cell>
          <cell r="AT47">
            <v>149948000000</v>
          </cell>
          <cell r="AU47">
            <v>65016000000.000008</v>
          </cell>
          <cell r="AV47">
            <v>2599120000</v>
          </cell>
          <cell r="AW47">
            <v>26724800000</v>
          </cell>
          <cell r="AX47">
            <v>0</v>
          </cell>
          <cell r="AY47">
            <v>4062999999.9999995</v>
          </cell>
          <cell r="AZ47">
            <v>4486000000</v>
          </cell>
          <cell r="BA47">
            <v>113669200000</v>
          </cell>
          <cell r="BB47">
            <v>68372000000</v>
          </cell>
          <cell r="BC47">
            <v>808226000000</v>
          </cell>
          <cell r="BD47">
            <v>212858000000</v>
          </cell>
          <cell r="BE47">
            <v>616778000000</v>
          </cell>
          <cell r="BF47">
            <v>42238800000</v>
          </cell>
          <cell r="BG47">
            <v>28814000000</v>
          </cell>
          <cell r="BH47">
            <v>342288700000</v>
          </cell>
          <cell r="BI47">
            <v>241767000000</v>
          </cell>
          <cell r="BJ47">
            <v>100928000000</v>
          </cell>
          <cell r="BK47">
            <v>4283019999.9999995</v>
          </cell>
          <cell r="BL47">
            <v>1995000000</v>
          </cell>
          <cell r="BM47">
            <v>21984400000</v>
          </cell>
          <cell r="BN47">
            <v>19014000000</v>
          </cell>
          <cell r="BO47">
            <v>5979000000</v>
          </cell>
          <cell r="BP47">
            <v>40825400000</v>
          </cell>
          <cell r="BQ47">
            <v>258920700000</v>
          </cell>
          <cell r="BR47">
            <v>22073000000</v>
          </cell>
          <cell r="BS47">
            <v>203108000000</v>
          </cell>
          <cell r="BT47">
            <v>52277000000</v>
          </cell>
          <cell r="BU47">
            <v>7964590000</v>
          </cell>
          <cell r="BV47">
            <v>3693000000</v>
          </cell>
          <cell r="BW47">
            <v>46706400000</v>
          </cell>
          <cell r="BX47">
            <v>79082000000</v>
          </cell>
          <cell r="BY47">
            <v>14539000000</v>
          </cell>
          <cell r="BZ47">
            <v>67.238100000000003</v>
          </cell>
          <cell r="CA47">
            <v>43.4435</v>
          </cell>
          <cell r="CB47">
            <v>59.322299999999998</v>
          </cell>
          <cell r="CC47">
            <v>108.51309999999999</v>
          </cell>
          <cell r="CD47">
            <v>49.496099999999998</v>
          </cell>
          <cell r="CE47">
            <v>0.89563000000000004</v>
          </cell>
          <cell r="CF47">
            <v>4400000000</v>
          </cell>
          <cell r="CG47">
            <v>8460000000.000001</v>
          </cell>
          <cell r="CH47">
            <v>5980000000</v>
          </cell>
          <cell r="CI47">
            <v>24830000000</v>
          </cell>
          <cell r="CJ47">
            <v>550000000</v>
          </cell>
          <cell r="CK47">
            <v>5.6269679999999997</v>
          </cell>
          <cell r="CL47">
            <v>5.9986360000000003</v>
          </cell>
          <cell r="CM47">
            <v>5.3075169999999998</v>
          </cell>
          <cell r="CN47">
            <v>5.8424800000000001</v>
          </cell>
          <cell r="CO47">
            <v>6.1545170000000002</v>
          </cell>
          <cell r="CP47">
            <v>5.08</v>
          </cell>
          <cell r="CQ47">
            <v>5.04</v>
          </cell>
          <cell r="CR47">
            <v>4.9400000000000004</v>
          </cell>
          <cell r="CS47">
            <v>5.19</v>
          </cell>
          <cell r="CT47">
            <v>4.96</v>
          </cell>
          <cell r="CU47">
            <v>4.26</v>
          </cell>
          <cell r="CV47">
            <v>4.26</v>
          </cell>
          <cell r="CW47">
            <v>4.26</v>
          </cell>
          <cell r="CX47">
            <v>4.26</v>
          </cell>
          <cell r="CY47">
            <v>4.26</v>
          </cell>
        </row>
        <row r="48">
          <cell r="A48">
            <v>2002</v>
          </cell>
          <cell r="C48">
            <v>47058900000</v>
          </cell>
          <cell r="D48">
            <v>6113810000</v>
          </cell>
          <cell r="E48">
            <v>256286500000</v>
          </cell>
          <cell r="F48">
            <v>64688000000</v>
          </cell>
          <cell r="G48">
            <v>262565700000</v>
          </cell>
          <cell r="H48">
            <v>33101999999.999996</v>
          </cell>
          <cell r="I48">
            <v>84277000000</v>
          </cell>
          <cell r="J48">
            <v>21405000000</v>
          </cell>
          <cell r="K48">
            <v>26589000000</v>
          </cell>
          <cell r="L48">
            <v>5487000000</v>
          </cell>
          <cell r="M48">
            <v>40282200000</v>
          </cell>
          <cell r="N48">
            <v>5621400000</v>
          </cell>
          <cell r="O48">
            <v>238913900000</v>
          </cell>
          <cell r="P48">
            <v>53462700000</v>
          </cell>
          <cell r="Q48">
            <v>31849000000</v>
          </cell>
          <cell r="R48">
            <v>213249800000</v>
          </cell>
          <cell r="S48">
            <v>79464000000</v>
          </cell>
          <cell r="T48">
            <v>14805000000</v>
          </cell>
          <cell r="U48">
            <v>4430000000</v>
          </cell>
          <cell r="V48">
            <v>25409000000</v>
          </cell>
          <cell r="W48">
            <v>2.052216</v>
          </cell>
          <cell r="X48">
            <v>6.1135809999999999</v>
          </cell>
          <cell r="Y48">
            <v>-0.14746000000000001</v>
          </cell>
          <cell r="Z48">
            <v>2.5407920000000002</v>
          </cell>
          <cell r="AA48">
            <v>0.46351100000000001</v>
          </cell>
          <cell r="AB48">
            <v>112963800000</v>
          </cell>
          <cell r="AC48">
            <v>77995000000</v>
          </cell>
          <cell r="AD48">
            <v>800987000000</v>
          </cell>
          <cell r="AE48">
            <v>591190000000</v>
          </cell>
          <cell r="AF48">
            <v>213990000000</v>
          </cell>
          <cell r="AG48">
            <v>30963810000</v>
          </cell>
          <cell r="AH48">
            <v>27054000000</v>
          </cell>
          <cell r="AI48">
            <v>178105500000</v>
          </cell>
          <cell r="AJ48">
            <v>180544000000</v>
          </cell>
          <cell r="AK48">
            <v>52255000000</v>
          </cell>
          <cell r="AL48">
            <v>33658830000</v>
          </cell>
          <cell r="AM48">
            <v>19608000000</v>
          </cell>
          <cell r="AN48">
            <v>239331100000</v>
          </cell>
          <cell r="AO48">
            <v>190078000000</v>
          </cell>
          <cell r="AP48">
            <v>58432000000</v>
          </cell>
          <cell r="AQ48">
            <v>32329430000.000004</v>
          </cell>
          <cell r="AR48">
            <v>17268000000</v>
          </cell>
          <cell r="AS48">
            <v>250197500000</v>
          </cell>
          <cell r="AT48">
            <v>157811000000</v>
          </cell>
          <cell r="AU48">
            <v>64803000000</v>
          </cell>
          <cell r="AV48">
            <v>2626140000</v>
          </cell>
          <cell r="AW48">
            <v>27915200000</v>
          </cell>
          <cell r="AX48">
            <v>0</v>
          </cell>
          <cell r="AY48">
            <v>3880000000</v>
          </cell>
          <cell r="AZ48">
            <v>4610000000</v>
          </cell>
          <cell r="BA48">
            <v>116171900000</v>
          </cell>
          <cell r="BB48">
            <v>71933000000</v>
          </cell>
          <cell r="BC48">
            <v>851107000000</v>
          </cell>
          <cell r="BD48">
            <v>225205000000</v>
          </cell>
          <cell r="BE48">
            <v>630226000000</v>
          </cell>
          <cell r="BF48">
            <v>42972700000</v>
          </cell>
          <cell r="BG48">
            <v>30593000000</v>
          </cell>
          <cell r="BH48">
            <v>361855000000</v>
          </cell>
          <cell r="BI48">
            <v>252325000000</v>
          </cell>
          <cell r="BJ48">
            <v>110735000000</v>
          </cell>
          <cell r="BK48">
            <v>4233749999.9999995</v>
          </cell>
          <cell r="BL48">
            <v>2005000000</v>
          </cell>
          <cell r="BM48">
            <v>25182300000</v>
          </cell>
          <cell r="BN48">
            <v>19072000000</v>
          </cell>
          <cell r="BO48">
            <v>6047000000</v>
          </cell>
          <cell r="BP48">
            <v>42514200000</v>
          </cell>
          <cell r="BQ48">
            <v>271758100000</v>
          </cell>
          <cell r="BR48">
            <v>23409000000</v>
          </cell>
          <cell r="BS48">
            <v>214278000000</v>
          </cell>
          <cell r="BT48">
            <v>54579000000</v>
          </cell>
          <cell r="BU48">
            <v>7827430000</v>
          </cell>
          <cell r="BV48">
            <v>3013000000</v>
          </cell>
          <cell r="BW48">
            <v>47793500000</v>
          </cell>
          <cell r="BX48">
            <v>73477000000</v>
          </cell>
          <cell r="BY48">
            <v>13546000000</v>
          </cell>
          <cell r="BZ48">
            <v>67.440299999999993</v>
          </cell>
          <cell r="CA48">
            <v>42.642800000000001</v>
          </cell>
          <cell r="CB48">
            <v>61.256</v>
          </cell>
          <cell r="CC48">
            <v>105.94750000000001</v>
          </cell>
          <cell r="CD48">
            <v>48.767699999999998</v>
          </cell>
          <cell r="CE48">
            <v>0.94557400000000003</v>
          </cell>
          <cell r="CF48">
            <v>1090000000</v>
          </cell>
          <cell r="CG48">
            <v>6540000000</v>
          </cell>
          <cell r="CH48">
            <v>9030000000</v>
          </cell>
          <cell r="CI48">
            <v>-22920000000</v>
          </cell>
          <cell r="CJ48">
            <v>-5000000000</v>
          </cell>
          <cell r="CK48">
            <v>5.3066420000000001</v>
          </cell>
          <cell r="CL48">
            <v>4.7958619999999996</v>
          </cell>
          <cell r="CM48">
            <v>5.2655000000000003</v>
          </cell>
          <cell r="CN48">
            <v>5.1743379999999997</v>
          </cell>
          <cell r="CO48">
            <v>5.6669049999999999</v>
          </cell>
          <cell r="CP48">
            <v>4.96</v>
          </cell>
          <cell r="CQ48">
            <v>4.9800000000000004</v>
          </cell>
          <cell r="CR48">
            <v>4.8600000000000003</v>
          </cell>
          <cell r="CS48">
            <v>5.03</v>
          </cell>
          <cell r="CT48">
            <v>4.8899999999999997</v>
          </cell>
          <cell r="CU48">
            <v>3.32</v>
          </cell>
          <cell r="CV48">
            <v>3.32</v>
          </cell>
          <cell r="CW48">
            <v>3.32</v>
          </cell>
          <cell r="CX48">
            <v>3.32</v>
          </cell>
          <cell r="CY48">
            <v>3.32</v>
          </cell>
        </row>
        <row r="49">
          <cell r="A49">
            <v>2003</v>
          </cell>
          <cell r="C49">
            <v>49788900000</v>
          </cell>
          <cell r="D49">
            <v>5988640000</v>
          </cell>
          <cell r="E49">
            <v>263394799999.99997</v>
          </cell>
          <cell r="F49">
            <v>69162300000</v>
          </cell>
          <cell r="G49">
            <v>255454600000</v>
          </cell>
          <cell r="H49">
            <v>42394000000</v>
          </cell>
          <cell r="I49">
            <v>83399000000</v>
          </cell>
          <cell r="J49">
            <v>22239000000</v>
          </cell>
          <cell r="K49">
            <v>27189000000</v>
          </cell>
          <cell r="L49">
            <v>5867000000</v>
          </cell>
          <cell r="M49">
            <v>41718000000</v>
          </cell>
          <cell r="N49">
            <v>5842300000</v>
          </cell>
          <cell r="O49">
            <v>248090500000</v>
          </cell>
          <cell r="P49">
            <v>55543400000</v>
          </cell>
          <cell r="Q49">
            <v>33473000000</v>
          </cell>
          <cell r="R49">
            <v>221945900000</v>
          </cell>
          <cell r="S49">
            <v>82835000000</v>
          </cell>
          <cell r="T49">
            <v>15611000000</v>
          </cell>
          <cell r="U49">
            <v>4538000000</v>
          </cell>
          <cell r="V49">
            <v>26150000000</v>
          </cell>
          <cell r="W49">
            <v>1.3673740000000001</v>
          </cell>
          <cell r="X49">
            <v>4.2566940000000004</v>
          </cell>
          <cell r="Y49">
            <v>-1.2117819999999999</v>
          </cell>
          <cell r="Z49">
            <v>1.7143949999999999</v>
          </cell>
          <cell r="AA49">
            <v>-0.71606000000000003</v>
          </cell>
          <cell r="AB49">
            <v>115095100000</v>
          </cell>
          <cell r="AC49">
            <v>78551000000</v>
          </cell>
          <cell r="AD49">
            <v>815469000000</v>
          </cell>
          <cell r="AE49">
            <v>612124000000</v>
          </cell>
          <cell r="AF49">
            <v>219143000000</v>
          </cell>
          <cell r="AG49">
            <v>31239400000</v>
          </cell>
          <cell r="AH49">
            <v>25885000000</v>
          </cell>
          <cell r="AI49">
            <v>177645500000</v>
          </cell>
          <cell r="AJ49">
            <v>178472000000</v>
          </cell>
          <cell r="AK49">
            <v>48776000000</v>
          </cell>
          <cell r="AL49">
            <v>34120240000.000004</v>
          </cell>
          <cell r="AM49">
            <v>20693000000</v>
          </cell>
          <cell r="AN49">
            <v>244883100000</v>
          </cell>
          <cell r="AO49">
            <v>190737000000</v>
          </cell>
          <cell r="AP49">
            <v>60002000000</v>
          </cell>
          <cell r="AQ49">
            <v>33139090000.000004</v>
          </cell>
          <cell r="AR49">
            <v>17375000000</v>
          </cell>
          <cell r="AS49">
            <v>260805200000</v>
          </cell>
          <cell r="AT49">
            <v>164873000000</v>
          </cell>
          <cell r="AU49">
            <v>70202000000</v>
          </cell>
          <cell r="AV49">
            <v>2635330000</v>
          </cell>
          <cell r="AW49">
            <v>29380300000</v>
          </cell>
          <cell r="AX49">
            <v>0</v>
          </cell>
          <cell r="AY49">
            <v>3860000000</v>
          </cell>
          <cell r="AZ49">
            <v>4662000000</v>
          </cell>
          <cell r="BA49">
            <v>119334400000</v>
          </cell>
          <cell r="BB49">
            <v>74848000000</v>
          </cell>
          <cell r="BC49">
            <v>881786000000</v>
          </cell>
          <cell r="BD49">
            <v>235578000000</v>
          </cell>
          <cell r="BE49">
            <v>657271000000</v>
          </cell>
          <cell r="BF49">
            <v>44262900000</v>
          </cell>
          <cell r="BG49">
            <v>31989000000</v>
          </cell>
          <cell r="BH49">
            <v>379531000000</v>
          </cell>
          <cell r="BI49">
            <v>266793999999.99997</v>
          </cell>
          <cell r="BJ49">
            <v>117563000000</v>
          </cell>
          <cell r="BK49">
            <v>4681970000</v>
          </cell>
          <cell r="BL49">
            <v>2016000000</v>
          </cell>
          <cell r="BM49">
            <v>25000500000</v>
          </cell>
          <cell r="BN49">
            <v>18563000000</v>
          </cell>
          <cell r="BO49">
            <v>5886000000</v>
          </cell>
          <cell r="BP49">
            <v>44132600000</v>
          </cell>
          <cell r="BQ49">
            <v>282799800000</v>
          </cell>
          <cell r="BR49">
            <v>24330000000</v>
          </cell>
          <cell r="BS49">
            <v>224365000000</v>
          </cell>
          <cell r="BT49">
            <v>58244000000</v>
          </cell>
          <cell r="BU49">
            <v>7391660000</v>
          </cell>
          <cell r="BV49">
            <v>2755000000</v>
          </cell>
          <cell r="BW49">
            <v>46658100000</v>
          </cell>
          <cell r="BX49">
            <v>69138000000</v>
          </cell>
          <cell r="BY49">
            <v>12748000000</v>
          </cell>
          <cell r="BZ49">
            <v>66.411799999999999</v>
          </cell>
          <cell r="CA49">
            <v>45.155999999999999</v>
          </cell>
          <cell r="CB49">
            <v>65.363900000000001</v>
          </cell>
          <cell r="CC49">
            <v>105.1408</v>
          </cell>
          <cell r="CD49">
            <v>49.877899999999997</v>
          </cell>
          <cell r="CE49">
            <v>1.1311599999999999</v>
          </cell>
          <cell r="CF49">
            <v>-2930000000</v>
          </cell>
          <cell r="CG49">
            <v>8910000000</v>
          </cell>
          <cell r="CH49">
            <v>27270000000</v>
          </cell>
          <cell r="CI49">
            <v>-9960000000</v>
          </cell>
          <cell r="CJ49">
            <v>-4870000000</v>
          </cell>
          <cell r="CK49">
            <v>4.8693410000000004</v>
          </cell>
          <cell r="CL49">
            <v>4.3523589999999999</v>
          </cell>
          <cell r="CM49">
            <v>4.8259220000000003</v>
          </cell>
          <cell r="CN49">
            <v>4.8141480000000003</v>
          </cell>
          <cell r="CO49">
            <v>5.1978980000000004</v>
          </cell>
          <cell r="CP49">
            <v>4.1399999999999997</v>
          </cell>
          <cell r="CQ49">
            <v>4.13</v>
          </cell>
          <cell r="CR49">
            <v>4.13</v>
          </cell>
          <cell r="CS49">
            <v>4.25</v>
          </cell>
          <cell r="CT49">
            <v>4.12</v>
          </cell>
          <cell r="CU49">
            <v>2.33</v>
          </cell>
          <cell r="CV49">
            <v>2.33</v>
          </cell>
          <cell r="CW49">
            <v>2.33</v>
          </cell>
          <cell r="CX49">
            <v>2.33</v>
          </cell>
          <cell r="CY49">
            <v>2.33</v>
          </cell>
        </row>
        <row r="50">
          <cell r="A50">
            <v>2004</v>
          </cell>
          <cell r="C50">
            <v>51150400000</v>
          </cell>
          <cell r="D50">
            <v>6022150000</v>
          </cell>
          <cell r="E50">
            <v>279806600000</v>
          </cell>
          <cell r="F50">
            <v>73616100000</v>
          </cell>
          <cell r="G50">
            <v>265915399999.99997</v>
          </cell>
          <cell r="H50">
            <v>45373000000</v>
          </cell>
          <cell r="I50">
            <v>86221000000</v>
          </cell>
          <cell r="J50">
            <v>21045000000</v>
          </cell>
          <cell r="K50">
            <v>29131000000</v>
          </cell>
          <cell r="L50">
            <v>6205000000</v>
          </cell>
          <cell r="M50">
            <v>43253700000</v>
          </cell>
          <cell r="N50">
            <v>6027000000</v>
          </cell>
          <cell r="O50">
            <v>260346999999.99997</v>
          </cell>
          <cell r="P50">
            <v>57887500000</v>
          </cell>
          <cell r="Q50">
            <v>35624000000</v>
          </cell>
          <cell r="R50">
            <v>233278900000</v>
          </cell>
          <cell r="S50">
            <v>85821000000</v>
          </cell>
          <cell r="T50">
            <v>16300000000</v>
          </cell>
          <cell r="U50">
            <v>4705000000</v>
          </cell>
          <cell r="V50">
            <v>27436000000</v>
          </cell>
          <cell r="W50">
            <v>-1.8884369999999999</v>
          </cell>
          <cell r="X50">
            <v>3.9069929999999999</v>
          </cell>
          <cell r="Y50">
            <v>-0.75403200000000004</v>
          </cell>
          <cell r="Z50">
            <v>1.119219</v>
          </cell>
          <cell r="AA50">
            <v>0.58449200000000001</v>
          </cell>
          <cell r="AB50">
            <v>118767800000</v>
          </cell>
          <cell r="AC50">
            <v>81495000000</v>
          </cell>
          <cell r="AD50">
            <v>855607000000</v>
          </cell>
          <cell r="AE50">
            <v>629663000000</v>
          </cell>
          <cell r="AF50">
            <v>227769000000</v>
          </cell>
          <cell r="AG50">
            <v>32131929999.999996</v>
          </cell>
          <cell r="AH50">
            <v>26926000000</v>
          </cell>
          <cell r="AI50">
            <v>187956700000</v>
          </cell>
          <cell r="AJ50">
            <v>185289000000</v>
          </cell>
          <cell r="AK50">
            <v>51395000000</v>
          </cell>
          <cell r="AL50">
            <v>35223890000</v>
          </cell>
          <cell r="AM50">
            <v>20987000000</v>
          </cell>
          <cell r="AN50">
            <v>258891900000.00003</v>
          </cell>
          <cell r="AO50">
            <v>199155000000</v>
          </cell>
          <cell r="AP50">
            <v>62566000000</v>
          </cell>
          <cell r="AQ50">
            <v>34461520000</v>
          </cell>
          <cell r="AR50">
            <v>17988000000</v>
          </cell>
          <cell r="AS50">
            <v>268979400000</v>
          </cell>
          <cell r="AT50">
            <v>173070000000</v>
          </cell>
          <cell r="AU50">
            <v>70581000000</v>
          </cell>
          <cell r="AV50">
            <v>2641950000</v>
          </cell>
          <cell r="AW50">
            <v>30122600000</v>
          </cell>
          <cell r="AX50">
            <v>0</v>
          </cell>
          <cell r="AY50">
            <v>3643000000</v>
          </cell>
          <cell r="AZ50">
            <v>5056000000</v>
          </cell>
          <cell r="BA50">
            <v>130653799999.99998</v>
          </cell>
          <cell r="BB50">
            <v>77979000000</v>
          </cell>
          <cell r="BC50">
            <v>915906000000</v>
          </cell>
          <cell r="BD50">
            <v>237470000000</v>
          </cell>
          <cell r="BE50">
            <v>680101000000</v>
          </cell>
          <cell r="BF50">
            <v>46048100000</v>
          </cell>
          <cell r="BG50">
            <v>33624000000.000004</v>
          </cell>
          <cell r="BH50">
            <v>394321000000</v>
          </cell>
          <cell r="BI50">
            <v>280686000000</v>
          </cell>
          <cell r="BJ50">
            <v>119681000000</v>
          </cell>
          <cell r="BK50">
            <v>4562770000</v>
          </cell>
          <cell r="BL50">
            <v>2017000000</v>
          </cell>
          <cell r="BM50">
            <v>24295900000</v>
          </cell>
          <cell r="BN50">
            <v>16890000000</v>
          </cell>
          <cell r="BO50">
            <v>6309000000</v>
          </cell>
          <cell r="BP50">
            <v>45349600000</v>
          </cell>
          <cell r="BQ50">
            <v>295514000000</v>
          </cell>
          <cell r="BR50">
            <v>25192000000</v>
          </cell>
          <cell r="BS50">
            <v>234595000000</v>
          </cell>
          <cell r="BT50">
            <v>59562000000</v>
          </cell>
          <cell r="BU50">
            <v>7343490000</v>
          </cell>
          <cell r="BV50">
            <v>2686000000</v>
          </cell>
          <cell r="BW50">
            <v>47510600000</v>
          </cell>
          <cell r="BX50">
            <v>66748999999.999992</v>
          </cell>
          <cell r="BY50">
            <v>12808000000</v>
          </cell>
          <cell r="BZ50">
            <v>65.911900000000003</v>
          </cell>
          <cell r="CA50">
            <v>44.938000000000002</v>
          </cell>
          <cell r="CB50">
            <v>66.879400000000004</v>
          </cell>
          <cell r="CC50">
            <v>104.74209999999999</v>
          </cell>
          <cell r="CD50">
            <v>50.164499999999997</v>
          </cell>
          <cell r="CE50">
            <v>1.2439020000000001</v>
          </cell>
          <cell r="CF50">
            <v>-6450000000</v>
          </cell>
          <cell r="CG50">
            <v>6340000000</v>
          </cell>
          <cell r="CH50">
            <v>13640000000</v>
          </cell>
          <cell r="CI50">
            <v>4700000000</v>
          </cell>
          <cell r="CJ50">
            <v>140000000</v>
          </cell>
          <cell r="CK50">
            <v>4.796316</v>
          </cell>
          <cell r="CL50">
            <v>3.9207100000000001</v>
          </cell>
          <cell r="CM50">
            <v>4.4804139999999997</v>
          </cell>
          <cell r="CN50">
            <v>4.5366559999999998</v>
          </cell>
          <cell r="CO50">
            <v>4.9871119999999998</v>
          </cell>
          <cell r="CP50">
            <v>4.13</v>
          </cell>
          <cell r="CQ50">
            <v>4.1100000000000003</v>
          </cell>
          <cell r="CR50">
            <v>4.0999999999999996</v>
          </cell>
          <cell r="CS50">
            <v>4.26</v>
          </cell>
          <cell r="CT50">
            <v>4.0999999999999996</v>
          </cell>
          <cell r="CU50">
            <v>2.11</v>
          </cell>
          <cell r="CV50">
            <v>2.11</v>
          </cell>
          <cell r="CW50">
            <v>2.11</v>
          </cell>
          <cell r="CX50">
            <v>2.11</v>
          </cell>
          <cell r="CY50">
            <v>2.11</v>
          </cell>
        </row>
        <row r="51">
          <cell r="A51">
            <v>2005</v>
          </cell>
          <cell r="C51">
            <v>51059500000</v>
          </cell>
          <cell r="D51">
            <v>7574100000</v>
          </cell>
          <cell r="E51">
            <v>296142900000</v>
          </cell>
          <cell r="F51">
            <v>78385000000</v>
          </cell>
          <cell r="G51">
            <v>277777700000</v>
          </cell>
          <cell r="H51">
            <v>47123000000</v>
          </cell>
          <cell r="I51">
            <v>90956000000</v>
          </cell>
          <cell r="J51">
            <v>21396000000</v>
          </cell>
          <cell r="K51">
            <v>31824000000</v>
          </cell>
          <cell r="L51">
            <v>5919000000</v>
          </cell>
          <cell r="M51">
            <v>44931500000</v>
          </cell>
          <cell r="N51">
            <v>7049390000</v>
          </cell>
          <cell r="O51">
            <v>274464000000</v>
          </cell>
          <cell r="P51">
            <v>60759600000</v>
          </cell>
          <cell r="Q51">
            <v>37509000000</v>
          </cell>
          <cell r="R51">
            <v>244183500000</v>
          </cell>
          <cell r="S51">
            <v>88843000000</v>
          </cell>
          <cell r="T51">
            <v>16911999999.999998</v>
          </cell>
          <cell r="U51">
            <v>5001000000</v>
          </cell>
          <cell r="V51">
            <v>29004000000</v>
          </cell>
          <cell r="W51">
            <v>0.677894</v>
          </cell>
          <cell r="X51">
            <v>4.2704630000000003</v>
          </cell>
          <cell r="Y51">
            <v>-0.79205000000000003</v>
          </cell>
          <cell r="Z51">
            <v>0.38583800000000001</v>
          </cell>
          <cell r="AA51">
            <v>1.7379530000000001</v>
          </cell>
          <cell r="AB51">
            <v>123866500000</v>
          </cell>
          <cell r="AC51">
            <v>85096000000</v>
          </cell>
          <cell r="AD51">
            <v>894341000000</v>
          </cell>
          <cell r="AE51">
            <v>643925000000</v>
          </cell>
          <cell r="AF51">
            <v>237320000000</v>
          </cell>
          <cell r="AG51">
            <v>32372990000</v>
          </cell>
          <cell r="AH51">
            <v>27825000000</v>
          </cell>
          <cell r="AI51">
            <v>198857900000</v>
          </cell>
          <cell r="AJ51">
            <v>191001000000</v>
          </cell>
          <cell r="AK51">
            <v>55677000000</v>
          </cell>
          <cell r="AL51">
            <v>36145420000</v>
          </cell>
          <cell r="AM51">
            <v>21886000000</v>
          </cell>
          <cell r="AN51">
            <v>270940500000</v>
          </cell>
          <cell r="AO51">
            <v>208059000000</v>
          </cell>
          <cell r="AP51">
            <v>65808000000.000008</v>
          </cell>
          <cell r="AQ51">
            <v>35830910000</v>
          </cell>
          <cell r="AR51">
            <v>19108000000</v>
          </cell>
          <cell r="AS51">
            <v>279506800000</v>
          </cell>
          <cell r="AT51">
            <v>178585000000</v>
          </cell>
          <cell r="AU51">
            <v>71722000000</v>
          </cell>
          <cell r="AV51">
            <v>2249350000</v>
          </cell>
          <cell r="AW51">
            <v>31191800000</v>
          </cell>
          <cell r="AX51">
            <v>0</v>
          </cell>
          <cell r="AY51">
            <v>3471000000</v>
          </cell>
          <cell r="AZ51">
            <v>4992000000</v>
          </cell>
          <cell r="BA51">
            <v>130398699999.99998</v>
          </cell>
          <cell r="BB51">
            <v>80717000000</v>
          </cell>
          <cell r="BC51">
            <v>956143000000</v>
          </cell>
          <cell r="BD51">
            <v>240167000000</v>
          </cell>
          <cell r="BE51">
            <v>705365000000</v>
          </cell>
          <cell r="BF51">
            <v>49408500000</v>
          </cell>
          <cell r="BG51">
            <v>35250000000</v>
          </cell>
          <cell r="BH51">
            <v>409986500000</v>
          </cell>
          <cell r="BI51">
            <v>295313000000</v>
          </cell>
          <cell r="BJ51">
            <v>123401000000</v>
          </cell>
          <cell r="BK51">
            <v>4011590000</v>
          </cell>
          <cell r="BL51">
            <v>2075000000.0000002</v>
          </cell>
          <cell r="BM51">
            <v>24117800000</v>
          </cell>
          <cell r="BN51">
            <v>15830000000</v>
          </cell>
          <cell r="BO51">
            <v>6064000000</v>
          </cell>
          <cell r="BP51">
            <v>46484600000</v>
          </cell>
          <cell r="BQ51">
            <v>308724300000</v>
          </cell>
          <cell r="BR51">
            <v>25889000000</v>
          </cell>
          <cell r="BS51">
            <v>242245000000</v>
          </cell>
          <cell r="BT51">
            <v>59673000000</v>
          </cell>
          <cell r="BU51">
            <v>8242900000.000001</v>
          </cell>
          <cell r="BV51">
            <v>2653000000</v>
          </cell>
          <cell r="BW51">
            <v>47845100000</v>
          </cell>
          <cell r="BX51">
            <v>67224000000</v>
          </cell>
          <cell r="BY51">
            <v>12460000000</v>
          </cell>
          <cell r="BZ51">
            <v>69.427599999999998</v>
          </cell>
          <cell r="CA51">
            <v>42.144100000000002</v>
          </cell>
          <cell r="CB51">
            <v>68.186000000000007</v>
          </cell>
          <cell r="CC51">
            <v>106.1767</v>
          </cell>
          <cell r="CD51">
            <v>49.645099999999999</v>
          </cell>
          <cell r="CE51">
            <v>1.2440899999999999</v>
          </cell>
          <cell r="CF51">
            <v>10130000000</v>
          </cell>
          <cell r="CG51">
            <v>2440000000</v>
          </cell>
          <cell r="CH51">
            <v>5320000000</v>
          </cell>
          <cell r="CI51">
            <v>3760000000</v>
          </cell>
          <cell r="CJ51">
            <v>5090000000</v>
          </cell>
          <cell r="CK51">
            <v>5.1990689999999997</v>
          </cell>
          <cell r="CL51">
            <v>3.7190720000000002</v>
          </cell>
          <cell r="CM51">
            <v>4.217854</v>
          </cell>
          <cell r="CN51">
            <v>4.4039010000000003</v>
          </cell>
          <cell r="CO51">
            <v>4.6725989999999999</v>
          </cell>
          <cell r="CP51">
            <v>3.39</v>
          </cell>
          <cell r="CQ51">
            <v>3.35</v>
          </cell>
          <cell r="CR51">
            <v>3.41</v>
          </cell>
          <cell r="CS51">
            <v>3.56</v>
          </cell>
          <cell r="CT51">
            <v>3.37</v>
          </cell>
          <cell r="CU51">
            <v>2.19</v>
          </cell>
          <cell r="CV51">
            <v>2.19</v>
          </cell>
          <cell r="CW51">
            <v>2.19</v>
          </cell>
          <cell r="CX51">
            <v>2.19</v>
          </cell>
          <cell r="CY51">
            <v>2.19</v>
          </cell>
        </row>
        <row r="52">
          <cell r="A52">
            <v>2006</v>
          </cell>
          <cell r="C52">
            <v>52855600000</v>
          </cell>
          <cell r="D52">
            <v>7858860000</v>
          </cell>
          <cell r="E52">
            <v>323360300000</v>
          </cell>
          <cell r="F52">
            <v>80877400000</v>
          </cell>
          <cell r="G52">
            <v>293141400000</v>
          </cell>
          <cell r="H52">
            <v>48847000000</v>
          </cell>
          <cell r="I52">
            <v>99056000000</v>
          </cell>
          <cell r="J52">
            <v>23776000000</v>
          </cell>
          <cell r="K52">
            <v>33581000000.000004</v>
          </cell>
          <cell r="L52">
            <v>5777000000</v>
          </cell>
          <cell r="M52">
            <v>46749000000</v>
          </cell>
          <cell r="N52">
            <v>7301830000</v>
          </cell>
          <cell r="O52">
            <v>291162600000</v>
          </cell>
          <cell r="P52">
            <v>63745200000</v>
          </cell>
          <cell r="Q52">
            <v>39662000000</v>
          </cell>
          <cell r="R52">
            <v>255575300000</v>
          </cell>
          <cell r="S52">
            <v>92764000000</v>
          </cell>
          <cell r="T52">
            <v>17676000000</v>
          </cell>
          <cell r="U52">
            <v>5259000000</v>
          </cell>
          <cell r="V52">
            <v>30430000000</v>
          </cell>
          <cell r="W52">
            <v>0.56394500000000003</v>
          </cell>
          <cell r="X52">
            <v>5.4812830000000003</v>
          </cell>
          <cell r="Y52">
            <v>-5.4306E-2</v>
          </cell>
          <cell r="Z52">
            <v>0.80974999999999997</v>
          </cell>
          <cell r="AA52">
            <v>2.1149249999999999</v>
          </cell>
          <cell r="AB52">
            <v>128476200000</v>
          </cell>
          <cell r="AC52">
            <v>89977000000</v>
          </cell>
          <cell r="AD52">
            <v>943178000000</v>
          </cell>
          <cell r="AE52">
            <v>685630000000</v>
          </cell>
          <cell r="AF52">
            <v>258423000000</v>
          </cell>
          <cell r="AG52">
            <v>33935100000</v>
          </cell>
          <cell r="AH52">
            <v>28966000000</v>
          </cell>
          <cell r="AI52">
            <v>217141500000</v>
          </cell>
          <cell r="AJ52">
            <v>213472000000</v>
          </cell>
          <cell r="AK52">
            <v>58657000000</v>
          </cell>
          <cell r="AL52">
            <v>37042360000</v>
          </cell>
          <cell r="AM52">
            <v>22840000000</v>
          </cell>
          <cell r="AN52">
            <v>281529000000</v>
          </cell>
          <cell r="AO52">
            <v>224967000000</v>
          </cell>
          <cell r="AP52">
            <v>70359000000</v>
          </cell>
          <cell r="AQ52">
            <v>37380810000</v>
          </cell>
          <cell r="AR52">
            <v>20505000000</v>
          </cell>
          <cell r="AS52">
            <v>295287600000</v>
          </cell>
          <cell r="AT52">
            <v>180870000000</v>
          </cell>
          <cell r="AU52">
            <v>81531000000</v>
          </cell>
          <cell r="AV52">
            <v>2189500000</v>
          </cell>
          <cell r="AW52">
            <v>31916800000</v>
          </cell>
          <cell r="AX52">
            <v>0</v>
          </cell>
          <cell r="AY52">
            <v>3549000000</v>
          </cell>
          <cell r="AZ52">
            <v>3881000000</v>
          </cell>
          <cell r="BA52">
            <v>135413099999.99998</v>
          </cell>
          <cell r="BB52">
            <v>83083000000</v>
          </cell>
          <cell r="BC52">
            <v>992241000000</v>
          </cell>
          <cell r="BD52">
            <v>258252000000</v>
          </cell>
          <cell r="BE52">
            <v>741870000000</v>
          </cell>
          <cell r="BF52">
            <v>51920100000</v>
          </cell>
          <cell r="BG52">
            <v>36835000000</v>
          </cell>
          <cell r="BH52">
            <v>423187500000</v>
          </cell>
          <cell r="BI52">
            <v>304957000000</v>
          </cell>
          <cell r="BJ52">
            <v>136316000000</v>
          </cell>
          <cell r="BK52">
            <v>4182559999.9999995</v>
          </cell>
          <cell r="BL52">
            <v>2256000000</v>
          </cell>
          <cell r="BM52">
            <v>25294300000</v>
          </cell>
          <cell r="BN52">
            <v>17258000000</v>
          </cell>
          <cell r="BO52">
            <v>6193000000</v>
          </cell>
          <cell r="BP52">
            <v>48017300000</v>
          </cell>
          <cell r="BQ52">
            <v>323955400000</v>
          </cell>
          <cell r="BR52">
            <v>26460000000</v>
          </cell>
          <cell r="BS52">
            <v>252104000000</v>
          </cell>
          <cell r="BT52">
            <v>61140000000</v>
          </cell>
          <cell r="BU52">
            <v>8436579999.999999</v>
          </cell>
          <cell r="BV52">
            <v>2581000000</v>
          </cell>
          <cell r="BW52">
            <v>48060100000</v>
          </cell>
          <cell r="BX52">
            <v>68871000000</v>
          </cell>
          <cell r="BY52">
            <v>12253000000</v>
          </cell>
          <cell r="BZ52">
            <v>68.176599999999993</v>
          </cell>
          <cell r="CA52">
            <v>40.224200000000003</v>
          </cell>
          <cell r="CB52">
            <v>65.400800000000004</v>
          </cell>
          <cell r="CC52">
            <v>106.2569</v>
          </cell>
          <cell r="CD52">
            <v>45.020800000000001</v>
          </cell>
          <cell r="CE52">
            <v>1.2555989999999999</v>
          </cell>
          <cell r="CF52">
            <v>-840000000</v>
          </cell>
          <cell r="CG52">
            <v>7030000000</v>
          </cell>
          <cell r="CH52">
            <v>-43220000000</v>
          </cell>
          <cell r="CI52">
            <v>9560000000</v>
          </cell>
          <cell r="CJ52">
            <v>-9960000000</v>
          </cell>
          <cell r="CK52">
            <v>4.8152920000000003</v>
          </cell>
          <cell r="CL52">
            <v>3.7191809999999998</v>
          </cell>
          <cell r="CM52">
            <v>4.0001059999999997</v>
          </cell>
          <cell r="CN52">
            <v>4.3269729999999997</v>
          </cell>
          <cell r="CO52">
            <v>4.4621589999999998</v>
          </cell>
          <cell r="CP52">
            <v>3.8</v>
          </cell>
          <cell r="CQ52">
            <v>3.78</v>
          </cell>
          <cell r="CR52">
            <v>3.8</v>
          </cell>
          <cell r="CS52">
            <v>4.05</v>
          </cell>
          <cell r="CT52">
            <v>3.78</v>
          </cell>
          <cell r="CU52">
            <v>3.08</v>
          </cell>
          <cell r="CV52">
            <v>3.08</v>
          </cell>
          <cell r="CW52">
            <v>3.08</v>
          </cell>
          <cell r="CX52">
            <v>3.08</v>
          </cell>
          <cell r="CY52">
            <v>3.08</v>
          </cell>
        </row>
        <row r="53">
          <cell r="A53">
            <v>2007</v>
          </cell>
          <cell r="C53">
            <v>56728400000</v>
          </cell>
          <cell r="D53">
            <v>8572860000</v>
          </cell>
          <cell r="E53">
            <v>352863200000</v>
          </cell>
          <cell r="F53">
            <v>84819900000</v>
          </cell>
          <cell r="G53">
            <v>305935600000</v>
          </cell>
          <cell r="H53">
            <v>50752000000</v>
          </cell>
          <cell r="I53">
            <v>119329000000</v>
          </cell>
          <cell r="J53">
            <v>24556000000</v>
          </cell>
          <cell r="K53">
            <v>38745000000</v>
          </cell>
          <cell r="L53">
            <v>6518000000</v>
          </cell>
          <cell r="M53">
            <v>49031300000</v>
          </cell>
          <cell r="N53">
            <v>7598410000</v>
          </cell>
          <cell r="O53">
            <v>307326300000</v>
          </cell>
          <cell r="P53">
            <v>66820800000.000008</v>
          </cell>
          <cell r="Q53">
            <v>41850000000</v>
          </cell>
          <cell r="R53">
            <v>267623700000</v>
          </cell>
          <cell r="S53">
            <v>97499000000</v>
          </cell>
          <cell r="T53">
            <v>18537000000</v>
          </cell>
          <cell r="U53">
            <v>5567000000</v>
          </cell>
          <cell r="V53">
            <v>32464000000</v>
          </cell>
          <cell r="W53">
            <v>1.8153300000000001</v>
          </cell>
          <cell r="X53">
            <v>6.5284219999999999</v>
          </cell>
          <cell r="Y53">
            <v>-0.30138700000000002</v>
          </cell>
          <cell r="Z53">
            <v>3.4022019999999999</v>
          </cell>
          <cell r="AA53">
            <v>1.807555</v>
          </cell>
          <cell r="AB53">
            <v>136448100000.00002</v>
          </cell>
          <cell r="AC53">
            <v>96675000000</v>
          </cell>
          <cell r="AD53">
            <v>981352000000</v>
          </cell>
          <cell r="AE53">
            <v>734222000000</v>
          </cell>
          <cell r="AF53">
            <v>267848000000</v>
          </cell>
          <cell r="AG53">
            <v>37298580000</v>
          </cell>
          <cell r="AH53">
            <v>31779000000</v>
          </cell>
          <cell r="AI53">
            <v>226017100000</v>
          </cell>
          <cell r="AJ53">
            <v>233507000000</v>
          </cell>
          <cell r="AK53">
            <v>65128000000</v>
          </cell>
          <cell r="AL53">
            <v>39103670000</v>
          </cell>
          <cell r="AM53">
            <v>23625000000</v>
          </cell>
          <cell r="AN53">
            <v>291869900000</v>
          </cell>
          <cell r="AO53">
            <v>232258000000</v>
          </cell>
          <cell r="AP53">
            <v>72540000000</v>
          </cell>
          <cell r="AQ53">
            <v>39000480000</v>
          </cell>
          <cell r="AR53">
            <v>21612000000</v>
          </cell>
          <cell r="AS53">
            <v>305923700000</v>
          </cell>
          <cell r="AT53">
            <v>199278000000</v>
          </cell>
          <cell r="AU53">
            <v>81968000000</v>
          </cell>
          <cell r="AV53">
            <v>2177440000</v>
          </cell>
          <cell r="AW53">
            <v>33638500000</v>
          </cell>
          <cell r="AX53">
            <v>0</v>
          </cell>
          <cell r="AY53">
            <v>3889000000</v>
          </cell>
          <cell r="AZ53">
            <v>4019999999.9999995</v>
          </cell>
          <cell r="BA53">
            <v>140313100000</v>
          </cell>
          <cell r="BB53">
            <v>87113000000</v>
          </cell>
          <cell r="BC53">
            <v>1039288000000</v>
          </cell>
          <cell r="BD53">
            <v>269466000000</v>
          </cell>
          <cell r="BE53">
            <v>755725000000</v>
          </cell>
          <cell r="BF53">
            <v>53606100000</v>
          </cell>
          <cell r="BG53">
            <v>38843000000</v>
          </cell>
          <cell r="BH53">
            <v>438020200000</v>
          </cell>
          <cell r="BI53">
            <v>309847000000</v>
          </cell>
          <cell r="BJ53">
            <v>144773000000</v>
          </cell>
          <cell r="BK53">
            <v>4150369999.9999995</v>
          </cell>
          <cell r="BL53">
            <v>2319000000</v>
          </cell>
          <cell r="BM53">
            <v>28471800000</v>
          </cell>
          <cell r="BN53">
            <v>17492000000</v>
          </cell>
          <cell r="BO53">
            <v>7398000000</v>
          </cell>
          <cell r="BP53">
            <v>49243600000</v>
          </cell>
          <cell r="BQ53">
            <v>338128100000</v>
          </cell>
          <cell r="BR53">
            <v>27080000000</v>
          </cell>
          <cell r="BS53">
            <v>264406999999.99997</v>
          </cell>
          <cell r="BT53">
            <v>62377000000</v>
          </cell>
          <cell r="BU53">
            <v>8988080000</v>
          </cell>
          <cell r="BV53">
            <v>2650000000</v>
          </cell>
          <cell r="BW53">
            <v>52095200000</v>
          </cell>
          <cell r="BX53">
            <v>76677000000</v>
          </cell>
          <cell r="BY53">
            <v>12875000000</v>
          </cell>
          <cell r="BZ53">
            <v>65.813100000000006</v>
          </cell>
          <cell r="CA53">
            <v>35.999299999999998</v>
          </cell>
          <cell r="CB53">
            <v>65.476799999999997</v>
          </cell>
          <cell r="CC53">
            <v>103.4635</v>
          </cell>
          <cell r="CD53">
            <v>42.799599999999998</v>
          </cell>
          <cell r="CE53">
            <v>1.3704780000000001</v>
          </cell>
          <cell r="CF53">
            <v>560000000</v>
          </cell>
          <cell r="CG53">
            <v>7370000000</v>
          </cell>
          <cell r="CH53">
            <v>3610000000</v>
          </cell>
          <cell r="CI53">
            <v>-1080000000</v>
          </cell>
          <cell r="CJ53">
            <v>460000000</v>
          </cell>
          <cell r="CK53">
            <v>4.9574530000000001</v>
          </cell>
          <cell r="CL53">
            <v>3.8111950000000001</v>
          </cell>
          <cell r="CM53">
            <v>4.314972</v>
          </cell>
          <cell r="CN53">
            <v>4.6261640000000002</v>
          </cell>
          <cell r="CO53">
            <v>4.8681900000000002</v>
          </cell>
          <cell r="CP53">
            <v>4.3</v>
          </cell>
          <cell r="CQ53">
            <v>4.29</v>
          </cell>
          <cell r="CR53">
            <v>4.3</v>
          </cell>
          <cell r="CS53">
            <v>4.49</v>
          </cell>
          <cell r="CT53">
            <v>4.29</v>
          </cell>
          <cell r="CU53">
            <v>4.28</v>
          </cell>
          <cell r="CV53">
            <v>4.28</v>
          </cell>
          <cell r="CW53">
            <v>4.28</v>
          </cell>
          <cell r="CX53">
            <v>4.28</v>
          </cell>
          <cell r="CY53">
            <v>4.28</v>
          </cell>
        </row>
        <row r="54">
          <cell r="A54">
            <v>2008</v>
          </cell>
          <cell r="C54">
            <v>59023800000</v>
          </cell>
          <cell r="D54">
            <v>9658670000</v>
          </cell>
          <cell r="E54">
            <v>367957700000</v>
          </cell>
          <cell r="F54">
            <v>88409200000</v>
          </cell>
          <cell r="G54">
            <v>302925400000</v>
          </cell>
          <cell r="H54">
            <v>51494000000</v>
          </cell>
          <cell r="I54">
            <v>116603000000</v>
          </cell>
          <cell r="J54">
            <v>26234000000</v>
          </cell>
          <cell r="K54">
            <v>40618000000</v>
          </cell>
          <cell r="L54">
            <v>6965000000</v>
          </cell>
          <cell r="M54">
            <v>51708400000</v>
          </cell>
          <cell r="N54">
            <v>8010289999.999999</v>
          </cell>
          <cell r="O54">
            <v>324813800000</v>
          </cell>
          <cell r="P54">
            <v>70240400000</v>
          </cell>
          <cell r="Q54">
            <v>44224000000</v>
          </cell>
          <cell r="R54">
            <v>279474700000</v>
          </cell>
          <cell r="S54">
            <v>102870000000</v>
          </cell>
          <cell r="T54">
            <v>19453000000</v>
          </cell>
          <cell r="U54">
            <v>5956000000</v>
          </cell>
          <cell r="V54">
            <v>34829000000</v>
          </cell>
          <cell r="W54">
            <v>1.4038010000000001</v>
          </cell>
          <cell r="X54">
            <v>5.5762330000000002</v>
          </cell>
          <cell r="Y54">
            <v>-0.62918600000000002</v>
          </cell>
          <cell r="Z54">
            <v>2.324303</v>
          </cell>
          <cell r="AA54">
            <v>2.1354250000000001</v>
          </cell>
          <cell r="AB54">
            <v>142516600000</v>
          </cell>
          <cell r="AC54">
            <v>101120000000</v>
          </cell>
          <cell r="AD54">
            <v>1010530000000</v>
          </cell>
          <cell r="AE54">
            <v>742417000000</v>
          </cell>
          <cell r="AF54">
            <v>288237000000</v>
          </cell>
          <cell r="AG54">
            <v>40284800000</v>
          </cell>
          <cell r="AH54">
            <v>32570000000</v>
          </cell>
          <cell r="AI54">
            <v>235552000000</v>
          </cell>
          <cell r="AJ54">
            <v>239880000000</v>
          </cell>
          <cell r="AK54">
            <v>71469000000</v>
          </cell>
          <cell r="AL54">
            <v>40717240000</v>
          </cell>
          <cell r="AM54">
            <v>24061000000</v>
          </cell>
          <cell r="AN54">
            <v>295200000000</v>
          </cell>
          <cell r="AO54">
            <v>222498000000</v>
          </cell>
          <cell r="AP54">
            <v>75669000000</v>
          </cell>
          <cell r="AQ54">
            <v>40756800000</v>
          </cell>
          <cell r="AR54">
            <v>22559000000</v>
          </cell>
          <cell r="AS54">
            <v>314018300000</v>
          </cell>
          <cell r="AT54">
            <v>209088000000</v>
          </cell>
          <cell r="AU54">
            <v>85786000000</v>
          </cell>
          <cell r="AV54">
            <v>2160130000</v>
          </cell>
          <cell r="AW54">
            <v>34992400000</v>
          </cell>
          <cell r="AX54">
            <v>0</v>
          </cell>
          <cell r="AY54">
            <v>3933000000</v>
          </cell>
          <cell r="AZ54">
            <v>4105000000.0000005</v>
          </cell>
          <cell r="BA54">
            <v>147103100000</v>
          </cell>
          <cell r="BB54">
            <v>93001000000</v>
          </cell>
          <cell r="BC54">
            <v>1080221000000</v>
          </cell>
          <cell r="BD54">
            <v>288260000000</v>
          </cell>
          <cell r="BE54">
            <v>784890000000</v>
          </cell>
          <cell r="BF54">
            <v>57057300000</v>
          </cell>
          <cell r="BG54">
            <v>41888000000</v>
          </cell>
          <cell r="BH54">
            <v>451773700000</v>
          </cell>
          <cell r="BI54">
            <v>323353000000</v>
          </cell>
          <cell r="BJ54">
            <v>152765000000</v>
          </cell>
          <cell r="BK54">
            <v>4445710000</v>
          </cell>
          <cell r="BL54">
            <v>2463000000</v>
          </cell>
          <cell r="BM54">
            <v>29702700000</v>
          </cell>
          <cell r="BN54">
            <v>17925000000</v>
          </cell>
          <cell r="BO54">
            <v>7767000000</v>
          </cell>
          <cell r="BP54">
            <v>51510400000</v>
          </cell>
          <cell r="BQ54">
            <v>349719200000</v>
          </cell>
          <cell r="BR54">
            <v>28421000000</v>
          </cell>
          <cell r="BS54">
            <v>277270000000</v>
          </cell>
          <cell r="BT54">
            <v>65836000000</v>
          </cell>
          <cell r="BU54">
            <v>8683500000</v>
          </cell>
          <cell r="BV54">
            <v>2713000000</v>
          </cell>
          <cell r="BW54">
            <v>57169300000</v>
          </cell>
          <cell r="BX54">
            <v>80678000000</v>
          </cell>
          <cell r="BY54">
            <v>13931000000</v>
          </cell>
          <cell r="BZ54">
            <v>69.528000000000006</v>
          </cell>
          <cell r="CA54">
            <v>34.715000000000003</v>
          </cell>
          <cell r="CB54">
            <v>69.819199999999995</v>
          </cell>
          <cell r="CC54">
            <v>105.80159999999999</v>
          </cell>
          <cell r="CD54">
            <v>54.332299999999996</v>
          </cell>
          <cell r="CE54">
            <v>1.470755</v>
          </cell>
          <cell r="CF54">
            <v>12600000000</v>
          </cell>
          <cell r="CG54">
            <v>8210000000.000001</v>
          </cell>
          <cell r="CH54">
            <v>50850000000</v>
          </cell>
          <cell r="CI54">
            <v>18720000000</v>
          </cell>
          <cell r="CJ54">
            <v>87300000000</v>
          </cell>
          <cell r="CK54">
            <v>4.6753349999999996</v>
          </cell>
          <cell r="CL54">
            <v>4.0288089999999999</v>
          </cell>
          <cell r="CM54">
            <v>4.5055690000000004</v>
          </cell>
          <cell r="CN54">
            <v>4.8083239999999998</v>
          </cell>
          <cell r="CO54">
            <v>5.2265100000000002</v>
          </cell>
          <cell r="CP54">
            <v>4.3600000000000003</v>
          </cell>
          <cell r="CQ54">
            <v>4.29</v>
          </cell>
          <cell r="CR54">
            <v>4.2300000000000004</v>
          </cell>
          <cell r="CS54">
            <v>4.68</v>
          </cell>
          <cell r="CT54">
            <v>4.2300000000000004</v>
          </cell>
          <cell r="CU54">
            <v>4.63</v>
          </cell>
          <cell r="CV54">
            <v>4.63</v>
          </cell>
          <cell r="CW54">
            <v>4.63</v>
          </cell>
          <cell r="CX54">
            <v>4.63</v>
          </cell>
          <cell r="CY54">
            <v>4.63</v>
          </cell>
        </row>
        <row r="55">
          <cell r="A55">
            <v>2009</v>
          </cell>
          <cell r="C55">
            <v>55074000000</v>
          </cell>
          <cell r="D55">
            <v>9806320000</v>
          </cell>
          <cell r="E55">
            <v>321798300000</v>
          </cell>
          <cell r="F55">
            <v>93430200000</v>
          </cell>
          <cell r="G55">
            <v>264475500000</v>
          </cell>
          <cell r="H55">
            <v>57351000000</v>
          </cell>
          <cell r="I55">
            <v>105350000000</v>
          </cell>
          <cell r="J55">
            <v>27506000000</v>
          </cell>
          <cell r="K55">
            <v>34598000000</v>
          </cell>
          <cell r="L55">
            <v>7122000000</v>
          </cell>
          <cell r="M55">
            <v>53391300000</v>
          </cell>
          <cell r="N55">
            <v>8323350000</v>
          </cell>
          <cell r="O55">
            <v>328684000000</v>
          </cell>
          <cell r="P55">
            <v>72106000000</v>
          </cell>
          <cell r="Q55">
            <v>45559000000</v>
          </cell>
          <cell r="R55">
            <v>286051700000</v>
          </cell>
          <cell r="S55">
            <v>106740000000</v>
          </cell>
          <cell r="T55">
            <v>20081000000</v>
          </cell>
          <cell r="U55">
            <v>6053000000</v>
          </cell>
          <cell r="V55">
            <v>35494000000</v>
          </cell>
          <cell r="W55">
            <v>-2.1706539999999999</v>
          </cell>
          <cell r="X55">
            <v>-1.1533279999999999</v>
          </cell>
          <cell r="Y55">
            <v>-4.8326510000000003</v>
          </cell>
          <cell r="Z55">
            <v>-0.66927300000000001</v>
          </cell>
          <cell r="AA55">
            <v>-2.999018</v>
          </cell>
          <cell r="AB55">
            <v>140893900000</v>
          </cell>
          <cell r="AC55">
            <v>93795000000</v>
          </cell>
          <cell r="AD55">
            <v>979773000000</v>
          </cell>
          <cell r="AE55">
            <v>728627000000</v>
          </cell>
          <cell r="AF55">
            <v>273028000000.00003</v>
          </cell>
          <cell r="AG55">
            <v>35916860000</v>
          </cell>
          <cell r="AH55">
            <v>28077000000</v>
          </cell>
          <cell r="AI55">
            <v>205223400000</v>
          </cell>
          <cell r="AJ55">
            <v>222527000000</v>
          </cell>
          <cell r="AK55">
            <v>65605000000.000008</v>
          </cell>
          <cell r="AL55">
            <v>41196770000</v>
          </cell>
          <cell r="AM55">
            <v>23378000000</v>
          </cell>
          <cell r="AN55">
            <v>290867100000</v>
          </cell>
          <cell r="AO55">
            <v>214317000000</v>
          </cell>
          <cell r="AP55">
            <v>71630000000</v>
          </cell>
          <cell r="AQ55">
            <v>41266430000</v>
          </cell>
          <cell r="AR55">
            <v>22275000000</v>
          </cell>
          <cell r="AS55">
            <v>315753000000</v>
          </cell>
          <cell r="AT55">
            <v>208113000000</v>
          </cell>
          <cell r="AU55">
            <v>83222000000</v>
          </cell>
          <cell r="AV55">
            <v>2129400000</v>
          </cell>
          <cell r="AW55">
            <v>36853700000</v>
          </cell>
          <cell r="AX55">
            <v>0</v>
          </cell>
          <cell r="AY55">
            <v>4042000000</v>
          </cell>
          <cell r="AZ55">
            <v>4195000000.0000005</v>
          </cell>
          <cell r="BA55">
            <v>156298200000</v>
          </cell>
          <cell r="BB55">
            <v>98305000000</v>
          </cell>
          <cell r="BC55">
            <v>1122607000000</v>
          </cell>
          <cell r="BD55">
            <v>305176000000</v>
          </cell>
          <cell r="BE55">
            <v>808728000000</v>
          </cell>
          <cell r="BF55">
            <v>59668000000</v>
          </cell>
          <cell r="BG55">
            <v>43737000000</v>
          </cell>
          <cell r="BH55">
            <v>470413600000</v>
          </cell>
          <cell r="BI55">
            <v>329825000000</v>
          </cell>
          <cell r="BJ55">
            <v>163571000000</v>
          </cell>
          <cell r="BK55">
            <v>4466130000</v>
          </cell>
          <cell r="BL55">
            <v>2477000000</v>
          </cell>
          <cell r="BM55">
            <v>33047600000.000004</v>
          </cell>
          <cell r="BN55">
            <v>21479000000</v>
          </cell>
          <cell r="BO55">
            <v>9591000000</v>
          </cell>
          <cell r="BP55">
            <v>54683800000</v>
          </cell>
          <cell r="BQ55">
            <v>369634300000</v>
          </cell>
          <cell r="BR55">
            <v>31228000000</v>
          </cell>
          <cell r="BS55">
            <v>291627000000</v>
          </cell>
          <cell r="BT55">
            <v>69538000000</v>
          </cell>
          <cell r="BU55">
            <v>9190290000</v>
          </cell>
          <cell r="BV55">
            <v>2414000000</v>
          </cell>
          <cell r="BW55">
            <v>49281500000</v>
          </cell>
          <cell r="BX55">
            <v>69499000000</v>
          </cell>
          <cell r="BY55">
            <v>13249000000</v>
          </cell>
          <cell r="BZ55">
            <v>80.752200000000002</v>
          </cell>
          <cell r="CA55">
            <v>44.130200000000002</v>
          </cell>
          <cell r="CB55">
            <v>84.055599999999998</v>
          </cell>
          <cell r="CC55">
            <v>116.13890000000001</v>
          </cell>
          <cell r="CD55">
            <v>56.342799999999997</v>
          </cell>
          <cell r="CE55">
            <v>1.394782</v>
          </cell>
          <cell r="CF55">
            <v>12850000000</v>
          </cell>
          <cell r="CG55">
            <v>8260000000</v>
          </cell>
          <cell r="CH55">
            <v>94950000000</v>
          </cell>
          <cell r="CI55">
            <v>20580000000</v>
          </cell>
          <cell r="CJ55">
            <v>-30960000000</v>
          </cell>
          <cell r="CK55">
            <v>4.5291399999999999</v>
          </cell>
          <cell r="CL55">
            <v>3.5797439999999998</v>
          </cell>
          <cell r="CM55">
            <v>3.5469590000000002</v>
          </cell>
          <cell r="CN55">
            <v>3.996308</v>
          </cell>
          <cell r="CO55">
            <v>3.7440730000000002</v>
          </cell>
          <cell r="CP55">
            <v>3.94</v>
          </cell>
          <cell r="CQ55">
            <v>3.74</v>
          </cell>
          <cell r="CR55">
            <v>3.65</v>
          </cell>
          <cell r="CS55">
            <v>4.3099999999999996</v>
          </cell>
          <cell r="CT55">
            <v>3.69</v>
          </cell>
          <cell r="CU55">
            <v>1.22</v>
          </cell>
          <cell r="CV55">
            <v>1.22</v>
          </cell>
          <cell r="CW55">
            <v>1.22</v>
          </cell>
          <cell r="CX55">
            <v>1.22</v>
          </cell>
          <cell r="CY55">
            <v>1.22</v>
          </cell>
        </row>
        <row r="56">
          <cell r="A56">
            <v>2010</v>
          </cell>
          <cell r="C56">
            <v>54609000000</v>
          </cell>
          <cell r="D56">
            <v>9673840000</v>
          </cell>
          <cell r="E56">
            <v>333042800000</v>
          </cell>
          <cell r="F56">
            <v>95757400000</v>
          </cell>
          <cell r="G56">
            <v>278025400000</v>
          </cell>
          <cell r="H56">
            <v>49425000000</v>
          </cell>
          <cell r="I56">
            <v>97661000000</v>
          </cell>
          <cell r="J56">
            <v>27343000000</v>
          </cell>
          <cell r="K56">
            <v>36052000000</v>
          </cell>
          <cell r="L56">
            <v>6885000000</v>
          </cell>
          <cell r="M56">
            <v>54910100000</v>
          </cell>
          <cell r="N56">
            <v>8664320000</v>
          </cell>
          <cell r="O56">
            <v>337231400000</v>
          </cell>
          <cell r="P56">
            <v>75126300000</v>
          </cell>
          <cell r="Q56">
            <v>47687000000</v>
          </cell>
          <cell r="R56">
            <v>294994100000</v>
          </cell>
          <cell r="S56">
            <v>109569000000</v>
          </cell>
          <cell r="T56">
            <v>20843000000</v>
          </cell>
          <cell r="U56">
            <v>6150000000</v>
          </cell>
          <cell r="V56">
            <v>35307000000</v>
          </cell>
          <cell r="W56">
            <v>-1.5008809999999999</v>
          </cell>
          <cell r="X56">
            <v>-1.173019</v>
          </cell>
          <cell r="Y56">
            <v>-4.6116799999999998</v>
          </cell>
          <cell r="Z56">
            <v>9.4440999999999997E-2</v>
          </cell>
          <cell r="AA56">
            <v>-3.3973949999999999</v>
          </cell>
          <cell r="AB56">
            <v>143769100000</v>
          </cell>
          <cell r="AC56">
            <v>96789000000</v>
          </cell>
          <cell r="AD56">
            <v>1009201000000</v>
          </cell>
          <cell r="AE56">
            <v>738388000000</v>
          </cell>
          <cell r="AF56">
            <v>280291000000</v>
          </cell>
          <cell r="AG56">
            <v>37145150000</v>
          </cell>
          <cell r="AH56">
            <v>27733000000</v>
          </cell>
          <cell r="AI56">
            <v>222097900000</v>
          </cell>
          <cell r="AJ56">
            <v>226675000000</v>
          </cell>
          <cell r="AK56">
            <v>67370999999.999992</v>
          </cell>
          <cell r="AL56">
            <v>42474330000</v>
          </cell>
          <cell r="AM56">
            <v>25395000000</v>
          </cell>
          <cell r="AN56">
            <v>294785100000</v>
          </cell>
          <cell r="AO56">
            <v>225694000000</v>
          </cell>
          <cell r="AP56">
            <v>72910000000</v>
          </cell>
          <cell r="AQ56">
            <v>42102460000</v>
          </cell>
          <cell r="AR56">
            <v>22902000000</v>
          </cell>
          <cell r="AS56">
            <v>322078000000</v>
          </cell>
          <cell r="AT56">
            <v>209629000000</v>
          </cell>
          <cell r="AU56">
            <v>87874000000</v>
          </cell>
          <cell r="AV56">
            <v>2106360000</v>
          </cell>
          <cell r="AW56">
            <v>38171000000</v>
          </cell>
          <cell r="AX56">
            <v>0</v>
          </cell>
          <cell r="AY56">
            <v>4089000000.0000005</v>
          </cell>
          <cell r="AZ56">
            <v>4187000000.0000005</v>
          </cell>
          <cell r="BA56">
            <v>156896500000</v>
          </cell>
          <cell r="BB56">
            <v>101633000000</v>
          </cell>
          <cell r="BC56">
            <v>1151962000000</v>
          </cell>
          <cell r="BD56">
            <v>314223000000</v>
          </cell>
          <cell r="BE56">
            <v>805717000000</v>
          </cell>
          <cell r="BF56">
            <v>60872700000</v>
          </cell>
          <cell r="BG56">
            <v>44586000000</v>
          </cell>
          <cell r="BH56">
            <v>482412900000</v>
          </cell>
          <cell r="BI56">
            <v>334716000000</v>
          </cell>
          <cell r="BJ56">
            <v>168710000000</v>
          </cell>
          <cell r="BK56">
            <v>4360780000</v>
          </cell>
          <cell r="BL56">
            <v>2650000000</v>
          </cell>
          <cell r="BM56">
            <v>34832000000</v>
          </cell>
          <cell r="BN56">
            <v>22845000000</v>
          </cell>
          <cell r="BO56">
            <v>9833000000</v>
          </cell>
          <cell r="BP56">
            <v>56577500000</v>
          </cell>
          <cell r="BQ56">
            <v>381066800000</v>
          </cell>
          <cell r="BR56">
            <v>32576000000</v>
          </cell>
          <cell r="BS56">
            <v>298695000000</v>
          </cell>
          <cell r="BT56">
            <v>73043000000</v>
          </cell>
          <cell r="BU56">
            <v>8714100000</v>
          </cell>
          <cell r="BV56">
            <v>2637000000</v>
          </cell>
          <cell r="BW56">
            <v>50707900000</v>
          </cell>
          <cell r="BX56">
            <v>68857000000</v>
          </cell>
          <cell r="BY56">
            <v>12086000000</v>
          </cell>
          <cell r="BZ56">
            <v>83.6541</v>
          </cell>
          <cell r="CA56">
            <v>50.112900000000003</v>
          </cell>
          <cell r="CB56">
            <v>86.277900000000002</v>
          </cell>
          <cell r="CC56">
            <v>118.7555</v>
          </cell>
          <cell r="CD56">
            <v>58.947099999999999</v>
          </cell>
          <cell r="CE56">
            <v>1.3243529999999999</v>
          </cell>
          <cell r="CF56">
            <v>1690000000</v>
          </cell>
          <cell r="CG56">
            <v>9240000000</v>
          </cell>
          <cell r="CH56">
            <v>-47770000000</v>
          </cell>
          <cell r="CI56">
            <v>14310000000</v>
          </cell>
          <cell r="CJ56">
            <v>-9950000000</v>
          </cell>
          <cell r="CK56">
            <v>3.76952</v>
          </cell>
          <cell r="CL56">
            <v>3.28803</v>
          </cell>
          <cell r="CM56">
            <v>3.116301</v>
          </cell>
          <cell r="CN56">
            <v>3.7427079999999999</v>
          </cell>
          <cell r="CO56">
            <v>3.4039609999999998</v>
          </cell>
          <cell r="CP56">
            <v>3.23</v>
          </cell>
          <cell r="CQ56">
            <v>3.01</v>
          </cell>
          <cell r="CR56">
            <v>3.12</v>
          </cell>
          <cell r="CS56">
            <v>4.04</v>
          </cell>
          <cell r="CT56">
            <v>2.99</v>
          </cell>
          <cell r="CU56">
            <v>0.81</v>
          </cell>
          <cell r="CV56">
            <v>0.81</v>
          </cell>
          <cell r="CW56">
            <v>0.81</v>
          </cell>
          <cell r="CX56">
            <v>0.81</v>
          </cell>
          <cell r="CY56">
            <v>0.81</v>
          </cell>
        </row>
        <row r="57">
          <cell r="A57">
            <v>2011</v>
          </cell>
          <cell r="C57">
            <v>60583100000</v>
          </cell>
          <cell r="D57">
            <v>9393540000</v>
          </cell>
          <cell r="E57">
            <v>354826400000</v>
          </cell>
          <cell r="F57">
            <v>92643700000</v>
          </cell>
          <cell r="G57">
            <v>282545700000</v>
          </cell>
          <cell r="H57">
            <v>47416000000</v>
          </cell>
          <cell r="I57">
            <v>102840000000</v>
          </cell>
          <cell r="J57">
            <v>27913000000</v>
          </cell>
          <cell r="K57">
            <v>37792000000</v>
          </cell>
          <cell r="L57">
            <v>7488000000</v>
          </cell>
          <cell r="M57">
            <v>57032400000</v>
          </cell>
          <cell r="N57">
            <v>8956110000</v>
          </cell>
          <cell r="O57">
            <v>348588900000</v>
          </cell>
          <cell r="P57">
            <v>78522700000</v>
          </cell>
          <cell r="Q57">
            <v>49591000000</v>
          </cell>
          <cell r="R57">
            <v>305163100000</v>
          </cell>
          <cell r="S57">
            <v>109885000000</v>
          </cell>
          <cell r="T57">
            <v>21373000000</v>
          </cell>
          <cell r="U57">
            <v>6600000000</v>
          </cell>
          <cell r="V57">
            <v>36569000000</v>
          </cell>
          <cell r="W57">
            <v>0.36135</v>
          </cell>
          <cell r="X57">
            <v>0.46950500000000001</v>
          </cell>
          <cell r="Y57">
            <v>-2.5890469999999999</v>
          </cell>
          <cell r="Z57">
            <v>1.0953550000000001</v>
          </cell>
          <cell r="AA57">
            <v>-2.562602</v>
          </cell>
          <cell r="AB57">
            <v>150567600000</v>
          </cell>
          <cell r="AC57">
            <v>104400000000</v>
          </cell>
          <cell r="AD57">
            <v>1066319000000</v>
          </cell>
          <cell r="AE57">
            <v>754137000000</v>
          </cell>
          <cell r="AF57">
            <v>284421000000</v>
          </cell>
          <cell r="AG57">
            <v>39188980000</v>
          </cell>
          <cell r="AH57">
            <v>30010000000</v>
          </cell>
          <cell r="AI57">
            <v>239776700000</v>
          </cell>
          <cell r="AJ57">
            <v>226997000000</v>
          </cell>
          <cell r="AK57">
            <v>70000000000</v>
          </cell>
          <cell r="AL57">
            <v>44690520000</v>
          </cell>
          <cell r="AM57">
            <v>28379000000</v>
          </cell>
          <cell r="AN57">
            <v>312121100000</v>
          </cell>
          <cell r="AO57">
            <v>233151000000</v>
          </cell>
          <cell r="AP57">
            <v>72544000000</v>
          </cell>
          <cell r="AQ57">
            <v>44036640000</v>
          </cell>
          <cell r="AR57">
            <v>24037000000</v>
          </cell>
          <cell r="AS57">
            <v>334928000000</v>
          </cell>
          <cell r="AT57">
            <v>212193000000</v>
          </cell>
          <cell r="AU57">
            <v>89197000000</v>
          </cell>
          <cell r="AV57">
            <v>2071100000</v>
          </cell>
          <cell r="AW57">
            <v>39713100000</v>
          </cell>
          <cell r="AX57">
            <v>0</v>
          </cell>
          <cell r="AY57">
            <v>4214000000.0000005</v>
          </cell>
          <cell r="AZ57">
            <v>4315000000</v>
          </cell>
          <cell r="BA57">
            <v>158215200000</v>
          </cell>
          <cell r="BB57">
            <v>106402000000</v>
          </cell>
          <cell r="BC57">
            <v>1175705000000</v>
          </cell>
          <cell r="BD57">
            <v>313416000000</v>
          </cell>
          <cell r="BE57">
            <v>812549000000</v>
          </cell>
          <cell r="BF57">
            <v>62022000000</v>
          </cell>
          <cell r="BG57">
            <v>46310000000</v>
          </cell>
          <cell r="BH57">
            <v>494245700000</v>
          </cell>
          <cell r="BI57">
            <v>330543000000</v>
          </cell>
          <cell r="BJ57">
            <v>168827000000</v>
          </cell>
          <cell r="BK57">
            <v>4294900000</v>
          </cell>
          <cell r="BL57">
            <v>2724000000</v>
          </cell>
          <cell r="BM57">
            <v>33352900000</v>
          </cell>
          <cell r="BN57">
            <v>23448000000</v>
          </cell>
          <cell r="BO57">
            <v>9093000000</v>
          </cell>
          <cell r="BP57">
            <v>57202600000</v>
          </cell>
          <cell r="BQ57">
            <v>392506400000</v>
          </cell>
          <cell r="BR57">
            <v>33768000000</v>
          </cell>
          <cell r="BS57">
            <v>304478000000</v>
          </cell>
          <cell r="BT57">
            <v>75494000000</v>
          </cell>
          <cell r="BU57">
            <v>8761120000</v>
          </cell>
          <cell r="BV57">
            <v>2930000000</v>
          </cell>
          <cell r="BW57">
            <v>55995700000</v>
          </cell>
          <cell r="BX57">
            <v>76566000000</v>
          </cell>
          <cell r="BY57">
            <v>12184000000</v>
          </cell>
          <cell r="BZ57">
            <v>83.356099999999998</v>
          </cell>
          <cell r="CA57">
            <v>52.024500000000003</v>
          </cell>
          <cell r="CB57">
            <v>88.749300000000005</v>
          </cell>
          <cell r="CC57">
            <v>119.12690000000001</v>
          </cell>
          <cell r="CD57">
            <v>61.2151</v>
          </cell>
          <cell r="CE57">
            <v>1.3911899999999999</v>
          </cell>
          <cell r="CF57">
            <v>3240000000</v>
          </cell>
          <cell r="CG57">
            <v>6540000000</v>
          </cell>
          <cell r="CH57">
            <v>-1420000000</v>
          </cell>
          <cell r="CI57">
            <v>-5450000000</v>
          </cell>
          <cell r="CJ57">
            <v>-6460000000</v>
          </cell>
          <cell r="CK57">
            <v>3.561642</v>
          </cell>
          <cell r="CL57">
            <v>3.1075659999999998</v>
          </cell>
          <cell r="CM57">
            <v>3.251458</v>
          </cell>
          <cell r="CN57">
            <v>3.984909</v>
          </cell>
          <cell r="CO57">
            <v>3.2144110000000001</v>
          </cell>
          <cell r="CP57">
            <v>3.32</v>
          </cell>
          <cell r="CQ57">
            <v>3.01</v>
          </cell>
          <cell r="CR57">
            <v>3.32</v>
          </cell>
          <cell r="CS57">
            <v>5.42</v>
          </cell>
          <cell r="CT57">
            <v>2.99</v>
          </cell>
          <cell r="CU57">
            <v>1.39</v>
          </cell>
          <cell r="CV57">
            <v>1.39</v>
          </cell>
          <cell r="CW57">
            <v>1.39</v>
          </cell>
          <cell r="CX57">
            <v>1.39</v>
          </cell>
          <cell r="CY57">
            <v>1.39</v>
          </cell>
        </row>
        <row r="58">
          <cell r="A58">
            <v>2012</v>
          </cell>
          <cell r="C58">
            <v>63304500000</v>
          </cell>
          <cell r="D58">
            <v>9361500000</v>
          </cell>
          <cell r="E58">
            <v>357134900000</v>
          </cell>
          <cell r="F58">
            <v>95102900000</v>
          </cell>
          <cell r="G58">
            <v>258939700000.00003</v>
          </cell>
          <cell r="H58">
            <v>42859000000</v>
          </cell>
          <cell r="I58">
            <v>96983000000</v>
          </cell>
          <cell r="J58">
            <v>25385000000</v>
          </cell>
          <cell r="K58">
            <v>38620000000</v>
          </cell>
          <cell r="L58">
            <v>8098000000.000001</v>
          </cell>
          <cell r="M58">
            <v>59586000000</v>
          </cell>
          <cell r="N58">
            <v>9278810000</v>
          </cell>
          <cell r="O58">
            <v>356844700000</v>
          </cell>
          <cell r="P58">
            <v>81023800000</v>
          </cell>
          <cell r="Q58">
            <v>49946000000</v>
          </cell>
          <cell r="R58">
            <v>311281400000</v>
          </cell>
          <cell r="S58">
            <v>110836000000</v>
          </cell>
          <cell r="T58">
            <v>21872000000</v>
          </cell>
          <cell r="U58">
            <v>6936000000</v>
          </cell>
          <cell r="V58">
            <v>38285000000</v>
          </cell>
          <cell r="W58">
            <v>0.609487</v>
          </cell>
          <cell r="X58">
            <v>-0.63380199999999998</v>
          </cell>
          <cell r="Y58">
            <v>-2.5401880000000001</v>
          </cell>
          <cell r="Z58">
            <v>2.1331389999999999</v>
          </cell>
          <cell r="AA58">
            <v>-2.0968290000000001</v>
          </cell>
          <cell r="AB58">
            <v>156954300000</v>
          </cell>
          <cell r="AC58">
            <v>107295000000</v>
          </cell>
          <cell r="AD58">
            <v>1100966000000</v>
          </cell>
          <cell r="AE58">
            <v>775551000000</v>
          </cell>
          <cell r="AF58">
            <v>288342000000</v>
          </cell>
          <cell r="AG58">
            <v>41274060000</v>
          </cell>
          <cell r="AH58">
            <v>29909000000</v>
          </cell>
          <cell r="AI58">
            <v>258710500000.00003</v>
          </cell>
          <cell r="AJ58">
            <v>239767000000</v>
          </cell>
          <cell r="AK58">
            <v>69898000000</v>
          </cell>
          <cell r="AL58">
            <v>46730160000</v>
          </cell>
          <cell r="AM58">
            <v>29405000000</v>
          </cell>
          <cell r="AN58">
            <v>321263100000</v>
          </cell>
          <cell r="AO58">
            <v>247794000000</v>
          </cell>
          <cell r="AP58">
            <v>71293000000</v>
          </cell>
          <cell r="AQ58">
            <v>45610540000</v>
          </cell>
          <cell r="AR58">
            <v>25528000000</v>
          </cell>
          <cell r="AS58">
            <v>344461000000</v>
          </cell>
          <cell r="AT58">
            <v>211691000000</v>
          </cell>
          <cell r="AU58">
            <v>92544000000</v>
          </cell>
          <cell r="AV58">
            <v>2024810000</v>
          </cell>
          <cell r="AW58">
            <v>41140600000</v>
          </cell>
          <cell r="AX58">
            <v>0</v>
          </cell>
          <cell r="AY58">
            <v>4215000000</v>
          </cell>
          <cell r="AZ58">
            <v>4102999999.9999995</v>
          </cell>
          <cell r="BA58">
            <v>163846200000</v>
          </cell>
          <cell r="BB58">
            <v>111605000000</v>
          </cell>
          <cell r="BC58">
            <v>1208953000000</v>
          </cell>
          <cell r="BD58">
            <v>313598000000</v>
          </cell>
          <cell r="BE58">
            <v>824301000000</v>
          </cell>
          <cell r="BF58">
            <v>63674800000</v>
          </cell>
          <cell r="BG58">
            <v>48506000000</v>
          </cell>
          <cell r="BH58">
            <v>505817900000</v>
          </cell>
          <cell r="BI58">
            <v>325528000000</v>
          </cell>
          <cell r="BJ58">
            <v>171023000000</v>
          </cell>
          <cell r="BK58">
            <v>4695260000</v>
          </cell>
          <cell r="BL58">
            <v>2740000000</v>
          </cell>
          <cell r="BM58">
            <v>34805800000</v>
          </cell>
          <cell r="BN58">
            <v>25648000000</v>
          </cell>
          <cell r="BO58">
            <v>8343999999.999999</v>
          </cell>
          <cell r="BP58">
            <v>59265900000</v>
          </cell>
          <cell r="BQ58">
            <v>406488500000</v>
          </cell>
          <cell r="BR58">
            <v>35963000000</v>
          </cell>
          <cell r="BS58">
            <v>311748000000</v>
          </cell>
          <cell r="BT58">
            <v>77866000000</v>
          </cell>
          <cell r="BU58">
            <v>8821490000</v>
          </cell>
          <cell r="BV58">
            <v>3040000000</v>
          </cell>
          <cell r="BW58">
            <v>54940800000</v>
          </cell>
          <cell r="BX58">
            <v>83582000000</v>
          </cell>
          <cell r="BY58">
            <v>11454000000</v>
          </cell>
          <cell r="BZ58">
            <v>82.935599999999994</v>
          </cell>
          <cell r="CA58">
            <v>57.856200000000001</v>
          </cell>
          <cell r="CB58">
            <v>91.742000000000004</v>
          </cell>
          <cell r="CC58">
            <v>125.89870000000001</v>
          </cell>
          <cell r="CD58">
            <v>65.740200000000002</v>
          </cell>
          <cell r="CE58">
            <v>1.28437</v>
          </cell>
          <cell r="CF58">
            <v>-1200000000</v>
          </cell>
          <cell r="CG58">
            <v>8790000000</v>
          </cell>
          <cell r="CH58">
            <v>-22290000000</v>
          </cell>
          <cell r="CI58">
            <v>32680000000</v>
          </cell>
          <cell r="CJ58">
            <v>5890000000</v>
          </cell>
          <cell r="CK58">
            <v>3.434145</v>
          </cell>
          <cell r="CL58">
            <v>2.9563640000000002</v>
          </cell>
          <cell r="CM58">
            <v>3.0020060000000002</v>
          </cell>
          <cell r="CN58">
            <v>4.2333610000000004</v>
          </cell>
          <cell r="CO58">
            <v>2.8522409999999998</v>
          </cell>
          <cell r="CP58">
            <v>2.37</v>
          </cell>
          <cell r="CQ58">
            <v>1.89</v>
          </cell>
          <cell r="CR58">
            <v>2.54</v>
          </cell>
          <cell r="CS58">
            <v>5.49</v>
          </cell>
          <cell r="CT58">
            <v>1.93</v>
          </cell>
          <cell r="CU58">
            <v>0.56999999999999995</v>
          </cell>
          <cell r="CV58">
            <v>0.56999999999999995</v>
          </cell>
          <cell r="CW58">
            <v>0.56999999999999995</v>
          </cell>
          <cell r="CX58">
            <v>0.56999999999999995</v>
          </cell>
          <cell r="CY58">
            <v>0.56999999999999995</v>
          </cell>
        </row>
        <row r="59">
          <cell r="A59">
            <v>2013</v>
          </cell>
          <cell r="C59">
            <v>64977599999.999992</v>
          </cell>
          <cell r="D59">
            <v>9898950000</v>
          </cell>
          <cell r="E59">
            <v>353994500000</v>
          </cell>
          <cell r="F59">
            <v>96995100000</v>
          </cell>
          <cell r="G59">
            <v>240304000000</v>
          </cell>
          <cell r="H59">
            <v>40367000000</v>
          </cell>
          <cell r="I59">
            <v>96222000000</v>
          </cell>
          <cell r="J59">
            <v>24906000000</v>
          </cell>
          <cell r="K59">
            <v>36944000000</v>
          </cell>
          <cell r="L59">
            <v>8500000000</v>
          </cell>
          <cell r="M59">
            <v>61601500000</v>
          </cell>
          <cell r="N59">
            <v>9428900000</v>
          </cell>
          <cell r="O59">
            <v>361194600000</v>
          </cell>
          <cell r="P59">
            <v>82530000000</v>
          </cell>
          <cell r="Q59">
            <v>49966000000</v>
          </cell>
          <cell r="R59">
            <v>310194500000</v>
          </cell>
          <cell r="S59">
            <v>112776000000</v>
          </cell>
          <cell r="T59">
            <v>22347000000</v>
          </cell>
          <cell r="U59">
            <v>7256000000</v>
          </cell>
          <cell r="V59">
            <v>39064000000</v>
          </cell>
          <cell r="W59">
            <v>0.66439099999999995</v>
          </cell>
          <cell r="X59">
            <v>-1.1754469999999999</v>
          </cell>
          <cell r="Y59">
            <v>-2.6073879999999998</v>
          </cell>
          <cell r="Z59">
            <v>1.9154850000000001</v>
          </cell>
          <cell r="AA59">
            <v>-1.1818500000000001</v>
          </cell>
          <cell r="AB59">
            <v>161993400000</v>
          </cell>
          <cell r="AC59">
            <v>111078000000</v>
          </cell>
          <cell r="AD59">
            <v>1137646000000</v>
          </cell>
          <cell r="AE59">
            <v>778629000000</v>
          </cell>
          <cell r="AF59">
            <v>297383000000</v>
          </cell>
          <cell r="AG59">
            <v>43146030000</v>
          </cell>
          <cell r="AH59">
            <v>31574000000</v>
          </cell>
          <cell r="AI59">
            <v>270639599999.99997</v>
          </cell>
          <cell r="AJ59">
            <v>241037000000</v>
          </cell>
          <cell r="AK59">
            <v>69817000000</v>
          </cell>
          <cell r="AL59">
            <v>47407580000</v>
          </cell>
          <cell r="AM59">
            <v>30669000000</v>
          </cell>
          <cell r="AN59">
            <v>330661000000</v>
          </cell>
          <cell r="AO59">
            <v>242256000000</v>
          </cell>
          <cell r="AP59">
            <v>74309000000</v>
          </cell>
          <cell r="AQ59">
            <v>47538840000</v>
          </cell>
          <cell r="AR59">
            <v>25902000000</v>
          </cell>
          <cell r="AS59">
            <v>355234000000</v>
          </cell>
          <cell r="AT59">
            <v>211150000000</v>
          </cell>
          <cell r="AU59">
            <v>95967000000</v>
          </cell>
          <cell r="AV59">
            <v>1972120000</v>
          </cell>
          <cell r="AW59">
            <v>42121200000</v>
          </cell>
          <cell r="AX59">
            <v>0</v>
          </cell>
          <cell r="AY59">
            <v>4244000000</v>
          </cell>
          <cell r="AZ59">
            <v>4203000000.0000005</v>
          </cell>
          <cell r="BA59">
            <v>168393100000</v>
          </cell>
          <cell r="BB59">
            <v>116210000000</v>
          </cell>
          <cell r="BC59">
            <v>1242358000000</v>
          </cell>
          <cell r="BD59">
            <v>316425000000</v>
          </cell>
          <cell r="BE59">
            <v>825233000000</v>
          </cell>
          <cell r="BF59">
            <v>64959999999.999992</v>
          </cell>
          <cell r="BG59">
            <v>50204000000</v>
          </cell>
          <cell r="BH59">
            <v>516835600000</v>
          </cell>
          <cell r="BI59">
            <v>323354000000</v>
          </cell>
          <cell r="BJ59">
            <v>171367000000</v>
          </cell>
          <cell r="BK59">
            <v>4639680000</v>
          </cell>
          <cell r="BL59">
            <v>2697000000</v>
          </cell>
          <cell r="BM59">
            <v>46579200000</v>
          </cell>
          <cell r="BN59">
            <v>27240000000</v>
          </cell>
          <cell r="BO59">
            <v>7572000000</v>
          </cell>
          <cell r="BP59">
            <v>61481000000</v>
          </cell>
          <cell r="BQ59">
            <v>418605500000</v>
          </cell>
          <cell r="BR59">
            <v>38326000000</v>
          </cell>
          <cell r="BS59">
            <v>319978000000</v>
          </cell>
          <cell r="BT59">
            <v>81685000000</v>
          </cell>
          <cell r="BU59">
            <v>8533720000.000001</v>
          </cell>
          <cell r="BV59">
            <v>2740000000</v>
          </cell>
          <cell r="BW59">
            <v>49426000000</v>
          </cell>
          <cell r="BX59">
            <v>77659000000</v>
          </cell>
          <cell r="BY59">
            <v>11176000000</v>
          </cell>
          <cell r="BZ59">
            <v>82.430800000000005</v>
          </cell>
          <cell r="CA59">
            <v>60.811700000000002</v>
          </cell>
          <cell r="CB59">
            <v>94.5578</v>
          </cell>
          <cell r="CC59">
            <v>131.852</v>
          </cell>
          <cell r="CD59">
            <v>67.204800000000006</v>
          </cell>
          <cell r="CE59">
            <v>1.327863</v>
          </cell>
          <cell r="CF59">
            <v>-4200000000</v>
          </cell>
          <cell r="CG59">
            <v>2690000000</v>
          </cell>
          <cell r="CH59">
            <v>-15590000000</v>
          </cell>
          <cell r="CI59">
            <v>35260000000</v>
          </cell>
          <cell r="CJ59">
            <v>-4470000000</v>
          </cell>
          <cell r="CK59">
            <v>3.2501310000000001</v>
          </cell>
          <cell r="CL59">
            <v>2.3634750000000002</v>
          </cell>
          <cell r="CM59">
            <v>2.5798670000000001</v>
          </cell>
          <cell r="CN59">
            <v>3.7775599999999998</v>
          </cell>
          <cell r="CO59">
            <v>2.5827149999999999</v>
          </cell>
          <cell r="CP59">
            <v>2.0099999999999998</v>
          </cell>
          <cell r="CQ59">
            <v>1.86</v>
          </cell>
          <cell r="CR59">
            <v>2.2000000000000002</v>
          </cell>
          <cell r="CS59">
            <v>4.32</v>
          </cell>
          <cell r="CT59">
            <v>1.96</v>
          </cell>
          <cell r="CU59">
            <v>0.22</v>
          </cell>
          <cell r="CV59">
            <v>0.22</v>
          </cell>
          <cell r="CW59">
            <v>0.22</v>
          </cell>
          <cell r="CX59">
            <v>0.22</v>
          </cell>
          <cell r="CY59">
            <v>0.22</v>
          </cell>
        </row>
        <row r="60">
          <cell r="A60">
            <v>2014</v>
          </cell>
          <cell r="C60">
            <v>65895900000</v>
          </cell>
          <cell r="D60">
            <v>9921860000</v>
          </cell>
          <cell r="E60">
            <v>359614500000</v>
          </cell>
          <cell r="F60">
            <v>91773200000</v>
          </cell>
          <cell r="G60">
            <v>237859200000</v>
          </cell>
          <cell r="H60">
            <v>37617000000</v>
          </cell>
          <cell r="I60">
            <v>93840000000</v>
          </cell>
          <cell r="J60">
            <v>24172000000</v>
          </cell>
          <cell r="K60">
            <v>36038000000</v>
          </cell>
          <cell r="L60">
            <v>8667000000</v>
          </cell>
          <cell r="M60">
            <v>63593200000</v>
          </cell>
          <cell r="N60">
            <v>9592740000</v>
          </cell>
          <cell r="O60">
            <v>366499200000</v>
          </cell>
          <cell r="P60">
            <v>83233100000</v>
          </cell>
          <cell r="Q60">
            <v>49568000000</v>
          </cell>
          <cell r="R60">
            <v>311249600000</v>
          </cell>
          <cell r="S60">
            <v>113837000000</v>
          </cell>
          <cell r="T60">
            <v>22606000000</v>
          </cell>
          <cell r="U60">
            <v>7433000000</v>
          </cell>
          <cell r="V60">
            <v>39403000000</v>
          </cell>
          <cell r="W60">
            <v>0.54159000000000002</v>
          </cell>
          <cell r="X60">
            <v>-1.6909959999999999</v>
          </cell>
          <cell r="Y60">
            <v>-2.3767200000000002</v>
          </cell>
          <cell r="Z60">
            <v>1.732105</v>
          </cell>
          <cell r="AA60">
            <v>-0.72263599999999995</v>
          </cell>
          <cell r="AB60">
            <v>166617100000</v>
          </cell>
          <cell r="AC60">
            <v>112459000000</v>
          </cell>
          <cell r="AD60">
            <v>1159145000000</v>
          </cell>
          <cell r="AE60">
            <v>783525000000</v>
          </cell>
          <cell r="AF60">
            <v>301973000000</v>
          </cell>
          <cell r="AG60">
            <v>45361610000</v>
          </cell>
          <cell r="AH60">
            <v>32278000000</v>
          </cell>
          <cell r="AI60">
            <v>272458100000</v>
          </cell>
          <cell r="AJ60">
            <v>237168000000</v>
          </cell>
          <cell r="AK60">
            <v>75721000000</v>
          </cell>
          <cell r="AL60">
            <v>48419110000</v>
          </cell>
          <cell r="AM60">
            <v>31068000000</v>
          </cell>
          <cell r="AN60">
            <v>338980000000</v>
          </cell>
          <cell r="AO60">
            <v>252293000000</v>
          </cell>
          <cell r="AP60">
            <v>78281000000</v>
          </cell>
          <cell r="AQ60">
            <v>49073050000</v>
          </cell>
          <cell r="AR60">
            <v>26288000000</v>
          </cell>
          <cell r="AS60">
            <v>364596000000</v>
          </cell>
          <cell r="AT60">
            <v>210327000000</v>
          </cell>
          <cell r="AU60">
            <v>96543000000</v>
          </cell>
          <cell r="AV60">
            <v>1912970000</v>
          </cell>
          <cell r="AW60">
            <v>42640800000</v>
          </cell>
          <cell r="AX60">
            <v>0</v>
          </cell>
          <cell r="AY60">
            <v>4102000000.0000005</v>
          </cell>
          <cell r="AZ60">
            <v>4229000000</v>
          </cell>
          <cell r="BA60">
            <v>172966900000</v>
          </cell>
          <cell r="BB60">
            <v>118624000000</v>
          </cell>
          <cell r="BC60">
            <v>1257649000000</v>
          </cell>
          <cell r="BD60">
            <v>317186000000</v>
          </cell>
          <cell r="BE60">
            <v>829632000000</v>
          </cell>
          <cell r="BF60">
            <v>66531400000.000008</v>
          </cell>
          <cell r="BG60">
            <v>50821000000</v>
          </cell>
          <cell r="BH60">
            <v>524758799999.99994</v>
          </cell>
          <cell r="BI60">
            <v>321041000000</v>
          </cell>
          <cell r="BJ60">
            <v>173826000000</v>
          </cell>
          <cell r="BK60">
            <v>4939820000</v>
          </cell>
          <cell r="BL60">
            <v>2689000000</v>
          </cell>
          <cell r="BM60">
            <v>53555700000</v>
          </cell>
          <cell r="BN60">
            <v>30459000000</v>
          </cell>
          <cell r="BO60">
            <v>7390000000</v>
          </cell>
          <cell r="BP60">
            <v>63447600000</v>
          </cell>
          <cell r="BQ60">
            <v>427027400000</v>
          </cell>
          <cell r="BR60">
            <v>40148000000</v>
          </cell>
          <cell r="BS60">
            <v>327010000000</v>
          </cell>
          <cell r="BT60">
            <v>82680000000</v>
          </cell>
          <cell r="BU60">
            <v>8137680000</v>
          </cell>
          <cell r="BV60">
            <v>2684000000</v>
          </cell>
          <cell r="BW60">
            <v>47315800000</v>
          </cell>
          <cell r="BX60">
            <v>74442000000</v>
          </cell>
          <cell r="BY60">
            <v>10309000000</v>
          </cell>
          <cell r="BZ60">
            <v>85.209800000000001</v>
          </cell>
          <cell r="CA60">
            <v>64.812600000000003</v>
          </cell>
          <cell r="CB60">
            <v>96.164400000000001</v>
          </cell>
          <cell r="CC60">
            <v>134.79519999999999</v>
          </cell>
          <cell r="CD60">
            <v>67.206699999999998</v>
          </cell>
          <cell r="CE60">
            <v>1.327442</v>
          </cell>
          <cell r="CF60">
            <v>10180000000</v>
          </cell>
          <cell r="CG60">
            <v>3500000000</v>
          </cell>
          <cell r="CH60">
            <v>-32340000000.000004</v>
          </cell>
          <cell r="CI60">
            <v>21300000000</v>
          </cell>
          <cell r="CJ60">
            <v>-6420000000</v>
          </cell>
          <cell r="CK60">
            <v>3.0735950000000001</v>
          </cell>
          <cell r="CL60">
            <v>2.1688890000000001</v>
          </cell>
          <cell r="CM60">
            <v>2.3599399999999999</v>
          </cell>
          <cell r="CN60">
            <v>3.4823979999999999</v>
          </cell>
          <cell r="CO60">
            <v>2.3047529999999998</v>
          </cell>
          <cell r="CP60">
            <v>1.49</v>
          </cell>
          <cell r="CQ60">
            <v>1.45</v>
          </cell>
          <cell r="CR60">
            <v>1.67</v>
          </cell>
          <cell r="CS60">
            <v>2.89</v>
          </cell>
          <cell r="CT60">
            <v>1.45</v>
          </cell>
          <cell r="CU60">
            <v>0.21</v>
          </cell>
          <cell r="CV60">
            <v>0.21</v>
          </cell>
          <cell r="CW60">
            <v>0.21</v>
          </cell>
          <cell r="CX60">
            <v>0.21</v>
          </cell>
          <cell r="CY60">
            <v>0.21</v>
          </cell>
        </row>
        <row r="61">
          <cell r="A61">
            <v>2015</v>
          </cell>
          <cell r="C61">
            <v>68083600000.000008</v>
          </cell>
          <cell r="D61">
            <v>10239700000</v>
          </cell>
          <cell r="E61">
            <v>365837700000</v>
          </cell>
          <cell r="F61">
            <v>86767600000</v>
          </cell>
          <cell r="G61">
            <v>243935100000</v>
          </cell>
          <cell r="H61">
            <v>40168000000</v>
          </cell>
          <cell r="I61">
            <v>127303000000</v>
          </cell>
          <cell r="J61">
            <v>25165000000</v>
          </cell>
          <cell r="K61">
            <v>37115000000</v>
          </cell>
          <cell r="L61">
            <v>7908000000</v>
          </cell>
          <cell r="M61">
            <v>65314899999.999992</v>
          </cell>
          <cell r="N61">
            <v>9753970000</v>
          </cell>
          <cell r="O61">
            <v>369989700000</v>
          </cell>
          <cell r="P61">
            <v>82876500000</v>
          </cell>
          <cell r="Q61">
            <v>49560000000</v>
          </cell>
          <cell r="R61">
            <v>314955000000</v>
          </cell>
          <cell r="S61">
            <v>115177000000</v>
          </cell>
          <cell r="T61">
            <v>22778000000</v>
          </cell>
          <cell r="U61">
            <v>7488000000</v>
          </cell>
          <cell r="V61">
            <v>39798000000</v>
          </cell>
          <cell r="W61">
            <v>1.8748400000000001</v>
          </cell>
          <cell r="X61">
            <v>-1.2065159999999999</v>
          </cell>
          <cell r="Y61">
            <v>-1.861251</v>
          </cell>
          <cell r="Z61">
            <v>1.6361669999999999</v>
          </cell>
          <cell r="AA61">
            <v>-0.43808799999999998</v>
          </cell>
          <cell r="AB61">
            <v>173569400000</v>
          </cell>
          <cell r="AC61">
            <v>112067000000</v>
          </cell>
          <cell r="AD61">
            <v>1182327000000</v>
          </cell>
          <cell r="AE61">
            <v>794792000000</v>
          </cell>
          <cell r="AF61">
            <v>303955000000</v>
          </cell>
          <cell r="AG61">
            <v>48489490000</v>
          </cell>
          <cell r="AH61">
            <v>33217000000</v>
          </cell>
          <cell r="AI61">
            <v>278541600000</v>
          </cell>
          <cell r="AJ61">
            <v>242566000000</v>
          </cell>
          <cell r="AK61">
            <v>81497000000</v>
          </cell>
          <cell r="AL61">
            <v>50038580000</v>
          </cell>
          <cell r="AM61">
            <v>31273000000</v>
          </cell>
          <cell r="AN61">
            <v>349757000000</v>
          </cell>
          <cell r="AO61">
            <v>250287000000</v>
          </cell>
          <cell r="AP61">
            <v>78938000000</v>
          </cell>
          <cell r="AQ61">
            <v>50700050000</v>
          </cell>
          <cell r="AR61">
            <v>26942000000</v>
          </cell>
          <cell r="AS61">
            <v>368660000000</v>
          </cell>
          <cell r="AT61">
            <v>215054000000</v>
          </cell>
          <cell r="AU61">
            <v>95479000000</v>
          </cell>
          <cell r="AV61">
            <v>1924860000</v>
          </cell>
          <cell r="AW61">
            <v>42831500000</v>
          </cell>
          <cell r="AX61">
            <v>0</v>
          </cell>
          <cell r="AY61">
            <v>4117000000</v>
          </cell>
          <cell r="AZ61">
            <v>4299000000</v>
          </cell>
          <cell r="BA61">
            <v>175200900000</v>
          </cell>
          <cell r="BB61">
            <v>117168000000</v>
          </cell>
          <cell r="BC61">
            <v>1268008000000</v>
          </cell>
          <cell r="BD61">
            <v>316389000000</v>
          </cell>
          <cell r="BE61">
            <v>835694000000</v>
          </cell>
          <cell r="BF61">
            <v>68856500000</v>
          </cell>
          <cell r="BG61">
            <v>51644000000</v>
          </cell>
          <cell r="BH61">
            <v>529876700000</v>
          </cell>
          <cell r="BI61">
            <v>318892000000</v>
          </cell>
          <cell r="BJ61">
            <v>173811000000</v>
          </cell>
          <cell r="BK61">
            <v>4956830000</v>
          </cell>
          <cell r="BL61">
            <v>2832000000</v>
          </cell>
          <cell r="BM61">
            <v>55295500000</v>
          </cell>
          <cell r="BN61">
            <v>28657000000</v>
          </cell>
          <cell r="BO61">
            <v>7285000000</v>
          </cell>
          <cell r="BP61">
            <v>65060199999.999992</v>
          </cell>
          <cell r="BQ61">
            <v>433874900000</v>
          </cell>
          <cell r="BR61">
            <v>41439000000</v>
          </cell>
          <cell r="BS61">
            <v>332924000000</v>
          </cell>
          <cell r="BT61">
            <v>83262000000</v>
          </cell>
          <cell r="BU61">
            <v>8044969999.999999</v>
          </cell>
          <cell r="BV61">
            <v>2565000000</v>
          </cell>
          <cell r="BW61">
            <v>44707400000</v>
          </cell>
          <cell r="BX61">
            <v>68116000000</v>
          </cell>
          <cell r="BY61">
            <v>9371000000</v>
          </cell>
          <cell r="BZ61">
            <v>85.614699999999999</v>
          </cell>
          <cell r="CA61">
            <v>68.764300000000006</v>
          </cell>
          <cell r="CB61">
            <v>96.977800000000002</v>
          </cell>
          <cell r="CC61">
            <v>134.78819999999999</v>
          </cell>
          <cell r="CD61">
            <v>63.828699999999998</v>
          </cell>
          <cell r="CE61">
            <v>1.109143</v>
          </cell>
          <cell r="CF61">
            <v>9950000000</v>
          </cell>
          <cell r="CG61">
            <v>6020000000</v>
          </cell>
          <cell r="CH61">
            <v>-21930000000</v>
          </cell>
          <cell r="CI61">
            <v>-4070000000.0000005</v>
          </cell>
          <cell r="CJ61">
            <v>-22240000000</v>
          </cell>
          <cell r="CK61">
            <v>2.8600349999999999</v>
          </cell>
          <cell r="CL61">
            <v>1.9225000000000001</v>
          </cell>
          <cell r="CM61">
            <v>2.1586050000000001</v>
          </cell>
          <cell r="CN61">
            <v>3.0890559999999998</v>
          </cell>
          <cell r="CO61">
            <v>2.0546700000000002</v>
          </cell>
          <cell r="CP61">
            <v>0.75</v>
          </cell>
          <cell r="CQ61">
            <v>0.72</v>
          </cell>
          <cell r="CR61">
            <v>0.84</v>
          </cell>
          <cell r="CS61">
            <v>1.71</v>
          </cell>
          <cell r="CT61">
            <v>0.69</v>
          </cell>
          <cell r="CU61">
            <v>-0.02</v>
          </cell>
          <cell r="CV61">
            <v>-0.02</v>
          </cell>
          <cell r="CW61">
            <v>-0.02</v>
          </cell>
          <cell r="CX61">
            <v>-0.02</v>
          </cell>
          <cell r="CY61">
            <v>-0.02</v>
          </cell>
        </row>
        <row r="62">
          <cell r="A62">
            <v>2016</v>
          </cell>
          <cell r="C62">
            <v>72305600000</v>
          </cell>
          <cell r="D62">
            <v>10642440000</v>
          </cell>
          <cell r="E62">
            <v>379400400000</v>
          </cell>
          <cell r="F62">
            <v>87524300000</v>
          </cell>
          <cell r="G62">
            <v>256246800000</v>
          </cell>
          <cell r="H62">
            <v>38582000000</v>
          </cell>
          <cell r="I62">
            <v>114109000000</v>
          </cell>
          <cell r="J62">
            <v>24843000000</v>
          </cell>
          <cell r="K62">
            <v>40711000000</v>
          </cell>
          <cell r="L62">
            <v>9017000000</v>
          </cell>
          <cell r="M62">
            <v>67685400000</v>
          </cell>
          <cell r="N62">
            <v>10004160000</v>
          </cell>
          <cell r="O62">
            <v>377171600000</v>
          </cell>
          <cell r="P62">
            <v>83708700000</v>
          </cell>
          <cell r="Q62">
            <v>49677000000</v>
          </cell>
          <cell r="R62">
            <v>315930500000</v>
          </cell>
          <cell r="S62">
            <v>117405000000</v>
          </cell>
          <cell r="T62">
            <v>22884000000</v>
          </cell>
          <cell r="U62">
            <v>7557000000</v>
          </cell>
          <cell r="V62">
            <v>40360000000</v>
          </cell>
          <cell r="W62">
            <v>0.64466699999999999</v>
          </cell>
          <cell r="X62">
            <v>-0.55118500000000004</v>
          </cell>
          <cell r="Y62">
            <v>-1.863704</v>
          </cell>
          <cell r="Z62">
            <v>1.4817670000000001</v>
          </cell>
          <cell r="AA62">
            <v>1.415073</v>
          </cell>
          <cell r="AB62">
            <v>174946000000</v>
          </cell>
          <cell r="AC62">
            <v>115198000000</v>
          </cell>
          <cell r="AD62">
            <v>1196623000000</v>
          </cell>
          <cell r="AE62">
            <v>794041000000</v>
          </cell>
          <cell r="AF62">
            <v>317914000000</v>
          </cell>
          <cell r="AG62">
            <v>45485540000</v>
          </cell>
          <cell r="AH62">
            <v>33933000000</v>
          </cell>
          <cell r="AI62">
            <v>278587200000</v>
          </cell>
          <cell r="AJ62">
            <v>247425000000</v>
          </cell>
          <cell r="AK62">
            <v>84631000000</v>
          </cell>
          <cell r="AL62">
            <v>52028520000</v>
          </cell>
          <cell r="AM62">
            <v>32753999999.999996</v>
          </cell>
          <cell r="AN62">
            <v>358248000000</v>
          </cell>
          <cell r="AO62">
            <v>245147000000</v>
          </cell>
          <cell r="AP62">
            <v>84323000000</v>
          </cell>
          <cell r="AQ62">
            <v>52582040000</v>
          </cell>
          <cell r="AR62">
            <v>27938000000</v>
          </cell>
          <cell r="AS62">
            <v>373404000000</v>
          </cell>
          <cell r="AT62">
            <v>216761000000</v>
          </cell>
          <cell r="AU62">
            <v>103887000000</v>
          </cell>
          <cell r="AV62">
            <v>1865240000</v>
          </cell>
          <cell r="AW62">
            <v>43118800000</v>
          </cell>
          <cell r="AX62">
            <v>0</v>
          </cell>
          <cell r="AY62">
            <v>3991000000</v>
          </cell>
          <cell r="AZ62">
            <v>4042000000</v>
          </cell>
          <cell r="BA62">
            <v>180108200000</v>
          </cell>
          <cell r="BB62">
            <v>118868000000</v>
          </cell>
          <cell r="BC62">
            <v>1280648000000</v>
          </cell>
          <cell r="BD62">
            <v>316279000000</v>
          </cell>
          <cell r="BE62">
            <v>835037000000</v>
          </cell>
          <cell r="BF62">
            <v>71049800000</v>
          </cell>
          <cell r="BG62">
            <v>51562000000</v>
          </cell>
          <cell r="BH62">
            <v>538313999999.99994</v>
          </cell>
          <cell r="BI62">
            <v>326278000000</v>
          </cell>
          <cell r="BJ62">
            <v>176489000000</v>
          </cell>
          <cell r="BK62">
            <v>5470730000</v>
          </cell>
          <cell r="BL62">
            <v>2673000000</v>
          </cell>
          <cell r="BM62">
            <v>54603000000</v>
          </cell>
          <cell r="BN62">
            <v>30334000000</v>
          </cell>
          <cell r="BO62">
            <v>8061999999.999999</v>
          </cell>
          <cell r="BP62">
            <v>66786500000</v>
          </cell>
          <cell r="BQ62">
            <v>440517100000</v>
          </cell>
          <cell r="BR62">
            <v>42126000000</v>
          </cell>
          <cell r="BS62">
            <v>336370000000</v>
          </cell>
          <cell r="BT62">
            <v>84388000000</v>
          </cell>
          <cell r="BU62">
            <v>7455070000</v>
          </cell>
          <cell r="BV62">
            <v>2481000000</v>
          </cell>
          <cell r="BW62">
            <v>42430700000</v>
          </cell>
          <cell r="BX62">
            <v>66257999999.999992</v>
          </cell>
          <cell r="BY62">
            <v>8555999999.999999</v>
          </cell>
          <cell r="BZ62">
            <v>83.4191</v>
          </cell>
          <cell r="CA62">
            <v>68.649199999999993</v>
          </cell>
          <cell r="CB62">
            <v>98.149699999999996</v>
          </cell>
          <cell r="CC62">
            <v>134.2397</v>
          </cell>
          <cell r="CD62">
            <v>60.887300000000003</v>
          </cell>
          <cell r="CE62">
            <v>1.1066180000000001</v>
          </cell>
          <cell r="CF62">
            <v>-1340000000</v>
          </cell>
          <cell r="CG62">
            <v>-120000000</v>
          </cell>
          <cell r="CH62">
            <v>-28370000000</v>
          </cell>
          <cell r="CI62">
            <v>5700000000</v>
          </cell>
          <cell r="CJ62">
            <v>-6140000000</v>
          </cell>
          <cell r="CK62">
            <v>2.54549</v>
          </cell>
          <cell r="CL62">
            <v>1.7165159999999999</v>
          </cell>
          <cell r="CM62">
            <v>1.9875069999999999</v>
          </cell>
          <cell r="CN62">
            <v>2.9554369999999999</v>
          </cell>
          <cell r="CO62">
            <v>1.917208</v>
          </cell>
          <cell r="CP62">
            <v>0.38</v>
          </cell>
          <cell r="CQ62">
            <v>0.37</v>
          </cell>
          <cell r="CR62">
            <v>0.47</v>
          </cell>
          <cell r="CS62">
            <v>1.49</v>
          </cell>
          <cell r="CT62">
            <v>0.28999999999999998</v>
          </cell>
          <cell r="CU62">
            <v>-0.26</v>
          </cell>
          <cell r="CV62">
            <v>-0.26</v>
          </cell>
          <cell r="CW62">
            <v>-0.26</v>
          </cell>
          <cell r="CX62">
            <v>-0.26</v>
          </cell>
          <cell r="CY62">
            <v>-0.26</v>
          </cell>
        </row>
        <row r="63">
          <cell r="A63">
            <v>2017</v>
          </cell>
          <cell r="C63">
            <v>76163700000</v>
          </cell>
          <cell r="D63">
            <v>11421200000</v>
          </cell>
          <cell r="E63">
            <v>402729800000</v>
          </cell>
          <cell r="F63">
            <v>88158100000</v>
          </cell>
          <cell r="G63">
            <v>268761500000</v>
          </cell>
          <cell r="H63">
            <v>37911000000</v>
          </cell>
          <cell r="I63">
            <v>123002000000</v>
          </cell>
          <cell r="J63">
            <v>25355000000</v>
          </cell>
          <cell r="K63">
            <v>44017000000</v>
          </cell>
          <cell r="L63">
            <v>9214000000</v>
          </cell>
          <cell r="M63">
            <v>70113500000</v>
          </cell>
          <cell r="N63">
            <v>10236340000</v>
          </cell>
          <cell r="O63">
            <v>389779600000</v>
          </cell>
          <cell r="P63">
            <v>85782000000</v>
          </cell>
          <cell r="Q63">
            <v>50116000000</v>
          </cell>
          <cell r="R63">
            <v>320584600000</v>
          </cell>
          <cell r="S63">
            <v>120217000000</v>
          </cell>
          <cell r="T63">
            <v>23386000000</v>
          </cell>
          <cell r="U63">
            <v>7743000000</v>
          </cell>
          <cell r="V63">
            <v>41475000000</v>
          </cell>
          <cell r="W63">
            <v>1.071736</v>
          </cell>
          <cell r="X63">
            <v>0.41298400000000002</v>
          </cell>
          <cell r="Y63">
            <v>-1.57254</v>
          </cell>
          <cell r="Z63">
            <v>1.2362329999999999</v>
          </cell>
          <cell r="AA63">
            <v>2.3357190000000001</v>
          </cell>
          <cell r="AB63">
            <v>180140900000</v>
          </cell>
          <cell r="AC63">
            <v>117342000000</v>
          </cell>
          <cell r="AD63">
            <v>1244387000000</v>
          </cell>
          <cell r="AE63">
            <v>807248000000</v>
          </cell>
          <cell r="AF63">
            <v>330943000000</v>
          </cell>
          <cell r="AG63">
            <v>47667030000</v>
          </cell>
          <cell r="AH63">
            <v>35441000000</v>
          </cell>
          <cell r="AI63">
            <v>293923800000</v>
          </cell>
          <cell r="AJ63">
            <v>250161000000</v>
          </cell>
          <cell r="AK63">
            <v>93613000000</v>
          </cell>
          <cell r="AL63">
            <v>52868430000</v>
          </cell>
          <cell r="AM63">
            <v>33338000000</v>
          </cell>
          <cell r="AN63">
            <v>374586000000</v>
          </cell>
          <cell r="AO63">
            <v>250821000000</v>
          </cell>
          <cell r="AP63">
            <v>87829000000</v>
          </cell>
          <cell r="AQ63">
            <v>54683280000</v>
          </cell>
          <cell r="AR63">
            <v>27300000000</v>
          </cell>
          <cell r="AS63">
            <v>385815000000</v>
          </cell>
          <cell r="AT63">
            <v>221806000000</v>
          </cell>
          <cell r="AU63">
            <v>104813000000</v>
          </cell>
          <cell r="AV63">
            <v>1806860000</v>
          </cell>
          <cell r="AW63">
            <v>43260100000</v>
          </cell>
          <cell r="AX63">
            <v>0</v>
          </cell>
          <cell r="AY63">
            <v>4186000000</v>
          </cell>
          <cell r="AZ63">
            <v>4053000000</v>
          </cell>
          <cell r="BA63">
            <v>182990100000</v>
          </cell>
          <cell r="BB63">
            <v>118756000000</v>
          </cell>
          <cell r="BC63">
            <v>1321445000000</v>
          </cell>
          <cell r="BD63">
            <v>321059000000</v>
          </cell>
          <cell r="BE63">
            <v>851015000000</v>
          </cell>
          <cell r="BF63">
            <v>72695000000</v>
          </cell>
          <cell r="BG63">
            <v>51617000000</v>
          </cell>
          <cell r="BH63">
            <v>554402900000</v>
          </cell>
          <cell r="BI63">
            <v>331415000000</v>
          </cell>
          <cell r="BJ63">
            <v>181470000000</v>
          </cell>
          <cell r="BK63">
            <v>5759880000</v>
          </cell>
          <cell r="BL63">
            <v>2703000000</v>
          </cell>
          <cell r="BM63">
            <v>59586900000</v>
          </cell>
          <cell r="BN63">
            <v>28585000000</v>
          </cell>
          <cell r="BO63">
            <v>8571999999.999999</v>
          </cell>
          <cell r="BP63">
            <v>67393100000.000008</v>
          </cell>
          <cell r="BQ63">
            <v>447707100000</v>
          </cell>
          <cell r="BR63">
            <v>42527000000</v>
          </cell>
          <cell r="BS63">
            <v>341404000000</v>
          </cell>
          <cell r="BT63">
            <v>84550000000</v>
          </cell>
          <cell r="BU63">
            <v>6785690000</v>
          </cell>
          <cell r="BV63">
            <v>2342000000</v>
          </cell>
          <cell r="BW63">
            <v>41020100000</v>
          </cell>
          <cell r="BX63">
            <v>65333000000</v>
          </cell>
          <cell r="BY63">
            <v>7654000000</v>
          </cell>
          <cell r="BZ63">
            <v>79.057100000000005</v>
          </cell>
          <cell r="CA63">
            <v>66.580799999999996</v>
          </cell>
          <cell r="CB63">
            <v>98.760999999999996</v>
          </cell>
          <cell r="CC63">
            <v>133.74100000000001</v>
          </cell>
          <cell r="CD63">
            <v>55.994900000000001</v>
          </cell>
          <cell r="CE63">
            <v>1.128517</v>
          </cell>
          <cell r="CF63">
            <v>-9170000000</v>
          </cell>
          <cell r="CG63">
            <v>110000000</v>
          </cell>
          <cell r="CH63">
            <v>-4300000000</v>
          </cell>
          <cell r="CI63">
            <v>740000000</v>
          </cell>
          <cell r="CJ63">
            <v>-8170000000</v>
          </cell>
          <cell r="CK63">
            <v>2.2871079999999999</v>
          </cell>
          <cell r="CL63">
            <v>1.5814919999999999</v>
          </cell>
          <cell r="CM63">
            <v>1.8726149999999999</v>
          </cell>
          <cell r="CN63">
            <v>2.8547210000000001</v>
          </cell>
          <cell r="CO63">
            <v>1.7455160000000001</v>
          </cell>
          <cell r="CP63">
            <v>0.57999999999999996</v>
          </cell>
          <cell r="CQ63">
            <v>0.55000000000000004</v>
          </cell>
          <cell r="CR63">
            <v>0.81</v>
          </cell>
          <cell r="CS63">
            <v>2.11</v>
          </cell>
          <cell r="CT63">
            <v>0.52</v>
          </cell>
          <cell r="CU63">
            <v>-0.33</v>
          </cell>
          <cell r="CV63">
            <v>-0.33</v>
          </cell>
          <cell r="CW63">
            <v>-0.33</v>
          </cell>
          <cell r="CX63">
            <v>-0.33</v>
          </cell>
          <cell r="CY63">
            <v>-0.33</v>
          </cell>
        </row>
        <row r="64">
          <cell r="A64">
            <v>2018</v>
          </cell>
          <cell r="C64">
            <v>81358100000</v>
          </cell>
          <cell r="D64">
            <v>11819950000</v>
          </cell>
          <cell r="E64">
            <v>423062700000</v>
          </cell>
          <cell r="F64">
            <v>92182100000</v>
          </cell>
          <cell r="G64">
            <v>281676800000</v>
          </cell>
          <cell r="H64">
            <v>37823000000</v>
          </cell>
          <cell r="I64">
            <v>130744000000</v>
          </cell>
          <cell r="J64">
            <v>26325000000</v>
          </cell>
          <cell r="K64">
            <v>47051000000</v>
          </cell>
          <cell r="L64">
            <v>9982000000</v>
          </cell>
          <cell r="M64">
            <v>73036600000</v>
          </cell>
          <cell r="N64">
            <v>10577540000</v>
          </cell>
          <cell r="O64">
            <v>404767200000</v>
          </cell>
          <cell r="P64">
            <v>87998100000</v>
          </cell>
          <cell r="Q64">
            <v>50332000000</v>
          </cell>
          <cell r="R64">
            <v>326082300000</v>
          </cell>
          <cell r="S64">
            <v>125574000000</v>
          </cell>
          <cell r="T64">
            <v>24120000000</v>
          </cell>
          <cell r="U64">
            <v>8042000000</v>
          </cell>
          <cell r="V64">
            <v>43156000000</v>
          </cell>
          <cell r="W64">
            <v>1.828265</v>
          </cell>
          <cell r="X64">
            <v>0.105216</v>
          </cell>
          <cell r="Y64">
            <v>-0.55004699999999995</v>
          </cell>
          <cell r="Z64">
            <v>1.4286639999999999</v>
          </cell>
          <cell r="AA64">
            <v>2.37948</v>
          </cell>
          <cell r="AB64">
            <v>189271500000</v>
          </cell>
          <cell r="AC64">
            <v>120113000000</v>
          </cell>
          <cell r="AD64">
            <v>1273016000000</v>
          </cell>
          <cell r="AE64">
            <v>820050000000</v>
          </cell>
          <cell r="AF64">
            <v>345746000000</v>
          </cell>
          <cell r="AG64">
            <v>51754300000</v>
          </cell>
          <cell r="AH64">
            <v>35555000000</v>
          </cell>
          <cell r="AI64">
            <v>311460400000</v>
          </cell>
          <cell r="AJ64">
            <v>248561000000</v>
          </cell>
          <cell r="AK64">
            <v>96235000000</v>
          </cell>
          <cell r="AL64">
            <v>54048220000</v>
          </cell>
          <cell r="AM64">
            <v>34834000000</v>
          </cell>
          <cell r="AN64">
            <v>389537000000</v>
          </cell>
          <cell r="AO64">
            <v>256209000000</v>
          </cell>
          <cell r="AP64">
            <v>93145000000</v>
          </cell>
          <cell r="AQ64">
            <v>57459930000</v>
          </cell>
          <cell r="AR64">
            <v>27916000000</v>
          </cell>
          <cell r="AS64">
            <v>379110000000</v>
          </cell>
          <cell r="AT64">
            <v>230126000000</v>
          </cell>
          <cell r="AU64">
            <v>111432000000</v>
          </cell>
          <cell r="AV64">
            <v>1757070000</v>
          </cell>
          <cell r="AW64">
            <v>43877300000</v>
          </cell>
          <cell r="AX64">
            <v>0</v>
          </cell>
          <cell r="AY64">
            <v>4016000000</v>
          </cell>
          <cell r="AZ64">
            <v>4147999999.9999995</v>
          </cell>
          <cell r="BA64">
            <v>188523500000</v>
          </cell>
          <cell r="BB64">
            <v>122135000000</v>
          </cell>
          <cell r="BC64">
            <v>1327632000000</v>
          </cell>
          <cell r="BD64">
            <v>334143000000</v>
          </cell>
          <cell r="BE64">
            <v>859018000000</v>
          </cell>
          <cell r="BF64">
            <v>75207800000</v>
          </cell>
          <cell r="BG64">
            <v>53536000000</v>
          </cell>
          <cell r="BH64">
            <v>561627800000</v>
          </cell>
          <cell r="BI64">
            <v>335725000000</v>
          </cell>
          <cell r="BJ64">
            <v>190649000000</v>
          </cell>
          <cell r="BK64">
            <v>6302970000</v>
          </cell>
          <cell r="BL64">
            <v>2557000000</v>
          </cell>
          <cell r="BM64">
            <v>55760100000</v>
          </cell>
          <cell r="BN64">
            <v>30045000000</v>
          </cell>
          <cell r="BO64">
            <v>9106000000</v>
          </cell>
          <cell r="BP64">
            <v>68952800000</v>
          </cell>
          <cell r="BQ64">
            <v>457155300000</v>
          </cell>
          <cell r="BR64">
            <v>42878000000</v>
          </cell>
          <cell r="BS64">
            <v>348474000000</v>
          </cell>
          <cell r="BT64">
            <v>85418000000</v>
          </cell>
          <cell r="BU64">
            <v>6258500000</v>
          </cell>
          <cell r="BV64">
            <v>2266000000</v>
          </cell>
          <cell r="BW64">
            <v>41660600000</v>
          </cell>
          <cell r="BX64">
            <v>64366000000</v>
          </cell>
          <cell r="BY64">
            <v>7130000000</v>
          </cell>
          <cell r="BZ64">
            <v>74.586299999999994</v>
          </cell>
          <cell r="CA64">
            <v>65.358199999999997</v>
          </cell>
          <cell r="CB64">
            <v>98.529899999999998</v>
          </cell>
          <cell r="CC64">
            <v>134.19829999999999</v>
          </cell>
          <cell r="CD64">
            <v>51.575499999999998</v>
          </cell>
          <cell r="CE64">
            <v>1.180388</v>
          </cell>
          <cell r="CF64">
            <v>-3780000000</v>
          </cell>
          <cell r="CG64">
            <v>-60000000</v>
          </cell>
          <cell r="CH64">
            <v>2840000000</v>
          </cell>
          <cell r="CI64">
            <v>13630000000</v>
          </cell>
          <cell r="CJ64">
            <v>-2800000000</v>
          </cell>
          <cell r="CK64">
            <v>2.1553330000000002</v>
          </cell>
          <cell r="CL64">
            <v>1.5145949999999999</v>
          </cell>
          <cell r="CM64">
            <v>1.840713</v>
          </cell>
          <cell r="CN64">
            <v>2.7588159999999999</v>
          </cell>
          <cell r="CO64">
            <v>1.6958260000000001</v>
          </cell>
          <cell r="CP64">
            <v>0.69</v>
          </cell>
          <cell r="CQ64">
            <v>0.66</v>
          </cell>
          <cell r="CR64">
            <v>0.78</v>
          </cell>
          <cell r="CS64">
            <v>2.61</v>
          </cell>
          <cell r="CT64">
            <v>0.57999999999999996</v>
          </cell>
          <cell r="CU64">
            <v>-0.32</v>
          </cell>
          <cell r="CV64">
            <v>-0.32</v>
          </cell>
          <cell r="CW64">
            <v>-0.32</v>
          </cell>
          <cell r="CX64">
            <v>-0.32</v>
          </cell>
          <cell r="CY64">
            <v>-0.32</v>
          </cell>
        </row>
        <row r="65">
          <cell r="A65">
            <v>2019</v>
          </cell>
          <cell r="C65">
            <v>86828500000</v>
          </cell>
          <cell r="D65">
            <v>12415200000</v>
          </cell>
          <cell r="E65">
            <v>444136500000</v>
          </cell>
          <cell r="F65">
            <v>101069300000</v>
          </cell>
          <cell r="G65">
            <v>285197500000</v>
          </cell>
          <cell r="H65">
            <v>41865000000</v>
          </cell>
          <cell r="I65">
            <v>145332000000</v>
          </cell>
          <cell r="J65">
            <v>28152000000</v>
          </cell>
          <cell r="K65">
            <v>47735000000</v>
          </cell>
          <cell r="L65">
            <v>10513000000</v>
          </cell>
          <cell r="M65">
            <v>76779800000</v>
          </cell>
          <cell r="N65">
            <v>11036920000</v>
          </cell>
          <cell r="O65">
            <v>422602200000</v>
          </cell>
          <cell r="P65">
            <v>90425000000</v>
          </cell>
          <cell r="Q65">
            <v>50620000000</v>
          </cell>
          <cell r="R65">
            <v>331043000000</v>
          </cell>
          <cell r="S65">
            <v>131354999999.99998</v>
          </cell>
          <cell r="T65">
            <v>24952000000</v>
          </cell>
          <cell r="U65">
            <v>8481000000</v>
          </cell>
          <cell r="V65">
            <v>45323000000</v>
          </cell>
          <cell r="W65">
            <v>1.9676389999999999</v>
          </cell>
          <cell r="X65">
            <v>-8.1754999999999994E-2</v>
          </cell>
          <cell r="Y65">
            <v>-0.878104</v>
          </cell>
          <cell r="Z65">
            <v>1.8875690000000001</v>
          </cell>
          <cell r="AA65">
            <v>2.5586700000000002</v>
          </cell>
          <cell r="AB65">
            <v>196311500000</v>
          </cell>
          <cell r="AC65">
            <v>123231000000</v>
          </cell>
          <cell r="AD65">
            <v>1287929000000</v>
          </cell>
          <cell r="AE65">
            <v>847437000000</v>
          </cell>
          <cell r="AF65">
            <v>364103000000</v>
          </cell>
          <cell r="AG65">
            <v>53993620000</v>
          </cell>
          <cell r="AH65">
            <v>36488000000</v>
          </cell>
          <cell r="AI65">
            <v>318194000000</v>
          </cell>
          <cell r="AJ65">
            <v>258204999999.99997</v>
          </cell>
          <cell r="AK65">
            <v>104786000000</v>
          </cell>
          <cell r="AL65">
            <v>55728910000</v>
          </cell>
          <cell r="AM65">
            <v>35504000000</v>
          </cell>
          <cell r="AN65">
            <v>409021000000</v>
          </cell>
          <cell r="AO65">
            <v>261488000000</v>
          </cell>
          <cell r="AP65">
            <v>99891000000</v>
          </cell>
          <cell r="AQ65">
            <v>59905190000</v>
          </cell>
          <cell r="AR65">
            <v>28541000000</v>
          </cell>
          <cell r="AS65">
            <v>361888000000</v>
          </cell>
          <cell r="AT65">
            <v>237784000000</v>
          </cell>
          <cell r="AU65">
            <v>114631000000</v>
          </cell>
          <cell r="AV65">
            <v>1703370000</v>
          </cell>
          <cell r="AW65">
            <v>44186000000</v>
          </cell>
          <cell r="AX65">
            <v>0</v>
          </cell>
          <cell r="AY65">
            <v>4236000000</v>
          </cell>
          <cell r="AZ65">
            <v>4328000000</v>
          </cell>
          <cell r="BA65">
            <v>194188900000</v>
          </cell>
          <cell r="BB65">
            <v>125459000000</v>
          </cell>
          <cell r="BC65">
            <v>1346155000000</v>
          </cell>
          <cell r="BD65">
            <v>349318000000</v>
          </cell>
          <cell r="BE65">
            <v>873598000000</v>
          </cell>
          <cell r="BF65">
            <v>78029500000</v>
          </cell>
          <cell r="BG65">
            <v>56004000000</v>
          </cell>
          <cell r="BH65">
            <v>572015300000</v>
          </cell>
          <cell r="BI65">
            <v>337134000000</v>
          </cell>
          <cell r="BJ65">
            <v>202262000000</v>
          </cell>
          <cell r="BK65">
            <v>6410000000</v>
          </cell>
          <cell r="BL65">
            <v>2606000000</v>
          </cell>
          <cell r="BM65">
            <v>40616000000</v>
          </cell>
          <cell r="BN65">
            <v>29860000000</v>
          </cell>
          <cell r="BO65">
            <v>9601000000</v>
          </cell>
          <cell r="BP65">
            <v>70998300000</v>
          </cell>
          <cell r="BQ65">
            <v>470560400000</v>
          </cell>
          <cell r="BR65">
            <v>43610000000</v>
          </cell>
          <cell r="BS65">
            <v>361203000000</v>
          </cell>
          <cell r="BT65">
            <v>87276000000</v>
          </cell>
          <cell r="BU65">
            <v>5663450000</v>
          </cell>
          <cell r="BV65">
            <v>2033000000</v>
          </cell>
          <cell r="BW65">
            <v>36868200000</v>
          </cell>
          <cell r="BX65">
            <v>60214000000</v>
          </cell>
          <cell r="BY65">
            <v>6446000000</v>
          </cell>
          <cell r="BZ65">
            <v>71.005899999999997</v>
          </cell>
          <cell r="CA65">
            <v>65.328000000000003</v>
          </cell>
          <cell r="CB65">
            <v>98.157700000000006</v>
          </cell>
          <cell r="CC65">
            <v>133.8981</v>
          </cell>
          <cell r="CD65">
            <v>47.6569</v>
          </cell>
          <cell r="CE65">
            <v>1.1193919999999999</v>
          </cell>
          <cell r="CF65">
            <v>-2740000000</v>
          </cell>
          <cell r="CG65">
            <v>2020000000</v>
          </cell>
          <cell r="CH65">
            <v>8439999999.999999</v>
          </cell>
          <cell r="CI65">
            <v>3750000000</v>
          </cell>
          <cell r="CJ65">
            <v>4190000000.0000005</v>
          </cell>
          <cell r="CK65">
            <v>1.9813339999999999</v>
          </cell>
          <cell r="CL65">
            <v>1.3413029999999999</v>
          </cell>
          <cell r="CM65">
            <v>1.5886420000000001</v>
          </cell>
          <cell r="CN65">
            <v>2.523952</v>
          </cell>
          <cell r="CO65">
            <v>1.5875280000000001</v>
          </cell>
          <cell r="CP65">
            <v>0.06</v>
          </cell>
          <cell r="CQ65">
            <v>7.0000000000000007E-2</v>
          </cell>
          <cell r="CR65">
            <v>0.13</v>
          </cell>
          <cell r="CS65">
            <v>1.95</v>
          </cell>
          <cell r="CT65">
            <v>-7.0000000000000007E-2</v>
          </cell>
          <cell r="CU65">
            <v>-0.36</v>
          </cell>
          <cell r="CV65">
            <v>-0.36</v>
          </cell>
          <cell r="CW65">
            <v>-0.36</v>
          </cell>
          <cell r="CX65">
            <v>-0.36</v>
          </cell>
          <cell r="CY65">
            <v>-0.36</v>
          </cell>
        </row>
        <row r="66">
          <cell r="A66">
            <v>2020</v>
          </cell>
          <cell r="C66">
            <v>82943200000</v>
          </cell>
          <cell r="D66">
            <v>12646910000</v>
          </cell>
          <cell r="E66">
            <v>423868800000</v>
          </cell>
          <cell r="F66">
            <v>96265000000</v>
          </cell>
          <cell r="G66">
            <v>260087499999.99997</v>
          </cell>
          <cell r="H66">
            <v>43885000000</v>
          </cell>
          <cell r="I66">
            <v>143904000000</v>
          </cell>
          <cell r="J66">
            <v>29790000000</v>
          </cell>
          <cell r="K66">
            <v>46773000000</v>
          </cell>
          <cell r="L66">
            <v>11511000000</v>
          </cell>
          <cell r="M66">
            <v>79774700000</v>
          </cell>
          <cell r="N66">
            <v>11373940000</v>
          </cell>
          <cell r="O66">
            <v>436359600000</v>
          </cell>
          <cell r="P66">
            <v>91815000000</v>
          </cell>
          <cell r="Q66">
            <v>51145000000</v>
          </cell>
          <cell r="R66">
            <v>332907200000</v>
          </cell>
          <cell r="S66">
            <v>137280000000</v>
          </cell>
          <cell r="T66">
            <v>25805000000</v>
          </cell>
          <cell r="U66">
            <v>8668000000</v>
          </cell>
          <cell r="V66">
            <v>46528000000</v>
          </cell>
          <cell r="W66">
            <v>-6.8542240000000003</v>
          </cell>
          <cell r="X66">
            <v>-4.864058</v>
          </cell>
          <cell r="Y66">
            <v>-7.650525</v>
          </cell>
          <cell r="Z66">
            <v>-5.9581010000000001</v>
          </cell>
          <cell r="AA66">
            <v>-2.914768</v>
          </cell>
          <cell r="AB66">
            <v>186768300000</v>
          </cell>
          <cell r="AC66">
            <v>120365000000</v>
          </cell>
          <cell r="AD66">
            <v>1223273000000</v>
          </cell>
          <cell r="AE66">
            <v>791669000000</v>
          </cell>
          <cell r="AF66">
            <v>360920000000</v>
          </cell>
          <cell r="AG66">
            <v>48668120000</v>
          </cell>
          <cell r="AH66">
            <v>36017000000</v>
          </cell>
          <cell r="AI66">
            <v>306198000000</v>
          </cell>
          <cell r="AJ66">
            <v>251102000000</v>
          </cell>
          <cell r="AK66">
            <v>102481000000</v>
          </cell>
          <cell r="AL66">
            <v>52393110000</v>
          </cell>
          <cell r="AM66">
            <v>35061000000</v>
          </cell>
          <cell r="AN66">
            <v>390305000000</v>
          </cell>
          <cell r="AO66">
            <v>231180000000</v>
          </cell>
          <cell r="AP66">
            <v>101843000000</v>
          </cell>
          <cell r="AQ66">
            <v>59898840000</v>
          </cell>
          <cell r="AR66">
            <v>27561000000</v>
          </cell>
          <cell r="AS66">
            <v>346095000000</v>
          </cell>
          <cell r="AT66">
            <v>226055000000</v>
          </cell>
          <cell r="AU66">
            <v>114313000000</v>
          </cell>
          <cell r="AV66">
            <v>1639910000</v>
          </cell>
          <cell r="AW66">
            <v>44617000000</v>
          </cell>
          <cell r="AX66">
            <v>0</v>
          </cell>
          <cell r="AY66">
            <v>4282000000</v>
          </cell>
          <cell r="AZ66">
            <v>4301000000</v>
          </cell>
          <cell r="BA66">
            <v>217971000000</v>
          </cell>
          <cell r="BB66">
            <v>133447000000</v>
          </cell>
          <cell r="BC66">
            <v>1430357000000</v>
          </cell>
          <cell r="BD66">
            <v>390377000000</v>
          </cell>
          <cell r="BE66">
            <v>948296000000</v>
          </cell>
          <cell r="BF66">
            <v>81044300000</v>
          </cell>
          <cell r="BG66">
            <v>57768000000</v>
          </cell>
          <cell r="BH66">
            <v>587447400000</v>
          </cell>
          <cell r="BI66">
            <v>346227000000</v>
          </cell>
          <cell r="BJ66">
            <v>209743000000</v>
          </cell>
          <cell r="BK66">
            <v>19911530000</v>
          </cell>
          <cell r="BL66">
            <v>4369000000</v>
          </cell>
          <cell r="BM66">
            <v>70065000000</v>
          </cell>
          <cell r="BN66">
            <v>34271000000</v>
          </cell>
          <cell r="BO66">
            <v>33897000000</v>
          </cell>
          <cell r="BP66">
            <v>77291800000</v>
          </cell>
          <cell r="BQ66">
            <v>517837500000</v>
          </cell>
          <cell r="BR66">
            <v>46296000000</v>
          </cell>
          <cell r="BS66">
            <v>399175000000</v>
          </cell>
          <cell r="BT66">
            <v>91278000000</v>
          </cell>
          <cell r="BU66">
            <v>5134860000</v>
          </cell>
          <cell r="BV66">
            <v>1584000000</v>
          </cell>
          <cell r="BW66">
            <v>29724100000</v>
          </cell>
          <cell r="BX66">
            <v>57126000000</v>
          </cell>
          <cell r="BY66">
            <v>5659000000</v>
          </cell>
          <cell r="BZ66">
            <v>83.183000000000007</v>
          </cell>
          <cell r="CA66">
            <v>75.3172</v>
          </cell>
          <cell r="CB66">
            <v>114.9066</v>
          </cell>
          <cell r="CC66">
            <v>154.3793</v>
          </cell>
          <cell r="CD66">
            <v>53.4161</v>
          </cell>
          <cell r="CE66">
            <v>1.1413340000000001</v>
          </cell>
          <cell r="CF66">
            <v>4179999999.9999995</v>
          </cell>
          <cell r="CG66">
            <v>9140000000</v>
          </cell>
          <cell r="CH66">
            <v>69370000000</v>
          </cell>
          <cell r="CI66">
            <v>5910000000</v>
          </cell>
          <cell r="CJ66">
            <v>11230000000</v>
          </cell>
          <cell r="CK66">
            <v>1.8275129999999999</v>
          </cell>
          <cell r="CL66">
            <v>1.016564</v>
          </cell>
          <cell r="CM66">
            <v>1.2450410000000001</v>
          </cell>
          <cell r="CN66">
            <v>2.3648669999999998</v>
          </cell>
          <cell r="CO66">
            <v>1.4310609999999999</v>
          </cell>
          <cell r="CP66">
            <v>-0.22</v>
          </cell>
          <cell r="CQ66">
            <v>-0.22</v>
          </cell>
          <cell r="CR66">
            <v>-0.15</v>
          </cell>
          <cell r="CS66">
            <v>1.17</v>
          </cell>
          <cell r="CT66">
            <v>-0.38</v>
          </cell>
          <cell r="CU66">
            <v>-0.43</v>
          </cell>
          <cell r="CV66">
            <v>-0.43</v>
          </cell>
          <cell r="CW66">
            <v>-0.43</v>
          </cell>
          <cell r="CX66">
            <v>-0.43</v>
          </cell>
          <cell r="CY66">
            <v>-0.43</v>
          </cell>
        </row>
        <row r="67">
          <cell r="A67">
            <v>2021</v>
          </cell>
          <cell r="C67">
            <v>90564700000</v>
          </cell>
          <cell r="D67">
            <v>14550960000</v>
          </cell>
          <cell r="E67">
            <v>486824200000</v>
          </cell>
          <cell r="F67">
            <v>102159200000</v>
          </cell>
          <cell r="G67">
            <v>330296400000</v>
          </cell>
          <cell r="H67">
            <v>52402000000</v>
          </cell>
          <cell r="I67">
            <v>154014000000</v>
          </cell>
          <cell r="J67">
            <v>30411000000</v>
          </cell>
          <cell r="K67">
            <v>50247000000</v>
          </cell>
          <cell r="L67">
            <v>10503000000</v>
          </cell>
          <cell r="M67">
            <v>83731800000</v>
          </cell>
          <cell r="N67">
            <v>11928890000</v>
          </cell>
          <cell r="O67">
            <v>460781800000</v>
          </cell>
          <cell r="P67">
            <v>95520000000</v>
          </cell>
          <cell r="Q67">
            <v>53486000000</v>
          </cell>
          <cell r="R67">
            <v>348331200000</v>
          </cell>
          <cell r="S67">
            <v>144622000000</v>
          </cell>
          <cell r="T67">
            <v>26946000000</v>
          </cell>
          <cell r="U67">
            <v>9049000000</v>
          </cell>
          <cell r="V67">
            <v>48235000000</v>
          </cell>
          <cell r="W67">
            <v>-4.5883700000000003</v>
          </cell>
          <cell r="X67">
            <v>-2.143799</v>
          </cell>
          <cell r="Y67">
            <v>-5.197133</v>
          </cell>
          <cell r="Z67">
            <v>-5.460439</v>
          </cell>
          <cell r="AA67">
            <v>-1.655319</v>
          </cell>
          <cell r="AB67">
            <v>204468600000</v>
          </cell>
          <cell r="AC67">
            <v>130505000000</v>
          </cell>
          <cell r="AD67">
            <v>1326232000000</v>
          </cell>
          <cell r="AE67">
            <v>868924000000</v>
          </cell>
          <cell r="AF67">
            <v>389572000000</v>
          </cell>
          <cell r="AG67">
            <v>56128890000</v>
          </cell>
          <cell r="AH67">
            <v>40178000000</v>
          </cell>
          <cell r="AI67">
            <v>324072000000</v>
          </cell>
          <cell r="AJ67">
            <v>268362000000.00003</v>
          </cell>
          <cell r="AK67">
            <v>115508000000</v>
          </cell>
          <cell r="AL67">
            <v>57214650000</v>
          </cell>
          <cell r="AM67">
            <v>36649000000</v>
          </cell>
          <cell r="AN67">
            <v>416396000000</v>
          </cell>
          <cell r="AO67">
            <v>262100000000.00003</v>
          </cell>
          <cell r="AP67">
            <v>110269000000</v>
          </cell>
          <cell r="AQ67">
            <v>63187120000</v>
          </cell>
          <cell r="AR67">
            <v>30447000000</v>
          </cell>
          <cell r="AS67">
            <v>372809000000</v>
          </cell>
          <cell r="AT67">
            <v>242912000000</v>
          </cell>
          <cell r="AU67">
            <v>116841000000</v>
          </cell>
          <cell r="AV67">
            <v>1566780000</v>
          </cell>
          <cell r="AW67">
            <v>44866000000</v>
          </cell>
          <cell r="AX67">
            <v>0</v>
          </cell>
          <cell r="AY67">
            <v>4665000000</v>
          </cell>
          <cell r="AZ67">
            <v>4525000000</v>
          </cell>
          <cell r="BA67">
            <v>227597400000</v>
          </cell>
          <cell r="BB67">
            <v>137103000000.00002</v>
          </cell>
          <cell r="BC67">
            <v>1491381000000</v>
          </cell>
          <cell r="BD67">
            <v>409171000000</v>
          </cell>
          <cell r="BE67">
            <v>1032527000000</v>
          </cell>
          <cell r="BF67">
            <v>88623200000</v>
          </cell>
          <cell r="BG67">
            <v>61708000000</v>
          </cell>
          <cell r="BH67">
            <v>625316300000</v>
          </cell>
          <cell r="BI67">
            <v>361824000000</v>
          </cell>
          <cell r="BJ67">
            <v>226371000000</v>
          </cell>
          <cell r="BK67">
            <v>18685590000</v>
          </cell>
          <cell r="BL67">
            <v>3954000000</v>
          </cell>
          <cell r="BM67">
            <v>77268000000</v>
          </cell>
          <cell r="BN67">
            <v>36975000000</v>
          </cell>
          <cell r="BO67">
            <v>30509000000</v>
          </cell>
          <cell r="BP67">
            <v>78951300000</v>
          </cell>
          <cell r="BQ67">
            <v>505925100000</v>
          </cell>
          <cell r="BR67">
            <v>46602000000</v>
          </cell>
          <cell r="BS67">
            <v>397876000000</v>
          </cell>
          <cell r="BT67">
            <v>93562000000</v>
          </cell>
          <cell r="BU67">
            <v>4489350000</v>
          </cell>
          <cell r="BV67">
            <v>1265000000</v>
          </cell>
          <cell r="BW67">
            <v>34799900000</v>
          </cell>
          <cell r="BX67">
            <v>62994000000</v>
          </cell>
          <cell r="BY67">
            <v>4841000000</v>
          </cell>
          <cell r="BZ67">
            <v>82.394599999999997</v>
          </cell>
          <cell r="CA67">
            <v>73.200299999999999</v>
          </cell>
          <cell r="CB67">
            <v>112.78570000000001</v>
          </cell>
          <cell r="CC67">
            <v>145.8124</v>
          </cell>
          <cell r="CD67">
            <v>50.500700000000002</v>
          </cell>
          <cell r="CE67">
            <v>1.1823999999999999</v>
          </cell>
          <cell r="CF67">
            <v>-4780000000</v>
          </cell>
          <cell r="CG67">
            <v>-2540000000</v>
          </cell>
          <cell r="CH67">
            <v>-220000000</v>
          </cell>
          <cell r="CI67">
            <v>-55150000000</v>
          </cell>
          <cell r="CJ67">
            <v>-5480000000</v>
          </cell>
          <cell r="CK67">
            <v>1.419065</v>
          </cell>
          <cell r="CL67">
            <v>0.71051500000000001</v>
          </cell>
          <cell r="CM67">
            <v>1.3063750000000001</v>
          </cell>
          <cell r="CN67">
            <v>2.443378</v>
          </cell>
          <cell r="CO67">
            <v>1.1100080000000001</v>
          </cell>
          <cell r="CP67">
            <v>-0.09</v>
          </cell>
          <cell r="CQ67">
            <v>-0.09</v>
          </cell>
          <cell r="CR67">
            <v>0.01</v>
          </cell>
          <cell r="CS67">
            <v>0.81</v>
          </cell>
          <cell r="CT67">
            <v>-0.33</v>
          </cell>
          <cell r="CU67">
            <v>-0.55000000000000004</v>
          </cell>
          <cell r="CV67">
            <v>-0.55000000000000004</v>
          </cell>
          <cell r="CW67">
            <v>-0.55000000000000004</v>
          </cell>
          <cell r="CX67">
            <v>-0.55000000000000004</v>
          </cell>
          <cell r="CY67">
            <v>-0.55000000000000004</v>
          </cell>
        </row>
        <row r="68">
          <cell r="A68">
            <v>2022</v>
          </cell>
          <cell r="C68">
            <v>98663000000</v>
          </cell>
          <cell r="D68">
            <v>15463190000</v>
          </cell>
          <cell r="E68">
            <v>517806299999.99994</v>
          </cell>
          <cell r="F68">
            <v>110215500000</v>
          </cell>
          <cell r="G68">
            <v>382306000000</v>
          </cell>
          <cell r="H68">
            <v>52789000000</v>
          </cell>
          <cell r="I68">
            <v>171835000000</v>
          </cell>
          <cell r="J68">
            <v>31587000000</v>
          </cell>
          <cell r="K68">
            <v>54615000000</v>
          </cell>
          <cell r="L68">
            <v>11025000000</v>
          </cell>
          <cell r="M68">
            <v>91961900000</v>
          </cell>
          <cell r="N68">
            <v>12918860000</v>
          </cell>
          <cell r="O68">
            <v>502072600000</v>
          </cell>
          <cell r="P68">
            <v>103762100000</v>
          </cell>
          <cell r="Q68">
            <v>57579000000</v>
          </cell>
          <cell r="R68">
            <v>373928800000</v>
          </cell>
          <cell r="S68">
            <v>157385000000</v>
          </cell>
          <cell r="T68">
            <v>29168000000</v>
          </cell>
          <cell r="U68">
            <v>9676000000</v>
          </cell>
          <cell r="V68">
            <v>52133000000</v>
          </cell>
          <cell r="W68">
            <v>-2.4703650000000001</v>
          </cell>
          <cell r="X68">
            <v>0.38326399999999999</v>
          </cell>
          <cell r="Y68">
            <v>-2.824487</v>
          </cell>
          <cell r="Z68">
            <v>-4.0272309999999996</v>
          </cell>
          <cell r="AA68">
            <v>0.58008499999999996</v>
          </cell>
          <cell r="AB68">
            <v>222690000000</v>
          </cell>
          <cell r="AC68">
            <v>139608000000</v>
          </cell>
          <cell r="AD68">
            <v>1424436000000</v>
          </cell>
          <cell r="AE68">
            <v>935539000000</v>
          </cell>
          <cell r="AF68">
            <v>429861000000</v>
          </cell>
          <cell r="AG68">
            <v>64102040000</v>
          </cell>
          <cell r="AH68">
            <v>43677000000</v>
          </cell>
          <cell r="AI68">
            <v>358908000000</v>
          </cell>
          <cell r="AJ68">
            <v>290381000000</v>
          </cell>
          <cell r="AK68">
            <v>133037000000</v>
          </cell>
          <cell r="AL68">
            <v>61589900000</v>
          </cell>
          <cell r="AM68">
            <v>38426000000</v>
          </cell>
          <cell r="AN68">
            <v>441914000000</v>
          </cell>
          <cell r="AO68">
            <v>279848000000</v>
          </cell>
          <cell r="AP68">
            <v>114003000000</v>
          </cell>
          <cell r="AQ68">
            <v>66811269999.999992</v>
          </cell>
          <cell r="AR68">
            <v>32200000000.000004</v>
          </cell>
          <cell r="AS68">
            <v>395795000000</v>
          </cell>
          <cell r="AT68">
            <v>256002000000</v>
          </cell>
          <cell r="AU68">
            <v>124463000000</v>
          </cell>
          <cell r="AV68">
            <v>1525700000</v>
          </cell>
          <cell r="AW68">
            <v>46474000000</v>
          </cell>
          <cell r="AX68">
            <v>0</v>
          </cell>
          <cell r="AY68">
            <v>4261000000</v>
          </cell>
          <cell r="AZ68">
            <v>5220000000</v>
          </cell>
          <cell r="BA68">
            <v>238015400000</v>
          </cell>
          <cell r="BB68">
            <v>140085000000</v>
          </cell>
          <cell r="BC68">
            <v>1550331000000</v>
          </cell>
          <cell r="BD68">
            <v>429746000000</v>
          </cell>
          <cell r="BE68">
            <v>1097569000000</v>
          </cell>
          <cell r="BF68">
            <v>92283800000</v>
          </cell>
          <cell r="BG68">
            <v>64318000000</v>
          </cell>
          <cell r="BH68">
            <v>653544800000</v>
          </cell>
          <cell r="BI68">
            <v>376408000000</v>
          </cell>
          <cell r="BJ68">
            <v>241898000000</v>
          </cell>
          <cell r="BK68">
            <v>11775040000</v>
          </cell>
          <cell r="BL68">
            <v>3007000000</v>
          </cell>
          <cell r="BM68">
            <v>74016000000</v>
          </cell>
          <cell r="BN68">
            <v>45939000000</v>
          </cell>
          <cell r="BO68">
            <v>19191000000</v>
          </cell>
          <cell r="BP68">
            <v>81616100000</v>
          </cell>
          <cell r="BQ68">
            <v>510034000000</v>
          </cell>
          <cell r="BR68">
            <v>47022000000</v>
          </cell>
          <cell r="BS68">
            <v>406893000000</v>
          </cell>
          <cell r="BT68">
            <v>96703000000</v>
          </cell>
          <cell r="BU68">
            <v>4257959999.9999995</v>
          </cell>
          <cell r="BV68">
            <v>1497000000</v>
          </cell>
          <cell r="BW68">
            <v>50934000000</v>
          </cell>
          <cell r="BX68">
            <v>81563000000</v>
          </cell>
          <cell r="BY68">
            <v>5650000000</v>
          </cell>
          <cell r="BZ68">
            <v>78.376199999999997</v>
          </cell>
          <cell r="CA68">
            <v>74.028199999999998</v>
          </cell>
          <cell r="CB68">
            <v>111.3656</v>
          </cell>
          <cell r="CC68">
            <v>138.34520000000001</v>
          </cell>
          <cell r="CD68">
            <v>48.413699999999999</v>
          </cell>
          <cell r="CE68">
            <v>1.0518559999999999</v>
          </cell>
          <cell r="CF68">
            <v>1090000000</v>
          </cell>
          <cell r="CG68">
            <v>14440000000</v>
          </cell>
          <cell r="CH68">
            <v>960000000</v>
          </cell>
          <cell r="CI68">
            <v>-84400000000</v>
          </cell>
          <cell r="CJ68">
            <v>31020000000</v>
          </cell>
          <cell r="CK68">
            <v>1.272122</v>
          </cell>
          <cell r="CL68">
            <v>0.82209399999999999</v>
          </cell>
          <cell r="CM68">
            <v>1.8005629999999999</v>
          </cell>
          <cell r="CN68">
            <v>3.035914</v>
          </cell>
          <cell r="CO68">
            <v>1.2548889999999999</v>
          </cell>
          <cell r="CP68">
            <v>1.71</v>
          </cell>
          <cell r="CQ68">
            <v>1.69</v>
          </cell>
          <cell r="CR68">
            <v>1.7</v>
          </cell>
          <cell r="CS68">
            <v>3.16</v>
          </cell>
          <cell r="CT68">
            <v>1.38</v>
          </cell>
          <cell r="CU68">
            <v>0.35</v>
          </cell>
          <cell r="CV68">
            <v>0.35</v>
          </cell>
          <cell r="CW68">
            <v>0.35</v>
          </cell>
          <cell r="CX68">
            <v>0.35</v>
          </cell>
          <cell r="CY68">
            <v>0.35</v>
          </cell>
        </row>
        <row r="69">
          <cell r="A69">
            <v>2023</v>
          </cell>
          <cell r="C69">
            <v>100176100000</v>
          </cell>
          <cell r="D69">
            <v>17663220000</v>
          </cell>
          <cell r="E69">
            <v>532092500000</v>
          </cell>
          <cell r="F69">
            <v>119699400000</v>
          </cell>
          <cell r="G69">
            <v>412367800000</v>
          </cell>
          <cell r="H69">
            <v>67565000000</v>
          </cell>
          <cell r="I69">
            <v>180947000000</v>
          </cell>
          <cell r="J69">
            <v>33597000000</v>
          </cell>
          <cell r="K69">
            <v>52538000000</v>
          </cell>
          <cell r="L69">
            <v>11189000000</v>
          </cell>
          <cell r="M69">
            <v>99359500000</v>
          </cell>
          <cell r="N69">
            <v>13943050000</v>
          </cell>
          <cell r="O69">
            <v>528807100000</v>
          </cell>
          <cell r="P69">
            <v>107907000000</v>
          </cell>
          <cell r="Q69">
            <v>58451000000</v>
          </cell>
          <cell r="R69">
            <v>384228100000</v>
          </cell>
          <cell r="S69">
            <v>167048000000</v>
          </cell>
          <cell r="T69">
            <v>30853000000</v>
          </cell>
          <cell r="U69">
            <v>10222000000</v>
          </cell>
          <cell r="V69">
            <v>55555000000</v>
          </cell>
          <cell r="W69">
            <v>-1.40195</v>
          </cell>
          <cell r="X69">
            <v>-1.8117030000000001</v>
          </cell>
          <cell r="Y69">
            <v>-3.4961980000000001</v>
          </cell>
          <cell r="Z69">
            <v>-3.5878000000000001</v>
          </cell>
          <cell r="AA69">
            <v>0.32680799999999999</v>
          </cell>
          <cell r="AB69">
            <v>237093700000</v>
          </cell>
          <cell r="AC69">
            <v>144448000000</v>
          </cell>
          <cell r="AD69">
            <v>1455683000000</v>
          </cell>
          <cell r="AE69">
            <v>995682000000</v>
          </cell>
          <cell r="AF69">
            <v>457397000000</v>
          </cell>
          <cell r="AG69">
            <v>66045440000</v>
          </cell>
          <cell r="AH69">
            <v>43563000000</v>
          </cell>
          <cell r="AI69">
            <v>357078000000</v>
          </cell>
          <cell r="AJ69">
            <v>321787000000</v>
          </cell>
          <cell r="AK69">
            <v>156259000000</v>
          </cell>
          <cell r="AL69">
            <v>65417310000</v>
          </cell>
          <cell r="AM69">
            <v>37572000000</v>
          </cell>
          <cell r="AN69">
            <v>446580000000</v>
          </cell>
          <cell r="AO69">
            <v>291446000000</v>
          </cell>
          <cell r="AP69">
            <v>118832000000</v>
          </cell>
          <cell r="AQ69">
            <v>71740470000</v>
          </cell>
          <cell r="AR69">
            <v>33987000000</v>
          </cell>
          <cell r="AS69">
            <v>413490000000</v>
          </cell>
          <cell r="AT69">
            <v>263886000000.00003</v>
          </cell>
          <cell r="AU69">
            <v>129202000000</v>
          </cell>
          <cell r="AV69">
            <v>1528350000</v>
          </cell>
          <cell r="AW69">
            <v>48176000000</v>
          </cell>
          <cell r="AX69">
            <v>0</v>
          </cell>
          <cell r="AY69">
            <v>4271000000</v>
          </cell>
          <cell r="AZ69">
            <v>5439000000</v>
          </cell>
          <cell r="BA69">
            <v>249471200000</v>
          </cell>
          <cell r="BB69">
            <v>152592000000</v>
          </cell>
          <cell r="BC69">
            <v>1607392000000</v>
          </cell>
          <cell r="BD69">
            <v>461217000000</v>
          </cell>
          <cell r="BE69">
            <v>1149966000000</v>
          </cell>
          <cell r="BF69">
            <v>98315000000</v>
          </cell>
          <cell r="BG69">
            <v>70153000000</v>
          </cell>
          <cell r="BH69">
            <v>682143600000</v>
          </cell>
          <cell r="BI69">
            <v>382684000000</v>
          </cell>
          <cell r="BJ69">
            <v>264091000000</v>
          </cell>
          <cell r="BK69">
            <v>10798810000</v>
          </cell>
          <cell r="BL69">
            <v>2828000000</v>
          </cell>
          <cell r="BM69">
            <v>69952000000</v>
          </cell>
          <cell r="BN69">
            <v>38895000000</v>
          </cell>
          <cell r="BO69">
            <v>17985000000</v>
          </cell>
          <cell r="BP69">
            <v>87641300000</v>
          </cell>
          <cell r="BQ69">
            <v>529658800000.00006</v>
          </cell>
          <cell r="BR69">
            <v>49798000000</v>
          </cell>
          <cell r="BS69">
            <v>424484000000</v>
          </cell>
          <cell r="BT69">
            <v>109939000000</v>
          </cell>
          <cell r="BU69">
            <v>5743060000</v>
          </cell>
          <cell r="BV69">
            <v>3202000000</v>
          </cell>
          <cell r="BW69">
            <v>52887200000</v>
          </cell>
          <cell r="BX69">
            <v>77814000000</v>
          </cell>
          <cell r="BY69">
            <v>7309000000</v>
          </cell>
          <cell r="BZ69">
            <v>78.507900000000006</v>
          </cell>
          <cell r="CA69">
            <v>77.548699999999997</v>
          </cell>
          <cell r="CB69">
            <v>109.7646</v>
          </cell>
          <cell r="CC69">
            <v>134.63740000000001</v>
          </cell>
          <cell r="CD69">
            <v>45.169400000000003</v>
          </cell>
          <cell r="CE69">
            <v>1.0811440000000001</v>
          </cell>
          <cell r="CF69">
            <v>8010000000</v>
          </cell>
          <cell r="CG69">
            <v>6380000000</v>
          </cell>
          <cell r="CH69">
            <v>-4810000000</v>
          </cell>
          <cell r="CI69">
            <v>-48870000000</v>
          </cell>
          <cell r="CJ69">
            <v>-2740000000</v>
          </cell>
          <cell r="CK69">
            <v>1.6355869999999999</v>
          </cell>
          <cell r="CL69">
            <v>1.625257</v>
          </cell>
          <cell r="CM69">
            <v>1.789366</v>
          </cell>
          <cell r="CN69">
            <v>2.815026</v>
          </cell>
          <cell r="CO69">
            <v>1.519085</v>
          </cell>
          <cell r="CP69">
            <v>3.08</v>
          </cell>
          <cell r="CQ69">
            <v>3.04</v>
          </cell>
          <cell r="CR69">
            <v>2.99</v>
          </cell>
          <cell r="CS69">
            <v>4.28</v>
          </cell>
          <cell r="CT69">
            <v>2.79</v>
          </cell>
          <cell r="CU69">
            <v>3.43</v>
          </cell>
          <cell r="CV69">
            <v>3.43</v>
          </cell>
          <cell r="CW69">
            <v>3.43</v>
          </cell>
          <cell r="CX69">
            <v>3.43</v>
          </cell>
          <cell r="CY69">
            <v>3.43</v>
          </cell>
        </row>
        <row r="70">
          <cell r="A70">
            <v>2024</v>
          </cell>
          <cell r="C70">
            <v>98622600000</v>
          </cell>
          <cell r="D70">
            <v>18646470000</v>
          </cell>
          <cell r="E70">
            <v>526001800000</v>
          </cell>
          <cell r="F70">
            <v>126084400000</v>
          </cell>
          <cell r="G70">
            <v>404281200000</v>
          </cell>
          <cell r="H70">
            <v>77208000000</v>
          </cell>
          <cell r="I70">
            <v>187684000000</v>
          </cell>
          <cell r="J70">
            <v>36113000000</v>
          </cell>
          <cell r="K70">
            <v>47278000000</v>
          </cell>
          <cell r="L70">
            <v>12139000000</v>
          </cell>
          <cell r="M70">
            <v>103579300000</v>
          </cell>
          <cell r="N70">
            <v>14691270000</v>
          </cell>
          <cell r="P70">
            <v>107907000000</v>
          </cell>
          <cell r="Q70">
            <v>62710000000</v>
          </cell>
          <cell r="R70">
            <v>389255000000</v>
          </cell>
          <cell r="S70">
            <v>178337100000</v>
          </cell>
          <cell r="T70">
            <v>32259000000</v>
          </cell>
          <cell r="U70">
            <v>10248000000</v>
          </cell>
          <cell r="V70">
            <v>56280050000</v>
          </cell>
          <cell r="W70">
            <v>-3.150801</v>
          </cell>
          <cell r="X70">
            <v>-2.8304830000000001</v>
          </cell>
          <cell r="Y70">
            <v>-3.736291</v>
          </cell>
          <cell r="Z70">
            <v>0.43942500000000001</v>
          </cell>
          <cell r="AA70">
            <v>-0.19248499999999999</v>
          </cell>
          <cell r="AB70">
            <v>248824800000</v>
          </cell>
          <cell r="AC70">
            <v>147025000000</v>
          </cell>
          <cell r="AD70">
            <v>1500636000000</v>
          </cell>
          <cell r="AE70">
            <v>1032867000000</v>
          </cell>
          <cell r="AF70">
            <v>487336000000</v>
          </cell>
          <cell r="AG70">
            <v>69284980000</v>
          </cell>
          <cell r="AH70">
            <v>44324000000</v>
          </cell>
          <cell r="AI70">
            <v>366049000000</v>
          </cell>
          <cell r="AJ70">
            <v>343185000000</v>
          </cell>
          <cell r="AK70">
            <v>168193000000</v>
          </cell>
          <cell r="AL70">
            <v>67517860000</v>
          </cell>
          <cell r="AM70">
            <v>38437000000</v>
          </cell>
          <cell r="AN70">
            <v>453679000000</v>
          </cell>
          <cell r="AO70">
            <v>309128000000</v>
          </cell>
          <cell r="AP70">
            <v>125593000000</v>
          </cell>
          <cell r="AQ70">
            <v>77504280000</v>
          </cell>
          <cell r="AR70">
            <v>32671000000</v>
          </cell>
          <cell r="AS70">
            <v>431065000000</v>
          </cell>
          <cell r="AT70">
            <v>275193000000</v>
          </cell>
          <cell r="AU70">
            <v>135341000000.00002</v>
          </cell>
          <cell r="AV70">
            <v>1544160000</v>
          </cell>
          <cell r="AW70">
            <v>51216000000</v>
          </cell>
          <cell r="AX70">
            <v>0</v>
          </cell>
          <cell r="AY70">
            <v>4418000000</v>
          </cell>
          <cell r="AZ70">
            <v>5894000000</v>
          </cell>
          <cell r="BA70">
            <v>271309300000</v>
          </cell>
          <cell r="BB70">
            <v>159184000000</v>
          </cell>
          <cell r="BC70">
            <v>1670208000000</v>
          </cell>
          <cell r="BD70">
            <v>497420000000</v>
          </cell>
          <cell r="BE70">
            <v>1108414000000</v>
          </cell>
          <cell r="BF70">
            <v>106766400000</v>
          </cell>
          <cell r="BG70">
            <v>71872000000</v>
          </cell>
          <cell r="BH70">
            <v>702498600000</v>
          </cell>
          <cell r="BI70">
            <v>400720000000</v>
          </cell>
          <cell r="BJ70">
            <v>289059000000</v>
          </cell>
          <cell r="BK70">
            <v>9581780000</v>
          </cell>
          <cell r="BL70">
            <v>3237000000</v>
          </cell>
          <cell r="BM70">
            <v>57670000000</v>
          </cell>
          <cell r="BN70">
            <v>36291000000</v>
          </cell>
          <cell r="BO70">
            <v>15393000000</v>
          </cell>
          <cell r="BP70">
            <v>97148900000</v>
          </cell>
          <cell r="BQ70">
            <v>561799800000</v>
          </cell>
          <cell r="BR70">
            <v>52177000000</v>
          </cell>
          <cell r="BS70">
            <v>446007000000</v>
          </cell>
          <cell r="BT70">
            <v>118188000000</v>
          </cell>
          <cell r="BU70">
            <v>7299480000</v>
          </cell>
          <cell r="BV70">
            <v>4342000000</v>
          </cell>
          <cell r="BW70">
            <v>60261200000</v>
          </cell>
          <cell r="BX70">
            <v>85180000000</v>
          </cell>
          <cell r="BY70">
            <v>7901000000</v>
          </cell>
          <cell r="BZ70">
            <v>81.780100000000004</v>
          </cell>
          <cell r="CA70">
            <v>82.0869</v>
          </cell>
          <cell r="CB70">
            <v>112.9765</v>
          </cell>
          <cell r="CC70">
            <v>135.3262</v>
          </cell>
          <cell r="CD70">
            <v>43.345300000000002</v>
          </cell>
          <cell r="CE70">
            <v>1.0823799999999999</v>
          </cell>
          <cell r="CF70">
            <v>130000000</v>
          </cell>
          <cell r="CG70">
            <v>3000000000</v>
          </cell>
          <cell r="CH70">
            <v>33170000000</v>
          </cell>
          <cell r="CI70">
            <v>21400000000</v>
          </cell>
          <cell r="CJ70">
            <v>-730000000</v>
          </cell>
          <cell r="CK70">
            <v>1.9647589999999999</v>
          </cell>
          <cell r="CL70">
            <v>2.0525769999999999</v>
          </cell>
          <cell r="CM70">
            <v>1.9423170000000001</v>
          </cell>
          <cell r="CN70">
            <v>2.9683090000000001</v>
          </cell>
          <cell r="CO70">
            <v>1.6384369999999999</v>
          </cell>
          <cell r="CP70">
            <v>2.84</v>
          </cell>
          <cell r="CQ70">
            <v>2.85</v>
          </cell>
          <cell r="CR70">
            <v>2.97</v>
          </cell>
          <cell r="CS70">
            <v>3.71</v>
          </cell>
          <cell r="CT70">
            <v>2.62</v>
          </cell>
          <cell r="CU70">
            <v>3.57</v>
          </cell>
          <cell r="CV70">
            <v>3.57</v>
          </cell>
          <cell r="CW70">
            <v>3.57</v>
          </cell>
          <cell r="CX70">
            <v>3.57</v>
          </cell>
          <cell r="CY70">
            <v>3.57</v>
          </cell>
        </row>
        <row r="71">
          <cell r="A71">
            <v>2025</v>
          </cell>
          <cell r="C71">
            <v>97336000000</v>
          </cell>
          <cell r="D71">
            <v>19466910000</v>
          </cell>
          <cell r="E71">
            <v>527962200000.00006</v>
          </cell>
          <cell r="F71">
            <v>127932200000</v>
          </cell>
          <cell r="G71">
            <v>404698000000</v>
          </cell>
          <cell r="H71">
            <v>84675860000</v>
          </cell>
          <cell r="I71">
            <v>194593900000</v>
          </cell>
          <cell r="J71">
            <v>37986700000</v>
          </cell>
          <cell r="K71">
            <v>48096570000</v>
          </cell>
          <cell r="L71">
            <v>13892000000</v>
          </cell>
          <cell r="M71">
            <v>104791300000</v>
          </cell>
          <cell r="N71">
            <v>15132010000</v>
          </cell>
          <cell r="P71">
            <v>110604700000</v>
          </cell>
          <cell r="Q71">
            <v>64591300000.000008</v>
          </cell>
          <cell r="R71">
            <v>397731000000</v>
          </cell>
          <cell r="S71">
            <v>186854300000</v>
          </cell>
          <cell r="T71">
            <v>33963580000</v>
          </cell>
          <cell r="U71">
            <v>10248000000</v>
          </cell>
          <cell r="V71">
            <v>56924060000</v>
          </cell>
          <cell r="W71">
            <v>-2.6504979999999998</v>
          </cell>
          <cell r="X71">
            <v>-2.2289940000000001</v>
          </cell>
          <cell r="Y71">
            <v>-3.1106919999999998</v>
          </cell>
          <cell r="Z71">
            <v>0.63001499999999999</v>
          </cell>
          <cell r="AA71">
            <v>-1.3730880000000001</v>
          </cell>
          <cell r="AB71">
            <v>258550500000</v>
          </cell>
          <cell r="AC71">
            <v>152745400000</v>
          </cell>
          <cell r="AD71">
            <v>1556648000000</v>
          </cell>
          <cell r="AE71">
            <v>1076019000000</v>
          </cell>
          <cell r="AF71">
            <v>502232600000</v>
          </cell>
          <cell r="AG71">
            <v>69908540000</v>
          </cell>
          <cell r="AH71">
            <v>45919660000</v>
          </cell>
          <cell r="AI71">
            <v>384045300000</v>
          </cell>
          <cell r="AJ71">
            <v>342241700000</v>
          </cell>
          <cell r="AK71">
            <v>167961200000</v>
          </cell>
          <cell r="AL71">
            <v>72924790000</v>
          </cell>
          <cell r="AM71">
            <v>40265100000</v>
          </cell>
          <cell r="AN71">
            <v>470453400000</v>
          </cell>
          <cell r="AO71">
            <v>315293900000</v>
          </cell>
          <cell r="AP71">
            <v>131302200000</v>
          </cell>
          <cell r="AQ71">
            <v>81216740000</v>
          </cell>
          <cell r="AR71">
            <v>33977840000</v>
          </cell>
          <cell r="AS71">
            <v>443397200000</v>
          </cell>
          <cell r="AT71">
            <v>300230800000</v>
          </cell>
          <cell r="AU71">
            <v>143919400000</v>
          </cell>
          <cell r="AV71">
            <v>1626030000</v>
          </cell>
          <cell r="AW71">
            <v>52999250000</v>
          </cell>
          <cell r="AX71">
            <v>0</v>
          </cell>
          <cell r="AY71">
            <v>4819960000</v>
          </cell>
          <cell r="AZ71">
            <v>6098714000</v>
          </cell>
          <cell r="BA71">
            <v>280344800000</v>
          </cell>
          <cell r="BB71">
            <v>163332700000</v>
          </cell>
          <cell r="BC71">
            <v>1723587000000</v>
          </cell>
          <cell r="BD71">
            <v>527540700000</v>
          </cell>
          <cell r="BE71">
            <v>1149658000000</v>
          </cell>
          <cell r="BF71">
            <v>110863600000</v>
          </cell>
          <cell r="BG71">
            <v>73229520000</v>
          </cell>
          <cell r="BH71">
            <v>721908700000</v>
          </cell>
          <cell r="BI71">
            <v>413310300000</v>
          </cell>
          <cell r="BJ71">
            <v>305446100000</v>
          </cell>
          <cell r="BK71">
            <v>8931090000</v>
          </cell>
          <cell r="BL71">
            <v>3393618000</v>
          </cell>
          <cell r="BM71">
            <v>55448580000</v>
          </cell>
          <cell r="BN71">
            <v>29849960000</v>
          </cell>
          <cell r="BO71">
            <v>16815960000</v>
          </cell>
          <cell r="BP71">
            <v>103269200000</v>
          </cell>
          <cell r="BQ71">
            <v>580276000000</v>
          </cell>
          <cell r="BR71">
            <v>52855300000</v>
          </cell>
          <cell r="BS71">
            <v>460716600000</v>
          </cell>
          <cell r="BT71">
            <v>129306800000.00002</v>
          </cell>
          <cell r="BU71">
            <v>8613386000</v>
          </cell>
          <cell r="BV71">
            <v>4259502000.0000005</v>
          </cell>
          <cell r="BW71">
            <v>73820990000</v>
          </cell>
          <cell r="BX71">
            <v>87852300000</v>
          </cell>
          <cell r="BY71">
            <v>8946850000</v>
          </cell>
          <cell r="BZ71">
            <v>84.037000000000006</v>
          </cell>
          <cell r="CA71">
            <v>85.586100000000002</v>
          </cell>
          <cell r="CB71">
            <v>116.0325</v>
          </cell>
          <cell r="CC71">
            <v>136.66319999999999</v>
          </cell>
          <cell r="CD71">
            <v>44.959299999999999</v>
          </cell>
          <cell r="CE71">
            <v>1.1135200000000001</v>
          </cell>
          <cell r="CF71">
            <v>1990000000</v>
          </cell>
          <cell r="CG71">
            <v>5680000000</v>
          </cell>
          <cell r="CH71">
            <v>1220000000</v>
          </cell>
          <cell r="CI71">
            <v>43050000000</v>
          </cell>
          <cell r="CJ71">
            <v>18830000000</v>
          </cell>
          <cell r="CK71">
            <v>2.1854119999999999</v>
          </cell>
          <cell r="CL71">
            <v>1.878908</v>
          </cell>
          <cell r="CM71">
            <v>2.233422</v>
          </cell>
          <cell r="CN71">
            <v>2.9613830000000001</v>
          </cell>
          <cell r="CO71">
            <v>1.82</v>
          </cell>
        </row>
        <row r="72">
          <cell r="A72">
            <v>2026</v>
          </cell>
          <cell r="C72">
            <v>100388100000</v>
          </cell>
          <cell r="D72">
            <v>20498660000</v>
          </cell>
          <cell r="E72">
            <v>545198400000</v>
          </cell>
          <cell r="F72">
            <v>129007000000</v>
          </cell>
          <cell r="G72">
            <v>413922700000</v>
          </cell>
          <cell r="H72">
            <v>89625330000</v>
          </cell>
          <cell r="I72">
            <v>198395000000</v>
          </cell>
          <cell r="J72">
            <v>40389460000</v>
          </cell>
          <cell r="K72">
            <v>50805480000</v>
          </cell>
          <cell r="L72">
            <v>14128160000</v>
          </cell>
          <cell r="M72">
            <v>107149900000</v>
          </cell>
          <cell r="N72">
            <v>15495180000</v>
          </cell>
          <cell r="P72">
            <v>113369800000</v>
          </cell>
          <cell r="Q72">
            <v>66529039999.999992</v>
          </cell>
          <cell r="R72">
            <v>408468300000</v>
          </cell>
          <cell r="S72">
            <v>192047500000</v>
          </cell>
          <cell r="T72">
            <v>35916640000</v>
          </cell>
          <cell r="U72">
            <v>10248000000</v>
          </cell>
          <cell r="V72">
            <v>58207390000</v>
          </cell>
          <cell r="W72">
            <v>-2.4347349999999999</v>
          </cell>
          <cell r="X72">
            <v>-1.7331559999999999</v>
          </cell>
          <cell r="Y72">
            <v>-2.7760630000000002</v>
          </cell>
          <cell r="Z72">
            <v>1.097933</v>
          </cell>
          <cell r="AA72">
            <v>-1.950895</v>
          </cell>
          <cell r="AB72">
            <v>267231800000.00003</v>
          </cell>
          <cell r="AC72">
            <v>157047700000</v>
          </cell>
          <cell r="AD72">
            <v>1596379000000</v>
          </cell>
          <cell r="AE72">
            <v>1108859000000</v>
          </cell>
          <cell r="AF72">
            <v>525534800000</v>
          </cell>
          <cell r="AG72">
            <v>72145620000</v>
          </cell>
          <cell r="AH72">
            <v>47021740000</v>
          </cell>
          <cell r="AI72">
            <v>398791700000</v>
          </cell>
          <cell r="AJ72">
            <v>350582900000</v>
          </cell>
          <cell r="AK72">
            <v>175517800000</v>
          </cell>
          <cell r="AL72">
            <v>75629140000</v>
          </cell>
          <cell r="AM72">
            <v>42353830000</v>
          </cell>
          <cell r="AN72">
            <v>484973700000</v>
          </cell>
          <cell r="AO72">
            <v>322383100000</v>
          </cell>
          <cell r="AP72">
            <v>139857900000</v>
          </cell>
          <cell r="AQ72">
            <v>84108050000</v>
          </cell>
          <cell r="AR72">
            <v>34623420000</v>
          </cell>
          <cell r="AS72">
            <v>452291500000</v>
          </cell>
          <cell r="AT72">
            <v>308787600000</v>
          </cell>
          <cell r="AU72">
            <v>150120700000</v>
          </cell>
          <cell r="AV72">
            <v>1717054000</v>
          </cell>
          <cell r="AW72">
            <v>55006070000</v>
          </cell>
          <cell r="AX72">
            <v>0</v>
          </cell>
          <cell r="AY72">
            <v>4957330000</v>
          </cell>
          <cell r="AZ72">
            <v>6198916000</v>
          </cell>
          <cell r="BA72">
            <v>288943100000</v>
          </cell>
          <cell r="BB72">
            <v>167120600000</v>
          </cell>
          <cell r="BC72">
            <v>1771500000000</v>
          </cell>
          <cell r="BD72">
            <v>559486000000</v>
          </cell>
          <cell r="BE72">
            <v>1175609000000</v>
          </cell>
          <cell r="BF72">
            <v>113889600000</v>
          </cell>
          <cell r="BG72">
            <v>74282440000</v>
          </cell>
          <cell r="BH72">
            <v>744539800000</v>
          </cell>
          <cell r="BI72">
            <v>422835000000</v>
          </cell>
          <cell r="BJ72">
            <v>319920700000</v>
          </cell>
          <cell r="BK72">
            <v>8728280000</v>
          </cell>
          <cell r="BL72">
            <v>3425177000</v>
          </cell>
          <cell r="BM72">
            <v>55157330000</v>
          </cell>
          <cell r="BN72">
            <v>31839440000</v>
          </cell>
          <cell r="BO72">
            <v>17777980000</v>
          </cell>
          <cell r="BP72">
            <v>106780400000</v>
          </cell>
          <cell r="BQ72">
            <v>589508300000</v>
          </cell>
          <cell r="BR72">
            <v>54018120000</v>
          </cell>
          <cell r="BS72">
            <v>472075300000</v>
          </cell>
          <cell r="BT72">
            <v>135692500000</v>
          </cell>
          <cell r="BU72">
            <v>9216323000</v>
          </cell>
          <cell r="BV72">
            <v>5004915000</v>
          </cell>
          <cell r="BW72">
            <v>89643070000</v>
          </cell>
          <cell r="BX72">
            <v>92180900000</v>
          </cell>
          <cell r="BY72">
            <v>9794460000</v>
          </cell>
          <cell r="BZ72">
            <v>85.764300000000006</v>
          </cell>
          <cell r="CA72">
            <v>87.534300000000002</v>
          </cell>
          <cell r="CB72">
            <v>118.4478</v>
          </cell>
          <cell r="CC72">
            <v>138.19810000000001</v>
          </cell>
          <cell r="CD72">
            <v>47.766500000000001</v>
          </cell>
          <cell r="CE72">
            <v>1.1346799999999999</v>
          </cell>
          <cell r="CF72">
            <v>510000000</v>
          </cell>
          <cell r="CG72">
            <v>2920000000</v>
          </cell>
          <cell r="CH72">
            <v>-1430000000</v>
          </cell>
          <cell r="CI72">
            <v>50930000000</v>
          </cell>
          <cell r="CJ72">
            <v>21790000000</v>
          </cell>
          <cell r="CK72">
            <v>2.2053129999999999</v>
          </cell>
          <cell r="CL72">
            <v>2.0599240000000001</v>
          </cell>
          <cell r="CM72">
            <v>2.58081</v>
          </cell>
          <cell r="CN72">
            <v>2.9896929999999999</v>
          </cell>
          <cell r="CO72">
            <v>1.828281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UCAM_output"/>
      <sheetName val="Sheet1"/>
    </sheetNames>
    <sheetDataSet>
      <sheetData sheetId="0" refreshError="1">
        <row r="1">
          <cell r="B1" t="str">
            <v>at_GDP</v>
          </cell>
          <cell r="C1" t="str">
            <v>at_Y_GAP(PF)</v>
          </cell>
          <cell r="D1" t="str">
            <v>at_Y_Gap(HP)</v>
          </cell>
          <cell r="E1" t="str">
            <v>at_Y_Pot</v>
          </cell>
          <cell r="F1" t="str">
            <v>at_Trend_GDP</v>
          </cell>
          <cell r="G1" t="str">
            <v>at_Part</v>
          </cell>
          <cell r="H1" t="str">
            <v>at_Part_S</v>
          </cell>
          <cell r="I1" t="str">
            <v>at_wSR</v>
          </cell>
          <cell r="J1" t="str">
            <v>at_wSR_KF</v>
          </cell>
          <cell r="K1" t="str">
            <v>at_NAWRU</v>
          </cell>
          <cell r="L1" t="str">
            <v>at_UnEmpl_Rate</v>
          </cell>
          <cell r="M1" t="str">
            <v>at_HperE</v>
          </cell>
          <cell r="N1" t="str">
            <v>at_Investment</v>
          </cell>
          <cell r="O1" t="str">
            <v>at_Pot_LF</v>
          </cell>
          <cell r="P1" t="str">
            <v>at_Pot_Empl</v>
          </cell>
          <cell r="Q1" t="str">
            <v>at_Pot_Tot_Hrs</v>
          </cell>
          <cell r="R1" t="str">
            <v>at_Empl</v>
          </cell>
          <cell r="S1" t="str">
            <v>at_Tot_Hrs</v>
          </cell>
          <cell r="T1" t="str">
            <v>at_Capital</v>
          </cell>
          <cell r="U1" t="str">
            <v>at_Wage_Infl</v>
          </cell>
          <cell r="V1" t="str">
            <v>at_Civ_Empl</v>
          </cell>
          <cell r="W1" t="str">
            <v>at_Pop_WA</v>
          </cell>
          <cell r="X1" t="str">
            <v>at_Tot_Pop</v>
          </cell>
          <cell r="Y1" t="str">
            <v>at_SR</v>
          </cell>
          <cell r="Z1" t="str">
            <v>at_SR_HP</v>
          </cell>
          <cell r="AA1" t="str">
            <v>at_SR_Kf</v>
          </cell>
          <cell r="AB1" t="str">
            <v>at_Depreciation</v>
          </cell>
          <cell r="AC1" t="str">
            <v>at_Exchange rate</v>
          </cell>
          <cell r="AD1" t="str">
            <v>at_PPS</v>
          </cell>
          <cell r="AE1" t="str">
            <v>at_GDP deflator_</v>
          </cell>
          <cell r="AF1" t="str">
            <v>at_Nominal_GDP-e</v>
          </cell>
          <cell r="AG1" t="str">
            <v>at_Nominal_GDP</v>
          </cell>
          <cell r="AH1" t="str">
            <v>at_NULC</v>
          </cell>
          <cell r="AI1" t="str">
            <v>at_endo_dwinf</v>
          </cell>
          <cell r="AJ1" t="str">
            <v>at_fitted_values</v>
          </cell>
          <cell r="AK1" t="str">
            <v>at_CUBS</v>
          </cell>
          <cell r="AL1" t="str">
            <v>at_hperehp</v>
          </cell>
          <cell r="AM1" t="str">
            <v>at_whperehp</v>
          </cell>
          <cell r="AN1" t="str">
            <v>be_GDP</v>
          </cell>
          <cell r="AO1" t="str">
            <v>be_Y_GAP(PF)</v>
          </cell>
          <cell r="AP1" t="str">
            <v>be_Y_Gap(HP)</v>
          </cell>
          <cell r="AQ1" t="str">
            <v>be_Y_Pot</v>
          </cell>
          <cell r="AR1" t="str">
            <v>be_Trend_GDP</v>
          </cell>
          <cell r="AS1" t="str">
            <v>be_Part</v>
          </cell>
          <cell r="AT1" t="str">
            <v>be_Part_S</v>
          </cell>
          <cell r="AU1" t="str">
            <v>be_wSR</v>
          </cell>
          <cell r="AV1" t="str">
            <v>be_wSR_KF</v>
          </cell>
          <cell r="AW1" t="str">
            <v>be_NAWRU</v>
          </cell>
          <cell r="AX1" t="str">
            <v>be_UnEmpl_Rate</v>
          </cell>
          <cell r="AY1" t="str">
            <v>be_HperE</v>
          </cell>
          <cell r="AZ1" t="str">
            <v>be_Investment</v>
          </cell>
          <cell r="BA1" t="str">
            <v>be_Pot_LF</v>
          </cell>
          <cell r="BB1" t="str">
            <v>be_Pot_Empl</v>
          </cell>
          <cell r="BC1" t="str">
            <v>be_Pot_Tot_Hrs</v>
          </cell>
          <cell r="BD1" t="str">
            <v>be_Empl</v>
          </cell>
          <cell r="BE1" t="str">
            <v>be_Tot_Hrs</v>
          </cell>
          <cell r="BF1" t="str">
            <v>be_Capital</v>
          </cell>
          <cell r="BG1" t="str">
            <v>be_Wage_Infl</v>
          </cell>
          <cell r="BH1" t="str">
            <v>be_Civ_Empl</v>
          </cell>
          <cell r="BI1" t="str">
            <v>be_Pop_WA</v>
          </cell>
          <cell r="BJ1" t="str">
            <v>be_Tot_Pop</v>
          </cell>
          <cell r="BK1" t="str">
            <v>be_SR</v>
          </cell>
          <cell r="BL1" t="str">
            <v>be_SR_HP</v>
          </cell>
          <cell r="BM1" t="str">
            <v>be_SR_Kf</v>
          </cell>
          <cell r="BN1" t="str">
            <v>be_Depreciation</v>
          </cell>
          <cell r="BO1" t="str">
            <v>be_Exchange rate</v>
          </cell>
          <cell r="BP1" t="str">
            <v>be_PPS</v>
          </cell>
          <cell r="BQ1" t="str">
            <v>be_GDP deflator_</v>
          </cell>
          <cell r="BR1" t="str">
            <v>be_Nominal_GDP-e</v>
          </cell>
          <cell r="BS1" t="str">
            <v>be_Nominal_GDP</v>
          </cell>
          <cell r="BT1" t="str">
            <v>be_NULC</v>
          </cell>
          <cell r="BU1" t="str">
            <v>be_endo_dwinf</v>
          </cell>
          <cell r="BV1" t="str">
            <v>be_fitted_values</v>
          </cell>
          <cell r="BW1" t="str">
            <v>be_CUBS</v>
          </cell>
          <cell r="BX1" t="str">
            <v>be_hperehp</v>
          </cell>
          <cell r="BY1" t="str">
            <v>be_whperehp</v>
          </cell>
          <cell r="BZ1" t="str">
            <v>bg_GDP</v>
          </cell>
          <cell r="CA1" t="str">
            <v>bg_Y_GAP(PF)</v>
          </cell>
          <cell r="CB1" t="str">
            <v>bg_Y_Gap(HP)</v>
          </cell>
          <cell r="CC1" t="str">
            <v>bg_Y_Pot</v>
          </cell>
          <cell r="CD1" t="str">
            <v>bg_Trend_GDP</v>
          </cell>
          <cell r="CE1" t="str">
            <v>bg_Part</v>
          </cell>
          <cell r="CF1" t="str">
            <v>bg_Part_S</v>
          </cell>
          <cell r="CG1" t="str">
            <v>bg_wSR</v>
          </cell>
          <cell r="CH1" t="str">
            <v>bg_wSR_KF</v>
          </cell>
          <cell r="CI1" t="str">
            <v>bg_NAWRU</v>
          </cell>
          <cell r="CJ1" t="str">
            <v>bg_UnEmpl_Rate</v>
          </cell>
          <cell r="CK1" t="str">
            <v>bg_HperE</v>
          </cell>
          <cell r="CL1" t="str">
            <v>bg_Investment</v>
          </cell>
          <cell r="CM1" t="str">
            <v>bg_Pot_LF</v>
          </cell>
          <cell r="CN1" t="str">
            <v>bg_Pot_Empl</v>
          </cell>
          <cell r="CO1" t="str">
            <v>bg_Pot_Tot_Hrs</v>
          </cell>
          <cell r="CP1" t="str">
            <v>bg_Empl</v>
          </cell>
          <cell r="CQ1" t="str">
            <v>bg_Tot_Hrs</v>
          </cell>
          <cell r="CR1" t="str">
            <v>bg_Capital</v>
          </cell>
          <cell r="CS1" t="str">
            <v>bg_Wage_Infl</v>
          </cell>
          <cell r="CT1" t="str">
            <v>bg_Civ_Empl</v>
          </cell>
          <cell r="CU1" t="str">
            <v>bg_Pop_WA</v>
          </cell>
          <cell r="CV1" t="str">
            <v>bg_Tot_Pop</v>
          </cell>
          <cell r="CW1" t="str">
            <v>bg_SR</v>
          </cell>
          <cell r="CX1" t="str">
            <v>bg_SR_HP</v>
          </cell>
          <cell r="CY1" t="str">
            <v>bg_SR_Kf</v>
          </cell>
          <cell r="CZ1" t="str">
            <v>bg_Depreciation</v>
          </cell>
          <cell r="DA1" t="str">
            <v>bg_Exchange rate</v>
          </cell>
          <cell r="DB1" t="str">
            <v>bg_PPS</v>
          </cell>
          <cell r="DC1" t="str">
            <v>bg_GDP deflator_</v>
          </cell>
          <cell r="DD1" t="str">
            <v>bg_Nominal_GDP-e</v>
          </cell>
          <cell r="DE1" t="str">
            <v>bg_Nominal_GDP</v>
          </cell>
          <cell r="DF1" t="str">
            <v>bg_NULC</v>
          </cell>
          <cell r="DG1" t="str">
            <v>bg_endo_drulc</v>
          </cell>
          <cell r="DH1" t="str">
            <v>bg_fitted_values</v>
          </cell>
          <cell r="DI1" t="str">
            <v>bg_CUBS</v>
          </cell>
          <cell r="DJ1" t="str">
            <v>bg_hperehp</v>
          </cell>
          <cell r="DK1" t="str">
            <v>bg_whperehp</v>
          </cell>
          <cell r="DL1" t="str">
            <v>cy_GDP</v>
          </cell>
          <cell r="DM1" t="str">
            <v>cy_Y_GAP(PF)</v>
          </cell>
          <cell r="DN1" t="str">
            <v>cy_Y_Gap(HP)</v>
          </cell>
          <cell r="DO1" t="str">
            <v>cy_Y_Pot</v>
          </cell>
          <cell r="DP1" t="str">
            <v>cy_Trend_GDP</v>
          </cell>
          <cell r="DQ1" t="str">
            <v>cy_Part</v>
          </cell>
          <cell r="DR1" t="str">
            <v>cy_Part_S</v>
          </cell>
          <cell r="DS1" t="str">
            <v>cy_wSR</v>
          </cell>
          <cell r="DT1" t="str">
            <v>cy_wSR_KF</v>
          </cell>
          <cell r="DU1" t="str">
            <v>cy_NAWRU</v>
          </cell>
          <cell r="DV1" t="str">
            <v>cy_UnEmpl_Rate</v>
          </cell>
          <cell r="DW1" t="str">
            <v>cy_HperE</v>
          </cell>
          <cell r="DX1" t="str">
            <v>cy_Investment</v>
          </cell>
          <cell r="DY1" t="str">
            <v>cy_Pot_LF</v>
          </cell>
          <cell r="DZ1" t="str">
            <v>cy_Pot_Empl</v>
          </cell>
          <cell r="EA1" t="str">
            <v>cy_Pot_Tot_Hrs</v>
          </cell>
          <cell r="EB1" t="str">
            <v>cy_Empl</v>
          </cell>
          <cell r="EC1" t="str">
            <v>cy_Tot_Hrs</v>
          </cell>
          <cell r="ED1" t="str">
            <v>cy_Capital</v>
          </cell>
          <cell r="EE1" t="str">
            <v>cy_Wage_Infl</v>
          </cell>
          <cell r="EF1" t="str">
            <v>cy_Civ_Empl</v>
          </cell>
          <cell r="EG1" t="str">
            <v>cy_Pop_WA</v>
          </cell>
          <cell r="EH1" t="str">
            <v>cy_Tot_Pop</v>
          </cell>
          <cell r="EI1" t="str">
            <v>cy_SR</v>
          </cell>
          <cell r="EJ1" t="str">
            <v>cy_SR_HP</v>
          </cell>
          <cell r="EK1" t="str">
            <v>cy_SR_Kf</v>
          </cell>
          <cell r="EL1" t="str">
            <v>cy_Depreciation</v>
          </cell>
          <cell r="EM1" t="str">
            <v>cy_Exchange rate</v>
          </cell>
          <cell r="EN1" t="str">
            <v>cy_PPS</v>
          </cell>
          <cell r="EO1" t="str">
            <v>cy_GDP deflator_</v>
          </cell>
          <cell r="EP1" t="str">
            <v>cy_Nominal_GDP-e</v>
          </cell>
          <cell r="EQ1" t="str">
            <v>cy_Nominal_GDP</v>
          </cell>
          <cell r="ER1" t="str">
            <v>cy_NULC</v>
          </cell>
          <cell r="ES1" t="str">
            <v>cy_endo_drulc</v>
          </cell>
          <cell r="ET1" t="str">
            <v>cy_fitted_values</v>
          </cell>
          <cell r="EU1" t="str">
            <v>cy_CUBS</v>
          </cell>
          <cell r="EV1" t="str">
            <v>cy_hperehp</v>
          </cell>
          <cell r="EW1" t="str">
            <v>cy_whperehp</v>
          </cell>
          <cell r="EX1" t="str">
            <v>cz_GDP</v>
          </cell>
          <cell r="EY1" t="str">
            <v>cz_Y_GAP(PF)</v>
          </cell>
          <cell r="EZ1" t="str">
            <v>cz_Y_Gap(HP)</v>
          </cell>
          <cell r="FA1" t="str">
            <v>cz_Y_Pot</v>
          </cell>
          <cell r="FB1" t="str">
            <v>cz_Trend_GDP</v>
          </cell>
          <cell r="FC1" t="str">
            <v>cz_Part</v>
          </cell>
          <cell r="FD1" t="str">
            <v>cz_Part_S</v>
          </cell>
          <cell r="FE1" t="str">
            <v>cz_wSR</v>
          </cell>
          <cell r="FF1" t="str">
            <v>cz_wSR_KF</v>
          </cell>
          <cell r="FG1" t="str">
            <v>cz_NAWRU</v>
          </cell>
          <cell r="FH1" t="str">
            <v>cz_UnEmpl_Rate</v>
          </cell>
          <cell r="FI1" t="str">
            <v>cz_HperE</v>
          </cell>
          <cell r="FJ1" t="str">
            <v>cz_Investment</v>
          </cell>
          <cell r="FK1" t="str">
            <v>cz_Pot_LF</v>
          </cell>
          <cell r="FL1" t="str">
            <v>cz_Pot_Empl</v>
          </cell>
          <cell r="FM1" t="str">
            <v>cz_Pot_Tot_Hrs</v>
          </cell>
          <cell r="FN1" t="str">
            <v>cz_Empl</v>
          </cell>
          <cell r="FO1" t="str">
            <v>cz_Tot_Hrs</v>
          </cell>
          <cell r="FP1" t="str">
            <v>cz_Capital</v>
          </cell>
          <cell r="FQ1" t="str">
            <v>cz_Wage_Infl</v>
          </cell>
          <cell r="FR1" t="str">
            <v>cz_Civ_Empl</v>
          </cell>
          <cell r="FS1" t="str">
            <v>cz_Pop_WA</v>
          </cell>
          <cell r="FT1" t="str">
            <v>cz_Tot_Pop</v>
          </cell>
          <cell r="FU1" t="str">
            <v>cz_SR</v>
          </cell>
          <cell r="FV1" t="str">
            <v>cz_SR_HP</v>
          </cell>
          <cell r="FW1" t="str">
            <v>cz_SR_Kf</v>
          </cell>
          <cell r="FX1" t="str">
            <v>cz_Depreciation</v>
          </cell>
          <cell r="FY1" t="str">
            <v>cz_Exchange rate</v>
          </cell>
          <cell r="FZ1" t="str">
            <v>cz_PPS</v>
          </cell>
          <cell r="GA1" t="str">
            <v>cz_GDP deflator_</v>
          </cell>
          <cell r="GB1" t="str">
            <v>cz_Nominal_GDP-e</v>
          </cell>
          <cell r="GC1" t="str">
            <v>cz_Nominal_GDP</v>
          </cell>
          <cell r="GD1" t="str">
            <v>cz_NULC</v>
          </cell>
          <cell r="GE1" t="str">
            <v>cz_endo_drulc</v>
          </cell>
          <cell r="GF1" t="str">
            <v>cz_fitted_values</v>
          </cell>
          <cell r="GG1" t="str">
            <v>cz_CUBS</v>
          </cell>
          <cell r="GH1" t="str">
            <v>cz_hperehp</v>
          </cell>
          <cell r="GI1" t="str">
            <v>cz_whperehp</v>
          </cell>
          <cell r="GJ1" t="str">
            <v>de_GDP</v>
          </cell>
          <cell r="GK1" t="str">
            <v>de_Y_GAP(PF)</v>
          </cell>
          <cell r="GL1" t="str">
            <v>de_Y_Gap(HP)</v>
          </cell>
          <cell r="GM1" t="str">
            <v>de_Y_Pot</v>
          </cell>
          <cell r="GN1" t="str">
            <v>de_Trend_GDP</v>
          </cell>
          <cell r="GO1" t="str">
            <v>de_Part</v>
          </cell>
          <cell r="GP1" t="str">
            <v>de_Part_S</v>
          </cell>
          <cell r="GQ1" t="str">
            <v>de_wSR</v>
          </cell>
          <cell r="GR1" t="str">
            <v>de_wSR_KF</v>
          </cell>
          <cell r="GS1" t="str">
            <v>de_NAWRU</v>
          </cell>
          <cell r="GT1" t="str">
            <v>de_UnEmpl_Rate</v>
          </cell>
          <cell r="GU1" t="str">
            <v>de_HperE</v>
          </cell>
          <cell r="GV1" t="str">
            <v>de_Investment</v>
          </cell>
          <cell r="GW1" t="str">
            <v>de_Pot_LF</v>
          </cell>
          <cell r="GX1" t="str">
            <v>de_Pot_Empl</v>
          </cell>
          <cell r="GY1" t="str">
            <v>de_Pot_Tot_Hrs</v>
          </cell>
          <cell r="GZ1" t="str">
            <v>de_Empl</v>
          </cell>
          <cell r="HA1" t="str">
            <v>de_Tot_Hrs</v>
          </cell>
          <cell r="HB1" t="str">
            <v>de_Capital</v>
          </cell>
          <cell r="HC1" t="str">
            <v>de_Wage_Infl</v>
          </cell>
          <cell r="HD1" t="str">
            <v>de_Civ_Empl</v>
          </cell>
          <cell r="HE1" t="str">
            <v>de_Pop_WA</v>
          </cell>
          <cell r="HF1" t="str">
            <v>de_Tot_Pop</v>
          </cell>
          <cell r="HG1" t="str">
            <v>de_SR</v>
          </cell>
          <cell r="HH1" t="str">
            <v>de_SR_HP</v>
          </cell>
          <cell r="HI1" t="str">
            <v>de_SR_Kf</v>
          </cell>
          <cell r="HJ1" t="str">
            <v>de_Depreciation</v>
          </cell>
          <cell r="HK1" t="str">
            <v>de_Exchange rate</v>
          </cell>
          <cell r="HL1" t="str">
            <v>de_PPS</v>
          </cell>
          <cell r="HM1" t="str">
            <v>de_GDP deflator_</v>
          </cell>
          <cell r="HN1" t="str">
            <v>de_Nominal_GDP-e</v>
          </cell>
          <cell r="HO1" t="str">
            <v>de_Nominal_GDP</v>
          </cell>
          <cell r="HP1" t="str">
            <v>de_NULC</v>
          </cell>
          <cell r="HQ1" t="str">
            <v>de_endo_dwinf</v>
          </cell>
          <cell r="HR1" t="str">
            <v>de_fitted_values</v>
          </cell>
          <cell r="HS1" t="str">
            <v>de_CUBS</v>
          </cell>
          <cell r="HT1" t="str">
            <v>de_hperehp</v>
          </cell>
          <cell r="HU1" t="str">
            <v>de_whperehp</v>
          </cell>
          <cell r="HV1" t="str">
            <v>dk_GDP</v>
          </cell>
          <cell r="HW1" t="str">
            <v>dk_Y_GAP(PF)</v>
          </cell>
          <cell r="HX1" t="str">
            <v>dk_Y_Gap(HP)</v>
          </cell>
          <cell r="HY1" t="str">
            <v>dk_Y_Pot</v>
          </cell>
          <cell r="HZ1" t="str">
            <v>dk_Trend_GDP</v>
          </cell>
          <cell r="IA1" t="str">
            <v>dk_Part</v>
          </cell>
          <cell r="IB1" t="str">
            <v>dk_Part_S</v>
          </cell>
          <cell r="IC1" t="str">
            <v>dk_wSR</v>
          </cell>
          <cell r="ID1" t="str">
            <v>dk_wSR_KF</v>
          </cell>
          <cell r="IE1" t="str">
            <v>dk_NAWRU</v>
          </cell>
          <cell r="IF1" t="str">
            <v>dk_UnEmpl_Rate</v>
          </cell>
          <cell r="IG1" t="str">
            <v>dk_HperE</v>
          </cell>
          <cell r="IH1" t="str">
            <v>dk_Investment</v>
          </cell>
          <cell r="II1" t="str">
            <v>dk_Pot_LF</v>
          </cell>
          <cell r="IJ1" t="str">
            <v>dk_Pot_Empl</v>
          </cell>
          <cell r="IK1" t="str">
            <v>dk_Pot_Tot_Hrs</v>
          </cell>
          <cell r="IL1" t="str">
            <v>dk_Empl</v>
          </cell>
          <cell r="IM1" t="str">
            <v>dk_Tot_Hrs</v>
          </cell>
          <cell r="IN1" t="str">
            <v>dk_Capital</v>
          </cell>
          <cell r="IO1" t="str">
            <v>dk_Wage_Infl</v>
          </cell>
          <cell r="IP1" t="str">
            <v>dk_Civ_Empl</v>
          </cell>
          <cell r="IQ1" t="str">
            <v>dk_Pop_WA</v>
          </cell>
          <cell r="IR1" t="str">
            <v>dk_Tot_Pop</v>
          </cell>
          <cell r="IS1" t="str">
            <v>dk_SR</v>
          </cell>
          <cell r="IT1" t="str">
            <v>dk_SR_HP</v>
          </cell>
          <cell r="IU1" t="str">
            <v>dk_SR_Kf</v>
          </cell>
          <cell r="IV1" t="str">
            <v>dk_Depreciation</v>
          </cell>
          <cell r="IW1" t="str">
            <v>dk_Exchange rate</v>
          </cell>
          <cell r="IX1" t="str">
            <v>dk_PPS</v>
          </cell>
          <cell r="IY1" t="str">
            <v>dk_GDP deflator_</v>
          </cell>
          <cell r="IZ1" t="str">
            <v>dk_Nominal_GDP-e</v>
          </cell>
          <cell r="JA1" t="str">
            <v>dk_Nominal_GDP</v>
          </cell>
          <cell r="JB1" t="str">
            <v>dk_NULC</v>
          </cell>
          <cell r="JC1" t="str">
            <v>dk_endo_drulc</v>
          </cell>
          <cell r="JD1" t="str">
            <v>dk_fitted_values</v>
          </cell>
          <cell r="JE1" t="str">
            <v>dk_CUBS</v>
          </cell>
          <cell r="JF1" t="str">
            <v>dk_hperehp</v>
          </cell>
          <cell r="JG1" t="str">
            <v>dk_whperehp</v>
          </cell>
          <cell r="JH1" t="str">
            <v>ee_GDP</v>
          </cell>
          <cell r="JI1" t="str">
            <v>ee_Y_GAP(PF)</v>
          </cell>
          <cell r="JJ1" t="str">
            <v>ee_Y_Gap(HP)</v>
          </cell>
          <cell r="JK1" t="str">
            <v>ee_Y_Pot</v>
          </cell>
          <cell r="JL1" t="str">
            <v>ee_Trend_GDP</v>
          </cell>
          <cell r="JM1" t="str">
            <v>ee_Part</v>
          </cell>
          <cell r="JN1" t="str">
            <v>ee_Part_S</v>
          </cell>
          <cell r="JO1" t="str">
            <v>ee_wSR</v>
          </cell>
          <cell r="JP1" t="str">
            <v>ee_wSR_KF</v>
          </cell>
          <cell r="JQ1" t="str">
            <v>ee_NAWRU</v>
          </cell>
          <cell r="JR1" t="str">
            <v>ee_UnEmpl_Rate</v>
          </cell>
          <cell r="JS1" t="str">
            <v>ee_HperE</v>
          </cell>
          <cell r="JT1" t="str">
            <v>ee_Investment</v>
          </cell>
          <cell r="JU1" t="str">
            <v>ee_Pot_LF</v>
          </cell>
          <cell r="JV1" t="str">
            <v>ee_Pot_Empl</v>
          </cell>
          <cell r="JW1" t="str">
            <v>ee_Pot_Tot_Hrs</v>
          </cell>
          <cell r="JX1" t="str">
            <v>ee_Empl</v>
          </cell>
          <cell r="JY1" t="str">
            <v>ee_Tot_Hrs</v>
          </cell>
          <cell r="JZ1" t="str">
            <v>ee_Capital</v>
          </cell>
          <cell r="KA1" t="str">
            <v>ee_Wage_Infl</v>
          </cell>
          <cell r="KB1" t="str">
            <v>ee_Civ_Empl</v>
          </cell>
          <cell r="KC1" t="str">
            <v>ee_Pop_WA</v>
          </cell>
          <cell r="KD1" t="str">
            <v>ee_Tot_Pop</v>
          </cell>
          <cell r="KE1" t="str">
            <v>ee_SR</v>
          </cell>
          <cell r="KF1" t="str">
            <v>ee_SR_HP</v>
          </cell>
          <cell r="KG1" t="str">
            <v>ee_SR_Kf</v>
          </cell>
          <cell r="KH1" t="str">
            <v>ee_Depreciation</v>
          </cell>
          <cell r="KI1" t="str">
            <v>ee_Exchange rate</v>
          </cell>
          <cell r="KJ1" t="str">
            <v>ee_PPS</v>
          </cell>
          <cell r="KK1" t="str">
            <v>ee_GDP deflator_</v>
          </cell>
          <cell r="KL1" t="str">
            <v>ee_Nominal_GDP-e</v>
          </cell>
          <cell r="KM1" t="str">
            <v>ee_Nominal_GDP</v>
          </cell>
          <cell r="KN1" t="str">
            <v>ee_NULC</v>
          </cell>
          <cell r="KO1" t="str">
            <v>ee_endo_drulc</v>
          </cell>
          <cell r="KP1" t="str">
            <v>ee_fitted_values</v>
          </cell>
          <cell r="KQ1" t="str">
            <v>ee_CUBS</v>
          </cell>
          <cell r="KR1" t="str">
            <v>ee_hperehp</v>
          </cell>
          <cell r="KS1" t="str">
            <v>ee_whperehp</v>
          </cell>
          <cell r="KT1" t="str">
            <v>el_GDP</v>
          </cell>
          <cell r="KU1" t="str">
            <v>el_Y_GAP(PF)</v>
          </cell>
          <cell r="KV1" t="str">
            <v>el_Y_Gap(HP)</v>
          </cell>
          <cell r="KW1" t="str">
            <v>el_Y_Pot</v>
          </cell>
          <cell r="KX1" t="str">
            <v>el_Trend_GDP</v>
          </cell>
          <cell r="KY1" t="str">
            <v>el_Part</v>
          </cell>
          <cell r="KZ1" t="str">
            <v>el_Part_S</v>
          </cell>
          <cell r="LA1" t="str">
            <v>el_wSR</v>
          </cell>
          <cell r="LB1" t="str">
            <v>el_wSR_KF</v>
          </cell>
          <cell r="LC1" t="str">
            <v>el_NAWRU</v>
          </cell>
          <cell r="LD1" t="str">
            <v>el_UnEmpl_Rate</v>
          </cell>
          <cell r="LE1" t="str">
            <v>el_HperE</v>
          </cell>
          <cell r="LF1" t="str">
            <v>el_Investment</v>
          </cell>
          <cell r="LG1" t="str">
            <v>el_Pot_LF</v>
          </cell>
          <cell r="LH1" t="str">
            <v>el_Pot_Empl</v>
          </cell>
          <cell r="LI1" t="str">
            <v>el_Pot_Tot_Hrs</v>
          </cell>
          <cell r="LJ1" t="str">
            <v>el_Empl</v>
          </cell>
          <cell r="LK1" t="str">
            <v>el_Tot_Hrs</v>
          </cell>
          <cell r="LL1" t="str">
            <v>el_Capital</v>
          </cell>
          <cell r="LM1" t="str">
            <v>el_Wage_Infl</v>
          </cell>
          <cell r="LN1" t="str">
            <v>el_Civ_Empl</v>
          </cell>
          <cell r="LO1" t="str">
            <v>el_Pop_WA</v>
          </cell>
          <cell r="LP1" t="str">
            <v>el_Tot_Pop</v>
          </cell>
          <cell r="LQ1" t="str">
            <v>el_SR</v>
          </cell>
          <cell r="LR1" t="str">
            <v>el_SR_HP</v>
          </cell>
          <cell r="LS1" t="str">
            <v>el_SR_Kf</v>
          </cell>
          <cell r="LT1" t="str">
            <v>el_Depreciation</v>
          </cell>
          <cell r="LU1" t="str">
            <v>el_Exchange rate</v>
          </cell>
          <cell r="LV1" t="str">
            <v>el_PPS</v>
          </cell>
          <cell r="LW1" t="str">
            <v>el_GDP deflator_</v>
          </cell>
          <cell r="LX1" t="str">
            <v>el_Nominal_GDP-e</v>
          </cell>
          <cell r="LY1" t="str">
            <v>el_Nominal_GDP</v>
          </cell>
          <cell r="LZ1" t="str">
            <v>el_NULC</v>
          </cell>
          <cell r="MA1" t="str">
            <v>el_endo_drulc</v>
          </cell>
          <cell r="MB1" t="str">
            <v>el_fitted_values</v>
          </cell>
          <cell r="MC1" t="str">
            <v>el_CUBS</v>
          </cell>
          <cell r="MD1" t="str">
            <v>el_hperehp</v>
          </cell>
          <cell r="ME1" t="str">
            <v>el_whperehp</v>
          </cell>
          <cell r="MF1" t="str">
            <v>es_GDP</v>
          </cell>
          <cell r="MG1" t="str">
            <v>es_Y_GAP(PF)</v>
          </cell>
          <cell r="MH1" t="str">
            <v>es_Y_Gap(HP)</v>
          </cell>
          <cell r="MI1" t="str">
            <v>es_Y_Pot</v>
          </cell>
          <cell r="MJ1" t="str">
            <v>es_Trend_GDP</v>
          </cell>
          <cell r="MK1" t="str">
            <v>es_Part</v>
          </cell>
          <cell r="ML1" t="str">
            <v>es_Part_S</v>
          </cell>
          <cell r="MM1" t="str">
            <v>es_wSR</v>
          </cell>
          <cell r="MN1" t="str">
            <v>es_wSR_KF</v>
          </cell>
          <cell r="MO1" t="str">
            <v>es_NAWRU</v>
          </cell>
          <cell r="MP1" t="str">
            <v>es_UnEmpl_Rate</v>
          </cell>
          <cell r="MQ1" t="str">
            <v>es_HperE</v>
          </cell>
          <cell r="MR1" t="str">
            <v>es_Investment</v>
          </cell>
          <cell r="MS1" t="str">
            <v>es_Pot_LF</v>
          </cell>
          <cell r="MT1" t="str">
            <v>es_Pot_Empl</v>
          </cell>
          <cell r="MU1" t="str">
            <v>es_Pot_Tot_Hrs</v>
          </cell>
          <cell r="MV1" t="str">
            <v>es_Empl</v>
          </cell>
          <cell r="MW1" t="str">
            <v>es_Tot_Hrs</v>
          </cell>
          <cell r="MX1" t="str">
            <v>es_Capital</v>
          </cell>
          <cell r="MY1" t="str">
            <v>es_Wage_Infl</v>
          </cell>
          <cell r="MZ1" t="str">
            <v>es_Civ_Empl</v>
          </cell>
          <cell r="NA1" t="str">
            <v>es_Pop_WA</v>
          </cell>
          <cell r="NB1" t="str">
            <v>es_Tot_Pop</v>
          </cell>
          <cell r="NC1" t="str">
            <v>es_SR</v>
          </cell>
          <cell r="ND1" t="str">
            <v>es_SR_HP</v>
          </cell>
          <cell r="NE1" t="str">
            <v>es_SR_Kf</v>
          </cell>
          <cell r="NF1" t="str">
            <v>es_Depreciation</v>
          </cell>
          <cell r="NG1" t="str">
            <v>es_Exchange rate</v>
          </cell>
          <cell r="NH1" t="str">
            <v>es_PPS</v>
          </cell>
          <cell r="NI1" t="str">
            <v>es_GDP deflator_</v>
          </cell>
          <cell r="NJ1" t="str">
            <v>es_Nominal_GDP-e</v>
          </cell>
          <cell r="NK1" t="str">
            <v>es_Nominal_GDP</v>
          </cell>
          <cell r="NL1" t="str">
            <v>es_NULC</v>
          </cell>
          <cell r="NM1" t="str">
            <v>es_endo_drulc</v>
          </cell>
          <cell r="NN1" t="str">
            <v>es_fitted_values</v>
          </cell>
          <cell r="NO1" t="str">
            <v>es_CUBS</v>
          </cell>
          <cell r="NP1" t="str">
            <v>es_hperehp</v>
          </cell>
          <cell r="NQ1" t="str">
            <v>es_whperehp</v>
          </cell>
          <cell r="NR1" t="str">
            <v>fi_GDP</v>
          </cell>
          <cell r="NS1" t="str">
            <v>fi_Y_GAP(PF)</v>
          </cell>
          <cell r="NT1" t="str">
            <v>fi_Y_Gap(HP)</v>
          </cell>
          <cell r="NU1" t="str">
            <v>fi_Y_Pot</v>
          </cell>
          <cell r="NV1" t="str">
            <v>fi_Trend_GDP</v>
          </cell>
          <cell r="NW1" t="str">
            <v>fi_Part</v>
          </cell>
          <cell r="NX1" t="str">
            <v>fi_Part_S</v>
          </cell>
          <cell r="NY1" t="str">
            <v>fi_wSR</v>
          </cell>
          <cell r="NZ1" t="str">
            <v>fi_wSR_KF</v>
          </cell>
          <cell r="OA1" t="str">
            <v>fi_NAWRU</v>
          </cell>
          <cell r="OB1" t="str">
            <v>fi_UnEmpl_Rate</v>
          </cell>
          <cell r="OC1" t="str">
            <v>fi_HperE</v>
          </cell>
          <cell r="OD1" t="str">
            <v>fi_Investment</v>
          </cell>
          <cell r="OE1" t="str">
            <v>fi_Pot_LF</v>
          </cell>
          <cell r="OF1" t="str">
            <v>fi_Pot_Empl</v>
          </cell>
          <cell r="OG1" t="str">
            <v>fi_Pot_Tot_Hrs</v>
          </cell>
          <cell r="OH1" t="str">
            <v>fi_Empl</v>
          </cell>
          <cell r="OI1" t="str">
            <v>fi_Tot_Hrs</v>
          </cell>
          <cell r="OJ1" t="str">
            <v>fi_Capital</v>
          </cell>
          <cell r="OK1" t="str">
            <v>fi_Wage_Infl</v>
          </cell>
          <cell r="OL1" t="str">
            <v>fi_Civ_Empl</v>
          </cell>
          <cell r="OM1" t="str">
            <v>fi_Pop_WA</v>
          </cell>
          <cell r="ON1" t="str">
            <v>fi_Tot_Pop</v>
          </cell>
          <cell r="OO1" t="str">
            <v>fi_SR</v>
          </cell>
          <cell r="OP1" t="str">
            <v>fi_SR_HP</v>
          </cell>
          <cell r="OQ1" t="str">
            <v>fi_SR_Kf</v>
          </cell>
          <cell r="OR1" t="str">
            <v>fi_Depreciation</v>
          </cell>
          <cell r="OS1" t="str">
            <v>fi_Exchange rate</v>
          </cell>
          <cell r="OT1" t="str">
            <v>fi_PPS</v>
          </cell>
          <cell r="OU1" t="str">
            <v>fi_GDP deflator_</v>
          </cell>
          <cell r="OV1" t="str">
            <v>fi_Nominal_GDP-e</v>
          </cell>
          <cell r="OW1" t="str">
            <v>fi_Nominal_GDP</v>
          </cell>
          <cell r="OX1" t="str">
            <v>fi_NULC</v>
          </cell>
          <cell r="OY1" t="str">
            <v>fi_endo_drulc</v>
          </cell>
          <cell r="OZ1" t="str">
            <v>fi_fitted_values</v>
          </cell>
          <cell r="PA1" t="str">
            <v>fi_CUBS</v>
          </cell>
          <cell r="PB1" t="str">
            <v>fi_hperehp</v>
          </cell>
          <cell r="PC1" t="str">
            <v>fi_whperehp</v>
          </cell>
          <cell r="PD1" t="str">
            <v>fr_GDP</v>
          </cell>
          <cell r="PE1" t="str">
            <v>fr_Y_GAP(PF)</v>
          </cell>
          <cell r="PF1" t="str">
            <v>fr_Y_Gap(HP)</v>
          </cell>
          <cell r="PG1" t="str">
            <v>fr_Y_Pot</v>
          </cell>
          <cell r="PH1" t="str">
            <v>fr_Trend_GDP</v>
          </cell>
          <cell r="PI1" t="str">
            <v>fr_Part</v>
          </cell>
          <cell r="PJ1" t="str">
            <v>fr_Part_S</v>
          </cell>
          <cell r="PK1" t="str">
            <v>fr_wSR</v>
          </cell>
          <cell r="PL1" t="str">
            <v>fr_wSR_KF</v>
          </cell>
          <cell r="PM1" t="str">
            <v>fr_NAWRU</v>
          </cell>
          <cell r="PN1" t="str">
            <v>fr_UnEmpl_Rate</v>
          </cell>
          <cell r="PO1" t="str">
            <v>fr_HperE</v>
          </cell>
          <cell r="PP1" t="str">
            <v>fr_Investment</v>
          </cell>
          <cell r="PQ1" t="str">
            <v>fr_Pot_LF</v>
          </cell>
          <cell r="PR1" t="str">
            <v>fr_Pot_Empl</v>
          </cell>
          <cell r="PS1" t="str">
            <v>fr_Pot_Tot_Hrs</v>
          </cell>
          <cell r="PT1" t="str">
            <v>fr_Empl</v>
          </cell>
          <cell r="PU1" t="str">
            <v>fr_Tot_Hrs</v>
          </cell>
          <cell r="PV1" t="str">
            <v>fr_Capital</v>
          </cell>
          <cell r="PW1" t="str">
            <v>fr_Wage_Infl</v>
          </cell>
          <cell r="PX1" t="str">
            <v>fr_Civ_Empl</v>
          </cell>
          <cell r="PY1" t="str">
            <v>fr_Pop_WA</v>
          </cell>
          <cell r="PZ1" t="str">
            <v>fr_Tot_Pop</v>
          </cell>
          <cell r="QA1" t="str">
            <v>fr_SR</v>
          </cell>
          <cell r="QB1" t="str">
            <v>fr_SR_HP</v>
          </cell>
          <cell r="QC1" t="str">
            <v>fr_SR_Kf</v>
          </cell>
          <cell r="QD1" t="str">
            <v>fr_Depreciation</v>
          </cell>
          <cell r="QE1" t="str">
            <v>fr_Exchange rate</v>
          </cell>
          <cell r="QF1" t="str">
            <v>fr_PPS</v>
          </cell>
          <cell r="QG1" t="str">
            <v>fr_GDP deflator_</v>
          </cell>
          <cell r="QH1" t="str">
            <v>fr_Nominal_GDP-e</v>
          </cell>
          <cell r="QI1" t="str">
            <v>fr_Nominal_GDP</v>
          </cell>
          <cell r="QJ1" t="str">
            <v>fr_NULC</v>
          </cell>
          <cell r="QK1" t="str">
            <v>fr_endo_drulc</v>
          </cell>
          <cell r="QL1" t="str">
            <v>fr_fitted_values</v>
          </cell>
          <cell r="QM1" t="str">
            <v>fr_CUBS</v>
          </cell>
          <cell r="QN1" t="str">
            <v>fr_hperehp</v>
          </cell>
          <cell r="QO1" t="str">
            <v>fr_whperehp</v>
          </cell>
          <cell r="QP1" t="str">
            <v>hr_GDP</v>
          </cell>
          <cell r="QQ1" t="str">
            <v>hr_Y_GAP(PF)</v>
          </cell>
          <cell r="QR1" t="str">
            <v>hr_Y_Gap(HP)</v>
          </cell>
          <cell r="QS1" t="str">
            <v>hr_Y_Pot</v>
          </cell>
          <cell r="QT1" t="str">
            <v>hr_Trend_GDP</v>
          </cell>
          <cell r="QU1" t="str">
            <v>hr_Part</v>
          </cell>
          <cell r="QV1" t="str">
            <v>hr_Part_S</v>
          </cell>
          <cell r="QW1" t="str">
            <v>hr_wSR</v>
          </cell>
          <cell r="QX1" t="str">
            <v>hr_wSR_KF</v>
          </cell>
          <cell r="QY1" t="str">
            <v>hr_NAWRU</v>
          </cell>
          <cell r="QZ1" t="str">
            <v>hr_UnEmpl_Rate</v>
          </cell>
          <cell r="RA1" t="str">
            <v>hr_HperE</v>
          </cell>
          <cell r="RB1" t="str">
            <v>hr_Investment</v>
          </cell>
          <cell r="RC1" t="str">
            <v>hr_Pot_LF</v>
          </cell>
          <cell r="RD1" t="str">
            <v>hr_Pot_Empl</v>
          </cell>
          <cell r="RE1" t="str">
            <v>hr_Pot_Tot_Hrs</v>
          </cell>
          <cell r="RF1" t="str">
            <v>hr_Empl</v>
          </cell>
          <cell r="RG1" t="str">
            <v>hr_Tot_Hrs</v>
          </cell>
          <cell r="RH1" t="str">
            <v>hr_Capital</v>
          </cell>
          <cell r="RI1" t="str">
            <v>hr_Wage_Infl</v>
          </cell>
          <cell r="RJ1" t="str">
            <v>hr_Civ_Empl</v>
          </cell>
          <cell r="RK1" t="str">
            <v>hr_Pop_WA</v>
          </cell>
          <cell r="RL1" t="str">
            <v>hr_Tot_Pop</v>
          </cell>
          <cell r="RM1" t="str">
            <v>hr_SR</v>
          </cell>
          <cell r="RN1" t="str">
            <v>hr_SR_HP</v>
          </cell>
          <cell r="RO1" t="str">
            <v>hr_SR_Kf</v>
          </cell>
          <cell r="RP1" t="str">
            <v>hr_Depreciation</v>
          </cell>
          <cell r="RQ1" t="str">
            <v>hr_Exchange rate</v>
          </cell>
          <cell r="RR1" t="str">
            <v>hr_PPS</v>
          </cell>
          <cell r="RS1" t="str">
            <v>hr_GDP deflator_</v>
          </cell>
          <cell r="RT1" t="str">
            <v>hr_Nominal_GDP-e</v>
          </cell>
          <cell r="RU1" t="str">
            <v>hr_Nominal_GDP</v>
          </cell>
          <cell r="RV1" t="str">
            <v>hr_NULC</v>
          </cell>
          <cell r="RW1" t="str">
            <v>hr_endo_drulc</v>
          </cell>
          <cell r="RX1" t="str">
            <v>hr_fitted_values</v>
          </cell>
          <cell r="RY1" t="str">
            <v>hr_CUBS</v>
          </cell>
          <cell r="RZ1" t="str">
            <v>hr_hperehp</v>
          </cell>
          <cell r="SA1" t="str">
            <v>hr_whperehp</v>
          </cell>
          <cell r="SB1" t="str">
            <v>hu_GDP</v>
          </cell>
          <cell r="SC1" t="str">
            <v>hu_Y_GAP(PF)</v>
          </cell>
          <cell r="SD1" t="str">
            <v>hu_Y_Gap(HP)</v>
          </cell>
          <cell r="SE1" t="str">
            <v>hu_Y_Pot</v>
          </cell>
          <cell r="SF1" t="str">
            <v>hu_Trend_GDP</v>
          </cell>
          <cell r="SG1" t="str">
            <v>hu_Part</v>
          </cell>
          <cell r="SH1" t="str">
            <v>hu_Part_S</v>
          </cell>
          <cell r="SI1" t="str">
            <v>hu_wSR</v>
          </cell>
          <cell r="SJ1" t="str">
            <v>hu_wSR_KF</v>
          </cell>
          <cell r="SK1" t="str">
            <v>hu_NAWRU</v>
          </cell>
          <cell r="SL1" t="str">
            <v>hu_UnEmpl_Rate</v>
          </cell>
          <cell r="SM1" t="str">
            <v>hu_HperE</v>
          </cell>
          <cell r="SN1" t="str">
            <v>hu_Investment</v>
          </cell>
          <cell r="SO1" t="str">
            <v>hu_Pot_LF</v>
          </cell>
          <cell r="SP1" t="str">
            <v>hu_Pot_Empl</v>
          </cell>
          <cell r="SQ1" t="str">
            <v>hu_Pot_Tot_Hrs</v>
          </cell>
          <cell r="SR1" t="str">
            <v>hu_Empl</v>
          </cell>
          <cell r="SS1" t="str">
            <v>hu_Tot_Hrs</v>
          </cell>
          <cell r="ST1" t="str">
            <v>hu_Capital</v>
          </cell>
          <cell r="SU1" t="str">
            <v>hu_Wage_Infl</v>
          </cell>
          <cell r="SV1" t="str">
            <v>hu_Civ_Empl</v>
          </cell>
          <cell r="SW1" t="str">
            <v>hu_Pop_WA</v>
          </cell>
          <cell r="SX1" t="str">
            <v>hu_Tot_Pop</v>
          </cell>
          <cell r="SY1" t="str">
            <v>hu_SR</v>
          </cell>
          <cell r="SZ1" t="str">
            <v>hu_SR_HP</v>
          </cell>
          <cell r="TA1" t="str">
            <v>hu_SR_Kf</v>
          </cell>
          <cell r="TB1" t="str">
            <v>hu_Depreciation</v>
          </cell>
          <cell r="TC1" t="str">
            <v>hu_Exchange rate</v>
          </cell>
          <cell r="TD1" t="str">
            <v>hu_PPS</v>
          </cell>
          <cell r="TE1" t="str">
            <v>hu_GDP deflator_</v>
          </cell>
          <cell r="TF1" t="str">
            <v>hu_Nominal_GDP-e</v>
          </cell>
          <cell r="TG1" t="str">
            <v>hu_Nominal_GDP</v>
          </cell>
          <cell r="TH1" t="str">
            <v>hu_NULC</v>
          </cell>
          <cell r="TI1" t="str">
            <v>hu_endo_drulc</v>
          </cell>
          <cell r="TJ1" t="str">
            <v>hu_fitted_values</v>
          </cell>
          <cell r="TK1" t="str">
            <v>hu_CUBS</v>
          </cell>
          <cell r="TL1" t="str">
            <v>hu_hperehp</v>
          </cell>
          <cell r="TM1" t="str">
            <v>hu_whperehp</v>
          </cell>
          <cell r="TN1" t="str">
            <v>ie_GDP</v>
          </cell>
          <cell r="TO1" t="str">
            <v>ie_Y_GAP(PF)</v>
          </cell>
          <cell r="TP1" t="str">
            <v>ie_Y_Gap(HP)</v>
          </cell>
          <cell r="TQ1" t="str">
            <v>ie_Y_Pot</v>
          </cell>
          <cell r="TR1" t="str">
            <v>ie_Trend_GDP</v>
          </cell>
          <cell r="TS1" t="str">
            <v>ie_Part</v>
          </cell>
          <cell r="TT1" t="str">
            <v>ie_Part_S</v>
          </cell>
          <cell r="TU1" t="str">
            <v>ie_wSR</v>
          </cell>
          <cell r="TV1" t="str">
            <v>ie_wSR_KF</v>
          </cell>
          <cell r="TW1" t="str">
            <v>ie_NAWRU</v>
          </cell>
          <cell r="TX1" t="str">
            <v>ie_UnEmpl_Rate</v>
          </cell>
          <cell r="TY1" t="str">
            <v>ie_HperE</v>
          </cell>
          <cell r="TZ1" t="str">
            <v>ie_Investment</v>
          </cell>
          <cell r="UA1" t="str">
            <v>ie_Pot_LF</v>
          </cell>
          <cell r="UB1" t="str">
            <v>ie_Pot_Empl</v>
          </cell>
          <cell r="UC1" t="str">
            <v>ie_Pot_Tot_Hrs</v>
          </cell>
          <cell r="UD1" t="str">
            <v>ie_Empl</v>
          </cell>
          <cell r="UE1" t="str">
            <v>ie_Tot_Hrs</v>
          </cell>
          <cell r="UF1" t="str">
            <v>ie_Capital</v>
          </cell>
          <cell r="UG1" t="str">
            <v>ie_Wage_Infl</v>
          </cell>
          <cell r="UH1" t="str">
            <v>ie_Civ_Empl</v>
          </cell>
          <cell r="UI1" t="str">
            <v>ie_Pop_WA</v>
          </cell>
          <cell r="UJ1" t="str">
            <v>ie_Tot_Pop</v>
          </cell>
          <cell r="UK1" t="str">
            <v>ie_SR</v>
          </cell>
          <cell r="UL1" t="str">
            <v>ie_SR_HP</v>
          </cell>
          <cell r="UM1" t="str">
            <v>ie_SR_Kf</v>
          </cell>
          <cell r="UN1" t="str">
            <v>ie_Depreciation</v>
          </cell>
          <cell r="UO1" t="str">
            <v>ie_Exchange rate</v>
          </cell>
          <cell r="UP1" t="str">
            <v>ie_PPS</v>
          </cell>
          <cell r="UQ1" t="str">
            <v>ie_GDP deflator_</v>
          </cell>
          <cell r="UR1" t="str">
            <v>ie_Nominal_GDP-e</v>
          </cell>
          <cell r="US1" t="str">
            <v>ie_Nominal_GDP</v>
          </cell>
          <cell r="UT1" t="str">
            <v>ie_NULC</v>
          </cell>
          <cell r="UU1" t="str">
            <v>ie_endo_none-hp</v>
          </cell>
          <cell r="UV1" t="str">
            <v>ie_fitted_values</v>
          </cell>
          <cell r="UW1" t="str">
            <v>ie_CUBS</v>
          </cell>
          <cell r="UX1" t="str">
            <v>ie_hperehp</v>
          </cell>
          <cell r="UY1" t="str">
            <v>ie_whperehp</v>
          </cell>
          <cell r="UZ1" t="str">
            <v>it_GDP</v>
          </cell>
          <cell r="VA1" t="str">
            <v>it_Y_GAP(PF)</v>
          </cell>
          <cell r="VB1" t="str">
            <v>it_Y_Gap(HP)</v>
          </cell>
          <cell r="VC1" t="str">
            <v>it_Y_Pot</v>
          </cell>
          <cell r="VD1" t="str">
            <v>it_Trend_GDP</v>
          </cell>
          <cell r="VE1" t="str">
            <v>it_Part</v>
          </cell>
          <cell r="VF1" t="str">
            <v>it_Part_S</v>
          </cell>
          <cell r="VG1" t="str">
            <v>it_wSR</v>
          </cell>
          <cell r="VH1" t="str">
            <v>it_wSR_KF</v>
          </cell>
          <cell r="VI1" t="str">
            <v>it_NAWRU</v>
          </cell>
          <cell r="VJ1" t="str">
            <v>it_UnEmpl_Rate</v>
          </cell>
          <cell r="VK1" t="str">
            <v>it_HperE</v>
          </cell>
          <cell r="VL1" t="str">
            <v>it_Investment</v>
          </cell>
          <cell r="VM1" t="str">
            <v>it_Pot_LF</v>
          </cell>
          <cell r="VN1" t="str">
            <v>it_Pot_Empl</v>
          </cell>
          <cell r="VO1" t="str">
            <v>it_Pot_Tot_Hrs</v>
          </cell>
          <cell r="VP1" t="str">
            <v>it_Empl</v>
          </cell>
          <cell r="VQ1" t="str">
            <v>it_Tot_Hrs</v>
          </cell>
          <cell r="VR1" t="str">
            <v>it_Capital</v>
          </cell>
          <cell r="VS1" t="str">
            <v>it_Wage_Infl</v>
          </cell>
          <cell r="VT1" t="str">
            <v>it_Civ_Empl</v>
          </cell>
          <cell r="VU1" t="str">
            <v>it_Pop_WA</v>
          </cell>
          <cell r="VV1" t="str">
            <v>it_Tot_Pop</v>
          </cell>
          <cell r="VW1" t="str">
            <v>it_SR</v>
          </cell>
          <cell r="VX1" t="str">
            <v>it_SR_HP</v>
          </cell>
          <cell r="VY1" t="str">
            <v>it_SR_Kf</v>
          </cell>
          <cell r="VZ1" t="str">
            <v>it_Depreciation</v>
          </cell>
          <cell r="WA1" t="str">
            <v>it_Exchange rate</v>
          </cell>
          <cell r="WB1" t="str">
            <v>it_PPS</v>
          </cell>
          <cell r="WC1" t="str">
            <v>it_GDP deflator_</v>
          </cell>
          <cell r="WD1" t="str">
            <v>it_Nominal_GDP-e</v>
          </cell>
          <cell r="WE1" t="str">
            <v>it_Nominal_GDP</v>
          </cell>
          <cell r="WF1" t="str">
            <v>it_NULC</v>
          </cell>
          <cell r="WG1" t="str">
            <v>it_endo_dwinf</v>
          </cell>
          <cell r="WH1" t="str">
            <v>it_fitted_values</v>
          </cell>
          <cell r="WI1" t="str">
            <v>it_CUBS</v>
          </cell>
          <cell r="WJ1" t="str">
            <v>it_hperehp</v>
          </cell>
          <cell r="WK1" t="str">
            <v>it_whperehp</v>
          </cell>
          <cell r="WL1" t="str">
            <v>lt_GDP</v>
          </cell>
          <cell r="WM1" t="str">
            <v>lt_Y_GAP(PF)</v>
          </cell>
          <cell r="WN1" t="str">
            <v>lt_Y_Gap(HP)</v>
          </cell>
          <cell r="WO1" t="str">
            <v>lt_Y_Pot</v>
          </cell>
          <cell r="WP1" t="str">
            <v>lt_Trend_GDP</v>
          </cell>
          <cell r="WQ1" t="str">
            <v>lt_Part</v>
          </cell>
          <cell r="WR1" t="str">
            <v>lt_Part_S</v>
          </cell>
          <cell r="WS1" t="str">
            <v>lt_wSR</v>
          </cell>
          <cell r="WT1" t="str">
            <v>lt_wSR_KF</v>
          </cell>
          <cell r="WU1" t="str">
            <v>lt_NAWRU</v>
          </cell>
          <cell r="WV1" t="str">
            <v>lt_UnEmpl_Rate</v>
          </cell>
          <cell r="WW1" t="str">
            <v>lt_HperE</v>
          </cell>
          <cell r="WX1" t="str">
            <v>lt_Investment</v>
          </cell>
          <cell r="WY1" t="str">
            <v>lt_Pot_LF</v>
          </cell>
          <cell r="WZ1" t="str">
            <v>lt_Pot_Empl</v>
          </cell>
          <cell r="XA1" t="str">
            <v>lt_Pot_Tot_Hrs</v>
          </cell>
          <cell r="XB1" t="str">
            <v>lt_Empl</v>
          </cell>
          <cell r="XC1" t="str">
            <v>lt_Tot_Hrs</v>
          </cell>
          <cell r="XD1" t="str">
            <v>lt_Capital</v>
          </cell>
          <cell r="XE1" t="str">
            <v>lt_Wage_Infl</v>
          </cell>
          <cell r="XF1" t="str">
            <v>lt_Civ_Empl</v>
          </cell>
          <cell r="XG1" t="str">
            <v>lt_Pop_WA</v>
          </cell>
          <cell r="XH1" t="str">
            <v>lt_Tot_Pop</v>
          </cell>
          <cell r="XI1" t="str">
            <v>lt_SR</v>
          </cell>
          <cell r="XJ1" t="str">
            <v>lt_SR_HP</v>
          </cell>
          <cell r="XK1" t="str">
            <v>lt_SR_Kf</v>
          </cell>
          <cell r="XL1" t="str">
            <v>lt_Depreciation</v>
          </cell>
          <cell r="XM1" t="str">
            <v>lt_Exchange rate</v>
          </cell>
          <cell r="XN1" t="str">
            <v>lt_PPS</v>
          </cell>
          <cell r="XO1" t="str">
            <v>lt_GDP deflator_</v>
          </cell>
          <cell r="XP1" t="str">
            <v>lt_Nominal_GDP-e</v>
          </cell>
          <cell r="XQ1" t="str">
            <v>lt_Nominal_GDP</v>
          </cell>
          <cell r="XR1" t="str">
            <v>lt_NULC</v>
          </cell>
          <cell r="XS1" t="str">
            <v>lt_endo_drulc</v>
          </cell>
          <cell r="XT1" t="str">
            <v>lt_fitted_values</v>
          </cell>
          <cell r="XU1" t="str">
            <v>lt_CUBS</v>
          </cell>
          <cell r="XV1" t="str">
            <v>lt_hperehp</v>
          </cell>
          <cell r="XW1" t="str">
            <v>lt_whperehp</v>
          </cell>
          <cell r="XX1" t="str">
            <v>lu_GDP</v>
          </cell>
          <cell r="XY1" t="str">
            <v>lu_Y_GAP(PF)</v>
          </cell>
          <cell r="XZ1" t="str">
            <v>lu_Y_Gap(HP)</v>
          </cell>
          <cell r="YA1" t="str">
            <v>lu_Y_Pot</v>
          </cell>
          <cell r="YB1" t="str">
            <v>lu_Trend_GDP</v>
          </cell>
          <cell r="YC1" t="str">
            <v>lu_Part</v>
          </cell>
          <cell r="YD1" t="str">
            <v>lu_Part_S</v>
          </cell>
          <cell r="YE1" t="str">
            <v>lu_wSR</v>
          </cell>
          <cell r="YF1" t="str">
            <v>lu_wSR_KF</v>
          </cell>
          <cell r="YG1" t="str">
            <v>lu_NAWRU</v>
          </cell>
          <cell r="YH1" t="str">
            <v>lu_UnEmpl_Rate</v>
          </cell>
          <cell r="YI1" t="str">
            <v>lu_HperE</v>
          </cell>
          <cell r="YJ1" t="str">
            <v>lu_Investment</v>
          </cell>
          <cell r="YK1" t="str">
            <v>lu_Pot_LF</v>
          </cell>
          <cell r="YL1" t="str">
            <v>lu_Pot_Empl</v>
          </cell>
          <cell r="YM1" t="str">
            <v>lu_Pot_Tot_Hrs</v>
          </cell>
          <cell r="YN1" t="str">
            <v>lu_Empl</v>
          </cell>
          <cell r="YO1" t="str">
            <v>lu_Tot_Hrs</v>
          </cell>
          <cell r="YP1" t="str">
            <v>lu_Capital</v>
          </cell>
          <cell r="YQ1" t="str">
            <v>lu_Wage_Infl</v>
          </cell>
          <cell r="YR1" t="str">
            <v>lu_Civ_Empl</v>
          </cell>
          <cell r="YS1" t="str">
            <v>lu_Pop_WA</v>
          </cell>
          <cell r="YT1" t="str">
            <v>lu_Tot_Pop</v>
          </cell>
          <cell r="YU1" t="str">
            <v>lu_SR</v>
          </cell>
          <cell r="YV1" t="str">
            <v>lu_SR_HP</v>
          </cell>
          <cell r="YW1" t="str">
            <v>lu_SR_Kf</v>
          </cell>
          <cell r="YX1" t="str">
            <v>lu_Depreciation</v>
          </cell>
          <cell r="YY1" t="str">
            <v>lu_Exchange rate</v>
          </cell>
          <cell r="YZ1" t="str">
            <v>lu_PPS</v>
          </cell>
          <cell r="ZA1" t="str">
            <v>lu_GDP deflator_</v>
          </cell>
          <cell r="ZB1" t="str">
            <v>lu_Nominal_GDP-e</v>
          </cell>
          <cell r="ZC1" t="str">
            <v>lu_Nominal_GDP</v>
          </cell>
          <cell r="ZD1" t="str">
            <v>lu_NULC</v>
          </cell>
          <cell r="ZE1" t="str">
            <v>lu_endo_dwinf</v>
          </cell>
          <cell r="ZF1" t="str">
            <v>lu_fitted_values</v>
          </cell>
          <cell r="ZG1" t="str">
            <v>lu_CUBS</v>
          </cell>
          <cell r="ZH1" t="str">
            <v>lu_hperehp</v>
          </cell>
          <cell r="ZI1" t="str">
            <v>lu_whperehp</v>
          </cell>
          <cell r="ZJ1" t="str">
            <v>lv_GDP</v>
          </cell>
          <cell r="ZK1" t="str">
            <v>lv_Y_GAP(PF)</v>
          </cell>
          <cell r="ZL1" t="str">
            <v>lv_Y_Gap(HP)</v>
          </cell>
          <cell r="ZM1" t="str">
            <v>lv_Y_Pot</v>
          </cell>
          <cell r="ZN1" t="str">
            <v>lv_Trend_GDP</v>
          </cell>
          <cell r="ZO1" t="str">
            <v>lv_Part</v>
          </cell>
          <cell r="ZP1" t="str">
            <v>lv_Part_S</v>
          </cell>
          <cell r="ZQ1" t="str">
            <v>lv_wSR</v>
          </cell>
          <cell r="ZR1" t="str">
            <v>lv_wSR_KF</v>
          </cell>
          <cell r="ZS1" t="str">
            <v>lv_NAWRU</v>
          </cell>
          <cell r="ZT1" t="str">
            <v>lv_UnEmpl_Rate</v>
          </cell>
          <cell r="ZU1" t="str">
            <v>lv_HperE</v>
          </cell>
          <cell r="ZV1" t="str">
            <v>lv_Investment</v>
          </cell>
          <cell r="ZW1" t="str">
            <v>lv_Pot_LF</v>
          </cell>
          <cell r="ZX1" t="str">
            <v>lv_Pot_Empl</v>
          </cell>
          <cell r="ZY1" t="str">
            <v>lv_Pot_Tot_Hrs</v>
          </cell>
          <cell r="ZZ1" t="str">
            <v>lv_Empl</v>
          </cell>
          <cell r="AAA1" t="str">
            <v>lv_Tot_Hrs</v>
          </cell>
          <cell r="AAB1" t="str">
            <v>lv_Capital</v>
          </cell>
          <cell r="AAC1" t="str">
            <v>lv_Wage_Infl</v>
          </cell>
          <cell r="AAD1" t="str">
            <v>lv_Civ_Empl</v>
          </cell>
          <cell r="AAE1" t="str">
            <v>lv_Pop_WA</v>
          </cell>
          <cell r="AAF1" t="str">
            <v>lv_Tot_Pop</v>
          </cell>
          <cell r="AAG1" t="str">
            <v>lv_SR</v>
          </cell>
          <cell r="AAH1" t="str">
            <v>lv_SR_HP</v>
          </cell>
          <cell r="AAI1" t="str">
            <v>lv_SR_Kf</v>
          </cell>
          <cell r="AAJ1" t="str">
            <v>lv_Depreciation</v>
          </cell>
          <cell r="AAK1" t="str">
            <v>lv_Exchange rate</v>
          </cell>
          <cell r="AAL1" t="str">
            <v>lv_PPS</v>
          </cell>
          <cell r="AAM1" t="str">
            <v>lv_GDP deflator_</v>
          </cell>
          <cell r="AAN1" t="str">
            <v>lv_Nominal_GDP-e</v>
          </cell>
          <cell r="AAO1" t="str">
            <v>lv_Nominal_GDP</v>
          </cell>
          <cell r="AAP1" t="str">
            <v>lv_NULC</v>
          </cell>
          <cell r="AAQ1" t="str">
            <v>lv_endo_drulc</v>
          </cell>
          <cell r="AAR1" t="str">
            <v>lv_fitted_values</v>
          </cell>
          <cell r="AAS1" t="str">
            <v>lv_CUBS</v>
          </cell>
          <cell r="AAT1" t="str">
            <v>lv_hperehp</v>
          </cell>
          <cell r="AAU1" t="str">
            <v>lv_whperehp</v>
          </cell>
          <cell r="AAV1" t="str">
            <v>mt_GDP</v>
          </cell>
          <cell r="AAW1" t="str">
            <v>mt_Y_GAP(PF)</v>
          </cell>
          <cell r="AAX1" t="str">
            <v>mt_Y_Gap(HP)</v>
          </cell>
          <cell r="AAY1" t="str">
            <v>mt_Y_Pot</v>
          </cell>
          <cell r="AAZ1" t="str">
            <v>mt_Trend_GDP</v>
          </cell>
          <cell r="ABA1" t="str">
            <v>mt_Part</v>
          </cell>
          <cell r="ABB1" t="str">
            <v>mt_Part_S</v>
          </cell>
          <cell r="ABC1" t="str">
            <v>mt_wSR</v>
          </cell>
          <cell r="ABD1" t="str">
            <v>mt_wSR_KF</v>
          </cell>
          <cell r="ABE1" t="str">
            <v>mt_NAWRU</v>
          </cell>
          <cell r="ABF1" t="str">
            <v>mt_UnEmpl_Rate</v>
          </cell>
          <cell r="ABG1" t="str">
            <v>mt_HperE</v>
          </cell>
          <cell r="ABH1" t="str">
            <v>mt_Investment</v>
          </cell>
          <cell r="ABI1" t="str">
            <v>mt_Pot_LF</v>
          </cell>
          <cell r="ABJ1" t="str">
            <v>mt_Pot_Empl</v>
          </cell>
          <cell r="ABK1" t="str">
            <v>mt_Pot_Tot_Hrs</v>
          </cell>
          <cell r="ABL1" t="str">
            <v>mt_Empl</v>
          </cell>
          <cell r="ABM1" t="str">
            <v>mt_Tot_Hrs</v>
          </cell>
          <cell r="ABN1" t="str">
            <v>mt_Capital</v>
          </cell>
          <cell r="ABO1" t="str">
            <v>mt_Wage_Infl</v>
          </cell>
          <cell r="ABP1" t="str">
            <v>mt_Civ_Empl</v>
          </cell>
          <cell r="ABQ1" t="str">
            <v>mt_Pop_WA</v>
          </cell>
          <cell r="ABR1" t="str">
            <v>mt_Tot_Pop</v>
          </cell>
          <cell r="ABS1" t="str">
            <v>mt_SR</v>
          </cell>
          <cell r="ABT1" t="str">
            <v>mt_SR_HP</v>
          </cell>
          <cell r="ABU1" t="str">
            <v>mt_SR_Kf</v>
          </cell>
          <cell r="ABV1" t="str">
            <v>mt_Depreciation</v>
          </cell>
          <cell r="ABW1" t="str">
            <v>mt_Exchange rate</v>
          </cell>
          <cell r="ABX1" t="str">
            <v>mt_PPS</v>
          </cell>
          <cell r="ABY1" t="str">
            <v>mt_GDP deflator_</v>
          </cell>
          <cell r="ABZ1" t="str">
            <v>mt_Nominal_GDP-e</v>
          </cell>
          <cell r="ACA1" t="str">
            <v>mt_Nominal_GDP</v>
          </cell>
          <cell r="ACB1" t="str">
            <v>mt_NULC</v>
          </cell>
          <cell r="ACC1" t="str">
            <v>mt_endo_dwinf</v>
          </cell>
          <cell r="ACD1" t="str">
            <v>mt_fitted_values</v>
          </cell>
          <cell r="ACE1" t="str">
            <v>mt_CUBS</v>
          </cell>
          <cell r="ACF1" t="str">
            <v>mt_hperehp</v>
          </cell>
          <cell r="ACG1" t="str">
            <v>mt_whperehp</v>
          </cell>
          <cell r="ACH1" t="str">
            <v>nl_GDP</v>
          </cell>
          <cell r="ACI1" t="str">
            <v>nl_Y_GAP(PF)</v>
          </cell>
          <cell r="ACJ1" t="str">
            <v>nl_Y_Gap(HP)</v>
          </cell>
          <cell r="ACK1" t="str">
            <v>nl_Y_Pot</v>
          </cell>
          <cell r="ACL1" t="str">
            <v>nl_Trend_GDP</v>
          </cell>
          <cell r="ACM1" t="str">
            <v>nl_Part</v>
          </cell>
          <cell r="ACN1" t="str">
            <v>nl_Part_S</v>
          </cell>
          <cell r="ACO1" t="str">
            <v>nl_wSR</v>
          </cell>
          <cell r="ACP1" t="str">
            <v>nl_wSR_KF</v>
          </cell>
          <cell r="ACQ1" t="str">
            <v>nl_NAWRU</v>
          </cell>
          <cell r="ACR1" t="str">
            <v>nl_UnEmpl_Rate</v>
          </cell>
          <cell r="ACS1" t="str">
            <v>nl_HperE</v>
          </cell>
          <cell r="ACT1" t="str">
            <v>nl_Investment</v>
          </cell>
          <cell r="ACU1" t="str">
            <v>nl_Pot_LF</v>
          </cell>
          <cell r="ACV1" t="str">
            <v>nl_Pot_Empl</v>
          </cell>
          <cell r="ACW1" t="str">
            <v>nl_Pot_Tot_Hrs</v>
          </cell>
          <cell r="ACX1" t="str">
            <v>nl_Empl</v>
          </cell>
          <cell r="ACY1" t="str">
            <v>nl_Tot_Hrs</v>
          </cell>
          <cell r="ACZ1" t="str">
            <v>nl_Capital</v>
          </cell>
          <cell r="ADA1" t="str">
            <v>nl_Wage_Infl</v>
          </cell>
          <cell r="ADB1" t="str">
            <v>nl_Civ_Empl</v>
          </cell>
          <cell r="ADC1" t="str">
            <v>nl_Pop_WA</v>
          </cell>
          <cell r="ADD1" t="str">
            <v>nl_Tot_Pop</v>
          </cell>
          <cell r="ADE1" t="str">
            <v>nl_SR</v>
          </cell>
          <cell r="ADF1" t="str">
            <v>nl_SR_HP</v>
          </cell>
          <cell r="ADG1" t="str">
            <v>nl_SR_Kf</v>
          </cell>
          <cell r="ADH1" t="str">
            <v>nl_Depreciation</v>
          </cell>
          <cell r="ADI1" t="str">
            <v>nl_Exchange rate</v>
          </cell>
          <cell r="ADJ1" t="str">
            <v>nl_PPS</v>
          </cell>
          <cell r="ADK1" t="str">
            <v>nl_GDP deflator_</v>
          </cell>
          <cell r="ADL1" t="str">
            <v>nl_Nominal_GDP-e</v>
          </cell>
          <cell r="ADM1" t="str">
            <v>nl_Nominal_GDP</v>
          </cell>
          <cell r="ADN1" t="str">
            <v>nl_NULC</v>
          </cell>
          <cell r="ADO1" t="str">
            <v>nl_endo_dwinf</v>
          </cell>
          <cell r="ADP1" t="str">
            <v>nl_fitted_values</v>
          </cell>
          <cell r="ADQ1" t="str">
            <v>nl_CUBS</v>
          </cell>
          <cell r="ADR1" t="str">
            <v>nl_hperehp</v>
          </cell>
          <cell r="ADS1" t="str">
            <v>nl_whperehp</v>
          </cell>
          <cell r="ADT1" t="str">
            <v>pl_GDP</v>
          </cell>
          <cell r="ADU1" t="str">
            <v>pl_Y_GAP(PF)</v>
          </cell>
          <cell r="ADV1" t="str">
            <v>pl_Y_Gap(HP)</v>
          </cell>
          <cell r="ADW1" t="str">
            <v>pl_Y_Pot</v>
          </cell>
          <cell r="ADX1" t="str">
            <v>pl_Trend_GDP</v>
          </cell>
          <cell r="ADY1" t="str">
            <v>pl_Part</v>
          </cell>
          <cell r="ADZ1" t="str">
            <v>pl_Part_S</v>
          </cell>
          <cell r="AEA1" t="str">
            <v>pl_wSR</v>
          </cell>
          <cell r="AEB1" t="str">
            <v>pl_wSR_KF</v>
          </cell>
          <cell r="AEC1" t="str">
            <v>pl_NAWRU</v>
          </cell>
          <cell r="AED1" t="str">
            <v>pl_UnEmpl_Rate</v>
          </cell>
          <cell r="AEE1" t="str">
            <v>pl_HperE</v>
          </cell>
          <cell r="AEF1" t="str">
            <v>pl_Investment</v>
          </cell>
          <cell r="AEG1" t="str">
            <v>pl_Pot_LF</v>
          </cell>
          <cell r="AEH1" t="str">
            <v>pl_Pot_Empl</v>
          </cell>
          <cell r="AEI1" t="str">
            <v>pl_Pot_Tot_Hrs</v>
          </cell>
          <cell r="AEJ1" t="str">
            <v>pl_Empl</v>
          </cell>
          <cell r="AEK1" t="str">
            <v>pl_Tot_Hrs</v>
          </cell>
          <cell r="AEL1" t="str">
            <v>pl_Capital</v>
          </cell>
          <cell r="AEM1" t="str">
            <v>pl_Wage_Infl</v>
          </cell>
          <cell r="AEN1" t="str">
            <v>pl_Civ_Empl</v>
          </cell>
          <cell r="AEO1" t="str">
            <v>pl_Pop_WA</v>
          </cell>
          <cell r="AEP1" t="str">
            <v>pl_Tot_Pop</v>
          </cell>
          <cell r="AEQ1" t="str">
            <v>pl_SR</v>
          </cell>
          <cell r="AER1" t="str">
            <v>pl_SR_HP</v>
          </cell>
          <cell r="AES1" t="str">
            <v>pl_SR_Kf</v>
          </cell>
          <cell r="AET1" t="str">
            <v>pl_Depreciation</v>
          </cell>
          <cell r="AEU1" t="str">
            <v>pl_Exchange rate</v>
          </cell>
          <cell r="AEV1" t="str">
            <v>pl_PPS</v>
          </cell>
          <cell r="AEW1" t="str">
            <v>pl_GDP deflator_</v>
          </cell>
          <cell r="AEX1" t="str">
            <v>pl_Nominal_GDP-e</v>
          </cell>
          <cell r="AEY1" t="str">
            <v>pl_Nominal_GDP</v>
          </cell>
          <cell r="AEZ1" t="str">
            <v>pl_NULC</v>
          </cell>
          <cell r="AFA1" t="str">
            <v>pl_endo_drulc</v>
          </cell>
          <cell r="AFB1" t="str">
            <v>pl_fitted_values</v>
          </cell>
          <cell r="AFC1" t="str">
            <v>pl_CUBS</v>
          </cell>
          <cell r="AFD1" t="str">
            <v>pl_hperehp</v>
          </cell>
          <cell r="AFE1" t="str">
            <v>pl_whperehp</v>
          </cell>
          <cell r="AFF1" t="str">
            <v>pt_GDP</v>
          </cell>
          <cell r="AFG1" t="str">
            <v>pt_Y_GAP(PF)</v>
          </cell>
          <cell r="AFH1" t="str">
            <v>pt_Y_Gap(HP)</v>
          </cell>
          <cell r="AFI1" t="str">
            <v>pt_Y_Pot</v>
          </cell>
          <cell r="AFJ1" t="str">
            <v>pt_Trend_GDP</v>
          </cell>
          <cell r="AFK1" t="str">
            <v>pt_Part</v>
          </cell>
          <cell r="AFL1" t="str">
            <v>pt_Part_S</v>
          </cell>
          <cell r="AFM1" t="str">
            <v>pt_wSR</v>
          </cell>
          <cell r="AFN1" t="str">
            <v>pt_wSR_KF</v>
          </cell>
          <cell r="AFO1" t="str">
            <v>pt_NAWRU</v>
          </cell>
          <cell r="AFP1" t="str">
            <v>pt_UnEmpl_Rate</v>
          </cell>
          <cell r="AFQ1" t="str">
            <v>pt_HperE</v>
          </cell>
          <cell r="AFR1" t="str">
            <v>pt_Investment</v>
          </cell>
          <cell r="AFS1" t="str">
            <v>pt_Pot_LF</v>
          </cell>
          <cell r="AFT1" t="str">
            <v>pt_Pot_Empl</v>
          </cell>
          <cell r="AFU1" t="str">
            <v>pt_Pot_Tot_Hrs</v>
          </cell>
          <cell r="AFV1" t="str">
            <v>pt_Empl</v>
          </cell>
          <cell r="AFW1" t="str">
            <v>pt_Tot_Hrs</v>
          </cell>
          <cell r="AFX1" t="str">
            <v>pt_Capital</v>
          </cell>
          <cell r="AFY1" t="str">
            <v>pt_Wage_Infl</v>
          </cell>
          <cell r="AFZ1" t="str">
            <v>pt_Civ_Empl</v>
          </cell>
          <cell r="AGA1" t="str">
            <v>pt_Pop_WA</v>
          </cell>
          <cell r="AGB1" t="str">
            <v>pt_Tot_Pop</v>
          </cell>
          <cell r="AGC1" t="str">
            <v>pt_SR</v>
          </cell>
          <cell r="AGD1" t="str">
            <v>pt_SR_HP</v>
          </cell>
          <cell r="AGE1" t="str">
            <v>pt_SR_Kf</v>
          </cell>
          <cell r="AGF1" t="str">
            <v>pt_Depreciation</v>
          </cell>
          <cell r="AGG1" t="str">
            <v>pt_Exchange rate</v>
          </cell>
          <cell r="AGH1" t="str">
            <v>pt_PPS</v>
          </cell>
          <cell r="AGI1" t="str">
            <v>pt_GDP deflator_</v>
          </cell>
          <cell r="AGJ1" t="str">
            <v>pt_Nominal_GDP-e</v>
          </cell>
          <cell r="AGK1" t="str">
            <v>pt_Nominal_GDP</v>
          </cell>
          <cell r="AGL1" t="str">
            <v>pt_NULC</v>
          </cell>
          <cell r="AGM1" t="str">
            <v>pt_endo_drulc</v>
          </cell>
          <cell r="AGN1" t="str">
            <v>pt_fitted_values</v>
          </cell>
          <cell r="AGO1" t="str">
            <v>pt_CUBS</v>
          </cell>
          <cell r="AGP1" t="str">
            <v>pt_hperehp</v>
          </cell>
          <cell r="AGQ1" t="str">
            <v>pt_whperehp</v>
          </cell>
          <cell r="AGR1" t="str">
            <v>ro_GDP</v>
          </cell>
          <cell r="AGS1" t="str">
            <v>ro_Y_GAP(PF)</v>
          </cell>
          <cell r="AGT1" t="str">
            <v>ro_Y_Gap(HP)</v>
          </cell>
          <cell r="AGU1" t="str">
            <v>ro_Y_Pot</v>
          </cell>
          <cell r="AGV1" t="str">
            <v>ro_Trend_GDP</v>
          </cell>
          <cell r="AGW1" t="str">
            <v>ro_Part</v>
          </cell>
          <cell r="AGX1" t="str">
            <v>ro_Part_S</v>
          </cell>
          <cell r="AGY1" t="str">
            <v>ro_wSR</v>
          </cell>
          <cell r="AGZ1" t="str">
            <v>ro_wSR_KF</v>
          </cell>
          <cell r="AHA1" t="str">
            <v>ro_NAWRU</v>
          </cell>
          <cell r="AHB1" t="str">
            <v>ro_UnEmpl_Rate</v>
          </cell>
          <cell r="AHC1" t="str">
            <v>ro_HperE</v>
          </cell>
          <cell r="AHD1" t="str">
            <v>ro_Investment</v>
          </cell>
          <cell r="AHE1" t="str">
            <v>ro_Pot_LF</v>
          </cell>
          <cell r="AHF1" t="str">
            <v>ro_Pot_Empl</v>
          </cell>
          <cell r="AHG1" t="str">
            <v>ro_Pot_Tot_Hrs</v>
          </cell>
          <cell r="AHH1" t="str">
            <v>ro_Empl</v>
          </cell>
          <cell r="AHI1" t="str">
            <v>ro_Tot_Hrs</v>
          </cell>
          <cell r="AHJ1" t="str">
            <v>ro_Capital</v>
          </cell>
          <cell r="AHK1" t="str">
            <v>ro_Wage_Infl</v>
          </cell>
          <cell r="AHL1" t="str">
            <v>ro_Civ_Empl</v>
          </cell>
          <cell r="AHM1" t="str">
            <v>ro_Pop_WA</v>
          </cell>
          <cell r="AHN1" t="str">
            <v>ro_Tot_Pop</v>
          </cell>
          <cell r="AHO1" t="str">
            <v>ro_SR</v>
          </cell>
          <cell r="AHP1" t="str">
            <v>ro_SR_HP</v>
          </cell>
          <cell r="AHQ1" t="str">
            <v>ro_SR_Kf</v>
          </cell>
          <cell r="AHR1" t="str">
            <v>ro_Depreciation</v>
          </cell>
          <cell r="AHS1" t="str">
            <v>ro_Exchange rate</v>
          </cell>
          <cell r="AHT1" t="str">
            <v>ro_PPS</v>
          </cell>
          <cell r="AHU1" t="str">
            <v>ro_GDP deflator_</v>
          </cell>
          <cell r="AHV1" t="str">
            <v>ro_Nominal_GDP-e</v>
          </cell>
          <cell r="AHW1" t="str">
            <v>ro_Nominal_GDP</v>
          </cell>
          <cell r="AHX1" t="str">
            <v>ro_NULC</v>
          </cell>
          <cell r="AHY1" t="str">
            <v>ro_endo_drulc</v>
          </cell>
          <cell r="AHZ1" t="str">
            <v>ro_fitted_values</v>
          </cell>
          <cell r="AIA1" t="str">
            <v>ro_CUBS</v>
          </cell>
          <cell r="AIB1" t="str">
            <v>ro_hperehp</v>
          </cell>
          <cell r="AIC1" t="str">
            <v>ro_whperehp</v>
          </cell>
          <cell r="AID1" t="str">
            <v>se_GDP</v>
          </cell>
          <cell r="AIE1" t="str">
            <v>se_Y_GAP(PF)</v>
          </cell>
          <cell r="AIF1" t="str">
            <v>se_Y_Gap(HP)</v>
          </cell>
          <cell r="AIG1" t="str">
            <v>se_Y_Pot</v>
          </cell>
          <cell r="AIH1" t="str">
            <v>se_Trend_GDP</v>
          </cell>
          <cell r="AII1" t="str">
            <v>se_Part</v>
          </cell>
          <cell r="AIJ1" t="str">
            <v>se_Part_S</v>
          </cell>
          <cell r="AIK1" t="str">
            <v>se_wSR</v>
          </cell>
          <cell r="AIL1" t="str">
            <v>se_wSR_KF</v>
          </cell>
          <cell r="AIM1" t="str">
            <v>se_NAWRU</v>
          </cell>
          <cell r="AIN1" t="str">
            <v>se_UnEmpl_Rate</v>
          </cell>
          <cell r="AIO1" t="str">
            <v>se_HperE</v>
          </cell>
          <cell r="AIP1" t="str">
            <v>se_Investment</v>
          </cell>
          <cell r="AIQ1" t="str">
            <v>se_Pot_LF</v>
          </cell>
          <cell r="AIR1" t="str">
            <v>se_Pot_Empl</v>
          </cell>
          <cell r="AIS1" t="str">
            <v>se_Pot_Tot_Hrs</v>
          </cell>
          <cell r="AIT1" t="str">
            <v>se_Empl</v>
          </cell>
          <cell r="AIU1" t="str">
            <v>se_Tot_Hrs</v>
          </cell>
          <cell r="AIV1" t="str">
            <v>se_Capital</v>
          </cell>
          <cell r="AIW1" t="str">
            <v>se_Wage_Infl</v>
          </cell>
          <cell r="AIX1" t="str">
            <v>se_Civ_Empl</v>
          </cell>
          <cell r="AIY1" t="str">
            <v>se_Pop_WA</v>
          </cell>
          <cell r="AIZ1" t="str">
            <v>se_Tot_Pop</v>
          </cell>
          <cell r="AJA1" t="str">
            <v>se_SR</v>
          </cell>
          <cell r="AJB1" t="str">
            <v>se_SR_HP</v>
          </cell>
          <cell r="AJC1" t="str">
            <v>se_SR_Kf</v>
          </cell>
          <cell r="AJD1" t="str">
            <v>se_Depreciation</v>
          </cell>
          <cell r="AJE1" t="str">
            <v>se_Exchange rate</v>
          </cell>
          <cell r="AJF1" t="str">
            <v>se_PPS</v>
          </cell>
          <cell r="AJG1" t="str">
            <v>se_GDP deflator_</v>
          </cell>
          <cell r="AJH1" t="str">
            <v>se_Nominal_GDP-e</v>
          </cell>
          <cell r="AJI1" t="str">
            <v>se_Nominal_GDP</v>
          </cell>
          <cell r="AJJ1" t="str">
            <v>se_NULC</v>
          </cell>
          <cell r="AJK1" t="str">
            <v>se_endo_drulc</v>
          </cell>
          <cell r="AJL1" t="str">
            <v>se_fitted_values</v>
          </cell>
          <cell r="AJM1" t="str">
            <v>se_CUBS</v>
          </cell>
          <cell r="AJN1" t="str">
            <v>se_hperehp</v>
          </cell>
          <cell r="AJO1" t="str">
            <v>se_whperehp</v>
          </cell>
          <cell r="AJP1" t="str">
            <v>si_GDP</v>
          </cell>
          <cell r="AJQ1" t="str">
            <v>si_Y_GAP(PF)</v>
          </cell>
          <cell r="AJR1" t="str">
            <v>si_Y_Gap(HP)</v>
          </cell>
          <cell r="AJS1" t="str">
            <v>si_Y_Pot</v>
          </cell>
          <cell r="AJT1" t="str">
            <v>si_Trend_GDP</v>
          </cell>
          <cell r="AJU1" t="str">
            <v>si_Part</v>
          </cell>
          <cell r="AJV1" t="str">
            <v>si_Part_S</v>
          </cell>
          <cell r="AJW1" t="str">
            <v>si_wSR</v>
          </cell>
          <cell r="AJX1" t="str">
            <v>si_wSR_KF</v>
          </cell>
          <cell r="AJY1" t="str">
            <v>si_NAWRU</v>
          </cell>
          <cell r="AJZ1" t="str">
            <v>si_UnEmpl_Rate</v>
          </cell>
          <cell r="AKA1" t="str">
            <v>si_HperE</v>
          </cell>
          <cell r="AKB1" t="str">
            <v>si_Investment</v>
          </cell>
          <cell r="AKC1" t="str">
            <v>si_Pot_LF</v>
          </cell>
          <cell r="AKD1" t="str">
            <v>si_Pot_Empl</v>
          </cell>
          <cell r="AKE1" t="str">
            <v>si_Pot_Tot_Hrs</v>
          </cell>
          <cell r="AKF1" t="str">
            <v>si_Empl</v>
          </cell>
          <cell r="AKG1" t="str">
            <v>si_Tot_Hrs</v>
          </cell>
          <cell r="AKH1" t="str">
            <v>si_Capital</v>
          </cell>
          <cell r="AKI1" t="str">
            <v>si_Wage_Infl</v>
          </cell>
          <cell r="AKJ1" t="str">
            <v>si_Civ_Empl</v>
          </cell>
          <cell r="AKK1" t="str">
            <v>si_Pop_WA</v>
          </cell>
          <cell r="AKL1" t="str">
            <v>si_Tot_Pop</v>
          </cell>
          <cell r="AKM1" t="str">
            <v>si_SR</v>
          </cell>
          <cell r="AKN1" t="str">
            <v>si_SR_HP</v>
          </cell>
          <cell r="AKO1" t="str">
            <v>si_SR_Kf</v>
          </cell>
          <cell r="AKP1" t="str">
            <v>si_Depreciation</v>
          </cell>
          <cell r="AKQ1" t="str">
            <v>si_Exchange rate</v>
          </cell>
          <cell r="AKR1" t="str">
            <v>si_PPS</v>
          </cell>
          <cell r="AKS1" t="str">
            <v>si_GDP deflator_</v>
          </cell>
          <cell r="AKT1" t="str">
            <v>si_Nominal_GDP-e</v>
          </cell>
          <cell r="AKU1" t="str">
            <v>si_Nominal_GDP</v>
          </cell>
          <cell r="AKV1" t="str">
            <v>si_NULC</v>
          </cell>
          <cell r="AKW1" t="str">
            <v>si_endo_drulc</v>
          </cell>
          <cell r="AKX1" t="str">
            <v>si_fitted_values</v>
          </cell>
          <cell r="AKY1" t="str">
            <v>si_CUBS</v>
          </cell>
          <cell r="AKZ1" t="str">
            <v>si_hperehp</v>
          </cell>
          <cell r="ALA1" t="str">
            <v>si_whperehp</v>
          </cell>
          <cell r="ALB1" t="str">
            <v>sk_GDP</v>
          </cell>
          <cell r="ALC1" t="str">
            <v>sk_Y_GAP(PF)</v>
          </cell>
          <cell r="ALD1" t="str">
            <v>sk_Y_Gap(HP)</v>
          </cell>
          <cell r="ALE1" t="str">
            <v>sk_Y_Pot</v>
          </cell>
          <cell r="ALF1" t="str">
            <v>sk_Trend_GDP</v>
          </cell>
          <cell r="ALG1" t="str">
            <v>sk_Part</v>
          </cell>
          <cell r="ALH1" t="str">
            <v>sk_Part_S</v>
          </cell>
          <cell r="ALI1" t="str">
            <v>sk_wSR</v>
          </cell>
          <cell r="ALJ1" t="str">
            <v>sk_wSR_KF</v>
          </cell>
          <cell r="ALK1" t="str">
            <v>sk_NAWRU</v>
          </cell>
          <cell r="ALL1" t="str">
            <v>sk_UnEmpl_Rate</v>
          </cell>
          <cell r="ALM1" t="str">
            <v>sk_HperE</v>
          </cell>
          <cell r="ALN1" t="str">
            <v>sk_Investment</v>
          </cell>
          <cell r="ALO1" t="str">
            <v>sk_Pot_LF</v>
          </cell>
          <cell r="ALP1" t="str">
            <v>sk_Pot_Empl</v>
          </cell>
          <cell r="ALQ1" t="str">
            <v>sk_Pot_Tot_Hrs</v>
          </cell>
          <cell r="ALR1" t="str">
            <v>sk_Empl</v>
          </cell>
          <cell r="ALS1" t="str">
            <v>sk_Tot_Hrs</v>
          </cell>
          <cell r="ALT1" t="str">
            <v>sk_Capital</v>
          </cell>
          <cell r="ALU1" t="str">
            <v>sk_Wage_Infl</v>
          </cell>
          <cell r="ALV1" t="str">
            <v>sk_Civ_Empl</v>
          </cell>
          <cell r="ALW1" t="str">
            <v>sk_Pop_WA</v>
          </cell>
          <cell r="ALX1" t="str">
            <v>sk_Tot_Pop</v>
          </cell>
          <cell r="ALY1" t="str">
            <v>sk_SR</v>
          </cell>
          <cell r="ALZ1" t="str">
            <v>sk_SR_HP</v>
          </cell>
          <cell r="AMA1" t="str">
            <v>sk_SR_Kf</v>
          </cell>
          <cell r="AMB1" t="str">
            <v>sk_Depreciation</v>
          </cell>
          <cell r="AMC1" t="str">
            <v>sk_Exchange rate</v>
          </cell>
          <cell r="AMD1" t="str">
            <v>sk_PPS</v>
          </cell>
          <cell r="AME1" t="str">
            <v>sk_GDP deflator_</v>
          </cell>
          <cell r="AMF1" t="str">
            <v>sk_Nominal_GDP-e</v>
          </cell>
          <cell r="AMG1" t="str">
            <v>sk_Nominal_GDP</v>
          </cell>
          <cell r="AMH1" t="str">
            <v>sk_NULC</v>
          </cell>
          <cell r="AMI1" t="str">
            <v>sk_endo_drulc</v>
          </cell>
          <cell r="AMJ1" t="str">
            <v>sk_fitted_values</v>
          </cell>
          <cell r="AMK1" t="str">
            <v>sk_CUBS</v>
          </cell>
          <cell r="AML1" t="str">
            <v>sk_hperehp</v>
          </cell>
          <cell r="AMM1" t="str">
            <v>sk_whperehp</v>
          </cell>
          <cell r="AMN1" t="str">
            <v>uk_GDP</v>
          </cell>
          <cell r="AMO1" t="str">
            <v>uk_Y_GAP(PF)</v>
          </cell>
          <cell r="AMP1" t="str">
            <v>uk_Y_Gap(HP)</v>
          </cell>
          <cell r="AMQ1" t="str">
            <v>uk_Y_Pot</v>
          </cell>
          <cell r="AMR1" t="str">
            <v>uk_Trend_GDP</v>
          </cell>
          <cell r="AMS1" t="str">
            <v>uk_Part</v>
          </cell>
          <cell r="AMT1" t="str">
            <v>uk_Part_S</v>
          </cell>
          <cell r="AMU1" t="str">
            <v>uk_wSR</v>
          </cell>
          <cell r="AMV1" t="str">
            <v>uk_wSR_KF</v>
          </cell>
          <cell r="AMW1" t="str">
            <v>uk_NAWRU</v>
          </cell>
          <cell r="AMX1" t="str">
            <v>uk_UnEmpl_Rate</v>
          </cell>
          <cell r="AMY1" t="str">
            <v>uk_HperE</v>
          </cell>
          <cell r="AMZ1" t="str">
            <v>uk_Investment</v>
          </cell>
          <cell r="ANA1" t="str">
            <v>uk_Pot_LF</v>
          </cell>
          <cell r="ANB1" t="str">
            <v>uk_Pot_Empl</v>
          </cell>
          <cell r="ANC1" t="str">
            <v>uk_Pot_Tot_Hrs</v>
          </cell>
          <cell r="AND1" t="str">
            <v>uk_Empl</v>
          </cell>
          <cell r="ANE1" t="str">
            <v>uk_Tot_Hrs</v>
          </cell>
          <cell r="ANF1" t="str">
            <v>uk_Capital</v>
          </cell>
          <cell r="ANG1" t="str">
            <v>uk_Wage_Infl</v>
          </cell>
          <cell r="ANH1" t="str">
            <v>uk_Civ_Empl</v>
          </cell>
          <cell r="ANI1" t="str">
            <v>uk_Pop_WA</v>
          </cell>
          <cell r="ANJ1" t="str">
            <v>uk_Tot_Pop</v>
          </cell>
          <cell r="ANK1" t="str">
            <v>uk_SR</v>
          </cell>
          <cell r="ANL1" t="str">
            <v>uk_SR_HP</v>
          </cell>
          <cell r="ANM1" t="str">
            <v>uk_SR_Kf</v>
          </cell>
          <cell r="ANN1" t="str">
            <v>uk_Depreciation</v>
          </cell>
          <cell r="ANO1" t="str">
            <v>uk_Exchange rate</v>
          </cell>
          <cell r="ANP1" t="str">
            <v>uk_PPS</v>
          </cell>
          <cell r="ANQ1" t="str">
            <v>uk_GDP deflator_</v>
          </cell>
          <cell r="ANR1" t="str">
            <v>uk_Nominal_GDP-e</v>
          </cell>
          <cell r="ANS1" t="str">
            <v>uk_Nominal_GDP</v>
          </cell>
          <cell r="ANT1" t="str">
            <v>uk_NULC</v>
          </cell>
          <cell r="ANU1" t="str">
            <v>uk_endo_drulc</v>
          </cell>
          <cell r="ANV1" t="str">
            <v>uk_fitted_values</v>
          </cell>
          <cell r="ANW1" t="str">
            <v>uk_CUBS</v>
          </cell>
          <cell r="ANX1" t="str">
            <v>uk_hperehp</v>
          </cell>
          <cell r="ANY1" t="str">
            <v>uk_whperehp</v>
          </cell>
          <cell r="ANZ1" t="str">
            <v>us_GDP</v>
          </cell>
          <cell r="AOA1" t="str">
            <v>us_Y_GAP(PF)</v>
          </cell>
          <cell r="AOB1" t="str">
            <v>us_Y_Gap(HP)</v>
          </cell>
          <cell r="AOC1" t="str">
            <v>us_Y_Pot</v>
          </cell>
          <cell r="AOD1" t="str">
            <v>us_Trend_GDP</v>
          </cell>
          <cell r="AOE1" t="str">
            <v>us_Part</v>
          </cell>
          <cell r="AOF1" t="str">
            <v>us_Part_S</v>
          </cell>
          <cell r="AOG1" t="str">
            <v>us_wSR</v>
          </cell>
          <cell r="AOH1" t="str">
            <v>us_wSR_KF</v>
          </cell>
          <cell r="AOI1" t="str">
            <v>us_NAWRU</v>
          </cell>
          <cell r="AOJ1" t="str">
            <v>us_UnEmpl_Rate</v>
          </cell>
          <cell r="AOK1" t="str">
            <v>us_HperE</v>
          </cell>
          <cell r="AOL1" t="str">
            <v>us_Investment</v>
          </cell>
          <cell r="AOM1" t="str">
            <v>us_Pot_LF</v>
          </cell>
          <cell r="AON1" t="str">
            <v>us_Pot_Empl</v>
          </cell>
          <cell r="AOO1" t="str">
            <v>us_Pot_Tot_Hrs</v>
          </cell>
          <cell r="AOP1" t="str">
            <v>us_Empl</v>
          </cell>
          <cell r="AOQ1" t="str">
            <v>us_Tot_Hrs</v>
          </cell>
          <cell r="AOR1" t="str">
            <v>us_Capital</v>
          </cell>
          <cell r="AOS1" t="str">
            <v>us_Wage_Infl</v>
          </cell>
          <cell r="AOT1" t="str">
            <v>us_Civ_Empl</v>
          </cell>
          <cell r="AOU1" t="str">
            <v>us_Pop_WA</v>
          </cell>
          <cell r="AOV1" t="str">
            <v>us_Tot_Pop</v>
          </cell>
          <cell r="AOW1" t="str">
            <v>us_SR</v>
          </cell>
          <cell r="AOX1" t="str">
            <v>us_SR_HP</v>
          </cell>
          <cell r="AOY1" t="str">
            <v>us_SR_Kf</v>
          </cell>
          <cell r="AOZ1" t="str">
            <v>us_Depreciation</v>
          </cell>
          <cell r="APA1" t="str">
            <v>us_Exchange rate</v>
          </cell>
          <cell r="APB1" t="str">
            <v>us_PPS</v>
          </cell>
          <cell r="APC1" t="str">
            <v>us_GDP deflator_</v>
          </cell>
          <cell r="APD1" t="str">
            <v>us_Nominal_GDP-e</v>
          </cell>
          <cell r="APE1" t="str">
            <v>us_Nominal_GDP</v>
          </cell>
          <cell r="APF1" t="str">
            <v>us_NULC</v>
          </cell>
          <cell r="APG1" t="str">
            <v>us_endo_dwinf</v>
          </cell>
          <cell r="APH1" t="str">
            <v>us_fitted_values</v>
          </cell>
          <cell r="API1" t="str">
            <v>us_CUBS</v>
          </cell>
          <cell r="APJ1" t="str">
            <v>us_hperehp</v>
          </cell>
          <cell r="APK1" t="str">
            <v>us_whperehp</v>
          </cell>
        </row>
        <row r="2">
          <cell r="A2">
            <v>1965</v>
          </cell>
          <cell r="B2">
            <v>102.00194567748601</v>
          </cell>
          <cell r="C2">
            <v>-1.583857570854674</v>
          </cell>
          <cell r="D2">
            <v>-0.53503009707513982</v>
          </cell>
          <cell r="E2">
            <v>103.64351127755521</v>
          </cell>
          <cell r="F2">
            <v>102.5506223719136</v>
          </cell>
          <cell r="G2">
            <v>65.052909668312338</v>
          </cell>
          <cell r="H2">
            <v>64.545558459218014</v>
          </cell>
          <cell r="I2">
            <v>2.319843151301626</v>
          </cell>
          <cell r="J2" t="e">
            <v>#N/A</v>
          </cell>
          <cell r="K2">
            <v>1.388550604754474</v>
          </cell>
          <cell r="L2">
            <v>1.6</v>
          </cell>
          <cell r="M2">
            <v>2005.257071</v>
          </cell>
          <cell r="N2">
            <v>26.162898764542401</v>
          </cell>
          <cell r="O2">
            <v>3388.7470283692342</v>
          </cell>
          <cell r="P2">
            <v>3341.692561013213</v>
          </cell>
          <cell r="Q2">
            <v>6713936.452006286</v>
          </cell>
          <cell r="R2">
            <v>3360.7376531278901</v>
          </cell>
          <cell r="S2">
            <v>6739142.9427106464</v>
          </cell>
          <cell r="T2">
            <v>299.26780036470001</v>
          </cell>
          <cell r="U2">
            <v>-0.17574737740029359</v>
          </cell>
          <cell r="V2" t="e">
            <v>#N/A</v>
          </cell>
          <cell r="W2">
            <v>5250.1629999999996</v>
          </cell>
          <cell r="X2">
            <v>7270.89</v>
          </cell>
          <cell r="Y2">
            <v>-7.5907148554314023</v>
          </cell>
          <cell r="Z2">
            <v>-7.5658210734539537</v>
          </cell>
          <cell r="AA2">
            <v>-7.572313748856403</v>
          </cell>
          <cell r="AB2">
            <v>5.188436616655203E-2</v>
          </cell>
          <cell r="AC2">
            <v>2.0213948823790102</v>
          </cell>
          <cell r="AD2">
            <v>1.67960507625296</v>
          </cell>
          <cell r="AE2">
            <v>9.2021383462863593E-2</v>
          </cell>
          <cell r="AF2">
            <v>9.3863601571461395</v>
          </cell>
          <cell r="AG2">
            <v>18.973540385821501</v>
          </cell>
          <cell r="AH2">
            <v>0.207869440216879</v>
          </cell>
          <cell r="AI2">
            <v>-1.7574737739994011E-3</v>
          </cell>
          <cell r="AJ2">
            <v>-8.9500176360376646E-3</v>
          </cell>
          <cell r="AK2" t="e">
            <v>#N/A</v>
          </cell>
          <cell r="AL2">
            <v>2009.1424717929749</v>
          </cell>
          <cell r="AM2" t="e">
            <v>#N/A</v>
          </cell>
          <cell r="AN2">
            <v>135.55151398685001</v>
          </cell>
          <cell r="AO2">
            <v>-0.25032739112756941</v>
          </cell>
          <cell r="AP2">
            <v>0.3200339709782174</v>
          </cell>
          <cell r="AQ2">
            <v>135.8916881044411</v>
          </cell>
          <cell r="AR2">
            <v>135.11908700715151</v>
          </cell>
          <cell r="AS2">
            <v>54.213686238808293</v>
          </cell>
          <cell r="AT2">
            <v>54.024391249831069</v>
          </cell>
          <cell r="AU2">
            <v>2.3836110957581091</v>
          </cell>
          <cell r="AV2" t="e">
            <v>#N/A</v>
          </cell>
          <cell r="AW2">
            <v>1.597638926836555</v>
          </cell>
          <cell r="AX2">
            <v>1.6</v>
          </cell>
          <cell r="AY2">
            <v>1980.6415569999999</v>
          </cell>
          <cell r="AZ2">
            <v>34.527448178644001</v>
          </cell>
          <cell r="BA2">
            <v>3667.4476908484762</v>
          </cell>
          <cell r="BB2">
            <v>3608.8551189181121</v>
          </cell>
          <cell r="BC2">
            <v>7168818.4497131519</v>
          </cell>
          <cell r="BD2">
            <v>3621.4132199957098</v>
          </cell>
          <cell r="BE2">
            <v>7172721.5185926864</v>
          </cell>
          <cell r="BF2">
            <v>372.25281438972598</v>
          </cell>
          <cell r="BG2">
            <v>-0.24940531410877581</v>
          </cell>
          <cell r="BH2" t="e">
            <v>#N/A</v>
          </cell>
          <cell r="BI2">
            <v>6788.5034999999998</v>
          </cell>
          <cell r="BJ2" t="e">
            <v>#N/A</v>
          </cell>
          <cell r="BK2">
            <v>-7.4232660981265779</v>
          </cell>
          <cell r="BL2">
            <v>-7.4302196183344806</v>
          </cell>
          <cell r="BM2">
            <v>-7.4204058890757008</v>
          </cell>
          <cell r="BN2">
            <v>5.9067630832158033E-2</v>
          </cell>
          <cell r="BO2">
            <v>1.3259849429473001</v>
          </cell>
          <cell r="BP2">
            <v>1.4699843511182</v>
          </cell>
          <cell r="BQ2">
            <v>0.12404412451355799</v>
          </cell>
          <cell r="BR2">
            <v>16.814368878986201</v>
          </cell>
          <cell r="BS2">
            <v>22.295599958697501</v>
          </cell>
          <cell r="BT2">
            <v>0.15231793358131401</v>
          </cell>
          <cell r="BU2">
            <v>-2.4940531410837081E-3</v>
          </cell>
          <cell r="BV2">
            <v>-1.500499007648641E-2</v>
          </cell>
          <cell r="BW2" t="e">
            <v>#N/A</v>
          </cell>
          <cell r="BX2">
            <v>1986.452271839129</v>
          </cell>
          <cell r="BY2" t="e">
            <v>#N/A</v>
          </cell>
          <cell r="BZ2" t="e">
            <v>#N/A</v>
          </cell>
          <cell r="CA2" t="e">
            <v>#N/A</v>
          </cell>
          <cell r="CB2" t="e">
            <v>#N/A</v>
          </cell>
          <cell r="CC2" t="e">
            <v>#N/A</v>
          </cell>
          <cell r="CD2" t="e">
            <v>#N/A</v>
          </cell>
          <cell r="CE2" t="e">
            <v>#N/A</v>
          </cell>
          <cell r="CF2" t="e">
            <v>#N/A</v>
          </cell>
          <cell r="CG2" t="e">
            <v>#N/A</v>
          </cell>
          <cell r="CH2" t="e">
            <v>#N/A</v>
          </cell>
          <cell r="CI2" t="e">
            <v>#N/A</v>
          </cell>
          <cell r="CJ2" t="e">
            <v>#N/A</v>
          </cell>
          <cell r="CK2" t="e">
            <v>#N/A</v>
          </cell>
          <cell r="CL2" t="e">
            <v>#N/A</v>
          </cell>
          <cell r="CM2" t="e">
            <v>#N/A</v>
          </cell>
          <cell r="CN2" t="e">
            <v>#N/A</v>
          </cell>
          <cell r="CO2" t="e">
            <v>#N/A</v>
          </cell>
          <cell r="CP2" t="e">
            <v>#N/A</v>
          </cell>
          <cell r="CQ2" t="e">
            <v>#N/A</v>
          </cell>
          <cell r="CR2" t="e">
            <v>#N/A</v>
          </cell>
          <cell r="CS2" t="e">
            <v>#N/A</v>
          </cell>
          <cell r="CT2" t="e">
            <v>#N/A</v>
          </cell>
          <cell r="CU2">
            <v>5983.43749999999</v>
          </cell>
          <cell r="CV2">
            <v>8204.1674999999996</v>
          </cell>
          <cell r="CW2" t="e">
            <v>#N/A</v>
          </cell>
          <cell r="CX2" t="e">
            <v>#N/A</v>
          </cell>
          <cell r="CY2" t="e">
            <v>#N/A</v>
          </cell>
          <cell r="CZ2" t="e">
            <v>#N/A</v>
          </cell>
          <cell r="DA2" t="e">
            <v>#N/A</v>
          </cell>
          <cell r="DB2" t="e">
            <v>#N/A</v>
          </cell>
          <cell r="DC2" t="e">
            <v>#N/A</v>
          </cell>
          <cell r="DD2" t="e">
            <v>#N/A</v>
          </cell>
          <cell r="DE2" t="e">
            <v>#N/A</v>
          </cell>
          <cell r="DF2" t="e">
            <v>#N/A</v>
          </cell>
          <cell r="DG2" t="e">
            <v>#N/A</v>
          </cell>
          <cell r="DH2" t="e">
            <v>#N/A</v>
          </cell>
          <cell r="DI2" t="e">
            <v>#N/A</v>
          </cell>
          <cell r="DJ2" t="e">
            <v>#N/A</v>
          </cell>
          <cell r="DK2" t="e">
            <v>#N/A</v>
          </cell>
          <cell r="DL2" t="e">
            <v>#N/A</v>
          </cell>
          <cell r="DM2" t="e">
            <v>#N/A</v>
          </cell>
          <cell r="DN2" t="e">
            <v>#N/A</v>
          </cell>
          <cell r="DO2" t="e">
            <v>#N/A</v>
          </cell>
          <cell r="DP2" t="e">
            <v>#N/A</v>
          </cell>
          <cell r="DQ2" t="e">
            <v>#N/A</v>
          </cell>
          <cell r="DR2" t="e">
            <v>#N/A</v>
          </cell>
          <cell r="DS2" t="e">
            <v>#N/A</v>
          </cell>
          <cell r="DT2" t="e">
            <v>#N/A</v>
          </cell>
          <cell r="DU2" t="e">
            <v>#N/A</v>
          </cell>
          <cell r="DV2" t="e">
            <v>#N/A</v>
          </cell>
          <cell r="DW2" t="e">
            <v>#N/A</v>
          </cell>
          <cell r="DX2" t="e">
            <v>#N/A</v>
          </cell>
          <cell r="DY2" t="e">
            <v>#N/A</v>
          </cell>
          <cell r="DZ2" t="e">
            <v>#N/A</v>
          </cell>
          <cell r="EA2" t="e">
            <v>#N/A</v>
          </cell>
          <cell r="EB2" t="e">
            <v>#N/A</v>
          </cell>
          <cell r="EC2" t="e">
            <v>#N/A</v>
          </cell>
          <cell r="ED2" t="e">
            <v>#N/A</v>
          </cell>
          <cell r="EE2" t="e">
            <v>#N/A</v>
          </cell>
          <cell r="EF2" t="e">
            <v>#N/A</v>
          </cell>
          <cell r="EG2" t="e">
            <v>#N/A</v>
          </cell>
          <cell r="EH2">
            <v>590.79999999999995</v>
          </cell>
          <cell r="EI2" t="e">
            <v>#N/A</v>
          </cell>
          <cell r="EJ2" t="e">
            <v>#N/A</v>
          </cell>
          <cell r="EK2" t="e">
            <v>#N/A</v>
          </cell>
          <cell r="EL2" t="e">
            <v>#N/A</v>
          </cell>
          <cell r="EM2">
            <v>0.65441629048958205</v>
          </cell>
          <cell r="EN2" t="e">
            <v>#N/A</v>
          </cell>
          <cell r="EO2" t="e">
            <v>#N/A</v>
          </cell>
          <cell r="EP2">
            <v>0.39768195874847101</v>
          </cell>
          <cell r="EQ2">
            <v>0.26024955223880603</v>
          </cell>
          <cell r="ER2" t="e">
            <v>#N/A</v>
          </cell>
          <cell r="ES2" t="e">
            <v>#N/A</v>
          </cell>
          <cell r="ET2" t="e">
            <v>#N/A</v>
          </cell>
          <cell r="EU2" t="e">
            <v>#N/A</v>
          </cell>
          <cell r="EV2" t="e">
            <v>#N/A</v>
          </cell>
          <cell r="EW2" t="e">
            <v>#N/A</v>
          </cell>
          <cell r="EX2" t="e">
            <v>#N/A</v>
          </cell>
          <cell r="EY2" t="e">
            <v>#N/A</v>
          </cell>
          <cell r="EZ2" t="e">
            <v>#N/A</v>
          </cell>
          <cell r="FA2" t="e">
            <v>#N/A</v>
          </cell>
          <cell r="FB2" t="e">
            <v>#N/A</v>
          </cell>
          <cell r="FC2" t="e">
            <v>#N/A</v>
          </cell>
          <cell r="FD2" t="e">
            <v>#N/A</v>
          </cell>
          <cell r="FE2" t="e">
            <v>#N/A</v>
          </cell>
          <cell r="FF2" t="e">
            <v>#N/A</v>
          </cell>
          <cell r="FG2" t="e">
            <v>#N/A</v>
          </cell>
          <cell r="FH2" t="e">
            <v>#N/A</v>
          </cell>
          <cell r="FI2" t="e">
            <v>#N/A</v>
          </cell>
          <cell r="FJ2" t="e">
            <v>#N/A</v>
          </cell>
          <cell r="FK2" t="e">
            <v>#N/A</v>
          </cell>
          <cell r="FL2" t="e">
            <v>#N/A</v>
          </cell>
          <cell r="FM2" t="e">
            <v>#N/A</v>
          </cell>
          <cell r="FN2" t="e">
            <v>#N/A</v>
          </cell>
          <cell r="FO2" t="e">
            <v>#N/A</v>
          </cell>
          <cell r="FP2" t="e">
            <v>#N/A</v>
          </cell>
          <cell r="FQ2" t="e">
            <v>#N/A</v>
          </cell>
          <cell r="FR2" t="e">
            <v>#N/A</v>
          </cell>
          <cell r="FS2">
            <v>7202.0839999999998</v>
          </cell>
          <cell r="FT2">
            <v>9782.6794156606502</v>
          </cell>
          <cell r="FU2" t="e">
            <v>#N/A</v>
          </cell>
          <cell r="FV2" t="e">
            <v>#N/A</v>
          </cell>
          <cell r="FW2" t="e">
            <v>#N/A</v>
          </cell>
          <cell r="FX2" t="e">
            <v>#N/A</v>
          </cell>
          <cell r="FY2" t="e">
            <v>#N/A</v>
          </cell>
          <cell r="FZ2" t="e">
            <v>#N/A</v>
          </cell>
          <cell r="GA2" t="e">
            <v>#N/A</v>
          </cell>
          <cell r="GB2" t="e">
            <v>#N/A</v>
          </cell>
          <cell r="GC2" t="e">
            <v>#N/A</v>
          </cell>
          <cell r="GD2" t="e">
            <v>#N/A</v>
          </cell>
          <cell r="GE2" t="e">
            <v>#N/A</v>
          </cell>
          <cell r="GF2" t="e">
            <v>#N/A</v>
          </cell>
          <cell r="GG2" t="e">
            <v>#N/A</v>
          </cell>
          <cell r="GH2" t="e">
            <v>#N/A</v>
          </cell>
          <cell r="GI2" t="e">
            <v>#N/A</v>
          </cell>
          <cell r="GJ2">
            <v>1132.9182386959701</v>
          </cell>
          <cell r="GK2">
            <v>1.0918682261586541</v>
          </cell>
          <cell r="GL2">
            <v>0.97335793998882814</v>
          </cell>
          <cell r="GM2">
            <v>1120.681869447156</v>
          </cell>
          <cell r="GN2">
            <v>1121.997189961033</v>
          </cell>
          <cell r="GO2">
            <v>60.253234116082773</v>
          </cell>
          <cell r="GP2">
            <v>59.807716640100523</v>
          </cell>
          <cell r="GQ2">
            <v>3.5940346469048201</v>
          </cell>
          <cell r="GR2" t="e">
            <v>#N/A</v>
          </cell>
          <cell r="GS2">
            <v>0.52013495007399158</v>
          </cell>
          <cell r="GT2">
            <v>0.4</v>
          </cell>
          <cell r="GU2">
            <v>2071.4781320750999</v>
          </cell>
          <cell r="GV2">
            <v>311.672782563753</v>
          </cell>
          <cell r="GW2">
            <v>33192.625149411273</v>
          </cell>
          <cell r="GX2">
            <v>33019.978705162139</v>
          </cell>
          <cell r="GY2">
            <v>68287447.557500571</v>
          </cell>
          <cell r="GZ2">
            <v>33306.122920316302</v>
          </cell>
          <cell r="HA2">
            <v>68992905.293640479</v>
          </cell>
          <cell r="HB2">
            <v>3433.6899359344402</v>
          </cell>
          <cell r="HC2">
            <v>1.2793148948600399</v>
          </cell>
          <cell r="HD2">
            <v>33771.867877450997</v>
          </cell>
          <cell r="HE2">
            <v>55498.900499999902</v>
          </cell>
          <cell r="HF2">
            <v>75924.869577622288</v>
          </cell>
          <cell r="HG2">
            <v>-7.5491189189129377</v>
          </cell>
          <cell r="HH2">
            <v>-7.5514521511684052</v>
          </cell>
          <cell r="HI2">
            <v>-7.5532979101199533</v>
          </cell>
          <cell r="HJ2">
            <v>4.5630273228018887E-2</v>
          </cell>
          <cell r="HK2">
            <v>2.1879253309336701</v>
          </cell>
          <cell r="HL2">
            <v>2.08291114030115</v>
          </cell>
          <cell r="HM2">
            <v>0.111200352635056</v>
          </cell>
          <cell r="HN2">
            <v>125.98090764968001</v>
          </cell>
          <cell r="HO2">
            <v>275.63681906074999</v>
          </cell>
          <cell r="HP2">
            <v>0.24494707597295601</v>
          </cell>
          <cell r="HQ2">
            <v>1.2793148948598501E-2</v>
          </cell>
          <cell r="HR2">
            <v>4.3541528427281902E-3</v>
          </cell>
          <cell r="HS2" t="e">
            <v>#N/A</v>
          </cell>
          <cell r="HT2">
            <v>2068.064554712294</v>
          </cell>
          <cell r="HU2" t="e">
            <v>#N/A</v>
          </cell>
          <cell r="HV2">
            <v>739.68198278207899</v>
          </cell>
          <cell r="HW2">
            <v>-0.62473903314039791</v>
          </cell>
          <cell r="HX2">
            <v>-1.953346167220005</v>
          </cell>
          <cell r="HY2">
            <v>744.3321160472259</v>
          </cell>
          <cell r="HZ2">
            <v>754.41838539805497</v>
          </cell>
          <cell r="IA2">
            <v>67.841770063489648</v>
          </cell>
          <cell r="IB2">
            <v>67.649511491182011</v>
          </cell>
          <cell r="IC2">
            <v>1.814020086824186</v>
          </cell>
          <cell r="ID2" t="e">
            <v>#N/A</v>
          </cell>
          <cell r="IE2">
            <v>1.2706010000000001</v>
          </cell>
          <cell r="IF2">
            <v>0.9</v>
          </cell>
          <cell r="IG2">
            <v>1945.681818</v>
          </cell>
          <cell r="IH2">
            <v>119.868735957184</v>
          </cell>
          <cell r="II2">
            <v>2325.5517405388309</v>
          </cell>
          <cell r="IJ2">
            <v>2296.0032568680281</v>
          </cell>
          <cell r="IK2">
            <v>4547252.5097288629</v>
          </cell>
          <cell r="IL2">
            <v>2311.1714643304099</v>
          </cell>
          <cell r="IM2">
            <v>4496804.2964281151</v>
          </cell>
          <cell r="IN2">
            <v>1950.96358604134</v>
          </cell>
          <cell r="IO2">
            <v>3.13450840432421</v>
          </cell>
          <cell r="IP2" t="e">
            <v>#N/A</v>
          </cell>
          <cell r="IQ2">
            <v>3437.6475</v>
          </cell>
          <cell r="IR2">
            <v>4740.7780055178</v>
          </cell>
          <cell r="IS2">
            <v>-6.0026776008096494</v>
          </cell>
          <cell r="IT2">
            <v>-5.9978227440500902</v>
          </cell>
          <cell r="IU2">
            <v>-6.0036621558429877</v>
          </cell>
          <cell r="IV2">
            <v>3.3536409194192998E-2</v>
          </cell>
          <cell r="IW2">
            <v>7.3892800000000003</v>
          </cell>
          <cell r="IX2">
            <v>8.9349215553277404</v>
          </cell>
          <cell r="IY2">
            <v>0.10240316142800999</v>
          </cell>
          <cell r="IZ2">
            <v>10.161483840289799</v>
          </cell>
          <cell r="JA2">
            <v>75.086049311376797</v>
          </cell>
          <cell r="JB2">
            <v>0.11012803172470199</v>
          </cell>
          <cell r="JC2">
            <v>5.0823112604704818E-2</v>
          </cell>
          <cell r="JD2">
            <v>4.8211185759728676E-3</v>
          </cell>
          <cell r="JE2" t="e">
            <v>#N/A</v>
          </cell>
          <cell r="JF2">
            <v>1980.5078656254871</v>
          </cell>
          <cell r="JG2" t="e">
            <v>#N/A</v>
          </cell>
          <cell r="JH2" t="e">
            <v>#N/A</v>
          </cell>
          <cell r="JI2" t="e">
            <v>#N/A</v>
          </cell>
          <cell r="JJ2" t="e">
            <v>#N/A</v>
          </cell>
          <cell r="JK2" t="e">
            <v>#N/A</v>
          </cell>
          <cell r="JL2" t="e">
            <v>#N/A</v>
          </cell>
          <cell r="JM2" t="e">
            <v>#N/A</v>
          </cell>
          <cell r="JN2" t="e">
            <v>#N/A</v>
          </cell>
          <cell r="JO2" t="e">
            <v>#N/A</v>
          </cell>
          <cell r="JP2" t="e">
            <v>#N/A</v>
          </cell>
          <cell r="JQ2" t="e">
            <v>#N/A</v>
          </cell>
          <cell r="JR2" t="e">
            <v>#N/A</v>
          </cell>
          <cell r="JS2" t="e">
            <v>#N/A</v>
          </cell>
          <cell r="JT2" t="e">
            <v>#N/A</v>
          </cell>
          <cell r="JU2" t="e">
            <v>#N/A</v>
          </cell>
          <cell r="JV2" t="e">
            <v>#N/A</v>
          </cell>
          <cell r="JW2" t="e">
            <v>#N/A</v>
          </cell>
          <cell r="JX2" t="e">
            <v>#N/A</v>
          </cell>
          <cell r="JY2" t="e">
            <v>#N/A</v>
          </cell>
          <cell r="JZ2" t="e">
            <v>#N/A</v>
          </cell>
          <cell r="KA2" t="e">
            <v>#N/A</v>
          </cell>
          <cell r="KB2" t="e">
            <v>#N/A</v>
          </cell>
          <cell r="KC2">
            <v>948.43050000000005</v>
          </cell>
          <cell r="KD2">
            <v>1304.8985872875701</v>
          </cell>
          <cell r="KE2" t="e">
            <v>#N/A</v>
          </cell>
          <cell r="KF2" t="e">
            <v>#N/A</v>
          </cell>
          <cell r="KG2" t="e">
            <v>#N/A</v>
          </cell>
          <cell r="KH2" t="e">
            <v>#N/A</v>
          </cell>
          <cell r="KI2" t="e">
            <v>#N/A</v>
          </cell>
          <cell r="KJ2" t="e">
            <v>#N/A</v>
          </cell>
          <cell r="KK2" t="e">
            <v>#N/A</v>
          </cell>
          <cell r="KL2" t="e">
            <v>#N/A</v>
          </cell>
          <cell r="KM2" t="e">
            <v>#N/A</v>
          </cell>
          <cell r="KN2" t="e">
            <v>#N/A</v>
          </cell>
          <cell r="KO2" t="e">
            <v>#N/A</v>
          </cell>
          <cell r="KP2" t="e">
            <v>#N/A</v>
          </cell>
          <cell r="KQ2" t="e">
            <v>#N/A</v>
          </cell>
          <cell r="KR2" t="e">
            <v>#N/A</v>
          </cell>
          <cell r="KS2" t="e">
            <v>#N/A</v>
          </cell>
          <cell r="KT2">
            <v>57.2889428907758</v>
          </cell>
          <cell r="KU2">
            <v>-4.1617766359746886</v>
          </cell>
          <cell r="KV2">
            <v>-1.076476122577297</v>
          </cell>
          <cell r="KW2">
            <v>59.776716303654148</v>
          </cell>
          <cell r="KX2">
            <v>57.91235557051445</v>
          </cell>
          <cell r="KY2">
            <v>60.741124772393057</v>
          </cell>
          <cell r="KZ2">
            <v>60.5778382997119</v>
          </cell>
          <cell r="LA2">
            <v>8.1756256228137758</v>
          </cell>
          <cell r="LB2" t="e">
            <v>#N/A</v>
          </cell>
          <cell r="LC2">
            <v>3.4675590000000009</v>
          </cell>
          <cell r="LD2">
            <v>4.9000000000000004</v>
          </cell>
          <cell r="LE2">
            <v>2315.1776399999999</v>
          </cell>
          <cell r="LF2">
            <v>18.224217988468698</v>
          </cell>
          <cell r="LG2">
            <v>3685.6456402443469</v>
          </cell>
          <cell r="LH2">
            <v>3557.8437031379458</v>
          </cell>
          <cell r="LI2">
            <v>8244234.7202602345</v>
          </cell>
          <cell r="LJ2">
            <v>3514.4968003682702</v>
          </cell>
          <cell r="LK2">
            <v>8136684.4080641614</v>
          </cell>
          <cell r="LL2">
            <v>161.14087066392801</v>
          </cell>
          <cell r="LM2">
            <v>-1.110018883466289</v>
          </cell>
          <cell r="LN2" t="e">
            <v>#N/A</v>
          </cell>
          <cell r="LO2">
            <v>6084.1485000000002</v>
          </cell>
          <cell r="LP2">
            <v>8550.3329999999914</v>
          </cell>
          <cell r="LQ2">
            <v>-8.0734206652486904</v>
          </cell>
          <cell r="LR2">
            <v>-8.0501473407893904</v>
          </cell>
          <cell r="LS2">
            <v>-8.039447458706853</v>
          </cell>
          <cell r="LT2">
            <v>3.9310217309506117E-2</v>
          </cell>
          <cell r="LU2">
            <v>9.4187233999999995E-2</v>
          </cell>
          <cell r="LV2">
            <v>7.0315407959900003E-2</v>
          </cell>
          <cell r="LW2">
            <v>0.12387627646206401</v>
          </cell>
          <cell r="LX2">
            <v>7.0967409277571694</v>
          </cell>
          <cell r="LY2">
            <v>0.66842239840004203</v>
          </cell>
          <cell r="LZ2">
            <v>1.3526278971647E-2</v>
          </cell>
          <cell r="MA2">
            <v>-3.687217835548337E-2</v>
          </cell>
          <cell r="MB2">
            <v>-1.844766713199639E-3</v>
          </cell>
          <cell r="MC2" t="e">
            <v>#N/A</v>
          </cell>
          <cell r="MD2">
            <v>2317.1998008200831</v>
          </cell>
          <cell r="ME2" t="e">
            <v>#N/A</v>
          </cell>
          <cell r="MF2">
            <v>276.90261553482497</v>
          </cell>
          <cell r="MG2">
            <v>-0.48502251773814292</v>
          </cell>
          <cell r="MH2">
            <v>-1.9402746656065011</v>
          </cell>
          <cell r="MI2">
            <v>278.25220136755979</v>
          </cell>
          <cell r="MJ2">
            <v>282.38159406480008</v>
          </cell>
          <cell r="MK2">
            <v>59.97138961839314</v>
          </cell>
          <cell r="ML2">
            <v>59.813009652299762</v>
          </cell>
          <cell r="MM2">
            <v>3.795577841506947</v>
          </cell>
          <cell r="MN2" t="e">
            <v>#N/A</v>
          </cell>
          <cell r="MO2">
            <v>4.6637339999999998</v>
          </cell>
          <cell r="MP2">
            <v>2.6</v>
          </cell>
          <cell r="MQ2">
            <v>1948.6785709999999</v>
          </cell>
          <cell r="MR2">
            <v>52.562062859377299</v>
          </cell>
          <cell r="MS2">
            <v>13330.55232136817</v>
          </cell>
          <cell r="MT2">
            <v>12708.850820368731</v>
          </cell>
          <cell r="MU2">
            <v>24820752.133696768</v>
          </cell>
          <cell r="MV2">
            <v>13018.338421611001</v>
          </cell>
          <cell r="MW2">
            <v>25368557.112219319</v>
          </cell>
          <cell r="MX2">
            <v>650.99257381571999</v>
          </cell>
          <cell r="MY2">
            <v>1.950264422919235</v>
          </cell>
          <cell r="MZ2">
            <v>12942.373583058399</v>
          </cell>
          <cell r="NA2">
            <v>22287.044906886102</v>
          </cell>
          <cell r="NB2">
            <v>31961.966589639898</v>
          </cell>
          <cell r="NC2">
            <v>-7.7256721927879299</v>
          </cell>
          <cell r="ND2">
            <v>-7.7164325754340526</v>
          </cell>
          <cell r="NE2">
            <v>-7.7066203971096519</v>
          </cell>
          <cell r="NF2">
            <v>3.8611676370982208E-2</v>
          </cell>
          <cell r="NG2">
            <v>0.38545911314653802</v>
          </cell>
          <cell r="NH2">
            <v>0.255244079693555</v>
          </cell>
          <cell r="NI2">
            <v>8.6811534151338604E-2</v>
          </cell>
          <cell r="NJ2">
            <v>24.038340865096401</v>
          </cell>
          <cell r="NK2">
            <v>9.2657975513742912</v>
          </cell>
          <cell r="NL2">
            <v>3.6758024770000002E-2</v>
          </cell>
          <cell r="NM2">
            <v>-7.8079307028189326E-6</v>
          </cell>
          <cell r="NN2">
            <v>4.9082566796956519E-3</v>
          </cell>
          <cell r="NO2" t="e">
            <v>#N/A</v>
          </cell>
          <cell r="NP2">
            <v>1953.0288367155949</v>
          </cell>
          <cell r="NQ2" t="e">
            <v>#N/A</v>
          </cell>
          <cell r="NR2">
            <v>58.748396749162197</v>
          </cell>
          <cell r="NS2">
            <v>-0.2931390445861437</v>
          </cell>
          <cell r="NT2">
            <v>2.2716151170239618</v>
          </cell>
          <cell r="NU2">
            <v>58.921117550208358</v>
          </cell>
          <cell r="NV2">
            <v>57.443501485665927</v>
          </cell>
          <cell r="NW2">
            <v>71.427358218496735</v>
          </cell>
          <cell r="NX2">
            <v>71.149877189322822</v>
          </cell>
          <cell r="NY2">
            <v>2.455485906671484</v>
          </cell>
          <cell r="NZ2" t="e">
            <v>#N/A</v>
          </cell>
          <cell r="OA2">
            <v>1.40842</v>
          </cell>
          <cell r="OB2">
            <v>1.3</v>
          </cell>
          <cell r="OC2">
            <v>2141.4819010000001</v>
          </cell>
          <cell r="OD2">
            <v>17.212243994350501</v>
          </cell>
          <cell r="OE2">
            <v>2286.5375554937059</v>
          </cell>
          <cell r="OF2">
            <v>2254.333503254622</v>
          </cell>
          <cell r="OG2">
            <v>4823709.0049796402</v>
          </cell>
          <cell r="OH2">
            <v>2265.6140255257301</v>
          </cell>
          <cell r="OI2">
            <v>4851771.4303151034</v>
          </cell>
          <cell r="OJ2">
            <v>183.78005048962001</v>
          </cell>
          <cell r="OK2">
            <v>-5.435939894479457</v>
          </cell>
          <cell r="OL2">
            <v>2270.8898107581199</v>
          </cell>
          <cell r="OM2">
            <v>3213.6914999999999</v>
          </cell>
          <cell r="ON2">
            <v>4563.7314999999999</v>
          </cell>
          <cell r="OO2">
            <v>-7.7582004051396227</v>
          </cell>
          <cell r="OP2">
            <v>-7.774782512861572</v>
          </cell>
          <cell r="OQ2">
            <v>-7.7514942246109078</v>
          </cell>
          <cell r="OR2">
            <v>4.1492202508644667E-2</v>
          </cell>
          <cell r="OS2">
            <v>0.57570727227775198</v>
          </cell>
          <cell r="OT2">
            <v>0.74892527492444705</v>
          </cell>
          <cell r="OU2">
            <v>0.13785296282595699</v>
          </cell>
          <cell r="OV2">
            <v>8.0986405531468808</v>
          </cell>
          <cell r="OW2">
            <v>4.6624462620101808</v>
          </cell>
          <cell r="OX2">
            <v>0.103220975197716</v>
          </cell>
          <cell r="OY2">
            <v>1.230269216668331E-2</v>
          </cell>
          <cell r="OZ2">
            <v>5.1485200142952813E-3</v>
          </cell>
          <cell r="PA2" t="e">
            <v>#N/A</v>
          </cell>
          <cell r="PB2">
            <v>2139.749508231841</v>
          </cell>
          <cell r="PC2" t="e">
            <v>#N/A</v>
          </cell>
          <cell r="PD2">
            <v>652.37400402191793</v>
          </cell>
          <cell r="PE2">
            <v>-0.40175361418263172</v>
          </cell>
          <cell r="PF2">
            <v>-0.93309617420958002</v>
          </cell>
          <cell r="PG2">
            <v>655.00551234084276</v>
          </cell>
          <cell r="PH2">
            <v>658.51861603459463</v>
          </cell>
          <cell r="PI2">
            <v>59.567463281026249</v>
          </cell>
          <cell r="PJ2">
            <v>59.488615850984573</v>
          </cell>
          <cell r="PK2">
            <v>3.174701552479231</v>
          </cell>
          <cell r="PL2" t="e">
            <v>#N/A</v>
          </cell>
          <cell r="PM2">
            <v>2.447904315692953</v>
          </cell>
          <cell r="PN2">
            <v>1.5</v>
          </cell>
          <cell r="PO2">
            <v>2093.686612</v>
          </cell>
          <cell r="PP2">
            <v>158.980996948387</v>
          </cell>
          <cell r="PQ2">
            <v>20773.481630339778</v>
          </cell>
          <cell r="PR2">
            <v>20264.966676991011</v>
          </cell>
          <cell r="PS2">
            <v>42655252.839907803</v>
          </cell>
          <cell r="PT2">
            <v>20489</v>
          </cell>
          <cell r="PU2">
            <v>42897544.993267998</v>
          </cell>
          <cell r="PV2">
            <v>1823.5773777975</v>
          </cell>
          <cell r="PW2">
            <v>-2.2409586693173509</v>
          </cell>
          <cell r="PX2">
            <v>20235.893778154899</v>
          </cell>
          <cell r="PY2">
            <v>34920.095774922898</v>
          </cell>
          <cell r="PZ2">
            <v>49841</v>
          </cell>
          <cell r="QA2">
            <v>-7.5706877331875546</v>
          </cell>
          <cell r="QB2">
            <v>-7.5634749975699869</v>
          </cell>
          <cell r="QC2">
            <v>-7.5629803944804097</v>
          </cell>
          <cell r="QD2">
            <v>4.2705817611928903E-2</v>
          </cell>
          <cell r="QE2">
            <v>0.80518692536248504</v>
          </cell>
          <cell r="QF2">
            <v>1.02098809583996</v>
          </cell>
          <cell r="QG2">
            <v>0.144056429049255</v>
          </cell>
          <cell r="QH2">
            <v>93.978669423962202</v>
          </cell>
          <cell r="QI2">
            <v>75.670395883137502</v>
          </cell>
          <cell r="QJ2">
            <v>0.12678269970426301</v>
          </cell>
          <cell r="QK2">
            <v>-4.4910868686847127E-3</v>
          </cell>
          <cell r="QL2" t="e">
            <v>#N/A</v>
          </cell>
          <cell r="QM2" t="e">
            <v>#N/A</v>
          </cell>
          <cell r="QN2">
            <v>2104.8765349483101</v>
          </cell>
          <cell r="QO2" t="e">
            <v>#N/A</v>
          </cell>
          <cell r="QP2" t="e">
            <v>#N/A</v>
          </cell>
          <cell r="QQ2" t="e">
            <v>#N/A</v>
          </cell>
          <cell r="QR2" t="e">
            <v>#N/A</v>
          </cell>
          <cell r="QS2" t="e">
            <v>#N/A</v>
          </cell>
          <cell r="QT2" t="e">
            <v>#N/A</v>
          </cell>
          <cell r="QU2" t="e">
            <v>#N/A</v>
          </cell>
          <cell r="QV2" t="e">
            <v>#N/A</v>
          </cell>
          <cell r="QW2" t="e">
            <v>#N/A</v>
          </cell>
          <cell r="QX2" t="e">
            <v>#N/A</v>
          </cell>
          <cell r="QY2" t="e">
            <v>#N/A</v>
          </cell>
          <cell r="QZ2" t="e">
            <v>#N/A</v>
          </cell>
          <cell r="RA2" t="e">
            <v>#N/A</v>
          </cell>
          <cell r="RB2" t="e">
            <v>#N/A</v>
          </cell>
          <cell r="RC2" t="e">
            <v>#N/A</v>
          </cell>
          <cell r="RD2" t="e">
            <v>#N/A</v>
          </cell>
          <cell r="RE2" t="e">
            <v>#N/A</v>
          </cell>
          <cell r="RF2" t="e">
            <v>#N/A</v>
          </cell>
          <cell r="RG2" t="e">
            <v>#N/A</v>
          </cell>
          <cell r="RH2" t="e">
            <v>#N/A</v>
          </cell>
          <cell r="RI2" t="e">
            <v>#N/A</v>
          </cell>
          <cell r="RJ2" t="e">
            <v>#N/A</v>
          </cell>
          <cell r="RK2" t="e">
            <v>#N/A</v>
          </cell>
          <cell r="RL2">
            <v>4280.9224999999997</v>
          </cell>
          <cell r="RM2" t="e">
            <v>#N/A</v>
          </cell>
          <cell r="RN2" t="e">
            <v>#N/A</v>
          </cell>
          <cell r="RO2" t="e">
            <v>#N/A</v>
          </cell>
          <cell r="RP2" t="e">
            <v>#N/A</v>
          </cell>
          <cell r="RQ2" t="e">
            <v>#N/A</v>
          </cell>
          <cell r="RR2" t="e">
            <v>#N/A</v>
          </cell>
          <cell r="RS2" t="e">
            <v>#N/A</v>
          </cell>
          <cell r="RT2" t="e">
            <v>#N/A</v>
          </cell>
          <cell r="RU2" t="e">
            <v>#N/A</v>
          </cell>
          <cell r="RV2" t="e">
            <v>#N/A</v>
          </cell>
          <cell r="RW2" t="e">
            <v>#N/A</v>
          </cell>
          <cell r="RX2" t="e">
            <v>#N/A</v>
          </cell>
          <cell r="RY2" t="e">
            <v>#N/A</v>
          </cell>
          <cell r="RZ2" t="e">
            <v>#N/A</v>
          </cell>
          <cell r="SA2" t="e">
            <v>#N/A</v>
          </cell>
          <cell r="SB2" t="e">
            <v>#N/A</v>
          </cell>
          <cell r="SC2" t="e">
            <v>#N/A</v>
          </cell>
          <cell r="SD2" t="e">
            <v>#N/A</v>
          </cell>
          <cell r="SE2" t="e">
            <v>#N/A</v>
          </cell>
          <cell r="SF2" t="e">
            <v>#N/A</v>
          </cell>
          <cell r="SG2" t="e">
            <v>#N/A</v>
          </cell>
          <cell r="SH2" t="e">
            <v>#N/A</v>
          </cell>
          <cell r="SI2" t="e">
            <v>#N/A</v>
          </cell>
          <cell r="SJ2" t="e">
            <v>#N/A</v>
          </cell>
          <cell r="SK2" t="e">
            <v>#N/A</v>
          </cell>
          <cell r="SL2" t="e">
            <v>#N/A</v>
          </cell>
          <cell r="SM2" t="e">
            <v>#N/A</v>
          </cell>
          <cell r="SN2" t="e">
            <v>#N/A</v>
          </cell>
          <cell r="SO2" t="e">
            <v>#N/A</v>
          </cell>
          <cell r="SP2" t="e">
            <v>#N/A</v>
          </cell>
          <cell r="SQ2" t="e">
            <v>#N/A</v>
          </cell>
          <cell r="SR2" t="e">
            <v>#N/A</v>
          </cell>
          <cell r="SS2" t="e">
            <v>#N/A</v>
          </cell>
          <cell r="ST2" t="e">
            <v>#N/A</v>
          </cell>
          <cell r="SU2" t="e">
            <v>#N/A</v>
          </cell>
          <cell r="SV2" t="e">
            <v>#N/A</v>
          </cell>
          <cell r="SW2">
            <v>7464.348</v>
          </cell>
          <cell r="SX2">
            <v>10147.934999999999</v>
          </cell>
          <cell r="SY2" t="e">
            <v>#N/A</v>
          </cell>
          <cell r="SZ2" t="e">
            <v>#N/A</v>
          </cell>
          <cell r="TA2" t="e">
            <v>#N/A</v>
          </cell>
          <cell r="TB2" t="e">
            <v>#N/A</v>
          </cell>
          <cell r="TC2" t="e">
            <v>#N/A</v>
          </cell>
          <cell r="TD2" t="e">
            <v>#N/A</v>
          </cell>
          <cell r="TE2" t="e">
            <v>#N/A</v>
          </cell>
          <cell r="TF2" t="e">
            <v>#N/A</v>
          </cell>
          <cell r="TG2" t="e">
            <v>#N/A</v>
          </cell>
          <cell r="TH2" t="e">
            <v>#N/A</v>
          </cell>
          <cell r="TI2" t="e">
            <v>#N/A</v>
          </cell>
          <cell r="TJ2" t="e">
            <v>#N/A</v>
          </cell>
          <cell r="TK2" t="e">
            <v>#N/A</v>
          </cell>
          <cell r="TL2" t="e">
            <v>#N/A</v>
          </cell>
          <cell r="TM2" t="e">
            <v>#N/A</v>
          </cell>
          <cell r="TN2">
            <v>27.359788342838399</v>
          </cell>
          <cell r="TO2">
            <v>-3.0488532685268851E-2</v>
          </cell>
          <cell r="TP2">
            <v>1.4462765285335739</v>
          </cell>
          <cell r="TQ2">
            <v>27.3681324848564</v>
          </cell>
          <cell r="TR2">
            <v>26.969731447110309</v>
          </cell>
          <cell r="TS2">
            <v>72.577001702055412</v>
          </cell>
          <cell r="TT2">
            <v>72.718443575167527</v>
          </cell>
          <cell r="TU2">
            <v>0.2480533729408485</v>
          </cell>
          <cell r="TV2" t="e">
            <v>#N/A</v>
          </cell>
          <cell r="TW2">
            <v>5.0017316732702639</v>
          </cell>
          <cell r="TX2">
            <v>5</v>
          </cell>
          <cell r="TY2">
            <v>2259.4887739999999</v>
          </cell>
          <cell r="TZ2">
            <v>6.4036142601354902</v>
          </cell>
          <cell r="UA2">
            <v>1352.7812058288409</v>
          </cell>
          <cell r="UB2">
            <v>1285.118719786853</v>
          </cell>
          <cell r="UC2">
            <v>2907506.604240723</v>
          </cell>
          <cell r="UD2">
            <v>1282.6424645301699</v>
          </cell>
          <cell r="UE2">
            <v>2898116.2496616119</v>
          </cell>
          <cell r="UF2">
            <v>84.075379675693</v>
          </cell>
          <cell r="UG2">
            <v>-8.3652232994103404</v>
          </cell>
          <cell r="UH2" t="e">
            <v>#N/A</v>
          </cell>
          <cell r="UI2">
            <v>1860.3</v>
          </cell>
          <cell r="UJ2">
            <v>2876.7</v>
          </cell>
          <cell r="UK2">
            <v>-7.9137469486479342</v>
          </cell>
          <cell r="UL2">
            <v>-7.9242525553025143</v>
          </cell>
          <cell r="UM2">
            <v>-7.9155447148400979</v>
          </cell>
          <cell r="UN2">
            <v>3.0043468877911799E-2</v>
          </cell>
          <cell r="UO2">
            <v>0.485132636839672</v>
          </cell>
          <cell r="UP2">
            <v>0.46491453720144699</v>
          </cell>
          <cell r="UQ2">
            <v>0.104580571477858</v>
          </cell>
          <cell r="UR2">
            <v>2.8613023004073002</v>
          </cell>
          <cell r="US2">
            <v>1.3881111297920099</v>
          </cell>
          <cell r="UT2">
            <v>0.103408091143585</v>
          </cell>
          <cell r="UU2" t="e">
            <v>#N/A</v>
          </cell>
          <cell r="UV2" t="e">
            <v>#N/A</v>
          </cell>
          <cell r="UW2" t="e">
            <v>#N/A</v>
          </cell>
          <cell r="UX2">
            <v>2262.4420292647801</v>
          </cell>
          <cell r="UY2" t="e">
            <v>#N/A</v>
          </cell>
          <cell r="UZ2">
            <v>615.77885685949309</v>
          </cell>
          <cell r="VA2">
            <v>-4.7790476809035258</v>
          </cell>
          <cell r="VB2">
            <v>-3.7055019317115971</v>
          </cell>
          <cell r="VC2">
            <v>646.68420327907097</v>
          </cell>
          <cell r="VD2">
            <v>639.47460053512725</v>
          </cell>
          <cell r="VE2">
            <v>55.377082758847628</v>
          </cell>
          <cell r="VF2">
            <v>55.01100142115628</v>
          </cell>
          <cell r="VG2">
            <v>6.4780689635955291</v>
          </cell>
          <cell r="VH2" t="e">
            <v>#N/A</v>
          </cell>
          <cell r="VI2">
            <v>4.7419102366617496</v>
          </cell>
          <cell r="VJ2">
            <v>5.0999999999999996</v>
          </cell>
          <cell r="VK2">
            <v>2016.910464</v>
          </cell>
          <cell r="VL2">
            <v>160.843930242856</v>
          </cell>
          <cell r="VM2">
            <v>20696.624031677358</v>
          </cell>
          <cell r="VN2">
            <v>19715.208698075861</v>
          </cell>
          <cell r="VO2">
            <v>40235861.083116889</v>
          </cell>
          <cell r="VP2">
            <v>19771.8016756422</v>
          </cell>
          <cell r="VQ2">
            <v>39877953.691735491</v>
          </cell>
          <cell r="VR2">
            <v>1750.8480845179299</v>
          </cell>
          <cell r="VS2">
            <v>-3.443144949126054</v>
          </cell>
          <cell r="VT2">
            <v>19120.816107676499</v>
          </cell>
          <cell r="VU2">
            <v>37622.699999999997</v>
          </cell>
          <cell r="VV2">
            <v>52112.35</v>
          </cell>
          <cell r="VW2">
            <v>-7.566728772329709</v>
          </cell>
          <cell r="VX2">
            <v>-7.5342876789476279</v>
          </cell>
          <cell r="VY2">
            <v>-7.5235663624847522</v>
          </cell>
          <cell r="VZ2">
            <v>5.3314771037847729E-2</v>
          </cell>
          <cell r="WA2">
            <v>0.34531599415370701</v>
          </cell>
          <cell r="WB2">
            <v>0.29094370792063201</v>
          </cell>
          <cell r="WC2">
            <v>0.10444223062197799</v>
          </cell>
          <cell r="WD2">
            <v>64.313317380257203</v>
          </cell>
          <cell r="WE2">
            <v>22.208417128486399</v>
          </cell>
          <cell r="WF2">
            <v>4.4458502620000007E-2</v>
          </cell>
          <cell r="WG2">
            <v>-3.4431449491260098E-2</v>
          </cell>
          <cell r="WH2">
            <v>-6.2789318773012557E-3</v>
          </cell>
          <cell r="WI2" t="e">
            <v>#N/A</v>
          </cell>
          <cell r="WJ2">
            <v>2040.8539264940059</v>
          </cell>
          <cell r="WK2" t="e">
            <v>#N/A</v>
          </cell>
          <cell r="WL2" t="e">
            <v>#N/A</v>
          </cell>
          <cell r="WM2" t="e">
            <v>#N/A</v>
          </cell>
          <cell r="WN2" t="e">
            <v>#N/A</v>
          </cell>
          <cell r="WO2" t="e">
            <v>#N/A</v>
          </cell>
          <cell r="WP2" t="e">
            <v>#N/A</v>
          </cell>
          <cell r="WQ2" t="e">
            <v>#N/A</v>
          </cell>
          <cell r="WR2" t="e">
            <v>#N/A</v>
          </cell>
          <cell r="WS2" t="e">
            <v>#N/A</v>
          </cell>
          <cell r="WT2" t="e">
            <v>#N/A</v>
          </cell>
          <cell r="WU2" t="e">
            <v>#N/A</v>
          </cell>
          <cell r="WV2" t="e">
            <v>#N/A</v>
          </cell>
          <cell r="WW2" t="e">
            <v>#N/A</v>
          </cell>
          <cell r="WX2" t="e">
            <v>#N/A</v>
          </cell>
          <cell r="WY2" t="e">
            <v>#N/A</v>
          </cell>
          <cell r="WZ2" t="e">
            <v>#N/A</v>
          </cell>
          <cell r="XA2" t="e">
            <v>#N/A</v>
          </cell>
          <cell r="XB2" t="e">
            <v>#N/A</v>
          </cell>
          <cell r="XC2" t="e">
            <v>#N/A</v>
          </cell>
          <cell r="XD2" t="e">
            <v>#N/A</v>
          </cell>
          <cell r="XE2" t="e">
            <v>#N/A</v>
          </cell>
          <cell r="XF2" t="e">
            <v>#N/A</v>
          </cell>
          <cell r="XG2" t="e">
            <v>#N/A</v>
          </cell>
          <cell r="XH2">
            <v>2971.45</v>
          </cell>
          <cell r="XI2" t="e">
            <v>#N/A</v>
          </cell>
          <cell r="XJ2" t="e">
            <v>#N/A</v>
          </cell>
          <cell r="XK2" t="e">
            <v>#N/A</v>
          </cell>
          <cell r="XL2" t="e">
            <v>#N/A</v>
          </cell>
          <cell r="XM2" t="e">
            <v>#N/A</v>
          </cell>
          <cell r="XN2" t="e">
            <v>#N/A</v>
          </cell>
          <cell r="XO2" t="e">
            <v>#N/A</v>
          </cell>
          <cell r="XP2" t="e">
            <v>#N/A</v>
          </cell>
          <cell r="XQ2" t="e">
            <v>#N/A</v>
          </cell>
          <cell r="XR2" t="e">
            <v>#N/A</v>
          </cell>
          <cell r="XS2" t="e">
            <v>#N/A</v>
          </cell>
          <cell r="XT2" t="e">
            <v>#N/A</v>
          </cell>
          <cell r="XU2" t="e">
            <v>#N/A</v>
          </cell>
          <cell r="XV2" t="e">
            <v>#N/A</v>
          </cell>
          <cell r="XW2" t="e">
            <v>#N/A</v>
          </cell>
          <cell r="XX2">
            <v>9.9028781517291105</v>
          </cell>
          <cell r="XY2" t="e">
            <v>#N/A</v>
          </cell>
          <cell r="XZ2">
            <v>1.6916912212512569</v>
          </cell>
          <cell r="YA2" t="e">
            <v>#N/A</v>
          </cell>
          <cell r="YB2">
            <v>9.7381389106641532</v>
          </cell>
          <cell r="YC2">
            <v>55.261132931314727</v>
          </cell>
          <cell r="YD2">
            <v>54.942033615594632</v>
          </cell>
          <cell r="YE2">
            <v>0.74773659791933511</v>
          </cell>
          <cell r="YF2" t="e">
            <v>#N/A</v>
          </cell>
          <cell r="YG2" t="e">
            <v>#N/A</v>
          </cell>
          <cell r="YH2">
            <v>0</v>
          </cell>
          <cell r="YI2">
            <v>1928.7792340000001</v>
          </cell>
          <cell r="YJ2">
            <v>2.2933078026449598</v>
          </cell>
          <cell r="YK2">
            <v>134.03762064437799</v>
          </cell>
          <cell r="YL2" t="e">
            <v>#N/A</v>
          </cell>
          <cell r="YM2" t="e">
            <v>#N/A</v>
          </cell>
          <cell r="YN2">
            <v>138.52609296384099</v>
          </cell>
          <cell r="YO2">
            <v>267186.25147581002</v>
          </cell>
          <cell r="YP2">
            <v>29.266577135249399</v>
          </cell>
          <cell r="YQ2">
            <v>-9.1358453963290778</v>
          </cell>
          <cell r="YR2">
            <v>134.81610134874401</v>
          </cell>
          <cell r="YS2">
            <v>243.961884596738</v>
          </cell>
          <cell r="YT2">
            <v>349.87369349426501</v>
          </cell>
          <cell r="YU2">
            <v>-7.011136538618123</v>
          </cell>
          <cell r="YV2">
            <v>-7.0159265983856134</v>
          </cell>
          <cell r="YW2">
            <v>-7.0345818962798958</v>
          </cell>
          <cell r="YX2">
            <v>5.2312437684711659E-2</v>
          </cell>
          <cell r="YY2">
            <v>1.3259849429473001</v>
          </cell>
          <cell r="YZ2">
            <v>1.4260938191488699</v>
          </cell>
          <cell r="ZA2">
            <v>8.7729025747474113E-2</v>
          </cell>
          <cell r="ZB2">
            <v>0.86876985234714199</v>
          </cell>
          <cell r="ZC2">
            <v>1.15197574309886</v>
          </cell>
          <cell r="ZD2">
            <v>0.11462298861999599</v>
          </cell>
          <cell r="ZE2">
            <v>-9.1358453963288608E-2</v>
          </cell>
          <cell r="ZF2" t="e">
            <v>#N/A</v>
          </cell>
          <cell r="ZG2" t="e">
            <v>#N/A</v>
          </cell>
          <cell r="ZH2">
            <v>1929.466155039609</v>
          </cell>
          <cell r="ZI2" t="e">
            <v>#N/A</v>
          </cell>
          <cell r="ZJ2" t="e">
            <v>#N/A</v>
          </cell>
          <cell r="ZK2" t="e">
            <v>#N/A</v>
          </cell>
          <cell r="ZL2" t="e">
            <v>#N/A</v>
          </cell>
          <cell r="ZM2" t="e">
            <v>#N/A</v>
          </cell>
          <cell r="ZN2" t="e">
            <v>#N/A</v>
          </cell>
          <cell r="ZO2" t="e">
            <v>#N/A</v>
          </cell>
          <cell r="ZP2" t="e">
            <v>#N/A</v>
          </cell>
          <cell r="ZQ2" t="e">
            <v>#N/A</v>
          </cell>
          <cell r="ZR2" t="e">
            <v>#N/A</v>
          </cell>
          <cell r="ZS2" t="e">
            <v>#N/A</v>
          </cell>
          <cell r="ZT2" t="e">
            <v>#N/A</v>
          </cell>
          <cell r="ZU2" t="e">
            <v>#N/A</v>
          </cell>
          <cell r="ZV2" t="e">
            <v>#N/A</v>
          </cell>
          <cell r="ZW2" t="e">
            <v>#N/A</v>
          </cell>
          <cell r="ZX2" t="e">
            <v>#N/A</v>
          </cell>
          <cell r="ZY2" t="e">
            <v>#N/A</v>
          </cell>
          <cell r="ZZ2" t="e">
            <v>#N/A</v>
          </cell>
          <cell r="AAA2" t="e">
            <v>#N/A</v>
          </cell>
          <cell r="AAB2" t="e">
            <v>#N/A</v>
          </cell>
          <cell r="AAC2" t="e">
            <v>#N/A</v>
          </cell>
          <cell r="AAD2" t="e">
            <v>#N/A</v>
          </cell>
          <cell r="AAE2" t="e">
            <v>#N/A</v>
          </cell>
          <cell r="AAF2">
            <v>2265.9185000000002</v>
          </cell>
          <cell r="AAG2" t="e">
            <v>#N/A</v>
          </cell>
          <cell r="AAH2" t="e">
            <v>#N/A</v>
          </cell>
          <cell r="AAI2" t="e">
            <v>#N/A</v>
          </cell>
          <cell r="AAJ2" t="e">
            <v>#N/A</v>
          </cell>
          <cell r="AAK2" t="e">
            <v>#N/A</v>
          </cell>
          <cell r="AAL2" t="e">
            <v>#N/A</v>
          </cell>
          <cell r="AAM2" t="e">
            <v>#N/A</v>
          </cell>
          <cell r="AAN2" t="e">
            <v>#N/A</v>
          </cell>
          <cell r="AAO2" t="e">
            <v>#N/A</v>
          </cell>
          <cell r="AAP2" t="e">
            <v>#N/A</v>
          </cell>
          <cell r="AAQ2" t="e">
            <v>#N/A</v>
          </cell>
          <cell r="AAR2" t="e">
            <v>#N/A</v>
          </cell>
          <cell r="AAS2" t="e">
            <v>#N/A</v>
          </cell>
          <cell r="AAT2" t="e">
            <v>#N/A</v>
          </cell>
          <cell r="AAU2" t="e">
            <v>#N/A</v>
          </cell>
          <cell r="AAV2" t="e">
            <v>#N/A</v>
          </cell>
          <cell r="AAW2" t="e">
            <v>#N/A</v>
          </cell>
          <cell r="AAX2" t="e">
            <v>#N/A</v>
          </cell>
          <cell r="AAY2" t="e">
            <v>#N/A</v>
          </cell>
          <cell r="AAZ2" t="e">
            <v>#N/A</v>
          </cell>
          <cell r="ABA2" t="e">
            <v>#N/A</v>
          </cell>
          <cell r="ABB2" t="e">
            <v>#N/A</v>
          </cell>
          <cell r="ABC2" t="e">
            <v>#N/A</v>
          </cell>
          <cell r="ABD2" t="e">
            <v>#N/A</v>
          </cell>
          <cell r="ABE2" t="e">
            <v>#N/A</v>
          </cell>
          <cell r="ABF2" t="e">
            <v>#N/A</v>
          </cell>
          <cell r="ABG2" t="e">
            <v>#N/A</v>
          </cell>
          <cell r="ABH2" t="e">
            <v>#N/A</v>
          </cell>
          <cell r="ABI2" t="e">
            <v>#N/A</v>
          </cell>
          <cell r="ABJ2" t="e">
            <v>#N/A</v>
          </cell>
          <cell r="ABK2" t="e">
            <v>#N/A</v>
          </cell>
          <cell r="ABL2" t="e">
            <v>#N/A</v>
          </cell>
          <cell r="ABM2" t="e">
            <v>#N/A</v>
          </cell>
          <cell r="ABN2" t="e">
            <v>#N/A</v>
          </cell>
          <cell r="ABO2" t="e">
            <v>#N/A</v>
          </cell>
          <cell r="ABP2" t="e">
            <v>#N/A</v>
          </cell>
          <cell r="ABQ2" t="e">
            <v>#N/A</v>
          </cell>
          <cell r="ABR2">
            <v>317.135903515221</v>
          </cell>
          <cell r="ABS2" t="e">
            <v>#N/A</v>
          </cell>
          <cell r="ABT2" t="e">
            <v>#N/A</v>
          </cell>
          <cell r="ABU2" t="e">
            <v>#N/A</v>
          </cell>
          <cell r="ABV2" t="e">
            <v>#N/A</v>
          </cell>
          <cell r="ABW2">
            <v>0.89217954810155997</v>
          </cell>
          <cell r="ABX2" t="e">
            <v>#N/A</v>
          </cell>
          <cell r="ABY2" t="e">
            <v>#N/A</v>
          </cell>
          <cell r="ABZ2">
            <v>0.15731667814264599</v>
          </cell>
          <cell r="ACA2">
            <v>0.14035472281414399</v>
          </cell>
          <cell r="ACB2" t="e">
            <v>#N/A</v>
          </cell>
          <cell r="ACC2" t="e">
            <v>#N/A</v>
          </cell>
          <cell r="ACD2" t="e">
            <v>#N/A</v>
          </cell>
          <cell r="ACE2" t="e">
            <v>#N/A</v>
          </cell>
          <cell r="ACF2" t="e">
            <v>#N/A</v>
          </cell>
          <cell r="ACG2" t="e">
            <v>#N/A</v>
          </cell>
          <cell r="ACH2">
            <v>214.35177515540099</v>
          </cell>
          <cell r="ACI2">
            <v>1.314558914667407</v>
          </cell>
          <cell r="ACJ2">
            <v>-0.59949909392733591</v>
          </cell>
          <cell r="ACK2">
            <v>211.57055555652141</v>
          </cell>
          <cell r="ACL2">
            <v>215.64456235280969</v>
          </cell>
          <cell r="ACM2">
            <v>61.420826658387931</v>
          </cell>
          <cell r="ACN2">
            <v>61.544651723665829</v>
          </cell>
          <cell r="ACO2">
            <v>3.117640483721384</v>
          </cell>
          <cell r="ACP2" t="e">
            <v>#N/A</v>
          </cell>
          <cell r="ACQ2">
            <v>0.26600230484687071</v>
          </cell>
          <cell r="ACR2">
            <v>0.7</v>
          </cell>
          <cell r="ACS2">
            <v>1919.827219</v>
          </cell>
          <cell r="ACT2">
            <v>49.081275068469402</v>
          </cell>
          <cell r="ACU2">
            <v>5173.3449524485868</v>
          </cell>
          <cell r="ACV2">
            <v>5159.5837356373941</v>
          </cell>
          <cell r="ACW2">
            <v>9896908.6179805528</v>
          </cell>
          <cell r="ACX2">
            <v>5126.7958606723614</v>
          </cell>
          <cell r="ACY2">
            <v>9842562.2395753302</v>
          </cell>
          <cell r="ACZ2">
            <v>612.83259130223803</v>
          </cell>
          <cell r="ADA2">
            <v>-4.9237223590411272</v>
          </cell>
          <cell r="ADB2" t="e">
            <v>#N/A</v>
          </cell>
          <cell r="ADC2">
            <v>8405.8399999999911</v>
          </cell>
          <cell r="ADD2">
            <v>12294.7315</v>
          </cell>
          <cell r="ADE2">
            <v>-7.3451609623212724</v>
          </cell>
          <cell r="ADF2">
            <v>-7.3538060087303947</v>
          </cell>
          <cell r="ADG2">
            <v>-7.3618000451660466</v>
          </cell>
          <cell r="ADH2">
            <v>3.9655858838718888E-2</v>
          </cell>
          <cell r="ADI2">
            <v>1.7573455672479501</v>
          </cell>
          <cell r="ADJ2">
            <v>1.61487227287279</v>
          </cell>
          <cell r="ADK2">
            <v>9.9084081127865986E-2</v>
          </cell>
          <cell r="ADL2">
            <v>21.238848679399801</v>
          </cell>
          <cell r="ADM2">
            <v>37.323996580193487</v>
          </cell>
          <cell r="ADN2">
            <v>0.183885780670837</v>
          </cell>
          <cell r="ADO2">
            <v>-4.9237223590412001E-2</v>
          </cell>
          <cell r="ADP2">
            <v>-1.6119923931423839E-2</v>
          </cell>
          <cell r="ADQ2" t="e">
            <v>#N/A</v>
          </cell>
          <cell r="ADR2">
            <v>1918.1602867731981</v>
          </cell>
          <cell r="ADS2" t="e">
            <v>#N/A</v>
          </cell>
          <cell r="ADT2" t="e">
            <v>#N/A</v>
          </cell>
          <cell r="ADU2" t="e">
            <v>#N/A</v>
          </cell>
          <cell r="ADV2" t="e">
            <v>#N/A</v>
          </cell>
          <cell r="ADW2" t="e">
            <v>#N/A</v>
          </cell>
          <cell r="ADX2" t="e">
            <v>#N/A</v>
          </cell>
          <cell r="ADY2" t="e">
            <v>#N/A</v>
          </cell>
          <cell r="ADZ2" t="e">
            <v>#N/A</v>
          </cell>
          <cell r="AEA2" t="e">
            <v>#N/A</v>
          </cell>
          <cell r="AEB2" t="e">
            <v>#N/A</v>
          </cell>
          <cell r="AEC2" t="e">
            <v>#N/A</v>
          </cell>
          <cell r="AED2" t="e">
            <v>#N/A</v>
          </cell>
          <cell r="AEE2" t="e">
            <v>#N/A</v>
          </cell>
          <cell r="AEF2" t="e">
            <v>#N/A</v>
          </cell>
          <cell r="AEG2" t="e">
            <v>#N/A</v>
          </cell>
          <cell r="AEH2" t="e">
            <v>#N/A</v>
          </cell>
          <cell r="AEI2" t="e">
            <v>#N/A</v>
          </cell>
          <cell r="AEJ2" t="e">
            <v>#N/A</v>
          </cell>
          <cell r="AEK2" t="e">
            <v>#N/A</v>
          </cell>
          <cell r="AEL2" t="e">
            <v>#N/A</v>
          </cell>
          <cell r="AEM2" t="e">
            <v>#N/A</v>
          </cell>
          <cell r="AEN2" t="e">
            <v>#N/A</v>
          </cell>
          <cell r="AEO2">
            <v>21045.6805415665</v>
          </cell>
          <cell r="AEP2">
            <v>31379.122819877099</v>
          </cell>
          <cell r="AEQ2" t="e">
            <v>#N/A</v>
          </cell>
          <cell r="AER2" t="e">
            <v>#N/A</v>
          </cell>
          <cell r="AES2" t="e">
            <v>#N/A</v>
          </cell>
          <cell r="AET2" t="e">
            <v>#N/A</v>
          </cell>
          <cell r="AEU2" t="e">
            <v>#N/A</v>
          </cell>
          <cell r="AEV2" t="e">
            <v>#N/A</v>
          </cell>
          <cell r="AEW2" t="e">
            <v>#N/A</v>
          </cell>
          <cell r="AEX2" t="e">
            <v>#N/A</v>
          </cell>
          <cell r="AEY2" t="e">
            <v>#N/A</v>
          </cell>
          <cell r="AEZ2" t="e">
            <v>#N/A</v>
          </cell>
          <cell r="AFA2" t="e">
            <v>#N/A</v>
          </cell>
          <cell r="AFB2" t="e">
            <v>#N/A</v>
          </cell>
          <cell r="AFC2" t="e">
            <v>#N/A</v>
          </cell>
          <cell r="AFD2" t="e">
            <v>#N/A</v>
          </cell>
          <cell r="AFE2" t="e">
            <v>#N/A</v>
          </cell>
          <cell r="AFF2">
            <v>48.5489131598626</v>
          </cell>
          <cell r="AFG2">
            <v>-3.4365418492241839</v>
          </cell>
          <cell r="AFH2">
            <v>0.65557024827709309</v>
          </cell>
          <cell r="AFI2">
            <v>50.276692746502</v>
          </cell>
          <cell r="AFJ2">
            <v>48.232713838004017</v>
          </cell>
          <cell r="AFK2">
            <v>76.030837825840905</v>
          </cell>
          <cell r="AFL2">
            <v>75.845642744079811</v>
          </cell>
          <cell r="AFM2">
            <v>8.9878188984226171</v>
          </cell>
          <cell r="AFN2" t="e">
            <v>#N/A</v>
          </cell>
          <cell r="AFO2">
            <v>2.7380059999999999</v>
          </cell>
          <cell r="AFP2">
            <v>2.9</v>
          </cell>
          <cell r="AFQ2">
            <v>1599.8059009999999</v>
          </cell>
          <cell r="AFR2">
            <v>8.0249004192048101</v>
          </cell>
          <cell r="AFS2">
            <v>4656.5697822477396</v>
          </cell>
          <cell r="AFT2">
            <v>4529.07262221561</v>
          </cell>
          <cell r="AFU2">
            <v>7238886.2857400645</v>
          </cell>
          <cell r="AFV2">
            <v>4532.5696420365302</v>
          </cell>
          <cell r="AFW2">
            <v>7251231.6600234983</v>
          </cell>
          <cell r="AFX2">
            <v>113.269863675708</v>
          </cell>
          <cell r="AFY2">
            <v>1.9490538812112279</v>
          </cell>
          <cell r="AFZ2" t="e">
            <v>#N/A</v>
          </cell>
          <cell r="AGA2">
            <v>6139.5349999999999</v>
          </cell>
          <cell r="AGB2">
            <v>8998.5949999999993</v>
          </cell>
          <cell r="AGC2">
            <v>-8.040692025250344</v>
          </cell>
          <cell r="AGD2">
            <v>-8.0201203796451512</v>
          </cell>
          <cell r="AGE2">
            <v>-8.0046146471342041</v>
          </cell>
          <cell r="AGF2">
            <v>5.5964307022690903E-2</v>
          </cell>
          <cell r="AGG2">
            <v>0.153415269201225</v>
          </cell>
          <cell r="AGH2">
            <v>0.10939947290264</v>
          </cell>
          <cell r="AGI2">
            <v>0.10191855677586401</v>
          </cell>
          <cell r="AGJ2">
            <v>4.9480351622899796</v>
          </cell>
          <cell r="AGK2">
            <v>0.75910414643984492</v>
          </cell>
          <cell r="AGL2">
            <v>1.78361963637482E-2</v>
          </cell>
          <cell r="AGM2">
            <v>-4.0831114187672338E-2</v>
          </cell>
          <cell r="AGN2">
            <v>-4.1463921315476292E-3</v>
          </cell>
          <cell r="AGO2" t="e">
            <v>#N/A</v>
          </cell>
          <cell r="AGP2">
            <v>1598.3153483193259</v>
          </cell>
          <cell r="AGQ2" t="e">
            <v>#N/A</v>
          </cell>
          <cell r="AGR2" t="e">
            <v>#N/A</v>
          </cell>
          <cell r="AGS2" t="e">
            <v>#N/A</v>
          </cell>
          <cell r="AGT2" t="e">
            <v>#N/A</v>
          </cell>
          <cell r="AGU2" t="e">
            <v>#N/A</v>
          </cell>
          <cell r="AGV2" t="e">
            <v>#N/A</v>
          </cell>
          <cell r="AGW2" t="e">
            <v>#N/A</v>
          </cell>
          <cell r="AGX2" t="e">
            <v>#N/A</v>
          </cell>
          <cell r="AGY2" t="e">
            <v>#N/A</v>
          </cell>
          <cell r="AGZ2" t="e">
            <v>#N/A</v>
          </cell>
          <cell r="AHA2" t="e">
            <v>#N/A</v>
          </cell>
          <cell r="AHB2" t="e">
            <v>#N/A</v>
          </cell>
          <cell r="AHC2" t="e">
            <v>#N/A</v>
          </cell>
          <cell r="AHD2" t="e">
            <v>#N/A</v>
          </cell>
          <cell r="AHE2" t="e">
            <v>#N/A</v>
          </cell>
          <cell r="AHF2" t="e">
            <v>#N/A</v>
          </cell>
          <cell r="AHG2" t="e">
            <v>#N/A</v>
          </cell>
          <cell r="AHH2" t="e">
            <v>#N/A</v>
          </cell>
          <cell r="AHI2" t="e">
            <v>#N/A</v>
          </cell>
          <cell r="AHJ2" t="e">
            <v>#N/A</v>
          </cell>
          <cell r="AHK2" t="e">
            <v>#N/A</v>
          </cell>
          <cell r="AHL2" t="e">
            <v>#N/A</v>
          </cell>
          <cell r="AHM2" t="e">
            <v>#N/A</v>
          </cell>
          <cell r="AHN2">
            <v>19100.662961619499</v>
          </cell>
          <cell r="AHO2" t="e">
            <v>#N/A</v>
          </cell>
          <cell r="AHP2" t="e">
            <v>#N/A</v>
          </cell>
          <cell r="AHQ2" t="e">
            <v>#N/A</v>
          </cell>
          <cell r="AHR2" t="e">
            <v>#N/A</v>
          </cell>
          <cell r="AHS2" t="e">
            <v>#N/A</v>
          </cell>
          <cell r="AHT2" t="e">
            <v>#N/A</v>
          </cell>
          <cell r="AHU2" t="e">
            <v>#N/A</v>
          </cell>
          <cell r="AHV2" t="e">
            <v>#N/A</v>
          </cell>
          <cell r="AHW2" t="e">
            <v>#N/A</v>
          </cell>
          <cell r="AHX2" t="e">
            <v>#N/A</v>
          </cell>
          <cell r="AHY2" t="e">
            <v>#N/A</v>
          </cell>
          <cell r="AHZ2" t="e">
            <v>#N/A</v>
          </cell>
          <cell r="AIA2" t="e">
            <v>#N/A</v>
          </cell>
          <cell r="AIB2" t="e">
            <v>#N/A</v>
          </cell>
          <cell r="AIC2" t="e">
            <v>#N/A</v>
          </cell>
          <cell r="AID2">
            <v>1514.3528237646599</v>
          </cell>
          <cell r="AIE2">
            <v>-0.45458325599134758</v>
          </cell>
          <cell r="AIF2">
            <v>-0.29112565902604798</v>
          </cell>
          <cell r="AIG2">
            <v>1521.2682545284581</v>
          </cell>
          <cell r="AIH2">
            <v>1518.7743656457651</v>
          </cell>
          <cell r="AII2">
            <v>67.3172604508934</v>
          </cell>
          <cell r="AIJ2">
            <v>67.215372712339459</v>
          </cell>
          <cell r="AIK2">
            <v>2.1059266532519771</v>
          </cell>
          <cell r="AIL2" t="e">
            <v>#N/A</v>
          </cell>
          <cell r="AIM2">
            <v>1.0921320000000001</v>
          </cell>
          <cell r="AIN2">
            <v>1.3</v>
          </cell>
          <cell r="AIO2">
            <v>1816.8714560000001</v>
          </cell>
          <cell r="AIP2">
            <v>388.38596188026497</v>
          </cell>
          <cell r="AIQ2">
            <v>3874.1962847719428</v>
          </cell>
          <cell r="AIR2">
            <v>3831.8849474031372</v>
          </cell>
          <cell r="AIS2">
            <v>6944074.9943007817</v>
          </cell>
          <cell r="AIT2">
            <v>3829.62804948045</v>
          </cell>
          <cell r="AIU2">
            <v>6957941.8901979858</v>
          </cell>
          <cell r="AIV2">
            <v>4367.5930083966996</v>
          </cell>
          <cell r="AIW2">
            <v>-1.262236490314915</v>
          </cell>
          <cell r="AIX2" t="e">
            <v>#N/A</v>
          </cell>
          <cell r="AIY2">
            <v>5763.8544999999885</v>
          </cell>
          <cell r="AIZ2">
            <v>7733.8530000000001</v>
          </cell>
          <cell r="AJA2">
            <v>-5.8519514044766776</v>
          </cell>
          <cell r="AJB2">
            <v>-5.8453297560754578</v>
          </cell>
          <cell r="AJC2">
            <v>-5.8460984919902499</v>
          </cell>
          <cell r="AJD2">
            <v>4.7302448838819323E-2</v>
          </cell>
          <cell r="AJE2">
            <v>5.5339999999999998</v>
          </cell>
          <cell r="AJF2">
            <v>7.7216386080989103</v>
          </cell>
          <cell r="AJG2">
            <v>0.158994826389774</v>
          </cell>
          <cell r="AJH2">
            <v>22.969705492447801</v>
          </cell>
          <cell r="AJI2">
            <v>127.114350195206</v>
          </cell>
          <cell r="AJJ2">
            <v>8.7297402457834086E-2</v>
          </cell>
          <cell r="AJK2">
            <v>3.747361881195108E-3</v>
          </cell>
          <cell r="AJL2">
            <v>5.1788149448004457E-3</v>
          </cell>
          <cell r="AJM2" t="e">
            <v>#N/A</v>
          </cell>
          <cell r="AJN2">
            <v>1812.182539302692</v>
          </cell>
          <cell r="AJO2" t="e">
            <v>#N/A</v>
          </cell>
          <cell r="AJP2" t="e">
            <v>#N/A</v>
          </cell>
          <cell r="AJQ2" t="e">
            <v>#N/A</v>
          </cell>
          <cell r="AJR2" t="e">
            <v>#N/A</v>
          </cell>
          <cell r="AJS2" t="e">
            <v>#N/A</v>
          </cell>
          <cell r="AJT2" t="e">
            <v>#N/A</v>
          </cell>
          <cell r="AJU2" t="e">
            <v>#N/A</v>
          </cell>
          <cell r="AJV2" t="e">
            <v>#N/A</v>
          </cell>
          <cell r="AJW2" t="e">
            <v>#N/A</v>
          </cell>
          <cell r="AJX2" t="e">
            <v>#N/A</v>
          </cell>
          <cell r="AJY2" t="e">
            <v>#N/A</v>
          </cell>
          <cell r="AJZ2" t="e">
            <v>#N/A</v>
          </cell>
          <cell r="AKA2" t="e">
            <v>#N/A</v>
          </cell>
          <cell r="AKB2" t="e">
            <v>#N/A</v>
          </cell>
          <cell r="AKC2" t="e">
            <v>#N/A</v>
          </cell>
          <cell r="AKD2" t="e">
            <v>#N/A</v>
          </cell>
          <cell r="AKE2" t="e">
            <v>#N/A</v>
          </cell>
          <cell r="AKF2" t="e">
            <v>#N/A</v>
          </cell>
          <cell r="AKG2" t="e">
            <v>#N/A</v>
          </cell>
          <cell r="AKH2" t="e">
            <v>#N/A</v>
          </cell>
          <cell r="AKI2" t="e">
            <v>#N/A</v>
          </cell>
          <cell r="AKJ2" t="e">
            <v>#N/A</v>
          </cell>
          <cell r="AKK2">
            <v>1200.8806766407099</v>
          </cell>
          <cell r="AKL2">
            <v>1649.1595</v>
          </cell>
          <cell r="AKM2" t="e">
            <v>#N/A</v>
          </cell>
          <cell r="AKN2" t="e">
            <v>#N/A</v>
          </cell>
          <cell r="AKO2" t="e">
            <v>#N/A</v>
          </cell>
          <cell r="AKP2" t="e">
            <v>#N/A</v>
          </cell>
          <cell r="AKQ2" t="e">
            <v>#N/A</v>
          </cell>
          <cell r="AKR2" t="e">
            <v>#N/A</v>
          </cell>
          <cell r="AKS2" t="e">
            <v>#N/A</v>
          </cell>
          <cell r="AKT2" t="e">
            <v>#N/A</v>
          </cell>
          <cell r="AKU2" t="e">
            <v>#N/A</v>
          </cell>
          <cell r="AKV2" t="e">
            <v>#N/A</v>
          </cell>
          <cell r="AKW2" t="e">
            <v>#N/A</v>
          </cell>
          <cell r="AKX2" t="e">
            <v>#N/A</v>
          </cell>
          <cell r="AKY2" t="e">
            <v>#N/A</v>
          </cell>
          <cell r="AKZ2" t="e">
            <v>#N/A</v>
          </cell>
          <cell r="ALA2" t="e">
            <v>#N/A</v>
          </cell>
          <cell r="ALB2" t="e">
            <v>#N/A</v>
          </cell>
          <cell r="ALC2" t="e">
            <v>#N/A</v>
          </cell>
          <cell r="ALD2" t="e">
            <v>#N/A</v>
          </cell>
          <cell r="ALE2" t="e">
            <v>#N/A</v>
          </cell>
          <cell r="ALF2" t="e">
            <v>#N/A</v>
          </cell>
          <cell r="ALG2" t="e">
            <v>#N/A</v>
          </cell>
          <cell r="ALH2" t="e">
            <v>#N/A</v>
          </cell>
          <cell r="ALI2" t="e">
            <v>#N/A</v>
          </cell>
          <cell r="ALJ2" t="e">
            <v>#N/A</v>
          </cell>
          <cell r="ALK2" t="e">
            <v>#N/A</v>
          </cell>
          <cell r="ALL2" t="e">
            <v>#N/A</v>
          </cell>
          <cell r="ALM2" t="e">
            <v>#N/A</v>
          </cell>
          <cell r="ALN2" t="e">
            <v>#N/A</v>
          </cell>
          <cell r="ALO2" t="e">
            <v>#N/A</v>
          </cell>
          <cell r="ALP2" t="e">
            <v>#N/A</v>
          </cell>
          <cell r="ALQ2" t="e">
            <v>#N/A</v>
          </cell>
          <cell r="ALR2" t="e">
            <v>#N/A</v>
          </cell>
          <cell r="ALS2" t="e">
            <v>#N/A</v>
          </cell>
          <cell r="ALT2" t="e">
            <v>#N/A</v>
          </cell>
          <cell r="ALU2" t="e">
            <v>#N/A</v>
          </cell>
          <cell r="ALV2" t="e">
            <v>#N/A</v>
          </cell>
          <cell r="ALW2">
            <v>2944.4074999999998</v>
          </cell>
          <cell r="ALX2">
            <v>4370.9830000000002</v>
          </cell>
          <cell r="ALY2" t="e">
            <v>#N/A</v>
          </cell>
          <cell r="ALZ2" t="e">
            <v>#N/A</v>
          </cell>
          <cell r="AMA2" t="e">
            <v>#N/A</v>
          </cell>
          <cell r="AMB2" t="e">
            <v>#N/A</v>
          </cell>
          <cell r="AMC2" t="e">
            <v>#N/A</v>
          </cell>
          <cell r="AMD2" t="e">
            <v>#N/A</v>
          </cell>
          <cell r="AME2" t="e">
            <v>#N/A</v>
          </cell>
          <cell r="AMF2" t="e">
            <v>#N/A</v>
          </cell>
          <cell r="AMG2" t="e">
            <v>#N/A</v>
          </cell>
          <cell r="AMH2" t="e">
            <v>#N/A</v>
          </cell>
          <cell r="AMI2" t="e">
            <v>#N/A</v>
          </cell>
          <cell r="AMJ2" t="e">
            <v>#N/A</v>
          </cell>
          <cell r="AMK2" t="e">
            <v>#N/A</v>
          </cell>
          <cell r="AML2" t="e">
            <v>#N/A</v>
          </cell>
          <cell r="AMM2" t="e">
            <v>#N/A</v>
          </cell>
          <cell r="AMN2">
            <v>692.00185641274197</v>
          </cell>
          <cell r="AMO2" t="e">
            <v>#N/A</v>
          </cell>
          <cell r="AMP2">
            <v>-0.14733330695851921</v>
          </cell>
          <cell r="AMQ2" t="e">
            <v>#N/A</v>
          </cell>
          <cell r="AMR2">
            <v>693.02290998400156</v>
          </cell>
          <cell r="AMS2" t="e">
            <v>#N/A</v>
          </cell>
          <cell r="AMT2" t="e">
            <v>#N/A</v>
          </cell>
          <cell r="AMU2">
            <v>1.4996783349030101</v>
          </cell>
          <cell r="AMV2" t="e">
            <v>#N/A</v>
          </cell>
          <cell r="AMW2">
            <v>2.4052093548900189</v>
          </cell>
          <cell r="AMX2" t="e">
            <v>#N/A</v>
          </cell>
          <cell r="AMY2">
            <v>1880.7331299661</v>
          </cell>
          <cell r="AMZ2">
            <v>126.401604474039</v>
          </cell>
          <cell r="ANA2" t="e">
            <v>#N/A</v>
          </cell>
          <cell r="ANB2" t="e">
            <v>#N/A</v>
          </cell>
          <cell r="ANC2" t="e">
            <v>#N/A</v>
          </cell>
          <cell r="AND2">
            <v>24820.293038781099</v>
          </cell>
          <cell r="ANE2">
            <v>46680347.413502581</v>
          </cell>
          <cell r="ANF2">
            <v>1958.18784261516</v>
          </cell>
          <cell r="ANG2">
            <v>-0.20015709382394939</v>
          </cell>
          <cell r="ANH2" t="e">
            <v>#N/A</v>
          </cell>
          <cell r="ANI2">
            <v>39252.185124328797</v>
          </cell>
          <cell r="ANJ2">
            <v>54350.124527929212</v>
          </cell>
          <cell r="ANK2">
            <v>-7.5915745008389726</v>
          </cell>
          <cell r="ANL2">
            <v>-7.5869548709770687</v>
          </cell>
          <cell r="ANM2">
            <v>-7.5878856170829643</v>
          </cell>
          <cell r="ANN2">
            <v>4.1202776516393598E-2</v>
          </cell>
          <cell r="ANO2">
            <v>0.382073</v>
          </cell>
          <cell r="ANP2">
            <v>0.40981436101414698</v>
          </cell>
          <cell r="ANQ2">
            <v>0.123988623014938</v>
          </cell>
          <cell r="ANR2">
            <v>96.470582554410299</v>
          </cell>
          <cell r="ANS2">
            <v>36.858804888311212</v>
          </cell>
          <cell r="ANT2">
            <v>5.6466658175426801E-2</v>
          </cell>
          <cell r="ANU2">
            <v>1.859074075527725E-3</v>
          </cell>
          <cell r="ANV2" t="e">
            <v>#N/A</v>
          </cell>
          <cell r="ANW2" t="e">
            <v>#N/A</v>
          </cell>
          <cell r="ANX2">
            <v>1873.3488884921851</v>
          </cell>
          <cell r="ANY2" t="e">
            <v>#N/A</v>
          </cell>
          <cell r="ANZ2">
            <v>4765.9800338929808</v>
          </cell>
          <cell r="AOA2" t="e">
            <v>#N/A</v>
          </cell>
          <cell r="AOB2">
            <v>-2.343352775948548</v>
          </cell>
          <cell r="AOC2" t="e">
            <v>#N/A</v>
          </cell>
          <cell r="AOD2">
            <v>4880.3437035458528</v>
          </cell>
          <cell r="AOE2">
            <v>63.63396060858944</v>
          </cell>
          <cell r="AOF2">
            <v>64.046626762399455</v>
          </cell>
          <cell r="AOG2">
            <v>2.954022206992502</v>
          </cell>
          <cell r="AOH2" t="e">
            <v>#N/A</v>
          </cell>
          <cell r="AOI2" t="e">
            <v>#N/A</v>
          </cell>
          <cell r="AOJ2">
            <v>4.5</v>
          </cell>
          <cell r="AOK2">
            <v>1823.6453751035999</v>
          </cell>
          <cell r="AOL2">
            <v>866.991917981543</v>
          </cell>
          <cell r="AOM2">
            <v>82940.112517859292</v>
          </cell>
          <cell r="AON2" t="e">
            <v>#N/A</v>
          </cell>
          <cell r="AOO2" t="e">
            <v>#N/A</v>
          </cell>
          <cell r="AOP2">
            <v>78697.454561572595</v>
          </cell>
          <cell r="AOQ2">
            <v>143516249.0436376</v>
          </cell>
          <cell r="AOR2">
            <v>12844.8916234114</v>
          </cell>
          <cell r="AOS2">
            <v>-5.0551660411457533E-2</v>
          </cell>
          <cell r="AOT2">
            <v>78438.763184512412</v>
          </cell>
          <cell r="AOU2">
            <v>129499.579775764</v>
          </cell>
          <cell r="AOV2">
            <v>194347</v>
          </cell>
          <cell r="AOW2">
            <v>-7.0502602802467482</v>
          </cell>
          <cell r="AOX2">
            <v>-7.0392223107687943</v>
          </cell>
          <cell r="AOY2">
            <v>-7.0537414601664032</v>
          </cell>
          <cell r="AOZ2">
            <v>3.6478297747756627E-2</v>
          </cell>
          <cell r="APA2">
            <v>1.0698099999999999</v>
          </cell>
          <cell r="APB2">
            <v>1.59825893741892</v>
          </cell>
          <cell r="APC2">
            <v>0.166160162398515</v>
          </cell>
          <cell r="APD2">
            <v>693.85124461352905</v>
          </cell>
          <cell r="APE2">
            <v>742.28899999999999</v>
          </cell>
          <cell r="APF2">
            <v>0.163164502635567</v>
          </cell>
          <cell r="APG2">
            <v>-5.055166041132964E-4</v>
          </cell>
          <cell r="APH2">
            <v>-3.0359780926170841E-3</v>
          </cell>
          <cell r="API2" t="e">
            <v>#N/A</v>
          </cell>
          <cell r="APJ2">
            <v>1825.290566116674</v>
          </cell>
          <cell r="APK2" t="e">
            <v>#N/A</v>
          </cell>
        </row>
        <row r="3">
          <cell r="A3">
            <v>1966</v>
          </cell>
          <cell r="B3">
            <v>107.757897845556</v>
          </cell>
          <cell r="C3">
            <v>-0.47164483887790493</v>
          </cell>
          <cell r="D3">
            <v>-5.0118209444149908E-2</v>
          </cell>
          <cell r="E3">
            <v>108.2685408305115</v>
          </cell>
          <cell r="F3">
            <v>107.8119312550682</v>
          </cell>
          <cell r="G3">
            <v>64.169299039561096</v>
          </cell>
          <cell r="H3">
            <v>63.820408620534778</v>
          </cell>
          <cell r="I3">
            <v>4.9960517950727201</v>
          </cell>
          <cell r="J3">
            <v>3.9583627568209319</v>
          </cell>
          <cell r="K3">
            <v>1.334774493357056</v>
          </cell>
          <cell r="L3">
            <v>1.5</v>
          </cell>
          <cell r="M3">
            <v>1995.9260999999999</v>
          </cell>
          <cell r="N3">
            <v>28.474930275227798</v>
          </cell>
          <cell r="O3">
            <v>3360.149938605889</v>
          </cell>
          <cell r="P3">
            <v>3315.299514286824</v>
          </cell>
          <cell r="Q3">
            <v>6608523.5941953817</v>
          </cell>
          <cell r="R3">
            <v>3327.8412630909602</v>
          </cell>
          <cell r="S3">
            <v>6642125.2336602136</v>
          </cell>
          <cell r="T3">
            <v>311.80180730608299</v>
          </cell>
          <cell r="U3">
            <v>0.19316627436845121</v>
          </cell>
          <cell r="V3" t="e">
            <v>#N/A</v>
          </cell>
          <cell r="W3">
            <v>5265.0084999999999</v>
          </cell>
          <cell r="X3">
            <v>7322.07</v>
          </cell>
          <cell r="Y3">
            <v>-7.5407543374806751</v>
          </cell>
          <cell r="Z3">
            <v>-7.5262374458857444</v>
          </cell>
          <cell r="AA3">
            <v>-7.5327301212881936</v>
          </cell>
          <cell r="AB3">
            <v>5.3266416615548193E-2</v>
          </cell>
          <cell r="AC3">
            <v>2.0214021496624301</v>
          </cell>
          <cell r="AD3">
            <v>1.66493451310527</v>
          </cell>
          <cell r="AE3">
            <v>9.4894283134264595E-2</v>
          </cell>
          <cell r="AF3">
            <v>10.225608468109399</v>
          </cell>
          <cell r="AG3">
            <v>20.670066939042702</v>
          </cell>
          <cell r="AH3">
            <v>0.212997492726263</v>
          </cell>
          <cell r="AI3">
            <v>1.931662743681795E-3</v>
          </cell>
          <cell r="AJ3">
            <v>1.6361597079878821E-2</v>
          </cell>
          <cell r="AK3" t="e">
            <v>#N/A</v>
          </cell>
          <cell r="AL3">
            <v>1993.3413453948469</v>
          </cell>
          <cell r="AM3">
            <v>-0.78646122014568443</v>
          </cell>
          <cell r="AN3">
            <v>139.76309110326699</v>
          </cell>
          <cell r="AO3">
            <v>-2.08270518677931</v>
          </cell>
          <cell r="AP3">
            <v>-1.2325209686037559</v>
          </cell>
          <cell r="AQ3">
            <v>142.73585822593239</v>
          </cell>
          <cell r="AR3">
            <v>141.50719697810561</v>
          </cell>
          <cell r="AS3">
            <v>54.041106358646282</v>
          </cell>
          <cell r="AT3">
            <v>54.013017405656363</v>
          </cell>
          <cell r="AU3">
            <v>1.8550350735757171</v>
          </cell>
          <cell r="AV3">
            <v>3.6345331403167869</v>
          </cell>
          <cell r="AW3">
            <v>1.645090027026247</v>
          </cell>
          <cell r="AX3">
            <v>1.7</v>
          </cell>
          <cell r="AY3">
            <v>1972.8705279999999</v>
          </cell>
          <cell r="AZ3">
            <v>36.884291510118402</v>
          </cell>
          <cell r="BA3">
            <v>3687.8268045895588</v>
          </cell>
          <cell r="BB3">
            <v>3627.1587336132561</v>
          </cell>
          <cell r="BC3">
            <v>7159953.3680385603</v>
          </cell>
          <cell r="BD3">
            <v>3627.0189650380598</v>
          </cell>
          <cell r="BE3">
            <v>7155638.8206206514</v>
          </cell>
          <cell r="BF3">
            <v>386.998424443928</v>
          </cell>
          <cell r="BG3">
            <v>-0.84828543567176951</v>
          </cell>
          <cell r="BH3" t="e">
            <v>#N/A</v>
          </cell>
          <cell r="BI3">
            <v>6827.6629999999996</v>
          </cell>
          <cell r="BJ3" t="e">
            <v>#N/A</v>
          </cell>
          <cell r="BK3">
            <v>-7.4047157473908207</v>
          </cell>
          <cell r="BL3">
            <v>-7.3938742869313128</v>
          </cell>
          <cell r="BM3">
            <v>-7.3840605576725329</v>
          </cell>
          <cell r="BN3">
            <v>5.9472166764436042E-2</v>
          </cell>
          <cell r="BO3">
            <v>1.3259849429473001</v>
          </cell>
          <cell r="BP3">
            <v>1.4714603540859299</v>
          </cell>
          <cell r="BQ3">
            <v>0.12917394613503499</v>
          </cell>
          <cell r="BR3">
            <v>18.0537500018395</v>
          </cell>
          <cell r="BS3">
            <v>23.939000666174099</v>
          </cell>
          <cell r="BT3">
            <v>0.16096056884193299</v>
          </cell>
          <cell r="BU3">
            <v>-8.4828543567225974E-3</v>
          </cell>
          <cell r="BV3">
            <v>-2.4211690618216319E-3</v>
          </cell>
          <cell r="BW3" t="e">
            <v>#N/A</v>
          </cell>
          <cell r="BX3">
            <v>1973.9840172106419</v>
          </cell>
          <cell r="BY3">
            <v>-0.62766444506329178</v>
          </cell>
          <cell r="BZ3" t="e">
            <v>#N/A</v>
          </cell>
          <cell r="CA3" t="e">
            <v>#N/A</v>
          </cell>
          <cell r="CB3" t="e">
            <v>#N/A</v>
          </cell>
          <cell r="CC3" t="e">
            <v>#N/A</v>
          </cell>
          <cell r="CD3" t="e">
            <v>#N/A</v>
          </cell>
          <cell r="CE3" t="e">
            <v>#N/A</v>
          </cell>
          <cell r="CF3" t="e">
            <v>#N/A</v>
          </cell>
          <cell r="CG3" t="e">
            <v>#N/A</v>
          </cell>
          <cell r="CH3" t="e">
            <v>#N/A</v>
          </cell>
          <cell r="CI3" t="e">
            <v>#N/A</v>
          </cell>
          <cell r="CJ3" t="e">
            <v>#N/A</v>
          </cell>
          <cell r="CK3" t="e">
            <v>#N/A</v>
          </cell>
          <cell r="CL3" t="e">
            <v>#N/A</v>
          </cell>
          <cell r="CM3" t="e">
            <v>#N/A</v>
          </cell>
          <cell r="CN3" t="e">
            <v>#N/A</v>
          </cell>
          <cell r="CO3" t="e">
            <v>#N/A</v>
          </cell>
          <cell r="CP3" t="e">
            <v>#N/A</v>
          </cell>
          <cell r="CQ3" t="e">
            <v>#N/A</v>
          </cell>
          <cell r="CR3" t="e">
            <v>#N/A</v>
          </cell>
          <cell r="CS3" t="e">
            <v>#N/A</v>
          </cell>
          <cell r="CT3" t="e">
            <v>#N/A</v>
          </cell>
          <cell r="CU3">
            <v>6056.4629999999897</v>
          </cell>
          <cell r="CV3">
            <v>8258.0565000000006</v>
          </cell>
          <cell r="CW3" t="e">
            <v>#N/A</v>
          </cell>
          <cell r="CX3" t="e">
            <v>#N/A</v>
          </cell>
          <cell r="CY3" t="e">
            <v>#N/A</v>
          </cell>
          <cell r="CZ3" t="e">
            <v>#N/A</v>
          </cell>
          <cell r="DA3" t="e">
            <v>#N/A</v>
          </cell>
          <cell r="DB3" t="e">
            <v>#N/A</v>
          </cell>
          <cell r="DC3" t="e">
            <v>#N/A</v>
          </cell>
          <cell r="DD3" t="e">
            <v>#N/A</v>
          </cell>
          <cell r="DE3" t="e">
            <v>#N/A</v>
          </cell>
          <cell r="DF3" t="e">
            <v>#N/A</v>
          </cell>
          <cell r="DG3" t="e">
            <v>#N/A</v>
          </cell>
          <cell r="DH3" t="e">
            <v>#N/A</v>
          </cell>
          <cell r="DI3" t="e">
            <v>#N/A</v>
          </cell>
          <cell r="DJ3" t="e">
            <v>#N/A</v>
          </cell>
          <cell r="DK3" t="e">
            <v>#N/A</v>
          </cell>
          <cell r="DL3" t="e">
            <v>#N/A</v>
          </cell>
          <cell r="DM3" t="e">
            <v>#N/A</v>
          </cell>
          <cell r="DN3" t="e">
            <v>#N/A</v>
          </cell>
          <cell r="DO3" t="e">
            <v>#N/A</v>
          </cell>
          <cell r="DP3" t="e">
            <v>#N/A</v>
          </cell>
          <cell r="DQ3" t="e">
            <v>#N/A</v>
          </cell>
          <cell r="DR3" t="e">
            <v>#N/A</v>
          </cell>
          <cell r="DS3" t="e">
            <v>#N/A</v>
          </cell>
          <cell r="DT3" t="e">
            <v>#N/A</v>
          </cell>
          <cell r="DU3" t="e">
            <v>#N/A</v>
          </cell>
          <cell r="DV3" t="e">
            <v>#N/A</v>
          </cell>
          <cell r="DW3" t="e">
            <v>#N/A</v>
          </cell>
          <cell r="DX3" t="e">
            <v>#N/A</v>
          </cell>
          <cell r="DY3" t="e">
            <v>#N/A</v>
          </cell>
          <cell r="DZ3" t="e">
            <v>#N/A</v>
          </cell>
          <cell r="EA3" t="e">
            <v>#N/A</v>
          </cell>
          <cell r="EB3" t="e">
            <v>#N/A</v>
          </cell>
          <cell r="EC3" t="e">
            <v>#N/A</v>
          </cell>
          <cell r="ED3" t="e">
            <v>#N/A</v>
          </cell>
          <cell r="EE3" t="e">
            <v>#N/A</v>
          </cell>
          <cell r="EF3" t="e">
            <v>#N/A</v>
          </cell>
          <cell r="EG3" t="e">
            <v>#N/A</v>
          </cell>
          <cell r="EH3">
            <v>595.15</v>
          </cell>
          <cell r="EI3" t="e">
            <v>#N/A</v>
          </cell>
          <cell r="EJ3" t="e">
            <v>#N/A</v>
          </cell>
          <cell r="EK3" t="e">
            <v>#N/A</v>
          </cell>
          <cell r="EL3" t="e">
            <v>#N/A</v>
          </cell>
          <cell r="EM3">
            <v>0.653469503172873</v>
          </cell>
          <cell r="EN3" t="e">
            <v>#N/A</v>
          </cell>
          <cell r="EO3" t="e">
            <v>#N/A</v>
          </cell>
          <cell r="EP3">
            <v>0.43374359106126598</v>
          </cell>
          <cell r="EQ3">
            <v>0.28343820895522298</v>
          </cell>
          <cell r="ER3" t="e">
            <v>#N/A</v>
          </cell>
          <cell r="ES3" t="e">
            <v>#N/A</v>
          </cell>
          <cell r="ET3" t="e">
            <v>#N/A</v>
          </cell>
          <cell r="EU3" t="e">
            <v>#N/A</v>
          </cell>
          <cell r="EV3" t="e">
            <v>#N/A</v>
          </cell>
          <cell r="EW3" t="e">
            <v>#N/A</v>
          </cell>
          <cell r="EX3" t="e">
            <v>#N/A</v>
          </cell>
          <cell r="EY3" t="e">
            <v>#N/A</v>
          </cell>
          <cell r="EZ3" t="e">
            <v>#N/A</v>
          </cell>
          <cell r="FA3" t="e">
            <v>#N/A</v>
          </cell>
          <cell r="FB3" t="e">
            <v>#N/A</v>
          </cell>
          <cell r="FC3" t="e">
            <v>#N/A</v>
          </cell>
          <cell r="FD3" t="e">
            <v>#N/A</v>
          </cell>
          <cell r="FE3" t="e">
            <v>#N/A</v>
          </cell>
          <cell r="FF3" t="e">
            <v>#N/A</v>
          </cell>
          <cell r="FG3" t="e">
            <v>#N/A</v>
          </cell>
          <cell r="FH3" t="e">
            <v>#N/A</v>
          </cell>
          <cell r="FI3" t="e">
            <v>#N/A</v>
          </cell>
          <cell r="FJ3" t="e">
            <v>#N/A</v>
          </cell>
          <cell r="FK3" t="e">
            <v>#N/A</v>
          </cell>
          <cell r="FL3" t="e">
            <v>#N/A</v>
          </cell>
          <cell r="FM3" t="e">
            <v>#N/A</v>
          </cell>
          <cell r="FN3" t="e">
            <v>#N/A</v>
          </cell>
          <cell r="FO3" t="e">
            <v>#N/A</v>
          </cell>
          <cell r="FP3" t="e">
            <v>#N/A</v>
          </cell>
          <cell r="FQ3" t="e">
            <v>#N/A</v>
          </cell>
          <cell r="FR3" t="e">
            <v>#N/A</v>
          </cell>
          <cell r="FS3">
            <v>7268.6479999999901</v>
          </cell>
          <cell r="FT3">
            <v>9824.3750721714205</v>
          </cell>
          <cell r="FU3" t="e">
            <v>#N/A</v>
          </cell>
          <cell r="FV3" t="e">
            <v>#N/A</v>
          </cell>
          <cell r="FW3" t="e">
            <v>#N/A</v>
          </cell>
          <cell r="FX3" t="e">
            <v>#N/A</v>
          </cell>
          <cell r="FY3" t="e">
            <v>#N/A</v>
          </cell>
          <cell r="FZ3" t="e">
            <v>#N/A</v>
          </cell>
          <cell r="GA3" t="e">
            <v>#N/A</v>
          </cell>
          <cell r="GB3" t="e">
            <v>#N/A</v>
          </cell>
          <cell r="GC3" t="e">
            <v>#N/A</v>
          </cell>
          <cell r="GD3" t="e">
            <v>#N/A</v>
          </cell>
          <cell r="GE3" t="e">
            <v>#N/A</v>
          </cell>
          <cell r="GF3" t="e">
            <v>#N/A</v>
          </cell>
          <cell r="GG3" t="e">
            <v>#N/A</v>
          </cell>
          <cell r="GH3" t="e">
            <v>#N/A</v>
          </cell>
          <cell r="GI3" t="e">
            <v>#N/A</v>
          </cell>
          <cell r="GJ3">
            <v>1164.52748136588</v>
          </cell>
          <cell r="GK3">
            <v>-8.8979317929982482E-2</v>
          </cell>
          <cell r="GL3">
            <v>-0.1165884104668002</v>
          </cell>
          <cell r="GM3">
            <v>1165.564592790578</v>
          </cell>
          <cell r="GN3">
            <v>1165.886770219121</v>
          </cell>
          <cell r="GO3">
            <v>59.812376163584368</v>
          </cell>
          <cell r="GP3">
            <v>59.365830187603272</v>
          </cell>
          <cell r="GQ3">
            <v>2.2115488182630649</v>
          </cell>
          <cell r="GR3">
            <v>3.2943685527939688</v>
          </cell>
          <cell r="GS3">
            <v>0.56133760297920765</v>
          </cell>
          <cell r="GT3">
            <v>0.5</v>
          </cell>
          <cell r="GU3">
            <v>2045.3241174064999</v>
          </cell>
          <cell r="GV3">
            <v>315.29740501711399</v>
          </cell>
          <cell r="GW3">
            <v>33121.759467143551</v>
          </cell>
          <cell r="GX3">
            <v>32935.834576486151</v>
          </cell>
          <cell r="GY3">
            <v>67313979.969915688</v>
          </cell>
          <cell r="GZ3">
            <v>33204.044726353903</v>
          </cell>
          <cell r="HA3">
            <v>67913033.474255726</v>
          </cell>
          <cell r="HB3">
            <v>3590.7843386824302</v>
          </cell>
          <cell r="HC3">
            <v>-1.871036568962813</v>
          </cell>
          <cell r="HD3">
            <v>33663.846133207997</v>
          </cell>
          <cell r="HE3">
            <v>55792.6325</v>
          </cell>
          <cell r="HF3">
            <v>76561.160200017999</v>
          </cell>
          <cell r="HG3">
            <v>-7.5270034307303071</v>
          </cell>
          <cell r="HH3">
            <v>-7.5185084656404646</v>
          </cell>
          <cell r="HI3">
            <v>-7.5203542245920136</v>
          </cell>
          <cell r="HJ3">
            <v>4.6073758906850858E-2</v>
          </cell>
          <cell r="HK3">
            <v>2.1879253309336701</v>
          </cell>
          <cell r="HL3">
            <v>2.07113138939199</v>
          </cell>
          <cell r="HM3">
            <v>0.115028630007799</v>
          </cell>
          <cell r="HN3">
            <v>133.95400078795001</v>
          </cell>
          <cell r="HO3">
            <v>293.08135150386602</v>
          </cell>
          <cell r="HP3">
            <v>0.25564964113614802</v>
          </cell>
          <cell r="HQ3">
            <v>-1.8710365689627691E-2</v>
          </cell>
          <cell r="HR3">
            <v>-1.1406666474583519E-2</v>
          </cell>
          <cell r="HS3" t="e">
            <v>#N/A</v>
          </cell>
          <cell r="HT3">
            <v>2043.791536953282</v>
          </cell>
          <cell r="HU3">
            <v>-1.1737069669176201</v>
          </cell>
          <cell r="HV3">
            <v>759.95697076511306</v>
          </cell>
          <cell r="HW3">
            <v>-1.951751787867728</v>
          </cell>
          <cell r="HX3">
            <v>-3.1748185580399491</v>
          </cell>
          <cell r="HY3">
            <v>775.0847002599254</v>
          </cell>
          <cell r="HZ3">
            <v>784.8753386748408</v>
          </cell>
          <cell r="IA3">
            <v>67.850963670494821</v>
          </cell>
          <cell r="IB3">
            <v>67.613180741263733</v>
          </cell>
          <cell r="IC3">
            <v>0.14893717640989121</v>
          </cell>
          <cell r="ID3">
            <v>3.4052845049440168</v>
          </cell>
          <cell r="IE3">
            <v>1.429551</v>
          </cell>
          <cell r="IF3">
            <v>1.1000000000000001</v>
          </cell>
          <cell r="IG3">
            <v>1982.255635</v>
          </cell>
          <cell r="IH3">
            <v>124.979355985632</v>
          </cell>
          <cell r="II3">
            <v>2340.4042202842588</v>
          </cell>
          <cell r="IJ3">
            <v>2306.946948349143</v>
          </cell>
          <cell r="IK3">
            <v>4521074.356375481</v>
          </cell>
          <cell r="IL3">
            <v>2322.8000000000002</v>
          </cell>
          <cell r="IM3">
            <v>4604383.3889780007</v>
          </cell>
          <cell r="IN3">
            <v>2008.57045674662</v>
          </cell>
          <cell r="IO3">
            <v>-3.6273454667888672</v>
          </cell>
          <cell r="IP3">
            <v>2337.4</v>
          </cell>
          <cell r="IQ3">
            <v>3461.4614999999999</v>
          </cell>
          <cell r="IR3">
            <v>4779</v>
          </cell>
          <cell r="IS3">
            <v>-6.0011882290455496</v>
          </cell>
          <cell r="IT3">
            <v>-5.96376989900065</v>
          </cell>
          <cell r="IU3">
            <v>-5.9696093107935484</v>
          </cell>
          <cell r="IV3">
            <v>3.4532928119410007E-2</v>
          </cell>
          <cell r="IW3">
            <v>7.3892800000000003</v>
          </cell>
          <cell r="IX3">
            <v>9.1754357667978592</v>
          </cell>
          <cell r="IY3">
            <v>0.109398708450875</v>
          </cell>
          <cell r="IZ3">
            <v>11.1532111382976</v>
          </cell>
          <cell r="JA3">
            <v>82.414199999999994</v>
          </cell>
          <cell r="JB3">
            <v>0.11870405385442701</v>
          </cell>
          <cell r="JC3">
            <v>1.431836288946871E-2</v>
          </cell>
          <cell r="JD3">
            <v>3.9482070042837474E-3</v>
          </cell>
          <cell r="JE3" t="e">
            <v>#N/A</v>
          </cell>
          <cell r="JF3">
            <v>1959.7652037948999</v>
          </cell>
          <cell r="JG3">
            <v>-1.0473405428276681</v>
          </cell>
          <cell r="JH3" t="e">
            <v>#N/A</v>
          </cell>
          <cell r="JI3" t="e">
            <v>#N/A</v>
          </cell>
          <cell r="JJ3" t="e">
            <v>#N/A</v>
          </cell>
          <cell r="JK3" t="e">
            <v>#N/A</v>
          </cell>
          <cell r="JL3" t="e">
            <v>#N/A</v>
          </cell>
          <cell r="JM3" t="e">
            <v>#N/A</v>
          </cell>
          <cell r="JN3" t="e">
            <v>#N/A</v>
          </cell>
          <cell r="JO3" t="e">
            <v>#N/A</v>
          </cell>
          <cell r="JP3" t="e">
            <v>#N/A</v>
          </cell>
          <cell r="JQ3" t="e">
            <v>#N/A</v>
          </cell>
          <cell r="JR3" t="e">
            <v>#N/A</v>
          </cell>
          <cell r="JS3" t="e">
            <v>#N/A</v>
          </cell>
          <cell r="JT3" t="e">
            <v>#N/A</v>
          </cell>
          <cell r="JU3" t="e">
            <v>#N/A</v>
          </cell>
          <cell r="JV3" t="e">
            <v>#N/A</v>
          </cell>
          <cell r="JW3" t="e">
            <v>#N/A</v>
          </cell>
          <cell r="JX3" t="e">
            <v>#N/A</v>
          </cell>
          <cell r="JY3" t="e">
            <v>#N/A</v>
          </cell>
          <cell r="JZ3" t="e">
            <v>#N/A</v>
          </cell>
          <cell r="KA3" t="e">
            <v>#N/A</v>
          </cell>
          <cell r="KB3" t="e">
            <v>#N/A</v>
          </cell>
          <cell r="KC3">
            <v>960</v>
          </cell>
          <cell r="KD3">
            <v>1319.04107181824</v>
          </cell>
          <cell r="KE3" t="e">
            <v>#N/A</v>
          </cell>
          <cell r="KF3" t="e">
            <v>#N/A</v>
          </cell>
          <cell r="KG3" t="e">
            <v>#N/A</v>
          </cell>
          <cell r="KH3" t="e">
            <v>#N/A</v>
          </cell>
          <cell r="KI3" t="e">
            <v>#N/A</v>
          </cell>
          <cell r="KJ3" t="e">
            <v>#N/A</v>
          </cell>
          <cell r="KK3" t="e">
            <v>#N/A</v>
          </cell>
          <cell r="KL3" t="e">
            <v>#N/A</v>
          </cell>
          <cell r="KM3" t="e">
            <v>#N/A</v>
          </cell>
          <cell r="KN3" t="e">
            <v>#N/A</v>
          </cell>
          <cell r="KO3" t="e">
            <v>#N/A</v>
          </cell>
          <cell r="KP3" t="e">
            <v>#N/A</v>
          </cell>
          <cell r="KQ3" t="e">
            <v>#N/A</v>
          </cell>
          <cell r="KR3" t="e">
            <v>#N/A</v>
          </cell>
          <cell r="KS3" t="e">
            <v>#N/A</v>
          </cell>
          <cell r="KT3">
            <v>61.009574116623</v>
          </cell>
          <cell r="KU3">
            <v>-4.6494879508485187</v>
          </cell>
          <cell r="KV3">
            <v>-2.104606818865884</v>
          </cell>
          <cell r="KW3">
            <v>63.984526989402703</v>
          </cell>
          <cell r="KX3">
            <v>62.321190133776838</v>
          </cell>
          <cell r="KY3">
            <v>59.791596420561987</v>
          </cell>
          <cell r="KZ3">
            <v>59.65521814993901</v>
          </cell>
          <cell r="LA3">
            <v>4.4385774429329672</v>
          </cell>
          <cell r="LB3">
            <v>4.9653285049237716</v>
          </cell>
          <cell r="LC3">
            <v>3.6052569999999999</v>
          </cell>
          <cell r="LD3">
            <v>5.0999999999999996</v>
          </cell>
          <cell r="LE3">
            <v>2304.8878329999998</v>
          </cell>
          <cell r="LF3">
            <v>19.217047706070101</v>
          </cell>
          <cell r="LG3">
            <v>3661.6196917539032</v>
          </cell>
          <cell r="LH3">
            <v>3529.6088915035671</v>
          </cell>
          <cell r="LI3">
            <v>8131546.9602350034</v>
          </cell>
          <cell r="LJ3">
            <v>3482.8210317347198</v>
          </cell>
          <cell r="LK3">
            <v>8027511.8205618616</v>
          </cell>
          <cell r="LL3">
            <v>174.221854769462</v>
          </cell>
          <cell r="LM3">
            <v>0.39755966128842601</v>
          </cell>
          <cell r="LN3" t="e">
            <v>#N/A</v>
          </cell>
          <cell r="LO3">
            <v>6137.9705000000004</v>
          </cell>
          <cell r="LP3">
            <v>8613.6509999999998</v>
          </cell>
          <cell r="LQ3">
            <v>-8.0290348908193607</v>
          </cell>
          <cell r="LR3">
            <v>-8.0004940557401518</v>
          </cell>
          <cell r="LS3">
            <v>-7.9897941736576152</v>
          </cell>
          <cell r="LT3">
            <v>3.8078878283668682E-2</v>
          </cell>
          <cell r="LU3">
            <v>9.4187233999999995E-2</v>
          </cell>
          <cell r="LV3">
            <v>7.0846553996505898E-2</v>
          </cell>
          <cell r="LW3">
            <v>0.12984321118365599</v>
          </cell>
          <cell r="LX3">
            <v>7.9216790162496098</v>
          </cell>
          <cell r="LY3">
            <v>0.74612103517639194</v>
          </cell>
          <cell r="LZ3">
            <v>1.41721675662575E-2</v>
          </cell>
          <cell r="MA3">
            <v>1.8643035434870892E-2</v>
          </cell>
          <cell r="MB3">
            <v>-1.844766713199639E-3</v>
          </cell>
          <cell r="MC3" t="e">
            <v>#N/A</v>
          </cell>
          <cell r="MD3">
            <v>2303.809631658954</v>
          </cell>
          <cell r="ME3">
            <v>-0.57785993061061358</v>
          </cell>
          <cell r="MF3">
            <v>296.96680290146998</v>
          </cell>
          <cell r="MG3">
            <v>0.5696664191116918</v>
          </cell>
          <cell r="MH3">
            <v>-0.89657572480279502</v>
          </cell>
          <cell r="MI3">
            <v>295.28466532234222</v>
          </cell>
          <cell r="MJ3">
            <v>299.65342274837258</v>
          </cell>
          <cell r="MK3">
            <v>59.404293865967666</v>
          </cell>
          <cell r="ML3">
            <v>59.741831741155103</v>
          </cell>
          <cell r="MM3">
            <v>4.4016653281165219</v>
          </cell>
          <cell r="MN3">
            <v>3.4070684554456498</v>
          </cell>
          <cell r="MO3">
            <v>4.7749009999999998</v>
          </cell>
          <cell r="MP3">
            <v>2.2000000000000002</v>
          </cell>
          <cell r="MQ3">
            <v>1964.095454</v>
          </cell>
          <cell r="MR3">
            <v>59.437077756285703</v>
          </cell>
          <cell r="MS3">
            <v>13451.54661050665</v>
          </cell>
          <cell r="MT3">
            <v>12809.248576886101</v>
          </cell>
          <cell r="MU3">
            <v>25115021.491508558</v>
          </cell>
          <cell r="MV3">
            <v>13081.2841390045</v>
          </cell>
          <cell r="MW3">
            <v>25692890.70990105</v>
          </cell>
          <cell r="MX3">
            <v>684.722393156772</v>
          </cell>
          <cell r="MY3">
            <v>2.4504069372223611</v>
          </cell>
          <cell r="MZ3">
            <v>13004.951998488699</v>
          </cell>
          <cell r="NA3">
            <v>22516.126838541699</v>
          </cell>
          <cell r="NB3">
            <v>32330.765167272701</v>
          </cell>
          <cell r="NC3">
            <v>-7.6816555395067647</v>
          </cell>
          <cell r="ND3">
            <v>-7.6823618908795961</v>
          </cell>
          <cell r="NE3">
            <v>-7.6725497125551954</v>
          </cell>
          <cell r="NF3">
            <v>3.9489326682412791E-2</v>
          </cell>
          <cell r="NG3">
            <v>0.38545911314653802</v>
          </cell>
          <cell r="NH3">
            <v>0.265399150781786</v>
          </cell>
          <cell r="NI3">
            <v>9.3904014125628502E-2</v>
          </cell>
          <cell r="NJ3">
            <v>27.8863748545024</v>
          </cell>
          <cell r="NK3">
            <v>10.749057320288401</v>
          </cell>
          <cell r="NL3">
            <v>4.0657014009999999E-2</v>
          </cell>
          <cell r="NM3">
            <v>4.3112594191883673E-2</v>
          </cell>
          <cell r="NN3">
            <v>6.285262013485329E-3</v>
          </cell>
          <cell r="NO3" t="e">
            <v>#N/A</v>
          </cell>
          <cell r="NP3">
            <v>1960.694363979153</v>
          </cell>
          <cell r="NQ3">
            <v>0.39249432058818812</v>
          </cell>
          <cell r="NR3">
            <v>60.142323458434603</v>
          </cell>
          <cell r="NS3">
            <v>-2.8893910888907581</v>
          </cell>
          <cell r="NT3">
            <v>-0.1272101054224484</v>
          </cell>
          <cell r="NU3">
            <v>61.931774635957879</v>
          </cell>
          <cell r="NV3">
            <v>60.218928020253443</v>
          </cell>
          <cell r="NW3">
            <v>70.889493518907713</v>
          </cell>
          <cell r="NX3">
            <v>70.521889990794477</v>
          </cell>
          <cell r="NY3">
            <v>1.113756223084472</v>
          </cell>
          <cell r="NZ3">
            <v>3.5583979921737452</v>
          </cell>
          <cell r="OA3">
            <v>1.3551960000000001</v>
          </cell>
          <cell r="OB3">
            <v>1.4</v>
          </cell>
          <cell r="OC3">
            <v>2115.680914</v>
          </cell>
          <cell r="OD3">
            <v>17.891197389747902</v>
          </cell>
          <cell r="OE3">
            <v>2290.2555001819428</v>
          </cell>
          <cell r="OF3">
            <v>2259.2180492536982</v>
          </cell>
          <cell r="OG3">
            <v>4788993.1069265082</v>
          </cell>
          <cell r="OH3">
            <v>2269.9630104010498</v>
          </cell>
          <cell r="OI3">
            <v>4802517.416591486</v>
          </cell>
          <cell r="OJ3">
            <v>194.001817007347</v>
          </cell>
          <cell r="OK3">
            <v>-1.4774204820379391</v>
          </cell>
          <cell r="OL3">
            <v>2275.2489228262998</v>
          </cell>
          <cell r="OM3">
            <v>3247.5810000000001</v>
          </cell>
          <cell r="ON3">
            <v>4580.8689999999997</v>
          </cell>
          <cell r="OO3">
            <v>-7.747062842908778</v>
          </cell>
          <cell r="OP3">
            <v>-7.7391985329398354</v>
          </cell>
          <cell r="OQ3">
            <v>-7.7159102446891703</v>
          </cell>
          <cell r="OR3">
            <v>4.1731574518498037E-2</v>
          </cell>
          <cell r="OS3">
            <v>0.575774547448336</v>
          </cell>
          <cell r="OT3">
            <v>0.75391431479493898</v>
          </cell>
          <cell r="OU3">
            <v>0.14434832022354099</v>
          </cell>
          <cell r="OV3">
            <v>8.6814433655659098</v>
          </cell>
          <cell r="OW3">
            <v>4.9985541250070797</v>
          </cell>
          <cell r="OX3">
            <v>0.109210004498807</v>
          </cell>
          <cell r="OY3">
            <v>2.2509210288516459E-2</v>
          </cell>
          <cell r="OZ3">
            <v>2.4083506250530771E-3</v>
          </cell>
          <cell r="PA3" t="e">
            <v>#N/A</v>
          </cell>
          <cell r="PB3">
            <v>2119.7569258569301</v>
          </cell>
          <cell r="PC3">
            <v>-0.93434218809247405</v>
          </cell>
          <cell r="PD3">
            <v>686.05900143944802</v>
          </cell>
          <cell r="PE3">
            <v>-0.40680637825626359</v>
          </cell>
          <cell r="PF3">
            <v>-1.035699392005474</v>
          </cell>
          <cell r="PG3">
            <v>688.86133328057451</v>
          </cell>
          <cell r="PH3">
            <v>693.2388722242199</v>
          </cell>
          <cell r="PI3">
            <v>59.488422913840822</v>
          </cell>
          <cell r="PJ3">
            <v>59.41354136352038</v>
          </cell>
          <cell r="PK3">
            <v>2.9791767983238242</v>
          </cell>
          <cell r="PL3">
            <v>3.7144752262561198</v>
          </cell>
          <cell r="PM3">
            <v>2.610288335165964</v>
          </cell>
          <cell r="PN3">
            <v>1.6</v>
          </cell>
          <cell r="PO3">
            <v>2088.2962859999998</v>
          </cell>
          <cell r="PP3">
            <v>170.92799947046899</v>
          </cell>
          <cell r="PQ3">
            <v>20958.34136015976</v>
          </cell>
          <cell r="PR3">
            <v>20411.268220391241</v>
          </cell>
          <cell r="PS3">
            <v>42398672.305473082</v>
          </cell>
          <cell r="PT3">
            <v>20649</v>
          </cell>
          <cell r="PU3">
            <v>43121230.009613998</v>
          </cell>
          <cell r="PV3">
            <v>1915.2854956251199</v>
          </cell>
          <cell r="PW3">
            <v>-0.74339305384107934</v>
          </cell>
          <cell r="PX3">
            <v>20383.1922120868</v>
          </cell>
          <cell r="PY3">
            <v>35275.361271476198</v>
          </cell>
          <cell r="PZ3">
            <v>50271</v>
          </cell>
          <cell r="QA3">
            <v>-7.5408959652043164</v>
          </cell>
          <cell r="QB3">
            <v>-7.5263302453074257</v>
          </cell>
          <cell r="QC3">
            <v>-7.5258356422178494</v>
          </cell>
          <cell r="QD3">
            <v>4.3442018204091763E-2</v>
          </cell>
          <cell r="QE3">
            <v>0.80518692536248504</v>
          </cell>
          <cell r="QF3">
            <v>1.0114426722664001</v>
          </cell>
          <cell r="QG3">
            <v>0.148462275873704</v>
          </cell>
          <cell r="QH3">
            <v>101.853880737341</v>
          </cell>
          <cell r="QI3">
            <v>82.011413067137099</v>
          </cell>
          <cell r="QJ3">
            <v>0.12891009918548199</v>
          </cell>
          <cell r="QK3">
            <v>-1.450895608310424E-2</v>
          </cell>
          <cell r="QL3" t="e">
            <v>#N/A</v>
          </cell>
          <cell r="QM3" t="e">
            <v>#N/A</v>
          </cell>
          <cell r="QN3">
            <v>2077.2189090688639</v>
          </cell>
          <cell r="QO3">
            <v>-1.313978536043914</v>
          </cell>
          <cell r="QP3" t="e">
            <v>#N/A</v>
          </cell>
          <cell r="QQ3" t="e">
            <v>#N/A</v>
          </cell>
          <cell r="QR3" t="e">
            <v>#N/A</v>
          </cell>
          <cell r="QS3" t="e">
            <v>#N/A</v>
          </cell>
          <cell r="QT3" t="e">
            <v>#N/A</v>
          </cell>
          <cell r="QU3" t="e">
            <v>#N/A</v>
          </cell>
          <cell r="QV3" t="e">
            <v>#N/A</v>
          </cell>
          <cell r="QW3" t="e">
            <v>#N/A</v>
          </cell>
          <cell r="QX3" t="e">
            <v>#N/A</v>
          </cell>
          <cell r="QY3" t="e">
            <v>#N/A</v>
          </cell>
          <cell r="QZ3" t="e">
            <v>#N/A</v>
          </cell>
          <cell r="RA3" t="e">
            <v>#N/A</v>
          </cell>
          <cell r="RB3" t="e">
            <v>#N/A</v>
          </cell>
          <cell r="RC3" t="e">
            <v>#N/A</v>
          </cell>
          <cell r="RD3" t="e">
            <v>#N/A</v>
          </cell>
          <cell r="RE3" t="e">
            <v>#N/A</v>
          </cell>
          <cell r="RF3" t="e">
            <v>#N/A</v>
          </cell>
          <cell r="RG3" t="e">
            <v>#N/A</v>
          </cell>
          <cell r="RH3" t="e">
            <v>#N/A</v>
          </cell>
          <cell r="RI3" t="e">
            <v>#N/A</v>
          </cell>
          <cell r="RJ3" t="e">
            <v>#N/A</v>
          </cell>
          <cell r="RK3" t="e">
            <v>#N/A</v>
          </cell>
          <cell r="RL3">
            <v>4310.7004999999999</v>
          </cell>
          <cell r="RM3" t="e">
            <v>#N/A</v>
          </cell>
          <cell r="RN3" t="e">
            <v>#N/A</v>
          </cell>
          <cell r="RO3" t="e">
            <v>#N/A</v>
          </cell>
          <cell r="RP3" t="e">
            <v>#N/A</v>
          </cell>
          <cell r="RQ3" t="e">
            <v>#N/A</v>
          </cell>
          <cell r="RR3" t="e">
            <v>#N/A</v>
          </cell>
          <cell r="RS3" t="e">
            <v>#N/A</v>
          </cell>
          <cell r="RT3" t="e">
            <v>#N/A</v>
          </cell>
          <cell r="RU3" t="e">
            <v>#N/A</v>
          </cell>
          <cell r="RV3" t="e">
            <v>#N/A</v>
          </cell>
          <cell r="RW3" t="e">
            <v>#N/A</v>
          </cell>
          <cell r="RX3" t="e">
            <v>#N/A</v>
          </cell>
          <cell r="RY3" t="e">
            <v>#N/A</v>
          </cell>
          <cell r="RZ3" t="e">
            <v>#N/A</v>
          </cell>
          <cell r="SA3" t="e">
            <v>#N/A</v>
          </cell>
          <cell r="SB3" t="e">
            <v>#N/A</v>
          </cell>
          <cell r="SC3" t="e">
            <v>#N/A</v>
          </cell>
          <cell r="SD3" t="e">
            <v>#N/A</v>
          </cell>
          <cell r="SE3" t="e">
            <v>#N/A</v>
          </cell>
          <cell r="SF3" t="e">
            <v>#N/A</v>
          </cell>
          <cell r="SG3" t="e">
            <v>#N/A</v>
          </cell>
          <cell r="SH3" t="e">
            <v>#N/A</v>
          </cell>
          <cell r="SI3" t="e">
            <v>#N/A</v>
          </cell>
          <cell r="SJ3" t="e">
            <v>#N/A</v>
          </cell>
          <cell r="SK3" t="e">
            <v>#N/A</v>
          </cell>
          <cell r="SL3" t="e">
            <v>#N/A</v>
          </cell>
          <cell r="SM3" t="e">
            <v>#N/A</v>
          </cell>
          <cell r="SN3" t="e">
            <v>#N/A</v>
          </cell>
          <cell r="SO3" t="e">
            <v>#N/A</v>
          </cell>
          <cell r="SP3" t="e">
            <v>#N/A</v>
          </cell>
          <cell r="SQ3" t="e">
            <v>#N/A</v>
          </cell>
          <cell r="SR3" t="e">
            <v>#N/A</v>
          </cell>
          <cell r="SS3" t="e">
            <v>#N/A</v>
          </cell>
          <cell r="ST3" t="e">
            <v>#N/A</v>
          </cell>
          <cell r="SU3" t="e">
            <v>#N/A</v>
          </cell>
          <cell r="SV3" t="e">
            <v>#N/A</v>
          </cell>
          <cell r="SW3">
            <v>7534.74999999999</v>
          </cell>
          <cell r="SX3">
            <v>10178.653</v>
          </cell>
          <cell r="SY3" t="e">
            <v>#N/A</v>
          </cell>
          <cell r="SZ3" t="e">
            <v>#N/A</v>
          </cell>
          <cell r="TA3" t="e">
            <v>#N/A</v>
          </cell>
          <cell r="TB3" t="e">
            <v>#N/A</v>
          </cell>
          <cell r="TC3" t="e">
            <v>#N/A</v>
          </cell>
          <cell r="TD3" t="e">
            <v>#N/A</v>
          </cell>
          <cell r="TE3" t="e">
            <v>#N/A</v>
          </cell>
          <cell r="TF3" t="e">
            <v>#N/A</v>
          </cell>
          <cell r="TG3" t="e">
            <v>#N/A</v>
          </cell>
          <cell r="TH3" t="e">
            <v>#N/A</v>
          </cell>
          <cell r="TI3" t="e">
            <v>#N/A</v>
          </cell>
          <cell r="TJ3" t="e">
            <v>#N/A</v>
          </cell>
          <cell r="TK3" t="e">
            <v>#N/A</v>
          </cell>
          <cell r="TL3" t="e">
            <v>#N/A</v>
          </cell>
          <cell r="TM3" t="e">
            <v>#N/A</v>
          </cell>
          <cell r="TN3">
            <v>27.604308190346899</v>
          </cell>
          <cell r="TO3">
            <v>-3.6150250710626159</v>
          </cell>
          <cell r="TP3">
            <v>-2.5428346902760861</v>
          </cell>
          <cell r="TQ3">
            <v>28.639638294971778</v>
          </cell>
          <cell r="TR3">
            <v>28.324554795554519</v>
          </cell>
          <cell r="TS3">
            <v>72.150945920284627</v>
          </cell>
          <cell r="TT3">
            <v>72.293409655347958</v>
          </cell>
          <cell r="TU3">
            <v>-0.46671745119235553</v>
          </cell>
          <cell r="TV3">
            <v>3.209235136791655</v>
          </cell>
          <cell r="TW3">
            <v>5.1976851819478096</v>
          </cell>
          <cell r="TX3">
            <v>5.0999999999999996</v>
          </cell>
          <cell r="TY3">
            <v>2261.5374809999998</v>
          </cell>
          <cell r="TZ3">
            <v>6.2132557121513994</v>
          </cell>
          <cell r="UA3">
            <v>1350.4408923619001</v>
          </cell>
          <cell r="UB3">
            <v>1280.2492262086421</v>
          </cell>
          <cell r="UC3">
            <v>2900884.137526073</v>
          </cell>
          <cell r="UD3">
            <v>1279.0429066315801</v>
          </cell>
          <cell r="UE3">
            <v>2892603.473154502</v>
          </cell>
          <cell r="UF3">
            <v>87.707374893199912</v>
          </cell>
          <cell r="UG3">
            <v>3.195517481615417</v>
          </cell>
          <cell r="UH3" t="e">
            <v>#N/A</v>
          </cell>
          <cell r="UI3">
            <v>1868</v>
          </cell>
          <cell r="UJ3">
            <v>2884.71</v>
          </cell>
          <cell r="UK3">
            <v>-7.9184141231598577</v>
          </cell>
          <cell r="UL3">
            <v>-7.8921602039345977</v>
          </cell>
          <cell r="UM3">
            <v>-7.8834523634721814</v>
          </cell>
          <cell r="UN3">
            <v>3.070174056425647E-2</v>
          </cell>
          <cell r="UO3">
            <v>0.485132636839672</v>
          </cell>
          <cell r="UP3">
            <v>0.46673045036661598</v>
          </cell>
          <cell r="UQ3">
            <v>0.109221187853053</v>
          </cell>
          <cell r="UR3">
            <v>3.0149753304114499</v>
          </cell>
          <cell r="US3">
            <v>1.4626629320490701</v>
          </cell>
          <cell r="UT3">
            <v>0.110910057462421</v>
          </cell>
          <cell r="UU3" t="e">
            <v>#N/A</v>
          </cell>
          <cell r="UV3" t="e">
            <v>#N/A</v>
          </cell>
          <cell r="UW3" t="e">
            <v>#N/A</v>
          </cell>
          <cell r="UX3">
            <v>2265.8745485961472</v>
          </cell>
          <cell r="UY3">
            <v>0.15171744897626291</v>
          </cell>
          <cell r="UZ3">
            <v>656.9314478683051</v>
          </cell>
          <cell r="VA3">
            <v>-3.8302704287005001</v>
          </cell>
          <cell r="VB3">
            <v>-2.6905032557798192</v>
          </cell>
          <cell r="VC3">
            <v>683.09586685617239</v>
          </cell>
          <cell r="VD3">
            <v>675.09489808077171</v>
          </cell>
          <cell r="VE3">
            <v>54.394791272322642</v>
          </cell>
          <cell r="VF3">
            <v>54.757341161532473</v>
          </cell>
          <cell r="VG3">
            <v>5.5370554996623689</v>
          </cell>
          <cell r="VH3">
            <v>3.969369468860418</v>
          </cell>
          <cell r="VI3">
            <v>4.802662563141789</v>
          </cell>
          <cell r="VJ3">
            <v>5.5</v>
          </cell>
          <cell r="VK3">
            <v>2034.57701</v>
          </cell>
          <cell r="VL3">
            <v>164.47547330846399</v>
          </cell>
          <cell r="VM3">
            <v>20727.652272592441</v>
          </cell>
          <cell r="VN3">
            <v>19732.173076678431</v>
          </cell>
          <cell r="VO3">
            <v>40299666.586438857</v>
          </cell>
          <cell r="VP3">
            <v>19457.941141600499</v>
          </cell>
          <cell r="VQ3">
            <v>39588679.708633527</v>
          </cell>
          <cell r="VR3">
            <v>1822.5800707021201</v>
          </cell>
          <cell r="VS3">
            <v>-0.207309345111061</v>
          </cell>
          <cell r="VT3">
            <v>18817.289415808998</v>
          </cell>
          <cell r="VU3">
            <v>37853.65</v>
          </cell>
          <cell r="VV3">
            <v>52519</v>
          </cell>
          <cell r="VW3">
            <v>-7.5113582173330853</v>
          </cell>
          <cell r="VX3">
            <v>-7.4945939842590237</v>
          </cell>
          <cell r="VY3">
            <v>-7.483872667796148</v>
          </cell>
          <cell r="VZ3">
            <v>5.2970607755389212E-2</v>
          </cell>
          <cell r="WA3">
            <v>0.34531599415370701</v>
          </cell>
          <cell r="WB3">
            <v>0.28641876497155799</v>
          </cell>
          <cell r="WC3">
            <v>0.10696249186753</v>
          </cell>
          <cell r="WD3">
            <v>70.267024650138197</v>
          </cell>
          <cell r="WE3">
            <v>24.264327473285601</v>
          </cell>
          <cell r="WF3">
            <v>4.427451206E-2</v>
          </cell>
          <cell r="WG3">
            <v>-2.0730934511108412E-3</v>
          </cell>
          <cell r="WH3">
            <v>-2.9043194037817958E-4</v>
          </cell>
          <cell r="WI3" t="e">
            <v>#N/A</v>
          </cell>
          <cell r="WJ3">
            <v>2042.332916391721</v>
          </cell>
          <cell r="WK3">
            <v>7.2469169817357404E-2</v>
          </cell>
          <cell r="WL3" t="e">
            <v>#N/A</v>
          </cell>
          <cell r="WM3" t="e">
            <v>#N/A</v>
          </cell>
          <cell r="WN3" t="e">
            <v>#N/A</v>
          </cell>
          <cell r="WO3" t="e">
            <v>#N/A</v>
          </cell>
          <cell r="WP3" t="e">
            <v>#N/A</v>
          </cell>
          <cell r="WQ3" t="e">
            <v>#N/A</v>
          </cell>
          <cell r="WR3" t="e">
            <v>#N/A</v>
          </cell>
          <cell r="WS3" t="e">
            <v>#N/A</v>
          </cell>
          <cell r="WT3" t="e">
            <v>#N/A</v>
          </cell>
          <cell r="WU3" t="e">
            <v>#N/A</v>
          </cell>
          <cell r="WV3" t="e">
            <v>#N/A</v>
          </cell>
          <cell r="WW3" t="e">
            <v>#N/A</v>
          </cell>
          <cell r="WX3" t="e">
            <v>#N/A</v>
          </cell>
          <cell r="WY3" t="e">
            <v>#N/A</v>
          </cell>
          <cell r="WZ3" t="e">
            <v>#N/A</v>
          </cell>
          <cell r="XA3" t="e">
            <v>#N/A</v>
          </cell>
          <cell r="XB3" t="e">
            <v>#N/A</v>
          </cell>
          <cell r="XC3" t="e">
            <v>#N/A</v>
          </cell>
          <cell r="XD3" t="e">
            <v>#N/A</v>
          </cell>
          <cell r="XE3" t="e">
            <v>#N/A</v>
          </cell>
          <cell r="XF3" t="e">
            <v>#N/A</v>
          </cell>
          <cell r="XG3" t="e">
            <v>#N/A</v>
          </cell>
          <cell r="XH3">
            <v>3008.05</v>
          </cell>
          <cell r="XI3" t="e">
            <v>#N/A</v>
          </cell>
          <cell r="XJ3" t="e">
            <v>#N/A</v>
          </cell>
          <cell r="XK3" t="e">
            <v>#N/A</v>
          </cell>
          <cell r="XL3" t="e">
            <v>#N/A</v>
          </cell>
          <cell r="XM3" t="e">
            <v>#N/A</v>
          </cell>
          <cell r="XN3" t="e">
            <v>#N/A</v>
          </cell>
          <cell r="XO3" t="e">
            <v>#N/A</v>
          </cell>
          <cell r="XP3" t="e">
            <v>#N/A</v>
          </cell>
          <cell r="XQ3" t="e">
            <v>#N/A</v>
          </cell>
          <cell r="XR3" t="e">
            <v>#N/A</v>
          </cell>
          <cell r="XS3" t="e">
            <v>#N/A</v>
          </cell>
          <cell r="XT3" t="e">
            <v>#N/A</v>
          </cell>
          <cell r="XU3" t="e">
            <v>#N/A</v>
          </cell>
          <cell r="XV3" t="e">
            <v>#N/A</v>
          </cell>
          <cell r="XW3" t="e">
            <v>#N/A</v>
          </cell>
          <cell r="XX3">
            <v>10.0123514496337</v>
          </cell>
          <cell r="XY3" t="e">
            <v>#N/A</v>
          </cell>
          <cell r="XZ3">
            <v>-0.90825877951299372</v>
          </cell>
          <cell r="YA3" t="e">
            <v>#N/A</v>
          </cell>
          <cell r="YB3">
            <v>10.104123034184481</v>
          </cell>
          <cell r="YC3">
            <v>55.290643752262419</v>
          </cell>
          <cell r="YD3">
            <v>54.839144441825809</v>
          </cell>
          <cell r="YE3">
            <v>0.310168830829749</v>
          </cell>
          <cell r="YF3">
            <v>2.8029804579530189</v>
          </cell>
          <cell r="YG3" t="e">
            <v>#N/A</v>
          </cell>
          <cell r="YH3">
            <v>0</v>
          </cell>
          <cell r="YI3">
            <v>1917.331506</v>
          </cell>
          <cell r="YJ3">
            <v>2.1764713129923501</v>
          </cell>
          <cell r="YK3">
            <v>134.420558282532</v>
          </cell>
          <cell r="YL3" t="e">
            <v>#N/A</v>
          </cell>
          <cell r="YM3" t="e">
            <v>#N/A</v>
          </cell>
          <cell r="YN3">
            <v>139.234925310878</v>
          </cell>
          <cell r="YO3">
            <v>266959.50903410319</v>
          </cell>
          <cell r="YP3">
            <v>29.9812570754424</v>
          </cell>
          <cell r="YQ3">
            <v>0.83736670549183767</v>
          </cell>
          <cell r="YR3">
            <v>135.527263902957</v>
          </cell>
          <cell r="YS3">
            <v>245.117898265403</v>
          </cell>
          <cell r="YT3">
            <v>352.40671570960899</v>
          </cell>
          <cell r="YU3">
            <v>-7.0080348503098264</v>
          </cell>
          <cell r="YV3">
            <v>-6.9878967938060823</v>
          </cell>
          <cell r="YW3">
            <v>-7.0065520917003656</v>
          </cell>
          <cell r="YX3">
            <v>4.9947466218683102E-2</v>
          </cell>
          <cell r="YY3">
            <v>1.3259849429473001</v>
          </cell>
          <cell r="YZ3">
            <v>1.4247284193738701</v>
          </cell>
          <cell r="ZA3">
            <v>9.1178022979282305E-2</v>
          </cell>
          <cell r="ZB3">
            <v>0.91290641055135202</v>
          </cell>
          <cell r="ZC3">
            <v>1.21050015471116</v>
          </cell>
          <cell r="ZD3">
            <v>0.119645116295335</v>
          </cell>
          <cell r="ZE3">
            <v>8.3736670549195043E-3</v>
          </cell>
          <cell r="ZF3" t="e">
            <v>#N/A</v>
          </cell>
          <cell r="ZG3" t="e">
            <v>#N/A</v>
          </cell>
          <cell r="ZH3">
            <v>1918.5283103343641</v>
          </cell>
          <cell r="ZI3">
            <v>-0.56688450723413331</v>
          </cell>
          <cell r="ZJ3" t="e">
            <v>#N/A</v>
          </cell>
          <cell r="ZK3" t="e">
            <v>#N/A</v>
          </cell>
          <cell r="ZL3" t="e">
            <v>#N/A</v>
          </cell>
          <cell r="ZM3" t="e">
            <v>#N/A</v>
          </cell>
          <cell r="ZN3" t="e">
            <v>#N/A</v>
          </cell>
          <cell r="ZO3" t="e">
            <v>#N/A</v>
          </cell>
          <cell r="ZP3" t="e">
            <v>#N/A</v>
          </cell>
          <cell r="ZQ3" t="e">
            <v>#N/A</v>
          </cell>
          <cell r="ZR3" t="e">
            <v>#N/A</v>
          </cell>
          <cell r="ZS3" t="e">
            <v>#N/A</v>
          </cell>
          <cell r="ZT3" t="e">
            <v>#N/A</v>
          </cell>
          <cell r="ZU3" t="e">
            <v>#N/A</v>
          </cell>
          <cell r="ZV3" t="e">
            <v>#N/A</v>
          </cell>
          <cell r="ZW3" t="e">
            <v>#N/A</v>
          </cell>
          <cell r="ZX3" t="e">
            <v>#N/A</v>
          </cell>
          <cell r="ZY3" t="e">
            <v>#N/A</v>
          </cell>
          <cell r="ZZ3" t="e">
            <v>#N/A</v>
          </cell>
          <cell r="AAA3" t="e">
            <v>#N/A</v>
          </cell>
          <cell r="AAB3" t="e">
            <v>#N/A</v>
          </cell>
          <cell r="AAC3" t="e">
            <v>#N/A</v>
          </cell>
          <cell r="AAD3" t="e">
            <v>#N/A</v>
          </cell>
          <cell r="AAE3" t="e">
            <v>#N/A</v>
          </cell>
          <cell r="AAF3">
            <v>2283.2170000000001</v>
          </cell>
          <cell r="AAG3" t="e">
            <v>#N/A</v>
          </cell>
          <cell r="AAH3" t="e">
            <v>#N/A</v>
          </cell>
          <cell r="AAI3" t="e">
            <v>#N/A</v>
          </cell>
          <cell r="AAJ3" t="e">
            <v>#N/A</v>
          </cell>
          <cell r="AAK3" t="e">
            <v>#N/A</v>
          </cell>
          <cell r="AAL3" t="e">
            <v>#N/A</v>
          </cell>
          <cell r="AAM3" t="e">
            <v>#N/A</v>
          </cell>
          <cell r="AAN3" t="e">
            <v>#N/A</v>
          </cell>
          <cell r="AAO3" t="e">
            <v>#N/A</v>
          </cell>
          <cell r="AAP3" t="e">
            <v>#N/A</v>
          </cell>
          <cell r="AAQ3" t="e">
            <v>#N/A</v>
          </cell>
          <cell r="AAR3" t="e">
            <v>#N/A</v>
          </cell>
          <cell r="AAS3" t="e">
            <v>#N/A</v>
          </cell>
          <cell r="AAT3" t="e">
            <v>#N/A</v>
          </cell>
          <cell r="AAU3" t="e">
            <v>#N/A</v>
          </cell>
          <cell r="AAV3" t="e">
            <v>#N/A</v>
          </cell>
          <cell r="AAW3" t="e">
            <v>#N/A</v>
          </cell>
          <cell r="AAX3" t="e">
            <v>#N/A</v>
          </cell>
          <cell r="AAY3" t="e">
            <v>#N/A</v>
          </cell>
          <cell r="AAZ3" t="e">
            <v>#N/A</v>
          </cell>
          <cell r="ABA3" t="e">
            <v>#N/A</v>
          </cell>
          <cell r="ABB3" t="e">
            <v>#N/A</v>
          </cell>
          <cell r="ABC3" t="e">
            <v>#N/A</v>
          </cell>
          <cell r="ABD3" t="e">
            <v>#N/A</v>
          </cell>
          <cell r="ABE3" t="e">
            <v>#N/A</v>
          </cell>
          <cell r="ABF3" t="e">
            <v>#N/A</v>
          </cell>
          <cell r="ABG3" t="e">
            <v>#N/A</v>
          </cell>
          <cell r="ABH3" t="e">
            <v>#N/A</v>
          </cell>
          <cell r="ABI3" t="e">
            <v>#N/A</v>
          </cell>
          <cell r="ABJ3" t="e">
            <v>#N/A</v>
          </cell>
          <cell r="ABK3" t="e">
            <v>#N/A</v>
          </cell>
          <cell r="ABL3" t="e">
            <v>#N/A</v>
          </cell>
          <cell r="ABM3" t="e">
            <v>#N/A</v>
          </cell>
          <cell r="ABN3" t="e">
            <v>#N/A</v>
          </cell>
          <cell r="ABO3" t="e">
            <v>#N/A</v>
          </cell>
          <cell r="ABP3" t="e">
            <v>#N/A</v>
          </cell>
          <cell r="ABQ3" t="e">
            <v>#N/A</v>
          </cell>
          <cell r="ABR3">
            <v>315.886396219483</v>
          </cell>
          <cell r="ABS3" t="e">
            <v>#N/A</v>
          </cell>
          <cell r="ABT3" t="e">
            <v>#N/A</v>
          </cell>
          <cell r="ABU3" t="e">
            <v>#N/A</v>
          </cell>
          <cell r="ABV3" t="e">
            <v>#N/A</v>
          </cell>
          <cell r="ABW3">
            <v>0.89088877242021802</v>
          </cell>
          <cell r="ABX3" t="e">
            <v>#N/A</v>
          </cell>
          <cell r="ABY3" t="e">
            <v>#N/A</v>
          </cell>
          <cell r="ABZ3">
            <v>0.17578032212990799</v>
          </cell>
          <cell r="ACA3">
            <v>0.15660071539794501</v>
          </cell>
          <cell r="ACB3" t="e">
            <v>#N/A</v>
          </cell>
          <cell r="ACC3" t="e">
            <v>#N/A</v>
          </cell>
          <cell r="ACD3" t="e">
            <v>#N/A</v>
          </cell>
          <cell r="ACE3" t="e">
            <v>#N/A</v>
          </cell>
          <cell r="ACF3" t="e">
            <v>#N/A</v>
          </cell>
          <cell r="ACG3" t="e">
            <v>#N/A</v>
          </cell>
          <cell r="ACH3">
            <v>220.22785181466199</v>
          </cell>
          <cell r="ACI3">
            <v>-1.4771960837991931</v>
          </cell>
          <cell r="ACJ3">
            <v>-2.7604907979618791</v>
          </cell>
          <cell r="ACK3">
            <v>223.52982564521631</v>
          </cell>
          <cell r="ACL3">
            <v>226.47980601905999</v>
          </cell>
          <cell r="ACM3">
            <v>61.692651976972208</v>
          </cell>
          <cell r="ACN3">
            <v>61.725606475073043</v>
          </cell>
          <cell r="ACO3">
            <v>0.6557853308795103</v>
          </cell>
          <cell r="ACP3">
            <v>3.1812237304525759</v>
          </cell>
          <cell r="ACQ3">
            <v>0.30812909540829542</v>
          </cell>
          <cell r="ACR3">
            <v>1</v>
          </cell>
          <cell r="ACS3">
            <v>1901.0264139999999</v>
          </cell>
          <cell r="ACT3">
            <v>53.022879004737298</v>
          </cell>
          <cell r="ACU3">
            <v>5268.5166130922462</v>
          </cell>
          <cell r="ACV3">
            <v>5252.2827805108891</v>
          </cell>
          <cell r="ACW3">
            <v>10006148.44252813</v>
          </cell>
          <cell r="ACX3">
            <v>5213.0467824220996</v>
          </cell>
          <cell r="ACY3">
            <v>9910139.6308021229</v>
          </cell>
          <cell r="ACZ3">
            <v>641.56918967568004</v>
          </cell>
          <cell r="ADA3">
            <v>-0.83135519430084237</v>
          </cell>
          <cell r="ADB3" t="e">
            <v>#N/A</v>
          </cell>
          <cell r="ADC3">
            <v>8535.3824999999906</v>
          </cell>
          <cell r="ADD3">
            <v>12456.2505</v>
          </cell>
          <cell r="ADE3">
            <v>-7.3386031090124773</v>
          </cell>
          <cell r="ADF3">
            <v>-7.3219937714258689</v>
          </cell>
          <cell r="ADG3">
            <v>-7.3299878078615208</v>
          </cell>
          <cell r="ADH3">
            <v>3.9629551326061468E-2</v>
          </cell>
          <cell r="ADI3">
            <v>1.7573455672479501</v>
          </cell>
          <cell r="ADJ3">
            <v>1.64518456419088</v>
          </cell>
          <cell r="ADK3">
            <v>0.10501303480332801</v>
          </cell>
          <cell r="ADL3">
            <v>23.126795067275498</v>
          </cell>
          <cell r="ADM3">
            <v>40.641770796128498</v>
          </cell>
          <cell r="ADN3">
            <v>0.20035061617188499</v>
          </cell>
          <cell r="ADO3">
            <v>-8.313551943007003E-3</v>
          </cell>
          <cell r="ADP3">
            <v>-1.03477122674749E-2</v>
          </cell>
          <cell r="ADQ3" t="e">
            <v>#N/A</v>
          </cell>
          <cell r="ADR3">
            <v>1905.1046679468459</v>
          </cell>
          <cell r="ADS3">
            <v>-0.68063231818414893</v>
          </cell>
          <cell r="ADT3" t="e">
            <v>#N/A</v>
          </cell>
          <cell r="ADU3" t="e">
            <v>#N/A</v>
          </cell>
          <cell r="ADV3" t="e">
            <v>#N/A</v>
          </cell>
          <cell r="ADW3" t="e">
            <v>#N/A</v>
          </cell>
          <cell r="ADX3" t="e">
            <v>#N/A</v>
          </cell>
          <cell r="ADY3" t="e">
            <v>#N/A</v>
          </cell>
          <cell r="ADZ3" t="e">
            <v>#N/A</v>
          </cell>
          <cell r="AEA3" t="e">
            <v>#N/A</v>
          </cell>
          <cell r="AEB3" t="e">
            <v>#N/A</v>
          </cell>
          <cell r="AEC3" t="e">
            <v>#N/A</v>
          </cell>
          <cell r="AED3" t="e">
            <v>#N/A</v>
          </cell>
          <cell r="AEE3" t="e">
            <v>#N/A</v>
          </cell>
          <cell r="AEF3" t="e">
            <v>#N/A</v>
          </cell>
          <cell r="AEG3" t="e">
            <v>#N/A</v>
          </cell>
          <cell r="AEH3" t="e">
            <v>#N/A</v>
          </cell>
          <cell r="AEI3" t="e">
            <v>#N/A</v>
          </cell>
          <cell r="AEJ3" t="e">
            <v>#N/A</v>
          </cell>
          <cell r="AEK3" t="e">
            <v>#N/A</v>
          </cell>
          <cell r="AEL3" t="e">
            <v>#N/A</v>
          </cell>
          <cell r="AEM3" t="e">
            <v>#N/A</v>
          </cell>
          <cell r="AEN3" t="e">
            <v>#N/A</v>
          </cell>
          <cell r="AEO3">
            <v>21425.275545410801</v>
          </cell>
          <cell r="AEP3">
            <v>31614.6786703914</v>
          </cell>
          <cell r="AEQ3" t="e">
            <v>#N/A</v>
          </cell>
          <cell r="AER3" t="e">
            <v>#N/A</v>
          </cell>
          <cell r="AES3" t="e">
            <v>#N/A</v>
          </cell>
          <cell r="AET3" t="e">
            <v>#N/A</v>
          </cell>
          <cell r="AEU3" t="e">
            <v>#N/A</v>
          </cell>
          <cell r="AEV3" t="e">
            <v>#N/A</v>
          </cell>
          <cell r="AEW3" t="e">
            <v>#N/A</v>
          </cell>
          <cell r="AEX3" t="e">
            <v>#N/A</v>
          </cell>
          <cell r="AEY3" t="e">
            <v>#N/A</v>
          </cell>
          <cell r="AEZ3" t="e">
            <v>#N/A</v>
          </cell>
          <cell r="AFA3" t="e">
            <v>#N/A</v>
          </cell>
          <cell r="AFB3" t="e">
            <v>#N/A</v>
          </cell>
          <cell r="AFC3" t="e">
            <v>#N/A</v>
          </cell>
          <cell r="AFD3" t="e">
            <v>#N/A</v>
          </cell>
          <cell r="AFE3" t="e">
            <v>#N/A</v>
          </cell>
          <cell r="AFF3">
            <v>50.759701210019003</v>
          </cell>
          <cell r="AFG3">
            <v>-3.450659406027035</v>
          </cell>
          <cell r="AFH3">
            <v>-0.32898044962065282</v>
          </cell>
          <cell r="AFI3">
            <v>52.573845556836083</v>
          </cell>
          <cell r="AFJ3">
            <v>50.927241879333017</v>
          </cell>
          <cell r="AFK3">
            <v>76.700119987852716</v>
          </cell>
          <cell r="AFL3">
            <v>76.458890951461072</v>
          </cell>
          <cell r="AFM3">
            <v>4.2193086521918666</v>
          </cell>
          <cell r="AFN3">
            <v>4.2254467268147522</v>
          </cell>
          <cell r="AFO3">
            <v>2.713273</v>
          </cell>
          <cell r="AFP3">
            <v>2.9</v>
          </cell>
          <cell r="AFQ3">
            <v>1584.0446300000001</v>
          </cell>
          <cell r="AFR3">
            <v>9.6633040573682596</v>
          </cell>
          <cell r="AFS3">
            <v>4650.4629472852557</v>
          </cell>
          <cell r="AFT3">
            <v>4524.2831917615604</v>
          </cell>
          <cell r="AFU3">
            <v>7164197.2396033043</v>
          </cell>
          <cell r="AFV3">
            <v>4529.8463112693698</v>
          </cell>
          <cell r="AFW3">
            <v>7175478.7240915541</v>
          </cell>
          <cell r="AFX3">
            <v>116.274782037243</v>
          </cell>
          <cell r="AFY3">
            <v>-0.84790559171954527</v>
          </cell>
          <cell r="AFZ3" t="e">
            <v>#N/A</v>
          </cell>
          <cell r="AGA3">
            <v>6082.3049999999894</v>
          </cell>
          <cell r="AGB3">
            <v>8930.99</v>
          </cell>
          <cell r="AGC3">
            <v>-7.9984989387284253</v>
          </cell>
          <cell r="AGD3">
            <v>-7.9778659123770037</v>
          </cell>
          <cell r="AGE3">
            <v>-7.9623601798660566</v>
          </cell>
          <cell r="AGF3">
            <v>5.8783382267469091E-2</v>
          </cell>
          <cell r="AGG3">
            <v>0.153415269201225</v>
          </cell>
          <cell r="AGH3">
            <v>0.107348835836622</v>
          </cell>
          <cell r="AGI3">
            <v>0.10403949837898301</v>
          </cell>
          <cell r="AGJ3">
            <v>5.2810138517574714</v>
          </cell>
          <cell r="AGK3">
            <v>0.81018816172277108</v>
          </cell>
          <cell r="AGL3">
            <v>1.8921678372388E-2</v>
          </cell>
          <cell r="AGM3">
            <v>4.5863421583761041E-2</v>
          </cell>
          <cell r="AGN3">
            <v>2.2784770029269908E-3</v>
          </cell>
          <cell r="AGO3" t="e">
            <v>#N/A</v>
          </cell>
          <cell r="AGP3">
            <v>1583.4988518510211</v>
          </cell>
          <cell r="AGQ3">
            <v>-0.92700708179300761</v>
          </cell>
          <cell r="AGR3" t="e">
            <v>#N/A</v>
          </cell>
          <cell r="AGS3" t="e">
            <v>#N/A</v>
          </cell>
          <cell r="AGT3" t="e">
            <v>#N/A</v>
          </cell>
          <cell r="AGU3" t="e">
            <v>#N/A</v>
          </cell>
          <cell r="AGV3" t="e">
            <v>#N/A</v>
          </cell>
          <cell r="AGW3" t="e">
            <v>#N/A</v>
          </cell>
          <cell r="AGX3" t="e">
            <v>#N/A</v>
          </cell>
          <cell r="AGY3" t="e">
            <v>#N/A</v>
          </cell>
          <cell r="AGZ3" t="e">
            <v>#N/A</v>
          </cell>
          <cell r="AHA3" t="e">
            <v>#N/A</v>
          </cell>
          <cell r="AHB3" t="e">
            <v>#N/A</v>
          </cell>
          <cell r="AHC3" t="e">
            <v>#N/A</v>
          </cell>
          <cell r="AHD3" t="e">
            <v>#N/A</v>
          </cell>
          <cell r="AHE3" t="e">
            <v>#N/A</v>
          </cell>
          <cell r="AHF3" t="e">
            <v>#N/A</v>
          </cell>
          <cell r="AHG3" t="e">
            <v>#N/A</v>
          </cell>
          <cell r="AHH3" t="e">
            <v>#N/A</v>
          </cell>
          <cell r="AHI3" t="e">
            <v>#N/A</v>
          </cell>
          <cell r="AHJ3" t="e">
            <v>#N/A</v>
          </cell>
          <cell r="AHK3" t="e">
            <v>#N/A</v>
          </cell>
          <cell r="AHL3" t="e">
            <v>#N/A</v>
          </cell>
          <cell r="AHM3" t="e">
            <v>#N/A</v>
          </cell>
          <cell r="AHN3">
            <v>19214.499596148999</v>
          </cell>
          <cell r="AHO3" t="e">
            <v>#N/A</v>
          </cell>
          <cell r="AHP3" t="e">
            <v>#N/A</v>
          </cell>
          <cell r="AHQ3" t="e">
            <v>#N/A</v>
          </cell>
          <cell r="AHR3" t="e">
            <v>#N/A</v>
          </cell>
          <cell r="AHS3" t="e">
            <v>#N/A</v>
          </cell>
          <cell r="AHT3" t="e">
            <v>#N/A</v>
          </cell>
          <cell r="AHU3" t="e">
            <v>#N/A</v>
          </cell>
          <cell r="AHV3" t="e">
            <v>#N/A</v>
          </cell>
          <cell r="AHW3" t="e">
            <v>#N/A</v>
          </cell>
          <cell r="AHX3" t="e">
            <v>#N/A</v>
          </cell>
          <cell r="AHY3" t="e">
            <v>#N/A</v>
          </cell>
          <cell r="AHZ3" t="e">
            <v>#N/A</v>
          </cell>
          <cell r="AIA3" t="e">
            <v>#N/A</v>
          </cell>
          <cell r="AIB3" t="e">
            <v>#N/A</v>
          </cell>
          <cell r="AIC3" t="e">
            <v>#N/A</v>
          </cell>
          <cell r="AID3">
            <v>1546.15362926894</v>
          </cell>
          <cell r="AIE3">
            <v>-1.9043452437420121</v>
          </cell>
          <cell r="AIF3">
            <v>-1.626214891948186</v>
          </cell>
          <cell r="AIG3">
            <v>1576.1693350339799</v>
          </cell>
          <cell r="AIH3">
            <v>1571.713061127693</v>
          </cell>
          <cell r="AII3">
            <v>67.659718427069492</v>
          </cell>
          <cell r="AIJ3">
            <v>67.309551339749518</v>
          </cell>
          <cell r="AIK3">
            <v>0.94553288344112474</v>
          </cell>
          <cell r="AIL3">
            <v>2.428878182557614</v>
          </cell>
          <cell r="AIM3">
            <v>1.1888030000000001</v>
          </cell>
          <cell r="AIN3">
            <v>1.7</v>
          </cell>
          <cell r="AIO3">
            <v>1788.6663000000001</v>
          </cell>
          <cell r="AIP3">
            <v>406.25182693944498</v>
          </cell>
          <cell r="AIQ3">
            <v>3912.3767584123721</v>
          </cell>
          <cell r="AIR3">
            <v>3865.866306137063</v>
          </cell>
          <cell r="AIS3">
            <v>6899252.0497611146</v>
          </cell>
          <cell r="AIT3">
            <v>3865.8738530855999</v>
          </cell>
          <cell r="AIU3">
            <v>6914758.2810653634</v>
          </cell>
          <cell r="AIV3">
            <v>4563.7125387996502</v>
          </cell>
          <cell r="AIW3">
            <v>0.33680980857517889</v>
          </cell>
          <cell r="AIX3" t="e">
            <v>#N/A</v>
          </cell>
          <cell r="AIY3">
            <v>5812.5135</v>
          </cell>
          <cell r="AIZ3">
            <v>7807.7969999999996</v>
          </cell>
          <cell r="AJA3">
            <v>-5.8424960756422673</v>
          </cell>
          <cell r="AJB3">
            <v>-5.8210409742498816</v>
          </cell>
          <cell r="AJC3">
            <v>-5.8218097101646737</v>
          </cell>
          <cell r="AJD3">
            <v>4.8111693587867682E-2</v>
          </cell>
          <cell r="AJE3">
            <v>5.5343</v>
          </cell>
          <cell r="AJF3">
            <v>7.9142848322981001</v>
          </cell>
          <cell r="AJG3">
            <v>0.16952139976952901</v>
          </cell>
          <cell r="AJH3">
            <v>25.004751124821102</v>
          </cell>
          <cell r="AJI3">
            <v>138.383794150097</v>
          </cell>
          <cell r="AJJ3">
            <v>9.4028797822092697E-2</v>
          </cell>
          <cell r="AJK3">
            <v>1.1958117374495579E-2</v>
          </cell>
          <cell r="AJL3">
            <v>1.6001813821262931E-3</v>
          </cell>
          <cell r="AJM3" t="e">
            <v>#N/A</v>
          </cell>
          <cell r="AJN3">
            <v>1784.658729353509</v>
          </cell>
          <cell r="AJO3">
            <v>-1.518821054294794</v>
          </cell>
          <cell r="AJP3" t="e">
            <v>#N/A</v>
          </cell>
          <cell r="AJQ3" t="e">
            <v>#N/A</v>
          </cell>
          <cell r="AJR3" t="e">
            <v>#N/A</v>
          </cell>
          <cell r="AJS3" t="e">
            <v>#N/A</v>
          </cell>
          <cell r="AJT3" t="e">
            <v>#N/A</v>
          </cell>
          <cell r="AJU3" t="e">
            <v>#N/A</v>
          </cell>
          <cell r="AJV3" t="e">
            <v>#N/A</v>
          </cell>
          <cell r="AJW3" t="e">
            <v>#N/A</v>
          </cell>
          <cell r="AJX3" t="e">
            <v>#N/A</v>
          </cell>
          <cell r="AJY3" t="e">
            <v>#N/A</v>
          </cell>
          <cell r="AJZ3" t="e">
            <v>#N/A</v>
          </cell>
          <cell r="AKA3" t="e">
            <v>#N/A</v>
          </cell>
          <cell r="AKB3" t="e">
            <v>#N/A</v>
          </cell>
          <cell r="AKC3" t="e">
            <v>#N/A</v>
          </cell>
          <cell r="AKD3" t="e">
            <v>#N/A</v>
          </cell>
          <cell r="AKE3" t="e">
            <v>#N/A</v>
          </cell>
          <cell r="AKF3" t="e">
            <v>#N/A</v>
          </cell>
          <cell r="AKG3" t="e">
            <v>#N/A</v>
          </cell>
          <cell r="AKH3" t="e">
            <v>#N/A</v>
          </cell>
          <cell r="AKI3" t="e">
            <v>#N/A</v>
          </cell>
          <cell r="AKJ3" t="e">
            <v>#N/A</v>
          </cell>
          <cell r="AKK3">
            <v>1213.16027326621</v>
          </cell>
          <cell r="AKL3">
            <v>1669.9045000000001</v>
          </cell>
          <cell r="AKM3" t="e">
            <v>#N/A</v>
          </cell>
          <cell r="AKN3" t="e">
            <v>#N/A</v>
          </cell>
          <cell r="AKO3" t="e">
            <v>#N/A</v>
          </cell>
          <cell r="AKP3" t="e">
            <v>#N/A</v>
          </cell>
          <cell r="AKQ3" t="e">
            <v>#N/A</v>
          </cell>
          <cell r="AKR3" t="e">
            <v>#N/A</v>
          </cell>
          <cell r="AKS3" t="e">
            <v>#N/A</v>
          </cell>
          <cell r="AKT3" t="e">
            <v>#N/A</v>
          </cell>
          <cell r="AKU3" t="e">
            <v>#N/A</v>
          </cell>
          <cell r="AKV3" t="e">
            <v>#N/A</v>
          </cell>
          <cell r="AKW3" t="e">
            <v>#N/A</v>
          </cell>
          <cell r="AKX3" t="e">
            <v>#N/A</v>
          </cell>
          <cell r="AKY3" t="e">
            <v>#N/A</v>
          </cell>
          <cell r="AKZ3" t="e">
            <v>#N/A</v>
          </cell>
          <cell r="ALA3" t="e">
            <v>#N/A</v>
          </cell>
          <cell r="ALB3" t="e">
            <v>#N/A</v>
          </cell>
          <cell r="ALC3" t="e">
            <v>#N/A</v>
          </cell>
          <cell r="ALD3" t="e">
            <v>#N/A</v>
          </cell>
          <cell r="ALE3" t="e">
            <v>#N/A</v>
          </cell>
          <cell r="ALF3" t="e">
            <v>#N/A</v>
          </cell>
          <cell r="ALG3" t="e">
            <v>#N/A</v>
          </cell>
          <cell r="ALH3" t="e">
            <v>#N/A</v>
          </cell>
          <cell r="ALI3" t="e">
            <v>#N/A</v>
          </cell>
          <cell r="ALJ3" t="e">
            <v>#N/A</v>
          </cell>
          <cell r="ALK3" t="e">
            <v>#N/A</v>
          </cell>
          <cell r="ALL3" t="e">
            <v>#N/A</v>
          </cell>
          <cell r="ALM3" t="e">
            <v>#N/A</v>
          </cell>
          <cell r="ALN3" t="e">
            <v>#N/A</v>
          </cell>
          <cell r="ALO3" t="e">
            <v>#N/A</v>
          </cell>
          <cell r="ALP3" t="e">
            <v>#N/A</v>
          </cell>
          <cell r="ALQ3" t="e">
            <v>#N/A</v>
          </cell>
          <cell r="ALR3" t="e">
            <v>#N/A</v>
          </cell>
          <cell r="ALS3" t="e">
            <v>#N/A</v>
          </cell>
          <cell r="ALT3" t="e">
            <v>#N/A</v>
          </cell>
          <cell r="ALU3" t="e">
            <v>#N/A</v>
          </cell>
          <cell r="ALV3" t="e">
            <v>#N/A</v>
          </cell>
          <cell r="ALW3">
            <v>2995.6464999999998</v>
          </cell>
          <cell r="ALX3">
            <v>4411.6660000000002</v>
          </cell>
          <cell r="ALY3" t="e">
            <v>#N/A</v>
          </cell>
          <cell r="ALZ3" t="e">
            <v>#N/A</v>
          </cell>
          <cell r="AMA3" t="e">
            <v>#N/A</v>
          </cell>
          <cell r="AMB3" t="e">
            <v>#N/A</v>
          </cell>
          <cell r="AMC3" t="e">
            <v>#N/A</v>
          </cell>
          <cell r="AMD3" t="e">
            <v>#N/A</v>
          </cell>
          <cell r="AME3" t="e">
            <v>#N/A</v>
          </cell>
          <cell r="AMF3" t="e">
            <v>#N/A</v>
          </cell>
          <cell r="AMG3" t="e">
            <v>#N/A</v>
          </cell>
          <cell r="AMH3" t="e">
            <v>#N/A</v>
          </cell>
          <cell r="AMI3" t="e">
            <v>#N/A</v>
          </cell>
          <cell r="AMJ3" t="e">
            <v>#N/A</v>
          </cell>
          <cell r="AMK3" t="e">
            <v>#N/A</v>
          </cell>
          <cell r="AML3" t="e">
            <v>#N/A</v>
          </cell>
          <cell r="AMM3" t="e">
            <v>#N/A</v>
          </cell>
          <cell r="AMN3">
            <v>702.84863775133101</v>
          </cell>
          <cell r="AMO3" t="e">
            <v>#N/A</v>
          </cell>
          <cell r="AMP3">
            <v>-1.529242331493408</v>
          </cell>
          <cell r="AMQ3" t="e">
            <v>#N/A</v>
          </cell>
          <cell r="AMR3">
            <v>713.76381617516438</v>
          </cell>
          <cell r="AMS3" t="e">
            <v>#N/A</v>
          </cell>
          <cell r="AMT3" t="e">
            <v>#N/A</v>
          </cell>
          <cell r="AMU3">
            <v>1.540837308499299</v>
          </cell>
          <cell r="AMV3">
            <v>2.6892403251896901</v>
          </cell>
          <cell r="AMW3">
            <v>2.5233875625267812</v>
          </cell>
          <cell r="AMX3" t="e">
            <v>#N/A</v>
          </cell>
          <cell r="AMY3">
            <v>1845.7764426602</v>
          </cell>
          <cell r="AMZ3">
            <v>126.13036316394199</v>
          </cell>
          <cell r="ANA3" t="e">
            <v>#N/A</v>
          </cell>
          <cell r="ANB3" t="e">
            <v>#N/A</v>
          </cell>
          <cell r="ANC3" t="e">
            <v>#N/A</v>
          </cell>
          <cell r="AND3">
            <v>24977.541979787798</v>
          </cell>
          <cell r="ANE3">
            <v>46102958.581848539</v>
          </cell>
          <cell r="ANF3">
            <v>2004.8048040773499</v>
          </cell>
          <cell r="ANG3">
            <v>-0.34845151786178091</v>
          </cell>
          <cell r="ANH3" t="e">
            <v>#N/A</v>
          </cell>
          <cell r="ANI3">
            <v>39384.1924730272</v>
          </cell>
          <cell r="ANJ3">
            <v>54643.125199257302</v>
          </cell>
          <cell r="ANK3">
            <v>-7.5761661277539796</v>
          </cell>
          <cell r="ANL3">
            <v>-7.5600624677251718</v>
          </cell>
          <cell r="ANM3">
            <v>-7.5609932138310674</v>
          </cell>
          <cell r="ANN3">
            <v>4.060560482060889E-2</v>
          </cell>
          <cell r="ANO3">
            <v>0.382073</v>
          </cell>
          <cell r="ANP3">
            <v>0.41497799360295401</v>
          </cell>
          <cell r="ANQ3">
            <v>0.13061185730268601</v>
          </cell>
          <cell r="ANR3">
            <v>103.216758803594</v>
          </cell>
          <cell r="ANS3">
            <v>39.436336686365898</v>
          </cell>
          <cell r="ANT3">
            <v>5.9531365569669099E-2</v>
          </cell>
          <cell r="ANU3">
            <v>1.2462816902388801E-2</v>
          </cell>
          <cell r="ANV3" t="e">
            <v>#N/A</v>
          </cell>
          <cell r="ANW3" t="e">
            <v>#N/A</v>
          </cell>
          <cell r="ANX3">
            <v>1856.168818541463</v>
          </cell>
          <cell r="ANY3">
            <v>-0.91707796963275134</v>
          </cell>
          <cell r="ANZ3">
            <v>5080.3372572851204</v>
          </cell>
          <cell r="AOA3" t="e">
            <v>#N/A</v>
          </cell>
          <cell r="AOB3">
            <v>0.70027136509327459</v>
          </cell>
          <cell r="AOC3" t="e">
            <v>#N/A</v>
          </cell>
          <cell r="AOD3">
            <v>5045.0085073416867</v>
          </cell>
          <cell r="AOE3">
            <v>64.670574339160225</v>
          </cell>
          <cell r="AOF3">
            <v>64.503447629785185</v>
          </cell>
          <cell r="AOG3">
            <v>2.9692517100731841</v>
          </cell>
          <cell r="AOH3">
            <v>1.5256131157009629</v>
          </cell>
          <cell r="AOI3" t="e">
            <v>#N/A</v>
          </cell>
          <cell r="AOJ3">
            <v>3.8</v>
          </cell>
          <cell r="AOK3">
            <v>1814.4345075101</v>
          </cell>
          <cell r="AOL3">
            <v>915.18810840242099</v>
          </cell>
          <cell r="AOM3">
            <v>84878.526350883403</v>
          </cell>
          <cell r="AON3" t="e">
            <v>#N/A</v>
          </cell>
          <cell r="AOO3" t="e">
            <v>#N/A</v>
          </cell>
          <cell r="AOP3">
            <v>81864.70345973011</v>
          </cell>
          <cell r="AOQ3">
            <v>148538142.90441579</v>
          </cell>
          <cell r="AOR3">
            <v>13286.323662098301</v>
          </cell>
          <cell r="AOS3">
            <v>1.4764950375691921</v>
          </cell>
          <cell r="AOT3">
            <v>81595.600818626903</v>
          </cell>
          <cell r="AOU3">
            <v>131587.58092751901</v>
          </cell>
          <cell r="AOV3">
            <v>196599</v>
          </cell>
          <cell r="AOW3">
            <v>-7.0205677631460164</v>
          </cell>
          <cell r="AOX3">
            <v>-7.0239661796117847</v>
          </cell>
          <cell r="AOY3">
            <v>-7.0384853290093936</v>
          </cell>
          <cell r="AOZ3">
            <v>3.6882838999750041E-2</v>
          </cell>
          <cell r="APA3">
            <v>1.0698099999999999</v>
          </cell>
          <cell r="APB3">
            <v>1.5793651828061901</v>
          </cell>
          <cell r="APC3">
            <v>0.17081468365277999</v>
          </cell>
          <cell r="APD3">
            <v>760.33501275927506</v>
          </cell>
          <cell r="APE3">
            <v>813.41399999999999</v>
          </cell>
          <cell r="APF3">
            <v>0.16825286064371001</v>
          </cell>
          <cell r="APG3">
            <v>1.47649503756911E-2</v>
          </cell>
          <cell r="APH3">
            <v>-5.2151385413732911E-3</v>
          </cell>
          <cell r="API3" t="e">
            <v>#N/A</v>
          </cell>
          <cell r="APJ3">
            <v>1811.2672437707361</v>
          </cell>
          <cell r="APK3">
            <v>-0.76827890343906802</v>
          </cell>
        </row>
        <row r="4">
          <cell r="A4">
            <v>1967</v>
          </cell>
          <cell r="B4">
            <v>110.998901307973</v>
          </cell>
          <cell r="C4">
            <v>-1.729490372778963</v>
          </cell>
          <cell r="D4">
            <v>-2.063038133017447</v>
          </cell>
          <cell r="E4">
            <v>112.9524022303698</v>
          </cell>
          <cell r="F4">
            <v>113.3370886660045</v>
          </cell>
          <cell r="G4">
            <v>62.833243629192673</v>
          </cell>
          <cell r="H4">
            <v>63.145993902760971</v>
          </cell>
          <cell r="I4">
            <v>3.1634877309481451</v>
          </cell>
          <cell r="J4">
            <v>3.9334689748433682</v>
          </cell>
          <cell r="K4">
            <v>1.280036</v>
          </cell>
          <cell r="L4">
            <v>1.5</v>
          </cell>
          <cell r="M4">
            <v>1986.160787</v>
          </cell>
          <cell r="N4">
            <v>28.4956845975859</v>
          </cell>
          <cell r="O4">
            <v>3335.7872143136769</v>
          </cell>
          <cell r="P4">
            <v>3293.0879370870648</v>
          </cell>
          <cell r="Q4">
            <v>6510934.3436344014</v>
          </cell>
          <cell r="R4">
            <v>3269.4767001221999</v>
          </cell>
          <cell r="S4">
            <v>6493706.4157928713</v>
          </cell>
          <cell r="T4">
            <v>323.31192471834299</v>
          </cell>
          <cell r="U4">
            <v>0.19664908538699069</v>
          </cell>
          <cell r="V4" t="e">
            <v>#N/A</v>
          </cell>
          <cell r="W4">
            <v>5282.6584999999905</v>
          </cell>
          <cell r="X4">
            <v>7377</v>
          </cell>
          <cell r="Y4">
            <v>-7.5091194601711937</v>
          </cell>
          <cell r="Z4">
            <v>-7.4869027561373107</v>
          </cell>
          <cell r="AA4">
            <v>-7.49339543153976</v>
          </cell>
          <cell r="AB4">
            <v>5.4475525116670878E-2</v>
          </cell>
          <cell r="AC4">
            <v>2.0119650007630598</v>
          </cell>
          <cell r="AD4">
            <v>1.6676350607075501</v>
          </cell>
          <cell r="AE4">
            <v>9.8435775235947598E-2</v>
          </cell>
          <cell r="AF4">
            <v>10.9262629005887</v>
          </cell>
          <cell r="AG4">
            <v>21.983258545120499</v>
          </cell>
          <cell r="AH4">
            <v>0.22248339562743299</v>
          </cell>
          <cell r="AI4">
            <v>1.9664908538694981E-3</v>
          </cell>
          <cell r="AJ4">
            <v>-5.596637589031124E-3</v>
          </cell>
          <cell r="AK4" t="e">
            <v>#N/A</v>
          </cell>
          <cell r="AL4">
            <v>1977.151678917422</v>
          </cell>
          <cell r="AM4">
            <v>-0.81218736142848469</v>
          </cell>
          <cell r="AN4">
            <v>145.17023018192501</v>
          </cell>
          <cell r="AO4">
            <v>-3.1157700991616522</v>
          </cell>
          <cell r="AP4">
            <v>-2.04573866132437</v>
          </cell>
          <cell r="AQ4">
            <v>149.83886472598039</v>
          </cell>
          <cell r="AR4">
            <v>148.2020569579926</v>
          </cell>
          <cell r="AS4">
            <v>53.945759949489997</v>
          </cell>
          <cell r="AT4">
            <v>54.02057306037937</v>
          </cell>
          <cell r="AU4">
            <v>3.1250092343502618</v>
          </cell>
          <cell r="AV4">
            <v>3.641486660524595</v>
          </cell>
          <cell r="AW4">
            <v>1.7193609999999999</v>
          </cell>
          <cell r="AX4">
            <v>2.4</v>
          </cell>
          <cell r="AY4">
            <v>1959.681777</v>
          </cell>
          <cell r="AZ4">
            <v>37.956291012350903</v>
          </cell>
          <cell r="BA4">
            <v>3707.8716565985478</v>
          </cell>
          <cell r="BB4">
            <v>3644.1199574049392</v>
          </cell>
          <cell r="BC4">
            <v>7145881.2429987984</v>
          </cell>
          <cell r="BD4">
            <v>3613.8709448478198</v>
          </cell>
          <cell r="BE4">
            <v>7082037.0350480443</v>
          </cell>
          <cell r="BF4">
            <v>402.13508020510801</v>
          </cell>
          <cell r="BG4">
            <v>-1.322572200607429</v>
          </cell>
          <cell r="BH4" t="e">
            <v>#N/A</v>
          </cell>
          <cell r="BI4">
            <v>6863.8140000000003</v>
          </cell>
          <cell r="BJ4" t="e">
            <v>#N/A</v>
          </cell>
          <cell r="BK4">
            <v>-7.3734656550473181</v>
          </cell>
          <cell r="BL4">
            <v>-7.3574594203260668</v>
          </cell>
          <cell r="BM4">
            <v>-7.3476456910672869</v>
          </cell>
          <cell r="BN4">
            <v>5.8965705826735923E-2</v>
          </cell>
          <cell r="BO4">
            <v>1.3197950416337101</v>
          </cell>
          <cell r="BP4">
            <v>1.47306219913457</v>
          </cell>
          <cell r="BQ4">
            <v>0.133923348895686</v>
          </cell>
          <cell r="BR4">
            <v>19.441683385921099</v>
          </cell>
          <cell r="BS4">
            <v>25.6590373337513</v>
          </cell>
          <cell r="BT4">
            <v>0.16593190890487899</v>
          </cell>
          <cell r="BU4">
            <v>-1.3225722006072299E-2</v>
          </cell>
          <cell r="BV4">
            <v>2.363460133439029E-4</v>
          </cell>
          <cell r="BW4" t="e">
            <v>#N/A</v>
          </cell>
          <cell r="BX4">
            <v>1960.934691098244</v>
          </cell>
          <cell r="BY4">
            <v>-0.66106543916391036</v>
          </cell>
          <cell r="BZ4" t="e">
            <v>#N/A</v>
          </cell>
          <cell r="CA4" t="e">
            <v>#N/A</v>
          </cell>
          <cell r="CB4" t="e">
            <v>#N/A</v>
          </cell>
          <cell r="CC4" t="e">
            <v>#N/A</v>
          </cell>
          <cell r="CD4" t="e">
            <v>#N/A</v>
          </cell>
          <cell r="CE4" t="e">
            <v>#N/A</v>
          </cell>
          <cell r="CF4" t="e">
            <v>#N/A</v>
          </cell>
          <cell r="CG4" t="e">
            <v>#N/A</v>
          </cell>
          <cell r="CH4" t="e">
            <v>#N/A</v>
          </cell>
          <cell r="CI4" t="e">
            <v>#N/A</v>
          </cell>
          <cell r="CJ4" t="e">
            <v>#N/A</v>
          </cell>
          <cell r="CK4" t="e">
            <v>#N/A</v>
          </cell>
          <cell r="CL4" t="e">
            <v>#N/A</v>
          </cell>
          <cell r="CM4" t="e">
            <v>#N/A</v>
          </cell>
          <cell r="CN4" t="e">
            <v>#N/A</v>
          </cell>
          <cell r="CO4" t="e">
            <v>#N/A</v>
          </cell>
          <cell r="CP4" t="e">
            <v>#N/A</v>
          </cell>
          <cell r="CQ4" t="e">
            <v>#N/A</v>
          </cell>
          <cell r="CR4" t="e">
            <v>#N/A</v>
          </cell>
          <cell r="CS4" t="e">
            <v>#N/A</v>
          </cell>
          <cell r="CT4" t="e">
            <v>#N/A</v>
          </cell>
          <cell r="CU4">
            <v>6122.04</v>
          </cell>
          <cell r="CV4">
            <v>8310.2255000000005</v>
          </cell>
          <cell r="CW4" t="e">
            <v>#N/A</v>
          </cell>
          <cell r="CX4" t="e">
            <v>#N/A</v>
          </cell>
          <cell r="CY4" t="e">
            <v>#N/A</v>
          </cell>
          <cell r="CZ4" t="e">
            <v>#N/A</v>
          </cell>
          <cell r="DA4" t="e">
            <v>#N/A</v>
          </cell>
          <cell r="DB4" t="e">
            <v>#N/A</v>
          </cell>
          <cell r="DC4" t="e">
            <v>#N/A</v>
          </cell>
          <cell r="DD4" t="e">
            <v>#N/A</v>
          </cell>
          <cell r="DE4" t="e">
            <v>#N/A</v>
          </cell>
          <cell r="DF4" t="e">
            <v>#N/A</v>
          </cell>
          <cell r="DG4" t="e">
            <v>#N/A</v>
          </cell>
          <cell r="DH4" t="e">
            <v>#N/A</v>
          </cell>
          <cell r="DI4" t="e">
            <v>#N/A</v>
          </cell>
          <cell r="DJ4" t="e">
            <v>#N/A</v>
          </cell>
          <cell r="DK4" t="e">
            <v>#N/A</v>
          </cell>
          <cell r="DL4" t="e">
            <v>#N/A</v>
          </cell>
          <cell r="DM4" t="e">
            <v>#N/A</v>
          </cell>
          <cell r="DN4" t="e">
            <v>#N/A</v>
          </cell>
          <cell r="DO4" t="e">
            <v>#N/A</v>
          </cell>
          <cell r="DP4" t="e">
            <v>#N/A</v>
          </cell>
          <cell r="DQ4" t="e">
            <v>#N/A</v>
          </cell>
          <cell r="DR4" t="e">
            <v>#N/A</v>
          </cell>
          <cell r="DS4" t="e">
            <v>#N/A</v>
          </cell>
          <cell r="DT4" t="e">
            <v>#N/A</v>
          </cell>
          <cell r="DU4" t="e">
            <v>#N/A</v>
          </cell>
          <cell r="DV4" t="e">
            <v>#N/A</v>
          </cell>
          <cell r="DW4" t="e">
            <v>#N/A</v>
          </cell>
          <cell r="DX4" t="e">
            <v>#N/A</v>
          </cell>
          <cell r="DY4" t="e">
            <v>#N/A</v>
          </cell>
          <cell r="DZ4" t="e">
            <v>#N/A</v>
          </cell>
          <cell r="EA4" t="e">
            <v>#N/A</v>
          </cell>
          <cell r="EB4" t="e">
            <v>#N/A</v>
          </cell>
          <cell r="EC4" t="e">
            <v>#N/A</v>
          </cell>
          <cell r="ED4" t="e">
            <v>#N/A</v>
          </cell>
          <cell r="EE4" t="e">
            <v>#N/A</v>
          </cell>
          <cell r="EF4" t="e">
            <v>#N/A</v>
          </cell>
          <cell r="EG4" t="e">
            <v>#N/A</v>
          </cell>
          <cell r="EH4">
            <v>599.45000000000005</v>
          </cell>
          <cell r="EI4" t="e">
            <v>#N/A</v>
          </cell>
          <cell r="EJ4" t="e">
            <v>#N/A</v>
          </cell>
          <cell r="EK4" t="e">
            <v>#N/A</v>
          </cell>
          <cell r="EL4" t="e">
            <v>#N/A</v>
          </cell>
          <cell r="EM4">
            <v>0.65947243513294596</v>
          </cell>
          <cell r="EN4" t="e">
            <v>#N/A</v>
          </cell>
          <cell r="EO4" t="e">
            <v>#N/A</v>
          </cell>
          <cell r="EP4">
            <v>0.491111697186221</v>
          </cell>
          <cell r="EQ4">
            <v>0.32387462686567098</v>
          </cell>
          <cell r="ER4" t="e">
            <v>#N/A</v>
          </cell>
          <cell r="ES4" t="e">
            <v>#N/A</v>
          </cell>
          <cell r="ET4" t="e">
            <v>#N/A</v>
          </cell>
          <cell r="EU4" t="e">
            <v>#N/A</v>
          </cell>
          <cell r="EV4" t="e">
            <v>#N/A</v>
          </cell>
          <cell r="EW4" t="e">
            <v>#N/A</v>
          </cell>
          <cell r="EX4" t="e">
            <v>#N/A</v>
          </cell>
          <cell r="EY4" t="e">
            <v>#N/A</v>
          </cell>
          <cell r="EZ4" t="e">
            <v>#N/A</v>
          </cell>
          <cell r="FA4" t="e">
            <v>#N/A</v>
          </cell>
          <cell r="FB4" t="e">
            <v>#N/A</v>
          </cell>
          <cell r="FC4" t="e">
            <v>#N/A</v>
          </cell>
          <cell r="FD4" t="e">
            <v>#N/A</v>
          </cell>
          <cell r="FE4" t="e">
            <v>#N/A</v>
          </cell>
          <cell r="FF4" t="e">
            <v>#N/A</v>
          </cell>
          <cell r="FG4" t="e">
            <v>#N/A</v>
          </cell>
          <cell r="FH4" t="e">
            <v>#N/A</v>
          </cell>
          <cell r="FI4" t="e">
            <v>#N/A</v>
          </cell>
          <cell r="FJ4" t="e">
            <v>#N/A</v>
          </cell>
          <cell r="FK4" t="e">
            <v>#N/A</v>
          </cell>
          <cell r="FL4" t="e">
            <v>#N/A</v>
          </cell>
          <cell r="FM4" t="e">
            <v>#N/A</v>
          </cell>
          <cell r="FN4" t="e">
            <v>#N/A</v>
          </cell>
          <cell r="FO4" t="e">
            <v>#N/A</v>
          </cell>
          <cell r="FP4" t="e">
            <v>#N/A</v>
          </cell>
          <cell r="FQ4" t="e">
            <v>#N/A</v>
          </cell>
          <cell r="FR4" t="e">
            <v>#N/A</v>
          </cell>
          <cell r="FS4">
            <v>7328.4859999999999</v>
          </cell>
          <cell r="FT4">
            <v>9856.2453927837996</v>
          </cell>
          <cell r="FU4" t="e">
            <v>#N/A</v>
          </cell>
          <cell r="FV4" t="e">
            <v>#N/A</v>
          </cell>
          <cell r="FW4" t="e">
            <v>#N/A</v>
          </cell>
          <cell r="FX4" t="e">
            <v>#N/A</v>
          </cell>
          <cell r="FY4" t="e">
            <v>#N/A</v>
          </cell>
          <cell r="FZ4" t="e">
            <v>#N/A</v>
          </cell>
          <cell r="GA4" t="e">
            <v>#N/A</v>
          </cell>
          <cell r="GB4" t="e">
            <v>#N/A</v>
          </cell>
          <cell r="GC4" t="e">
            <v>#N/A</v>
          </cell>
          <cell r="GD4" t="e">
            <v>#N/A</v>
          </cell>
          <cell r="GE4" t="e">
            <v>#N/A</v>
          </cell>
          <cell r="GF4" t="e">
            <v>#N/A</v>
          </cell>
          <cell r="GG4" t="e">
            <v>#N/A</v>
          </cell>
          <cell r="GH4" t="e">
            <v>#N/A</v>
          </cell>
          <cell r="GI4" t="e">
            <v>#N/A</v>
          </cell>
          <cell r="GJ4">
            <v>1160.9456974939401</v>
          </cell>
          <cell r="GK4">
            <v>-3.687767165142974</v>
          </cell>
          <cell r="GL4">
            <v>-4.1816122349208404</v>
          </cell>
          <cell r="GM4">
            <v>1205.397967965886</v>
          </cell>
          <cell r="GN4">
            <v>1211.610552601099</v>
          </cell>
          <cell r="GO4">
            <v>58.337152149630633</v>
          </cell>
          <cell r="GP4">
            <v>58.968495482704213</v>
          </cell>
          <cell r="GQ4">
            <v>1.805657400317529</v>
          </cell>
          <cell r="GR4">
            <v>3.2967017850494611</v>
          </cell>
          <cell r="GS4">
            <v>0.61704999999999999</v>
          </cell>
          <cell r="GT4">
            <v>1.4</v>
          </cell>
          <cell r="GU4">
            <v>2007.8467170657</v>
          </cell>
          <cell r="GV4">
            <v>293.20063257921299</v>
          </cell>
          <cell r="GW4">
            <v>32930.935368500272</v>
          </cell>
          <cell r="GX4">
            <v>32727.735031808941</v>
          </cell>
          <cell r="GY4">
            <v>66105438.853565268</v>
          </cell>
          <cell r="GZ4">
            <v>32122.2648415564</v>
          </cell>
          <cell r="HA4">
            <v>64496584.006833978</v>
          </cell>
          <cell r="HB4">
            <v>3720.4209269786502</v>
          </cell>
          <cell r="HC4">
            <v>-4.3224632676631014</v>
          </cell>
          <cell r="HD4">
            <v>32594.933291919999</v>
          </cell>
          <cell r="HE4">
            <v>55844.964500000002</v>
          </cell>
          <cell r="HF4">
            <v>76912.005789394389</v>
          </cell>
          <cell r="HG4">
            <v>-7.5089468567271318</v>
          </cell>
          <cell r="HH4">
            <v>-7.4855414477899709</v>
          </cell>
          <cell r="HI4">
            <v>-7.487387206741519</v>
          </cell>
          <cell r="HJ4">
            <v>4.5551063181647429E-2</v>
          </cell>
          <cell r="HK4">
            <v>2.1777148320661799</v>
          </cell>
          <cell r="HL4">
            <v>2.0406983297473502</v>
          </cell>
          <cell r="HM4">
            <v>0.117377632856976</v>
          </cell>
          <cell r="HN4">
            <v>136.26905784733</v>
          </cell>
          <cell r="HO4">
            <v>296.755148425816</v>
          </cell>
          <cell r="HP4">
            <v>0.25624232271502101</v>
          </cell>
          <cell r="HQ4">
            <v>-4.3224632676629113E-2</v>
          </cell>
          <cell r="HR4">
            <v>-1.1268842263360239E-2</v>
          </cell>
          <cell r="HS4" t="e">
            <v>#N/A</v>
          </cell>
          <cell r="HT4">
            <v>2019.8598769305499</v>
          </cell>
          <cell r="HU4">
            <v>-1.170944276362307</v>
          </cell>
          <cell r="HV4">
            <v>804.68979985710303</v>
          </cell>
          <cell r="HW4">
            <v>-0.26219985470573581</v>
          </cell>
          <cell r="HX4">
            <v>-1.4344691291829801</v>
          </cell>
          <cell r="HY4">
            <v>806.80524202946253</v>
          </cell>
          <cell r="HZ4">
            <v>816.40081755533174</v>
          </cell>
          <cell r="IA4">
            <v>67.300848913275985</v>
          </cell>
          <cell r="IB4">
            <v>67.59607584857622</v>
          </cell>
          <cell r="IC4">
            <v>5.5949628177194732</v>
          </cell>
          <cell r="ID4">
            <v>3.4004296481846552</v>
          </cell>
          <cell r="IE4">
            <v>1.5764210000000001</v>
          </cell>
          <cell r="IF4">
            <v>1</v>
          </cell>
          <cell r="IG4">
            <v>1953.6623050000001</v>
          </cell>
          <cell r="IH4">
            <v>135.95829091109101</v>
          </cell>
          <cell r="II4">
            <v>2356.1389591893499</v>
          </cell>
          <cell r="IJ4">
            <v>2318.9962898475078</v>
          </cell>
          <cell r="IK4">
            <v>4488509.9332225705</v>
          </cell>
          <cell r="IL4">
            <v>2322.39</v>
          </cell>
          <cell r="IM4">
            <v>4537165.8005089499</v>
          </cell>
          <cell r="IN4">
            <v>2071.5417521521599</v>
          </cell>
          <cell r="IO4">
            <v>0.66188432247738049</v>
          </cell>
          <cell r="IP4">
            <v>2337.11</v>
          </cell>
          <cell r="IQ4">
            <v>3485.6149999999998</v>
          </cell>
          <cell r="IR4">
            <v>4820</v>
          </cell>
          <cell r="IS4">
            <v>-5.9452386008683558</v>
          </cell>
          <cell r="IT4">
            <v>-5.9297656025188026</v>
          </cell>
          <cell r="IU4">
            <v>-5.935605014311701</v>
          </cell>
          <cell r="IV4">
            <v>3.6337782058077139E-2</v>
          </cell>
          <cell r="IW4">
            <v>7.42293</v>
          </cell>
          <cell r="IX4">
            <v>9.2664605244882292</v>
          </cell>
          <cell r="IY4">
            <v>0.113371237656423</v>
          </cell>
          <cell r="IZ4">
            <v>12.238554048064501</v>
          </cell>
          <cell r="JA4">
            <v>90.845929999999996</v>
          </cell>
          <cell r="JB4">
            <v>0.12424597716918299</v>
          </cell>
          <cell r="JC4">
            <v>1.497681599190143E-2</v>
          </cell>
          <cell r="JD4">
            <v>5.2651038054272207E-3</v>
          </cell>
          <cell r="JE4" t="e">
            <v>#N/A</v>
          </cell>
          <cell r="JF4">
            <v>1935.5399372017639</v>
          </cell>
          <cell r="JG4">
            <v>-1.2361310705091391</v>
          </cell>
          <cell r="JH4" t="e">
            <v>#N/A</v>
          </cell>
          <cell r="JI4" t="e">
            <v>#N/A</v>
          </cell>
          <cell r="JJ4" t="e">
            <v>#N/A</v>
          </cell>
          <cell r="JK4" t="e">
            <v>#N/A</v>
          </cell>
          <cell r="JL4" t="e">
            <v>#N/A</v>
          </cell>
          <cell r="JM4" t="e">
            <v>#N/A</v>
          </cell>
          <cell r="JN4" t="e">
            <v>#N/A</v>
          </cell>
          <cell r="JO4" t="e">
            <v>#N/A</v>
          </cell>
          <cell r="JP4" t="e">
            <v>#N/A</v>
          </cell>
          <cell r="JQ4" t="e">
            <v>#N/A</v>
          </cell>
          <cell r="JR4" t="e">
            <v>#N/A</v>
          </cell>
          <cell r="JS4" t="e">
            <v>#N/A</v>
          </cell>
          <cell r="JT4" t="e">
            <v>#N/A</v>
          </cell>
          <cell r="JU4" t="e">
            <v>#N/A</v>
          </cell>
          <cell r="JV4" t="e">
            <v>#N/A</v>
          </cell>
          <cell r="JW4" t="e">
            <v>#N/A</v>
          </cell>
          <cell r="JX4" t="e">
            <v>#N/A</v>
          </cell>
          <cell r="JY4" t="e">
            <v>#N/A</v>
          </cell>
          <cell r="JZ4" t="e">
            <v>#N/A</v>
          </cell>
          <cell r="KA4" t="e">
            <v>#N/A</v>
          </cell>
          <cell r="KB4" t="e">
            <v>#N/A</v>
          </cell>
          <cell r="KC4">
            <v>968.93349999999998</v>
          </cell>
          <cell r="KD4">
            <v>1329.4731764225101</v>
          </cell>
          <cell r="KE4" t="e">
            <v>#N/A</v>
          </cell>
          <cell r="KF4" t="e">
            <v>#N/A</v>
          </cell>
          <cell r="KG4" t="e">
            <v>#N/A</v>
          </cell>
          <cell r="KH4" t="e">
            <v>#N/A</v>
          </cell>
          <cell r="KI4" t="e">
            <v>#N/A</v>
          </cell>
          <cell r="KJ4" t="e">
            <v>#N/A</v>
          </cell>
          <cell r="KK4" t="e">
            <v>#N/A</v>
          </cell>
          <cell r="KL4" t="e">
            <v>#N/A</v>
          </cell>
          <cell r="KM4" t="e">
            <v>#N/A</v>
          </cell>
          <cell r="KN4" t="e">
            <v>#N/A</v>
          </cell>
          <cell r="KO4" t="e">
            <v>#N/A</v>
          </cell>
          <cell r="KP4" t="e">
            <v>#N/A</v>
          </cell>
          <cell r="KQ4" t="e">
            <v>#N/A</v>
          </cell>
          <cell r="KR4" t="e">
            <v>#N/A</v>
          </cell>
          <cell r="KS4" t="e">
            <v>#N/A</v>
          </cell>
          <cell r="KT4">
            <v>64.468509930564494</v>
          </cell>
          <cell r="KU4">
            <v>-5.6006647106887186</v>
          </cell>
          <cell r="KV4">
            <v>-3.8621534202030068</v>
          </cell>
          <cell r="KW4">
            <v>68.293393944972181</v>
          </cell>
          <cell r="KX4">
            <v>67.058408549908492</v>
          </cell>
          <cell r="KY4">
            <v>58.733519595358423</v>
          </cell>
          <cell r="KZ4">
            <v>58.748926647434232</v>
          </cell>
          <cell r="LA4">
            <v>4.1747869516032488</v>
          </cell>
          <cell r="LB4">
            <v>4.9420551804645108</v>
          </cell>
          <cell r="LC4">
            <v>3.7676940000000001</v>
          </cell>
          <cell r="LD4">
            <v>5.5</v>
          </cell>
          <cell r="LE4">
            <v>2294.6439949999999</v>
          </cell>
          <cell r="LF4">
            <v>18.960293962514498</v>
          </cell>
          <cell r="LG4">
            <v>3642.321535435653</v>
          </cell>
          <cell r="LH4">
            <v>3505.090005484336</v>
          </cell>
          <cell r="LI4">
            <v>8027417.5807999372</v>
          </cell>
          <cell r="LJ4">
            <v>3441.0911795417301</v>
          </cell>
          <cell r="LK4">
            <v>7896079.2113828976</v>
          </cell>
          <cell r="LL4">
            <v>186.656189500652</v>
          </cell>
          <cell r="LM4">
            <v>-3.092491169289735</v>
          </cell>
          <cell r="LN4" t="e">
            <v>#N/A</v>
          </cell>
          <cell r="LO4">
            <v>6199.8094999999894</v>
          </cell>
          <cell r="LP4">
            <v>8684.0879999999997</v>
          </cell>
          <cell r="LQ4">
            <v>-7.9872870213033282</v>
          </cell>
          <cell r="LR4">
            <v>-7.9510735039355067</v>
          </cell>
          <cell r="LS4">
            <v>-7.9403736218529701</v>
          </cell>
          <cell r="LT4">
            <v>3.7457753161679562E-2</v>
          </cell>
          <cell r="LU4">
            <v>9.3747909000000004E-2</v>
          </cell>
          <cell r="LV4">
            <v>7.0220473044131093E-2</v>
          </cell>
          <cell r="LW4">
            <v>0.133281991938627</v>
          </cell>
          <cell r="LX4">
            <v>8.5924914208608207</v>
          </cell>
          <cell r="LY4">
            <v>0.80552810380614104</v>
          </cell>
          <cell r="LZ4">
            <v>1.4510209627378E-2</v>
          </cell>
          <cell r="MA4">
            <v>1.066281233877012E-2</v>
          </cell>
          <cell r="MB4">
            <v>-1.844766713199639E-3</v>
          </cell>
          <cell r="MC4" t="e">
            <v>#N/A</v>
          </cell>
          <cell r="MD4">
            <v>2290.217246415817</v>
          </cell>
          <cell r="ME4">
            <v>-0.58999602468668977</v>
          </cell>
          <cell r="MF4">
            <v>309.85608141396602</v>
          </cell>
          <cell r="MG4">
            <v>-1.0676150028536611</v>
          </cell>
          <cell r="MH4">
            <v>-2.5362723492966199</v>
          </cell>
          <cell r="MI4">
            <v>313.19985000149723</v>
          </cell>
          <cell r="MJ4">
            <v>317.9193828133146</v>
          </cell>
          <cell r="MK4">
            <v>59.752791686575797</v>
          </cell>
          <cell r="ML4">
            <v>59.686491826619758</v>
          </cell>
          <cell r="MM4">
            <v>1.7539298295150549</v>
          </cell>
          <cell r="MN4">
            <v>3.3978288380917649</v>
          </cell>
          <cell r="MO4">
            <v>5.0876400000000004</v>
          </cell>
          <cell r="MP4">
            <v>3</v>
          </cell>
          <cell r="MQ4">
            <v>1967.7661419999999</v>
          </cell>
          <cell r="MR4">
            <v>63.029699602593801</v>
          </cell>
          <cell r="MS4">
            <v>13579.22657473459</v>
          </cell>
          <cell r="MT4">
            <v>12888.364411827761</v>
          </cell>
          <cell r="MU4">
            <v>25363332.79097864</v>
          </cell>
          <cell r="MV4">
            <v>13186.4810913608</v>
          </cell>
          <cell r="MW4">
            <v>25947911.02370299</v>
          </cell>
          <cell r="MX4">
            <v>721.94698030933205</v>
          </cell>
          <cell r="MY4">
            <v>-3.3604095003462859</v>
          </cell>
          <cell r="MZ4">
            <v>13109.5351037284</v>
          </cell>
          <cell r="NA4">
            <v>22750.9209523994</v>
          </cell>
          <cell r="NB4">
            <v>32730.1410889381</v>
          </cell>
          <cell r="NC4">
            <v>-7.6641162412116142</v>
          </cell>
          <cell r="ND4">
            <v>-7.6483836024986784</v>
          </cell>
          <cell r="NE4">
            <v>-7.6385714241742777</v>
          </cell>
          <cell r="NF4">
            <v>3.768697023484887E-2</v>
          </cell>
          <cell r="NG4">
            <v>0.39134302164845602</v>
          </cell>
          <cell r="NH4">
            <v>0.279427285055802</v>
          </cell>
          <cell r="NI4">
            <v>0.100380861243329</v>
          </cell>
          <cell r="NJ4">
            <v>31.103620313817299</v>
          </cell>
          <cell r="NK4">
            <v>12.172184757815501</v>
          </cell>
          <cell r="NL4">
            <v>4.5049434259999993E-2</v>
          </cell>
          <cell r="NM4">
            <v>5.423256777360147E-2</v>
          </cell>
          <cell r="NN4">
            <v>4.1801738014468244E-3</v>
          </cell>
          <cell r="NO4" t="e">
            <v>#N/A</v>
          </cell>
          <cell r="NP4">
            <v>1967.9248646711519</v>
          </cell>
          <cell r="NQ4">
            <v>0.36877245249611329</v>
          </cell>
          <cell r="NR4">
            <v>61.446699276954099</v>
          </cell>
          <cell r="NS4">
            <v>-5.4459715541976026</v>
          </cell>
          <cell r="NT4">
            <v>-2.6858772608972741</v>
          </cell>
          <cell r="NU4">
            <v>64.985807888846168</v>
          </cell>
          <cell r="NV4">
            <v>63.142632895835177</v>
          </cell>
          <cell r="NW4">
            <v>69.689456381605567</v>
          </cell>
          <cell r="NX4">
            <v>69.921650895183504</v>
          </cell>
          <cell r="NY4">
            <v>2.2024256920448519</v>
          </cell>
          <cell r="NZ4">
            <v>3.5749800998956971</v>
          </cell>
          <cell r="OA4">
            <v>1.4343140000000001</v>
          </cell>
          <cell r="OB4">
            <v>2.7</v>
          </cell>
          <cell r="OC4">
            <v>2098.1362429999999</v>
          </cell>
          <cell r="OD4">
            <v>17.670662392172002</v>
          </cell>
          <cell r="OE4">
            <v>2297.6953700666249</v>
          </cell>
          <cell r="OF4">
            <v>2264.739203696407</v>
          </cell>
          <cell r="OG4">
            <v>4755810.9689894002</v>
          </cell>
          <cell r="OH4">
            <v>2228.2334650497301</v>
          </cell>
          <cell r="OI4">
            <v>4675137.3908863124</v>
          </cell>
          <cell r="OJ4">
            <v>203.60217347301199</v>
          </cell>
          <cell r="OK4">
            <v>1.60253295967636</v>
          </cell>
          <cell r="OL4">
            <v>2233.42220464826</v>
          </cell>
          <cell r="OM4">
            <v>3286.1</v>
          </cell>
          <cell r="ON4">
            <v>4605.7434999999996</v>
          </cell>
          <cell r="OO4">
            <v>-7.7250385859883286</v>
          </cell>
          <cell r="OP4">
            <v>-7.7034487319408784</v>
          </cell>
          <cell r="OQ4">
            <v>-7.6801604436902133</v>
          </cell>
          <cell r="OR4">
            <v>4.1599125466960749E-2</v>
          </cell>
          <cell r="OS4">
            <v>0.61785836221960899</v>
          </cell>
          <cell r="OT4">
            <v>0.78522757617737204</v>
          </cell>
          <cell r="OU4">
            <v>0.144419413054375</v>
          </cell>
          <cell r="OV4">
            <v>8.8740962437064201</v>
          </cell>
          <cell r="OW4">
            <v>5.4829345713156403</v>
          </cell>
          <cell r="OX4">
            <v>0.115112488412449</v>
          </cell>
          <cell r="OY4">
            <v>-1.053183832118902E-2</v>
          </cell>
          <cell r="OZ4">
            <v>-1.223843218597143E-2</v>
          </cell>
          <cell r="PA4" t="e">
            <v>#N/A</v>
          </cell>
          <cell r="PB4">
            <v>2099.9375827588342</v>
          </cell>
          <cell r="PC4">
            <v>-0.9349818772302787</v>
          </cell>
          <cell r="PD4">
            <v>719.0019994139659</v>
          </cell>
          <cell r="PE4">
            <v>-0.69380059840640218</v>
          </cell>
          <cell r="PF4">
            <v>-1.4689627198629209</v>
          </cell>
          <cell r="PG4">
            <v>724.02529121704345</v>
          </cell>
          <cell r="PH4">
            <v>729.72133376587306</v>
          </cell>
          <cell r="PI4">
            <v>59.405147989473107</v>
          </cell>
          <cell r="PJ4">
            <v>59.346351619060357</v>
          </cell>
          <cell r="PK4">
            <v>3.741440854679468</v>
          </cell>
          <cell r="PL4">
            <v>3.7072624906386409</v>
          </cell>
          <cell r="PM4">
            <v>2.800985337016813</v>
          </cell>
          <cell r="PN4">
            <v>2.1</v>
          </cell>
          <cell r="PO4">
            <v>2056.1520110000001</v>
          </cell>
          <cell r="PP4">
            <v>183.51799710926699</v>
          </cell>
          <cell r="PQ4">
            <v>21132.281127280839</v>
          </cell>
          <cell r="PR4">
            <v>20540.369031528531</v>
          </cell>
          <cell r="PS4">
            <v>42075760.594764531</v>
          </cell>
          <cell r="PT4">
            <v>20709</v>
          </cell>
          <cell r="PU4">
            <v>42580851.995799012</v>
          </cell>
          <cell r="PV4">
            <v>2014.53793821933</v>
          </cell>
          <cell r="PW4">
            <v>1.000464248780397</v>
          </cell>
          <cell r="PX4">
            <v>20431.203603828399</v>
          </cell>
          <cell r="PY4">
            <v>35608.391334529399</v>
          </cell>
          <cell r="PZ4">
            <v>50673</v>
          </cell>
          <cell r="QA4">
            <v>-7.5034815566575217</v>
          </cell>
          <cell r="QB4">
            <v>-7.4892576204010393</v>
          </cell>
          <cell r="QC4">
            <v>-7.4887630173114621</v>
          </cell>
          <cell r="QD4">
            <v>4.3996341384893153E-2</v>
          </cell>
          <cell r="QE4">
            <v>0.80142905708758305</v>
          </cell>
          <cell r="QF4">
            <v>1.0122098052975099</v>
          </cell>
          <cell r="QG4">
            <v>0.15386993317117401</v>
          </cell>
          <cell r="QH4">
            <v>110.632789599768</v>
          </cell>
          <cell r="QI4">
            <v>88.664332251911105</v>
          </cell>
          <cell r="QJ4">
            <v>0.132119800000874</v>
          </cell>
          <cell r="QK4">
            <v>-7.0523439942793836E-3</v>
          </cell>
          <cell r="QL4" t="e">
            <v>#N/A</v>
          </cell>
          <cell r="QM4" t="e">
            <v>#N/A</v>
          </cell>
          <cell r="QN4">
            <v>2048.4422908945871</v>
          </cell>
          <cell r="QO4">
            <v>-1.3853435499090789</v>
          </cell>
          <cell r="QP4" t="e">
            <v>#N/A</v>
          </cell>
          <cell r="QQ4" t="e">
            <v>#N/A</v>
          </cell>
          <cell r="QR4" t="e">
            <v>#N/A</v>
          </cell>
          <cell r="QS4" t="e">
            <v>#N/A</v>
          </cell>
          <cell r="QT4" t="e">
            <v>#N/A</v>
          </cell>
          <cell r="QU4" t="e">
            <v>#N/A</v>
          </cell>
          <cell r="QV4" t="e">
            <v>#N/A</v>
          </cell>
          <cell r="QW4" t="e">
            <v>#N/A</v>
          </cell>
          <cell r="QX4" t="e">
            <v>#N/A</v>
          </cell>
          <cell r="QY4" t="e">
            <v>#N/A</v>
          </cell>
          <cell r="QZ4" t="e">
            <v>#N/A</v>
          </cell>
          <cell r="RA4" t="e">
            <v>#N/A</v>
          </cell>
          <cell r="RB4" t="e">
            <v>#N/A</v>
          </cell>
          <cell r="RC4" t="e">
            <v>#N/A</v>
          </cell>
          <cell r="RD4" t="e">
            <v>#N/A</v>
          </cell>
          <cell r="RE4" t="e">
            <v>#N/A</v>
          </cell>
          <cell r="RF4" t="e">
            <v>#N/A</v>
          </cell>
          <cell r="RG4" t="e">
            <v>#N/A</v>
          </cell>
          <cell r="RH4" t="e">
            <v>#N/A</v>
          </cell>
          <cell r="RI4" t="e">
            <v>#N/A</v>
          </cell>
          <cell r="RJ4" t="e">
            <v>#N/A</v>
          </cell>
          <cell r="RK4" t="e">
            <v>#N/A</v>
          </cell>
          <cell r="RL4">
            <v>4338.6824999999999</v>
          </cell>
          <cell r="RM4" t="e">
            <v>#N/A</v>
          </cell>
          <cell r="RN4" t="e">
            <v>#N/A</v>
          </cell>
          <cell r="RO4" t="e">
            <v>#N/A</v>
          </cell>
          <cell r="RP4" t="e">
            <v>#N/A</v>
          </cell>
          <cell r="RQ4" t="e">
            <v>#N/A</v>
          </cell>
          <cell r="RR4" t="e">
            <v>#N/A</v>
          </cell>
          <cell r="RS4" t="e">
            <v>#N/A</v>
          </cell>
          <cell r="RT4" t="e">
            <v>#N/A</v>
          </cell>
          <cell r="RU4" t="e">
            <v>#N/A</v>
          </cell>
          <cell r="RV4" t="e">
            <v>#N/A</v>
          </cell>
          <cell r="RW4" t="e">
            <v>#N/A</v>
          </cell>
          <cell r="RX4" t="e">
            <v>#N/A</v>
          </cell>
          <cell r="RY4" t="e">
            <v>#N/A</v>
          </cell>
          <cell r="RZ4" t="e">
            <v>#N/A</v>
          </cell>
          <cell r="SA4" t="e">
            <v>#N/A</v>
          </cell>
          <cell r="SB4" t="e">
            <v>#N/A</v>
          </cell>
          <cell r="SC4" t="e">
            <v>#N/A</v>
          </cell>
          <cell r="SD4" t="e">
            <v>#N/A</v>
          </cell>
          <cell r="SE4" t="e">
            <v>#N/A</v>
          </cell>
          <cell r="SF4" t="e">
            <v>#N/A</v>
          </cell>
          <cell r="SG4" t="e">
            <v>#N/A</v>
          </cell>
          <cell r="SH4" t="e">
            <v>#N/A</v>
          </cell>
          <cell r="SI4" t="e">
            <v>#N/A</v>
          </cell>
          <cell r="SJ4" t="e">
            <v>#N/A</v>
          </cell>
          <cell r="SK4" t="e">
            <v>#N/A</v>
          </cell>
          <cell r="SL4" t="e">
            <v>#N/A</v>
          </cell>
          <cell r="SM4" t="e">
            <v>#N/A</v>
          </cell>
          <cell r="SN4" t="e">
            <v>#N/A</v>
          </cell>
          <cell r="SO4" t="e">
            <v>#N/A</v>
          </cell>
          <cell r="SP4" t="e">
            <v>#N/A</v>
          </cell>
          <cell r="SQ4" t="e">
            <v>#N/A</v>
          </cell>
          <cell r="SR4" t="e">
            <v>#N/A</v>
          </cell>
          <cell r="SS4" t="e">
            <v>#N/A</v>
          </cell>
          <cell r="ST4" t="e">
            <v>#N/A</v>
          </cell>
          <cell r="SU4" t="e">
            <v>#N/A</v>
          </cell>
          <cell r="SV4" t="e">
            <v>#N/A</v>
          </cell>
          <cell r="SW4">
            <v>7597.9350000000004</v>
          </cell>
          <cell r="SX4">
            <v>10216.603999999999</v>
          </cell>
          <cell r="SY4" t="e">
            <v>#N/A</v>
          </cell>
          <cell r="SZ4" t="e">
            <v>#N/A</v>
          </cell>
          <cell r="TA4" t="e">
            <v>#N/A</v>
          </cell>
          <cell r="TB4" t="e">
            <v>#N/A</v>
          </cell>
          <cell r="TC4" t="e">
            <v>#N/A</v>
          </cell>
          <cell r="TD4" t="e">
            <v>#N/A</v>
          </cell>
          <cell r="TE4" t="e">
            <v>#N/A</v>
          </cell>
          <cell r="TF4" t="e">
            <v>#N/A</v>
          </cell>
          <cell r="TG4" t="e">
            <v>#N/A</v>
          </cell>
          <cell r="TH4" t="e">
            <v>#N/A</v>
          </cell>
          <cell r="TI4" t="e">
            <v>#N/A</v>
          </cell>
          <cell r="TJ4" t="e">
            <v>#N/A</v>
          </cell>
          <cell r="TK4" t="e">
            <v>#N/A</v>
          </cell>
          <cell r="TL4" t="e">
            <v>#N/A</v>
          </cell>
          <cell r="TM4" t="e">
            <v>#N/A</v>
          </cell>
          <cell r="TN4">
            <v>29.201513225565702</v>
          </cell>
          <cell r="TO4">
            <v>-2.630209328417787</v>
          </cell>
          <cell r="TP4">
            <v>-1.849292756495813</v>
          </cell>
          <cell r="TQ4">
            <v>29.99032145818127</v>
          </cell>
          <cell r="TR4">
            <v>29.751709433044681</v>
          </cell>
          <cell r="TS4">
            <v>71.693511536950723</v>
          </cell>
          <cell r="TT4">
            <v>71.854231548217186</v>
          </cell>
          <cell r="TU4">
            <v>4.376054739405344</v>
          </cell>
          <cell r="TV4">
            <v>3.21974074344622</v>
          </cell>
          <cell r="TW4">
            <v>5.3934655232983291</v>
          </cell>
          <cell r="TX4">
            <v>5.5</v>
          </cell>
          <cell r="TY4">
            <v>2265.2877560000002</v>
          </cell>
          <cell r="TZ4">
            <v>6.6345668670064493</v>
          </cell>
          <cell r="UA4">
            <v>1348.883561738907</v>
          </cell>
          <cell r="UB4">
            <v>1276.1319918870811</v>
          </cell>
          <cell r="UC4">
            <v>2895558.4744454101</v>
          </cell>
          <cell r="UD4">
            <v>1271.8437908343999</v>
          </cell>
          <cell r="UE4">
            <v>2881092.1669217921</v>
          </cell>
          <cell r="UF4">
            <v>91.568902696077387</v>
          </cell>
          <cell r="UG4">
            <v>-0.5471325376553029</v>
          </cell>
          <cell r="UH4" t="e">
            <v>#N/A</v>
          </cell>
          <cell r="UI4">
            <v>1877.25</v>
          </cell>
          <cell r="UJ4">
            <v>2900.71</v>
          </cell>
          <cell r="UK4">
            <v>-7.8746535757658043</v>
          </cell>
          <cell r="UL4">
            <v>-7.8599627965001364</v>
          </cell>
          <cell r="UM4">
            <v>-7.8512549560377192</v>
          </cell>
          <cell r="UN4">
            <v>3.1616942902528623E-2</v>
          </cell>
          <cell r="UO4">
            <v>0.49221650557922902</v>
          </cell>
          <cell r="UP4">
            <v>0.46749745032604401</v>
          </cell>
          <cell r="UQ4">
            <v>0.11114785336920401</v>
          </cell>
          <cell r="UR4">
            <v>3.2456855101540798</v>
          </cell>
          <cell r="US4">
            <v>1.5975799800171699</v>
          </cell>
          <cell r="UT4">
            <v>0.112563334674235</v>
          </cell>
          <cell r="UU4" t="e">
            <v>#N/A</v>
          </cell>
          <cell r="UV4" t="e">
            <v>#N/A</v>
          </cell>
          <cell r="UW4" t="e">
            <v>#N/A</v>
          </cell>
          <cell r="UX4">
            <v>2269.0117424010359</v>
          </cell>
          <cell r="UY4">
            <v>0.13845399370555619</v>
          </cell>
          <cell r="UZ4">
            <v>707.60954100594995</v>
          </cell>
          <cell r="VA4">
            <v>-1.933719232337028</v>
          </cell>
          <cell r="VB4">
            <v>-0.67666058345573488</v>
          </cell>
          <cell r="VC4">
            <v>721.56253450909071</v>
          </cell>
          <cell r="VD4">
            <v>712.43027586734922</v>
          </cell>
          <cell r="VE4">
            <v>54.536355151711803</v>
          </cell>
          <cell r="VF4">
            <v>54.540289035677787</v>
          </cell>
          <cell r="VG4">
            <v>4.2977448530804976</v>
          </cell>
          <cell r="VH4">
            <v>3.9369283754784772</v>
          </cell>
          <cell r="VI4">
            <v>4.875915</v>
          </cell>
          <cell r="VJ4">
            <v>5.0999999999999996</v>
          </cell>
          <cell r="VK4">
            <v>2060.1289619999998</v>
          </cell>
          <cell r="VL4">
            <v>179.41838028800501</v>
          </cell>
          <cell r="VM4">
            <v>20748.59853697574</v>
          </cell>
          <cell r="VN4">
            <v>19736.914508621561</v>
          </cell>
          <cell r="VO4">
            <v>40291283.858909018</v>
          </cell>
          <cell r="VP4">
            <v>19688.9997802539</v>
          </cell>
          <cell r="VQ4">
            <v>40561878.68011269</v>
          </cell>
          <cell r="VR4">
            <v>1905.3791947788</v>
          </cell>
          <cell r="VS4">
            <v>0.36566972857576818</v>
          </cell>
          <cell r="VT4">
            <v>19040.7404604968</v>
          </cell>
          <cell r="VU4">
            <v>38042.699999999903</v>
          </cell>
          <cell r="VV4">
            <v>52900.5</v>
          </cell>
          <cell r="VW4">
            <v>-7.4683807688022803</v>
          </cell>
          <cell r="VX4">
            <v>-7.4552247005042389</v>
          </cell>
          <cell r="VY4">
            <v>-7.4445033840413632</v>
          </cell>
          <cell r="VZ4">
            <v>5.3012351975353339E-2</v>
          </cell>
          <cell r="WA4">
            <v>0.34370464862854799</v>
          </cell>
          <cell r="WB4">
            <v>0.28642791154442099</v>
          </cell>
          <cell r="WC4">
            <v>0.110777975162138</v>
          </cell>
          <cell r="WD4">
            <v>78.387552158049303</v>
          </cell>
          <cell r="WE4">
            <v>26.942166071334299</v>
          </cell>
          <cell r="WF4">
            <v>4.5052520030000001E-2</v>
          </cell>
          <cell r="WG4">
            <v>3.6566972857574689E-3</v>
          </cell>
          <cell r="WH4">
            <v>8.9894400768922005E-3</v>
          </cell>
          <cell r="WI4" t="e">
            <v>#N/A</v>
          </cell>
          <cell r="WJ4">
            <v>2041.4175600400361</v>
          </cell>
          <cell r="WK4">
            <v>-4.4819154817443703E-2</v>
          </cell>
          <cell r="WL4" t="e">
            <v>#N/A</v>
          </cell>
          <cell r="WM4" t="e">
            <v>#N/A</v>
          </cell>
          <cell r="WN4" t="e">
            <v>#N/A</v>
          </cell>
          <cell r="WO4" t="e">
            <v>#N/A</v>
          </cell>
          <cell r="WP4" t="e">
            <v>#N/A</v>
          </cell>
          <cell r="WQ4" t="e">
            <v>#N/A</v>
          </cell>
          <cell r="WR4" t="e">
            <v>#N/A</v>
          </cell>
          <cell r="WS4" t="e">
            <v>#N/A</v>
          </cell>
          <cell r="WT4" t="e">
            <v>#N/A</v>
          </cell>
          <cell r="WU4" t="e">
            <v>#N/A</v>
          </cell>
          <cell r="WV4" t="e">
            <v>#N/A</v>
          </cell>
          <cell r="WW4" t="e">
            <v>#N/A</v>
          </cell>
          <cell r="WX4" t="e">
            <v>#N/A</v>
          </cell>
          <cell r="WY4" t="e">
            <v>#N/A</v>
          </cell>
          <cell r="WZ4" t="e">
            <v>#N/A</v>
          </cell>
          <cell r="XA4" t="e">
            <v>#N/A</v>
          </cell>
          <cell r="XB4" t="e">
            <v>#N/A</v>
          </cell>
          <cell r="XC4" t="e">
            <v>#N/A</v>
          </cell>
          <cell r="XD4" t="e">
            <v>#N/A</v>
          </cell>
          <cell r="XE4" t="e">
            <v>#N/A</v>
          </cell>
          <cell r="XF4" t="e">
            <v>#N/A</v>
          </cell>
          <cell r="XG4" t="e">
            <v>#N/A</v>
          </cell>
          <cell r="XH4">
            <v>3044.4</v>
          </cell>
          <cell r="XI4" t="e">
            <v>#N/A</v>
          </cell>
          <cell r="XJ4" t="e">
            <v>#N/A</v>
          </cell>
          <cell r="XK4" t="e">
            <v>#N/A</v>
          </cell>
          <cell r="XL4" t="e">
            <v>#N/A</v>
          </cell>
          <cell r="XM4" t="e">
            <v>#N/A</v>
          </cell>
          <cell r="XN4" t="e">
            <v>#N/A</v>
          </cell>
          <cell r="XO4" t="e">
            <v>#N/A</v>
          </cell>
          <cell r="XP4" t="e">
            <v>#N/A</v>
          </cell>
          <cell r="XQ4" t="e">
            <v>#N/A</v>
          </cell>
          <cell r="XR4" t="e">
            <v>#N/A</v>
          </cell>
          <cell r="XS4" t="e">
            <v>#N/A</v>
          </cell>
          <cell r="XT4" t="e">
            <v>#N/A</v>
          </cell>
          <cell r="XU4" t="e">
            <v>#N/A</v>
          </cell>
          <cell r="XV4" t="e">
            <v>#N/A</v>
          </cell>
          <cell r="XW4" t="e">
            <v>#N/A</v>
          </cell>
          <cell r="XX4">
            <v>10.0339915201497</v>
          </cell>
          <cell r="XY4" t="e">
            <v>#N/A</v>
          </cell>
          <cell r="XZ4">
            <v>-4.3071281130435342</v>
          </cell>
          <cell r="YA4" t="e">
            <v>#N/A</v>
          </cell>
          <cell r="YB4">
            <v>10.485620634317479</v>
          </cell>
          <cell r="YC4">
            <v>54.483112365106187</v>
          </cell>
          <cell r="YD4">
            <v>54.768165199628989</v>
          </cell>
          <cell r="YE4">
            <v>0.86683802131846122</v>
          </cell>
          <cell r="YF4">
            <v>2.8077705177205199</v>
          </cell>
          <cell r="YG4" t="e">
            <v>#N/A</v>
          </cell>
          <cell r="YH4">
            <v>0</v>
          </cell>
          <cell r="YI4">
            <v>1905.966056</v>
          </cell>
          <cell r="YJ4">
            <v>2.0037905624808698</v>
          </cell>
          <cell r="YK4">
            <v>134.70444273073019</v>
          </cell>
          <cell r="YL4" t="e">
            <v>#N/A</v>
          </cell>
          <cell r="YM4" t="e">
            <v>#N/A</v>
          </cell>
          <cell r="YN4">
            <v>137.71599885294199</v>
          </cell>
          <cell r="YO4">
            <v>262482.01918184239</v>
          </cell>
          <cell r="YP4">
            <v>30.367917051547</v>
          </cell>
          <cell r="YQ4">
            <v>-2.2417072475838351</v>
          </cell>
          <cell r="YR4">
            <v>134.00334414392799</v>
          </cell>
          <cell r="YS4">
            <v>245.95390815035501</v>
          </cell>
          <cell r="YT4">
            <v>353.56768422497402</v>
          </cell>
          <cell r="YU4">
            <v>-6.9993664700966409</v>
          </cell>
          <cell r="YV4">
            <v>-6.9598190886288771</v>
          </cell>
          <cell r="YW4">
            <v>-6.9784743865231604</v>
          </cell>
          <cell r="YX4">
            <v>5.3938051440173239E-2</v>
          </cell>
          <cell r="YY4">
            <v>1.3197950416337101</v>
          </cell>
          <cell r="YZ4">
            <v>1.3880701661314001</v>
          </cell>
          <cell r="ZA4">
            <v>9.1997994004833702E-2</v>
          </cell>
          <cell r="ZB4">
            <v>0.92310709171528493</v>
          </cell>
          <cell r="ZC4">
            <v>1.21831216254275</v>
          </cell>
          <cell r="ZD4">
            <v>0.12133951276853799</v>
          </cell>
          <cell r="ZE4">
            <v>-2.2417072475839898E-2</v>
          </cell>
          <cell r="ZF4" t="e">
            <v>#N/A</v>
          </cell>
          <cell r="ZG4" t="e">
            <v>#N/A</v>
          </cell>
          <cell r="ZH4">
            <v>1907.521773525157</v>
          </cell>
          <cell r="ZI4">
            <v>-0.57369686701621569</v>
          </cell>
          <cell r="ZJ4" t="e">
            <v>#N/A</v>
          </cell>
          <cell r="ZK4" t="e">
            <v>#N/A</v>
          </cell>
          <cell r="ZL4" t="e">
            <v>#N/A</v>
          </cell>
          <cell r="ZM4" t="e">
            <v>#N/A</v>
          </cell>
          <cell r="ZN4" t="e">
            <v>#N/A</v>
          </cell>
          <cell r="ZO4" t="e">
            <v>#N/A</v>
          </cell>
          <cell r="ZP4" t="e">
            <v>#N/A</v>
          </cell>
          <cell r="ZQ4" t="e">
            <v>#N/A</v>
          </cell>
          <cell r="ZR4" t="e">
            <v>#N/A</v>
          </cell>
          <cell r="ZS4" t="e">
            <v>#N/A</v>
          </cell>
          <cell r="ZT4" t="e">
            <v>#N/A</v>
          </cell>
          <cell r="ZU4" t="e">
            <v>#N/A</v>
          </cell>
          <cell r="ZV4" t="e">
            <v>#N/A</v>
          </cell>
          <cell r="ZW4" t="e">
            <v>#N/A</v>
          </cell>
          <cell r="ZX4" t="e">
            <v>#N/A</v>
          </cell>
          <cell r="ZY4" t="e">
            <v>#N/A</v>
          </cell>
          <cell r="ZZ4" t="e">
            <v>#N/A</v>
          </cell>
          <cell r="AAA4" t="e">
            <v>#N/A</v>
          </cell>
          <cell r="AAB4" t="e">
            <v>#N/A</v>
          </cell>
          <cell r="AAC4" t="e">
            <v>#N/A</v>
          </cell>
          <cell r="AAD4" t="e">
            <v>#N/A</v>
          </cell>
          <cell r="AAE4" t="e">
            <v>#N/A</v>
          </cell>
          <cell r="AAF4">
            <v>2301.2199999999998</v>
          </cell>
          <cell r="AAG4" t="e">
            <v>#N/A</v>
          </cell>
          <cell r="AAH4" t="e">
            <v>#N/A</v>
          </cell>
          <cell r="AAI4" t="e">
            <v>#N/A</v>
          </cell>
          <cell r="AAJ4" t="e">
            <v>#N/A</v>
          </cell>
          <cell r="AAK4" t="e">
            <v>#N/A</v>
          </cell>
          <cell r="AAL4" t="e">
            <v>#N/A</v>
          </cell>
          <cell r="AAM4" t="e">
            <v>#N/A</v>
          </cell>
          <cell r="AAN4" t="e">
            <v>#N/A</v>
          </cell>
          <cell r="AAO4" t="e">
            <v>#N/A</v>
          </cell>
          <cell r="AAP4" t="e">
            <v>#N/A</v>
          </cell>
          <cell r="AAQ4" t="e">
            <v>#N/A</v>
          </cell>
          <cell r="AAR4" t="e">
            <v>#N/A</v>
          </cell>
          <cell r="AAS4" t="e">
            <v>#N/A</v>
          </cell>
          <cell r="AAT4" t="e">
            <v>#N/A</v>
          </cell>
          <cell r="AAU4" t="e">
            <v>#N/A</v>
          </cell>
          <cell r="AAV4" t="e">
            <v>#N/A</v>
          </cell>
          <cell r="AAW4" t="e">
            <v>#N/A</v>
          </cell>
          <cell r="AAX4" t="e">
            <v>#N/A</v>
          </cell>
          <cell r="AAY4" t="e">
            <v>#N/A</v>
          </cell>
          <cell r="AAZ4" t="e">
            <v>#N/A</v>
          </cell>
          <cell r="ABA4" t="e">
            <v>#N/A</v>
          </cell>
          <cell r="ABB4" t="e">
            <v>#N/A</v>
          </cell>
          <cell r="ABC4" t="e">
            <v>#N/A</v>
          </cell>
          <cell r="ABD4" t="e">
            <v>#N/A</v>
          </cell>
          <cell r="ABE4" t="e">
            <v>#N/A</v>
          </cell>
          <cell r="ABF4" t="e">
            <v>#N/A</v>
          </cell>
          <cell r="ABG4" t="e">
            <v>#N/A</v>
          </cell>
          <cell r="ABH4" t="e">
            <v>#N/A</v>
          </cell>
          <cell r="ABI4" t="e">
            <v>#N/A</v>
          </cell>
          <cell r="ABJ4" t="e">
            <v>#N/A</v>
          </cell>
          <cell r="ABK4" t="e">
            <v>#N/A</v>
          </cell>
          <cell r="ABL4" t="e">
            <v>#N/A</v>
          </cell>
          <cell r="ABM4" t="e">
            <v>#N/A</v>
          </cell>
          <cell r="ABN4" t="e">
            <v>#N/A</v>
          </cell>
          <cell r="ABO4" t="e">
            <v>#N/A</v>
          </cell>
          <cell r="ABP4" t="e">
            <v>#N/A</v>
          </cell>
          <cell r="ABQ4" t="e">
            <v>#N/A</v>
          </cell>
          <cell r="ABR4">
            <v>316.17711823570198</v>
          </cell>
          <cell r="ABS4" t="e">
            <v>#N/A</v>
          </cell>
          <cell r="ABT4" t="e">
            <v>#N/A</v>
          </cell>
          <cell r="ABU4" t="e">
            <v>#N/A</v>
          </cell>
          <cell r="ABV4" t="e">
            <v>#N/A</v>
          </cell>
          <cell r="ABW4">
            <v>0.89829000698812</v>
          </cell>
          <cell r="ABX4" t="e">
            <v>#N/A</v>
          </cell>
          <cell r="ABY4" t="e">
            <v>#N/A</v>
          </cell>
          <cell r="ABZ4">
            <v>0.18885969307758699</v>
          </cell>
          <cell r="ACA4">
            <v>0.16965077501444001</v>
          </cell>
          <cell r="ACB4" t="e">
            <v>#N/A</v>
          </cell>
          <cell r="ACC4" t="e">
            <v>#N/A</v>
          </cell>
          <cell r="ACD4" t="e">
            <v>#N/A</v>
          </cell>
          <cell r="ACE4" t="e">
            <v>#N/A</v>
          </cell>
          <cell r="ACF4" t="e">
            <v>#N/A</v>
          </cell>
          <cell r="ACG4" t="e">
            <v>#N/A</v>
          </cell>
          <cell r="ACH4">
            <v>231.85498222554099</v>
          </cell>
          <cell r="ACI4">
            <v>-1.76767357015708</v>
          </cell>
          <cell r="ACJ4">
            <v>-2.5185254870542351</v>
          </cell>
          <cell r="ACK4">
            <v>236.0271721663141</v>
          </cell>
          <cell r="ACL4">
            <v>237.84517354089689</v>
          </cell>
          <cell r="ACM4">
            <v>61.945102704300659</v>
          </cell>
          <cell r="ACN4">
            <v>61.894178719952457</v>
          </cell>
          <cell r="ACO4">
            <v>3.725523959297838</v>
          </cell>
          <cell r="ACP4">
            <v>3.1898687768617151</v>
          </cell>
          <cell r="ACQ4">
            <v>0.36000599999999999</v>
          </cell>
          <cell r="ACR4">
            <v>2.1</v>
          </cell>
          <cell r="ACS4">
            <v>1881.5923359999999</v>
          </cell>
          <cell r="ACT4">
            <v>57.508152449455899</v>
          </cell>
          <cell r="ACU4">
            <v>5354.0262618650704</v>
          </cell>
          <cell r="ACV4">
            <v>5334.7514460807797</v>
          </cell>
          <cell r="ACW4">
            <v>10094500.66776206</v>
          </cell>
          <cell r="ACX4">
            <v>5245.9042764220094</v>
          </cell>
          <cell r="ACY4">
            <v>9870653.2819052786</v>
          </cell>
          <cell r="ACZ4">
            <v>673.094832465124</v>
          </cell>
          <cell r="ADA4">
            <v>-1.8676077205681769</v>
          </cell>
          <cell r="ADB4" t="e">
            <v>#N/A</v>
          </cell>
          <cell r="ADC4">
            <v>8650.2904999999992</v>
          </cell>
          <cell r="ADD4">
            <v>12598.200999999999</v>
          </cell>
          <cell r="ADE4">
            <v>-7.3013478694194989</v>
          </cell>
          <cell r="ADF4">
            <v>-7.2900950836572518</v>
          </cell>
          <cell r="ADG4">
            <v>-7.2980891200929037</v>
          </cell>
          <cell r="ADH4">
            <v>4.0498375043767867E-2</v>
          </cell>
          <cell r="ADI4">
            <v>1.74914575874321</v>
          </cell>
          <cell r="ADJ4">
            <v>1.6631661206723001</v>
          </cell>
          <cell r="ADK4">
            <v>0.10994415247955799</v>
          </cell>
          <cell r="ADL4">
            <v>25.4910995189503</v>
          </cell>
          <cell r="ADM4">
            <v>44.587648609273103</v>
          </cell>
          <cell r="ADN4">
            <v>0.20724615662253501</v>
          </cell>
          <cell r="ADO4">
            <v>-1.86760772056817E-2</v>
          </cell>
          <cell r="ADP4">
            <v>-7.555861071243947E-3</v>
          </cell>
          <cell r="ADQ4" t="e">
            <v>#N/A</v>
          </cell>
          <cell r="ADR4">
            <v>1892.2157423431729</v>
          </cell>
          <cell r="ADS4">
            <v>-0.67654684913260876</v>
          </cell>
          <cell r="ADT4" t="e">
            <v>#N/A</v>
          </cell>
          <cell r="ADU4" t="e">
            <v>#N/A</v>
          </cell>
          <cell r="ADV4" t="e">
            <v>#N/A</v>
          </cell>
          <cell r="ADW4" t="e">
            <v>#N/A</v>
          </cell>
          <cell r="ADX4" t="e">
            <v>#N/A</v>
          </cell>
          <cell r="ADY4" t="e">
            <v>#N/A</v>
          </cell>
          <cell r="ADZ4" t="e">
            <v>#N/A</v>
          </cell>
          <cell r="AEA4" t="e">
            <v>#N/A</v>
          </cell>
          <cell r="AEB4" t="e">
            <v>#N/A</v>
          </cell>
          <cell r="AEC4" t="e">
            <v>#N/A</v>
          </cell>
          <cell r="AED4" t="e">
            <v>#N/A</v>
          </cell>
          <cell r="AEE4" t="e">
            <v>#N/A</v>
          </cell>
          <cell r="AEF4" t="e">
            <v>#N/A</v>
          </cell>
          <cell r="AEG4" t="e">
            <v>#N/A</v>
          </cell>
          <cell r="AEH4" t="e">
            <v>#N/A</v>
          </cell>
          <cell r="AEI4" t="e">
            <v>#N/A</v>
          </cell>
          <cell r="AEJ4" t="e">
            <v>#N/A</v>
          </cell>
          <cell r="AEK4" t="e">
            <v>#N/A</v>
          </cell>
          <cell r="AEL4" t="e">
            <v>#N/A</v>
          </cell>
          <cell r="AEM4" t="e">
            <v>#N/A</v>
          </cell>
          <cell r="AEN4" t="e">
            <v>#N/A</v>
          </cell>
          <cell r="AEO4">
            <v>21848.953836617002</v>
          </cell>
          <cell r="AEP4">
            <v>31920.192762381401</v>
          </cell>
          <cell r="AEQ4" t="e">
            <v>#N/A</v>
          </cell>
          <cell r="AER4" t="e">
            <v>#N/A</v>
          </cell>
          <cell r="AES4" t="e">
            <v>#N/A</v>
          </cell>
          <cell r="AET4" t="e">
            <v>#N/A</v>
          </cell>
          <cell r="AEU4" t="e">
            <v>#N/A</v>
          </cell>
          <cell r="AEV4" t="e">
            <v>#N/A</v>
          </cell>
          <cell r="AEW4" t="e">
            <v>#N/A</v>
          </cell>
          <cell r="AEX4" t="e">
            <v>#N/A</v>
          </cell>
          <cell r="AEY4" t="e">
            <v>#N/A</v>
          </cell>
          <cell r="AEZ4" t="e">
            <v>#N/A</v>
          </cell>
          <cell r="AFA4" t="e">
            <v>#N/A</v>
          </cell>
          <cell r="AFB4" t="e">
            <v>#N/A</v>
          </cell>
          <cell r="AFC4" t="e">
            <v>#N/A</v>
          </cell>
          <cell r="AFD4" t="e">
            <v>#N/A</v>
          </cell>
          <cell r="AFE4" t="e">
            <v>#N/A</v>
          </cell>
          <cell r="AFF4">
            <v>52.867921199132297</v>
          </cell>
          <cell r="AFG4">
            <v>-3.9055183302866281</v>
          </cell>
          <cell r="AFH4">
            <v>-1.688291900612626</v>
          </cell>
          <cell r="AFI4">
            <v>55.016604783659467</v>
          </cell>
          <cell r="AFJ4">
            <v>53.775813909861007</v>
          </cell>
          <cell r="AFK4">
            <v>76.836079776028171</v>
          </cell>
          <cell r="AFL4">
            <v>77.090658667018431</v>
          </cell>
          <cell r="AFM4">
            <v>3.9641703799911281</v>
          </cell>
          <cell r="AFN4">
            <v>4.2048750812096358</v>
          </cell>
          <cell r="AFO4">
            <v>2.6705169999999998</v>
          </cell>
          <cell r="AFP4">
            <v>2.9</v>
          </cell>
          <cell r="AFQ4">
            <v>1574.6152380000001</v>
          </cell>
          <cell r="AFR4">
            <v>9.5950278202778208</v>
          </cell>
          <cell r="AFS4">
            <v>4653.9206638656351</v>
          </cell>
          <cell r="AFT4">
            <v>4529.6369213705912</v>
          </cell>
          <cell r="AFU4">
            <v>7106236.6810896974</v>
          </cell>
          <cell r="AFV4">
            <v>4504.0338718241301</v>
          </cell>
          <cell r="AFW4">
            <v>7092120.3670424148</v>
          </cell>
          <cell r="AFX4">
            <v>119.183423603991</v>
          </cell>
          <cell r="AFY4">
            <v>4.676570449549434</v>
          </cell>
          <cell r="AFZ4" t="e">
            <v>#N/A</v>
          </cell>
          <cell r="AGA4">
            <v>6036.9449999999997</v>
          </cell>
          <cell r="AGB4">
            <v>8874.52</v>
          </cell>
          <cell r="AGC4">
            <v>-7.958857234928514</v>
          </cell>
          <cell r="AGD4">
            <v>-7.9358171615649074</v>
          </cell>
          <cell r="AGE4">
            <v>-7.9203114290539602</v>
          </cell>
          <cell r="AGF4">
            <v>5.7505042248870077E-2</v>
          </cell>
          <cell r="AGG4">
            <v>0.15270198820841699</v>
          </cell>
          <cell r="AGH4">
            <v>0.112005419242731</v>
          </cell>
          <cell r="AGI4">
            <v>0.11241922712637301</v>
          </cell>
          <cell r="AGJ4">
            <v>5.9433708409844401</v>
          </cell>
          <cell r="AGK4">
            <v>0.90756454407825993</v>
          </cell>
          <cell r="AGL4">
            <v>2.0892368991792198E-2</v>
          </cell>
          <cell r="AGM4">
            <v>4.4142091662176343E-2</v>
          </cell>
          <cell r="AGN4">
            <v>9.1378112114761031E-3</v>
          </cell>
          <cell r="AGO4" t="e">
            <v>#N/A</v>
          </cell>
          <cell r="AGP4">
            <v>1568.8314106507839</v>
          </cell>
          <cell r="AGQ4">
            <v>-0.92626787718171899</v>
          </cell>
          <cell r="AGR4" t="e">
            <v>#N/A</v>
          </cell>
          <cell r="AGS4" t="e">
            <v>#N/A</v>
          </cell>
          <cell r="AGT4" t="e">
            <v>#N/A</v>
          </cell>
          <cell r="AGU4" t="e">
            <v>#N/A</v>
          </cell>
          <cell r="AGV4" t="e">
            <v>#N/A</v>
          </cell>
          <cell r="AGW4" t="e">
            <v>#N/A</v>
          </cell>
          <cell r="AGX4" t="e">
            <v>#N/A</v>
          </cell>
          <cell r="AGY4" t="e">
            <v>#N/A</v>
          </cell>
          <cell r="AGZ4" t="e">
            <v>#N/A</v>
          </cell>
          <cell r="AHA4" t="e">
            <v>#N/A</v>
          </cell>
          <cell r="AHB4" t="e">
            <v>#N/A</v>
          </cell>
          <cell r="AHC4" t="e">
            <v>#N/A</v>
          </cell>
          <cell r="AHD4" t="e">
            <v>#N/A</v>
          </cell>
          <cell r="AHE4" t="e">
            <v>#N/A</v>
          </cell>
          <cell r="AHF4" t="e">
            <v>#N/A</v>
          </cell>
          <cell r="AHG4" t="e">
            <v>#N/A</v>
          </cell>
          <cell r="AHH4" t="e">
            <v>#N/A</v>
          </cell>
          <cell r="AHI4" t="e">
            <v>#N/A</v>
          </cell>
          <cell r="AHJ4" t="e">
            <v>#N/A</v>
          </cell>
          <cell r="AHK4" t="e">
            <v>#N/A</v>
          </cell>
          <cell r="AHL4" t="e">
            <v>#N/A</v>
          </cell>
          <cell r="AHM4" t="e">
            <v>#N/A</v>
          </cell>
          <cell r="AHN4">
            <v>19359.054052694501</v>
          </cell>
          <cell r="AHO4" t="e">
            <v>#N/A</v>
          </cell>
          <cell r="AHP4" t="e">
            <v>#N/A</v>
          </cell>
          <cell r="AHQ4" t="e">
            <v>#N/A</v>
          </cell>
          <cell r="AHR4" t="e">
            <v>#N/A</v>
          </cell>
          <cell r="AHS4" t="e">
            <v>#N/A</v>
          </cell>
          <cell r="AHT4" t="e">
            <v>#N/A</v>
          </cell>
          <cell r="AHU4" t="e">
            <v>#N/A</v>
          </cell>
          <cell r="AHV4" t="e">
            <v>#N/A</v>
          </cell>
          <cell r="AHW4" t="e">
            <v>#N/A</v>
          </cell>
          <cell r="AHX4" t="e">
            <v>#N/A</v>
          </cell>
          <cell r="AHY4" t="e">
            <v>#N/A</v>
          </cell>
          <cell r="AHZ4" t="e">
            <v>#N/A</v>
          </cell>
          <cell r="AIA4" t="e">
            <v>#N/A</v>
          </cell>
          <cell r="AIB4" t="e">
            <v>#N/A</v>
          </cell>
          <cell r="AIC4" t="e">
            <v>#N/A</v>
          </cell>
          <cell r="AID4">
            <v>1598.7235544867201</v>
          </cell>
          <cell r="AIE4">
            <v>-1.9830184332958249</v>
          </cell>
          <cell r="AIF4">
            <v>-1.7046961748953151</v>
          </cell>
          <cell r="AIG4">
            <v>1631.067932242669</v>
          </cell>
          <cell r="AIH4">
            <v>1626.449578233467</v>
          </cell>
          <cell r="AII4">
            <v>67.025631421594326</v>
          </cell>
          <cell r="AIJ4">
            <v>67.413918741014967</v>
          </cell>
          <cell r="AIK4">
            <v>3.5958350643139352</v>
          </cell>
          <cell r="AIL4">
            <v>2.4222565341563751</v>
          </cell>
          <cell r="AIM4">
            <v>1.3030550000000001</v>
          </cell>
          <cell r="AIN4">
            <v>2.4</v>
          </cell>
          <cell r="AIO4">
            <v>1757.442998</v>
          </cell>
          <cell r="AIP4">
            <v>427.78344722435401</v>
          </cell>
          <cell r="AIQ4">
            <v>3943.3286387341768</v>
          </cell>
          <cell r="AIR4">
            <v>3891.9448977407192</v>
          </cell>
          <cell r="AIS4">
            <v>6840497.184759317</v>
          </cell>
          <cell r="AIT4">
            <v>3826.5212663143002</v>
          </cell>
          <cell r="AIU4">
            <v>6724893.0061821593</v>
          </cell>
          <cell r="AIV4">
            <v>4771.3727210465404</v>
          </cell>
          <cell r="AIW4">
            <v>0.2487764882217007</v>
          </cell>
          <cell r="AIX4" t="e">
            <v>#N/A</v>
          </cell>
          <cell r="AIY4">
            <v>5849.4279999999999</v>
          </cell>
          <cell r="AIZ4">
            <v>7867.9309999999996</v>
          </cell>
          <cell r="AJA4">
            <v>-5.8065377249991279</v>
          </cell>
          <cell r="AJB4">
            <v>-5.7968184089083179</v>
          </cell>
          <cell r="AJC4">
            <v>-5.79758714482311</v>
          </cell>
          <cell r="AJD4">
            <v>4.8233376468396233E-2</v>
          </cell>
          <cell r="AJE4">
            <v>5.5085110000000004</v>
          </cell>
          <cell r="AJF4">
            <v>8.0637027562822805</v>
          </cell>
          <cell r="AJG4">
            <v>0.178876213975386</v>
          </cell>
          <cell r="AJH4">
            <v>27.281693794249801</v>
          </cell>
          <cell r="AJI4">
            <v>150.281510364257</v>
          </cell>
          <cell r="AJJ4">
            <v>9.8283648926811906E-2</v>
          </cell>
          <cell r="AJK4">
            <v>-6.578097971971647E-3</v>
          </cell>
          <cell r="AJL4">
            <v>-2.4862718600385521E-3</v>
          </cell>
          <cell r="AJM4" t="e">
            <v>#N/A</v>
          </cell>
          <cell r="AJN4">
            <v>1757.603811074056</v>
          </cell>
          <cell r="AJO4">
            <v>-1.5159715319496001</v>
          </cell>
          <cell r="AJP4" t="e">
            <v>#N/A</v>
          </cell>
          <cell r="AJQ4" t="e">
            <v>#N/A</v>
          </cell>
          <cell r="AJR4" t="e">
            <v>#N/A</v>
          </cell>
          <cell r="AJS4" t="e">
            <v>#N/A</v>
          </cell>
          <cell r="AJT4" t="e">
            <v>#N/A</v>
          </cell>
          <cell r="AJU4" t="e">
            <v>#N/A</v>
          </cell>
          <cell r="AJV4" t="e">
            <v>#N/A</v>
          </cell>
          <cell r="AJW4" t="e">
            <v>#N/A</v>
          </cell>
          <cell r="AJX4" t="e">
            <v>#N/A</v>
          </cell>
          <cell r="AJY4" t="e">
            <v>#N/A</v>
          </cell>
          <cell r="AJZ4" t="e">
            <v>#N/A</v>
          </cell>
          <cell r="AKA4" t="e">
            <v>#N/A</v>
          </cell>
          <cell r="AKB4" t="e">
            <v>#N/A</v>
          </cell>
          <cell r="AKC4" t="e">
            <v>#N/A</v>
          </cell>
          <cell r="AKD4" t="e">
            <v>#N/A</v>
          </cell>
          <cell r="AKE4" t="e">
            <v>#N/A</v>
          </cell>
          <cell r="AKF4" t="e">
            <v>#N/A</v>
          </cell>
          <cell r="AKG4" t="e">
            <v>#N/A</v>
          </cell>
          <cell r="AKH4" t="e">
            <v>#N/A</v>
          </cell>
          <cell r="AKI4" t="e">
            <v>#N/A</v>
          </cell>
          <cell r="AKJ4" t="e">
            <v>#N/A</v>
          </cell>
          <cell r="AKK4">
            <v>1225.67448553298</v>
          </cell>
          <cell r="AKL4">
            <v>1689.528</v>
          </cell>
          <cell r="AKM4" t="e">
            <v>#N/A</v>
          </cell>
          <cell r="AKN4" t="e">
            <v>#N/A</v>
          </cell>
          <cell r="AKO4" t="e">
            <v>#N/A</v>
          </cell>
          <cell r="AKP4" t="e">
            <v>#N/A</v>
          </cell>
          <cell r="AKQ4" t="e">
            <v>#N/A</v>
          </cell>
          <cell r="AKR4" t="e">
            <v>#N/A</v>
          </cell>
          <cell r="AKS4" t="e">
            <v>#N/A</v>
          </cell>
          <cell r="AKT4" t="e">
            <v>#N/A</v>
          </cell>
          <cell r="AKU4" t="e">
            <v>#N/A</v>
          </cell>
          <cell r="AKV4" t="e">
            <v>#N/A</v>
          </cell>
          <cell r="AKW4" t="e">
            <v>#N/A</v>
          </cell>
          <cell r="AKX4" t="e">
            <v>#N/A</v>
          </cell>
          <cell r="AKY4" t="e">
            <v>#N/A</v>
          </cell>
          <cell r="AKZ4" t="e">
            <v>#N/A</v>
          </cell>
          <cell r="ALA4" t="e">
            <v>#N/A</v>
          </cell>
          <cell r="ALB4" t="e">
            <v>#N/A</v>
          </cell>
          <cell r="ALC4" t="e">
            <v>#N/A</v>
          </cell>
          <cell r="ALD4" t="e">
            <v>#N/A</v>
          </cell>
          <cell r="ALE4" t="e">
            <v>#N/A</v>
          </cell>
          <cell r="ALF4" t="e">
            <v>#N/A</v>
          </cell>
          <cell r="ALG4" t="e">
            <v>#N/A</v>
          </cell>
          <cell r="ALH4" t="e">
            <v>#N/A</v>
          </cell>
          <cell r="ALI4" t="e">
            <v>#N/A</v>
          </cell>
          <cell r="ALJ4" t="e">
            <v>#N/A</v>
          </cell>
          <cell r="ALK4" t="e">
            <v>#N/A</v>
          </cell>
          <cell r="ALL4" t="e">
            <v>#N/A</v>
          </cell>
          <cell r="ALM4" t="e">
            <v>#N/A</v>
          </cell>
          <cell r="ALN4" t="e">
            <v>#N/A</v>
          </cell>
          <cell r="ALO4" t="e">
            <v>#N/A</v>
          </cell>
          <cell r="ALP4" t="e">
            <v>#N/A</v>
          </cell>
          <cell r="ALQ4" t="e">
            <v>#N/A</v>
          </cell>
          <cell r="ALR4" t="e">
            <v>#N/A</v>
          </cell>
          <cell r="ALS4" t="e">
            <v>#N/A</v>
          </cell>
          <cell r="ALT4" t="e">
            <v>#N/A</v>
          </cell>
          <cell r="ALU4" t="e">
            <v>#N/A</v>
          </cell>
          <cell r="ALV4" t="e">
            <v>#N/A</v>
          </cell>
          <cell r="ALW4">
            <v>3047.8429999999998</v>
          </cell>
          <cell r="ALX4">
            <v>4449.3670000000002</v>
          </cell>
          <cell r="ALY4" t="e">
            <v>#N/A</v>
          </cell>
          <cell r="ALZ4" t="e">
            <v>#N/A</v>
          </cell>
          <cell r="AMA4" t="e">
            <v>#N/A</v>
          </cell>
          <cell r="AMB4" t="e">
            <v>#N/A</v>
          </cell>
          <cell r="AMC4" t="e">
            <v>#N/A</v>
          </cell>
          <cell r="AMD4" t="e">
            <v>#N/A</v>
          </cell>
          <cell r="AME4" t="e">
            <v>#N/A</v>
          </cell>
          <cell r="AMF4" t="e">
            <v>#N/A</v>
          </cell>
          <cell r="AMG4" t="e">
            <v>#N/A</v>
          </cell>
          <cell r="AMH4" t="e">
            <v>#N/A</v>
          </cell>
          <cell r="AMI4" t="e">
            <v>#N/A</v>
          </cell>
          <cell r="AMJ4" t="e">
            <v>#N/A</v>
          </cell>
          <cell r="AMK4" t="e">
            <v>#N/A</v>
          </cell>
          <cell r="AML4" t="e">
            <v>#N/A</v>
          </cell>
          <cell r="AMM4" t="e">
            <v>#N/A</v>
          </cell>
          <cell r="AMN4">
            <v>722.35787229532491</v>
          </cell>
          <cell r="AMO4" t="e">
            <v>#N/A</v>
          </cell>
          <cell r="AMP4">
            <v>-1.7353414396590989</v>
          </cell>
          <cell r="AMQ4" t="e">
            <v>#N/A</v>
          </cell>
          <cell r="AMR4">
            <v>735.11462094151591</v>
          </cell>
          <cell r="AMS4" t="e">
            <v>#N/A</v>
          </cell>
          <cell r="AMT4" t="e">
            <v>#N/A</v>
          </cell>
          <cell r="AMU4">
            <v>3.1471461986848581</v>
          </cell>
          <cell r="AMV4">
            <v>2.6846206953277552</v>
          </cell>
          <cell r="AMW4">
            <v>2.6816132738900369</v>
          </cell>
          <cell r="AMX4" t="e">
            <v>#N/A</v>
          </cell>
          <cell r="AMY4">
            <v>1835.3227947659</v>
          </cell>
          <cell r="AMZ4">
            <v>137.13876532684199</v>
          </cell>
          <cell r="ANA4" t="e">
            <v>#N/A</v>
          </cell>
          <cell r="ANB4" t="e">
            <v>#N/A</v>
          </cell>
          <cell r="ANC4" t="e">
            <v>#N/A</v>
          </cell>
          <cell r="AND4">
            <v>24613.966402810402</v>
          </cell>
          <cell r="ANE4">
            <v>45174573.608679943</v>
          </cell>
          <cell r="ANF4">
            <v>2057.7921988644898</v>
          </cell>
          <cell r="ANG4">
            <v>-0.19811698025358199</v>
          </cell>
          <cell r="ANH4" t="e">
            <v>#N/A</v>
          </cell>
          <cell r="ANI4">
            <v>39473.197427831386</v>
          </cell>
          <cell r="ANJ4">
            <v>54959.1259232835</v>
          </cell>
          <cell r="ANK4">
            <v>-7.5446946657671319</v>
          </cell>
          <cell r="ANL4">
            <v>-7.5332162607718942</v>
          </cell>
          <cell r="ANM4">
            <v>-7.5341470068777898</v>
          </cell>
          <cell r="ANN4">
            <v>4.1974844817089497E-2</v>
          </cell>
          <cell r="ANO4">
            <v>0.387652</v>
          </cell>
          <cell r="ANP4">
            <v>0.414519203883497</v>
          </cell>
          <cell r="ANQ4">
            <v>0.13255107898971799</v>
          </cell>
          <cell r="ANR4">
            <v>107.656803834366</v>
          </cell>
          <cell r="ANS4">
            <v>41.73337532</v>
          </cell>
          <cell r="ANT4">
            <v>6.0623819592794101E-2</v>
          </cell>
          <cell r="ANU4">
            <v>-1.146370946443241E-2</v>
          </cell>
          <cell r="ANV4" t="e">
            <v>#N/A</v>
          </cell>
          <cell r="ANW4" t="e">
            <v>#N/A</v>
          </cell>
          <cell r="ANX4">
            <v>1839.727172738133</v>
          </cell>
          <cell r="ANY4">
            <v>-0.88578396744375398</v>
          </cell>
          <cell r="ANZ4">
            <v>5219.6325881884404</v>
          </cell>
          <cell r="AOA4">
            <v>1.3114221450544421</v>
          </cell>
          <cell r="AOB4">
            <v>0.10816914577065349</v>
          </cell>
          <cell r="AOC4">
            <v>5152.0672375076701</v>
          </cell>
          <cell r="AOD4">
            <v>5213.9926568709589</v>
          </cell>
          <cell r="AOE4">
            <v>65.099423227303504</v>
          </cell>
          <cell r="AOF4">
            <v>64.91900188178991</v>
          </cell>
          <cell r="AOG4">
            <v>0.92025825580721587</v>
          </cell>
          <cell r="AOH4">
            <v>1.514575146223063</v>
          </cell>
          <cell r="AOI4">
            <v>3.9033289999999998</v>
          </cell>
          <cell r="AOJ4">
            <v>3.8</v>
          </cell>
          <cell r="AOK4">
            <v>1793.0807236774999</v>
          </cell>
          <cell r="AOL4">
            <v>904.93742611141295</v>
          </cell>
          <cell r="AOM4">
            <v>86820.708503733214</v>
          </cell>
          <cell r="AON4">
            <v>83431.810610701534</v>
          </cell>
          <cell r="AOO4">
            <v>149933588.3470462</v>
          </cell>
          <cell r="AOP4">
            <v>83753.642606271213</v>
          </cell>
          <cell r="AOQ4">
            <v>150177042.09507951</v>
          </cell>
          <cell r="AOR4">
            <v>13699.3365675442</v>
          </cell>
          <cell r="AOS4">
            <v>-1.21121264659183</v>
          </cell>
          <cell r="AOT4">
            <v>83478.330713906602</v>
          </cell>
          <cell r="AOU4">
            <v>133736.973747415</v>
          </cell>
          <cell r="AOV4">
            <v>198752</v>
          </cell>
          <cell r="AOW4">
            <v>-7.0113651805879442</v>
          </cell>
          <cell r="AOX4">
            <v>-7.0088204281495541</v>
          </cell>
          <cell r="AOY4">
            <v>-7.023339577547163</v>
          </cell>
          <cell r="AOZ4">
            <v>3.7024878602710802E-2</v>
          </cell>
          <cell r="APA4">
            <v>1.0648169999999999</v>
          </cell>
          <cell r="APB4">
            <v>1.5766108783061901</v>
          </cell>
          <cell r="APC4">
            <v>0.17659385651467699</v>
          </cell>
          <cell r="APD4">
            <v>807.61201220491398</v>
          </cell>
          <cell r="APE4">
            <v>859.95899999999995</v>
          </cell>
          <cell r="APF4">
            <v>0.17500736285351601</v>
          </cell>
          <cell r="APG4">
            <v>-1.21121264659192E-2</v>
          </cell>
          <cell r="APH4">
            <v>-9.310452491201035E-3</v>
          </cell>
          <cell r="API4" t="e">
            <v>#N/A</v>
          </cell>
          <cell r="APJ4">
            <v>1797.079402323491</v>
          </cell>
          <cell r="APK4">
            <v>-0.78331022084342505</v>
          </cell>
        </row>
        <row r="5">
          <cell r="A5">
            <v>1968</v>
          </cell>
          <cell r="B5">
            <v>115.96319136174201</v>
          </cell>
          <cell r="C5">
            <v>-1.4654245180888199</v>
          </cell>
          <cell r="D5">
            <v>-2.6599301683112859</v>
          </cell>
          <cell r="E5">
            <v>117.68781749410419</v>
          </cell>
          <cell r="F5">
            <v>119.13201989915829</v>
          </cell>
          <cell r="G5">
            <v>62.101917234538917</v>
          </cell>
          <cell r="H5">
            <v>62.607938468708653</v>
          </cell>
          <cell r="I5">
            <v>4.4119995907802689</v>
          </cell>
          <cell r="J5">
            <v>3.8691645192934661</v>
          </cell>
          <cell r="K5">
            <v>1.2246600000000001</v>
          </cell>
          <cell r="L5">
            <v>1.7</v>
          </cell>
          <cell r="M5">
            <v>1972.3733</v>
          </cell>
          <cell r="N5">
            <v>29.309254034020999</v>
          </cell>
          <cell r="O5">
            <v>3311.7639821472799</v>
          </cell>
          <cell r="P5">
            <v>3271.2061333635161</v>
          </cell>
          <cell r="Q5">
            <v>6413014.4995174278</v>
          </cell>
          <cell r="R5">
            <v>3229.15209298016</v>
          </cell>
          <cell r="S5">
            <v>6369093.3698331853</v>
          </cell>
          <cell r="T5">
            <v>334.80633506151401</v>
          </cell>
          <cell r="U5">
            <v>-2.206990488861615</v>
          </cell>
          <cell r="V5" t="e">
            <v>#N/A</v>
          </cell>
          <cell r="W5">
            <v>5289.6869999999999</v>
          </cell>
          <cell r="X5">
            <v>7415.4</v>
          </cell>
          <cell r="Y5">
            <v>-7.464999464263391</v>
          </cell>
          <cell r="Z5">
            <v>-7.448211110944376</v>
          </cell>
          <cell r="AA5">
            <v>-7.4547037863468253</v>
          </cell>
          <cell r="AB5">
            <v>5.5101103079849577E-2</v>
          </cell>
          <cell r="AC5">
            <v>1.9440811610211901</v>
          </cell>
          <cell r="AD5">
            <v>1.66474897647706</v>
          </cell>
          <cell r="AE5">
            <v>0.104764064836148</v>
          </cell>
          <cell r="AF5">
            <v>12.1487752984282</v>
          </cell>
          <cell r="AG5">
            <v>23.6182051871541</v>
          </cell>
          <cell r="AH5">
            <v>0.22570543652587399</v>
          </cell>
          <cell r="AI5">
            <v>-2.2069904888616401E-2</v>
          </cell>
          <cell r="AJ5">
            <v>-2.044320926269259E-2</v>
          </cell>
          <cell r="AK5" t="e">
            <v>#N/A</v>
          </cell>
          <cell r="AL5">
            <v>1960.443407741916</v>
          </cell>
          <cell r="AM5">
            <v>-0.84506774840128474</v>
          </cell>
          <cell r="AN5">
            <v>151.22706636772699</v>
          </cell>
          <cell r="AO5">
            <v>-3.525583584073622</v>
          </cell>
          <cell r="AP5">
            <v>-2.5625970768509809</v>
          </cell>
          <cell r="AQ5">
            <v>156.7535435671854</v>
          </cell>
          <cell r="AR5">
            <v>155.2043279386285</v>
          </cell>
          <cell r="AS5">
            <v>53.801624484980493</v>
          </cell>
          <cell r="AT5">
            <v>54.06879660819682</v>
          </cell>
          <cell r="AU5">
            <v>3.3952678861327361</v>
          </cell>
          <cell r="AV5">
            <v>3.6445522404809689</v>
          </cell>
          <cell r="AW5">
            <v>1.9513940000000001</v>
          </cell>
          <cell r="AX5">
            <v>2.8</v>
          </cell>
          <cell r="AY5">
            <v>1950.4805329999999</v>
          </cell>
          <cell r="AZ5">
            <v>37.4787000523079</v>
          </cell>
          <cell r="BA5">
            <v>3727.6907272373019</v>
          </cell>
          <cell r="BB5">
            <v>3654.9487940474369</v>
          </cell>
          <cell r="BC5">
            <v>7114766.7180541363</v>
          </cell>
          <cell r="BD5">
            <v>3605.4113659657301</v>
          </cell>
          <cell r="BE5">
            <v>7032284.6827730946</v>
          </cell>
          <cell r="BF5">
            <v>415.57371427834801</v>
          </cell>
          <cell r="BG5">
            <v>-1.099513265597118</v>
          </cell>
          <cell r="BH5" t="e">
            <v>#N/A</v>
          </cell>
          <cell r="BI5">
            <v>6894.3474999999999</v>
          </cell>
          <cell r="BJ5" t="e">
            <v>#N/A</v>
          </cell>
          <cell r="BK5">
            <v>-7.3395129761859907</v>
          </cell>
          <cell r="BL5">
            <v>-7.3210138979212571</v>
          </cell>
          <cell r="BM5">
            <v>-7.3112001686624772</v>
          </cell>
          <cell r="BN5">
            <v>5.9781071491714362E-2</v>
          </cell>
          <cell r="BO5">
            <v>1.2752684067139399</v>
          </cell>
          <cell r="BP5">
            <v>1.4677122136316001</v>
          </cell>
          <cell r="BQ5">
            <v>0.14226125029177</v>
          </cell>
          <cell r="BR5">
            <v>21.5137515394293</v>
          </cell>
          <cell r="BS5">
            <v>27.435807648127799</v>
          </cell>
          <cell r="BT5">
            <v>0.16903107165005499</v>
          </cell>
          <cell r="BU5">
            <v>-1.0995132655970789E-2</v>
          </cell>
          <cell r="BV5">
            <v>-2.4206530544732879E-3</v>
          </cell>
          <cell r="BW5" t="e">
            <v>#N/A</v>
          </cell>
          <cell r="BX5">
            <v>1946.611873096954</v>
          </cell>
          <cell r="BY5">
            <v>-0.73040770130226029</v>
          </cell>
          <cell r="BZ5" t="e">
            <v>#N/A</v>
          </cell>
          <cell r="CA5" t="e">
            <v>#N/A</v>
          </cell>
          <cell r="CB5" t="e">
            <v>#N/A</v>
          </cell>
          <cell r="CC5" t="e">
            <v>#N/A</v>
          </cell>
          <cell r="CD5" t="e">
            <v>#N/A</v>
          </cell>
          <cell r="CE5" t="e">
            <v>#N/A</v>
          </cell>
          <cell r="CF5" t="e">
            <v>#N/A</v>
          </cell>
          <cell r="CG5" t="e">
            <v>#N/A</v>
          </cell>
          <cell r="CH5" t="e">
            <v>#N/A</v>
          </cell>
          <cell r="CI5" t="e">
            <v>#N/A</v>
          </cell>
          <cell r="CJ5" t="e">
            <v>#N/A</v>
          </cell>
          <cell r="CK5" t="e">
            <v>#N/A</v>
          </cell>
          <cell r="CL5" t="e">
            <v>#N/A</v>
          </cell>
          <cell r="CM5" t="e">
            <v>#N/A</v>
          </cell>
          <cell r="CN5" t="e">
            <v>#N/A</v>
          </cell>
          <cell r="CO5" t="e">
            <v>#N/A</v>
          </cell>
          <cell r="CP5" t="e">
            <v>#N/A</v>
          </cell>
          <cell r="CQ5" t="e">
            <v>#N/A</v>
          </cell>
          <cell r="CR5" t="e">
            <v>#N/A</v>
          </cell>
          <cell r="CS5" t="e">
            <v>#N/A</v>
          </cell>
          <cell r="CT5" t="e">
            <v>#N/A</v>
          </cell>
          <cell r="CU5">
            <v>6189.5384999999897</v>
          </cell>
          <cell r="CV5">
            <v>8369.6029999999901</v>
          </cell>
          <cell r="CW5" t="e">
            <v>#N/A</v>
          </cell>
          <cell r="CX5" t="e">
            <v>#N/A</v>
          </cell>
          <cell r="CY5" t="e">
            <v>#N/A</v>
          </cell>
          <cell r="CZ5" t="e">
            <v>#N/A</v>
          </cell>
          <cell r="DA5" t="e">
            <v>#N/A</v>
          </cell>
          <cell r="DB5" t="e">
            <v>#N/A</v>
          </cell>
          <cell r="DC5" t="e">
            <v>#N/A</v>
          </cell>
          <cell r="DD5" t="e">
            <v>#N/A</v>
          </cell>
          <cell r="DE5" t="e">
            <v>#N/A</v>
          </cell>
          <cell r="DF5" t="e">
            <v>#N/A</v>
          </cell>
          <cell r="DG5" t="e">
            <v>#N/A</v>
          </cell>
          <cell r="DH5" t="e">
            <v>#N/A</v>
          </cell>
          <cell r="DI5" t="e">
            <v>#N/A</v>
          </cell>
          <cell r="DJ5" t="e">
            <v>#N/A</v>
          </cell>
          <cell r="DK5" t="e">
            <v>#N/A</v>
          </cell>
          <cell r="DL5" t="e">
            <v>#N/A</v>
          </cell>
          <cell r="DM5" t="e">
            <v>#N/A</v>
          </cell>
          <cell r="DN5" t="e">
            <v>#N/A</v>
          </cell>
          <cell r="DO5" t="e">
            <v>#N/A</v>
          </cell>
          <cell r="DP5" t="e">
            <v>#N/A</v>
          </cell>
          <cell r="DQ5" t="e">
            <v>#N/A</v>
          </cell>
          <cell r="DR5" t="e">
            <v>#N/A</v>
          </cell>
          <cell r="DS5" t="e">
            <v>#N/A</v>
          </cell>
          <cell r="DT5" t="e">
            <v>#N/A</v>
          </cell>
          <cell r="DU5" t="e">
            <v>#N/A</v>
          </cell>
          <cell r="DV5" t="e">
            <v>#N/A</v>
          </cell>
          <cell r="DW5" t="e">
            <v>#N/A</v>
          </cell>
          <cell r="DX5" t="e">
            <v>#N/A</v>
          </cell>
          <cell r="DY5" t="e">
            <v>#N/A</v>
          </cell>
          <cell r="DZ5" t="e">
            <v>#N/A</v>
          </cell>
          <cell r="EA5" t="e">
            <v>#N/A</v>
          </cell>
          <cell r="EB5" t="e">
            <v>#N/A</v>
          </cell>
          <cell r="EC5" t="e">
            <v>#N/A</v>
          </cell>
          <cell r="ED5" t="e">
            <v>#N/A</v>
          </cell>
          <cell r="EE5" t="e">
            <v>#N/A</v>
          </cell>
          <cell r="EF5" t="e">
            <v>#N/A</v>
          </cell>
          <cell r="EG5" t="e">
            <v>#N/A</v>
          </cell>
          <cell r="EH5">
            <v>604.29999999999995</v>
          </cell>
          <cell r="EI5" t="e">
            <v>#N/A</v>
          </cell>
          <cell r="EJ5" t="e">
            <v>#N/A</v>
          </cell>
          <cell r="EK5" t="e">
            <v>#N/A</v>
          </cell>
          <cell r="EL5" t="e">
            <v>#N/A</v>
          </cell>
          <cell r="EM5">
            <v>0.73231650474820298</v>
          </cell>
          <cell r="EN5" t="e">
            <v>#N/A</v>
          </cell>
          <cell r="EO5" t="e">
            <v>#N/A</v>
          </cell>
          <cell r="EP5">
            <v>0.47994418055205101</v>
          </cell>
          <cell r="EQ5">
            <v>0.35147104477611901</v>
          </cell>
          <cell r="ER5" t="e">
            <v>#N/A</v>
          </cell>
          <cell r="ES5" t="e">
            <v>#N/A</v>
          </cell>
          <cell r="ET5" t="e">
            <v>#N/A</v>
          </cell>
          <cell r="EU5" t="e">
            <v>#N/A</v>
          </cell>
          <cell r="EV5" t="e">
            <v>#N/A</v>
          </cell>
          <cell r="EW5" t="e">
            <v>#N/A</v>
          </cell>
          <cell r="EX5" t="e">
            <v>#N/A</v>
          </cell>
          <cell r="EY5" t="e">
            <v>#N/A</v>
          </cell>
          <cell r="EZ5" t="e">
            <v>#N/A</v>
          </cell>
          <cell r="FA5" t="e">
            <v>#N/A</v>
          </cell>
          <cell r="FB5" t="e">
            <v>#N/A</v>
          </cell>
          <cell r="FC5" t="e">
            <v>#N/A</v>
          </cell>
          <cell r="FD5" t="e">
            <v>#N/A</v>
          </cell>
          <cell r="FE5" t="e">
            <v>#N/A</v>
          </cell>
          <cell r="FF5" t="e">
            <v>#N/A</v>
          </cell>
          <cell r="FG5" t="e">
            <v>#N/A</v>
          </cell>
          <cell r="FH5" t="e">
            <v>#N/A</v>
          </cell>
          <cell r="FI5" t="e">
            <v>#N/A</v>
          </cell>
          <cell r="FJ5" t="e">
            <v>#N/A</v>
          </cell>
          <cell r="FK5" t="e">
            <v>#N/A</v>
          </cell>
          <cell r="FL5" t="e">
            <v>#N/A</v>
          </cell>
          <cell r="FM5" t="e">
            <v>#N/A</v>
          </cell>
          <cell r="FN5" t="e">
            <v>#N/A</v>
          </cell>
          <cell r="FO5" t="e">
            <v>#N/A</v>
          </cell>
          <cell r="FP5" t="e">
            <v>#N/A</v>
          </cell>
          <cell r="FQ5" t="e">
            <v>#N/A</v>
          </cell>
          <cell r="FR5" t="e">
            <v>#N/A</v>
          </cell>
          <cell r="FS5">
            <v>7379.9155000000001</v>
          </cell>
          <cell r="FT5">
            <v>9879.7003562138107</v>
          </cell>
          <cell r="FU5" t="e">
            <v>#N/A</v>
          </cell>
          <cell r="FV5" t="e">
            <v>#N/A</v>
          </cell>
          <cell r="FW5" t="e">
            <v>#N/A</v>
          </cell>
          <cell r="FX5" t="e">
            <v>#N/A</v>
          </cell>
          <cell r="FY5" t="e">
            <v>#N/A</v>
          </cell>
          <cell r="FZ5" t="e">
            <v>#N/A</v>
          </cell>
          <cell r="GA5" t="e">
            <v>#N/A</v>
          </cell>
          <cell r="GB5" t="e">
            <v>#N/A</v>
          </cell>
          <cell r="GC5" t="e">
            <v>#N/A</v>
          </cell>
          <cell r="GD5" t="e">
            <v>#N/A</v>
          </cell>
          <cell r="GE5" t="e">
            <v>#N/A</v>
          </cell>
          <cell r="GF5" t="e">
            <v>#N/A</v>
          </cell>
          <cell r="GG5" t="e">
            <v>#N/A</v>
          </cell>
          <cell r="GH5" t="e">
            <v>#N/A</v>
          </cell>
          <cell r="GI5" t="e">
            <v>#N/A</v>
          </cell>
          <cell r="GJ5">
            <v>1224.25372743055</v>
          </cell>
          <cell r="GK5">
            <v>-1.971437354513939</v>
          </cell>
          <cell r="GL5">
            <v>-2.7873806540919199</v>
          </cell>
          <cell r="GM5">
            <v>1248.8745059518869</v>
          </cell>
          <cell r="GN5">
            <v>1259.3567951032501</v>
          </cell>
          <cell r="GO5">
            <v>58.0402809912976</v>
          </cell>
          <cell r="GP5">
            <v>58.704918870599712</v>
          </cell>
          <cell r="GQ5">
            <v>4.4387454245186753</v>
          </cell>
          <cell r="GR5">
            <v>3.2928732844704101</v>
          </cell>
          <cell r="GS5">
            <v>0.69920400000000005</v>
          </cell>
          <cell r="GT5">
            <v>1</v>
          </cell>
          <cell r="GU5">
            <v>1995.4210547805001</v>
          </cell>
          <cell r="GV5">
            <v>302.830493714564</v>
          </cell>
          <cell r="GW5">
            <v>32846.270353850632</v>
          </cell>
          <cell r="GX5">
            <v>32616.607917685691</v>
          </cell>
          <cell r="GY5">
            <v>65127674.703190207</v>
          </cell>
          <cell r="GZ5">
            <v>32149.651674083001</v>
          </cell>
          <cell r="HA5">
            <v>64152091.854324363</v>
          </cell>
          <cell r="HB5">
            <v>3852.28285684206</v>
          </cell>
          <cell r="HC5">
            <v>3.418209474351408</v>
          </cell>
          <cell r="HD5">
            <v>32617.542494203401</v>
          </cell>
          <cell r="HE5">
            <v>55951.478999999999</v>
          </cell>
          <cell r="HF5">
            <v>77254.807991887996</v>
          </cell>
          <cell r="HG5">
            <v>-7.464559402481945</v>
          </cell>
          <cell r="HH5">
            <v>-7.4526127149452668</v>
          </cell>
          <cell r="HI5">
            <v>-7.4544584738968149</v>
          </cell>
          <cell r="HJ5">
            <v>4.5954091541463592E-2</v>
          </cell>
          <cell r="HK5">
            <v>2.1042421887382798</v>
          </cell>
          <cell r="HL5">
            <v>2.0264431881764202</v>
          </cell>
          <cell r="HM5">
            <v>0.124265869070594</v>
          </cell>
          <cell r="HN5">
            <v>152.13295340207301</v>
          </cell>
          <cell r="HO5">
            <v>320.12457884599797</v>
          </cell>
          <cell r="HP5">
            <v>0.25950985395027298</v>
          </cell>
          <cell r="HQ5">
            <v>3.4182094743512102E-2</v>
          </cell>
          <cell r="HR5">
            <v>7.0435445063251811E-3</v>
          </cell>
          <cell r="HS5" t="e">
            <v>#N/A</v>
          </cell>
          <cell r="HT5">
            <v>1996.7641904257021</v>
          </cell>
          <cell r="HU5">
            <v>-1.143430134368806</v>
          </cell>
          <cell r="HV5">
            <v>851.78826999793205</v>
          </cell>
          <cell r="HW5">
            <v>1.6316972572018471</v>
          </cell>
          <cell r="HX5">
            <v>0.37763012025742171</v>
          </cell>
          <cell r="HY5">
            <v>838.1128063248716</v>
          </cell>
          <cell r="HZ5">
            <v>848.58376211656628</v>
          </cell>
          <cell r="IA5">
            <v>67.369674161408128</v>
          </cell>
          <cell r="IB5">
            <v>67.641200963273334</v>
          </cell>
          <cell r="IC5">
            <v>5.6147852594056857</v>
          </cell>
          <cell r="ID5">
            <v>3.3533016046206399</v>
          </cell>
          <cell r="IE5">
            <v>1.748801</v>
          </cell>
          <cell r="IF5">
            <v>1</v>
          </cell>
          <cell r="IG5">
            <v>1909.1916839999999</v>
          </cell>
          <cell r="IH5">
            <v>142.923118382322</v>
          </cell>
          <cell r="II5">
            <v>2373.1120573853059</v>
          </cell>
          <cell r="IJ5">
            <v>2331.6110499946321</v>
          </cell>
          <cell r="IK5">
            <v>4445446.1403053803</v>
          </cell>
          <cell r="IL5">
            <v>2339.9499999999998</v>
          </cell>
          <cell r="IM5">
            <v>4467413.0809757998</v>
          </cell>
          <cell r="IN5">
            <v>2136.4829084706498</v>
          </cell>
          <cell r="IO5">
            <v>-1.037061346810809</v>
          </cell>
          <cell r="IP5">
            <v>2356.2800000000002</v>
          </cell>
          <cell r="IQ5">
            <v>3508.3824999999902</v>
          </cell>
          <cell r="IR5">
            <v>4855</v>
          </cell>
          <cell r="IS5">
            <v>-5.8890907482742989</v>
          </cell>
          <cell r="IT5">
            <v>-5.8962325864725971</v>
          </cell>
          <cell r="IU5">
            <v>-5.9020719982654946</v>
          </cell>
          <cell r="IV5">
            <v>3.7644407592951151E-2</v>
          </cell>
          <cell r="IW5">
            <v>7.7166300000000003</v>
          </cell>
          <cell r="IX5">
            <v>9.4748855372786007</v>
          </cell>
          <cell r="IY5">
            <v>0.11487255308300599</v>
          </cell>
          <cell r="IZ5">
            <v>13.126430838332199</v>
          </cell>
          <cell r="JA5">
            <v>101.29181</v>
          </cell>
          <cell r="JB5">
            <v>0.129867755706187</v>
          </cell>
          <cell r="JC5">
            <v>2.0525807898952311E-4</v>
          </cell>
          <cell r="JD5">
            <v>5.9288012732512836E-3</v>
          </cell>
          <cell r="JE5" t="e">
            <v>#N/A</v>
          </cell>
          <cell r="JF5">
            <v>1906.598504204042</v>
          </cell>
          <cell r="JG5">
            <v>-1.4952640574062981</v>
          </cell>
          <cell r="JH5" t="e">
            <v>#N/A</v>
          </cell>
          <cell r="JI5" t="e">
            <v>#N/A</v>
          </cell>
          <cell r="JJ5" t="e">
            <v>#N/A</v>
          </cell>
          <cell r="JK5" t="e">
            <v>#N/A</v>
          </cell>
          <cell r="JL5" t="e">
            <v>#N/A</v>
          </cell>
          <cell r="JM5" t="e">
            <v>#N/A</v>
          </cell>
          <cell r="JN5" t="e">
            <v>#N/A</v>
          </cell>
          <cell r="JO5" t="e">
            <v>#N/A</v>
          </cell>
          <cell r="JP5" t="e">
            <v>#N/A</v>
          </cell>
          <cell r="JQ5" t="e">
            <v>#N/A</v>
          </cell>
          <cell r="JR5" t="e">
            <v>#N/A</v>
          </cell>
          <cell r="JS5" t="e">
            <v>#N/A</v>
          </cell>
          <cell r="JT5" t="e">
            <v>#N/A</v>
          </cell>
          <cell r="JU5" t="e">
            <v>#N/A</v>
          </cell>
          <cell r="JV5" t="e">
            <v>#N/A</v>
          </cell>
          <cell r="JW5" t="e">
            <v>#N/A</v>
          </cell>
          <cell r="JX5" t="e">
            <v>#N/A</v>
          </cell>
          <cell r="JY5" t="e">
            <v>#N/A</v>
          </cell>
          <cell r="JZ5" t="e">
            <v>#N/A</v>
          </cell>
          <cell r="KA5" t="e">
            <v>#N/A</v>
          </cell>
          <cell r="KB5" t="e">
            <v>#N/A</v>
          </cell>
          <cell r="KC5">
            <v>978.86599999999999</v>
          </cell>
          <cell r="KD5">
            <v>1341.8385895567601</v>
          </cell>
          <cell r="KE5" t="e">
            <v>#N/A</v>
          </cell>
          <cell r="KF5" t="e">
            <v>#N/A</v>
          </cell>
          <cell r="KG5" t="e">
            <v>#N/A</v>
          </cell>
          <cell r="KH5" t="e">
            <v>#N/A</v>
          </cell>
          <cell r="KI5" t="e">
            <v>#N/A</v>
          </cell>
          <cell r="KJ5" t="e">
            <v>#N/A</v>
          </cell>
          <cell r="KK5" t="e">
            <v>#N/A</v>
          </cell>
          <cell r="KL5" t="e">
            <v>#N/A</v>
          </cell>
          <cell r="KM5" t="e">
            <v>#N/A</v>
          </cell>
          <cell r="KN5" t="e">
            <v>#N/A</v>
          </cell>
          <cell r="KO5" t="e">
            <v>#N/A</v>
          </cell>
          <cell r="KP5" t="e">
            <v>#N/A</v>
          </cell>
          <cell r="KQ5" t="e">
            <v>#N/A</v>
          </cell>
          <cell r="KR5" t="e">
            <v>#N/A</v>
          </cell>
          <cell r="KS5" t="e">
            <v>#N/A</v>
          </cell>
          <cell r="KT5">
            <v>69.112636965278696</v>
          </cell>
          <cell r="KU5">
            <v>-5.460201569808687</v>
          </cell>
          <cell r="KV5">
            <v>-4.1762631586790278</v>
          </cell>
          <cell r="KW5">
            <v>73.104277894469845</v>
          </cell>
          <cell r="KX5">
            <v>72.124756603601838</v>
          </cell>
          <cell r="KY5">
            <v>57.709133812423303</v>
          </cell>
          <cell r="KZ5">
            <v>57.888930266527993</v>
          </cell>
          <cell r="LA5">
            <v>5.1214568128893134</v>
          </cell>
          <cell r="LB5">
            <v>4.866967696466773</v>
          </cell>
          <cell r="LC5">
            <v>3.932172</v>
          </cell>
          <cell r="LD5">
            <v>5.7</v>
          </cell>
          <cell r="LE5">
            <v>2284.4458030000001</v>
          </cell>
          <cell r="LF5">
            <v>23.339331219946398</v>
          </cell>
          <cell r="LG5">
            <v>3616.5281372310492</v>
          </cell>
          <cell r="LH5">
            <v>3474.3200304467282</v>
          </cell>
          <cell r="LI5">
            <v>7908692.8318684502</v>
          </cell>
          <cell r="LJ5">
            <v>3399.7937610502099</v>
          </cell>
          <cell r="LK5">
            <v>7766644.5884967372</v>
          </cell>
          <cell r="LL5">
            <v>202.83258958889201</v>
          </cell>
          <cell r="LM5">
            <v>0.30213522992030839</v>
          </cell>
          <cell r="LN5" t="e">
            <v>#N/A</v>
          </cell>
          <cell r="LO5">
            <v>6247.35699999999</v>
          </cell>
          <cell r="LP5">
            <v>8740.7649999999994</v>
          </cell>
          <cell r="LQ5">
            <v>-7.9360724531744351</v>
          </cell>
          <cell r="LR5">
            <v>-7.902403826970839</v>
          </cell>
          <cell r="LS5">
            <v>-7.8917039448883024</v>
          </cell>
          <cell r="LT5">
            <v>3.8374999247916063E-2</v>
          </cell>
          <cell r="LU5">
            <v>9.0584593000000005E-2</v>
          </cell>
          <cell r="LV5">
            <v>6.9171477550311805E-2</v>
          </cell>
          <cell r="LW5">
            <v>0.13997408407428599</v>
          </cell>
          <cell r="LX5">
            <v>9.6739780571735796</v>
          </cell>
          <cell r="LY5">
            <v>0.87631336500000001</v>
          </cell>
          <cell r="LZ5">
            <v>1.4683815445252201E-2</v>
          </cell>
          <cell r="MA5">
            <v>9.1615129366335035E-3</v>
          </cell>
          <cell r="MB5">
            <v>-1.844766713199639E-3</v>
          </cell>
          <cell r="MC5" t="e">
            <v>#N/A</v>
          </cell>
          <cell r="MD5">
            <v>2276.328249142769</v>
          </cell>
          <cell r="ME5">
            <v>-0.60644889888874509</v>
          </cell>
          <cell r="MF5">
            <v>330.29693915549598</v>
          </cell>
          <cell r="MG5">
            <v>-0.72280952180960867</v>
          </cell>
          <cell r="MH5">
            <v>-2.0286531549233988</v>
          </cell>
          <cell r="MI5">
            <v>332.70173900424481</v>
          </cell>
          <cell r="MJ5">
            <v>337.1362646241854</v>
          </cell>
          <cell r="MK5">
            <v>59.655043458612219</v>
          </cell>
          <cell r="ML5">
            <v>59.62907411778437</v>
          </cell>
          <cell r="MM5">
            <v>3.836794092151496</v>
          </cell>
          <cell r="MN5">
            <v>3.380055954756767</v>
          </cell>
          <cell r="MO5">
            <v>5.1313890000000004</v>
          </cell>
          <cell r="MP5">
            <v>3</v>
          </cell>
          <cell r="MQ5">
            <v>1971.584752</v>
          </cell>
          <cell r="MR5">
            <v>68.991881901720987</v>
          </cell>
          <cell r="MS5">
            <v>13702.682365534671</v>
          </cell>
          <cell r="MT5">
            <v>12999.544429924679</v>
          </cell>
          <cell r="MU5">
            <v>25669230.895635638</v>
          </cell>
          <cell r="MV5">
            <v>13297.390583138</v>
          </cell>
          <cell r="MW5">
            <v>26216932.515103269</v>
          </cell>
          <cell r="MX5">
            <v>761.81201780745607</v>
          </cell>
          <cell r="MY5">
            <v>-5.8792112173476454</v>
          </cell>
          <cell r="MZ5">
            <v>13219.7974144781</v>
          </cell>
          <cell r="NA5">
            <v>22979.867737788401</v>
          </cell>
          <cell r="NB5">
            <v>33121.094987811302</v>
          </cell>
          <cell r="NC5">
            <v>-7.6257483002900992</v>
          </cell>
          <cell r="ND5">
            <v>-7.6145830429511108</v>
          </cell>
          <cell r="NE5">
            <v>-7.60477086462671</v>
          </cell>
          <cell r="NF5">
            <v>4.034485245871796E-2</v>
          </cell>
          <cell r="NG5">
            <v>0.43286093781928697</v>
          </cell>
          <cell r="NH5">
            <v>0.28727833074429898</v>
          </cell>
          <cell r="NI5">
            <v>9.6116905125209595E-2</v>
          </cell>
          <cell r="NJ5">
            <v>31.747119563955899</v>
          </cell>
          <cell r="NK5">
            <v>13.742087947515</v>
          </cell>
          <cell r="NL5">
            <v>4.6372048269999987E-2</v>
          </cell>
          <cell r="NM5">
            <v>-2.0182657757637359E-2</v>
          </cell>
          <cell r="NN5">
            <v>4.6886219249267563E-3</v>
          </cell>
          <cell r="NO5" t="e">
            <v>#N/A</v>
          </cell>
          <cell r="NP5">
            <v>1974.625421222117</v>
          </cell>
          <cell r="NQ5">
            <v>0.34048843384497651</v>
          </cell>
          <cell r="NR5">
            <v>62.861986749158397</v>
          </cell>
          <cell r="NS5">
            <v>-7.5860748534670623</v>
          </cell>
          <cell r="NT5">
            <v>-5.0956377917530489</v>
          </cell>
          <cell r="NU5">
            <v>68.022201902455151</v>
          </cell>
          <cell r="NV5">
            <v>66.237194251641952</v>
          </cell>
          <cell r="NW5">
            <v>68.73736934227999</v>
          </cell>
          <cell r="NX5">
            <v>69.413668358218644</v>
          </cell>
          <cell r="NY5">
            <v>2.2508878382176971</v>
          </cell>
          <cell r="NZ5">
            <v>3.6002800053705819</v>
          </cell>
          <cell r="OA5">
            <v>1.505544</v>
          </cell>
          <cell r="OB5">
            <v>3.7</v>
          </cell>
          <cell r="OC5">
            <v>2081.6236119999999</v>
          </cell>
          <cell r="OD5">
            <v>16.754351305700901</v>
          </cell>
          <cell r="OE5">
            <v>2306.0994147826791</v>
          </cell>
          <cell r="OF5">
            <v>2271.3800734093829</v>
          </cell>
          <cell r="OG5">
            <v>4724600.2871723054</v>
          </cell>
          <cell r="OH5">
            <v>2199.1366852886299</v>
          </cell>
          <cell r="OI5">
            <v>4577774.8501122249</v>
          </cell>
          <cell r="OJ5">
            <v>211.87635523324701</v>
          </cell>
          <cell r="OK5">
            <v>1.222640219405791</v>
          </cell>
          <cell r="OL5">
            <v>2204.2576691444701</v>
          </cell>
          <cell r="OM5">
            <v>3322.2555000000002</v>
          </cell>
          <cell r="ON5">
            <v>4626.4684999999999</v>
          </cell>
          <cell r="OO5">
            <v>-7.7025297076061534</v>
          </cell>
          <cell r="OP5">
            <v>-7.6674459318871717</v>
          </cell>
          <cell r="OQ5">
            <v>-7.6441576436365084</v>
          </cell>
          <cell r="OR5">
            <v>4.1650682803687979E-2</v>
          </cell>
          <cell r="OS5">
            <v>0.72679687775933299</v>
          </cell>
          <cell r="OT5">
            <v>0.85419296567678704</v>
          </cell>
          <cell r="OU5">
            <v>0.13758386475412099</v>
          </cell>
          <cell r="OV5">
            <v>8.6487950830715601</v>
          </cell>
          <cell r="OW5">
            <v>6.2859172627566799</v>
          </cell>
          <cell r="OX5">
            <v>0.12318962499731199</v>
          </cell>
          <cell r="OY5">
            <v>-1.9862450437636989E-2</v>
          </cell>
          <cell r="OZ5">
            <v>-1.769257583870237E-2</v>
          </cell>
          <cell r="PA5" t="e">
            <v>#N/A</v>
          </cell>
          <cell r="PB5">
            <v>2080.0571170286771</v>
          </cell>
          <cell r="PC5">
            <v>-0.94671698308473884</v>
          </cell>
          <cell r="PD5">
            <v>751.67400248873003</v>
          </cell>
          <cell r="PE5">
            <v>-1.1765891963708359</v>
          </cell>
          <cell r="PF5">
            <v>-2.1130057564357489</v>
          </cell>
          <cell r="PG5">
            <v>760.62341541962417</v>
          </cell>
          <cell r="PH5">
            <v>767.89976880728477</v>
          </cell>
          <cell r="PI5">
            <v>59.031193466128933</v>
          </cell>
          <cell r="PJ5">
            <v>59.302419515640722</v>
          </cell>
          <cell r="PK5">
            <v>3.4719494804136271</v>
          </cell>
          <cell r="PL5">
            <v>3.678271299506441</v>
          </cell>
          <cell r="PM5">
            <v>3.0182287790654132</v>
          </cell>
          <cell r="PN5">
            <v>2.6</v>
          </cell>
          <cell r="PO5">
            <v>2034.525292</v>
          </cell>
          <cell r="PP5">
            <v>193.68199832978101</v>
          </cell>
          <cell r="PQ5">
            <v>21307.926392362591</v>
          </cell>
          <cell r="PR5">
            <v>20664.80442576623</v>
          </cell>
          <cell r="PS5">
            <v>41712639.801128782</v>
          </cell>
          <cell r="PT5">
            <v>20659</v>
          </cell>
          <cell r="PU5">
            <v>42031258.007427998</v>
          </cell>
          <cell r="PV5">
            <v>2121.8428763216498</v>
          </cell>
          <cell r="PW5">
            <v>4.9164238093362336</v>
          </cell>
          <cell r="PX5">
            <v>20364.6385227797</v>
          </cell>
          <cell r="PY5">
            <v>35930.956217971398</v>
          </cell>
          <cell r="PZ5">
            <v>51052</v>
          </cell>
          <cell r="QA5">
            <v>-7.4687620618533854</v>
          </cell>
          <cell r="QB5">
            <v>-7.4524749074059748</v>
          </cell>
          <cell r="QC5">
            <v>-7.4519803043163977</v>
          </cell>
          <cell r="QD5">
            <v>4.2876859546170078E-2</v>
          </cell>
          <cell r="QE5">
            <v>0.77439069939035599</v>
          </cell>
          <cell r="QF5">
            <v>1.02528157018338</v>
          </cell>
          <cell r="QG5">
            <v>0.16616399974951401</v>
          </cell>
          <cell r="QH5">
            <v>124.901158761253</v>
          </cell>
          <cell r="QI5">
            <v>96.722295687793107</v>
          </cell>
          <cell r="QJ5">
            <v>0.14122135278469899</v>
          </cell>
          <cell r="QK5">
            <v>2.2395873968543731E-2</v>
          </cell>
          <cell r="QL5" t="e">
            <v>#N/A</v>
          </cell>
          <cell r="QM5" t="e">
            <v>#N/A</v>
          </cell>
          <cell r="QN5">
            <v>2018.535425823761</v>
          </cell>
          <cell r="QO5">
            <v>-1.4599808451408851</v>
          </cell>
          <cell r="QP5" t="e">
            <v>#N/A</v>
          </cell>
          <cell r="QQ5" t="e">
            <v>#N/A</v>
          </cell>
          <cell r="QR5" t="e">
            <v>#N/A</v>
          </cell>
          <cell r="QS5" t="e">
            <v>#N/A</v>
          </cell>
          <cell r="QT5" t="e">
            <v>#N/A</v>
          </cell>
          <cell r="QU5" t="e">
            <v>#N/A</v>
          </cell>
          <cell r="QV5" t="e">
            <v>#N/A</v>
          </cell>
          <cell r="QW5" t="e">
            <v>#N/A</v>
          </cell>
          <cell r="QX5" t="e">
            <v>#N/A</v>
          </cell>
          <cell r="QY5" t="e">
            <v>#N/A</v>
          </cell>
          <cell r="QZ5" t="e">
            <v>#N/A</v>
          </cell>
          <cell r="RA5" t="e">
            <v>#N/A</v>
          </cell>
          <cell r="RB5" t="e">
            <v>#N/A</v>
          </cell>
          <cell r="RC5" t="e">
            <v>#N/A</v>
          </cell>
          <cell r="RD5" t="e">
            <v>#N/A</v>
          </cell>
          <cell r="RE5" t="e">
            <v>#N/A</v>
          </cell>
          <cell r="RF5" t="e">
            <v>#N/A</v>
          </cell>
          <cell r="RG5" t="e">
            <v>#N/A</v>
          </cell>
          <cell r="RH5" t="e">
            <v>#N/A</v>
          </cell>
          <cell r="RI5" t="e">
            <v>#N/A</v>
          </cell>
          <cell r="RJ5" t="e">
            <v>#N/A</v>
          </cell>
          <cell r="RK5" t="e">
            <v>#N/A</v>
          </cell>
          <cell r="RL5">
            <v>4365.6279999999997</v>
          </cell>
          <cell r="RM5" t="e">
            <v>#N/A</v>
          </cell>
          <cell r="RN5" t="e">
            <v>#N/A</v>
          </cell>
          <cell r="RO5" t="e">
            <v>#N/A</v>
          </cell>
          <cell r="RP5" t="e">
            <v>#N/A</v>
          </cell>
          <cell r="RQ5" t="e">
            <v>#N/A</v>
          </cell>
          <cell r="RR5" t="e">
            <v>#N/A</v>
          </cell>
          <cell r="RS5" t="e">
            <v>#N/A</v>
          </cell>
          <cell r="RT5" t="e">
            <v>#N/A</v>
          </cell>
          <cell r="RU5" t="e">
            <v>#N/A</v>
          </cell>
          <cell r="RV5" t="e">
            <v>#N/A</v>
          </cell>
          <cell r="RW5" t="e">
            <v>#N/A</v>
          </cell>
          <cell r="RX5" t="e">
            <v>#N/A</v>
          </cell>
          <cell r="RY5" t="e">
            <v>#N/A</v>
          </cell>
          <cell r="RZ5" t="e">
            <v>#N/A</v>
          </cell>
          <cell r="SA5" t="e">
            <v>#N/A</v>
          </cell>
          <cell r="SB5" t="e">
            <v>#N/A</v>
          </cell>
          <cell r="SC5" t="e">
            <v>#N/A</v>
          </cell>
          <cell r="SD5" t="e">
            <v>#N/A</v>
          </cell>
          <cell r="SE5" t="e">
            <v>#N/A</v>
          </cell>
          <cell r="SF5" t="e">
            <v>#N/A</v>
          </cell>
          <cell r="SG5" t="e">
            <v>#N/A</v>
          </cell>
          <cell r="SH5" t="e">
            <v>#N/A</v>
          </cell>
          <cell r="SI5" t="e">
            <v>#N/A</v>
          </cell>
          <cell r="SJ5" t="e">
            <v>#N/A</v>
          </cell>
          <cell r="SK5" t="e">
            <v>#N/A</v>
          </cell>
          <cell r="SL5" t="e">
            <v>#N/A</v>
          </cell>
          <cell r="SM5" t="e">
            <v>#N/A</v>
          </cell>
          <cell r="SN5" t="e">
            <v>#N/A</v>
          </cell>
          <cell r="SO5" t="e">
            <v>#N/A</v>
          </cell>
          <cell r="SP5" t="e">
            <v>#N/A</v>
          </cell>
          <cell r="SQ5" t="e">
            <v>#N/A</v>
          </cell>
          <cell r="SR5" t="e">
            <v>#N/A</v>
          </cell>
          <cell r="SS5" t="e">
            <v>#N/A</v>
          </cell>
          <cell r="ST5" t="e">
            <v>#N/A</v>
          </cell>
          <cell r="SU5" t="e">
            <v>#N/A</v>
          </cell>
          <cell r="SV5" t="e">
            <v>#N/A</v>
          </cell>
          <cell r="SW5">
            <v>7662.9009999999998</v>
          </cell>
          <cell r="SX5">
            <v>10255.8145</v>
          </cell>
          <cell r="SY5" t="e">
            <v>#N/A</v>
          </cell>
          <cell r="SZ5" t="e">
            <v>#N/A</v>
          </cell>
          <cell r="TA5" t="e">
            <v>#N/A</v>
          </cell>
          <cell r="TB5" t="e">
            <v>#N/A</v>
          </cell>
          <cell r="TC5" t="e">
            <v>#N/A</v>
          </cell>
          <cell r="TD5" t="e">
            <v>#N/A</v>
          </cell>
          <cell r="TE5" t="e">
            <v>#N/A</v>
          </cell>
          <cell r="TF5" t="e">
            <v>#N/A</v>
          </cell>
          <cell r="TG5" t="e">
            <v>#N/A</v>
          </cell>
          <cell r="TH5" t="e">
            <v>#N/A</v>
          </cell>
          <cell r="TI5" t="e">
            <v>#N/A</v>
          </cell>
          <cell r="TJ5" t="e">
            <v>#N/A</v>
          </cell>
          <cell r="TK5" t="e">
            <v>#N/A</v>
          </cell>
          <cell r="TL5" t="e">
            <v>#N/A</v>
          </cell>
          <cell r="TM5" t="e">
            <v>#N/A</v>
          </cell>
          <cell r="TN5">
            <v>31.608798950467701</v>
          </cell>
          <cell r="TO5">
            <v>0.58871269032407803</v>
          </cell>
          <cell r="TP5">
            <v>1.1426617661142611</v>
          </cell>
          <cell r="TQ5">
            <v>31.423803034222789</v>
          </cell>
          <cell r="TR5">
            <v>31.251697749027969</v>
          </cell>
          <cell r="TS5">
            <v>71.7831529491433</v>
          </cell>
          <cell r="TT5">
            <v>71.372518692957641</v>
          </cell>
          <cell r="TU5">
            <v>6.0046350011015548</v>
          </cell>
          <cell r="TV5">
            <v>3.2144980375299781</v>
          </cell>
          <cell r="TW5">
            <v>5.5791310118000146</v>
          </cell>
          <cell r="TX5">
            <v>5.8</v>
          </cell>
          <cell r="TY5">
            <v>2268.192826</v>
          </cell>
          <cell r="TZ5">
            <v>7.5122655965314307</v>
          </cell>
          <cell r="UA5">
            <v>1346.228447586567</v>
          </cell>
          <cell r="UB5">
            <v>1271.1205987775911</v>
          </cell>
          <cell r="UC5">
            <v>2886873.233985865</v>
          </cell>
          <cell r="UD5">
            <v>1275.44334873299</v>
          </cell>
          <cell r="UE5">
            <v>2892951.453565584</v>
          </cell>
          <cell r="UF5">
            <v>95.988704569044202</v>
          </cell>
          <cell r="UG5">
            <v>2.6091687794971521</v>
          </cell>
          <cell r="UH5" t="e">
            <v>#N/A</v>
          </cell>
          <cell r="UI5">
            <v>1886.2</v>
          </cell>
          <cell r="UJ5">
            <v>2913.71</v>
          </cell>
          <cell r="UK5">
            <v>-7.8146072257547887</v>
          </cell>
          <cell r="UL5">
            <v>-7.8278178161248357</v>
          </cell>
          <cell r="UM5">
            <v>-7.8191099756624194</v>
          </cell>
          <cell r="UN5">
            <v>3.3771986258573902E-2</v>
          </cell>
          <cell r="UO5">
            <v>0.54433925369874703</v>
          </cell>
          <cell r="UP5">
            <v>0.47304060820285998</v>
          </cell>
          <cell r="UQ5">
            <v>0.10476407483126</v>
          </cell>
          <cell r="UR5">
            <v>3.3114665785730599</v>
          </cell>
          <cell r="US5">
            <v>1.8025612460288001</v>
          </cell>
          <cell r="UT5">
            <v>0.11531816341995201</v>
          </cell>
          <cell r="UU5" t="e">
            <v>#N/A</v>
          </cell>
          <cell r="UV5" t="e">
            <v>#N/A</v>
          </cell>
          <cell r="UW5" t="e">
            <v>#N/A</v>
          </cell>
          <cell r="UX5">
            <v>2271.124578393355</v>
          </cell>
          <cell r="UY5">
            <v>9.3117014462107406E-2</v>
          </cell>
          <cell r="UZ5">
            <v>759.40448078274801</v>
          </cell>
          <cell r="VA5">
            <v>-0.14072808970219119</v>
          </cell>
          <cell r="VB5">
            <v>1.1112932066524639</v>
          </cell>
          <cell r="VC5">
            <v>760.47468227578349</v>
          </cell>
          <cell r="VD5">
            <v>751.05802398419348</v>
          </cell>
          <cell r="VE5">
            <v>54.369789842654043</v>
          </cell>
          <cell r="VF5">
            <v>54.360198188440393</v>
          </cell>
          <cell r="VG5">
            <v>5.5802990356922599</v>
          </cell>
          <cell r="VH5">
            <v>3.8552819556400659</v>
          </cell>
          <cell r="VI5">
            <v>5.1628059999999998</v>
          </cell>
          <cell r="VJ5">
            <v>5.4</v>
          </cell>
          <cell r="VK5">
            <v>2056.1231039999998</v>
          </cell>
          <cell r="VL5">
            <v>197.85650295558901</v>
          </cell>
          <cell r="VM5">
            <v>20774.048718802529</v>
          </cell>
          <cell r="VN5">
            <v>19701.524885105271</v>
          </cell>
          <cell r="VO5">
            <v>40091380.081367627</v>
          </cell>
          <cell r="VP5">
            <v>19655.717654214801</v>
          </cell>
          <cell r="VQ5">
            <v>40414575.194531731</v>
          </cell>
          <cell r="VR5">
            <v>2001.37637798129</v>
          </cell>
          <cell r="VS5">
            <v>-0.77076470597603475</v>
          </cell>
          <cell r="VT5">
            <v>19008.554146770501</v>
          </cell>
          <cell r="VU5">
            <v>38215.550000000003</v>
          </cell>
          <cell r="VV5">
            <v>53235.75</v>
          </cell>
          <cell r="VW5">
            <v>-7.4125777784453577</v>
          </cell>
          <cell r="VX5">
            <v>-7.4166718809478382</v>
          </cell>
          <cell r="VY5">
            <v>-7.4059505644849626</v>
          </cell>
          <cell r="VZ5">
            <v>5.345881808315011E-2</v>
          </cell>
          <cell r="WA5">
            <v>0.33210812541639301</v>
          </cell>
          <cell r="WB5">
            <v>0.28161728454643198</v>
          </cell>
          <cell r="WC5">
            <v>0.11612050160451599</v>
          </cell>
          <cell r="WD5">
            <v>88.1824292292102</v>
          </cell>
          <cell r="WE5">
            <v>29.286101265976701</v>
          </cell>
          <cell r="WF5">
            <v>4.5072923539999997E-2</v>
          </cell>
          <cell r="WG5">
            <v>-7.7076470597599121E-3</v>
          </cell>
          <cell r="WH5">
            <v>-7.7632021304570083E-3</v>
          </cell>
          <cell r="WI5" t="e">
            <v>#N/A</v>
          </cell>
          <cell r="WJ5">
            <v>2034.9379205503769</v>
          </cell>
          <cell r="WK5">
            <v>-0.31740882495061568</v>
          </cell>
          <cell r="WL5" t="e">
            <v>#N/A</v>
          </cell>
          <cell r="WM5" t="e">
            <v>#N/A</v>
          </cell>
          <cell r="WN5" t="e">
            <v>#N/A</v>
          </cell>
          <cell r="WO5" t="e">
            <v>#N/A</v>
          </cell>
          <cell r="WP5" t="e">
            <v>#N/A</v>
          </cell>
          <cell r="WQ5" t="e">
            <v>#N/A</v>
          </cell>
          <cell r="WR5" t="e">
            <v>#N/A</v>
          </cell>
          <cell r="WS5" t="e">
            <v>#N/A</v>
          </cell>
          <cell r="WT5" t="e">
            <v>#N/A</v>
          </cell>
          <cell r="WU5" t="e">
            <v>#N/A</v>
          </cell>
          <cell r="WV5" t="e">
            <v>#N/A</v>
          </cell>
          <cell r="WW5" t="e">
            <v>#N/A</v>
          </cell>
          <cell r="WX5" t="e">
            <v>#N/A</v>
          </cell>
          <cell r="WY5" t="e">
            <v>#N/A</v>
          </cell>
          <cell r="WZ5" t="e">
            <v>#N/A</v>
          </cell>
          <cell r="XA5" t="e">
            <v>#N/A</v>
          </cell>
          <cell r="XB5" t="e">
            <v>#N/A</v>
          </cell>
          <cell r="XC5" t="e">
            <v>#N/A</v>
          </cell>
          <cell r="XD5" t="e">
            <v>#N/A</v>
          </cell>
          <cell r="XE5" t="e">
            <v>#N/A</v>
          </cell>
          <cell r="XF5" t="e">
            <v>#N/A</v>
          </cell>
          <cell r="XG5" t="e">
            <v>#N/A</v>
          </cell>
          <cell r="XH5">
            <v>3078.85</v>
          </cell>
          <cell r="XI5" t="e">
            <v>#N/A</v>
          </cell>
          <cell r="XJ5" t="e">
            <v>#N/A</v>
          </cell>
          <cell r="XK5" t="e">
            <v>#N/A</v>
          </cell>
          <cell r="XL5" t="e">
            <v>#N/A</v>
          </cell>
          <cell r="XM5" t="e">
            <v>#N/A</v>
          </cell>
          <cell r="XN5" t="e">
            <v>#N/A</v>
          </cell>
          <cell r="XO5" t="e">
            <v>#N/A</v>
          </cell>
          <cell r="XP5" t="e">
            <v>#N/A</v>
          </cell>
          <cell r="XQ5" t="e">
            <v>#N/A</v>
          </cell>
          <cell r="XR5" t="e">
            <v>#N/A</v>
          </cell>
          <cell r="XS5" t="e">
            <v>#N/A</v>
          </cell>
          <cell r="XT5" t="e">
            <v>#N/A</v>
          </cell>
          <cell r="XU5" t="e">
            <v>#N/A</v>
          </cell>
          <cell r="XV5" t="e">
            <v>#N/A</v>
          </cell>
          <cell r="XW5" t="e">
            <v>#N/A</v>
          </cell>
          <cell r="XX5">
            <v>10.4539043590598</v>
          </cell>
          <cell r="XY5" t="e">
            <v>#N/A</v>
          </cell>
          <cell r="XZ5">
            <v>-3.9532260528522878</v>
          </cell>
          <cell r="YA5" t="e">
            <v>#N/A</v>
          </cell>
          <cell r="YB5">
            <v>10.88418062309135</v>
          </cell>
          <cell r="YC5">
            <v>54.079130337311938</v>
          </cell>
          <cell r="YD5">
            <v>54.806155751619848</v>
          </cell>
          <cell r="YE5">
            <v>4.5408262228522567</v>
          </cell>
          <cell r="YF5">
            <v>2.7972125807516508</v>
          </cell>
          <cell r="YG5" t="e">
            <v>#N/A</v>
          </cell>
          <cell r="YH5">
            <v>0</v>
          </cell>
          <cell r="YI5">
            <v>1894.6627820000001</v>
          </cell>
          <cell r="YJ5">
            <v>1.9203039520586</v>
          </cell>
          <cell r="YK5">
            <v>135.29004707607189</v>
          </cell>
          <cell r="YL5" t="e">
            <v>#N/A</v>
          </cell>
          <cell r="YM5" t="e">
            <v>#N/A</v>
          </cell>
          <cell r="YN5">
            <v>137.20969003362899</v>
          </cell>
          <cell r="YO5">
            <v>259966.0930364732</v>
          </cell>
          <cell r="YP5">
            <v>30.528786539708701</v>
          </cell>
          <cell r="YQ5">
            <v>3.136338206847578</v>
          </cell>
          <cell r="YR5">
            <v>133.49537089091899</v>
          </cell>
          <cell r="YS5">
            <v>246.85191876840099</v>
          </cell>
          <cell r="YT5">
            <v>354.51756755572802</v>
          </cell>
          <cell r="YU5">
            <v>-6.9539582078681184</v>
          </cell>
          <cell r="YV5">
            <v>-6.9318469628213606</v>
          </cell>
          <cell r="YW5">
            <v>-6.9505022607156439</v>
          </cell>
          <cell r="YX5">
            <v>5.7937278375412099E-2</v>
          </cell>
          <cell r="YY5">
            <v>1.2752684067139399</v>
          </cell>
          <cell r="YZ5">
            <v>1.41498048362823</v>
          </cell>
          <cell r="ZA5">
            <v>9.9983396251570905E-2</v>
          </cell>
          <cell r="ZB5">
            <v>1.0452168619079001</v>
          </cell>
          <cell r="ZC5">
            <v>1.3329320421558499</v>
          </cell>
          <cell r="ZD5">
            <v>0.122875089806964</v>
          </cell>
          <cell r="ZE5">
            <v>3.1363382068476199E-2</v>
          </cell>
          <cell r="ZF5" t="e">
            <v>#N/A</v>
          </cell>
          <cell r="ZG5" t="e">
            <v>#N/A</v>
          </cell>
          <cell r="ZH5">
            <v>1896.2581720745909</v>
          </cell>
          <cell r="ZI5">
            <v>-0.59048350623803758</v>
          </cell>
          <cell r="ZJ5" t="e">
            <v>#N/A</v>
          </cell>
          <cell r="ZK5" t="e">
            <v>#N/A</v>
          </cell>
          <cell r="ZL5" t="e">
            <v>#N/A</v>
          </cell>
          <cell r="ZM5" t="e">
            <v>#N/A</v>
          </cell>
          <cell r="ZN5" t="e">
            <v>#N/A</v>
          </cell>
          <cell r="ZO5" t="e">
            <v>#N/A</v>
          </cell>
          <cell r="ZP5" t="e">
            <v>#N/A</v>
          </cell>
          <cell r="ZQ5" t="e">
            <v>#N/A</v>
          </cell>
          <cell r="ZR5" t="e">
            <v>#N/A</v>
          </cell>
          <cell r="ZS5" t="e">
            <v>#N/A</v>
          </cell>
          <cell r="ZT5" t="e">
            <v>#N/A</v>
          </cell>
          <cell r="ZU5" t="e">
            <v>#N/A</v>
          </cell>
          <cell r="ZV5" t="e">
            <v>#N/A</v>
          </cell>
          <cell r="ZW5" t="e">
            <v>#N/A</v>
          </cell>
          <cell r="ZX5" t="e">
            <v>#N/A</v>
          </cell>
          <cell r="ZY5" t="e">
            <v>#N/A</v>
          </cell>
          <cell r="ZZ5" t="e">
            <v>#N/A</v>
          </cell>
          <cell r="AAA5" t="e">
            <v>#N/A</v>
          </cell>
          <cell r="AAB5" t="e">
            <v>#N/A</v>
          </cell>
          <cell r="AAC5" t="e">
            <v>#N/A</v>
          </cell>
          <cell r="AAD5" t="e">
            <v>#N/A</v>
          </cell>
          <cell r="AAE5" t="e">
            <v>#N/A</v>
          </cell>
          <cell r="AAF5">
            <v>2323.6190000000001</v>
          </cell>
          <cell r="AAG5" t="e">
            <v>#N/A</v>
          </cell>
          <cell r="AAH5" t="e">
            <v>#N/A</v>
          </cell>
          <cell r="AAI5" t="e">
            <v>#N/A</v>
          </cell>
          <cell r="AAJ5" t="e">
            <v>#N/A</v>
          </cell>
          <cell r="AAK5" t="e">
            <v>#N/A</v>
          </cell>
          <cell r="AAL5" t="e">
            <v>#N/A</v>
          </cell>
          <cell r="AAM5" t="e">
            <v>#N/A</v>
          </cell>
          <cell r="AAN5" t="e">
            <v>#N/A</v>
          </cell>
          <cell r="AAO5" t="e">
            <v>#N/A</v>
          </cell>
          <cell r="AAP5" t="e">
            <v>#N/A</v>
          </cell>
          <cell r="AAQ5" t="e">
            <v>#N/A</v>
          </cell>
          <cell r="AAR5" t="e">
            <v>#N/A</v>
          </cell>
          <cell r="AAS5" t="e">
            <v>#N/A</v>
          </cell>
          <cell r="AAT5" t="e">
            <v>#N/A</v>
          </cell>
          <cell r="AAU5" t="e">
            <v>#N/A</v>
          </cell>
          <cell r="AAV5" t="e">
            <v>#N/A</v>
          </cell>
          <cell r="AAW5" t="e">
            <v>#N/A</v>
          </cell>
          <cell r="AAX5" t="e">
            <v>#N/A</v>
          </cell>
          <cell r="AAY5" t="e">
            <v>#N/A</v>
          </cell>
          <cell r="AAZ5" t="e">
            <v>#N/A</v>
          </cell>
          <cell r="ABA5" t="e">
            <v>#N/A</v>
          </cell>
          <cell r="ABB5" t="e">
            <v>#N/A</v>
          </cell>
          <cell r="ABC5" t="e">
            <v>#N/A</v>
          </cell>
          <cell r="ABD5" t="e">
            <v>#N/A</v>
          </cell>
          <cell r="ABE5" t="e">
            <v>#N/A</v>
          </cell>
          <cell r="ABF5" t="e">
            <v>#N/A</v>
          </cell>
          <cell r="ABG5" t="e">
            <v>#N/A</v>
          </cell>
          <cell r="ABH5" t="e">
            <v>#N/A</v>
          </cell>
          <cell r="ABI5" t="e">
            <v>#N/A</v>
          </cell>
          <cell r="ABJ5" t="e">
            <v>#N/A</v>
          </cell>
          <cell r="ABK5" t="e">
            <v>#N/A</v>
          </cell>
          <cell r="ABL5" t="e">
            <v>#N/A</v>
          </cell>
          <cell r="ABM5" t="e">
            <v>#N/A</v>
          </cell>
          <cell r="ABN5" t="e">
            <v>#N/A</v>
          </cell>
          <cell r="ABO5" t="e">
            <v>#N/A</v>
          </cell>
          <cell r="ABP5" t="e">
            <v>#N/A</v>
          </cell>
          <cell r="ABQ5" t="e">
            <v>#N/A</v>
          </cell>
          <cell r="ABR5">
            <v>316.20200881928298</v>
          </cell>
          <cell r="ABS5" t="e">
            <v>#N/A</v>
          </cell>
          <cell r="ABT5" t="e">
            <v>#N/A</v>
          </cell>
          <cell r="ABU5" t="e">
            <v>#N/A</v>
          </cell>
          <cell r="ABV5" t="e">
            <v>#N/A</v>
          </cell>
          <cell r="ABW5">
            <v>0.99838218000000001</v>
          </cell>
          <cell r="ABX5" t="e">
            <v>#N/A</v>
          </cell>
          <cell r="ABY5" t="e">
            <v>#N/A</v>
          </cell>
          <cell r="ABZ5">
            <v>0.19019939218804099</v>
          </cell>
          <cell r="ACA5">
            <v>0.18989168380737201</v>
          </cell>
          <cell r="ACB5" t="e">
            <v>#N/A</v>
          </cell>
          <cell r="ACC5" t="e">
            <v>#N/A</v>
          </cell>
          <cell r="ACD5" t="e">
            <v>#N/A</v>
          </cell>
          <cell r="ACE5" t="e">
            <v>#N/A</v>
          </cell>
          <cell r="ACF5" t="e">
            <v>#N/A</v>
          </cell>
          <cell r="ACG5" t="e">
            <v>#N/A</v>
          </cell>
          <cell r="ACH5">
            <v>246.732708235161</v>
          </cell>
          <cell r="ACI5">
            <v>-0.67731815753703239</v>
          </cell>
          <cell r="ACJ5">
            <v>-1.180801934260467</v>
          </cell>
          <cell r="ACK5">
            <v>248.41526996472669</v>
          </cell>
          <cell r="ACL5">
            <v>249.6809456711255</v>
          </cell>
          <cell r="ACM5">
            <v>62.004236436057077</v>
          </cell>
          <cell r="ACN5">
            <v>62.034690501966217</v>
          </cell>
          <cell r="ACO5">
            <v>3.8388552430949301</v>
          </cell>
          <cell r="ACP5">
            <v>3.190549532093367</v>
          </cell>
          <cell r="ACQ5">
            <v>0.99117200000000005</v>
          </cell>
          <cell r="ACR5">
            <v>1.8</v>
          </cell>
          <cell r="ACS5">
            <v>1866.6617349999999</v>
          </cell>
          <cell r="ACT5">
            <v>63.926473035332613</v>
          </cell>
          <cell r="ACU5">
            <v>5432.5602292472577</v>
          </cell>
          <cell r="ACV5">
            <v>5378.7142133718226</v>
          </cell>
          <cell r="ACW5">
            <v>10107961.47493282</v>
          </cell>
          <cell r="ACX5">
            <v>5332.1551981717494</v>
          </cell>
          <cell r="ACY5">
            <v>9953330.0735085458</v>
          </cell>
          <cell r="ACZ5">
            <v>709.393003163147</v>
          </cell>
          <cell r="ADA5">
            <v>-0.36284188120514388</v>
          </cell>
          <cell r="ADB5" t="e">
            <v>#N/A</v>
          </cell>
          <cell r="ADC5">
            <v>8757.2939999999999</v>
          </cell>
          <cell r="ADD5">
            <v>12729.720499999999</v>
          </cell>
          <cell r="ADE5">
            <v>-7.2629593169885496</v>
          </cell>
          <cell r="ADF5">
            <v>-7.2581895883363181</v>
          </cell>
          <cell r="ADG5">
            <v>-7.26618362477197</v>
          </cell>
          <cell r="ADH5">
            <v>4.1046671293143752E-2</v>
          </cell>
          <cell r="ADI5">
            <v>1.69013164164068</v>
          </cell>
          <cell r="ADJ5">
            <v>1.68221046166751</v>
          </cell>
          <cell r="ADK5">
            <v>0.118557193508914</v>
          </cell>
          <cell r="ADL5">
            <v>29.251937435214501</v>
          </cell>
          <cell r="ADM5">
            <v>49.439625038549899</v>
          </cell>
          <cell r="ADN5">
            <v>0.21350660848369801</v>
          </cell>
          <cell r="ADO5">
            <v>-3.628418812051502E-3</v>
          </cell>
          <cell r="ADP5">
            <v>-1.198645243504965E-3</v>
          </cell>
          <cell r="ADQ5" t="e">
            <v>#N/A</v>
          </cell>
          <cell r="ADR5">
            <v>1879.252377790177</v>
          </cell>
          <cell r="ADS5">
            <v>-0.68508913983263975</v>
          </cell>
          <cell r="ADT5" t="e">
            <v>#N/A</v>
          </cell>
          <cell r="ADU5" t="e">
            <v>#N/A</v>
          </cell>
          <cell r="ADV5" t="e">
            <v>#N/A</v>
          </cell>
          <cell r="ADW5" t="e">
            <v>#N/A</v>
          </cell>
          <cell r="ADX5" t="e">
            <v>#N/A</v>
          </cell>
          <cell r="ADY5" t="e">
            <v>#N/A</v>
          </cell>
          <cell r="ADZ5" t="e">
            <v>#N/A</v>
          </cell>
          <cell r="AEA5" t="e">
            <v>#N/A</v>
          </cell>
          <cell r="AEB5" t="e">
            <v>#N/A</v>
          </cell>
          <cell r="AEC5" t="e">
            <v>#N/A</v>
          </cell>
          <cell r="AED5" t="e">
            <v>#N/A</v>
          </cell>
          <cell r="AEE5" t="e">
            <v>#N/A</v>
          </cell>
          <cell r="AEF5" t="e">
            <v>#N/A</v>
          </cell>
          <cell r="AEG5" t="e">
            <v>#N/A</v>
          </cell>
          <cell r="AEH5" t="e">
            <v>#N/A</v>
          </cell>
          <cell r="AEI5" t="e">
            <v>#N/A</v>
          </cell>
          <cell r="AEJ5" t="e">
            <v>#N/A</v>
          </cell>
          <cell r="AEK5" t="e">
            <v>#N/A</v>
          </cell>
          <cell r="AEL5" t="e">
            <v>#N/A</v>
          </cell>
          <cell r="AEM5" t="e">
            <v>#N/A</v>
          </cell>
          <cell r="AEN5" t="e">
            <v>#N/A</v>
          </cell>
          <cell r="AEO5">
            <v>22316.914887073501</v>
          </cell>
          <cell r="AEP5">
            <v>32227.0490387346</v>
          </cell>
          <cell r="AEQ5" t="e">
            <v>#N/A</v>
          </cell>
          <cell r="AER5" t="e">
            <v>#N/A</v>
          </cell>
          <cell r="AES5" t="e">
            <v>#N/A</v>
          </cell>
          <cell r="AET5" t="e">
            <v>#N/A</v>
          </cell>
          <cell r="AEU5" t="e">
            <v>#N/A</v>
          </cell>
          <cell r="AEV5" t="e">
            <v>#N/A</v>
          </cell>
          <cell r="AEW5" t="e">
            <v>#N/A</v>
          </cell>
          <cell r="AEX5" t="e">
            <v>#N/A</v>
          </cell>
          <cell r="AEY5" t="e">
            <v>#N/A</v>
          </cell>
          <cell r="AEZ5" t="e">
            <v>#N/A</v>
          </cell>
          <cell r="AFA5" t="e">
            <v>#N/A</v>
          </cell>
          <cell r="AFB5" t="e">
            <v>#N/A</v>
          </cell>
          <cell r="AFC5" t="e">
            <v>#N/A</v>
          </cell>
          <cell r="AFD5" t="e">
            <v>#N/A</v>
          </cell>
          <cell r="AFE5" t="e">
            <v>#N/A</v>
          </cell>
          <cell r="AFF5">
            <v>55.549856709947314</v>
          </cell>
          <cell r="AFG5">
            <v>-3.5325222756189878</v>
          </cell>
          <cell r="AFH5">
            <v>-2.182475118230609</v>
          </cell>
          <cell r="AFI5">
            <v>57.584025228336337</v>
          </cell>
          <cell r="AFJ5">
            <v>56.789268361768102</v>
          </cell>
          <cell r="AFK5">
            <v>76.847621645593847</v>
          </cell>
          <cell r="AFL5">
            <v>77.783588302567154</v>
          </cell>
          <cell r="AFM5">
            <v>4.9705928784193887</v>
          </cell>
          <cell r="AFN5">
            <v>4.1430987636475791</v>
          </cell>
          <cell r="AFO5">
            <v>2.6421709999999998</v>
          </cell>
          <cell r="AFP5">
            <v>3</v>
          </cell>
          <cell r="AFQ5">
            <v>1565.4819299999999</v>
          </cell>
          <cell r="AFR5">
            <v>10.1987763170223</v>
          </cell>
          <cell r="AFS5">
            <v>4672.2112418526413</v>
          </cell>
          <cell r="AFT5">
            <v>4548.7634313616709</v>
          </cell>
          <cell r="AFU5">
            <v>7071128.5264503863</v>
          </cell>
          <cell r="AFV5">
            <v>4477.5109982657104</v>
          </cell>
          <cell r="AFW5">
            <v>7009462.5591612291</v>
          </cell>
          <cell r="AFX5">
            <v>121.729580287129</v>
          </cell>
          <cell r="AFY5">
            <v>-6.5921476198268714</v>
          </cell>
          <cell r="AFZ5" t="e">
            <v>#N/A</v>
          </cell>
          <cell r="AGA5">
            <v>6006.68</v>
          </cell>
          <cell r="AGB5">
            <v>8836.65</v>
          </cell>
          <cell r="AGC5">
            <v>-7.9091513061443202</v>
          </cell>
          <cell r="AGD5">
            <v>-7.8943861739284316</v>
          </cell>
          <cell r="AGE5">
            <v>-7.8788804414174836</v>
          </cell>
          <cell r="AGF5">
            <v>6.4208758252418993E-2</v>
          </cell>
          <cell r="AGG5">
            <v>0.14754940593170399</v>
          </cell>
          <cell r="AGH5">
            <v>0.11190617287016701</v>
          </cell>
          <cell r="AGI5">
            <v>0.119748045743199</v>
          </cell>
          <cell r="AGJ5">
            <v>6.6519867823309502</v>
          </cell>
          <cell r="AGK5">
            <v>0.98149669799848405</v>
          </cell>
          <cell r="AGL5">
            <v>2.1558998582807899E-2</v>
          </cell>
          <cell r="AGM5">
            <v>1.600361730103686E-2</v>
          </cell>
          <cell r="AGN5">
            <v>8.2751583751670688E-3</v>
          </cell>
          <cell r="AGO5" t="e">
            <v>#N/A</v>
          </cell>
          <cell r="AGP5">
            <v>1554.516657801579</v>
          </cell>
          <cell r="AGQ5">
            <v>-0.91244685388257585</v>
          </cell>
          <cell r="AGR5" t="e">
            <v>#N/A</v>
          </cell>
          <cell r="AGS5" t="e">
            <v>#N/A</v>
          </cell>
          <cell r="AGT5" t="e">
            <v>#N/A</v>
          </cell>
          <cell r="AGU5" t="e">
            <v>#N/A</v>
          </cell>
          <cell r="AGV5" t="e">
            <v>#N/A</v>
          </cell>
          <cell r="AGW5" t="e">
            <v>#N/A</v>
          </cell>
          <cell r="AGX5" t="e">
            <v>#N/A</v>
          </cell>
          <cell r="AGY5" t="e">
            <v>#N/A</v>
          </cell>
          <cell r="AGZ5" t="e">
            <v>#N/A</v>
          </cell>
          <cell r="AHA5" t="e">
            <v>#N/A</v>
          </cell>
          <cell r="AHB5" t="e">
            <v>#N/A</v>
          </cell>
          <cell r="AHC5" t="e">
            <v>#N/A</v>
          </cell>
          <cell r="AHD5" t="e">
            <v>#N/A</v>
          </cell>
          <cell r="AHE5" t="e">
            <v>#N/A</v>
          </cell>
          <cell r="AHF5" t="e">
            <v>#N/A</v>
          </cell>
          <cell r="AHG5" t="e">
            <v>#N/A</v>
          </cell>
          <cell r="AHH5" t="e">
            <v>#N/A</v>
          </cell>
          <cell r="AHI5" t="e">
            <v>#N/A</v>
          </cell>
          <cell r="AHJ5" t="e">
            <v>#N/A</v>
          </cell>
          <cell r="AHK5" t="e">
            <v>#N/A</v>
          </cell>
          <cell r="AHL5" t="e">
            <v>#N/A</v>
          </cell>
          <cell r="AHM5">
            <v>14161.731</v>
          </cell>
          <cell r="AHN5">
            <v>19796.933593980099</v>
          </cell>
          <cell r="AHO5" t="e">
            <v>#N/A</v>
          </cell>
          <cell r="AHP5" t="e">
            <v>#N/A</v>
          </cell>
          <cell r="AHQ5" t="e">
            <v>#N/A</v>
          </cell>
          <cell r="AHR5" t="e">
            <v>#N/A</v>
          </cell>
          <cell r="AHS5" t="e">
            <v>#N/A</v>
          </cell>
          <cell r="AHT5" t="e">
            <v>#N/A</v>
          </cell>
          <cell r="AHU5" t="e">
            <v>#N/A</v>
          </cell>
          <cell r="AHV5" t="e">
            <v>#N/A</v>
          </cell>
          <cell r="AHW5" t="e">
            <v>#N/A</v>
          </cell>
          <cell r="AHX5" t="e">
            <v>#N/A</v>
          </cell>
          <cell r="AHY5" t="e">
            <v>#N/A</v>
          </cell>
          <cell r="AHZ5" t="e">
            <v>#N/A</v>
          </cell>
          <cell r="AIA5" t="e">
            <v>#N/A</v>
          </cell>
          <cell r="AIB5" t="e">
            <v>#N/A</v>
          </cell>
          <cell r="AIC5" t="e">
            <v>#N/A</v>
          </cell>
          <cell r="AID5">
            <v>1656.2772728473301</v>
          </cell>
          <cell r="AIE5">
            <v>-1.8372072676868361</v>
          </cell>
          <cell r="AIF5">
            <v>-1.571327849949866</v>
          </cell>
          <cell r="AIG5">
            <v>1687.276030709462</v>
          </cell>
          <cell r="AIH5">
            <v>1682.718294037747</v>
          </cell>
          <cell r="AII5">
            <v>67.5168327145783</v>
          </cell>
          <cell r="AIJ5">
            <v>67.573680398723184</v>
          </cell>
          <cell r="AIK5">
            <v>2.8966376492988388</v>
          </cell>
          <cell r="AIL5">
            <v>2.3875581359614979</v>
          </cell>
          <cell r="AIM5">
            <v>1.3818619999999999</v>
          </cell>
          <cell r="AIN5">
            <v>2.5</v>
          </cell>
          <cell r="AIO5">
            <v>1714.063384</v>
          </cell>
          <cell r="AIP5">
            <v>430.35001207279203</v>
          </cell>
          <cell r="AIQ5">
            <v>3972.5894348289389</v>
          </cell>
          <cell r="AIR5">
            <v>3917.6937310130229</v>
          </cell>
          <cell r="AIS5">
            <v>6785004.5398628386</v>
          </cell>
          <cell r="AIT5">
            <v>3870.01623064047</v>
          </cell>
          <cell r="AIU5">
            <v>6633453.1164265284</v>
          </cell>
          <cell r="AIV5">
            <v>4984.5674317310004</v>
          </cell>
          <cell r="AIW5">
            <v>-2.5873838839421279</v>
          </cell>
          <cell r="AIX5" t="e">
            <v>#N/A</v>
          </cell>
          <cell r="AIY5">
            <v>5878.9004999999997</v>
          </cell>
          <cell r="AIZ5">
            <v>7912.2730000000001</v>
          </cell>
          <cell r="AJA5">
            <v>-5.7775713485061404</v>
          </cell>
          <cell r="AJB5">
            <v>-5.7729428275487029</v>
          </cell>
          <cell r="AJC5">
            <v>-5.773711563463495</v>
          </cell>
          <cell r="AJD5">
            <v>4.5512122838456792E-2</v>
          </cell>
          <cell r="AJE5">
            <v>5.322654</v>
          </cell>
          <cell r="AJF5">
            <v>8.0140011876017407</v>
          </cell>
          <cell r="AJG5">
            <v>0.18953048635058201</v>
          </cell>
          <cell r="AJH5">
            <v>29.947286814597199</v>
          </cell>
          <cell r="AJI5">
            <v>159.39904595286299</v>
          </cell>
          <cell r="AJJ5">
            <v>0.102282177085882</v>
          </cell>
          <cell r="AJK5">
            <v>2.399051024224837E-2</v>
          </cell>
          <cell r="AJL5">
            <v>-1.2467576913066159E-3</v>
          </cell>
          <cell r="AJM5" t="e">
            <v>#N/A</v>
          </cell>
          <cell r="AJN5">
            <v>1731.887433198714</v>
          </cell>
          <cell r="AJO5">
            <v>-1.4631498699144929</v>
          </cell>
          <cell r="AJP5" t="e">
            <v>#N/A</v>
          </cell>
          <cell r="AJQ5" t="e">
            <v>#N/A</v>
          </cell>
          <cell r="AJR5" t="e">
            <v>#N/A</v>
          </cell>
          <cell r="AJS5" t="e">
            <v>#N/A</v>
          </cell>
          <cell r="AJT5" t="e">
            <v>#N/A</v>
          </cell>
          <cell r="AJU5" t="e">
            <v>#N/A</v>
          </cell>
          <cell r="AJV5" t="e">
            <v>#N/A</v>
          </cell>
          <cell r="AJW5" t="e">
            <v>#N/A</v>
          </cell>
          <cell r="AJX5" t="e">
            <v>#N/A</v>
          </cell>
          <cell r="AJY5" t="e">
            <v>#N/A</v>
          </cell>
          <cell r="AJZ5" t="e">
            <v>#N/A</v>
          </cell>
          <cell r="AKA5" t="e">
            <v>#N/A</v>
          </cell>
          <cell r="AKB5" t="e">
            <v>#N/A</v>
          </cell>
          <cell r="AKC5" t="e">
            <v>#N/A</v>
          </cell>
          <cell r="AKD5" t="e">
            <v>#N/A</v>
          </cell>
          <cell r="AKE5" t="e">
            <v>#N/A</v>
          </cell>
          <cell r="AKF5" t="e">
            <v>#N/A</v>
          </cell>
          <cell r="AKG5" t="e">
            <v>#N/A</v>
          </cell>
          <cell r="AKH5" t="e">
            <v>#N/A</v>
          </cell>
          <cell r="AKI5" t="e">
            <v>#N/A</v>
          </cell>
          <cell r="AKJ5" t="e">
            <v>#N/A</v>
          </cell>
          <cell r="AKK5">
            <v>1238.11634936412</v>
          </cell>
          <cell r="AKL5">
            <v>1704.5454999999999</v>
          </cell>
          <cell r="AKM5" t="e">
            <v>#N/A</v>
          </cell>
          <cell r="AKN5" t="e">
            <v>#N/A</v>
          </cell>
          <cell r="AKO5" t="e">
            <v>#N/A</v>
          </cell>
          <cell r="AKP5" t="e">
            <v>#N/A</v>
          </cell>
          <cell r="AKQ5" t="e">
            <v>#N/A</v>
          </cell>
          <cell r="AKR5" t="e">
            <v>#N/A</v>
          </cell>
          <cell r="AKS5" t="e">
            <v>#N/A</v>
          </cell>
          <cell r="AKT5" t="e">
            <v>#N/A</v>
          </cell>
          <cell r="AKU5" t="e">
            <v>#N/A</v>
          </cell>
          <cell r="AKV5" t="e">
            <v>#N/A</v>
          </cell>
          <cell r="AKW5" t="e">
            <v>#N/A</v>
          </cell>
          <cell r="AKX5" t="e">
            <v>#N/A</v>
          </cell>
          <cell r="AKY5" t="e">
            <v>#N/A</v>
          </cell>
          <cell r="AKZ5" t="e">
            <v>#N/A</v>
          </cell>
          <cell r="ALA5" t="e">
            <v>#N/A</v>
          </cell>
          <cell r="ALB5" t="e">
            <v>#N/A</v>
          </cell>
          <cell r="ALC5" t="e">
            <v>#N/A</v>
          </cell>
          <cell r="ALD5" t="e">
            <v>#N/A</v>
          </cell>
          <cell r="ALE5" t="e">
            <v>#N/A</v>
          </cell>
          <cell r="ALF5" t="e">
            <v>#N/A</v>
          </cell>
          <cell r="ALG5" t="e">
            <v>#N/A</v>
          </cell>
          <cell r="ALH5" t="e">
            <v>#N/A</v>
          </cell>
          <cell r="ALI5" t="e">
            <v>#N/A</v>
          </cell>
          <cell r="ALJ5" t="e">
            <v>#N/A</v>
          </cell>
          <cell r="ALK5" t="e">
            <v>#N/A</v>
          </cell>
          <cell r="ALL5" t="e">
            <v>#N/A</v>
          </cell>
          <cell r="ALM5" t="e">
            <v>#N/A</v>
          </cell>
          <cell r="ALN5" t="e">
            <v>#N/A</v>
          </cell>
          <cell r="ALO5" t="e">
            <v>#N/A</v>
          </cell>
          <cell r="ALP5" t="e">
            <v>#N/A</v>
          </cell>
          <cell r="ALQ5" t="e">
            <v>#N/A</v>
          </cell>
          <cell r="ALR5" t="e">
            <v>#N/A</v>
          </cell>
          <cell r="ALS5" t="e">
            <v>#N/A</v>
          </cell>
          <cell r="ALT5" t="e">
            <v>#N/A</v>
          </cell>
          <cell r="ALU5" t="e">
            <v>#N/A</v>
          </cell>
          <cell r="ALV5" t="e">
            <v>#N/A</v>
          </cell>
          <cell r="ALW5">
            <v>3097.8604999999998</v>
          </cell>
          <cell r="ALX5">
            <v>4483.9144999999999</v>
          </cell>
          <cell r="ALY5" t="e">
            <v>#N/A</v>
          </cell>
          <cell r="ALZ5" t="e">
            <v>#N/A</v>
          </cell>
          <cell r="AMA5" t="e">
            <v>#N/A</v>
          </cell>
          <cell r="AMB5" t="e">
            <v>#N/A</v>
          </cell>
          <cell r="AMC5" t="e">
            <v>#N/A</v>
          </cell>
          <cell r="AMD5" t="e">
            <v>#N/A</v>
          </cell>
          <cell r="AME5" t="e">
            <v>#N/A</v>
          </cell>
          <cell r="AMF5" t="e">
            <v>#N/A</v>
          </cell>
          <cell r="AMG5" t="e">
            <v>#N/A</v>
          </cell>
          <cell r="AMH5" t="e">
            <v>#N/A</v>
          </cell>
          <cell r="AMI5" t="e">
            <v>#N/A</v>
          </cell>
          <cell r="AMJ5" t="e">
            <v>#N/A</v>
          </cell>
          <cell r="AMK5" t="e">
            <v>#N/A</v>
          </cell>
          <cell r="AML5" t="e">
            <v>#N/A</v>
          </cell>
          <cell r="AMM5" t="e">
            <v>#N/A</v>
          </cell>
          <cell r="AMN5">
            <v>761.89030094406303</v>
          </cell>
          <cell r="AMO5" t="e">
            <v>#N/A</v>
          </cell>
          <cell r="AMP5">
            <v>0.65065033213267398</v>
          </cell>
          <cell r="AMQ5" t="e">
            <v>#N/A</v>
          </cell>
          <cell r="AMR5">
            <v>756.96510497441852</v>
          </cell>
          <cell r="AMS5" t="e">
            <v>#N/A</v>
          </cell>
          <cell r="AMT5" t="e">
            <v>#N/A</v>
          </cell>
          <cell r="AMU5">
            <v>4.8338214038983196</v>
          </cell>
          <cell r="AMV5">
            <v>2.659277775575219</v>
          </cell>
          <cell r="AMW5">
            <v>2.8800911865507648</v>
          </cell>
          <cell r="AMX5" t="e">
            <v>#N/A</v>
          </cell>
          <cell r="AMY5">
            <v>1829.3043973882</v>
          </cell>
          <cell r="AMZ5">
            <v>152.181093485259</v>
          </cell>
          <cell r="ANA5" t="e">
            <v>#N/A</v>
          </cell>
          <cell r="ANB5" t="e">
            <v>#N/A</v>
          </cell>
          <cell r="ANC5" t="e">
            <v>#N/A</v>
          </cell>
          <cell r="AND5">
            <v>24479.753930868301</v>
          </cell>
          <cell r="ANE5">
            <v>44780921.512718447</v>
          </cell>
          <cell r="ANF5">
            <v>2121.26492947009</v>
          </cell>
          <cell r="ANG5">
            <v>1.537152329039881</v>
          </cell>
          <cell r="ANH5" t="e">
            <v>#N/A</v>
          </cell>
          <cell r="ANI5">
            <v>39518.199933069503</v>
          </cell>
          <cell r="ANJ5">
            <v>55214.126507545203</v>
          </cell>
          <cell r="ANK5">
            <v>-7.4963564517281487</v>
          </cell>
          <cell r="ANL5">
            <v>-7.506623483016142</v>
          </cell>
          <cell r="ANM5">
            <v>-7.5075542291220376</v>
          </cell>
          <cell r="ANN5">
            <v>4.3108513546027127E-2</v>
          </cell>
          <cell r="ANO5">
            <v>0.42870200000000003</v>
          </cell>
          <cell r="ANP5">
            <v>0.419342964915278</v>
          </cell>
          <cell r="ANQ5">
            <v>0.124910831211183</v>
          </cell>
          <cell r="ANR5">
            <v>107.003589840567</v>
          </cell>
          <cell r="ANS5">
            <v>45.872652971830902</v>
          </cell>
          <cell r="ANT5">
            <v>6.1592151800713507E-2</v>
          </cell>
          <cell r="ANU5">
            <v>-3.5406952411921613E-2</v>
          </cell>
          <cell r="ANV5" t="e">
            <v>#N/A</v>
          </cell>
          <cell r="ANW5" t="e">
            <v>#N/A</v>
          </cell>
          <cell r="ANX5">
            <v>1823.7231376414591</v>
          </cell>
          <cell r="ANY5">
            <v>-0.86991350314482574</v>
          </cell>
          <cell r="ANZ5">
            <v>5476.1691081867502</v>
          </cell>
          <cell r="AOA5">
            <v>2.8306565344996542</v>
          </cell>
          <cell r="AOB5">
            <v>1.665495327598743</v>
          </cell>
          <cell r="AOC5">
            <v>5325.4246279653926</v>
          </cell>
          <cell r="AOD5">
            <v>5386.4579034811977</v>
          </cell>
          <cell r="AOE5">
            <v>65.42692613215668</v>
          </cell>
          <cell r="AOF5">
            <v>65.268735573970133</v>
          </cell>
          <cell r="AOG5">
            <v>2.540614118489426</v>
          </cell>
          <cell r="AOH5">
            <v>1.495897623732922</v>
          </cell>
          <cell r="AOI5">
            <v>4.1475179999999998</v>
          </cell>
          <cell r="AOJ5">
            <v>3.6</v>
          </cell>
          <cell r="AOK5">
            <v>1783.4717986741</v>
          </cell>
          <cell r="AOL5">
            <v>958.34887594350596</v>
          </cell>
          <cell r="AOM5">
            <v>88715.583434095533</v>
          </cell>
          <cell r="AON5">
            <v>85036.088642361414</v>
          </cell>
          <cell r="AOO5">
            <v>151609077.8606357</v>
          </cell>
          <cell r="AOP5">
            <v>85729.099999252503</v>
          </cell>
          <cell r="AOQ5">
            <v>152895432.1743786</v>
          </cell>
          <cell r="AOR5">
            <v>14133.1724699977</v>
          </cell>
          <cell r="AOS5">
            <v>2.816471195417614</v>
          </cell>
          <cell r="AOT5">
            <v>85447.294456030198</v>
          </cell>
          <cell r="AOU5">
            <v>135923.55153495001</v>
          </cell>
          <cell r="AOV5">
            <v>200745</v>
          </cell>
          <cell r="AOW5">
            <v>-6.98595903940305</v>
          </cell>
          <cell r="AOX5">
            <v>-6.9938614519122249</v>
          </cell>
          <cell r="AOY5">
            <v>-7.0083806013098338</v>
          </cell>
          <cell r="AOZ5">
            <v>3.8287472601604533E-2</v>
          </cell>
          <cell r="APA5">
            <v>1.0288900000000001</v>
          </cell>
          <cell r="APB5">
            <v>1.59563212598606</v>
          </cell>
          <cell r="APC5">
            <v>0.190544088329578</v>
          </cell>
          <cell r="APD5">
            <v>914.23864553062003</v>
          </cell>
          <cell r="APE5">
            <v>940.65099999999995</v>
          </cell>
          <cell r="APF5">
            <v>0.18316103034144901</v>
          </cell>
          <cell r="APG5">
            <v>2.8164711954176309E-2</v>
          </cell>
          <cell r="APH5">
            <v>7.9563408111358296E-3</v>
          </cell>
          <cell r="API5" t="e">
            <v>#N/A</v>
          </cell>
          <cell r="APJ5">
            <v>1782.879249047568</v>
          </cell>
          <cell r="APK5">
            <v>-0.79017951335728087</v>
          </cell>
        </row>
        <row r="6">
          <cell r="A6">
            <v>1969</v>
          </cell>
          <cell r="B6">
            <v>123.241234224712</v>
          </cell>
          <cell r="C6">
            <v>0.50324034287245745</v>
          </cell>
          <cell r="D6">
            <v>-1.5454335264480259</v>
          </cell>
          <cell r="E6">
            <v>122.6241400817203</v>
          </cell>
          <cell r="F6">
            <v>125.1757421102641</v>
          </cell>
          <cell r="G6">
            <v>62.044721906855408</v>
          </cell>
          <cell r="H6">
            <v>62.260591453833037</v>
          </cell>
          <cell r="I6">
            <v>5.3683566386214743</v>
          </cell>
          <cell r="J6">
            <v>3.7432326861374321</v>
          </cell>
          <cell r="K6">
            <v>1.164066</v>
          </cell>
          <cell r="L6">
            <v>1.7</v>
          </cell>
          <cell r="M6">
            <v>1958.564856</v>
          </cell>
          <cell r="N6">
            <v>30.7496040056688</v>
          </cell>
          <cell r="O6">
            <v>3293.1765471248682</v>
          </cell>
          <cell r="P6">
            <v>3254.8417986198128</v>
          </cell>
          <cell r="Q6">
            <v>6327371.3740918851</v>
          </cell>
          <cell r="R6">
            <v>3225.96857136368</v>
          </cell>
          <cell r="S6">
            <v>6318268.6704334319</v>
          </cell>
          <cell r="T6">
            <v>346.87575039977003</v>
          </cell>
          <cell r="U6">
            <v>0.98573205043626011</v>
          </cell>
          <cell r="V6" t="e">
            <v>#N/A</v>
          </cell>
          <cell r="W6">
            <v>5289.3434999999899</v>
          </cell>
          <cell r="X6">
            <v>7441.06</v>
          </cell>
          <cell r="Y6">
            <v>-7.4113158978771763</v>
          </cell>
          <cell r="Z6">
            <v>-7.4107787840830017</v>
          </cell>
          <cell r="AA6">
            <v>-7.417271459485451</v>
          </cell>
          <cell r="AB6">
            <v>5.5794011974058567E-2</v>
          </cell>
          <cell r="AC6">
            <v>1.93141588482809</v>
          </cell>
          <cell r="AD6">
            <v>1.6238595563942999</v>
          </cell>
          <cell r="AE6">
            <v>0.10833331689162699</v>
          </cell>
          <cell r="AF6">
            <v>13.3511316813811</v>
          </cell>
          <cell r="AG6">
            <v>25.786587809851099</v>
          </cell>
          <cell r="AH6">
            <v>0.22976538405883501</v>
          </cell>
          <cell r="AI6">
            <v>9.8573205043635068E-3</v>
          </cell>
          <cell r="AJ6">
            <v>1.121756315466116E-2</v>
          </cell>
          <cell r="AK6" t="e">
            <v>#N/A</v>
          </cell>
          <cell r="AL6">
            <v>1943.9873780578059</v>
          </cell>
          <cell r="AM6">
            <v>-0.83940345429630581</v>
          </cell>
          <cell r="AN6">
            <v>161.24308325569501</v>
          </cell>
          <cell r="AO6">
            <v>-1.662644769952049</v>
          </cell>
          <cell r="AP6">
            <v>-0.76073764635145036</v>
          </cell>
          <cell r="AQ6">
            <v>163.96931041971479</v>
          </cell>
          <cell r="AR6">
            <v>162.47912311267481</v>
          </cell>
          <cell r="AS6">
            <v>54.02640817787757</v>
          </cell>
          <cell r="AT6">
            <v>54.171945132216479</v>
          </cell>
          <cell r="AU6">
            <v>4.5305360350144319</v>
          </cell>
          <cell r="AV6">
            <v>3.627723645464354</v>
          </cell>
          <cell r="AW6">
            <v>2.135643</v>
          </cell>
          <cell r="AX6">
            <v>2.2000000000000002</v>
          </cell>
          <cell r="AY6">
            <v>1944.1893299999999</v>
          </cell>
          <cell r="AZ6">
            <v>39.4774623445267</v>
          </cell>
          <cell r="BA6">
            <v>3749.3204970794991</v>
          </cell>
          <cell r="BB6">
            <v>3669.2483963360551</v>
          </cell>
          <cell r="BC6">
            <v>7082375.3708312986</v>
          </cell>
          <cell r="BD6">
            <v>3656.9842203553599</v>
          </cell>
          <cell r="BE6">
            <v>7109869.7011932591</v>
          </cell>
          <cell r="BF6">
            <v>429.69228415404501</v>
          </cell>
          <cell r="BG6">
            <v>2.118330124566858</v>
          </cell>
          <cell r="BH6" t="e">
            <v>#N/A</v>
          </cell>
          <cell r="BI6">
            <v>6921.1480000000001</v>
          </cell>
          <cell r="BJ6" t="e">
            <v>#N/A</v>
          </cell>
          <cell r="BK6">
            <v>-7.2942076158358464</v>
          </cell>
          <cell r="BL6">
            <v>-7.2847366614666136</v>
          </cell>
          <cell r="BM6">
            <v>-7.2749229322078337</v>
          </cell>
          <cell r="BN6">
            <v>6.1021406305415561E-2</v>
          </cell>
          <cell r="BO6">
            <v>1.2669664525692901</v>
          </cell>
          <cell r="BP6">
            <v>1.44973694117041</v>
          </cell>
          <cell r="BQ6">
            <v>0.14896450625381999</v>
          </cell>
          <cell r="BR6">
            <v>24.019496284028399</v>
          </cell>
          <cell r="BS6">
            <v>30.431895999476801</v>
          </cell>
          <cell r="BT6">
            <v>0.174443089066704</v>
          </cell>
          <cell r="BU6">
            <v>2.1183301245666E-2</v>
          </cell>
          <cell r="BV6">
            <v>-1.6728229167462551E-3</v>
          </cell>
          <cell r="BW6" t="e">
            <v>#N/A</v>
          </cell>
          <cell r="BX6">
            <v>1930.1978513919739</v>
          </cell>
          <cell r="BY6">
            <v>-0.84320978063627816</v>
          </cell>
          <cell r="BZ6" t="e">
            <v>#N/A</v>
          </cell>
          <cell r="CA6" t="e">
            <v>#N/A</v>
          </cell>
          <cell r="CB6" t="e">
            <v>#N/A</v>
          </cell>
          <cell r="CC6" t="e">
            <v>#N/A</v>
          </cell>
          <cell r="CD6" t="e">
            <v>#N/A</v>
          </cell>
          <cell r="CE6" t="e">
            <v>#N/A</v>
          </cell>
          <cell r="CF6" t="e">
            <v>#N/A</v>
          </cell>
          <cell r="CG6" t="e">
            <v>#N/A</v>
          </cell>
          <cell r="CH6" t="e">
            <v>#N/A</v>
          </cell>
          <cell r="CI6" t="e">
            <v>#N/A</v>
          </cell>
          <cell r="CJ6" t="e">
            <v>#N/A</v>
          </cell>
          <cell r="CK6" t="e">
            <v>#N/A</v>
          </cell>
          <cell r="CL6" t="e">
            <v>#N/A</v>
          </cell>
          <cell r="CM6" t="e">
            <v>#N/A</v>
          </cell>
          <cell r="CN6" t="e">
            <v>#N/A</v>
          </cell>
          <cell r="CO6" t="e">
            <v>#N/A</v>
          </cell>
          <cell r="CP6" t="e">
            <v>#N/A</v>
          </cell>
          <cell r="CQ6" t="e">
            <v>#N/A</v>
          </cell>
          <cell r="CR6" t="e">
            <v>#N/A</v>
          </cell>
          <cell r="CS6" t="e">
            <v>#N/A</v>
          </cell>
          <cell r="CT6" t="e">
            <v>#N/A</v>
          </cell>
          <cell r="CU6">
            <v>6250.8680000000004</v>
          </cell>
          <cell r="CV6">
            <v>8434.1719999999914</v>
          </cell>
          <cell r="CW6" t="e">
            <v>#N/A</v>
          </cell>
          <cell r="CX6" t="e">
            <v>#N/A</v>
          </cell>
          <cell r="CY6" t="e">
            <v>#N/A</v>
          </cell>
          <cell r="CZ6" t="e">
            <v>#N/A</v>
          </cell>
          <cell r="DA6" t="e">
            <v>#N/A</v>
          </cell>
          <cell r="DB6" t="e">
            <v>#N/A</v>
          </cell>
          <cell r="DC6" t="e">
            <v>#N/A</v>
          </cell>
          <cell r="DD6" t="e">
            <v>#N/A</v>
          </cell>
          <cell r="DE6" t="e">
            <v>#N/A</v>
          </cell>
          <cell r="DF6" t="e">
            <v>#N/A</v>
          </cell>
          <cell r="DG6" t="e">
            <v>#N/A</v>
          </cell>
          <cell r="DH6" t="e">
            <v>#N/A</v>
          </cell>
          <cell r="DI6" t="e">
            <v>#N/A</v>
          </cell>
          <cell r="DJ6" t="e">
            <v>#N/A</v>
          </cell>
          <cell r="DK6" t="e">
            <v>#N/A</v>
          </cell>
          <cell r="DL6" t="e">
            <v>#N/A</v>
          </cell>
          <cell r="DM6" t="e">
            <v>#N/A</v>
          </cell>
          <cell r="DN6" t="e">
            <v>#N/A</v>
          </cell>
          <cell r="DO6" t="e">
            <v>#N/A</v>
          </cell>
          <cell r="DP6" t="e">
            <v>#N/A</v>
          </cell>
          <cell r="DQ6" t="e">
            <v>#N/A</v>
          </cell>
          <cell r="DR6" t="e">
            <v>#N/A</v>
          </cell>
          <cell r="DS6" t="e">
            <v>#N/A</v>
          </cell>
          <cell r="DT6" t="e">
            <v>#N/A</v>
          </cell>
          <cell r="DU6" t="e">
            <v>#N/A</v>
          </cell>
          <cell r="DV6" t="e">
            <v>#N/A</v>
          </cell>
          <cell r="DW6" t="e">
            <v>#N/A</v>
          </cell>
          <cell r="DX6" t="e">
            <v>#N/A</v>
          </cell>
          <cell r="DY6" t="e">
            <v>#N/A</v>
          </cell>
          <cell r="DZ6" t="e">
            <v>#N/A</v>
          </cell>
          <cell r="EA6" t="e">
            <v>#N/A</v>
          </cell>
          <cell r="EB6" t="e">
            <v>#N/A</v>
          </cell>
          <cell r="EC6" t="e">
            <v>#N/A</v>
          </cell>
          <cell r="ED6" t="e">
            <v>#N/A</v>
          </cell>
          <cell r="EE6" t="e">
            <v>#N/A</v>
          </cell>
          <cell r="EF6" t="e">
            <v>#N/A</v>
          </cell>
          <cell r="EG6" t="e">
            <v>#N/A</v>
          </cell>
          <cell r="EH6">
            <v>609.4</v>
          </cell>
          <cell r="EI6" t="e">
            <v>#N/A</v>
          </cell>
          <cell r="EJ6" t="e">
            <v>#N/A</v>
          </cell>
          <cell r="EK6" t="e">
            <v>#N/A</v>
          </cell>
          <cell r="EL6" t="e">
            <v>#N/A</v>
          </cell>
          <cell r="EM6">
            <v>0.72616519783896105</v>
          </cell>
          <cell r="EN6" t="e">
            <v>#N/A</v>
          </cell>
          <cell r="EO6" t="e">
            <v>#N/A</v>
          </cell>
          <cell r="EP6">
            <v>0.55658483567683192</v>
          </cell>
          <cell r="EQ6">
            <v>0.404172537313432</v>
          </cell>
          <cell r="ER6" t="e">
            <v>#N/A</v>
          </cell>
          <cell r="ES6" t="e">
            <v>#N/A</v>
          </cell>
          <cell r="ET6" t="e">
            <v>#N/A</v>
          </cell>
          <cell r="EU6" t="e">
            <v>#N/A</v>
          </cell>
          <cell r="EV6" t="e">
            <v>#N/A</v>
          </cell>
          <cell r="EW6" t="e">
            <v>#N/A</v>
          </cell>
          <cell r="EX6" t="e">
            <v>#N/A</v>
          </cell>
          <cell r="EY6" t="e">
            <v>#N/A</v>
          </cell>
          <cell r="EZ6" t="e">
            <v>#N/A</v>
          </cell>
          <cell r="FA6" t="e">
            <v>#N/A</v>
          </cell>
          <cell r="FB6" t="e">
            <v>#N/A</v>
          </cell>
          <cell r="FC6" t="e">
            <v>#N/A</v>
          </cell>
          <cell r="FD6" t="e">
            <v>#N/A</v>
          </cell>
          <cell r="FE6" t="e">
            <v>#N/A</v>
          </cell>
          <cell r="FF6" t="e">
            <v>#N/A</v>
          </cell>
          <cell r="FG6" t="e">
            <v>#N/A</v>
          </cell>
          <cell r="FH6" t="e">
            <v>#N/A</v>
          </cell>
          <cell r="FI6" t="e">
            <v>#N/A</v>
          </cell>
          <cell r="FJ6" t="e">
            <v>#N/A</v>
          </cell>
          <cell r="FK6" t="e">
            <v>#N/A</v>
          </cell>
          <cell r="FL6" t="e">
            <v>#N/A</v>
          </cell>
          <cell r="FM6" t="e">
            <v>#N/A</v>
          </cell>
          <cell r="FN6" t="e">
            <v>#N/A</v>
          </cell>
          <cell r="FO6" t="e">
            <v>#N/A</v>
          </cell>
          <cell r="FP6" t="e">
            <v>#N/A</v>
          </cell>
          <cell r="FQ6" t="e">
            <v>#N/A</v>
          </cell>
          <cell r="FR6" t="e">
            <v>#N/A</v>
          </cell>
          <cell r="FS6">
            <v>7421.1850000000004</v>
          </cell>
          <cell r="FT6">
            <v>9899.9412283954516</v>
          </cell>
          <cell r="FU6" t="e">
            <v>#N/A</v>
          </cell>
          <cell r="FV6" t="e">
            <v>#N/A</v>
          </cell>
          <cell r="FW6" t="e">
            <v>#N/A</v>
          </cell>
          <cell r="FX6" t="e">
            <v>#N/A</v>
          </cell>
          <cell r="FY6" t="e">
            <v>#N/A</v>
          </cell>
          <cell r="FZ6" t="e">
            <v>#N/A</v>
          </cell>
          <cell r="GA6" t="e">
            <v>#N/A</v>
          </cell>
          <cell r="GB6" t="e">
            <v>#N/A</v>
          </cell>
          <cell r="GC6" t="e">
            <v>#N/A</v>
          </cell>
          <cell r="GD6" t="e">
            <v>#N/A</v>
          </cell>
          <cell r="GE6" t="e">
            <v>#N/A</v>
          </cell>
          <cell r="GF6" t="e">
            <v>#N/A</v>
          </cell>
          <cell r="GG6" t="e">
            <v>#N/A</v>
          </cell>
          <cell r="GH6" t="e">
            <v>#N/A</v>
          </cell>
          <cell r="GI6" t="e">
            <v>#N/A</v>
          </cell>
          <cell r="GJ6">
            <v>1315.58921616513</v>
          </cell>
          <cell r="GK6">
            <v>1.014609120574095</v>
          </cell>
          <cell r="GL6">
            <v>0.52063248256331018</v>
          </cell>
          <cell r="GM6">
            <v>1302.3751986158779</v>
          </cell>
          <cell r="GN6">
            <v>1308.7753067941919</v>
          </cell>
          <cell r="GO6">
            <v>58.263306764717093</v>
          </cell>
          <cell r="GP6">
            <v>58.601172363178733</v>
          </cell>
          <cell r="GQ6">
            <v>5.4600669989886441</v>
          </cell>
          <cell r="GR6">
            <v>3.2594776421200682</v>
          </cell>
          <cell r="GS6">
            <v>0.79796299999999998</v>
          </cell>
          <cell r="GT6">
            <v>0.6</v>
          </cell>
          <cell r="GU6">
            <v>1975.7804919706</v>
          </cell>
          <cell r="GV6">
            <v>331.80062428624802</v>
          </cell>
          <cell r="GW6">
            <v>33037.645646443707</v>
          </cell>
          <cell r="GX6">
            <v>32774.017458113973</v>
          </cell>
          <cell r="GY6">
            <v>64689282.809848852</v>
          </cell>
          <cell r="GZ6">
            <v>32650.0837957039</v>
          </cell>
          <cell r="HA6">
            <v>64509398.624757163</v>
          </cell>
          <cell r="HB6">
            <v>4006.5460335890002</v>
          </cell>
          <cell r="HC6">
            <v>2.823375106219062</v>
          </cell>
          <cell r="HD6">
            <v>33104.896410090303</v>
          </cell>
          <cell r="HE6">
            <v>56377.107000000004</v>
          </cell>
          <cell r="HF6">
            <v>77869.861973986699</v>
          </cell>
          <cell r="HG6">
            <v>-7.4099587324920586</v>
          </cell>
          <cell r="HH6">
            <v>-7.4200179385240661</v>
          </cell>
          <cell r="HI6">
            <v>-7.4218636974756143</v>
          </cell>
          <cell r="HJ6">
            <v>4.6086295876218583E-2</v>
          </cell>
          <cell r="HK6">
            <v>2.0585735979098301</v>
          </cell>
          <cell r="HL6">
            <v>2.00427276477118</v>
          </cell>
          <cell r="HM6">
            <v>0.13231679626929699</v>
          </cell>
          <cell r="HN6">
            <v>174.074550289407</v>
          </cell>
          <cell r="HO6">
            <v>358.34527329380097</v>
          </cell>
          <cell r="HP6">
            <v>0.26862541255276901</v>
          </cell>
          <cell r="HQ6">
            <v>2.823375106219201E-2</v>
          </cell>
          <cell r="HR6">
            <v>1.0623739044467241E-2</v>
          </cell>
          <cell r="HS6" t="e">
            <v>#N/A</v>
          </cell>
          <cell r="HT6">
            <v>1973.7977772338529</v>
          </cell>
          <cell r="HU6">
            <v>-1.1501815438182961</v>
          </cell>
          <cell r="HV6">
            <v>909.70238205877001</v>
          </cell>
          <cell r="HW6">
            <v>4.4659698242236479</v>
          </cell>
          <cell r="HX6">
            <v>3.279310097841504</v>
          </cell>
          <cell r="HY6">
            <v>870.81217317893265</v>
          </cell>
          <cell r="HZ6">
            <v>880.8176402388483</v>
          </cell>
          <cell r="IA6">
            <v>68.057589371773901</v>
          </cell>
          <cell r="IB6">
            <v>67.762037541978941</v>
          </cell>
          <cell r="IC6">
            <v>5.4812231293595026</v>
          </cell>
          <cell r="ID6">
            <v>3.2484273759024518</v>
          </cell>
          <cell r="IE6">
            <v>1.9432430000000001</v>
          </cell>
          <cell r="IF6">
            <v>0.9</v>
          </cell>
          <cell r="IG6">
            <v>1869.7019499999999</v>
          </cell>
          <cell r="IH6">
            <v>161.16920947344599</v>
          </cell>
          <cell r="II6">
            <v>2393.0437994201911</v>
          </cell>
          <cell r="IJ6">
            <v>2346.541143301024</v>
          </cell>
          <cell r="IK6">
            <v>4396290.7771081273</v>
          </cell>
          <cell r="IL6">
            <v>2381.85</v>
          </cell>
          <cell r="IM6">
            <v>4453349.5896074995</v>
          </cell>
          <cell r="IN6">
            <v>2217.4360311663099</v>
          </cell>
          <cell r="IO6">
            <v>1.4130154172977041</v>
          </cell>
          <cell r="IP6">
            <v>2397.36</v>
          </cell>
          <cell r="IQ6">
            <v>3531.5405000000001</v>
          </cell>
          <cell r="IR6">
            <v>4879</v>
          </cell>
          <cell r="IS6">
            <v>-5.8342785169807039</v>
          </cell>
          <cell r="IT6">
            <v>-5.8637483127135734</v>
          </cell>
          <cell r="IU6">
            <v>-5.86958772450647</v>
          </cell>
          <cell r="IV6">
            <v>3.7545859346568171E-2</v>
          </cell>
          <cell r="IW6">
            <v>7.6664000000000003</v>
          </cell>
          <cell r="IX6">
            <v>9.6144095034545405</v>
          </cell>
          <cell r="IY6">
            <v>0.12356984932956699</v>
          </cell>
          <cell r="IZ6">
            <v>15.080320619847599</v>
          </cell>
          <cell r="JA6">
            <v>115.61177000000001</v>
          </cell>
          <cell r="JB6">
            <v>0.13767176606193099</v>
          </cell>
          <cell r="JC6">
            <v>1.6163171131174159E-2</v>
          </cell>
          <cell r="JD6">
            <v>7.3154255393036386E-3</v>
          </cell>
          <cell r="JE6" t="e">
            <v>#N/A</v>
          </cell>
          <cell r="JF6">
            <v>1873.519579939516</v>
          </cell>
          <cell r="JG6">
            <v>-1.734970639680389</v>
          </cell>
          <cell r="JH6" t="e">
            <v>#N/A</v>
          </cell>
          <cell r="JI6" t="e">
            <v>#N/A</v>
          </cell>
          <cell r="JJ6" t="e">
            <v>#N/A</v>
          </cell>
          <cell r="JK6" t="e">
            <v>#N/A</v>
          </cell>
          <cell r="JL6" t="e">
            <v>#N/A</v>
          </cell>
          <cell r="JM6" t="e">
            <v>#N/A</v>
          </cell>
          <cell r="JN6" t="e">
            <v>#N/A</v>
          </cell>
          <cell r="JO6" t="e">
            <v>#N/A</v>
          </cell>
          <cell r="JP6" t="e">
            <v>#N/A</v>
          </cell>
          <cell r="JQ6" t="e">
            <v>#N/A</v>
          </cell>
          <cell r="JR6" t="e">
            <v>#N/A</v>
          </cell>
          <cell r="JS6" t="e">
            <v>#N/A</v>
          </cell>
          <cell r="JT6" t="e">
            <v>#N/A</v>
          </cell>
          <cell r="JU6" t="e">
            <v>#N/A</v>
          </cell>
          <cell r="JV6" t="e">
            <v>#N/A</v>
          </cell>
          <cell r="JW6" t="e">
            <v>#N/A</v>
          </cell>
          <cell r="JX6" t="e">
            <v>#N/A</v>
          </cell>
          <cell r="JY6" t="e">
            <v>#N/A</v>
          </cell>
          <cell r="JZ6" t="e">
            <v>#N/A</v>
          </cell>
          <cell r="KA6" t="e">
            <v>#N/A</v>
          </cell>
          <cell r="KB6" t="e">
            <v>#N/A</v>
          </cell>
          <cell r="KC6">
            <v>990.96349999999893</v>
          </cell>
          <cell r="KD6">
            <v>1355.9861139949701</v>
          </cell>
          <cell r="KE6" t="e">
            <v>#N/A</v>
          </cell>
          <cell r="KF6" t="e">
            <v>#N/A</v>
          </cell>
          <cell r="KG6" t="e">
            <v>#N/A</v>
          </cell>
          <cell r="KH6" t="e">
            <v>#N/A</v>
          </cell>
          <cell r="KI6" t="e">
            <v>#N/A</v>
          </cell>
          <cell r="KJ6" t="e">
            <v>#N/A</v>
          </cell>
          <cell r="KK6" t="e">
            <v>#N/A</v>
          </cell>
          <cell r="KL6" t="e">
            <v>#N/A</v>
          </cell>
          <cell r="KM6" t="e">
            <v>#N/A</v>
          </cell>
          <cell r="KN6" t="e">
            <v>#N/A</v>
          </cell>
          <cell r="KO6" t="e">
            <v>#N/A</v>
          </cell>
          <cell r="KP6" t="e">
            <v>#N/A</v>
          </cell>
          <cell r="KQ6" t="e">
            <v>#N/A</v>
          </cell>
          <cell r="KR6" t="e">
            <v>#N/A</v>
          </cell>
          <cell r="KS6" t="e">
            <v>#N/A</v>
          </cell>
          <cell r="KT6">
            <v>77.104589988570609</v>
          </cell>
          <cell r="KU6">
            <v>-1.3767941088666189</v>
          </cell>
          <cell r="KV6">
            <v>-0.49117983602083859</v>
          </cell>
          <cell r="KW6">
            <v>78.180981131036845</v>
          </cell>
          <cell r="KX6">
            <v>77.485181576377911</v>
          </cell>
          <cell r="KY6">
            <v>57.112552362076578</v>
          </cell>
          <cell r="KZ6">
            <v>57.103654776343092</v>
          </cell>
          <cell r="LA6">
            <v>8.236280859926115</v>
          </cell>
          <cell r="LB6">
            <v>4.703852535562536</v>
          </cell>
          <cell r="LC6">
            <v>4.0826549999999999</v>
          </cell>
          <cell r="LD6">
            <v>5.3</v>
          </cell>
          <cell r="LE6">
            <v>2274.292445</v>
          </cell>
          <cell r="LF6">
            <v>27.1866298653995</v>
          </cell>
          <cell r="LG6">
            <v>3578.66463096288</v>
          </cell>
          <cell r="LH6">
            <v>3432.5601004736432</v>
          </cell>
          <cell r="LI6">
            <v>7766136.0553863086</v>
          </cell>
          <cell r="LJ6">
            <v>3389.5234606400199</v>
          </cell>
          <cell r="LK6">
            <v>7708767.5986838536</v>
          </cell>
          <cell r="LL6">
            <v>222.20344217376601</v>
          </cell>
          <cell r="LM6">
            <v>-0.20370817417756371</v>
          </cell>
          <cell r="LN6" t="e">
            <v>#N/A</v>
          </cell>
          <cell r="LO6">
            <v>6266.9624999999996</v>
          </cell>
          <cell r="LP6">
            <v>8772.7639999999992</v>
          </cell>
          <cell r="LQ6">
            <v>-7.853709644575174</v>
          </cell>
          <cell r="LR6">
            <v>-7.8553653016152136</v>
          </cell>
          <cell r="LS6">
            <v>-7.844665419532677</v>
          </cell>
          <cell r="LT6">
            <v>3.853314349714123E-2</v>
          </cell>
          <cell r="LU6">
            <v>8.9994718000000001E-2</v>
          </cell>
          <cell r="LV6">
            <v>6.7766684651860004E-2</v>
          </cell>
          <cell r="LW6">
            <v>0.14537359685493301</v>
          </cell>
          <cell r="LX6">
            <v>11.2089715806634</v>
          </cell>
          <cell r="LY6">
            <v>1.0087482364718099</v>
          </cell>
          <cell r="LZ6">
            <v>1.4381839595119199E-2</v>
          </cell>
          <cell r="MA6">
            <v>-5.4057434823444647E-2</v>
          </cell>
          <cell r="MB6">
            <v>-1.844766713199639E-3</v>
          </cell>
          <cell r="MC6" t="e">
            <v>#N/A</v>
          </cell>
          <cell r="MD6">
            <v>2262.4909187503222</v>
          </cell>
          <cell r="ME6">
            <v>-0.60787939514689304</v>
          </cell>
          <cell r="MF6">
            <v>359.71837987259198</v>
          </cell>
          <cell r="MG6">
            <v>1.9209218700865891</v>
          </cell>
          <cell r="MH6">
            <v>0.71954856262423927</v>
          </cell>
          <cell r="MI6">
            <v>352.93870313605157</v>
          </cell>
          <cell r="MJ6">
            <v>357.14852281027692</v>
          </cell>
          <cell r="MK6">
            <v>59.414009685688413</v>
          </cell>
          <cell r="ML6">
            <v>59.558292809735107</v>
          </cell>
          <cell r="MM6">
            <v>5.7230136427594216</v>
          </cell>
          <cell r="MN6">
            <v>3.3380171667278802</v>
          </cell>
          <cell r="MO6">
            <v>5.1778199999999996</v>
          </cell>
          <cell r="MP6">
            <v>2.5</v>
          </cell>
          <cell r="MQ6">
            <v>1979.5557289999999</v>
          </cell>
          <cell r="MR6">
            <v>75.88790035287289</v>
          </cell>
          <cell r="MS6">
            <v>13787.936692937021</v>
          </cell>
          <cell r="MT6">
            <v>13074.02214926279</v>
          </cell>
          <cell r="MU6">
            <v>25895522.748099759</v>
          </cell>
          <cell r="MV6">
            <v>13410.671317693799</v>
          </cell>
          <cell r="MW6">
            <v>26547171.236676741</v>
          </cell>
          <cell r="MX6">
            <v>806.526052680215</v>
          </cell>
          <cell r="MY6">
            <v>2.9767129395053882</v>
          </cell>
          <cell r="MZ6">
            <v>13332.417131288499</v>
          </cell>
          <cell r="NA6">
            <v>23150.322217904999</v>
          </cell>
          <cell r="NB6">
            <v>33449.083763791299</v>
          </cell>
          <cell r="NC6">
            <v>-7.568518163862505</v>
          </cell>
          <cell r="ND6">
            <v>-7.581202871283832</v>
          </cell>
          <cell r="NE6">
            <v>-7.5713906929594312</v>
          </cell>
          <cell r="NF6">
            <v>4.0920679578978478E-2</v>
          </cell>
          <cell r="NG6">
            <v>0.43004219104972702</v>
          </cell>
          <cell r="NH6">
            <v>0.28677444995198897</v>
          </cell>
          <cell r="NI6">
            <v>0.101715255258111</v>
          </cell>
          <cell r="NJ6">
            <v>36.588846829774802</v>
          </cell>
          <cell r="NK6">
            <v>15.734747858659199</v>
          </cell>
          <cell r="NL6">
            <v>4.8004006419999988E-2</v>
          </cell>
          <cell r="NM6">
            <v>6.4516969256899056E-3</v>
          </cell>
          <cell r="NN6">
            <v>6.4572449899897109E-3</v>
          </cell>
          <cell r="NO6" t="e">
            <v>#N/A</v>
          </cell>
          <cell r="NP6">
            <v>1980.685243795456</v>
          </cell>
          <cell r="NQ6">
            <v>0.30688466319799268</v>
          </cell>
          <cell r="NR6">
            <v>68.8925682943228</v>
          </cell>
          <cell r="NS6">
            <v>-3.3924738187242398</v>
          </cell>
          <cell r="NT6">
            <v>-0.88763235146789299</v>
          </cell>
          <cell r="NU6">
            <v>71.311802524631247</v>
          </cell>
          <cell r="NV6">
            <v>69.509557615076432</v>
          </cell>
          <cell r="NW6">
            <v>68.61065827653448</v>
          </cell>
          <cell r="NX6">
            <v>69.039231384270806</v>
          </cell>
          <cell r="NY6">
            <v>7.1835599829888963</v>
          </cell>
          <cell r="NZ6">
            <v>3.6127078545511</v>
          </cell>
          <cell r="OA6">
            <v>1.3130520000000001</v>
          </cell>
          <cell r="OB6">
            <v>2.6</v>
          </cell>
          <cell r="OC6">
            <v>2062.0148610000001</v>
          </cell>
          <cell r="OD6">
            <v>18.8790049235857</v>
          </cell>
          <cell r="OE6">
            <v>2306.2831400841201</v>
          </cell>
          <cell r="OF6">
            <v>2276.0004431875832</v>
          </cell>
          <cell r="OG6">
            <v>4687880.4634450655</v>
          </cell>
          <cell r="OH6">
            <v>2232.37535540718</v>
          </cell>
          <cell r="OI6">
            <v>4603191.1581797618</v>
          </cell>
          <cell r="OJ6">
            <v>221.89606870360299</v>
          </cell>
          <cell r="OK6">
            <v>-3.5143694435662449</v>
          </cell>
          <cell r="OL6">
            <v>2237.57373995129</v>
          </cell>
          <cell r="OM6">
            <v>3340.54</v>
          </cell>
          <cell r="ON6">
            <v>4623.7844999999998</v>
          </cell>
          <cell r="OO6">
            <v>-7.6306941077762636</v>
          </cell>
          <cell r="OP6">
            <v>-7.6313188533416607</v>
          </cell>
          <cell r="OQ6">
            <v>-7.6080305650909974</v>
          </cell>
          <cell r="OR6">
            <v>4.1813497515930213E-2</v>
          </cell>
          <cell r="OS6">
            <v>0.72206188306566199</v>
          </cell>
          <cell r="OT6">
            <v>0.84470417227504202</v>
          </cell>
          <cell r="OU6">
            <v>0.144233514027646</v>
          </cell>
          <cell r="OV6">
            <v>9.9366172154798207</v>
          </cell>
          <cell r="OW6">
            <v>7.17485253791203</v>
          </cell>
          <cell r="OX6">
            <v>0.122566857752283</v>
          </cell>
          <cell r="OY6">
            <v>-2.690962056190491E-2</v>
          </cell>
          <cell r="OZ6">
            <v>-2.7023997860179381E-4</v>
          </cell>
          <cell r="PA6" t="e">
            <v>#N/A</v>
          </cell>
          <cell r="PB6">
            <v>2059.7010327816979</v>
          </cell>
          <cell r="PC6">
            <v>-0.97863102317387041</v>
          </cell>
          <cell r="PD6">
            <v>804.99500073277295</v>
          </cell>
          <cell r="PE6">
            <v>0.69838860495561317</v>
          </cell>
          <cell r="PF6">
            <v>-0.31771299775795742</v>
          </cell>
          <cell r="PG6">
            <v>799.41199842909623</v>
          </cell>
          <cell r="PH6">
            <v>807.56072612445894</v>
          </cell>
          <cell r="PI6">
            <v>59.244298844930647</v>
          </cell>
          <cell r="PJ6">
            <v>59.302997588338947</v>
          </cell>
          <cell r="PK6">
            <v>6.1869196761548118</v>
          </cell>
          <cell r="PL6">
            <v>3.6132777166034908</v>
          </cell>
          <cell r="PM6">
            <v>3.2631774825339019</v>
          </cell>
          <cell r="PN6">
            <v>2.3999999999999901</v>
          </cell>
          <cell r="PO6">
            <v>1966.581025</v>
          </cell>
          <cell r="PP6">
            <v>208.42399597186099</v>
          </cell>
          <cell r="PQ6">
            <v>21512.071567813859</v>
          </cell>
          <cell r="PR6">
            <v>20810.094492386379</v>
          </cell>
          <cell r="PS6">
            <v>41375837.50587514</v>
          </cell>
          <cell r="PT6">
            <v>20975</v>
          </cell>
          <cell r="PU6">
            <v>41249036.999375001</v>
          </cell>
          <cell r="PV6">
            <v>2239.4120469188902</v>
          </cell>
          <cell r="PW6">
            <v>-0.77769893508505739</v>
          </cell>
          <cell r="PX6">
            <v>20666.160778416899</v>
          </cell>
          <cell r="PY6">
            <v>36274.846875605297</v>
          </cell>
          <cell r="PZ6">
            <v>51466</v>
          </cell>
          <cell r="QA6">
            <v>-7.4068928650918373</v>
          </cell>
          <cell r="QB6">
            <v>-7.4163421302399399</v>
          </cell>
          <cell r="QC6">
            <v>-7.4158475271503628</v>
          </cell>
          <cell r="QD6">
            <v>4.2818828099149012E-2</v>
          </cell>
          <cell r="QE6">
            <v>0.80649646242055395</v>
          </cell>
          <cell r="QF6">
            <v>1.0456444380992</v>
          </cell>
          <cell r="QG6">
            <v>0.171374767254247</v>
          </cell>
          <cell r="QH6">
            <v>137.95583089141101</v>
          </cell>
          <cell r="QI6">
            <v>111.260889584211</v>
          </cell>
          <cell r="QJ6">
            <v>0.14893110458592701</v>
          </cell>
          <cell r="QK6">
            <v>-1.334477466001621E-2</v>
          </cell>
          <cell r="QL6" t="e">
            <v>#N/A</v>
          </cell>
          <cell r="QM6" t="e">
            <v>#N/A</v>
          </cell>
          <cell r="QN6">
            <v>1988.2580312652101</v>
          </cell>
          <cell r="QO6">
            <v>-1.499968450947275</v>
          </cell>
          <cell r="QP6" t="e">
            <v>#N/A</v>
          </cell>
          <cell r="QQ6" t="e">
            <v>#N/A</v>
          </cell>
          <cell r="QR6" t="e">
            <v>#N/A</v>
          </cell>
          <cell r="QS6" t="e">
            <v>#N/A</v>
          </cell>
          <cell r="QT6" t="e">
            <v>#N/A</v>
          </cell>
          <cell r="QU6" t="e">
            <v>#N/A</v>
          </cell>
          <cell r="QV6" t="e">
            <v>#N/A</v>
          </cell>
          <cell r="QW6" t="e">
            <v>#N/A</v>
          </cell>
          <cell r="QX6" t="e">
            <v>#N/A</v>
          </cell>
          <cell r="QY6" t="e">
            <v>#N/A</v>
          </cell>
          <cell r="QZ6" t="e">
            <v>#N/A</v>
          </cell>
          <cell r="RA6" t="e">
            <v>#N/A</v>
          </cell>
          <cell r="RB6" t="e">
            <v>#N/A</v>
          </cell>
          <cell r="RC6" t="e">
            <v>#N/A</v>
          </cell>
          <cell r="RD6" t="e">
            <v>#N/A</v>
          </cell>
          <cell r="RE6" t="e">
            <v>#N/A</v>
          </cell>
          <cell r="RF6" t="e">
            <v>#N/A</v>
          </cell>
          <cell r="RG6" t="e">
            <v>#N/A</v>
          </cell>
          <cell r="RH6" t="e">
            <v>#N/A</v>
          </cell>
          <cell r="RI6" t="e">
            <v>#N/A</v>
          </cell>
          <cell r="RJ6" t="e">
            <v>#N/A</v>
          </cell>
          <cell r="RK6" t="e">
            <v>#N/A</v>
          </cell>
          <cell r="RL6">
            <v>4391.4894999999997</v>
          </cell>
          <cell r="RM6" t="e">
            <v>#N/A</v>
          </cell>
          <cell r="RN6" t="e">
            <v>#N/A</v>
          </cell>
          <cell r="RO6" t="e">
            <v>#N/A</v>
          </cell>
          <cell r="RP6" t="e">
            <v>#N/A</v>
          </cell>
          <cell r="RQ6" t="e">
            <v>#N/A</v>
          </cell>
          <cell r="RR6" t="e">
            <v>#N/A</v>
          </cell>
          <cell r="RS6" t="e">
            <v>#N/A</v>
          </cell>
          <cell r="RT6" t="e">
            <v>#N/A</v>
          </cell>
          <cell r="RU6" t="e">
            <v>#N/A</v>
          </cell>
          <cell r="RV6" t="e">
            <v>#N/A</v>
          </cell>
          <cell r="RW6" t="e">
            <v>#N/A</v>
          </cell>
          <cell r="RX6" t="e">
            <v>#N/A</v>
          </cell>
          <cell r="RY6" t="e">
            <v>#N/A</v>
          </cell>
          <cell r="RZ6" t="e">
            <v>#N/A</v>
          </cell>
          <cell r="SA6" t="e">
            <v>#N/A</v>
          </cell>
          <cell r="SB6" t="e">
            <v>#N/A</v>
          </cell>
          <cell r="SC6" t="e">
            <v>#N/A</v>
          </cell>
          <cell r="SD6" t="e">
            <v>#N/A</v>
          </cell>
          <cell r="SE6" t="e">
            <v>#N/A</v>
          </cell>
          <cell r="SF6" t="e">
            <v>#N/A</v>
          </cell>
          <cell r="SG6" t="e">
            <v>#N/A</v>
          </cell>
          <cell r="SH6" t="e">
            <v>#N/A</v>
          </cell>
          <cell r="SI6" t="e">
            <v>#N/A</v>
          </cell>
          <cell r="SJ6" t="e">
            <v>#N/A</v>
          </cell>
          <cell r="SK6" t="e">
            <v>#N/A</v>
          </cell>
          <cell r="SL6" t="e">
            <v>#N/A</v>
          </cell>
          <cell r="SM6" t="e">
            <v>#N/A</v>
          </cell>
          <cell r="SN6" t="e">
            <v>#N/A</v>
          </cell>
          <cell r="SO6" t="e">
            <v>#N/A</v>
          </cell>
          <cell r="SP6" t="e">
            <v>#N/A</v>
          </cell>
          <cell r="SQ6" t="e">
            <v>#N/A</v>
          </cell>
          <cell r="SR6" t="e">
            <v>#N/A</v>
          </cell>
          <cell r="SS6" t="e">
            <v>#N/A</v>
          </cell>
          <cell r="ST6" t="e">
            <v>#N/A</v>
          </cell>
          <cell r="SU6" t="e">
            <v>#N/A</v>
          </cell>
          <cell r="SV6" t="e">
            <v>#N/A</v>
          </cell>
          <cell r="SW6">
            <v>7742.3850000000002</v>
          </cell>
          <cell r="SX6">
            <v>10298.723</v>
          </cell>
          <cell r="SY6" t="e">
            <v>#N/A</v>
          </cell>
          <cell r="SZ6" t="e">
            <v>#N/A</v>
          </cell>
          <cell r="TA6" t="e">
            <v>#N/A</v>
          </cell>
          <cell r="TB6" t="e">
            <v>#N/A</v>
          </cell>
          <cell r="TC6" t="e">
            <v>#N/A</v>
          </cell>
          <cell r="TD6" t="e">
            <v>#N/A</v>
          </cell>
          <cell r="TE6" t="e">
            <v>#N/A</v>
          </cell>
          <cell r="TF6" t="e">
            <v>#N/A</v>
          </cell>
          <cell r="TG6" t="e">
            <v>#N/A</v>
          </cell>
          <cell r="TH6" t="e">
            <v>#N/A</v>
          </cell>
          <cell r="TI6" t="e">
            <v>#N/A</v>
          </cell>
          <cell r="TJ6" t="e">
            <v>#N/A</v>
          </cell>
          <cell r="TK6" t="e">
            <v>#N/A</v>
          </cell>
          <cell r="TL6" t="e">
            <v>#N/A</v>
          </cell>
          <cell r="TM6" t="e">
            <v>#N/A</v>
          </cell>
          <cell r="TN6">
            <v>33.462349828664799</v>
          </cell>
          <cell r="TO6">
            <v>1.3879953308042039</v>
          </cell>
          <cell r="TP6">
            <v>1.962114923874791</v>
          </cell>
          <cell r="TQ6">
            <v>33.004252347119937</v>
          </cell>
          <cell r="TR6">
            <v>32.81841481382363</v>
          </cell>
          <cell r="TS6">
            <v>71.316729840719532</v>
          </cell>
          <cell r="TT6">
            <v>70.803808527625122</v>
          </cell>
          <cell r="TU6">
            <v>3.4621936272868581</v>
          </cell>
          <cell r="TV6">
            <v>3.1788162397774928</v>
          </cell>
          <cell r="TW6">
            <v>5.7553934096012256</v>
          </cell>
          <cell r="TX6">
            <v>5.5</v>
          </cell>
          <cell r="TY6">
            <v>2271.1016209999998</v>
          </cell>
          <cell r="TZ6">
            <v>9.0485339610075606</v>
          </cell>
          <cell r="UA6">
            <v>1343.7500801415331</v>
          </cell>
          <cell r="UB6">
            <v>1266.411976587556</v>
          </cell>
          <cell r="UC6">
            <v>2876162.9628864769</v>
          </cell>
          <cell r="UD6">
            <v>1279.0429066315801</v>
          </cell>
          <cell r="UE6">
            <v>2904836.4185795332</v>
          </cell>
          <cell r="UF6">
            <v>101.546023992068</v>
          </cell>
          <cell r="UG6">
            <v>3.356685476398269</v>
          </cell>
          <cell r="UH6" t="e">
            <v>#N/A</v>
          </cell>
          <cell r="UI6">
            <v>1897.85</v>
          </cell>
          <cell r="UJ6">
            <v>2926.72</v>
          </cell>
          <cell r="UK6">
            <v>-7.7799852894819201</v>
          </cell>
          <cell r="UL6">
            <v>-7.7960296537270608</v>
          </cell>
          <cell r="UM6">
            <v>-7.7873218132646436</v>
          </cell>
          <cell r="UN6">
            <v>3.6371097554218607E-2</v>
          </cell>
          <cell r="UO6">
            <v>0.54079668445992901</v>
          </cell>
          <cell r="UP6">
            <v>0.49005965943054602</v>
          </cell>
          <cell r="UQ6">
            <v>0.115056177834788</v>
          </cell>
          <cell r="UR6">
            <v>3.8500500726567601</v>
          </cell>
          <cell r="US6">
            <v>2.0820943142974802</v>
          </cell>
          <cell r="UT6">
            <v>0.124461844612998</v>
          </cell>
          <cell r="UU6" t="e">
            <v>#N/A</v>
          </cell>
          <cell r="UV6" t="e">
            <v>#N/A</v>
          </cell>
          <cell r="UW6" t="e">
            <v>#N/A</v>
          </cell>
          <cell r="UX6">
            <v>2271.1116256469072</v>
          </cell>
          <cell r="UY6">
            <v>-5.7032302726023332E-4</v>
          </cell>
          <cell r="UZ6">
            <v>809.482010430581</v>
          </cell>
          <cell r="VA6">
            <v>0.99530836501811049</v>
          </cell>
          <cell r="VB6">
            <v>2.4143767436312298</v>
          </cell>
          <cell r="VC6">
            <v>801.50456841514278</v>
          </cell>
          <cell r="VD6">
            <v>790.39880548891745</v>
          </cell>
          <cell r="VE6">
            <v>54.378972954465247</v>
          </cell>
          <cell r="VF6">
            <v>54.217028376271841</v>
          </cell>
          <cell r="VG6">
            <v>5.0048679850234201</v>
          </cell>
          <cell r="VH6">
            <v>3.7112741410476602</v>
          </cell>
          <cell r="VI6">
            <v>5.2005670000000004</v>
          </cell>
          <cell r="VJ6">
            <v>5.4</v>
          </cell>
          <cell r="VK6">
            <v>2031.0265280000001</v>
          </cell>
          <cell r="VL6">
            <v>217.683654618258</v>
          </cell>
          <cell r="VM6">
            <v>20810.013567607672</v>
          </cell>
          <cell r="VN6">
            <v>19727.774869315141</v>
          </cell>
          <cell r="VO6">
            <v>39881575.006756589</v>
          </cell>
          <cell r="VP6">
            <v>19745.075119883499</v>
          </cell>
          <cell r="VQ6">
            <v>40102771.365836173</v>
          </cell>
          <cell r="VR6">
            <v>2112.0936656400199</v>
          </cell>
          <cell r="VS6">
            <v>1.540590001323228E-2</v>
          </cell>
          <cell r="VT6">
            <v>19094.969522411498</v>
          </cell>
          <cell r="VU6">
            <v>38382.800000000003</v>
          </cell>
          <cell r="VV6">
            <v>53537.95</v>
          </cell>
          <cell r="VW6">
            <v>-7.3625290985951244</v>
          </cell>
          <cell r="VX6">
            <v>-7.3795591395373616</v>
          </cell>
          <cell r="VY6">
            <v>-7.368837823074486</v>
          </cell>
          <cell r="VZ6">
            <v>5.3446402254143162E-2</v>
          </cell>
          <cell r="WA6">
            <v>0.32994623683680402</v>
          </cell>
          <cell r="WB6">
            <v>0.27741446551675297</v>
          </cell>
          <cell r="WC6">
            <v>0.121262472623252</v>
          </cell>
          <cell r="WD6">
            <v>98.159790128853601</v>
          </cell>
          <cell r="WE6">
            <v>32.387453361705703</v>
          </cell>
          <cell r="WF6">
            <v>4.5690366019999998E-2</v>
          </cell>
          <cell r="WG6">
            <v>1.5405900013210069E-4</v>
          </cell>
          <cell r="WH6">
            <v>8.1112382306889176E-4</v>
          </cell>
          <cell r="WI6" t="e">
            <v>#N/A</v>
          </cell>
          <cell r="WJ6">
            <v>2021.595201230168</v>
          </cell>
          <cell r="WK6">
            <v>-0.65568188520466197</v>
          </cell>
          <cell r="WL6" t="e">
            <v>#N/A</v>
          </cell>
          <cell r="WM6" t="e">
            <v>#N/A</v>
          </cell>
          <cell r="WN6" t="e">
            <v>#N/A</v>
          </cell>
          <cell r="WO6" t="e">
            <v>#N/A</v>
          </cell>
          <cell r="WP6" t="e">
            <v>#N/A</v>
          </cell>
          <cell r="WQ6" t="e">
            <v>#N/A</v>
          </cell>
          <cell r="WR6" t="e">
            <v>#N/A</v>
          </cell>
          <cell r="WS6" t="e">
            <v>#N/A</v>
          </cell>
          <cell r="WT6" t="e">
            <v>#N/A</v>
          </cell>
          <cell r="WU6" t="e">
            <v>#N/A</v>
          </cell>
          <cell r="WV6" t="e">
            <v>#N/A</v>
          </cell>
          <cell r="WW6" t="e">
            <v>#N/A</v>
          </cell>
          <cell r="WX6" t="e">
            <v>#N/A</v>
          </cell>
          <cell r="WY6" t="e">
            <v>#N/A</v>
          </cell>
          <cell r="WZ6" t="e">
            <v>#N/A</v>
          </cell>
          <cell r="XA6" t="e">
            <v>#N/A</v>
          </cell>
          <cell r="XB6" t="e">
            <v>#N/A</v>
          </cell>
          <cell r="XC6" t="e">
            <v>#N/A</v>
          </cell>
          <cell r="XD6" t="e">
            <v>#N/A</v>
          </cell>
          <cell r="XE6" t="e">
            <v>#N/A</v>
          </cell>
          <cell r="XF6" t="e">
            <v>#N/A</v>
          </cell>
          <cell r="XG6" t="e">
            <v>#N/A</v>
          </cell>
          <cell r="XH6">
            <v>3107.3204999999998</v>
          </cell>
          <cell r="XI6" t="e">
            <v>#N/A</v>
          </cell>
          <cell r="XJ6" t="e">
            <v>#N/A</v>
          </cell>
          <cell r="XK6" t="e">
            <v>#N/A</v>
          </cell>
          <cell r="XL6" t="e">
            <v>#N/A</v>
          </cell>
          <cell r="XM6" t="e">
            <v>#N/A</v>
          </cell>
          <cell r="XN6" t="e">
            <v>#N/A</v>
          </cell>
          <cell r="XO6" t="e">
            <v>#N/A</v>
          </cell>
          <cell r="XP6" t="e">
            <v>#N/A</v>
          </cell>
          <cell r="XQ6" t="e">
            <v>#N/A</v>
          </cell>
          <cell r="XR6" t="e">
            <v>#N/A</v>
          </cell>
          <cell r="XS6" t="e">
            <v>#N/A</v>
          </cell>
          <cell r="XT6" t="e">
            <v>#N/A</v>
          </cell>
          <cell r="XU6" t="e">
            <v>#N/A</v>
          </cell>
          <cell r="XV6" t="e">
            <v>#N/A</v>
          </cell>
          <cell r="XW6" t="e">
            <v>#N/A</v>
          </cell>
          <cell r="XX6">
            <v>11.496446579802299</v>
          </cell>
          <cell r="XY6" t="e">
            <v>#N/A</v>
          </cell>
          <cell r="XZ6">
            <v>1.769625631233174</v>
          </cell>
          <cell r="YA6" t="e">
            <v>#N/A</v>
          </cell>
          <cell r="YB6">
            <v>11.296540110563241</v>
          </cell>
          <cell r="YC6">
            <v>54.530839474280633</v>
          </cell>
          <cell r="YD6">
            <v>55.001670676961773</v>
          </cell>
          <cell r="YE6">
            <v>8.7712045600601307</v>
          </cell>
          <cell r="YF6">
            <v>2.7317592655789369</v>
          </cell>
          <cell r="YG6" t="e">
            <v>#N/A</v>
          </cell>
          <cell r="YH6">
            <v>0</v>
          </cell>
          <cell r="YI6">
            <v>1883.422141</v>
          </cell>
          <cell r="YJ6">
            <v>2.1219700002904101</v>
          </cell>
          <cell r="YK6">
            <v>136.59496412004279</v>
          </cell>
          <cell r="YL6" t="e">
            <v>#N/A</v>
          </cell>
          <cell r="YM6" t="e">
            <v>#N/A</v>
          </cell>
          <cell r="YN6">
            <v>139.133663547016</v>
          </cell>
          <cell r="YO6">
            <v>262047.4224828945</v>
          </cell>
          <cell r="YP6">
            <v>30.7184016883342</v>
          </cell>
          <cell r="YQ6">
            <v>-0.28436621173972831</v>
          </cell>
          <cell r="YR6">
            <v>135.42566925235499</v>
          </cell>
          <cell r="YS6">
            <v>248.346936445437</v>
          </cell>
          <cell r="YT6">
            <v>356.20624903262302</v>
          </cell>
          <cell r="YU6">
            <v>-6.8662461622675171</v>
          </cell>
          <cell r="YV6">
            <v>-6.9045293701655712</v>
          </cell>
          <cell r="YW6">
            <v>-6.9231846680598554</v>
          </cell>
          <cell r="YX6">
            <v>6.3296156535783007E-2</v>
          </cell>
          <cell r="YY6">
            <v>1.2669664525692901</v>
          </cell>
          <cell r="YZ6">
            <v>1.4146572265328701</v>
          </cell>
          <cell r="ZA6">
            <v>0.105968439880803</v>
          </cell>
          <cell r="ZB6">
            <v>1.21826050823465</v>
          </cell>
          <cell r="ZC6">
            <v>1.5434951944233199</v>
          </cell>
          <cell r="ZD6">
            <v>0.119653211316411</v>
          </cell>
          <cell r="ZE6">
            <v>-2.8436621173974969E-3</v>
          </cell>
          <cell r="ZF6" t="e">
            <v>#N/A</v>
          </cell>
          <cell r="ZG6" t="e">
            <v>#N/A</v>
          </cell>
          <cell r="ZH6">
            <v>1884.393561692754</v>
          </cell>
          <cell r="ZI6">
            <v>-0.62568539224046038</v>
          </cell>
          <cell r="ZJ6" t="e">
            <v>#N/A</v>
          </cell>
          <cell r="ZK6" t="e">
            <v>#N/A</v>
          </cell>
          <cell r="ZL6" t="e">
            <v>#N/A</v>
          </cell>
          <cell r="ZM6" t="e">
            <v>#N/A</v>
          </cell>
          <cell r="ZN6" t="e">
            <v>#N/A</v>
          </cell>
          <cell r="ZO6" t="e">
            <v>#N/A</v>
          </cell>
          <cell r="ZP6" t="e">
            <v>#N/A</v>
          </cell>
          <cell r="ZQ6" t="e">
            <v>#N/A</v>
          </cell>
          <cell r="ZR6" t="e">
            <v>#N/A</v>
          </cell>
          <cell r="ZS6" t="e">
            <v>#N/A</v>
          </cell>
          <cell r="ZT6" t="e">
            <v>#N/A</v>
          </cell>
          <cell r="ZU6" t="e">
            <v>#N/A</v>
          </cell>
          <cell r="ZV6" t="e">
            <v>#N/A</v>
          </cell>
          <cell r="ZW6" t="e">
            <v>#N/A</v>
          </cell>
          <cell r="ZX6" t="e">
            <v>#N/A</v>
          </cell>
          <cell r="ZY6" t="e">
            <v>#N/A</v>
          </cell>
          <cell r="ZZ6" t="e">
            <v>#N/A</v>
          </cell>
          <cell r="AAA6" t="e">
            <v>#N/A</v>
          </cell>
          <cell r="AAB6" t="e">
            <v>#N/A</v>
          </cell>
          <cell r="AAC6" t="e">
            <v>#N/A</v>
          </cell>
          <cell r="AAD6" t="e">
            <v>#N/A</v>
          </cell>
          <cell r="AAE6" t="e">
            <v>#N/A</v>
          </cell>
          <cell r="AAF6">
            <v>2343.1729999999998</v>
          </cell>
          <cell r="AAG6" t="e">
            <v>#N/A</v>
          </cell>
          <cell r="AAH6" t="e">
            <v>#N/A</v>
          </cell>
          <cell r="AAI6" t="e">
            <v>#N/A</v>
          </cell>
          <cell r="AAJ6" t="e">
            <v>#N/A</v>
          </cell>
          <cell r="AAK6" t="e">
            <v>#N/A</v>
          </cell>
          <cell r="AAL6" t="e">
            <v>#N/A</v>
          </cell>
          <cell r="AAM6" t="e">
            <v>#N/A</v>
          </cell>
          <cell r="AAN6" t="e">
            <v>#N/A</v>
          </cell>
          <cell r="AAO6" t="e">
            <v>#N/A</v>
          </cell>
          <cell r="AAP6" t="e">
            <v>#N/A</v>
          </cell>
          <cell r="AAQ6" t="e">
            <v>#N/A</v>
          </cell>
          <cell r="AAR6" t="e">
            <v>#N/A</v>
          </cell>
          <cell r="AAS6" t="e">
            <v>#N/A</v>
          </cell>
          <cell r="AAT6" t="e">
            <v>#N/A</v>
          </cell>
          <cell r="AAU6" t="e">
            <v>#N/A</v>
          </cell>
          <cell r="AAV6" t="e">
            <v>#N/A</v>
          </cell>
          <cell r="AAW6" t="e">
            <v>#N/A</v>
          </cell>
          <cell r="AAX6" t="e">
            <v>#N/A</v>
          </cell>
          <cell r="AAY6" t="e">
            <v>#N/A</v>
          </cell>
          <cell r="AAZ6" t="e">
            <v>#N/A</v>
          </cell>
          <cell r="ABA6" t="e">
            <v>#N/A</v>
          </cell>
          <cell r="ABB6" t="e">
            <v>#N/A</v>
          </cell>
          <cell r="ABC6" t="e">
            <v>#N/A</v>
          </cell>
          <cell r="ABD6" t="e">
            <v>#N/A</v>
          </cell>
          <cell r="ABE6" t="e">
            <v>#N/A</v>
          </cell>
          <cell r="ABF6" t="e">
            <v>#N/A</v>
          </cell>
          <cell r="ABG6" t="e">
            <v>#N/A</v>
          </cell>
          <cell r="ABH6" t="e">
            <v>#N/A</v>
          </cell>
          <cell r="ABI6" t="e">
            <v>#N/A</v>
          </cell>
          <cell r="ABJ6" t="e">
            <v>#N/A</v>
          </cell>
          <cell r="ABK6" t="e">
            <v>#N/A</v>
          </cell>
          <cell r="ABL6" t="e">
            <v>#N/A</v>
          </cell>
          <cell r="ABM6" t="e">
            <v>#N/A</v>
          </cell>
          <cell r="ABN6" t="e">
            <v>#N/A</v>
          </cell>
          <cell r="ABO6" t="e">
            <v>#N/A</v>
          </cell>
          <cell r="ABP6" t="e">
            <v>#N/A</v>
          </cell>
          <cell r="ABQ6" t="e">
            <v>#N/A</v>
          </cell>
          <cell r="ABR6">
            <v>319.00269728375503</v>
          </cell>
          <cell r="ABS6" t="e">
            <v>#N/A</v>
          </cell>
          <cell r="ABT6" t="e">
            <v>#N/A</v>
          </cell>
          <cell r="ABU6" t="e">
            <v>#N/A</v>
          </cell>
          <cell r="ABV6" t="e">
            <v>#N/A</v>
          </cell>
          <cell r="ABW6">
            <v>0.98999597018401997</v>
          </cell>
          <cell r="ABX6" t="e">
            <v>#N/A</v>
          </cell>
          <cell r="ABY6" t="e">
            <v>#N/A</v>
          </cell>
          <cell r="ABZ6">
            <v>0.22059559770253101</v>
          </cell>
          <cell r="ACA6">
            <v>0.21838875276584099</v>
          </cell>
          <cell r="ACB6" t="e">
            <v>#N/A</v>
          </cell>
          <cell r="ACC6" t="e">
            <v>#N/A</v>
          </cell>
          <cell r="ACD6" t="e">
            <v>#N/A</v>
          </cell>
          <cell r="ACE6" t="e">
            <v>#N/A</v>
          </cell>
          <cell r="ACF6" t="e">
            <v>#N/A</v>
          </cell>
          <cell r="ACG6" t="e">
            <v>#N/A</v>
          </cell>
          <cell r="ACH6">
            <v>262.59498964247598</v>
          </cell>
          <cell r="ACI6">
            <v>0.708866981994416</v>
          </cell>
          <cell r="ACJ6">
            <v>0.28644672935631549</v>
          </cell>
          <cell r="ACK6">
            <v>260.74664278511352</v>
          </cell>
          <cell r="ACL6">
            <v>261.84494336621862</v>
          </cell>
          <cell r="ACM6">
            <v>62.391076733617368</v>
          </cell>
          <cell r="ACN6">
            <v>62.136556263211233</v>
          </cell>
          <cell r="ACO6">
            <v>2.2698094873406132</v>
          </cell>
          <cell r="ACP6">
            <v>3.1720132103852272</v>
          </cell>
          <cell r="ACQ6">
            <v>1.634406</v>
          </cell>
          <cell r="ACR6">
            <v>1.4</v>
          </cell>
          <cell r="ACS6">
            <v>1889.9156330000001</v>
          </cell>
          <cell r="ACT6">
            <v>62.491789610254301</v>
          </cell>
          <cell r="ACU6">
            <v>5514.4081040687024</v>
          </cell>
          <cell r="ACV6">
            <v>5424.2802871513168</v>
          </cell>
          <cell r="ACW6">
            <v>10115800.525055939</v>
          </cell>
          <cell r="ACX6">
            <v>5459.47798742138</v>
          </cell>
          <cell r="ACY6">
            <v>10317952.796447041</v>
          </cell>
          <cell r="ACZ6">
            <v>743.04911712156604</v>
          </cell>
          <cell r="ADA6">
            <v>4.528183878055513</v>
          </cell>
          <cell r="ADB6" t="e">
            <v>#N/A</v>
          </cell>
          <cell r="ADC6">
            <v>8874.66</v>
          </cell>
          <cell r="ADD6">
            <v>12873</v>
          </cell>
          <cell r="ADE6">
            <v>-7.2402612221151426</v>
          </cell>
          <cell r="ADF6">
            <v>-7.2264694562324658</v>
          </cell>
          <cell r="ADG6">
            <v>-7.2344634926681177</v>
          </cell>
          <cell r="ADH6">
            <v>4.06483789990294E-2</v>
          </cell>
          <cell r="ADI6">
            <v>1.67913200920266</v>
          </cell>
          <cell r="ADJ6">
            <v>1.6996703301852201</v>
          </cell>
          <cell r="ADK6">
            <v>0.12698702932032599</v>
          </cell>
          <cell r="ADL6">
            <v>33.3461576491</v>
          </cell>
          <cell r="ADM6">
            <v>55.992600692522103</v>
          </cell>
          <cell r="ADN6">
            <v>0.230841138516272</v>
          </cell>
          <cell r="ADO6">
            <v>4.5281838780553203E-2</v>
          </cell>
          <cell r="ADP6">
            <v>1.1665220985377891E-2</v>
          </cell>
          <cell r="ADQ6" t="e">
            <v>#N/A</v>
          </cell>
          <cell r="ADR6">
            <v>1864.9111014815339</v>
          </cell>
          <cell r="ADS6">
            <v>-0.76313732408344048</v>
          </cell>
          <cell r="ADT6" t="e">
            <v>#N/A</v>
          </cell>
          <cell r="ADU6" t="e">
            <v>#N/A</v>
          </cell>
          <cell r="ADV6" t="e">
            <v>#N/A</v>
          </cell>
          <cell r="ADW6" t="e">
            <v>#N/A</v>
          </cell>
          <cell r="ADX6" t="e">
            <v>#N/A</v>
          </cell>
          <cell r="ADY6" t="e">
            <v>#N/A</v>
          </cell>
          <cell r="ADZ6" t="e">
            <v>#N/A</v>
          </cell>
          <cell r="AEA6" t="e">
            <v>#N/A</v>
          </cell>
          <cell r="AEB6" t="e">
            <v>#N/A</v>
          </cell>
          <cell r="AEC6" t="e">
            <v>#N/A</v>
          </cell>
          <cell r="AED6" t="e">
            <v>#N/A</v>
          </cell>
          <cell r="AEE6" t="e">
            <v>#N/A</v>
          </cell>
          <cell r="AEF6" t="e">
            <v>#N/A</v>
          </cell>
          <cell r="AEG6" t="e">
            <v>#N/A</v>
          </cell>
          <cell r="AEH6" t="e">
            <v>#N/A</v>
          </cell>
          <cell r="AEI6" t="e">
            <v>#N/A</v>
          </cell>
          <cell r="AEJ6" t="e">
            <v>#N/A</v>
          </cell>
          <cell r="AEK6" t="e">
            <v>#N/A</v>
          </cell>
          <cell r="AEL6" t="e">
            <v>#N/A</v>
          </cell>
          <cell r="AEM6" t="e">
            <v>#N/A</v>
          </cell>
          <cell r="AEN6" t="e">
            <v>#N/A</v>
          </cell>
          <cell r="AEO6">
            <v>22752.760963479101</v>
          </cell>
          <cell r="AEP6">
            <v>32480.163055695899</v>
          </cell>
          <cell r="AEQ6" t="e">
            <v>#N/A</v>
          </cell>
          <cell r="AER6" t="e">
            <v>#N/A</v>
          </cell>
          <cell r="AES6" t="e">
            <v>#N/A</v>
          </cell>
          <cell r="AET6" t="e">
            <v>#N/A</v>
          </cell>
          <cell r="AEU6" t="e">
            <v>#N/A</v>
          </cell>
          <cell r="AEV6" t="e">
            <v>#N/A</v>
          </cell>
          <cell r="AEW6" t="e">
            <v>#N/A</v>
          </cell>
          <cell r="AEX6" t="e">
            <v>#N/A</v>
          </cell>
          <cell r="AEY6" t="e">
            <v>#N/A</v>
          </cell>
          <cell r="AEZ6" t="e">
            <v>#N/A</v>
          </cell>
          <cell r="AFA6" t="e">
            <v>#N/A</v>
          </cell>
          <cell r="AFB6" t="e">
            <v>#N/A</v>
          </cell>
          <cell r="AFC6" t="e">
            <v>#N/A</v>
          </cell>
          <cell r="AFD6" t="e">
            <v>#N/A</v>
          </cell>
          <cell r="AFE6" t="e">
            <v>#N/A</v>
          </cell>
          <cell r="AFF6">
            <v>56.902407117728401</v>
          </cell>
          <cell r="AFG6">
            <v>-5.4883898018344262</v>
          </cell>
          <cell r="AFH6">
            <v>-5.1139169903898107</v>
          </cell>
          <cell r="AFI6">
            <v>60.206790465657363</v>
          </cell>
          <cell r="AFJ6">
            <v>59.969181267568239</v>
          </cell>
          <cell r="AFK6">
            <v>77.049487423624882</v>
          </cell>
          <cell r="AFL6">
            <v>78.554864380823489</v>
          </cell>
          <cell r="AFM6">
            <v>2.2635418062852959</v>
          </cell>
          <cell r="AFN6">
            <v>4.0170777007656264</v>
          </cell>
          <cell r="AFO6">
            <v>2.6435689999999998</v>
          </cell>
          <cell r="AFP6">
            <v>3</v>
          </cell>
          <cell r="AFQ6">
            <v>1556.395996</v>
          </cell>
          <cell r="AFR6">
            <v>11.538789282383499</v>
          </cell>
          <cell r="AFS6">
            <v>4678.299598510971</v>
          </cell>
          <cell r="AFT6">
            <v>4554.6255205976104</v>
          </cell>
          <cell r="AFU6">
            <v>7020211.0557352277</v>
          </cell>
          <cell r="AFV6">
            <v>4450.9881247072999</v>
          </cell>
          <cell r="AFW6">
            <v>6927500.0955379903</v>
          </cell>
          <cell r="AFX6">
            <v>124.924131760115</v>
          </cell>
          <cell r="AFY6">
            <v>2.8077213062712469</v>
          </cell>
          <cell r="AFZ6" t="e">
            <v>#N/A</v>
          </cell>
          <cell r="AGA6">
            <v>5955.4549999999999</v>
          </cell>
          <cell r="AGB6">
            <v>8757.7049999999999</v>
          </cell>
          <cell r="AGC6">
            <v>-7.8865158880814672</v>
          </cell>
          <cell r="AGD6">
            <v>-7.8542153969207753</v>
          </cell>
          <cell r="AGE6">
            <v>-7.8387096644098282</v>
          </cell>
          <cell r="AGF6">
            <v>6.854733081076568E-2</v>
          </cell>
          <cell r="AGG6">
            <v>0.14658672599036299</v>
          </cell>
          <cell r="AGH6">
            <v>0.111294133603163</v>
          </cell>
          <cell r="AGI6">
            <v>0.12625276039447</v>
          </cell>
          <cell r="AGJ6">
            <v>7.18408597170317</v>
          </cell>
          <cell r="AGK6">
            <v>1.05309164182526</v>
          </cell>
          <cell r="AGL6">
            <v>2.3406461986853099E-2</v>
          </cell>
          <cell r="AGM6">
            <v>4.1326972013373577E-2</v>
          </cell>
          <cell r="AGN6">
            <v>-2.1042798594297862E-3</v>
          </cell>
          <cell r="AGO6" t="e">
            <v>#N/A</v>
          </cell>
          <cell r="AGP6">
            <v>1541.336609121294</v>
          </cell>
          <cell r="AGQ6">
            <v>-0.84785509464561093</v>
          </cell>
          <cell r="AGR6" t="e">
            <v>#N/A</v>
          </cell>
          <cell r="AGS6" t="e">
            <v>#N/A</v>
          </cell>
          <cell r="AGT6" t="e">
            <v>#N/A</v>
          </cell>
          <cell r="AGU6" t="e">
            <v>#N/A</v>
          </cell>
          <cell r="AGV6" t="e">
            <v>#N/A</v>
          </cell>
          <cell r="AGW6" t="e">
            <v>#N/A</v>
          </cell>
          <cell r="AGX6" t="e">
            <v>#N/A</v>
          </cell>
          <cell r="AGY6" t="e">
            <v>#N/A</v>
          </cell>
          <cell r="AGZ6" t="e">
            <v>#N/A</v>
          </cell>
          <cell r="AHA6" t="e">
            <v>#N/A</v>
          </cell>
          <cell r="AHB6" t="e">
            <v>#N/A</v>
          </cell>
          <cell r="AHC6" t="e">
            <v>#N/A</v>
          </cell>
          <cell r="AHD6" t="e">
            <v>#N/A</v>
          </cell>
          <cell r="AHE6" t="e">
            <v>#N/A</v>
          </cell>
          <cell r="AHF6" t="e">
            <v>#N/A</v>
          </cell>
          <cell r="AHG6" t="e">
            <v>#N/A</v>
          </cell>
          <cell r="AHH6" t="e">
            <v>#N/A</v>
          </cell>
          <cell r="AHI6" t="e">
            <v>#N/A</v>
          </cell>
          <cell r="AHJ6" t="e">
            <v>#N/A</v>
          </cell>
          <cell r="AHK6" t="e">
            <v>#N/A</v>
          </cell>
          <cell r="AHL6" t="e">
            <v>#N/A</v>
          </cell>
          <cell r="AHM6">
            <v>14303.226000000001</v>
          </cell>
          <cell r="AHN6">
            <v>20006.212464698201</v>
          </cell>
          <cell r="AHO6" t="e">
            <v>#N/A</v>
          </cell>
          <cell r="AHP6" t="e">
            <v>#N/A</v>
          </cell>
          <cell r="AHQ6" t="e">
            <v>#N/A</v>
          </cell>
          <cell r="AHR6" t="e">
            <v>#N/A</v>
          </cell>
          <cell r="AHS6" t="e">
            <v>#N/A</v>
          </cell>
          <cell r="AHT6" t="e">
            <v>#N/A</v>
          </cell>
          <cell r="AHU6" t="e">
            <v>#N/A</v>
          </cell>
          <cell r="AHV6" t="e">
            <v>#N/A</v>
          </cell>
          <cell r="AHW6" t="e">
            <v>#N/A</v>
          </cell>
          <cell r="AHX6" t="e">
            <v>#N/A</v>
          </cell>
          <cell r="AHY6" t="e">
            <v>#N/A</v>
          </cell>
          <cell r="AHZ6" t="e">
            <v>#N/A</v>
          </cell>
          <cell r="AIA6" t="e">
            <v>#N/A</v>
          </cell>
          <cell r="AIB6" t="e">
            <v>#N/A</v>
          </cell>
          <cell r="AIC6" t="e">
            <v>#N/A</v>
          </cell>
          <cell r="AID6">
            <v>1739.0909233856601</v>
          </cell>
          <cell r="AIE6">
            <v>-0.54187431697196864</v>
          </cell>
          <cell r="AIF6">
            <v>-4.7161855258404113E-2</v>
          </cell>
          <cell r="AIG6">
            <v>1748.565953201374</v>
          </cell>
          <cell r="AIH6">
            <v>1739.911497927937</v>
          </cell>
          <cell r="AII6">
            <v>67.60269631446522</v>
          </cell>
          <cell r="AIJ6">
            <v>67.795213063519498</v>
          </cell>
          <cell r="AIK6">
            <v>3.0034854271316469</v>
          </cell>
          <cell r="AIL6">
            <v>2.3150636718822781</v>
          </cell>
          <cell r="AIM6">
            <v>1.4150670000000001</v>
          </cell>
          <cell r="AIN6">
            <v>2.1</v>
          </cell>
          <cell r="AIO6">
            <v>1702.9109989999999</v>
          </cell>
          <cell r="AIP6">
            <v>448.85573104265501</v>
          </cell>
          <cell r="AIQ6">
            <v>4012.0241009204678</v>
          </cell>
          <cell r="AIR6">
            <v>3955.2512718362959</v>
          </cell>
          <cell r="AIS6">
            <v>6757005.5738249421</v>
          </cell>
          <cell r="AIT6">
            <v>3916.6179781328001</v>
          </cell>
          <cell r="AIU6">
            <v>6669651.8338434864</v>
          </cell>
          <cell r="AIV6">
            <v>5206.0739352129103</v>
          </cell>
          <cell r="AIW6">
            <v>0.25754883841277998</v>
          </cell>
          <cell r="AIX6" t="e">
            <v>#N/A</v>
          </cell>
          <cell r="AIY6">
            <v>5917.8575000000001</v>
          </cell>
          <cell r="AIZ6">
            <v>7968.0715</v>
          </cell>
          <cell r="AJA6">
            <v>-5.747536494234823</v>
          </cell>
          <cell r="AJB6">
            <v>-5.7497921908298801</v>
          </cell>
          <cell r="AJC6">
            <v>-5.7505609267446722</v>
          </cell>
          <cell r="AJD6">
            <v>4.5610623323796243E-2</v>
          </cell>
          <cell r="AJE6">
            <v>5.2879779999999998</v>
          </cell>
          <cell r="AJF6">
            <v>7.86194489304998</v>
          </cell>
          <cell r="AJG6">
            <v>0.19711045657356699</v>
          </cell>
          <cell r="AJH6">
            <v>32.702225936684997</v>
          </cell>
          <cell r="AJI6">
            <v>172.92865130421899</v>
          </cell>
          <cell r="AJJ6">
            <v>0.105348127982774</v>
          </cell>
          <cell r="AJK6">
            <v>-3.0385709392370952E-3</v>
          </cell>
          <cell r="AJL6">
            <v>2.4358732498145951E-3</v>
          </cell>
          <cell r="AJM6" t="e">
            <v>#N/A</v>
          </cell>
          <cell r="AJN6">
            <v>1708.363163154457</v>
          </cell>
          <cell r="AJO6">
            <v>-1.358302485099117</v>
          </cell>
          <cell r="AJP6" t="e">
            <v>#N/A</v>
          </cell>
          <cell r="AJQ6" t="e">
            <v>#N/A</v>
          </cell>
          <cell r="AJR6" t="e">
            <v>#N/A</v>
          </cell>
          <cell r="AJS6" t="e">
            <v>#N/A</v>
          </cell>
          <cell r="AJT6" t="e">
            <v>#N/A</v>
          </cell>
          <cell r="AJU6" t="e">
            <v>#N/A</v>
          </cell>
          <cell r="AJV6" t="e">
            <v>#N/A</v>
          </cell>
          <cell r="AJW6" t="e">
            <v>#N/A</v>
          </cell>
          <cell r="AJX6" t="e">
            <v>#N/A</v>
          </cell>
          <cell r="AJY6" t="e">
            <v>#N/A</v>
          </cell>
          <cell r="AJZ6" t="e">
            <v>#N/A</v>
          </cell>
          <cell r="AKA6" t="e">
            <v>#N/A</v>
          </cell>
          <cell r="AKB6" t="e">
            <v>#N/A</v>
          </cell>
          <cell r="AKC6" t="e">
            <v>#N/A</v>
          </cell>
          <cell r="AKD6" t="e">
            <v>#N/A</v>
          </cell>
          <cell r="AKE6" t="e">
            <v>#N/A</v>
          </cell>
          <cell r="AKF6" t="e">
            <v>#N/A</v>
          </cell>
          <cell r="AKG6" t="e">
            <v>#N/A</v>
          </cell>
          <cell r="AKH6" t="e">
            <v>#N/A</v>
          </cell>
          <cell r="AKI6" t="e">
            <v>#N/A</v>
          </cell>
          <cell r="AKJ6" t="e">
            <v>#N/A</v>
          </cell>
          <cell r="AKK6">
            <v>1250.1127535415601</v>
          </cell>
          <cell r="AKL6">
            <v>1713.8734999999999</v>
          </cell>
          <cell r="AKM6" t="e">
            <v>#N/A</v>
          </cell>
          <cell r="AKN6" t="e">
            <v>#N/A</v>
          </cell>
          <cell r="AKO6" t="e">
            <v>#N/A</v>
          </cell>
          <cell r="AKP6" t="e">
            <v>#N/A</v>
          </cell>
          <cell r="AKQ6" t="e">
            <v>#N/A</v>
          </cell>
          <cell r="AKR6" t="e">
            <v>#N/A</v>
          </cell>
          <cell r="AKS6" t="e">
            <v>#N/A</v>
          </cell>
          <cell r="AKT6" t="e">
            <v>#N/A</v>
          </cell>
          <cell r="AKU6" t="e">
            <v>#N/A</v>
          </cell>
          <cell r="AKV6" t="e">
            <v>#N/A</v>
          </cell>
          <cell r="AKW6" t="e">
            <v>#N/A</v>
          </cell>
          <cell r="AKX6" t="e">
            <v>#N/A</v>
          </cell>
          <cell r="AKY6" t="e">
            <v>#N/A</v>
          </cell>
          <cell r="AKZ6" t="e">
            <v>#N/A</v>
          </cell>
          <cell r="ALA6" t="e">
            <v>#N/A</v>
          </cell>
          <cell r="ALB6" t="e">
            <v>#N/A</v>
          </cell>
          <cell r="ALC6" t="e">
            <v>#N/A</v>
          </cell>
          <cell r="ALD6" t="e">
            <v>#N/A</v>
          </cell>
          <cell r="ALE6" t="e">
            <v>#N/A</v>
          </cell>
          <cell r="ALF6" t="e">
            <v>#N/A</v>
          </cell>
          <cell r="ALG6" t="e">
            <v>#N/A</v>
          </cell>
          <cell r="ALH6" t="e">
            <v>#N/A</v>
          </cell>
          <cell r="ALI6" t="e">
            <v>#N/A</v>
          </cell>
          <cell r="ALJ6" t="e">
            <v>#N/A</v>
          </cell>
          <cell r="ALK6" t="e">
            <v>#N/A</v>
          </cell>
          <cell r="ALL6" t="e">
            <v>#N/A</v>
          </cell>
          <cell r="ALM6" t="e">
            <v>#N/A</v>
          </cell>
          <cell r="ALN6" t="e">
            <v>#N/A</v>
          </cell>
          <cell r="ALO6" t="e">
            <v>#N/A</v>
          </cell>
          <cell r="ALP6" t="e">
            <v>#N/A</v>
          </cell>
          <cell r="ALQ6" t="e">
            <v>#N/A</v>
          </cell>
          <cell r="ALR6" t="e">
            <v>#N/A</v>
          </cell>
          <cell r="ALS6" t="e">
            <v>#N/A</v>
          </cell>
          <cell r="ALT6" t="e">
            <v>#N/A</v>
          </cell>
          <cell r="ALU6" t="e">
            <v>#N/A</v>
          </cell>
          <cell r="ALV6" t="e">
            <v>#N/A</v>
          </cell>
          <cell r="ALW6">
            <v>3145.2979999999902</v>
          </cell>
          <cell r="ALX6">
            <v>4518.607</v>
          </cell>
          <cell r="ALY6" t="e">
            <v>#N/A</v>
          </cell>
          <cell r="ALZ6" t="e">
            <v>#N/A</v>
          </cell>
          <cell r="AMA6" t="e">
            <v>#N/A</v>
          </cell>
          <cell r="AMB6" t="e">
            <v>#N/A</v>
          </cell>
          <cell r="AMC6" t="e">
            <v>#N/A</v>
          </cell>
          <cell r="AMD6" t="e">
            <v>#N/A</v>
          </cell>
          <cell r="AME6" t="e">
            <v>#N/A</v>
          </cell>
          <cell r="AMF6" t="e">
            <v>#N/A</v>
          </cell>
          <cell r="AMG6" t="e">
            <v>#N/A</v>
          </cell>
          <cell r="AMH6" t="e">
            <v>#N/A</v>
          </cell>
          <cell r="AMI6" t="e">
            <v>#N/A</v>
          </cell>
          <cell r="AMJ6" t="e">
            <v>#N/A</v>
          </cell>
          <cell r="AMK6" t="e">
            <v>#N/A</v>
          </cell>
          <cell r="AML6" t="e">
            <v>#N/A</v>
          </cell>
          <cell r="AMM6" t="e">
            <v>#N/A</v>
          </cell>
          <cell r="AMN6">
            <v>776.66440369999998</v>
          </cell>
          <cell r="AMO6" t="e">
            <v>#N/A</v>
          </cell>
          <cell r="AMP6">
            <v>-0.30673185923866247</v>
          </cell>
          <cell r="AMQ6" t="e">
            <v>#N/A</v>
          </cell>
          <cell r="AMR6">
            <v>779.05401055103653</v>
          </cell>
          <cell r="AMS6" t="e">
            <v>#N/A</v>
          </cell>
          <cell r="AMT6" t="e">
            <v>#N/A</v>
          </cell>
          <cell r="AMU6">
            <v>1.028449507376461</v>
          </cell>
          <cell r="AMV6">
            <v>2.6017331609365262</v>
          </cell>
          <cell r="AMW6">
            <v>3.1240363038738539</v>
          </cell>
          <cell r="AMX6" t="e">
            <v>#N/A</v>
          </cell>
          <cell r="AMY6">
            <v>1823.7844887976</v>
          </cell>
          <cell r="AMZ6">
            <v>150.835400163846</v>
          </cell>
          <cell r="ANA6" t="e">
            <v>#N/A</v>
          </cell>
          <cell r="ANB6" t="e">
            <v>#N/A</v>
          </cell>
          <cell r="ANC6" t="e">
            <v>#N/A</v>
          </cell>
          <cell r="AND6">
            <v>24515.811012882601</v>
          </cell>
          <cell r="ANE6">
            <v>44711555.855588667</v>
          </cell>
          <cell r="ANF6">
            <v>2182.3032407176802</v>
          </cell>
          <cell r="ANG6">
            <v>-0.64252682400052219</v>
          </cell>
          <cell r="ANH6" t="e">
            <v>#N/A</v>
          </cell>
          <cell r="ANI6">
            <v>39590.203941450403</v>
          </cell>
          <cell r="ANJ6">
            <v>55461.127073477102</v>
          </cell>
          <cell r="ANK6">
            <v>-7.4860719566543841</v>
          </cell>
          <cell r="ANL6">
            <v>-7.4806061514067768</v>
          </cell>
          <cell r="ANM6">
            <v>-7.4815368975126724</v>
          </cell>
          <cell r="ANN6">
            <v>4.2331859480978812E-2</v>
          </cell>
          <cell r="ANO6">
            <v>0.42591200000000001</v>
          </cell>
          <cell r="ANP6">
            <v>0.42456812840046498</v>
          </cell>
          <cell r="ANQ6">
            <v>0.13406800819244499</v>
          </cell>
          <cell r="ANR6">
            <v>117.07505294395</v>
          </cell>
          <cell r="ANS6">
            <v>49.863669949463997</v>
          </cell>
          <cell r="ANT6">
            <v>6.4807113862916002E-2</v>
          </cell>
          <cell r="ANU6">
            <v>-8.0714774014690044E-3</v>
          </cell>
          <cell r="ANV6" t="e">
            <v>#N/A</v>
          </cell>
          <cell r="ANW6" t="e">
            <v>#N/A</v>
          </cell>
          <cell r="ANX6">
            <v>1807.4154620134841</v>
          </cell>
          <cell r="ANY6">
            <v>-0.89419689268543934</v>
          </cell>
          <cell r="ANZ6">
            <v>5647.3458150720398</v>
          </cell>
          <cell r="AOA6">
            <v>2.6868837863526451</v>
          </cell>
          <cell r="AOB6">
            <v>1.5434454567318181</v>
          </cell>
          <cell r="AOC6">
            <v>5499.5785311995087</v>
          </cell>
          <cell r="AOD6">
            <v>5561.5069881378049</v>
          </cell>
          <cell r="AOE6">
            <v>65.900230269776614</v>
          </cell>
          <cell r="AOF6">
            <v>65.546136896433723</v>
          </cell>
          <cell r="AOG6">
            <v>0.44464806979362947</v>
          </cell>
          <cell r="AOH6">
            <v>1.4670357957920821</v>
          </cell>
          <cell r="AOI6">
            <v>4.4009850000000004</v>
          </cell>
          <cell r="AOJ6">
            <v>3.5</v>
          </cell>
          <cell r="AOK6">
            <v>1781.2996995916999</v>
          </cell>
          <cell r="AOL6">
            <v>992.69765344495295</v>
          </cell>
          <cell r="AOM6">
            <v>90621.449309211152</v>
          </cell>
          <cell r="AON6">
            <v>86633.212918330159</v>
          </cell>
          <cell r="AOO6">
            <v>153203830.44211349</v>
          </cell>
          <cell r="AOP6">
            <v>87922.119388571198</v>
          </cell>
          <cell r="AOQ6">
            <v>156615644.85432741</v>
          </cell>
          <cell r="AOR6">
            <v>14572.2120866614</v>
          </cell>
          <cell r="AOS6">
            <v>-4.1431106503209143E-2</v>
          </cell>
          <cell r="AOT6">
            <v>87633.1050327017</v>
          </cell>
          <cell r="AOU6">
            <v>138255.97296816701</v>
          </cell>
          <cell r="AOV6">
            <v>202736</v>
          </cell>
          <cell r="AOW6">
            <v>-6.9815125587051137</v>
          </cell>
          <cell r="AOX6">
            <v>-6.979191093954304</v>
          </cell>
          <cell r="AOY6">
            <v>-6.9937102433519129</v>
          </cell>
          <cell r="AOZ6">
            <v>3.9174363573116523E-2</v>
          </cell>
          <cell r="APA6">
            <v>1.022187</v>
          </cell>
          <cell r="APB6">
            <v>1.58931074916749</v>
          </cell>
          <cell r="APC6">
            <v>0.20119700845959301</v>
          </cell>
          <cell r="APD6">
            <v>995.52723718849802</v>
          </cell>
          <cell r="APE6">
            <v>1017.615</v>
          </cell>
          <cell r="APF6">
            <v>0.19532452552164201</v>
          </cell>
          <cell r="APG6">
            <v>-4.1431106503029723E-4</v>
          </cell>
          <cell r="APH6">
            <v>-5.8878964906288259E-3</v>
          </cell>
          <cell r="API6" t="e">
            <v>#N/A</v>
          </cell>
          <cell r="APJ6">
            <v>1768.4191233509951</v>
          </cell>
          <cell r="APK6">
            <v>-0.81105468608135833</v>
          </cell>
        </row>
        <row r="7">
          <cell r="A7">
            <v>1970</v>
          </cell>
          <cell r="B7">
            <v>132.019498663403</v>
          </cell>
          <cell r="C7">
            <v>2.9876053422033029</v>
          </cell>
          <cell r="D7">
            <v>0.46715659380494051</v>
          </cell>
          <cell r="E7">
            <v>128.18969644427949</v>
          </cell>
          <cell r="F7">
            <v>131.40562860474509</v>
          </cell>
          <cell r="G7">
            <v>61.795088261437833</v>
          </cell>
          <cell r="H7">
            <v>62.107699870172411</v>
          </cell>
          <cell r="I7">
            <v>7.3252230673587881</v>
          </cell>
          <cell r="J7">
            <v>3.5388851220558242</v>
          </cell>
          <cell r="K7">
            <v>1.0939970000000001</v>
          </cell>
          <cell r="L7">
            <v>1.1000000000000001</v>
          </cell>
          <cell r="M7">
            <v>1897.1866769999999</v>
          </cell>
          <cell r="N7">
            <v>33.767282476527498</v>
          </cell>
          <cell r="O7">
            <v>3290.2125397062641</v>
          </cell>
          <cell r="P7">
            <v>3254.2177132282532</v>
          </cell>
          <cell r="Q7">
            <v>6279818.2534040082</v>
          </cell>
          <cell r="R7">
            <v>3237.64148395743</v>
          </cell>
          <cell r="S7">
            <v>6142410.2882665452</v>
          </cell>
          <cell r="T7">
            <v>360.93085427819</v>
          </cell>
          <cell r="U7">
            <v>-0.29240581770890728</v>
          </cell>
          <cell r="V7" t="e">
            <v>#N/A</v>
          </cell>
          <cell r="W7">
            <v>5297.5919999999996</v>
          </cell>
          <cell r="X7">
            <v>7467.09</v>
          </cell>
          <cell r="Y7">
            <v>-7.3380636672035884</v>
          </cell>
          <cell r="Z7">
            <v>-7.3753899328624426</v>
          </cell>
          <cell r="AA7">
            <v>-7.3818826082648927</v>
          </cell>
          <cell r="AB7">
            <v>5.6827779328446813E-2</v>
          </cell>
          <cell r="AC7">
            <v>1.9314913192299501</v>
          </cell>
          <cell r="AD7">
            <v>1.5865107851576301</v>
          </cell>
          <cell r="AE7">
            <v>0.113466445343787</v>
          </cell>
          <cell r="AF7">
            <v>14.9797832294052</v>
          </cell>
          <cell r="AG7">
            <v>28.933321271542798</v>
          </cell>
          <cell r="AH7">
            <v>0.23248973846519599</v>
          </cell>
          <cell r="AI7">
            <v>-2.9240581770899081E-3</v>
          </cell>
          <cell r="AJ7">
            <v>-1.5997325893676709E-2</v>
          </cell>
          <cell r="AK7" t="e">
            <v>#N/A</v>
          </cell>
          <cell r="AL7">
            <v>1929.747425280374</v>
          </cell>
          <cell r="AM7">
            <v>-0.73251261495633768</v>
          </cell>
          <cell r="AN7">
            <v>171.22724560158599</v>
          </cell>
          <cell r="AO7">
            <v>-4.903290927682491E-2</v>
          </cell>
          <cell r="AP7">
            <v>0.75808749502090933</v>
          </cell>
          <cell r="AQ7">
            <v>171.31124448867709</v>
          </cell>
          <cell r="AR7">
            <v>169.93895959969211</v>
          </cell>
          <cell r="AS7">
            <v>54.497771620367217</v>
          </cell>
          <cell r="AT7">
            <v>54.317558503224497</v>
          </cell>
          <cell r="AU7">
            <v>5.0406259163326084</v>
          </cell>
          <cell r="AV7">
            <v>3.5725017972099589</v>
          </cell>
          <cell r="AW7">
            <v>2.3669600000000002</v>
          </cell>
          <cell r="AX7">
            <v>1.8</v>
          </cell>
          <cell r="AY7">
            <v>1905.9656660000001</v>
          </cell>
          <cell r="AZ7">
            <v>42.804744181719599</v>
          </cell>
          <cell r="BA7">
            <v>3766.7361013851551</v>
          </cell>
          <cell r="BB7">
            <v>3677.5789645598088</v>
          </cell>
          <cell r="BC7">
            <v>7028816.1184791503</v>
          </cell>
          <cell r="BD7">
            <v>3711.2070633104599</v>
          </cell>
          <cell r="BE7">
            <v>7073433.2420864264</v>
          </cell>
          <cell r="BF7">
            <v>445.967604721236</v>
          </cell>
          <cell r="BG7">
            <v>0.8118971611080994</v>
          </cell>
          <cell r="BH7" t="e">
            <v>#N/A</v>
          </cell>
          <cell r="BI7">
            <v>6934.65649999999</v>
          </cell>
          <cell r="BJ7" t="e">
            <v>#N/A</v>
          </cell>
          <cell r="BK7">
            <v>-7.2438013566725203</v>
          </cell>
          <cell r="BL7">
            <v>-7.249011643494514</v>
          </cell>
          <cell r="BM7">
            <v>-7.2391979142357341</v>
          </cell>
          <cell r="BN7">
            <v>6.1740516627516957E-2</v>
          </cell>
          <cell r="BO7">
            <v>1.2670234680799899</v>
          </cell>
          <cell r="BP7">
            <v>1.4158743743553299</v>
          </cell>
          <cell r="BQ7">
            <v>0.15596479608948299</v>
          </cell>
          <cell r="BR7">
            <v>26.705422445215401</v>
          </cell>
          <cell r="BS7">
            <v>33.836396963078002</v>
          </cell>
          <cell r="BT7">
            <v>0.18220603295710799</v>
          </cell>
          <cell r="BU7">
            <v>8.1189716110833914E-3</v>
          </cell>
          <cell r="BV7">
            <v>-5.1889211997990922E-3</v>
          </cell>
          <cell r="BW7" t="e">
            <v>#N/A</v>
          </cell>
          <cell r="BX7">
            <v>1911.261780158804</v>
          </cell>
          <cell r="BY7">
            <v>-0.98104301688628492</v>
          </cell>
          <cell r="BZ7" t="e">
            <v>#N/A</v>
          </cell>
          <cell r="CA7" t="e">
            <v>#N/A</v>
          </cell>
          <cell r="CB7" t="e">
            <v>#N/A</v>
          </cell>
          <cell r="CC7" t="e">
            <v>#N/A</v>
          </cell>
          <cell r="CD7" t="e">
            <v>#N/A</v>
          </cell>
          <cell r="CE7" t="e">
            <v>#N/A</v>
          </cell>
          <cell r="CF7" t="e">
            <v>#N/A</v>
          </cell>
          <cell r="CG7" t="e">
            <v>#N/A</v>
          </cell>
          <cell r="CH7" t="e">
            <v>#N/A</v>
          </cell>
          <cell r="CI7" t="e">
            <v>#N/A</v>
          </cell>
          <cell r="CJ7" t="e">
            <v>#N/A</v>
          </cell>
          <cell r="CK7" t="e">
            <v>#N/A</v>
          </cell>
          <cell r="CL7" t="e">
            <v>#N/A</v>
          </cell>
          <cell r="CM7" t="e">
            <v>#N/A</v>
          </cell>
          <cell r="CN7" t="e">
            <v>#N/A</v>
          </cell>
          <cell r="CO7" t="e">
            <v>#N/A</v>
          </cell>
          <cell r="CP7" t="e">
            <v>#N/A</v>
          </cell>
          <cell r="CQ7" t="e">
            <v>#N/A</v>
          </cell>
          <cell r="CR7" t="e">
            <v>#N/A</v>
          </cell>
          <cell r="CS7" t="e">
            <v>#N/A</v>
          </cell>
          <cell r="CT7" t="e">
            <v>#N/A</v>
          </cell>
          <cell r="CU7">
            <v>6303.3634999999886</v>
          </cell>
          <cell r="CV7">
            <v>8489.5734999999913</v>
          </cell>
          <cell r="CW7" t="e">
            <v>#N/A</v>
          </cell>
          <cell r="CX7" t="e">
            <v>#N/A</v>
          </cell>
          <cell r="CY7" t="e">
            <v>#N/A</v>
          </cell>
          <cell r="CZ7" t="e">
            <v>#N/A</v>
          </cell>
          <cell r="DA7" t="e">
            <v>#N/A</v>
          </cell>
          <cell r="DB7" t="e">
            <v>#N/A</v>
          </cell>
          <cell r="DC7" t="e">
            <v>#N/A</v>
          </cell>
          <cell r="DD7" t="e">
            <v>#N/A</v>
          </cell>
          <cell r="DE7" t="e">
            <v>#N/A</v>
          </cell>
          <cell r="DF7" t="e">
            <v>#N/A</v>
          </cell>
          <cell r="DG7" t="e">
            <v>#N/A</v>
          </cell>
          <cell r="DH7" t="e">
            <v>#N/A</v>
          </cell>
          <cell r="DI7" t="e">
            <v>#N/A</v>
          </cell>
          <cell r="DJ7" t="e">
            <v>#N/A</v>
          </cell>
          <cell r="DK7" t="e">
            <v>#N/A</v>
          </cell>
          <cell r="DL7" t="e">
            <v>#N/A</v>
          </cell>
          <cell r="DM7" t="e">
            <v>#N/A</v>
          </cell>
          <cell r="DN7" t="e">
            <v>#N/A</v>
          </cell>
          <cell r="DO7" t="e">
            <v>#N/A</v>
          </cell>
          <cell r="DP7" t="e">
            <v>#N/A</v>
          </cell>
          <cell r="DQ7" t="e">
            <v>#N/A</v>
          </cell>
          <cell r="DR7" t="e">
            <v>#N/A</v>
          </cell>
          <cell r="DS7" t="e">
            <v>#N/A</v>
          </cell>
          <cell r="DT7" t="e">
            <v>#N/A</v>
          </cell>
          <cell r="DU7" t="e">
            <v>#N/A</v>
          </cell>
          <cell r="DV7" t="e">
            <v>#N/A</v>
          </cell>
          <cell r="DW7" t="e">
            <v>#N/A</v>
          </cell>
          <cell r="DX7" t="e">
            <v>#N/A</v>
          </cell>
          <cell r="DY7" t="e">
            <v>#N/A</v>
          </cell>
          <cell r="DZ7" t="e">
            <v>#N/A</v>
          </cell>
          <cell r="EA7" t="e">
            <v>#N/A</v>
          </cell>
          <cell r="EB7" t="e">
            <v>#N/A</v>
          </cell>
          <cell r="EC7" t="e">
            <v>#N/A</v>
          </cell>
          <cell r="ED7" t="e">
            <v>#N/A</v>
          </cell>
          <cell r="EE7" t="e">
            <v>#N/A</v>
          </cell>
          <cell r="EF7" t="e">
            <v>#N/A</v>
          </cell>
          <cell r="EG7" t="e">
            <v>#N/A</v>
          </cell>
          <cell r="EH7">
            <v>614.45000000000005</v>
          </cell>
          <cell r="EI7" t="e">
            <v>#N/A</v>
          </cell>
          <cell r="EJ7" t="e">
            <v>#N/A</v>
          </cell>
          <cell r="EK7" t="e">
            <v>#N/A</v>
          </cell>
          <cell r="EL7" t="e">
            <v>#N/A</v>
          </cell>
          <cell r="EM7">
            <v>0.728775872497326</v>
          </cell>
          <cell r="EN7" t="e">
            <v>#N/A</v>
          </cell>
          <cell r="EO7" t="e">
            <v>#N/A</v>
          </cell>
          <cell r="EP7">
            <v>0.59587633852279609</v>
          </cell>
          <cell r="EQ7">
            <v>0.43426029850746201</v>
          </cell>
          <cell r="ER7" t="e">
            <v>#N/A</v>
          </cell>
          <cell r="ES7" t="e">
            <v>#N/A</v>
          </cell>
          <cell r="ET7" t="e">
            <v>#N/A</v>
          </cell>
          <cell r="EU7" t="e">
            <v>#N/A</v>
          </cell>
          <cell r="EV7" t="e">
            <v>#N/A</v>
          </cell>
          <cell r="EW7" t="e">
            <v>#N/A</v>
          </cell>
          <cell r="EX7" t="e">
            <v>#N/A</v>
          </cell>
          <cell r="EY7" t="e">
            <v>#N/A</v>
          </cell>
          <cell r="EZ7" t="e">
            <v>#N/A</v>
          </cell>
          <cell r="FA7" t="e">
            <v>#N/A</v>
          </cell>
          <cell r="FB7" t="e">
            <v>#N/A</v>
          </cell>
          <cell r="FC7" t="e">
            <v>#N/A</v>
          </cell>
          <cell r="FD7" t="e">
            <v>#N/A</v>
          </cell>
          <cell r="FE7" t="e">
            <v>#N/A</v>
          </cell>
          <cell r="FF7" t="e">
            <v>#N/A</v>
          </cell>
          <cell r="FG7" t="e">
            <v>#N/A</v>
          </cell>
          <cell r="FH7" t="e">
            <v>#N/A</v>
          </cell>
          <cell r="FI7" t="e">
            <v>#N/A</v>
          </cell>
          <cell r="FJ7" t="e">
            <v>#N/A</v>
          </cell>
          <cell r="FK7" t="e">
            <v>#N/A</v>
          </cell>
          <cell r="FL7" t="e">
            <v>#N/A</v>
          </cell>
          <cell r="FM7" t="e">
            <v>#N/A</v>
          </cell>
          <cell r="FN7" t="e">
            <v>#N/A</v>
          </cell>
          <cell r="FO7" t="e">
            <v>#N/A</v>
          </cell>
          <cell r="FP7" t="e">
            <v>#N/A</v>
          </cell>
          <cell r="FQ7" t="e">
            <v>#N/A</v>
          </cell>
          <cell r="FR7" t="e">
            <v>#N/A</v>
          </cell>
          <cell r="FS7">
            <v>7406.2404999999899</v>
          </cell>
          <cell r="FT7">
            <v>9861.4186492080007</v>
          </cell>
          <cell r="FU7" t="e">
            <v>#N/A</v>
          </cell>
          <cell r="FV7" t="e">
            <v>#N/A</v>
          </cell>
          <cell r="FW7" t="e">
            <v>#N/A</v>
          </cell>
          <cell r="FX7" t="e">
            <v>#N/A</v>
          </cell>
          <cell r="FY7" t="e">
            <v>#N/A</v>
          </cell>
          <cell r="FZ7" t="e">
            <v>#N/A</v>
          </cell>
          <cell r="GA7" t="e">
            <v>#N/A</v>
          </cell>
          <cell r="GB7" t="e">
            <v>#N/A</v>
          </cell>
          <cell r="GC7" t="e">
            <v>#N/A</v>
          </cell>
          <cell r="GD7" t="e">
            <v>#N/A</v>
          </cell>
          <cell r="GE7" t="e">
            <v>#N/A</v>
          </cell>
          <cell r="GF7" t="e">
            <v>#N/A</v>
          </cell>
          <cell r="GG7" t="e">
            <v>#N/A</v>
          </cell>
          <cell r="GH7" t="e">
            <v>#N/A</v>
          </cell>
          <cell r="GI7" t="e">
            <v>#N/A</v>
          </cell>
          <cell r="GJ7">
            <v>1381.8522177960999</v>
          </cell>
          <cell r="GK7">
            <v>1.848581683520778</v>
          </cell>
          <cell r="GL7">
            <v>1.6765796430700199</v>
          </cell>
          <cell r="GM7">
            <v>1356.7711940162301</v>
          </cell>
          <cell r="GN7">
            <v>1359.0663874089939</v>
          </cell>
          <cell r="GO7">
            <v>58.724385583937647</v>
          </cell>
          <cell r="GP7">
            <v>58.616864184400008</v>
          </cell>
          <cell r="GQ7">
            <v>3.0951276581901328</v>
          </cell>
          <cell r="GR7">
            <v>3.1845681704612439</v>
          </cell>
          <cell r="GS7">
            <v>0.90962900000000002</v>
          </cell>
          <cell r="GT7">
            <v>0.5</v>
          </cell>
          <cell r="GU7">
            <v>1960.4488281818999</v>
          </cell>
          <cell r="GV7">
            <v>361.48672966353303</v>
          </cell>
          <cell r="GW7">
            <v>33168.682025519469</v>
          </cell>
          <cell r="GX7">
            <v>32866.970074897559</v>
          </cell>
          <cell r="GY7">
            <v>64094523.310858414</v>
          </cell>
          <cell r="GZ7">
            <v>33063.375995649512</v>
          </cell>
          <cell r="HA7">
            <v>64819056.726408631</v>
          </cell>
          <cell r="HB7">
            <v>4182.8983991046498</v>
          </cell>
          <cell r="HC7">
            <v>6.4396139783388104</v>
          </cell>
          <cell r="HD7">
            <v>33496.789249669397</v>
          </cell>
          <cell r="HE7">
            <v>56585.561999999998</v>
          </cell>
          <cell r="HF7">
            <v>78129.335787813208</v>
          </cell>
          <cell r="HG7">
            <v>-7.3790074559101573</v>
          </cell>
          <cell r="HH7">
            <v>-7.3881722568194537</v>
          </cell>
          <cell r="HI7">
            <v>-7.3900180157710018</v>
          </cell>
          <cell r="HJ7">
            <v>4.6207971303912118E-2</v>
          </cell>
          <cell r="HK7">
            <v>1.9129372184699001</v>
          </cell>
          <cell r="HL7">
            <v>2.0134762705650799</v>
          </cell>
          <cell r="HM7">
            <v>0.15335507639557</v>
          </cell>
          <cell r="HN7">
            <v>211.91405242751</v>
          </cell>
          <cell r="HO7">
            <v>405.37827800536797</v>
          </cell>
          <cell r="HP7">
            <v>0.300340464893252</v>
          </cell>
          <cell r="HQ7">
            <v>6.4396139783386708E-2</v>
          </cell>
          <cell r="HR7">
            <v>-1.7364197333679041E-3</v>
          </cell>
          <cell r="HS7" t="e">
            <v>#N/A</v>
          </cell>
          <cell r="HT7">
            <v>1950.1196235856</v>
          </cell>
          <cell r="HU7">
            <v>-1.1996240912499181</v>
          </cell>
          <cell r="HV7">
            <v>926.58647022881496</v>
          </cell>
          <cell r="HW7">
            <v>2.5123364722825499</v>
          </cell>
          <cell r="HX7">
            <v>1.550211641740207</v>
          </cell>
          <cell r="HY7">
            <v>903.87801323731117</v>
          </cell>
          <cell r="HZ7">
            <v>912.44169288167188</v>
          </cell>
          <cell r="IA7">
            <v>68.056973549130589</v>
          </cell>
          <cell r="IB7">
            <v>67.944914361130316</v>
          </cell>
          <cell r="IC7">
            <v>0.62993828013446773</v>
          </cell>
          <cell r="ID7">
            <v>3.0929488002285228</v>
          </cell>
          <cell r="IE7">
            <v>2.142344</v>
          </cell>
          <cell r="IF7">
            <v>0.6</v>
          </cell>
          <cell r="IG7">
            <v>1845.3499890000001</v>
          </cell>
          <cell r="IH7">
            <v>166.249846568923</v>
          </cell>
          <cell r="II7">
            <v>2421.6097448638861</v>
          </cell>
          <cell r="IJ7">
            <v>2369.730533791379</v>
          </cell>
          <cell r="IK7">
            <v>4353529.4958731774</v>
          </cell>
          <cell r="IL7">
            <v>2411.0500000000002</v>
          </cell>
          <cell r="IM7">
            <v>4449231.0909784501</v>
          </cell>
          <cell r="IN7">
            <v>2299.32167842133</v>
          </cell>
          <cell r="IO7">
            <v>-0.1028426048434348</v>
          </cell>
          <cell r="IP7">
            <v>2424.61</v>
          </cell>
          <cell r="IQ7">
            <v>3564.078</v>
          </cell>
          <cell r="IR7">
            <v>4937.58</v>
          </cell>
          <cell r="IS7">
            <v>-5.8279791341793592</v>
          </cell>
          <cell r="IT7">
            <v>-5.8328188247112873</v>
          </cell>
          <cell r="IU7">
            <v>-5.8386582365041848</v>
          </cell>
          <cell r="IV7">
            <v>3.8045832271215357E-2</v>
          </cell>
          <cell r="IW7">
            <v>7.6667500000000004</v>
          </cell>
          <cell r="IX7">
            <v>9.7530341124044195</v>
          </cell>
          <cell r="IY7">
            <v>0.13438092471847601</v>
          </cell>
          <cell r="IZ7">
            <v>16.7040701731502</v>
          </cell>
          <cell r="JA7">
            <v>128.06593000000001</v>
          </cell>
          <cell r="JB7">
            <v>0.15203784871239301</v>
          </cell>
          <cell r="JC7">
            <v>2.9553787083144378E-2</v>
          </cell>
          <cell r="JD7">
            <v>9.6973164487176178E-3</v>
          </cell>
          <cell r="JE7" t="e">
            <v>#N/A</v>
          </cell>
          <cell r="JF7">
            <v>1837.1411575255679</v>
          </cell>
          <cell r="JG7">
            <v>-1.941715624617202</v>
          </cell>
          <cell r="JH7" t="e">
            <v>#N/A</v>
          </cell>
          <cell r="JI7" t="e">
            <v>#N/A</v>
          </cell>
          <cell r="JJ7" t="e">
            <v>#N/A</v>
          </cell>
          <cell r="JK7" t="e">
            <v>#N/A</v>
          </cell>
          <cell r="JL7" t="e">
            <v>#N/A</v>
          </cell>
          <cell r="JM7" t="e">
            <v>#N/A</v>
          </cell>
          <cell r="JN7" t="e">
            <v>#N/A</v>
          </cell>
          <cell r="JO7" t="e">
            <v>#N/A</v>
          </cell>
          <cell r="JP7" t="e">
            <v>#N/A</v>
          </cell>
          <cell r="JQ7" t="e">
            <v>#N/A</v>
          </cell>
          <cell r="JR7" t="e">
            <v>#N/A</v>
          </cell>
          <cell r="JS7" t="e">
            <v>#N/A</v>
          </cell>
          <cell r="JT7" t="e">
            <v>#N/A</v>
          </cell>
          <cell r="JU7" t="e">
            <v>#N/A</v>
          </cell>
          <cell r="JV7" t="e">
            <v>#N/A</v>
          </cell>
          <cell r="JW7" t="e">
            <v>#N/A</v>
          </cell>
          <cell r="JX7" t="e">
            <v>#N/A</v>
          </cell>
          <cell r="JY7" t="e">
            <v>#N/A</v>
          </cell>
          <cell r="JZ7" t="e">
            <v>#N/A</v>
          </cell>
          <cell r="KA7" t="e">
            <v>#N/A</v>
          </cell>
          <cell r="KB7" t="e">
            <v>#N/A</v>
          </cell>
          <cell r="KC7">
            <v>1003.7155</v>
          </cell>
          <cell r="KD7">
            <v>1370.93095180503</v>
          </cell>
          <cell r="KE7" t="e">
            <v>#N/A</v>
          </cell>
          <cell r="KF7" t="e">
            <v>#N/A</v>
          </cell>
          <cell r="KG7" t="e">
            <v>#N/A</v>
          </cell>
          <cell r="KH7" t="e">
            <v>#N/A</v>
          </cell>
          <cell r="KI7" t="e">
            <v>#N/A</v>
          </cell>
          <cell r="KJ7" t="e">
            <v>#N/A</v>
          </cell>
          <cell r="KK7" t="e">
            <v>#N/A</v>
          </cell>
          <cell r="KL7" t="e">
            <v>#N/A</v>
          </cell>
          <cell r="KM7" t="e">
            <v>#N/A</v>
          </cell>
          <cell r="KN7" t="e">
            <v>#N/A</v>
          </cell>
          <cell r="KO7" t="e">
            <v>#N/A</v>
          </cell>
          <cell r="KP7" t="e">
            <v>#N/A</v>
          </cell>
          <cell r="KQ7" t="e">
            <v>#N/A</v>
          </cell>
          <cell r="KR7" t="e">
            <v>#N/A</v>
          </cell>
          <cell r="KS7" t="e">
            <v>#N/A</v>
          </cell>
          <cell r="KT7">
            <v>83.990481070000001</v>
          </cell>
          <cell r="KU7">
            <v>0.96444594539668582</v>
          </cell>
          <cell r="KV7">
            <v>1.127588129793611</v>
          </cell>
          <cell r="KW7">
            <v>83.188176078758957</v>
          </cell>
          <cell r="KX7">
            <v>83.053974314310011</v>
          </cell>
          <cell r="KY7">
            <v>56.217151022644828</v>
          </cell>
          <cell r="KZ7">
            <v>56.403546300591898</v>
          </cell>
          <cell r="LA7">
            <v>7.1326764563002243</v>
          </cell>
          <cell r="LB7">
            <v>4.4190410715481576</v>
          </cell>
          <cell r="LC7">
            <v>4.2157309999999999</v>
          </cell>
          <cell r="LD7">
            <v>4.3</v>
          </cell>
          <cell r="LE7">
            <v>2229.981182</v>
          </cell>
          <cell r="LF7">
            <v>26.522840832751999</v>
          </cell>
          <cell r="LG7">
            <v>3550.051612939435</v>
          </cell>
          <cell r="LH7">
            <v>3400.3909865767469</v>
          </cell>
          <cell r="LI7">
            <v>7650421.651545723</v>
          </cell>
          <cell r="LJ7">
            <v>3386.1720994535299</v>
          </cell>
          <cell r="LK7">
            <v>7551100.0607948042</v>
          </cell>
          <cell r="LL7">
            <v>240.466910424622</v>
          </cell>
          <cell r="LM7">
            <v>-0.80491139519358512</v>
          </cell>
          <cell r="LN7" t="e">
            <v>#N/A</v>
          </cell>
          <cell r="LO7">
            <v>6294.0219999999899</v>
          </cell>
          <cell r="LP7">
            <v>8792.8060000000005</v>
          </cell>
          <cell r="LQ7">
            <v>-7.7823828800121717</v>
          </cell>
          <cell r="LR7">
            <v>-7.811174890899732</v>
          </cell>
          <cell r="LS7">
            <v>-7.8004750088171946</v>
          </cell>
          <cell r="LT7">
            <v>3.71703178902019E-2</v>
          </cell>
          <cell r="LU7">
            <v>8.9997945999999995E-2</v>
          </cell>
          <cell r="LV7">
            <v>6.5612046618699904E-2</v>
          </cell>
          <cell r="LW7">
            <v>0.15089161673257501</v>
          </cell>
          <cell r="LX7">
            <v>12.673459478799</v>
          </cell>
          <cell r="LY7">
            <v>1.1405853218061399</v>
          </cell>
          <cell r="LZ7">
            <v>1.43498035371707E-2</v>
          </cell>
          <cell r="MA7">
            <v>-3.6336553933422923E-2</v>
          </cell>
          <cell r="MB7">
            <v>-1.844766713199639E-3</v>
          </cell>
          <cell r="MC7" t="e">
            <v>#N/A</v>
          </cell>
          <cell r="MD7">
            <v>2249.8652895347141</v>
          </cell>
          <cell r="ME7">
            <v>-0.55804110023044418</v>
          </cell>
          <cell r="MF7">
            <v>374.99069630866097</v>
          </cell>
          <cell r="MG7">
            <v>0.50836501987825411</v>
          </cell>
          <cell r="MH7">
            <v>-0.71169213936739251</v>
          </cell>
          <cell r="MI7">
            <v>373.0940168358091</v>
          </cell>
          <cell r="MJ7">
            <v>377.67860525432849</v>
          </cell>
          <cell r="MK7">
            <v>59.459333957279313</v>
          </cell>
          <cell r="ML7">
            <v>59.465459031640961</v>
          </cell>
          <cell r="MM7">
            <v>1.389599932430752</v>
          </cell>
          <cell r="MN7">
            <v>3.260547216665977</v>
          </cell>
          <cell r="MO7">
            <v>5.350714</v>
          </cell>
          <cell r="MP7">
            <v>2.6</v>
          </cell>
          <cell r="MQ7">
            <v>1992.8923870000001</v>
          </cell>
          <cell r="MR7">
            <v>78.489068396524502</v>
          </cell>
          <cell r="MS7">
            <v>13861.26874570453</v>
          </cell>
          <cell r="MT7">
            <v>13119.591898350491</v>
          </cell>
          <cell r="MU7">
            <v>26051435.557146259</v>
          </cell>
          <cell r="MV7">
            <v>13499.485138125699</v>
          </cell>
          <cell r="MW7">
            <v>26903021.160190359</v>
          </cell>
          <cell r="MX7">
            <v>851.58906775438402</v>
          </cell>
          <cell r="MY7">
            <v>-2.4030096831450418</v>
          </cell>
          <cell r="MZ7">
            <v>13420.712703745001</v>
          </cell>
          <cell r="NA7">
            <v>23309.781798420299</v>
          </cell>
          <cell r="NB7">
            <v>33760.9286623527</v>
          </cell>
          <cell r="NC7">
            <v>-7.5546221645381966</v>
          </cell>
          <cell r="ND7">
            <v>-7.5485973991171722</v>
          </cell>
          <cell r="NE7">
            <v>-7.5387852207927706</v>
          </cell>
          <cell r="NF7">
            <v>4.1444480573535558E-2</v>
          </cell>
          <cell r="NG7">
            <v>0.42888824780931001</v>
          </cell>
          <cell r="NH7">
            <v>0.28339625706961602</v>
          </cell>
          <cell r="NI7">
            <v>0.10805241436332499</v>
          </cell>
          <cell r="NJ7">
            <v>40.518650099935499</v>
          </cell>
          <cell r="NK7">
            <v>17.377972844959899</v>
          </cell>
          <cell r="NL7">
            <v>5.0704213050000002E-2</v>
          </cell>
          <cell r="NM7">
            <v>-2.546317955277301E-3</v>
          </cell>
          <cell r="NN7">
            <v>6.1544978652238848E-3</v>
          </cell>
          <cell r="NO7" t="e">
            <v>#N/A</v>
          </cell>
          <cell r="NP7">
            <v>1985.6894756323691</v>
          </cell>
          <cell r="NQ7">
            <v>0.25265154332767548</v>
          </cell>
          <cell r="NR7">
            <v>74.039142881229594</v>
          </cell>
          <cell r="NS7">
            <v>-0.84532199443921874</v>
          </cell>
          <cell r="NT7">
            <v>1.5229577862583721</v>
          </cell>
          <cell r="NU7">
            <v>74.670347754119419</v>
          </cell>
          <cell r="NV7">
            <v>72.928473022927577</v>
          </cell>
          <cell r="NW7">
            <v>69.318657628305075</v>
          </cell>
          <cell r="NX7">
            <v>68.771999076117069</v>
          </cell>
          <cell r="NY7">
            <v>4.5390601635135752</v>
          </cell>
          <cell r="NZ7">
            <v>3.5771798717179948</v>
          </cell>
          <cell r="OA7">
            <v>1.3784829999999999</v>
          </cell>
          <cell r="OB7">
            <v>1.8</v>
          </cell>
          <cell r="OC7">
            <v>2045.5022300000001</v>
          </cell>
          <cell r="OD7">
            <v>21.23102775828</v>
          </cell>
          <cell r="OE7">
            <v>2303.2801579377378</v>
          </cell>
          <cell r="OF7">
            <v>2271.529832518193</v>
          </cell>
          <cell r="OG7">
            <v>4630766.8019803278</v>
          </cell>
          <cell r="OH7">
            <v>2279.8000000000002</v>
          </cell>
          <cell r="OI7">
            <v>4663335.9839540003</v>
          </cell>
          <cell r="OJ7">
            <v>233.75140340687801</v>
          </cell>
          <cell r="OK7">
            <v>1.957966971984026</v>
          </cell>
          <cell r="OL7">
            <v>2285.1088191710001</v>
          </cell>
          <cell r="OM7">
            <v>3349.154</v>
          </cell>
          <cell r="ON7">
            <v>4606</v>
          </cell>
          <cell r="OO7">
            <v>-7.5853035061411278</v>
          </cell>
          <cell r="OP7">
            <v>-7.5955470546244808</v>
          </cell>
          <cell r="OQ7">
            <v>-7.5722587663738166</v>
          </cell>
          <cell r="OR7">
            <v>4.2252632549018093E-2</v>
          </cell>
          <cell r="OS7">
            <v>0.722089634073528</v>
          </cell>
          <cell r="OT7">
            <v>0.81823289046016701</v>
          </cell>
          <cell r="OU7">
            <v>0.14977854064510501</v>
          </cell>
          <cell r="OV7">
            <v>11.089474771364999</v>
          </cell>
          <cell r="OW7">
            <v>8.0075947797225897</v>
          </cell>
          <cell r="OX7">
            <v>0.12738748779158099</v>
          </cell>
          <cell r="OY7">
            <v>2.4556914846597781E-2</v>
          </cell>
          <cell r="OZ7">
            <v>7.7005439304592294E-3</v>
          </cell>
          <cell r="PA7" t="e">
            <v>#N/A</v>
          </cell>
          <cell r="PB7">
            <v>2038.6114836302679</v>
          </cell>
          <cell r="PC7">
            <v>-1.0239131221363551</v>
          </cell>
          <cell r="PD7">
            <v>854.90600024414402</v>
          </cell>
          <cell r="PE7">
            <v>1.7334256337194101</v>
          </cell>
          <cell r="PF7">
            <v>0.78416706573740669</v>
          </cell>
          <cell r="PG7">
            <v>840.33934266810593</v>
          </cell>
          <cell r="PH7">
            <v>848.25426962800987</v>
          </cell>
          <cell r="PI7">
            <v>59.535096068094262</v>
          </cell>
          <cell r="PJ7">
            <v>59.342215767281353</v>
          </cell>
          <cell r="PK7">
            <v>3.7791935967809391</v>
          </cell>
          <cell r="PL7">
            <v>3.4959945874819991</v>
          </cell>
          <cell r="PM7">
            <v>3.545108725429126</v>
          </cell>
          <cell r="PN7">
            <v>2.6</v>
          </cell>
          <cell r="PO7">
            <v>1950.7990219999999</v>
          </cell>
          <cell r="PP7">
            <v>219.74499729785001</v>
          </cell>
          <cell r="PQ7">
            <v>21757.822535010269</v>
          </cell>
          <cell r="PR7">
            <v>20986.484069858241</v>
          </cell>
          <cell r="PS7">
            <v>41132854.234620214</v>
          </cell>
          <cell r="PT7">
            <v>21261</v>
          </cell>
          <cell r="PU7">
            <v>41475938.006742001</v>
          </cell>
          <cell r="PV7">
            <v>2362.9750014731299</v>
          </cell>
          <cell r="PW7">
            <v>-0.52052904219483942</v>
          </cell>
          <cell r="PX7">
            <v>20937.1934686848</v>
          </cell>
          <cell r="PY7">
            <v>36664.998523709597</v>
          </cell>
          <cell r="PZ7">
            <v>51933</v>
          </cell>
          <cell r="QA7">
            <v>-7.3691009291240279</v>
          </cell>
          <cell r="QB7">
            <v>-7.3813821843651199</v>
          </cell>
          <cell r="QC7">
            <v>-7.3808875812755428</v>
          </cell>
          <cell r="QD7">
            <v>4.2949685331890128E-2</v>
          </cell>
          <cell r="QE7">
            <v>0.86555521169832705</v>
          </cell>
          <cell r="QF7">
            <v>1.0273643433839601</v>
          </cell>
          <cell r="QG7">
            <v>0.16819877696164701</v>
          </cell>
          <cell r="QH7">
            <v>143.794143658238</v>
          </cell>
          <cell r="QI7">
            <v>124.461770455086</v>
          </cell>
          <cell r="QJ7">
            <v>0.157384140902182</v>
          </cell>
          <cell r="QK7">
            <v>8.676428937453351E-3</v>
          </cell>
          <cell r="QL7">
            <v>8.5479127819837008E-4</v>
          </cell>
          <cell r="QM7" t="e">
            <v>#N/A</v>
          </cell>
          <cell r="QN7">
            <v>1959.9688112453821</v>
          </cell>
          <cell r="QO7">
            <v>-1.4228143216314051</v>
          </cell>
          <cell r="QP7" t="e">
            <v>#N/A</v>
          </cell>
          <cell r="QQ7" t="e">
            <v>#N/A</v>
          </cell>
          <cell r="QR7" t="e">
            <v>#N/A</v>
          </cell>
          <cell r="QS7" t="e">
            <v>#N/A</v>
          </cell>
          <cell r="QT7" t="e">
            <v>#N/A</v>
          </cell>
          <cell r="QU7" t="e">
            <v>#N/A</v>
          </cell>
          <cell r="QV7" t="e">
            <v>#N/A</v>
          </cell>
          <cell r="QW7" t="e">
            <v>#N/A</v>
          </cell>
          <cell r="QX7" t="e">
            <v>#N/A</v>
          </cell>
          <cell r="QY7" t="e">
            <v>#N/A</v>
          </cell>
          <cell r="QZ7" t="e">
            <v>#N/A</v>
          </cell>
          <cell r="RA7" t="e">
            <v>#N/A</v>
          </cell>
          <cell r="RB7" t="e">
            <v>#N/A</v>
          </cell>
          <cell r="RC7" t="e">
            <v>#N/A</v>
          </cell>
          <cell r="RD7" t="e">
            <v>#N/A</v>
          </cell>
          <cell r="RE7" t="e">
            <v>#N/A</v>
          </cell>
          <cell r="RF7" t="e">
            <v>#N/A</v>
          </cell>
          <cell r="RG7" t="e">
            <v>#N/A</v>
          </cell>
          <cell r="RH7" t="e">
            <v>#N/A</v>
          </cell>
          <cell r="RI7" t="e">
            <v>#N/A</v>
          </cell>
          <cell r="RJ7" t="e">
            <v>#N/A</v>
          </cell>
          <cell r="RK7" t="e">
            <v>#N/A</v>
          </cell>
          <cell r="RL7">
            <v>4412.2515000000003</v>
          </cell>
          <cell r="RM7" t="e">
            <v>#N/A</v>
          </cell>
          <cell r="RN7" t="e">
            <v>#N/A</v>
          </cell>
          <cell r="RO7" t="e">
            <v>#N/A</v>
          </cell>
          <cell r="RP7" t="e">
            <v>#N/A</v>
          </cell>
          <cell r="RQ7" t="e">
            <v>#N/A</v>
          </cell>
          <cell r="RR7" t="e">
            <v>#N/A</v>
          </cell>
          <cell r="RS7" t="e">
            <v>#N/A</v>
          </cell>
          <cell r="RT7" t="e">
            <v>#N/A</v>
          </cell>
          <cell r="RU7" t="e">
            <v>#N/A</v>
          </cell>
          <cell r="RV7" t="e">
            <v>#N/A</v>
          </cell>
          <cell r="RW7" t="e">
            <v>#N/A</v>
          </cell>
          <cell r="RX7" t="e">
            <v>#N/A</v>
          </cell>
          <cell r="RY7" t="e">
            <v>#N/A</v>
          </cell>
          <cell r="RZ7" t="e">
            <v>#N/A</v>
          </cell>
          <cell r="SA7" t="e">
            <v>#N/A</v>
          </cell>
          <cell r="SB7" t="e">
            <v>#N/A</v>
          </cell>
          <cell r="SC7" t="e">
            <v>#N/A</v>
          </cell>
          <cell r="SD7" t="e">
            <v>#N/A</v>
          </cell>
          <cell r="SE7" t="e">
            <v>#N/A</v>
          </cell>
          <cell r="SF7" t="e">
            <v>#N/A</v>
          </cell>
          <cell r="SG7" t="e">
            <v>#N/A</v>
          </cell>
          <cell r="SH7" t="e">
            <v>#N/A</v>
          </cell>
          <cell r="SI7" t="e">
            <v>#N/A</v>
          </cell>
          <cell r="SJ7" t="e">
            <v>#N/A</v>
          </cell>
          <cell r="SK7" t="e">
            <v>#N/A</v>
          </cell>
          <cell r="SL7" t="e">
            <v>#N/A</v>
          </cell>
          <cell r="SM7" t="e">
            <v>#N/A</v>
          </cell>
          <cell r="SN7" t="e">
            <v>#N/A</v>
          </cell>
          <cell r="SO7" t="e">
            <v>#N/A</v>
          </cell>
          <cell r="SP7" t="e">
            <v>#N/A</v>
          </cell>
          <cell r="SQ7" t="e">
            <v>#N/A</v>
          </cell>
          <cell r="SR7" t="e">
            <v>#N/A</v>
          </cell>
          <cell r="SS7" t="e">
            <v>#N/A</v>
          </cell>
          <cell r="ST7" t="e">
            <v>#N/A</v>
          </cell>
          <cell r="SU7" t="e">
            <v>#N/A</v>
          </cell>
          <cell r="SV7" t="e">
            <v>#N/A</v>
          </cell>
          <cell r="SW7">
            <v>7821.5164999999997</v>
          </cell>
          <cell r="SX7">
            <v>10337.91</v>
          </cell>
          <cell r="SY7" t="e">
            <v>#N/A</v>
          </cell>
          <cell r="SZ7" t="e">
            <v>#N/A</v>
          </cell>
          <cell r="TA7" t="e">
            <v>#N/A</v>
          </cell>
          <cell r="TB7" t="e">
            <v>#N/A</v>
          </cell>
          <cell r="TC7" t="e">
            <v>#N/A</v>
          </cell>
          <cell r="TD7" t="e">
            <v>#N/A</v>
          </cell>
          <cell r="TE7" t="e">
            <v>#N/A</v>
          </cell>
          <cell r="TF7" t="e">
            <v>#N/A</v>
          </cell>
          <cell r="TG7">
            <v>346.80544903732698</v>
          </cell>
          <cell r="TH7" t="e">
            <v>#N/A</v>
          </cell>
          <cell r="TI7" t="e">
            <v>#N/A</v>
          </cell>
          <cell r="TJ7" t="e">
            <v>#N/A</v>
          </cell>
          <cell r="TK7" t="e">
            <v>#N/A</v>
          </cell>
          <cell r="TL7" t="e">
            <v>#N/A</v>
          </cell>
          <cell r="TM7" t="e">
            <v>#N/A</v>
          </cell>
          <cell r="TN7">
            <v>34.352429899467303</v>
          </cell>
          <cell r="TO7">
            <v>-0.63958744788334965</v>
          </cell>
          <cell r="TP7">
            <v>-0.27712121301570752</v>
          </cell>
          <cell r="TQ7">
            <v>34.573558036958353</v>
          </cell>
          <cell r="TR7">
            <v>34.447892316513169</v>
          </cell>
          <cell r="TS7">
            <v>70.448987486708049</v>
          </cell>
          <cell r="TT7">
            <v>70.144701915894004</v>
          </cell>
          <cell r="TU7">
            <v>1.530795100827298</v>
          </cell>
          <cell r="TV7">
            <v>3.1259059405584821</v>
          </cell>
          <cell r="TW7">
            <v>5.9450513776703202</v>
          </cell>
          <cell r="TX7">
            <v>6.3</v>
          </cell>
          <cell r="TY7">
            <v>2274.0141480000002</v>
          </cell>
          <cell r="TZ7">
            <v>8.7474285145068489</v>
          </cell>
          <cell r="UA7">
            <v>1342.569594670211</v>
          </cell>
          <cell r="UB7">
            <v>1262.753142486087</v>
          </cell>
          <cell r="UC7">
            <v>2863391.5963728391</v>
          </cell>
          <cell r="UD7">
            <v>1263.4448224043699</v>
          </cell>
          <cell r="UE7">
            <v>2873091.4013648848</v>
          </cell>
          <cell r="UF7">
            <v>106.931405532179</v>
          </cell>
          <cell r="UG7">
            <v>2.8933536428519449</v>
          </cell>
          <cell r="UH7" t="e">
            <v>#N/A</v>
          </cell>
          <cell r="UI7">
            <v>1914</v>
          </cell>
          <cell r="UJ7">
            <v>2950.72</v>
          </cell>
          <cell r="UK7">
            <v>-7.7646773384736472</v>
          </cell>
          <cell r="UL7">
            <v>-7.764770594321476</v>
          </cell>
          <cell r="UM7">
            <v>-7.7560627538590596</v>
          </cell>
          <cell r="UN7">
            <v>3.3108602801213118E-2</v>
          </cell>
          <cell r="UO7">
            <v>0.54082080948341904</v>
          </cell>
          <cell r="UP7">
            <v>0.50157890936363003</v>
          </cell>
          <cell r="UQ7">
            <v>0.12624340208938101</v>
          </cell>
          <cell r="UR7">
            <v>4.3367676205457197</v>
          </cell>
          <cell r="US7">
            <v>2.3454141750850201</v>
          </cell>
          <cell r="UT7">
            <v>0.13991373321804601</v>
          </cell>
          <cell r="UU7" t="e">
            <v>#N/A</v>
          </cell>
          <cell r="UV7" t="e">
            <v>#N/A</v>
          </cell>
          <cell r="UW7" t="e">
            <v>#N/A</v>
          </cell>
          <cell r="UX7">
            <v>2267.5782779961578</v>
          </cell>
          <cell r="UY7">
            <v>-0.15557789458023891</v>
          </cell>
          <cell r="UZ7">
            <v>858.33921886328505</v>
          </cell>
          <cell r="VA7">
            <v>2.0588395287215682</v>
          </cell>
          <cell r="VB7">
            <v>3.4337231777823658</v>
          </cell>
          <cell r="VC7">
            <v>841.02388663916736</v>
          </cell>
          <cell r="VD7">
            <v>829.84465075086553</v>
          </cell>
          <cell r="VE7">
            <v>54.089641966014717</v>
          </cell>
          <cell r="VF7">
            <v>54.111698521045007</v>
          </cell>
          <cell r="VG7">
            <v>4.358070019305238</v>
          </cell>
          <cell r="VH7">
            <v>3.5089990342035189</v>
          </cell>
          <cell r="VI7">
            <v>5.3901659999999998</v>
          </cell>
          <cell r="VJ7">
            <v>5.2</v>
          </cell>
          <cell r="VK7">
            <v>2016.241794</v>
          </cell>
          <cell r="VL7">
            <v>229.63367454846099</v>
          </cell>
          <cell r="VM7">
            <v>20868.879986721779</v>
          </cell>
          <cell r="VN7">
            <v>19744.012713096701</v>
          </cell>
          <cell r="VO7">
            <v>39531642.393238731</v>
          </cell>
          <cell r="VP7">
            <v>19775.6341628831</v>
          </cell>
          <cell r="VQ7">
            <v>39872460.102059111</v>
          </cell>
          <cell r="VR7">
            <v>2228.4408439776898</v>
          </cell>
          <cell r="VS7">
            <v>7.7570047627641303</v>
          </cell>
          <cell r="VT7">
            <v>19124.522410469301</v>
          </cell>
          <cell r="VU7">
            <v>38566.300000000003</v>
          </cell>
          <cell r="VV7">
            <v>53821.85</v>
          </cell>
          <cell r="VW7">
            <v>-7.3189483984020711</v>
          </cell>
          <cell r="VX7">
            <v>-7.3444691491953256</v>
          </cell>
          <cell r="VY7">
            <v>-7.3337478327324508</v>
          </cell>
          <cell r="VZ7">
            <v>5.3637060729720187E-2</v>
          </cell>
          <cell r="WA7">
            <v>0.32996121408687801</v>
          </cell>
          <cell r="WB7">
            <v>0.27561376714149499</v>
          </cell>
          <cell r="WC7">
            <v>0.12915354097229501</v>
          </cell>
          <cell r="WD7">
            <v>110.85754947158701</v>
          </cell>
          <cell r="WE7">
            <v>36.578691614340997</v>
          </cell>
          <cell r="WF7">
            <v>4.9768968830000003E-2</v>
          </cell>
          <cell r="WG7">
            <v>7.7570047627641747E-2</v>
          </cell>
          <cell r="WH7">
            <v>9.026990625280994E-3</v>
          </cell>
          <cell r="WI7" t="e">
            <v>#N/A</v>
          </cell>
          <cell r="WJ7">
            <v>2002.2091237317929</v>
          </cell>
          <cell r="WK7">
            <v>-0.95894952098115604</v>
          </cell>
          <cell r="WL7" t="e">
            <v>#N/A</v>
          </cell>
          <cell r="WM7" t="e">
            <v>#N/A</v>
          </cell>
          <cell r="WN7" t="e">
            <v>#N/A</v>
          </cell>
          <cell r="WO7" t="e">
            <v>#N/A</v>
          </cell>
          <cell r="WP7" t="e">
            <v>#N/A</v>
          </cell>
          <cell r="WQ7" t="e">
            <v>#N/A</v>
          </cell>
          <cell r="WR7" t="e">
            <v>#N/A</v>
          </cell>
          <cell r="WS7" t="e">
            <v>#N/A</v>
          </cell>
          <cell r="WT7" t="e">
            <v>#N/A</v>
          </cell>
          <cell r="WU7" t="e">
            <v>#N/A</v>
          </cell>
          <cell r="WV7" t="e">
            <v>#N/A</v>
          </cell>
          <cell r="WW7" t="e">
            <v>#N/A</v>
          </cell>
          <cell r="WX7" t="e">
            <v>#N/A</v>
          </cell>
          <cell r="WY7" t="e">
            <v>#N/A</v>
          </cell>
          <cell r="WZ7" t="e">
            <v>#N/A</v>
          </cell>
          <cell r="XA7" t="e">
            <v>#N/A</v>
          </cell>
          <cell r="XB7" t="e">
            <v>#N/A</v>
          </cell>
          <cell r="XC7" t="e">
            <v>#N/A</v>
          </cell>
          <cell r="XD7" t="e">
            <v>#N/A</v>
          </cell>
          <cell r="XE7" t="e">
            <v>#N/A</v>
          </cell>
          <cell r="XF7" t="e">
            <v>#N/A</v>
          </cell>
          <cell r="XG7">
            <v>2186.0315000000001</v>
          </cell>
          <cell r="XH7">
            <v>3139.6889999999999</v>
          </cell>
          <cell r="XI7" t="e">
            <v>#N/A</v>
          </cell>
          <cell r="XJ7" t="e">
            <v>#N/A</v>
          </cell>
          <cell r="XK7" t="e">
            <v>#N/A</v>
          </cell>
          <cell r="XL7" t="e">
            <v>#N/A</v>
          </cell>
          <cell r="XM7" t="e">
            <v>#N/A</v>
          </cell>
          <cell r="XN7" t="e">
            <v>#N/A</v>
          </cell>
          <cell r="XO7" t="e">
            <v>#N/A</v>
          </cell>
          <cell r="XP7" t="e">
            <v>#N/A</v>
          </cell>
          <cell r="XQ7" t="e">
            <v>#N/A</v>
          </cell>
          <cell r="XR7" t="e">
            <v>#N/A</v>
          </cell>
          <cell r="XS7" t="e">
            <v>#N/A</v>
          </cell>
          <cell r="XT7" t="e">
            <v>#N/A</v>
          </cell>
          <cell r="XU7" t="e">
            <v>#N/A</v>
          </cell>
          <cell r="XV7" t="e">
            <v>#N/A</v>
          </cell>
          <cell r="XW7" t="e">
            <v>#N/A</v>
          </cell>
          <cell r="XX7">
            <v>11.6923210416054</v>
          </cell>
          <cell r="XY7" t="e">
            <v>#N/A</v>
          </cell>
          <cell r="XZ7">
            <v>-0.1861948789193435</v>
          </cell>
          <cell r="YA7" t="e">
            <v>#N/A</v>
          </cell>
          <cell r="YB7">
            <v>11.71413215578932</v>
          </cell>
          <cell r="YC7">
            <v>54.955101714135928</v>
          </cell>
          <cell r="YD7">
            <v>55.330562013387329</v>
          </cell>
          <cell r="YE7">
            <v>0.31239072850040023</v>
          </cell>
          <cell r="YF7">
            <v>2.589299327155103</v>
          </cell>
          <cell r="YG7" t="e">
            <v>#N/A</v>
          </cell>
          <cell r="YH7">
            <v>0</v>
          </cell>
          <cell r="YI7">
            <v>1872.251638</v>
          </cell>
          <cell r="YJ7">
            <v>2.2808855321933899</v>
          </cell>
          <cell r="YK7">
            <v>139.21500001580401</v>
          </cell>
          <cell r="YL7" t="e">
            <v>#N/A</v>
          </cell>
          <cell r="YM7" t="e">
            <v>#N/A</v>
          </cell>
          <cell r="YN7">
            <v>141.96899293516501</v>
          </cell>
          <cell r="YO7">
            <v>265801.67956807307</v>
          </cell>
          <cell r="YP7">
            <v>31.1180512040564</v>
          </cell>
          <cell r="YQ7">
            <v>9.4483581464081219</v>
          </cell>
          <cell r="YR7">
            <v>138.270319469209</v>
          </cell>
          <cell r="YS7">
            <v>251.60597498019399</v>
          </cell>
          <cell r="YT7">
            <v>357.96986575005599</v>
          </cell>
          <cell r="YU7">
            <v>-6.863122254982513</v>
          </cell>
          <cell r="YV7">
            <v>-6.8786363768940202</v>
          </cell>
          <cell r="YW7">
            <v>-6.8972916747883044</v>
          </cell>
          <cell r="YX7">
            <v>6.1241337865101872E-2</v>
          </cell>
          <cell r="YY7">
            <v>1.2670234680799899</v>
          </cell>
          <cell r="YZ7">
            <v>1.5186613708738199</v>
          </cell>
          <cell r="ZA7">
            <v>0.121953572884865</v>
          </cell>
          <cell r="ZB7">
            <v>1.4259203263406801</v>
          </cell>
          <cell r="ZC7">
            <v>1.80667451708592</v>
          </cell>
          <cell r="ZD7">
            <v>0.13812121944311501</v>
          </cell>
          <cell r="ZE7">
            <v>9.4483581464081298E-2</v>
          </cell>
          <cell r="ZF7" t="e">
            <v>#N/A</v>
          </cell>
          <cell r="ZG7" t="e">
            <v>#N/A</v>
          </cell>
          <cell r="ZH7">
            <v>1871.424459082273</v>
          </cell>
          <cell r="ZI7">
            <v>-0.68823747194464158</v>
          </cell>
          <cell r="ZJ7" t="e">
            <v>#N/A</v>
          </cell>
          <cell r="ZK7" t="e">
            <v>#N/A</v>
          </cell>
          <cell r="ZL7" t="e">
            <v>#N/A</v>
          </cell>
          <cell r="ZM7" t="e">
            <v>#N/A</v>
          </cell>
          <cell r="ZN7" t="e">
            <v>#N/A</v>
          </cell>
          <cell r="ZO7" t="e">
            <v>#N/A</v>
          </cell>
          <cell r="ZP7" t="e">
            <v>#N/A</v>
          </cell>
          <cell r="ZQ7" t="e">
            <v>#N/A</v>
          </cell>
          <cell r="ZR7" t="e">
            <v>#N/A</v>
          </cell>
          <cell r="ZS7" t="e">
            <v>#N/A</v>
          </cell>
          <cell r="ZT7" t="e">
            <v>#N/A</v>
          </cell>
          <cell r="ZU7" t="e">
            <v>#N/A</v>
          </cell>
          <cell r="ZV7" t="e">
            <v>#N/A</v>
          </cell>
          <cell r="ZW7" t="e">
            <v>#N/A</v>
          </cell>
          <cell r="ZX7" t="e">
            <v>#N/A</v>
          </cell>
          <cell r="ZY7" t="e">
            <v>#N/A</v>
          </cell>
          <cell r="ZZ7" t="e">
            <v>#N/A</v>
          </cell>
          <cell r="AAA7" t="e">
            <v>#N/A</v>
          </cell>
          <cell r="AAB7" t="e">
            <v>#N/A</v>
          </cell>
          <cell r="AAC7" t="e">
            <v>#N/A</v>
          </cell>
          <cell r="AAD7" t="e">
            <v>#N/A</v>
          </cell>
          <cell r="AAE7">
            <v>1748.0640000000001</v>
          </cell>
          <cell r="AAF7">
            <v>2359.1635000000001</v>
          </cell>
          <cell r="AAG7" t="e">
            <v>#N/A</v>
          </cell>
          <cell r="AAH7" t="e">
            <v>#N/A</v>
          </cell>
          <cell r="AAI7" t="e">
            <v>#N/A</v>
          </cell>
          <cell r="AAJ7" t="e">
            <v>#N/A</v>
          </cell>
          <cell r="AAK7" t="e">
            <v>#N/A</v>
          </cell>
          <cell r="AAL7" t="e">
            <v>#N/A</v>
          </cell>
          <cell r="AAM7" t="e">
            <v>#N/A</v>
          </cell>
          <cell r="AAN7" t="e">
            <v>#N/A</v>
          </cell>
          <cell r="AAO7" t="e">
            <v>#N/A</v>
          </cell>
          <cell r="AAP7" t="e">
            <v>#N/A</v>
          </cell>
          <cell r="AAQ7" t="e">
            <v>#N/A</v>
          </cell>
          <cell r="AAR7" t="e">
            <v>#N/A</v>
          </cell>
          <cell r="AAS7" t="e">
            <v>#N/A</v>
          </cell>
          <cell r="AAT7" t="e">
            <v>#N/A</v>
          </cell>
          <cell r="AAU7" t="e">
            <v>#N/A</v>
          </cell>
          <cell r="AAV7" t="e">
            <v>#N/A</v>
          </cell>
          <cell r="AAW7" t="e">
            <v>#N/A</v>
          </cell>
          <cell r="AAX7" t="e">
            <v>#N/A</v>
          </cell>
          <cell r="AAY7" t="e">
            <v>#N/A</v>
          </cell>
          <cell r="AAZ7" t="e">
            <v>#N/A</v>
          </cell>
          <cell r="ABA7" t="e">
            <v>#N/A</v>
          </cell>
          <cell r="ABB7" t="e">
            <v>#N/A</v>
          </cell>
          <cell r="ABC7" t="e">
            <v>#N/A</v>
          </cell>
          <cell r="ABD7" t="e">
            <v>#N/A</v>
          </cell>
          <cell r="ABE7" t="e">
            <v>#N/A</v>
          </cell>
          <cell r="ABF7" t="e">
            <v>#N/A</v>
          </cell>
          <cell r="ABG7" t="e">
            <v>#N/A</v>
          </cell>
          <cell r="ABH7" t="e">
            <v>#N/A</v>
          </cell>
          <cell r="ABI7" t="e">
            <v>#N/A</v>
          </cell>
          <cell r="ABJ7" t="e">
            <v>#N/A</v>
          </cell>
          <cell r="ABK7" t="e">
            <v>#N/A</v>
          </cell>
          <cell r="ABL7" t="e">
            <v>#N/A</v>
          </cell>
          <cell r="ABM7" t="e">
            <v>#N/A</v>
          </cell>
          <cell r="ABN7" t="e">
            <v>#N/A</v>
          </cell>
          <cell r="ABO7" t="e">
            <v>#N/A</v>
          </cell>
          <cell r="ABP7" t="e">
            <v>#N/A</v>
          </cell>
          <cell r="ABQ7" t="e">
            <v>#N/A</v>
          </cell>
          <cell r="ABR7">
            <v>320.95909715317799</v>
          </cell>
          <cell r="ABS7" t="e">
            <v>#N/A</v>
          </cell>
          <cell r="ABT7" t="e">
            <v>#N/A</v>
          </cell>
          <cell r="ABU7" t="e">
            <v>#N/A</v>
          </cell>
          <cell r="ABV7" t="e">
            <v>#N/A</v>
          </cell>
          <cell r="ABW7">
            <v>0.99355515956207696</v>
          </cell>
          <cell r="ABX7" t="e">
            <v>#N/A</v>
          </cell>
          <cell r="ABY7" t="e">
            <v>#N/A</v>
          </cell>
          <cell r="ABZ7">
            <v>0.25411644435360597</v>
          </cell>
          <cell r="ACA7">
            <v>0.25247870441709502</v>
          </cell>
          <cell r="ACB7" t="e">
            <v>#N/A</v>
          </cell>
          <cell r="ACC7" t="e">
            <v>#N/A</v>
          </cell>
          <cell r="ACD7" t="e">
            <v>#N/A</v>
          </cell>
          <cell r="ACE7" t="e">
            <v>#N/A</v>
          </cell>
          <cell r="ACF7" t="e">
            <v>#N/A</v>
          </cell>
          <cell r="ACG7" t="e">
            <v>#N/A</v>
          </cell>
          <cell r="ACH7">
            <v>278.71880254011597</v>
          </cell>
          <cell r="ACI7">
            <v>1.761896185488232</v>
          </cell>
          <cell r="ACJ7">
            <v>1.672992109528848</v>
          </cell>
          <cell r="ACK7">
            <v>273.89309062409433</v>
          </cell>
          <cell r="ACL7">
            <v>274.13258600657861</v>
          </cell>
          <cell r="ACM7">
            <v>62.36653779234117</v>
          </cell>
          <cell r="ACN7">
            <v>62.186145039193534</v>
          </cell>
          <cell r="ACO7">
            <v>4.5156975507079977</v>
          </cell>
          <cell r="ACP7">
            <v>3.129490083084896</v>
          </cell>
          <cell r="ACQ7">
            <v>2.1505160000000001</v>
          </cell>
          <cell r="ACR7">
            <v>1.2</v>
          </cell>
          <cell r="ACS7">
            <v>1850.140478</v>
          </cell>
          <cell r="ACT7">
            <v>69.876763921842198</v>
          </cell>
          <cell r="ACU7">
            <v>5598.1255017484273</v>
          </cell>
          <cell r="ACV7">
            <v>5477.7369171332466</v>
          </cell>
          <cell r="ACW7">
            <v>10115349.906996019</v>
          </cell>
          <cell r="ACX7">
            <v>5546.9924528301799</v>
          </cell>
          <cell r="ACY7">
            <v>10262715.26814162</v>
          </cell>
          <cell r="ACZ7">
            <v>782.09000025605008</v>
          </cell>
          <cell r="ADA7">
            <v>-5.4044099186523198E-2</v>
          </cell>
          <cell r="ADB7" t="e">
            <v>#N/A</v>
          </cell>
          <cell r="ADC7">
            <v>9002.2069999999912</v>
          </cell>
          <cell r="ADD7">
            <v>13032</v>
          </cell>
          <cell r="ADE7">
            <v>-7.1951042466080626</v>
          </cell>
          <cell r="ADF7">
            <v>-7.1951745554016169</v>
          </cell>
          <cell r="ADG7">
            <v>-7.2031685918372688</v>
          </cell>
          <cell r="ADH7">
            <v>4.1499115034024432E-2</v>
          </cell>
          <cell r="ADI7">
            <v>1.6792091518393899</v>
          </cell>
          <cell r="ADJ7">
            <v>1.67488658669223</v>
          </cell>
          <cell r="ADK7">
            <v>0.13414915164153099</v>
          </cell>
          <cell r="ADL7">
            <v>37.3898909073</v>
          </cell>
          <cell r="ADM7">
            <v>62.785446997814901</v>
          </cell>
          <cell r="ADN7">
            <v>0.248224243594171</v>
          </cell>
          <cell r="ADO7">
            <v>-5.4044099186299375E-4</v>
          </cell>
          <cell r="ADP7">
            <v>8.5016945237946263E-3</v>
          </cell>
          <cell r="ADQ7" t="e">
            <v>#N/A</v>
          </cell>
          <cell r="ADR7">
            <v>1846.629376331905</v>
          </cell>
          <cell r="ADS7">
            <v>-0.98030008696422533</v>
          </cell>
          <cell r="ADT7" t="e">
            <v>#N/A</v>
          </cell>
          <cell r="ADU7" t="e">
            <v>#N/A</v>
          </cell>
          <cell r="ADV7" t="e">
            <v>#N/A</v>
          </cell>
          <cell r="ADW7" t="e">
            <v>#N/A</v>
          </cell>
          <cell r="ADX7" t="e">
            <v>#N/A</v>
          </cell>
          <cell r="ADY7" t="e">
            <v>#N/A</v>
          </cell>
          <cell r="ADZ7" t="e">
            <v>#N/A</v>
          </cell>
          <cell r="AEA7" t="e">
            <v>#N/A</v>
          </cell>
          <cell r="AEB7" t="e">
            <v>#N/A</v>
          </cell>
          <cell r="AEC7" t="e">
            <v>#N/A</v>
          </cell>
          <cell r="AED7" t="e">
            <v>#N/A</v>
          </cell>
          <cell r="AEE7" t="e">
            <v>#N/A</v>
          </cell>
          <cell r="AEF7" t="e">
            <v>#N/A</v>
          </cell>
          <cell r="AEG7" t="e">
            <v>#N/A</v>
          </cell>
          <cell r="AEH7" t="e">
            <v>#N/A</v>
          </cell>
          <cell r="AEI7" t="e">
            <v>#N/A</v>
          </cell>
          <cell r="AEJ7" t="e">
            <v>#N/A</v>
          </cell>
          <cell r="AEK7" t="e">
            <v>#N/A</v>
          </cell>
          <cell r="AEL7" t="e">
            <v>#N/A</v>
          </cell>
          <cell r="AEM7" t="e">
            <v>#N/A</v>
          </cell>
          <cell r="AEN7" t="e">
            <v>#N/A</v>
          </cell>
          <cell r="AEO7">
            <v>22945.450807784699</v>
          </cell>
          <cell r="AEP7">
            <v>32595.920220108801</v>
          </cell>
          <cell r="AEQ7" t="e">
            <v>#N/A</v>
          </cell>
          <cell r="AER7" t="e">
            <v>#N/A</v>
          </cell>
          <cell r="AES7" t="e">
            <v>#N/A</v>
          </cell>
          <cell r="AET7" t="e">
            <v>#N/A</v>
          </cell>
          <cell r="AEU7" t="e">
            <v>#N/A</v>
          </cell>
          <cell r="AEV7" t="e">
            <v>#N/A</v>
          </cell>
          <cell r="AEW7" t="e">
            <v>#N/A</v>
          </cell>
          <cell r="AEX7" t="e">
            <v>#N/A</v>
          </cell>
          <cell r="AEY7" t="e">
            <v>#N/A</v>
          </cell>
          <cell r="AEZ7" t="e">
            <v>#N/A</v>
          </cell>
          <cell r="AFA7" t="e">
            <v>#N/A</v>
          </cell>
          <cell r="AFB7" t="e">
            <v>#N/A</v>
          </cell>
          <cell r="AFC7" t="e">
            <v>#N/A</v>
          </cell>
          <cell r="AFD7" t="e">
            <v>#N/A</v>
          </cell>
          <cell r="AFE7" t="e">
            <v>#N/A</v>
          </cell>
          <cell r="AFF7">
            <v>61.724841060220903</v>
          </cell>
          <cell r="AFG7">
            <v>-2.032661818308934</v>
          </cell>
          <cell r="AFH7">
            <v>-2.4913455673831959</v>
          </cell>
          <cell r="AFI7">
            <v>63.005530420501458</v>
          </cell>
          <cell r="AFJ7">
            <v>63.301910399015661</v>
          </cell>
          <cell r="AFK7">
            <v>79.277201638772723</v>
          </cell>
          <cell r="AFL7">
            <v>79.328074758806409</v>
          </cell>
          <cell r="AFM7">
            <v>6.5423967529850016</v>
          </cell>
          <cell r="AFN7">
            <v>3.8120467603471648</v>
          </cell>
          <cell r="AFO7">
            <v>2.6957909999999998</v>
          </cell>
          <cell r="AFP7">
            <v>3</v>
          </cell>
          <cell r="AFQ7">
            <v>1536.878684</v>
          </cell>
          <cell r="AFR7">
            <v>12.0467421424819</v>
          </cell>
          <cell r="AFS7">
            <v>4696.8820353033334</v>
          </cell>
          <cell r="AFT7">
            <v>4570.2639121150096</v>
          </cell>
          <cell r="AFU7">
            <v>6997850.1152121676</v>
          </cell>
          <cell r="AFV7">
            <v>4553.0538256329901</v>
          </cell>
          <cell r="AFW7">
            <v>6997491.3717199964</v>
          </cell>
          <cell r="AFX7">
            <v>128.321248968345</v>
          </cell>
          <cell r="AFY7">
            <v>0.170043552875244</v>
          </cell>
          <cell r="AFZ7" t="e">
            <v>#N/A</v>
          </cell>
          <cell r="AGA7">
            <v>5920.8320000000003</v>
          </cell>
          <cell r="AGB7">
            <v>8680.4310000000005</v>
          </cell>
          <cell r="AGC7">
            <v>-7.8210919205516172</v>
          </cell>
          <cell r="AGD7">
            <v>-7.8160949293173037</v>
          </cell>
          <cell r="AGE7">
            <v>-7.8005891968063574</v>
          </cell>
          <cell r="AGF7">
            <v>6.9239023816961981E-2</v>
          </cell>
          <cell r="AGG7">
            <v>0.14654183417962699</v>
          </cell>
          <cell r="AGH7">
            <v>0.107968936338111</v>
          </cell>
          <cell r="AGI7">
            <v>0.131349450980739</v>
          </cell>
          <cell r="AGJ7">
            <v>8.1075239851334402</v>
          </cell>
          <cell r="AGK7">
            <v>1.18809143543677</v>
          </cell>
          <cell r="AGL7">
            <v>2.4731330894510298E-2</v>
          </cell>
          <cell r="AGM7">
            <v>2.2383397682158971E-2</v>
          </cell>
          <cell r="AGN7">
            <v>6.907411490052022E-4</v>
          </cell>
          <cell r="AGO7" t="e">
            <v>#N/A</v>
          </cell>
          <cell r="AGP7">
            <v>1531.1698076476571</v>
          </cell>
          <cell r="AGQ7">
            <v>-0.65960942038693071</v>
          </cell>
          <cell r="AGR7" t="e">
            <v>#N/A</v>
          </cell>
          <cell r="AGS7" t="e">
            <v>#N/A</v>
          </cell>
          <cell r="AGT7" t="e">
            <v>#N/A</v>
          </cell>
          <cell r="AGU7" t="e">
            <v>#N/A</v>
          </cell>
          <cell r="AGV7" t="e">
            <v>#N/A</v>
          </cell>
          <cell r="AGW7" t="e">
            <v>#N/A</v>
          </cell>
          <cell r="AGX7" t="e">
            <v>#N/A</v>
          </cell>
          <cell r="AGY7" t="e">
            <v>#N/A</v>
          </cell>
          <cell r="AGZ7" t="e">
            <v>#N/A</v>
          </cell>
          <cell r="AHA7" t="e">
            <v>#N/A</v>
          </cell>
          <cell r="AHB7" t="e">
            <v>#N/A</v>
          </cell>
          <cell r="AHC7" t="e">
            <v>#N/A</v>
          </cell>
          <cell r="AHD7" t="e">
            <v>#N/A</v>
          </cell>
          <cell r="AHE7" t="e">
            <v>#N/A</v>
          </cell>
          <cell r="AHF7" t="e">
            <v>#N/A</v>
          </cell>
          <cell r="AHG7" t="e">
            <v>#N/A</v>
          </cell>
          <cell r="AHH7" t="e">
            <v>#N/A</v>
          </cell>
          <cell r="AHI7" t="e">
            <v>#N/A</v>
          </cell>
          <cell r="AHJ7" t="e">
            <v>#N/A</v>
          </cell>
          <cell r="AHK7" t="e">
            <v>#N/A</v>
          </cell>
          <cell r="AHL7" t="e">
            <v>#N/A</v>
          </cell>
          <cell r="AHM7">
            <v>14499.4355</v>
          </cell>
          <cell r="AHN7">
            <v>20247.434160382501</v>
          </cell>
          <cell r="AHO7" t="e">
            <v>#N/A</v>
          </cell>
          <cell r="AHP7" t="e">
            <v>#N/A</v>
          </cell>
          <cell r="AHQ7" t="e">
            <v>#N/A</v>
          </cell>
          <cell r="AHR7" t="e">
            <v>#N/A</v>
          </cell>
          <cell r="AHS7" t="e">
            <v>#N/A</v>
          </cell>
          <cell r="AHT7" t="e">
            <v>#N/A</v>
          </cell>
          <cell r="AHU7" t="e">
            <v>#N/A</v>
          </cell>
          <cell r="AHV7" t="e">
            <v>#N/A</v>
          </cell>
          <cell r="AHW7" t="e">
            <v>#N/A</v>
          </cell>
          <cell r="AHX7" t="e">
            <v>#N/A</v>
          </cell>
          <cell r="AHY7" t="e">
            <v>#N/A</v>
          </cell>
          <cell r="AHZ7" t="e">
            <v>#N/A</v>
          </cell>
          <cell r="AIA7" t="e">
            <v>#N/A</v>
          </cell>
          <cell r="AIB7" t="e">
            <v>#N/A</v>
          </cell>
          <cell r="AIC7" t="e">
            <v>#N/A</v>
          </cell>
          <cell r="AID7">
            <v>1852.1326716149499</v>
          </cell>
          <cell r="AIE7">
            <v>2.1104189211250679</v>
          </cell>
          <cell r="AIF7">
            <v>3.06509009135234</v>
          </cell>
          <cell r="AIG7">
            <v>1813.8527793580249</v>
          </cell>
          <cell r="AIH7">
            <v>1797.0514264076239</v>
          </cell>
          <cell r="AII7">
            <v>68.158588842159617</v>
          </cell>
          <cell r="AIJ7">
            <v>68.079208717634756</v>
          </cell>
          <cell r="AIK7">
            <v>3.529626034700772</v>
          </cell>
          <cell r="AIL7">
            <v>2.2001446209609199</v>
          </cell>
          <cell r="AIM7">
            <v>1.4491970000000001</v>
          </cell>
          <cell r="AIN7">
            <v>1.9</v>
          </cell>
          <cell r="AIO7">
            <v>1703.802539</v>
          </cell>
          <cell r="AIP7">
            <v>463.66888526539401</v>
          </cell>
          <cell r="AIQ7">
            <v>4063.7436196438671</v>
          </cell>
          <cell r="AIR7">
            <v>4004.851969020297</v>
          </cell>
          <cell r="AIS7">
            <v>6752589.5692556519</v>
          </cell>
          <cell r="AIT7">
            <v>3991.1807741205198</v>
          </cell>
          <cell r="AIU7">
            <v>6800183.9365545269</v>
          </cell>
          <cell r="AIV7">
            <v>5435.2944467235002</v>
          </cell>
          <cell r="AIW7">
            <v>1.077698368985724</v>
          </cell>
          <cell r="AIX7" t="e">
            <v>#N/A</v>
          </cell>
          <cell r="AIY7">
            <v>5969.1405000000004</v>
          </cell>
          <cell r="AIZ7">
            <v>8042.8004999999894</v>
          </cell>
          <cell r="AJA7">
            <v>-5.7122402338878153</v>
          </cell>
          <cell r="AJB7">
            <v>-5.7277907446202709</v>
          </cell>
          <cell r="AJC7">
            <v>-5.728559480535063</v>
          </cell>
          <cell r="AJD7">
            <v>4.503362354672668E-2</v>
          </cell>
          <cell r="AJE7">
            <v>5.2881799999999997</v>
          </cell>
          <cell r="AJF7">
            <v>7.70238208199501</v>
          </cell>
          <cell r="AJG7">
            <v>0.20702173537489801</v>
          </cell>
          <cell r="AJH7">
            <v>36.579132350866999</v>
          </cell>
          <cell r="AJI7">
            <v>193.437036115208</v>
          </cell>
          <cell r="AJJ7">
            <v>0.10880349367374501</v>
          </cell>
          <cell r="AJK7">
            <v>-1.5654718553255859E-2</v>
          </cell>
          <cell r="AJL7">
            <v>3.3412865959974421E-3</v>
          </cell>
          <cell r="AJM7" t="e">
            <v>#N/A</v>
          </cell>
          <cell r="AJN7">
            <v>1686.1021634483859</v>
          </cell>
          <cell r="AJO7">
            <v>-1.303060156422819</v>
          </cell>
          <cell r="AJP7" t="e">
            <v>#N/A</v>
          </cell>
          <cell r="AJQ7" t="e">
            <v>#N/A</v>
          </cell>
          <cell r="AJR7" t="e">
            <v>#N/A</v>
          </cell>
          <cell r="AJS7" t="e">
            <v>#N/A</v>
          </cell>
          <cell r="AJT7" t="e">
            <v>#N/A</v>
          </cell>
          <cell r="AJU7" t="e">
            <v>#N/A</v>
          </cell>
          <cell r="AJV7" t="e">
            <v>#N/A</v>
          </cell>
          <cell r="AJW7" t="e">
            <v>#N/A</v>
          </cell>
          <cell r="AJX7" t="e">
            <v>#N/A</v>
          </cell>
          <cell r="AJY7" t="e">
            <v>#N/A</v>
          </cell>
          <cell r="AJZ7" t="e">
            <v>#N/A</v>
          </cell>
          <cell r="AKA7" t="e">
            <v>#N/A</v>
          </cell>
          <cell r="AKB7" t="e">
            <v>#N/A</v>
          </cell>
          <cell r="AKC7" t="e">
            <v>#N/A</v>
          </cell>
          <cell r="AKD7" t="e">
            <v>#N/A</v>
          </cell>
          <cell r="AKE7" t="e">
            <v>#N/A</v>
          </cell>
          <cell r="AKF7" t="e">
            <v>#N/A</v>
          </cell>
          <cell r="AKG7" t="e">
            <v>#N/A</v>
          </cell>
          <cell r="AKH7" t="e">
            <v>#N/A</v>
          </cell>
          <cell r="AKI7" t="e">
            <v>#N/A</v>
          </cell>
          <cell r="AKJ7" t="e">
            <v>#N/A</v>
          </cell>
          <cell r="AKK7">
            <v>1261.4239146786299</v>
          </cell>
          <cell r="AKL7">
            <v>1724.8910000000001</v>
          </cell>
          <cell r="AKM7" t="e">
            <v>#N/A</v>
          </cell>
          <cell r="AKN7" t="e">
            <v>#N/A</v>
          </cell>
          <cell r="AKO7" t="e">
            <v>#N/A</v>
          </cell>
          <cell r="AKP7" t="e">
            <v>#N/A</v>
          </cell>
          <cell r="AKQ7" t="e">
            <v>#N/A</v>
          </cell>
          <cell r="AKR7" t="e">
            <v>#N/A</v>
          </cell>
          <cell r="AKS7" t="e">
            <v>#N/A</v>
          </cell>
          <cell r="AKT7" t="e">
            <v>#N/A</v>
          </cell>
          <cell r="AKU7" t="e">
            <v>#N/A</v>
          </cell>
          <cell r="AKV7" t="e">
            <v>#N/A</v>
          </cell>
          <cell r="AKW7" t="e">
            <v>#N/A</v>
          </cell>
          <cell r="AKX7" t="e">
            <v>#N/A</v>
          </cell>
          <cell r="AKY7" t="e">
            <v>#N/A</v>
          </cell>
          <cell r="AKZ7" t="e">
            <v>#N/A</v>
          </cell>
          <cell r="ALA7" t="e">
            <v>#N/A</v>
          </cell>
          <cell r="ALB7" t="e">
            <v>#N/A</v>
          </cell>
          <cell r="ALC7" t="e">
            <v>#N/A</v>
          </cell>
          <cell r="ALD7" t="e">
            <v>#N/A</v>
          </cell>
          <cell r="ALE7" t="e">
            <v>#N/A</v>
          </cell>
          <cell r="ALF7" t="e">
            <v>#N/A</v>
          </cell>
          <cell r="ALG7" t="e">
            <v>#N/A</v>
          </cell>
          <cell r="ALH7" t="e">
            <v>#N/A</v>
          </cell>
          <cell r="ALI7" t="e">
            <v>#N/A</v>
          </cell>
          <cell r="ALJ7" t="e">
            <v>#N/A</v>
          </cell>
          <cell r="ALK7" t="e">
            <v>#N/A</v>
          </cell>
          <cell r="ALL7" t="e">
            <v>#N/A</v>
          </cell>
          <cell r="ALM7" t="e">
            <v>#N/A</v>
          </cell>
          <cell r="ALN7" t="e">
            <v>#N/A</v>
          </cell>
          <cell r="ALO7" t="e">
            <v>#N/A</v>
          </cell>
          <cell r="ALP7" t="e">
            <v>#N/A</v>
          </cell>
          <cell r="ALQ7" t="e">
            <v>#N/A</v>
          </cell>
          <cell r="ALR7" t="e">
            <v>#N/A</v>
          </cell>
          <cell r="ALS7" t="e">
            <v>#N/A</v>
          </cell>
          <cell r="ALT7" t="e">
            <v>#N/A</v>
          </cell>
          <cell r="ALU7" t="e">
            <v>#N/A</v>
          </cell>
          <cell r="ALV7" t="e">
            <v>#N/A</v>
          </cell>
          <cell r="ALW7">
            <v>3174.6565000000001</v>
          </cell>
          <cell r="ALX7">
            <v>4538.2224999999999</v>
          </cell>
          <cell r="ALY7" t="e">
            <v>#N/A</v>
          </cell>
          <cell r="ALZ7" t="e">
            <v>#N/A</v>
          </cell>
          <cell r="AMA7" t="e">
            <v>#N/A</v>
          </cell>
          <cell r="AMB7" t="e">
            <v>#N/A</v>
          </cell>
          <cell r="AMC7" t="e">
            <v>#N/A</v>
          </cell>
          <cell r="AMD7" t="e">
            <v>#N/A</v>
          </cell>
          <cell r="AME7" t="e">
            <v>#N/A</v>
          </cell>
          <cell r="AMF7" t="e">
            <v>#N/A</v>
          </cell>
          <cell r="AMG7" t="e">
            <v>#N/A</v>
          </cell>
          <cell r="AMH7" t="e">
            <v>#N/A</v>
          </cell>
          <cell r="AMI7" t="e">
            <v>#N/A</v>
          </cell>
          <cell r="AMJ7" t="e">
            <v>#N/A</v>
          </cell>
          <cell r="AMK7" t="e">
            <v>#N/A</v>
          </cell>
          <cell r="AML7" t="e">
            <v>#N/A</v>
          </cell>
          <cell r="AMM7" t="e">
            <v>#N/A</v>
          </cell>
          <cell r="AMN7">
            <v>797.70099199094295</v>
          </cell>
          <cell r="AMO7" t="e">
            <v>#N/A</v>
          </cell>
          <cell r="AMP7">
            <v>-0.42939671106742022</v>
          </cell>
          <cell r="AMQ7" t="e">
            <v>#N/A</v>
          </cell>
          <cell r="AMR7">
            <v>801.1410653766809</v>
          </cell>
          <cell r="AMS7" t="e">
            <v>#N/A</v>
          </cell>
          <cell r="AMT7" t="e">
            <v>#N/A</v>
          </cell>
          <cell r="AMU7">
            <v>3.0170092462244109</v>
          </cell>
          <cell r="AMV7">
            <v>2.5222538826999319</v>
          </cell>
          <cell r="AMW7">
            <v>3.4232804778181438</v>
          </cell>
          <cell r="AMX7" t="e">
            <v>#N/A</v>
          </cell>
          <cell r="AMY7">
            <v>1791.0581786942</v>
          </cell>
          <cell r="AMZ7">
            <v>156.39374437502499</v>
          </cell>
          <cell r="ANA7" t="e">
            <v>#N/A</v>
          </cell>
          <cell r="ANB7" t="e">
            <v>#N/A</v>
          </cell>
          <cell r="ANC7" t="e">
            <v>#N/A</v>
          </cell>
          <cell r="AND7">
            <v>24419.658790000001</v>
          </cell>
          <cell r="ANE7">
            <v>43737029.596751213</v>
          </cell>
          <cell r="ANF7">
            <v>2251.20305617862</v>
          </cell>
          <cell r="ANG7">
            <v>5.8599540524674634</v>
          </cell>
          <cell r="ANH7" t="e">
            <v>#N/A</v>
          </cell>
          <cell r="ANI7">
            <v>39637.206558032398</v>
          </cell>
          <cell r="ANJ7">
            <v>55632.127465276099</v>
          </cell>
          <cell r="ANK7">
            <v>-7.45590186419214</v>
          </cell>
          <cell r="ANL7">
            <v>-7.4553836125797774</v>
          </cell>
          <cell r="ANM7">
            <v>-7.456314358685673</v>
          </cell>
          <cell r="ANN7">
            <v>4.0092470781150982E-2</v>
          </cell>
          <cell r="ANO7">
            <v>0.425931</v>
          </cell>
          <cell r="ANP7">
            <v>0.43421739107540303</v>
          </cell>
          <cell r="ANQ7">
            <v>0.14699190408872101</v>
          </cell>
          <cell r="ANR7">
            <v>131.837619442239</v>
          </cell>
          <cell r="ANS7">
            <v>56.153729086652298</v>
          </cell>
          <cell r="ANT7">
            <v>7.0997467722726304E-2</v>
          </cell>
          <cell r="ANU7">
            <v>3.2944532136440767E-2</v>
          </cell>
          <cell r="ANV7" t="e">
            <v>#N/A</v>
          </cell>
          <cell r="ANW7" t="e">
            <v>#N/A</v>
          </cell>
          <cell r="ANX7">
            <v>1790.6210205909231</v>
          </cell>
          <cell r="ANY7">
            <v>-0.92919651156750938</v>
          </cell>
          <cell r="ANZ7">
            <v>5657.8586702345592</v>
          </cell>
          <cell r="AOA7">
            <v>-0.15546532421807371</v>
          </cell>
          <cell r="AOB7">
            <v>-1.415128974247259</v>
          </cell>
          <cell r="AOC7">
            <v>5666.668374595487</v>
          </cell>
          <cell r="AOD7">
            <v>5739.073968820825</v>
          </cell>
          <cell r="AOE7">
            <v>65.86619884534926</v>
          </cell>
          <cell r="AOF7">
            <v>65.7605130951072</v>
          </cell>
          <cell r="AOG7">
            <v>0.42520078369028269</v>
          </cell>
          <cell r="AOH7">
            <v>1.435892074909795</v>
          </cell>
          <cell r="AOI7">
            <v>4.6678610000000003</v>
          </cell>
          <cell r="AOJ7">
            <v>4.9000000000000004</v>
          </cell>
          <cell r="AOK7">
            <v>1745.15228871102</v>
          </cell>
          <cell r="AOL7">
            <v>960.68675085198095</v>
          </cell>
          <cell r="AOM7">
            <v>92565.143018899864</v>
          </cell>
          <cell r="AON7">
            <v>88244.330808326413</v>
          </cell>
          <cell r="AOO7">
            <v>154737371.19228899</v>
          </cell>
          <cell r="AOP7">
            <v>88170.925858653805</v>
          </cell>
          <cell r="AOQ7">
            <v>153871693.05999929</v>
          </cell>
          <cell r="AOR7">
            <v>14955.927689272299</v>
          </cell>
          <cell r="AOS7">
            <v>-1.0500682109365831</v>
          </cell>
          <cell r="AOT7">
            <v>87881.09363531039</v>
          </cell>
          <cell r="AOU7">
            <v>140760.98050668501</v>
          </cell>
          <cell r="AOV7">
            <v>205089</v>
          </cell>
          <cell r="AOW7">
            <v>-6.9772605508682108</v>
          </cell>
          <cell r="AOX7">
            <v>-6.9648321732052061</v>
          </cell>
          <cell r="AOY7">
            <v>-6.979351322602815</v>
          </cell>
          <cell r="AOZ7">
            <v>3.9593930201524311E-2</v>
          </cell>
          <cell r="APA7">
            <v>1.022227</v>
          </cell>
          <cell r="APB7">
            <v>1.5606738158479301</v>
          </cell>
          <cell r="APC7">
            <v>0.21180473054627499</v>
          </cell>
          <cell r="APD7">
            <v>1049.96541863989</v>
          </cell>
          <cell r="APE7">
            <v>1073.3030000000001</v>
          </cell>
          <cell r="APF7">
            <v>0.20759832840922601</v>
          </cell>
          <cell r="APG7">
            <v>-1.050068210936691E-2</v>
          </cell>
          <cell r="APH7">
            <v>-5.7630569132685969E-3</v>
          </cell>
          <cell r="API7" t="e">
            <v>#N/A</v>
          </cell>
          <cell r="APJ7">
            <v>1753.510619604456</v>
          </cell>
          <cell r="APK7">
            <v>-0.84304131015553452</v>
          </cell>
        </row>
        <row r="8">
          <cell r="A8">
            <v>1971</v>
          </cell>
          <cell r="B8">
            <v>138.769826328801</v>
          </cell>
          <cell r="C8">
            <v>3.0286553478972471</v>
          </cell>
          <cell r="D8">
            <v>0.75947446115820494</v>
          </cell>
          <cell r="E8">
            <v>134.6905148477542</v>
          </cell>
          <cell r="F8">
            <v>137.72384886971139</v>
          </cell>
          <cell r="G8">
            <v>62.17819822643655</v>
          </cell>
          <cell r="H8">
            <v>62.131423775067198</v>
          </cell>
          <cell r="I8">
            <v>2.7987053843116172</v>
          </cell>
          <cell r="J8">
            <v>3.2555847132539562</v>
          </cell>
          <cell r="K8">
            <v>1.0360130000000001</v>
          </cell>
          <cell r="L8">
            <v>1</v>
          </cell>
          <cell r="M8">
            <v>1891.4112419999999</v>
          </cell>
          <cell r="N8">
            <v>38.423947049169414</v>
          </cell>
          <cell r="O8">
            <v>3305.372794749318</v>
          </cell>
          <cell r="P8">
            <v>3271.128702897252</v>
          </cell>
          <cell r="Q8">
            <v>6284312.985741755</v>
          </cell>
          <cell r="R8">
            <v>3274.7825694829999</v>
          </cell>
          <cell r="S8">
            <v>6193960.5670257919</v>
          </cell>
          <cell r="T8">
            <v>378.29695696707711</v>
          </cell>
          <cell r="U8">
            <v>4.5715547563245806</v>
          </cell>
          <cell r="V8" t="e">
            <v>#N/A</v>
          </cell>
          <cell r="W8">
            <v>5319.9694999999901</v>
          </cell>
          <cell r="X8">
            <v>7500.48</v>
          </cell>
          <cell r="Y8">
            <v>-7.3100766133604722</v>
          </cell>
          <cell r="Z8">
            <v>-7.3428340857299039</v>
          </cell>
          <cell r="AA8">
            <v>-7.3493267611323532</v>
          </cell>
          <cell r="AB8">
            <v>5.8343153849772761E-2</v>
          </cell>
          <cell r="AC8">
            <v>1.9024875911135599</v>
          </cell>
          <cell r="AD8">
            <v>1.5740337237239701</v>
          </cell>
          <cell r="AE8">
            <v>0.122345605061778</v>
          </cell>
          <cell r="AF8">
            <v>16.9778783665151</v>
          </cell>
          <cell r="AG8">
            <v>32.300202915730502</v>
          </cell>
          <cell r="AH8">
            <v>0.251847528075335</v>
          </cell>
          <cell r="AI8">
            <v>4.571554756324691E-2</v>
          </cell>
          <cell r="AJ8">
            <v>3.1590466230695093E-2</v>
          </cell>
          <cell r="AK8" t="e">
            <v>#N/A</v>
          </cell>
          <cell r="AL8">
            <v>1921.1451326191209</v>
          </cell>
          <cell r="AM8">
            <v>-0.44577298295930268</v>
          </cell>
          <cell r="AN8">
            <v>177.653455578262</v>
          </cell>
          <cell r="AO8">
            <v>-0.52112232928410718</v>
          </cell>
          <cell r="AP8">
            <v>0.1058192707654282</v>
          </cell>
          <cell r="AQ8">
            <v>178.5840971852447</v>
          </cell>
          <cell r="AR8">
            <v>177.46566270812519</v>
          </cell>
          <cell r="AS8">
            <v>54.639866970393783</v>
          </cell>
          <cell r="AT8">
            <v>54.478622896573093</v>
          </cell>
          <cell r="AU8">
            <v>2.3946732217495992</v>
          </cell>
          <cell r="AV8">
            <v>3.4694157413478699</v>
          </cell>
          <cell r="AW8">
            <v>2.627456</v>
          </cell>
          <cell r="AX8">
            <v>1.7</v>
          </cell>
          <cell r="AY8">
            <v>1896.72466729959</v>
          </cell>
          <cell r="AZ8">
            <v>41.991207023597298</v>
          </cell>
          <cell r="BA8">
            <v>3788.3347513750082</v>
          </cell>
          <cell r="BB8">
            <v>3688.7979226499201</v>
          </cell>
          <cell r="BC8">
            <v>6974675.6835415279</v>
          </cell>
          <cell r="BD8">
            <v>3734.9550377626001</v>
          </cell>
          <cell r="BE8">
            <v>7084181.3513791952</v>
          </cell>
          <cell r="BF8">
            <v>461.403766134276</v>
          </cell>
          <cell r="BG8">
            <v>2.9772784738616882</v>
          </cell>
          <cell r="BH8" t="e">
            <v>#N/A</v>
          </cell>
          <cell r="BI8">
            <v>6953.8004999999894</v>
          </cell>
          <cell r="BJ8" t="e">
            <v>#N/A</v>
          </cell>
          <cell r="BK8">
            <v>-7.2198546244550244</v>
          </cell>
          <cell r="BL8">
            <v>-7.2143174860810353</v>
          </cell>
          <cell r="BM8">
            <v>-7.2045037568222554</v>
          </cell>
          <cell r="BN8">
            <v>5.9544786054933838E-2</v>
          </cell>
          <cell r="BO8">
            <v>1.26094511885255</v>
          </cell>
          <cell r="BP8">
            <v>1.3871352141337301</v>
          </cell>
          <cell r="BQ8">
            <v>0.16435696874811001</v>
          </cell>
          <cell r="BR8">
            <v>29.198583446470401</v>
          </cell>
          <cell r="BS8">
            <v>36.817811274235702</v>
          </cell>
          <cell r="BT8">
            <v>0.19843251494699199</v>
          </cell>
          <cell r="BU8">
            <v>2.9772784738616009E-2</v>
          </cell>
          <cell r="BV8">
            <v>1.0346769873726361E-2</v>
          </cell>
          <cell r="BW8" t="e">
            <v>#N/A</v>
          </cell>
          <cell r="BX8">
            <v>1890.7719614337491</v>
          </cell>
          <cell r="BY8">
            <v>-1.07205715814358</v>
          </cell>
          <cell r="BZ8" t="e">
            <v>#N/A</v>
          </cell>
          <cell r="CA8" t="e">
            <v>#N/A</v>
          </cell>
          <cell r="CB8" t="e">
            <v>#N/A</v>
          </cell>
          <cell r="CC8" t="e">
            <v>#N/A</v>
          </cell>
          <cell r="CD8" t="e">
            <v>#N/A</v>
          </cell>
          <cell r="CE8" t="e">
            <v>#N/A</v>
          </cell>
          <cell r="CF8" t="e">
            <v>#N/A</v>
          </cell>
          <cell r="CG8" t="e">
            <v>#N/A</v>
          </cell>
          <cell r="CH8" t="e">
            <v>#N/A</v>
          </cell>
          <cell r="CI8" t="e">
            <v>#N/A</v>
          </cell>
          <cell r="CJ8" t="e">
            <v>#N/A</v>
          </cell>
          <cell r="CK8" t="e">
            <v>#N/A</v>
          </cell>
          <cell r="CL8" t="e">
            <v>#N/A</v>
          </cell>
          <cell r="CM8" t="e">
            <v>#N/A</v>
          </cell>
          <cell r="CN8" t="e">
            <v>#N/A</v>
          </cell>
          <cell r="CO8" t="e">
            <v>#N/A</v>
          </cell>
          <cell r="CP8" t="e">
            <v>#N/A</v>
          </cell>
          <cell r="CQ8" t="e">
            <v>#N/A</v>
          </cell>
          <cell r="CR8" t="e">
            <v>#N/A</v>
          </cell>
          <cell r="CS8" t="e">
            <v>#N/A</v>
          </cell>
          <cell r="CT8" t="e">
            <v>#N/A</v>
          </cell>
          <cell r="CU8">
            <v>6352.0330000000004</v>
          </cell>
          <cell r="CV8">
            <v>8536.3945000000003</v>
          </cell>
          <cell r="CW8" t="e">
            <v>#N/A</v>
          </cell>
          <cell r="CX8" t="e">
            <v>#N/A</v>
          </cell>
          <cell r="CY8" t="e">
            <v>#N/A</v>
          </cell>
          <cell r="CZ8" t="e">
            <v>#N/A</v>
          </cell>
          <cell r="DA8" t="e">
            <v>#N/A</v>
          </cell>
          <cell r="DB8" t="e">
            <v>#N/A</v>
          </cell>
          <cell r="DC8" t="e">
            <v>#N/A</v>
          </cell>
          <cell r="DD8" t="e">
            <v>#N/A</v>
          </cell>
          <cell r="DE8" t="e">
            <v>#N/A</v>
          </cell>
          <cell r="DF8" t="e">
            <v>#N/A</v>
          </cell>
          <cell r="DG8" t="e">
            <v>#N/A</v>
          </cell>
          <cell r="DH8" t="e">
            <v>#N/A</v>
          </cell>
          <cell r="DI8" t="e">
            <v>#N/A</v>
          </cell>
          <cell r="DJ8" t="e">
            <v>#N/A</v>
          </cell>
          <cell r="DK8" t="e">
            <v>#N/A</v>
          </cell>
          <cell r="DL8" t="e">
            <v>#N/A</v>
          </cell>
          <cell r="DM8" t="e">
            <v>#N/A</v>
          </cell>
          <cell r="DN8" t="e">
            <v>#N/A</v>
          </cell>
          <cell r="DO8" t="e">
            <v>#N/A</v>
          </cell>
          <cell r="DP8" t="e">
            <v>#N/A</v>
          </cell>
          <cell r="DQ8" t="e">
            <v>#N/A</v>
          </cell>
          <cell r="DR8" t="e">
            <v>#N/A</v>
          </cell>
          <cell r="DS8" t="e">
            <v>#N/A</v>
          </cell>
          <cell r="DT8" t="e">
            <v>#N/A</v>
          </cell>
          <cell r="DU8" t="e">
            <v>#N/A</v>
          </cell>
          <cell r="DV8" t="e">
            <v>#N/A</v>
          </cell>
          <cell r="DW8" t="e">
            <v>#N/A</v>
          </cell>
          <cell r="DX8" t="e">
            <v>#N/A</v>
          </cell>
          <cell r="DY8" t="e">
            <v>#N/A</v>
          </cell>
          <cell r="DZ8" t="e">
            <v>#N/A</v>
          </cell>
          <cell r="EA8" t="e">
            <v>#N/A</v>
          </cell>
          <cell r="EB8" t="e">
            <v>#N/A</v>
          </cell>
          <cell r="EC8" t="e">
            <v>#N/A</v>
          </cell>
          <cell r="ED8" t="e">
            <v>#N/A</v>
          </cell>
          <cell r="EE8" t="e">
            <v>#N/A</v>
          </cell>
          <cell r="EF8" t="e">
            <v>#N/A</v>
          </cell>
          <cell r="EG8" t="e">
            <v>#N/A</v>
          </cell>
          <cell r="EH8">
            <v>620</v>
          </cell>
          <cell r="EI8" t="e">
            <v>#N/A</v>
          </cell>
          <cell r="EJ8" t="e">
            <v>#N/A</v>
          </cell>
          <cell r="EK8" t="e">
            <v>#N/A</v>
          </cell>
          <cell r="EL8" t="e">
            <v>#N/A</v>
          </cell>
          <cell r="EM8">
            <v>0.73487426401992895</v>
          </cell>
          <cell r="EN8" t="e">
            <v>#N/A</v>
          </cell>
          <cell r="EO8" t="e">
            <v>#N/A</v>
          </cell>
          <cell r="EP8">
            <v>0.68194425647827395</v>
          </cell>
          <cell r="EQ8">
            <v>0.50114328358208904</v>
          </cell>
          <cell r="ER8" t="e">
            <v>#N/A</v>
          </cell>
          <cell r="ES8" t="e">
            <v>#N/A</v>
          </cell>
          <cell r="ET8" t="e">
            <v>#N/A</v>
          </cell>
          <cell r="EU8" t="e">
            <v>#N/A</v>
          </cell>
          <cell r="EV8" t="e">
            <v>#N/A</v>
          </cell>
          <cell r="EW8" t="e">
            <v>#N/A</v>
          </cell>
          <cell r="EX8" t="e">
            <v>#N/A</v>
          </cell>
          <cell r="EY8" t="e">
            <v>#N/A</v>
          </cell>
          <cell r="EZ8" t="e">
            <v>#N/A</v>
          </cell>
          <cell r="FA8" t="e">
            <v>#N/A</v>
          </cell>
          <cell r="FB8" t="e">
            <v>#N/A</v>
          </cell>
          <cell r="FC8" t="e">
            <v>#N/A</v>
          </cell>
          <cell r="FD8" t="e">
            <v>#N/A</v>
          </cell>
          <cell r="FE8" t="e">
            <v>#N/A</v>
          </cell>
          <cell r="FF8" t="e">
            <v>#N/A</v>
          </cell>
          <cell r="FG8" t="e">
            <v>#N/A</v>
          </cell>
          <cell r="FH8" t="e">
            <v>#N/A</v>
          </cell>
          <cell r="FI8" t="e">
            <v>#N/A</v>
          </cell>
          <cell r="FJ8" t="e">
            <v>#N/A</v>
          </cell>
          <cell r="FK8" t="e">
            <v>#N/A</v>
          </cell>
          <cell r="FL8" t="e">
            <v>#N/A</v>
          </cell>
          <cell r="FM8" t="e">
            <v>#N/A</v>
          </cell>
          <cell r="FN8" t="e">
            <v>#N/A</v>
          </cell>
          <cell r="FO8" t="e">
            <v>#N/A</v>
          </cell>
          <cell r="FP8" t="e">
            <v>#N/A</v>
          </cell>
          <cell r="FQ8" t="e">
            <v>#N/A</v>
          </cell>
          <cell r="FR8" t="e">
            <v>#N/A</v>
          </cell>
          <cell r="FS8">
            <v>7388.6324999999997</v>
          </cell>
          <cell r="FT8">
            <v>9830.1520340000006</v>
          </cell>
          <cell r="FU8" t="e">
            <v>#N/A</v>
          </cell>
          <cell r="FV8" t="e">
            <v>#N/A</v>
          </cell>
          <cell r="FW8" t="e">
            <v>#N/A</v>
          </cell>
          <cell r="FX8" t="e">
            <v>#N/A</v>
          </cell>
          <cell r="FY8" t="e">
            <v>#N/A</v>
          </cell>
          <cell r="FZ8" t="e">
            <v>#N/A</v>
          </cell>
          <cell r="GA8" t="e">
            <v>#N/A</v>
          </cell>
          <cell r="GB8" t="e">
            <v>#N/A</v>
          </cell>
          <cell r="GC8" t="e">
            <v>#N/A</v>
          </cell>
          <cell r="GD8" t="e">
            <v>#N/A</v>
          </cell>
          <cell r="GE8" t="e">
            <v>#N/A</v>
          </cell>
          <cell r="GF8" t="e">
            <v>#N/A</v>
          </cell>
          <cell r="GG8" t="e">
            <v>#N/A</v>
          </cell>
          <cell r="GH8" t="e">
            <v>#N/A</v>
          </cell>
          <cell r="GI8" t="e">
            <v>#N/A</v>
          </cell>
          <cell r="GJ8">
            <v>1425.14150376353</v>
          </cell>
          <cell r="GK8">
            <v>1.002262157970746</v>
          </cell>
          <cell r="GL8">
            <v>1.1186334512072631</v>
          </cell>
          <cell r="GM8">
            <v>1410.999588835509</v>
          </cell>
          <cell r="GN8">
            <v>1409.3757551136241</v>
          </cell>
          <cell r="GO8">
            <v>58.901805683982083</v>
          </cell>
          <cell r="GP8">
            <v>58.677815998376119</v>
          </cell>
          <cell r="GQ8">
            <v>2.3329379736685141</v>
          </cell>
          <cell r="GR8">
            <v>3.0782040755253699</v>
          </cell>
          <cell r="GS8">
            <v>1.023334</v>
          </cell>
          <cell r="GT8">
            <v>0.6</v>
          </cell>
          <cell r="GU8">
            <v>1928.5378432366001</v>
          </cell>
          <cell r="GV8">
            <v>383.08498667182198</v>
          </cell>
          <cell r="GW8">
            <v>33287.258435889031</v>
          </cell>
          <cell r="GX8">
            <v>32946.618602646711</v>
          </cell>
          <cell r="GY8">
            <v>63425106.743709467</v>
          </cell>
          <cell r="GZ8">
            <v>33213.839288570402</v>
          </cell>
          <cell r="HA8">
            <v>64054145.987186618</v>
          </cell>
          <cell r="HB8">
            <v>4368.9701679535001</v>
          </cell>
          <cell r="HC8">
            <v>-4.4734873273137641</v>
          </cell>
          <cell r="HD8">
            <v>33642.345629252202</v>
          </cell>
          <cell r="HE8">
            <v>56728.864000000001</v>
          </cell>
          <cell r="HF8">
            <v>78272.815916905296</v>
          </cell>
          <cell r="HG8">
            <v>-7.3556780761734721</v>
          </cell>
          <cell r="HH8">
            <v>-7.3573902160642</v>
          </cell>
          <cell r="HI8">
            <v>-7.3592359750157481</v>
          </cell>
          <cell r="HJ8">
            <v>4.7099689981746261E-2</v>
          </cell>
          <cell r="HK8">
            <v>1.86400147252061</v>
          </cell>
          <cell r="HL8">
            <v>2.0242581823778498</v>
          </cell>
          <cell r="HM8">
            <v>0.16937566053081901</v>
          </cell>
          <cell r="HN8">
            <v>241.38428354983299</v>
          </cell>
          <cell r="HO8">
            <v>449.94065998022302</v>
          </cell>
          <cell r="HP8">
            <v>0.32617457376118902</v>
          </cell>
          <cell r="HQ8">
            <v>-4.4734873273138007E-2</v>
          </cell>
          <cell r="HR8">
            <v>-3.8640304490472031E-3</v>
          </cell>
          <cell r="HS8" t="e">
            <v>#N/A</v>
          </cell>
          <cell r="HT8">
            <v>1925.086987185214</v>
          </cell>
          <cell r="HU8">
            <v>-1.283646197783495</v>
          </cell>
          <cell r="HV8">
            <v>956.03174214704302</v>
          </cell>
          <cell r="HW8">
            <v>2.35815531081407</v>
          </cell>
          <cell r="HX8">
            <v>1.3799976595707311</v>
          </cell>
          <cell r="HY8">
            <v>934.00642014700213</v>
          </cell>
          <cell r="HZ8">
            <v>943.01811424118659</v>
          </cell>
          <cell r="IA8">
            <v>67.707854877993739</v>
          </cell>
          <cell r="IB8">
            <v>68.205715380144255</v>
          </cell>
          <cell r="IC8">
            <v>3.2369881219496581</v>
          </cell>
          <cell r="ID8">
            <v>2.9163356733310941</v>
          </cell>
          <cell r="IE8">
            <v>2.4018109999999999</v>
          </cell>
          <cell r="IF8">
            <v>0.9</v>
          </cell>
          <cell r="IG8">
            <v>1809.7368798858099</v>
          </cell>
          <cell r="IH8">
            <v>167.77235550753201</v>
          </cell>
          <cell r="II8">
            <v>2449.809474738252</v>
          </cell>
          <cell r="IJ8">
            <v>2390.9696812949469</v>
          </cell>
          <cell r="IK8">
            <v>4298770.9352116967</v>
          </cell>
          <cell r="IL8">
            <v>2410.04</v>
          </cell>
          <cell r="IM8">
            <v>4361538.2699999977</v>
          </cell>
          <cell r="IN8">
            <v>2378.52391579301</v>
          </cell>
          <cell r="IO8">
            <v>1.5755099373026451</v>
          </cell>
          <cell r="IP8">
            <v>2421.96</v>
          </cell>
          <cell r="IQ8">
            <v>3591.7950000000001</v>
          </cell>
          <cell r="IR8">
            <v>4963.13</v>
          </cell>
          <cell r="IS8">
            <v>-5.7956092529598626</v>
          </cell>
          <cell r="IT8">
            <v>-5.8036554679779764</v>
          </cell>
          <cell r="IU8">
            <v>-5.8094948797708739</v>
          </cell>
          <cell r="IV8">
            <v>3.8520107459110733E-2</v>
          </cell>
          <cell r="IW8">
            <v>7.75265</v>
          </cell>
          <cell r="IX8">
            <v>9.7731051510485702</v>
          </cell>
          <cell r="IY8">
            <v>0.14255109877562</v>
          </cell>
          <cell r="IZ8">
            <v>18.282753639078202</v>
          </cell>
          <cell r="JA8">
            <v>141.73979</v>
          </cell>
          <cell r="JB8">
            <v>0.16599663591840699</v>
          </cell>
          <cell r="JC8">
            <v>2.6399205726560519E-2</v>
          </cell>
          <cell r="JD8">
            <v>8.859006138683902E-3</v>
          </cell>
          <cell r="JE8" t="e">
            <v>#N/A</v>
          </cell>
          <cell r="JF8">
            <v>1797.919467085625</v>
          </cell>
          <cell r="JG8">
            <v>-2.1349306926840228</v>
          </cell>
          <cell r="JH8" t="e">
            <v>#N/A</v>
          </cell>
          <cell r="JI8" t="e">
            <v>#N/A</v>
          </cell>
          <cell r="JJ8" t="e">
            <v>#N/A</v>
          </cell>
          <cell r="JK8" t="e">
            <v>#N/A</v>
          </cell>
          <cell r="JL8" t="e">
            <v>#N/A</v>
          </cell>
          <cell r="JM8" t="e">
            <v>#N/A</v>
          </cell>
          <cell r="JN8" t="e">
            <v>#N/A</v>
          </cell>
          <cell r="JO8" t="e">
            <v>#N/A</v>
          </cell>
          <cell r="JP8" t="e">
            <v>#N/A</v>
          </cell>
          <cell r="JQ8" t="e">
            <v>#N/A</v>
          </cell>
          <cell r="JR8" t="e">
            <v>#N/A</v>
          </cell>
          <cell r="JS8" t="e">
            <v>#N/A</v>
          </cell>
          <cell r="JT8" t="e">
            <v>#N/A</v>
          </cell>
          <cell r="JU8" t="e">
            <v>#N/A</v>
          </cell>
          <cell r="JV8" t="e">
            <v>#N/A</v>
          </cell>
          <cell r="JW8" t="e">
            <v>#N/A</v>
          </cell>
          <cell r="JX8" t="e">
            <v>#N/A</v>
          </cell>
          <cell r="JY8" t="e">
            <v>#N/A</v>
          </cell>
          <cell r="JZ8" t="e">
            <v>#N/A</v>
          </cell>
          <cell r="KA8" t="e">
            <v>#N/A</v>
          </cell>
          <cell r="KB8" t="e">
            <v>#N/A</v>
          </cell>
          <cell r="KC8">
            <v>1015.895</v>
          </cell>
          <cell r="KD8">
            <v>1387.94517564848</v>
          </cell>
          <cell r="KE8" t="e">
            <v>#N/A</v>
          </cell>
          <cell r="KF8" t="e">
            <v>#N/A</v>
          </cell>
          <cell r="KG8" t="e">
            <v>#N/A</v>
          </cell>
          <cell r="KH8" t="e">
            <v>#N/A</v>
          </cell>
          <cell r="KI8" t="e">
            <v>#N/A</v>
          </cell>
          <cell r="KJ8" t="e">
            <v>#N/A</v>
          </cell>
          <cell r="KK8" t="e">
            <v>#N/A</v>
          </cell>
          <cell r="KL8" t="e">
            <v>#N/A</v>
          </cell>
          <cell r="KM8" t="e">
            <v>#N/A</v>
          </cell>
          <cell r="KN8" t="e">
            <v>#N/A</v>
          </cell>
          <cell r="KO8" t="e">
            <v>#N/A</v>
          </cell>
          <cell r="KP8" t="e">
            <v>#N/A</v>
          </cell>
          <cell r="KQ8" t="e">
            <v>#N/A</v>
          </cell>
          <cell r="KR8" t="e">
            <v>#N/A</v>
          </cell>
          <cell r="KS8" t="e">
            <v>#N/A</v>
          </cell>
          <cell r="KT8">
            <v>90.577660692318503</v>
          </cell>
          <cell r="KU8">
            <v>2.866233132856189</v>
          </cell>
          <cell r="KV8">
            <v>2.1006573390232259</v>
          </cell>
          <cell r="KW8">
            <v>88.053832568490705</v>
          </cell>
          <cell r="KX8">
            <v>88.714081821782173</v>
          </cell>
          <cell r="KY8">
            <v>55.822631422934819</v>
          </cell>
          <cell r="KZ8">
            <v>55.799940721560112</v>
          </cell>
          <cell r="LA8">
            <v>4.5008619471420994</v>
          </cell>
          <cell r="LB8">
            <v>4.0141889614632831</v>
          </cell>
          <cell r="LC8">
            <v>4.3666600000000004</v>
          </cell>
          <cell r="LD8">
            <v>3.2</v>
          </cell>
          <cell r="LE8">
            <v>2231.003694</v>
          </cell>
          <cell r="LF8">
            <v>29.553702707221898</v>
          </cell>
          <cell r="LG8">
            <v>3507.183630182888</v>
          </cell>
          <cell r="LH8">
            <v>3354.0368454771428</v>
          </cell>
          <cell r="LI8">
            <v>7515697.4164248966</v>
          </cell>
          <cell r="LJ8">
            <v>3396.3342910000001</v>
          </cell>
          <cell r="LK8">
            <v>7577234.3492798712</v>
          </cell>
          <cell r="LL8">
            <v>260.68065005825201</v>
          </cell>
          <cell r="LM8">
            <v>-0.79081852806279862</v>
          </cell>
          <cell r="LN8" t="e">
            <v>#N/A</v>
          </cell>
          <cell r="LO8">
            <v>6285.2820000000002</v>
          </cell>
          <cell r="LP8">
            <v>8831.0360000000001</v>
          </cell>
          <cell r="LQ8">
            <v>-7.7373742605407507</v>
          </cell>
          <cell r="LR8">
            <v>-7.7710330012850992</v>
          </cell>
          <cell r="LS8">
            <v>-7.7603331192025626</v>
          </cell>
          <cell r="LT8">
            <v>3.8840949289443483E-2</v>
          </cell>
          <cell r="LU8">
            <v>9.2245635000000006E-2</v>
          </cell>
          <cell r="LV8">
            <v>6.3097157013661503E-2</v>
          </cell>
          <cell r="LW8">
            <v>0.151550398667116</v>
          </cell>
          <cell r="LX8">
            <v>13.727080588255699</v>
          </cell>
          <cell r="LY8">
            <v>1.2662632655598201</v>
          </cell>
          <cell r="LZ8">
            <v>1.44144787909382E-2</v>
          </cell>
          <cell r="MA8">
            <v>-2.3882580524106359E-2</v>
          </cell>
          <cell r="MB8">
            <v>-1.844766713199639E-3</v>
          </cell>
          <cell r="MC8" t="e">
            <v>#N/A</v>
          </cell>
          <cell r="MD8">
            <v>2240.791548417149</v>
          </cell>
          <cell r="ME8">
            <v>-0.40330152919695328</v>
          </cell>
          <cell r="MF8">
            <v>392.424443296709</v>
          </cell>
          <cell r="MG8">
            <v>-0.22245724427948371</v>
          </cell>
          <cell r="MH8">
            <v>-1.502852824721179</v>
          </cell>
          <cell r="MI8">
            <v>393.2993662285898</v>
          </cell>
          <cell r="MJ8">
            <v>398.41198912936761</v>
          </cell>
          <cell r="MK8">
            <v>59.541418845658733</v>
          </cell>
          <cell r="ML8">
            <v>59.327455600266241</v>
          </cell>
          <cell r="MM8">
            <v>2.5564026118658489</v>
          </cell>
          <cell r="MN8">
            <v>3.1603308119914959</v>
          </cell>
          <cell r="MO8">
            <v>5.7541279999999997</v>
          </cell>
          <cell r="MP8">
            <v>3.4</v>
          </cell>
          <cell r="MQ8">
            <v>1993.0083923419299</v>
          </cell>
          <cell r="MR8">
            <v>76.134396344628797</v>
          </cell>
          <cell r="MS8">
            <v>13997.22478670983</v>
          </cell>
          <cell r="MT8">
            <v>13191.80655603482</v>
          </cell>
          <cell r="MU8">
            <v>26239958.408274259</v>
          </cell>
          <cell r="MV8">
            <v>13570.0835026681</v>
          </cell>
          <cell r="MW8">
            <v>27045290.3055983</v>
          </cell>
          <cell r="MX8">
            <v>892.57048954748802</v>
          </cell>
          <cell r="MY8">
            <v>4.2234962350961034</v>
          </cell>
          <cell r="MZ8">
            <v>13490.8991114622</v>
          </cell>
          <cell r="NA8">
            <v>23593.165499999999</v>
          </cell>
          <cell r="NB8">
            <v>34224.49</v>
          </cell>
          <cell r="NC8">
            <v>-7.529058138419539</v>
          </cell>
          <cell r="ND8">
            <v>-7.5169940909972572</v>
          </cell>
          <cell r="NE8">
            <v>-7.5071819126728574</v>
          </cell>
          <cell r="NF8">
            <v>4.1279269406572089E-2</v>
          </cell>
          <cell r="NG8">
            <v>0.43615448415130997</v>
          </cell>
          <cell r="NH8">
            <v>0.28550243855625101</v>
          </cell>
          <cell r="NI8">
            <v>0.11458637569630201</v>
          </cell>
          <cell r="NJ8">
            <v>44.966494692009199</v>
          </cell>
          <cell r="NK8">
            <v>19.612338296485898</v>
          </cell>
          <cell r="NL8">
            <v>5.5333046759999997E-2</v>
          </cell>
          <cell r="NM8">
            <v>1.7968512763759301E-2</v>
          </cell>
          <cell r="NN8">
            <v>4.7132222317306516E-3</v>
          </cell>
          <cell r="NO8" t="e">
            <v>#N/A</v>
          </cell>
          <cell r="NP8">
            <v>1989.1103084945059</v>
          </cell>
          <cell r="NQ8">
            <v>0.17227431096937809</v>
          </cell>
          <cell r="NR8">
            <v>75.784197537168509</v>
          </cell>
          <cell r="NS8">
            <v>-3.1476013975434309</v>
          </cell>
          <cell r="NT8">
            <v>-0.86865038898161773</v>
          </cell>
          <cell r="NU8">
            <v>78.247104491686088</v>
          </cell>
          <cell r="NV8">
            <v>76.448265694493429</v>
          </cell>
          <cell r="NW8">
            <v>68.485948719906375</v>
          </cell>
          <cell r="NX8">
            <v>68.54277322576084</v>
          </cell>
          <cell r="NY8">
            <v>2.1541931531200649</v>
          </cell>
          <cell r="NZ8">
            <v>3.4943208024357908</v>
          </cell>
          <cell r="OA8">
            <v>1.705557</v>
          </cell>
          <cell r="OB8">
            <v>2.1</v>
          </cell>
          <cell r="OC8">
            <v>2009.38084901664</v>
          </cell>
          <cell r="OD8">
            <v>22.0034592489034</v>
          </cell>
          <cell r="OE8">
            <v>2314.9937817470659</v>
          </cell>
          <cell r="OF8">
            <v>2275.5102432529138</v>
          </cell>
          <cell r="OG8">
            <v>4589162.6028758353</v>
          </cell>
          <cell r="OH8">
            <v>2264.5</v>
          </cell>
          <cell r="OI8">
            <v>4550242.9325981811</v>
          </cell>
          <cell r="OJ8">
            <v>245.88480363907399</v>
          </cell>
          <cell r="OK8">
            <v>5.4200402582049279</v>
          </cell>
          <cell r="OL8">
            <v>2269.5727253482301</v>
          </cell>
          <cell r="OM8">
            <v>3377.444</v>
          </cell>
          <cell r="ON8">
            <v>4612</v>
          </cell>
          <cell r="OO8">
            <v>-7.5637615746099272</v>
          </cell>
          <cell r="OP8">
            <v>-7.5606038466001229</v>
          </cell>
          <cell r="OQ8">
            <v>-7.5373155583494587</v>
          </cell>
          <cell r="OR8">
            <v>4.2224597896968051E-2</v>
          </cell>
          <cell r="OS8">
            <v>0.73736950719255601</v>
          </cell>
          <cell r="OT8">
            <v>0.8206478695753</v>
          </cell>
          <cell r="OU8">
            <v>0.15747602231507701</v>
          </cell>
          <cell r="OV8">
            <v>11.934193982493399</v>
          </cell>
          <cell r="OW8">
            <v>8.7999107356115296</v>
          </cell>
          <cell r="OX8">
            <v>0.141906915807088</v>
          </cell>
          <cell r="OY8">
            <v>5.0343244494963253E-2</v>
          </cell>
          <cell r="OZ8">
            <v>3.0798717301051101E-3</v>
          </cell>
          <cell r="PA8" t="e">
            <v>#N/A</v>
          </cell>
          <cell r="PB8">
            <v>2016.7620060085881</v>
          </cell>
          <cell r="PC8">
            <v>-1.071782328174276</v>
          </cell>
          <cell r="PD8">
            <v>900.15999614304201</v>
          </cell>
          <cell r="PE8">
            <v>2.0355581056808791</v>
          </cell>
          <cell r="PF8">
            <v>1.209049570956156</v>
          </cell>
          <cell r="PG8">
            <v>882.20225660031463</v>
          </cell>
          <cell r="PH8">
            <v>889.40662910973515</v>
          </cell>
          <cell r="PI8">
            <v>59.446715541468123</v>
          </cell>
          <cell r="PJ8">
            <v>59.408334108253356</v>
          </cell>
          <cell r="PK8">
            <v>2.9944329848538231</v>
          </cell>
          <cell r="PL8">
            <v>3.335871177289373</v>
          </cell>
          <cell r="PM8">
            <v>3.874549438826171</v>
          </cell>
          <cell r="PN8">
            <v>3</v>
          </cell>
          <cell r="PO8">
            <v>1950.20802321771</v>
          </cell>
          <cell r="PP8">
            <v>234.495996722775</v>
          </cell>
          <cell r="PQ8">
            <v>22009.491856450939</v>
          </cell>
          <cell r="PR8">
            <v>21156.723213238329</v>
          </cell>
          <cell r="PS8">
            <v>40914114.712700807</v>
          </cell>
          <cell r="PT8">
            <v>21363</v>
          </cell>
          <cell r="PU8">
            <v>41662293.99999994</v>
          </cell>
          <cell r="PV8">
            <v>2492.8205385916999</v>
          </cell>
          <cell r="PW8">
            <v>0.57597586035091908</v>
          </cell>
          <cell r="PX8">
            <v>21022.947231615799</v>
          </cell>
          <cell r="PY8">
            <v>37047.8186046177</v>
          </cell>
          <cell r="PZ8">
            <v>52425</v>
          </cell>
          <cell r="QA8">
            <v>-7.3391565992754897</v>
          </cell>
          <cell r="QB8">
            <v>-7.3480234725922262</v>
          </cell>
          <cell r="QC8">
            <v>-7.3475288695026491</v>
          </cell>
          <cell r="QD8">
            <v>4.4287586427686758E-2</v>
          </cell>
          <cell r="QE8">
            <v>0.87995707035674497</v>
          </cell>
          <cell r="QF8">
            <v>1.01657404585929</v>
          </cell>
          <cell r="QG8">
            <v>0.17524661764277599</v>
          </cell>
          <cell r="QH8">
            <v>157.74999466140301</v>
          </cell>
          <cell r="QI8">
            <v>138.81322315104001</v>
          </cell>
          <cell r="QJ8">
            <v>0.167151631424903</v>
          </cell>
          <cell r="QK8">
            <v>8.4803274414473745E-3</v>
          </cell>
          <cell r="QL8">
            <v>6.0249170063117691E-4</v>
          </cell>
          <cell r="QM8" t="e">
            <v>#N/A</v>
          </cell>
          <cell r="QN8">
            <v>1933.858769164204</v>
          </cell>
          <cell r="QO8">
            <v>-1.33216620240949</v>
          </cell>
          <cell r="QP8" t="e">
            <v>#N/A</v>
          </cell>
          <cell r="QQ8" t="e">
            <v>#N/A</v>
          </cell>
          <cell r="QR8" t="e">
            <v>#N/A</v>
          </cell>
          <cell r="QS8" t="e">
            <v>#N/A</v>
          </cell>
          <cell r="QT8" t="e">
            <v>#N/A</v>
          </cell>
          <cell r="QU8" t="e">
            <v>#N/A</v>
          </cell>
          <cell r="QV8" t="e">
            <v>#N/A</v>
          </cell>
          <cell r="QW8" t="e">
            <v>#N/A</v>
          </cell>
          <cell r="QX8" t="e">
            <v>#N/A</v>
          </cell>
          <cell r="QY8" t="e">
            <v>#N/A</v>
          </cell>
          <cell r="QZ8" t="e">
            <v>#N/A</v>
          </cell>
          <cell r="RA8" t="e">
            <v>#N/A</v>
          </cell>
          <cell r="RB8" t="e">
            <v>#N/A</v>
          </cell>
          <cell r="RC8" t="e">
            <v>#N/A</v>
          </cell>
          <cell r="RD8" t="e">
            <v>#N/A</v>
          </cell>
          <cell r="RE8" t="e">
            <v>#N/A</v>
          </cell>
          <cell r="RF8" t="e">
            <v>#N/A</v>
          </cell>
          <cell r="RG8" t="e">
            <v>#N/A</v>
          </cell>
          <cell r="RH8" t="e">
            <v>#N/A</v>
          </cell>
          <cell r="RI8" t="e">
            <v>#N/A</v>
          </cell>
          <cell r="RJ8" t="e">
            <v>#N/A</v>
          </cell>
          <cell r="RK8" t="e">
            <v>#N/A</v>
          </cell>
          <cell r="RL8">
            <v>4431.2749999999996</v>
          </cell>
          <cell r="RM8" t="e">
            <v>#N/A</v>
          </cell>
          <cell r="RN8" t="e">
            <v>#N/A</v>
          </cell>
          <cell r="RO8" t="e">
            <v>#N/A</v>
          </cell>
          <cell r="RP8" t="e">
            <v>#N/A</v>
          </cell>
          <cell r="RQ8" t="e">
            <v>#N/A</v>
          </cell>
          <cell r="RR8" t="e">
            <v>#N/A</v>
          </cell>
          <cell r="RS8" t="e">
            <v>#N/A</v>
          </cell>
          <cell r="RT8" t="e">
            <v>#N/A</v>
          </cell>
          <cell r="RU8" t="e">
            <v>#N/A</v>
          </cell>
          <cell r="RV8" t="e">
            <v>#N/A</v>
          </cell>
          <cell r="RW8" t="e">
            <v>#N/A</v>
          </cell>
          <cell r="RX8" t="e">
            <v>#N/A</v>
          </cell>
          <cell r="RY8" t="e">
            <v>#N/A</v>
          </cell>
          <cell r="RZ8" t="e">
            <v>#N/A</v>
          </cell>
          <cell r="SA8" t="e">
            <v>#N/A</v>
          </cell>
          <cell r="SB8" t="e">
            <v>#N/A</v>
          </cell>
          <cell r="SC8" t="e">
            <v>#N/A</v>
          </cell>
          <cell r="SD8" t="e">
            <v>#N/A</v>
          </cell>
          <cell r="SE8" t="e">
            <v>#N/A</v>
          </cell>
          <cell r="SF8" t="e">
            <v>#N/A</v>
          </cell>
          <cell r="SG8" t="e">
            <v>#N/A</v>
          </cell>
          <cell r="SH8" t="e">
            <v>#N/A</v>
          </cell>
          <cell r="SI8" t="e">
            <v>#N/A</v>
          </cell>
          <cell r="SJ8" t="e">
            <v>#N/A</v>
          </cell>
          <cell r="SK8" t="e">
            <v>#N/A</v>
          </cell>
          <cell r="SL8" t="e">
            <v>#N/A</v>
          </cell>
          <cell r="SM8" t="e">
            <v>#N/A</v>
          </cell>
          <cell r="SN8" t="e">
            <v>#N/A</v>
          </cell>
          <cell r="SO8" t="e">
            <v>#N/A</v>
          </cell>
          <cell r="SP8" t="e">
            <v>#N/A</v>
          </cell>
          <cell r="SQ8" t="e">
            <v>#N/A</v>
          </cell>
          <cell r="SR8" t="e">
            <v>#N/A</v>
          </cell>
          <cell r="SS8" t="e">
            <v>#N/A</v>
          </cell>
          <cell r="ST8" t="e">
            <v>#N/A</v>
          </cell>
          <cell r="SU8" t="e">
            <v>#N/A</v>
          </cell>
          <cell r="SV8" t="e">
            <v>#N/A</v>
          </cell>
          <cell r="SW8">
            <v>7882.8980000000001</v>
          </cell>
          <cell r="SX8">
            <v>10367.5365</v>
          </cell>
          <cell r="SY8" t="e">
            <v>#N/A</v>
          </cell>
          <cell r="SZ8" t="e">
            <v>#N/A</v>
          </cell>
          <cell r="TA8" t="e">
            <v>#N/A</v>
          </cell>
          <cell r="TB8" t="e">
            <v>#N/A</v>
          </cell>
          <cell r="TC8" t="e">
            <v>#N/A</v>
          </cell>
          <cell r="TD8" t="e">
            <v>#N/A</v>
          </cell>
          <cell r="TE8" t="e">
            <v>#N/A</v>
          </cell>
          <cell r="TF8" t="e">
            <v>#N/A</v>
          </cell>
          <cell r="TG8">
            <v>376.32302560200799</v>
          </cell>
          <cell r="TH8" t="e">
            <v>#N/A</v>
          </cell>
          <cell r="TI8" t="e">
            <v>#N/A</v>
          </cell>
          <cell r="TJ8" t="e">
            <v>#N/A</v>
          </cell>
          <cell r="TK8" t="e">
            <v>#N/A</v>
          </cell>
          <cell r="TL8" t="e">
            <v>#N/A</v>
          </cell>
          <cell r="TM8" t="e">
            <v>#N/A</v>
          </cell>
          <cell r="TN8">
            <v>35.544420678146501</v>
          </cell>
          <cell r="TO8">
            <v>-1.95299669636374</v>
          </cell>
          <cell r="TP8">
            <v>-1.6533672136808011</v>
          </cell>
          <cell r="TQ8">
            <v>36.252429427211538</v>
          </cell>
          <cell r="TR8">
            <v>36.141980331319502</v>
          </cell>
          <cell r="TS8">
            <v>69.101743340861461</v>
          </cell>
          <cell r="TT8">
            <v>69.44309185274804</v>
          </cell>
          <cell r="TU8">
            <v>1.2390728471629591</v>
          </cell>
          <cell r="TV8">
            <v>3.0718115041175049</v>
          </cell>
          <cell r="TW8">
            <v>6.1453642360155332</v>
          </cell>
          <cell r="TX8">
            <v>6</v>
          </cell>
          <cell r="TY8">
            <v>2292.09243229508</v>
          </cell>
          <cell r="TZ8">
            <v>9.5277803261186289</v>
          </cell>
          <cell r="UA8">
            <v>1345.598790830699</v>
          </cell>
          <cell r="UB8">
            <v>1262.906843978732</v>
          </cell>
          <cell r="UC8">
            <v>2853069.3856256078</v>
          </cell>
          <cell r="UD8">
            <v>1258.64541187292</v>
          </cell>
          <cell r="UE8">
            <v>2884931.623496844</v>
          </cell>
          <cell r="UF8">
            <v>112.911711261017</v>
          </cell>
          <cell r="UG8">
            <v>-2.0409443733975441</v>
          </cell>
          <cell r="UH8" t="e">
            <v>#N/A</v>
          </cell>
          <cell r="UI8">
            <v>1937.7</v>
          </cell>
          <cell r="UJ8">
            <v>2978.73</v>
          </cell>
          <cell r="UK8">
            <v>-7.7522866100020176</v>
          </cell>
          <cell r="UL8">
            <v>-7.7340524792803009</v>
          </cell>
          <cell r="UM8">
            <v>-7.7253446388178846</v>
          </cell>
          <cell r="UN8">
            <v>3.3175235840448E-2</v>
          </cell>
          <cell r="UO8">
            <v>0.54418815486741401</v>
          </cell>
          <cell r="UP8">
            <v>0.51793650897311405</v>
          </cell>
          <cell r="UQ8">
            <v>0.138684922807498</v>
          </cell>
          <cell r="UR8">
            <v>4.9294752379859892</v>
          </cell>
          <cell r="US8">
            <v>2.6825620342241998</v>
          </cell>
          <cell r="UT8">
            <v>0.1546299282636</v>
          </cell>
          <cell r="UU8" t="e">
            <v>#N/A</v>
          </cell>
          <cell r="UV8" t="e">
            <v>#N/A</v>
          </cell>
          <cell r="UW8" t="e">
            <v>#N/A</v>
          </cell>
          <cell r="UX8">
            <v>2259.128928810886</v>
          </cell>
          <cell r="UY8">
            <v>-0.37261554616493392</v>
          </cell>
          <cell r="UZ8">
            <v>872.19997023701694</v>
          </cell>
          <cell r="VA8">
            <v>-0.84127155540445475</v>
          </cell>
          <cell r="VB8">
            <v>0.38095436341629713</v>
          </cell>
          <cell r="VC8">
            <v>879.59979309774474</v>
          </cell>
          <cell r="VD8">
            <v>868.88989626391617</v>
          </cell>
          <cell r="VE8">
            <v>53.840621018838817</v>
          </cell>
          <cell r="VF8">
            <v>54.061322002452123</v>
          </cell>
          <cell r="VG8">
            <v>1.4856626320910671</v>
          </cell>
          <cell r="VH8">
            <v>3.2654866760489121</v>
          </cell>
          <cell r="VI8">
            <v>5.4711639999999999</v>
          </cell>
          <cell r="VJ8">
            <v>5.2</v>
          </cell>
          <cell r="VK8">
            <v>1964.4315982814201</v>
          </cell>
          <cell r="VL8">
            <v>232.59041648222799</v>
          </cell>
          <cell r="VM8">
            <v>20952.50413035259</v>
          </cell>
          <cell r="VN8">
            <v>19806.15826727423</v>
          </cell>
          <cell r="VO8">
            <v>39187326.73300492</v>
          </cell>
          <cell r="VP8">
            <v>19781.8849277679</v>
          </cell>
          <cell r="VQ8">
            <v>38860159.825674228</v>
          </cell>
          <cell r="VR8">
            <v>2345.2290202742802</v>
          </cell>
          <cell r="VS8">
            <v>1.0004393832350851</v>
          </cell>
          <cell r="VT8">
            <v>19103.719672727399</v>
          </cell>
          <cell r="VU8">
            <v>38756.921499999997</v>
          </cell>
          <cell r="VV8">
            <v>54073.489500000003</v>
          </cell>
          <cell r="VW8">
            <v>-7.3040917720811596</v>
          </cell>
          <cell r="VX8">
            <v>-7.3118142824348373</v>
          </cell>
          <cell r="VY8">
            <v>-7.3010929659719617</v>
          </cell>
          <cell r="VZ8">
            <v>5.1965588630540051E-2</v>
          </cell>
          <cell r="WA8">
            <v>0.33436091041022098</v>
          </cell>
          <cell r="WB8">
            <v>0.276723104158066</v>
          </cell>
          <cell r="WC8">
            <v>0.136986325587063</v>
          </cell>
          <cell r="WD8">
            <v>119.47946909991499</v>
          </cell>
          <cell r="WE8">
            <v>39.949264063577601</v>
          </cell>
          <cell r="WF8">
            <v>5.5653644998757003E-2</v>
          </cell>
          <cell r="WG8">
            <v>-1.7286692026927321E-2</v>
          </cell>
          <cell r="WH8">
            <v>-6.9752470988421128E-3</v>
          </cell>
          <cell r="WI8" t="e">
            <v>#N/A</v>
          </cell>
          <cell r="WJ8">
            <v>1978.54254238462</v>
          </cell>
          <cell r="WK8">
            <v>-1.182023449331904</v>
          </cell>
          <cell r="WL8" t="e">
            <v>#N/A</v>
          </cell>
          <cell r="WM8" t="e">
            <v>#N/A</v>
          </cell>
          <cell r="WN8" t="e">
            <v>#N/A</v>
          </cell>
          <cell r="WO8" t="e">
            <v>#N/A</v>
          </cell>
          <cell r="WP8" t="e">
            <v>#N/A</v>
          </cell>
          <cell r="WQ8" t="e">
            <v>#N/A</v>
          </cell>
          <cell r="WR8" t="e">
            <v>#N/A</v>
          </cell>
          <cell r="WS8" t="e">
            <v>#N/A</v>
          </cell>
          <cell r="WT8" t="e">
            <v>#N/A</v>
          </cell>
          <cell r="WU8" t="e">
            <v>#N/A</v>
          </cell>
          <cell r="WV8" t="e">
            <v>#N/A</v>
          </cell>
          <cell r="WW8" t="e">
            <v>#N/A</v>
          </cell>
          <cell r="WX8" t="e">
            <v>#N/A</v>
          </cell>
          <cell r="WY8" t="e">
            <v>#N/A</v>
          </cell>
          <cell r="WZ8" t="e">
            <v>#N/A</v>
          </cell>
          <cell r="XA8" t="e">
            <v>#N/A</v>
          </cell>
          <cell r="XB8" t="e">
            <v>#N/A</v>
          </cell>
          <cell r="XC8" t="e">
            <v>#N/A</v>
          </cell>
          <cell r="XD8" t="e">
            <v>#N/A</v>
          </cell>
          <cell r="XE8" t="e">
            <v>#N/A</v>
          </cell>
          <cell r="XF8" t="e">
            <v>#N/A</v>
          </cell>
          <cell r="XG8">
            <v>2219.4859999999999</v>
          </cell>
          <cell r="XH8">
            <v>3179.0410000000002</v>
          </cell>
          <cell r="XI8" t="e">
            <v>#N/A</v>
          </cell>
          <cell r="XJ8" t="e">
            <v>#N/A</v>
          </cell>
          <cell r="XK8" t="e">
            <v>#N/A</v>
          </cell>
          <cell r="XL8" t="e">
            <v>#N/A</v>
          </cell>
          <cell r="XM8" t="e">
            <v>#N/A</v>
          </cell>
          <cell r="XN8" t="e">
            <v>#N/A</v>
          </cell>
          <cell r="XO8" t="e">
            <v>#N/A</v>
          </cell>
          <cell r="XP8" t="e">
            <v>#N/A</v>
          </cell>
          <cell r="XQ8" t="e">
            <v>#N/A</v>
          </cell>
          <cell r="XR8" t="e">
            <v>#N/A</v>
          </cell>
          <cell r="XS8" t="e">
            <v>#N/A</v>
          </cell>
          <cell r="XT8" t="e">
            <v>#N/A</v>
          </cell>
          <cell r="XU8" t="e">
            <v>#N/A</v>
          </cell>
          <cell r="XV8" t="e">
            <v>#N/A</v>
          </cell>
          <cell r="XW8" t="e">
            <v>#N/A</v>
          </cell>
          <cell r="XX8">
            <v>12.004182870946799</v>
          </cell>
          <cell r="XY8" t="e">
            <v>#N/A</v>
          </cell>
          <cell r="XZ8">
            <v>-1.030855561765742</v>
          </cell>
          <cell r="YA8" t="e">
            <v>#N/A</v>
          </cell>
          <cell r="YB8">
            <v>12.129217585020649</v>
          </cell>
          <cell r="YC8">
            <v>56.098448496104403</v>
          </cell>
          <cell r="YD8">
            <v>55.721598678361012</v>
          </cell>
          <cell r="YE8">
            <v>-8.7319216640402431E-2</v>
          </cell>
          <cell r="YF8">
            <v>2.408115973378067</v>
          </cell>
          <cell r="YG8" t="e">
            <v>#N/A</v>
          </cell>
          <cell r="YH8">
            <v>0</v>
          </cell>
          <cell r="YI8">
            <v>1868.6901720692599</v>
          </cell>
          <cell r="YJ8">
            <v>2.5238660544606901</v>
          </cell>
          <cell r="YK8">
            <v>141.37795459871111</v>
          </cell>
          <cell r="YL8" t="e">
            <v>#N/A</v>
          </cell>
          <cell r="YM8" t="e">
            <v>#N/A</v>
          </cell>
          <cell r="YN8">
            <v>146.52577230897501</v>
          </cell>
          <cell r="YO8">
            <v>273811.27066863963</v>
          </cell>
          <cell r="YP8">
            <v>31.8282761033845</v>
          </cell>
          <cell r="YQ8">
            <v>-7.2772147369383866</v>
          </cell>
          <cell r="YR8">
            <v>142.33410549328599</v>
          </cell>
          <cell r="YS8">
            <v>253.72200000000001</v>
          </cell>
          <cell r="YT8">
            <v>361.4</v>
          </cell>
          <cell r="YU8">
            <v>-6.8639954471489171</v>
          </cell>
          <cell r="YV8">
            <v>-6.8545552171602404</v>
          </cell>
          <cell r="YW8">
            <v>-6.8732105150545229</v>
          </cell>
          <cell r="YX8">
            <v>5.8282607199263571E-2</v>
          </cell>
          <cell r="YY8">
            <v>1.26094511885255</v>
          </cell>
          <cell r="YZ8">
            <v>1.40712116108233</v>
          </cell>
          <cell r="ZA8">
            <v>0.12154372500323</v>
          </cell>
          <cell r="ZB8">
            <v>1.4590331017548499</v>
          </cell>
          <cell r="ZC8">
            <v>1.8397606679020699</v>
          </cell>
          <cell r="ZD8">
            <v>0.14965289021108899</v>
          </cell>
          <cell r="ZE8">
            <v>-7.27721473693837E-2</v>
          </cell>
          <cell r="ZF8" t="e">
            <v>#N/A</v>
          </cell>
          <cell r="ZG8" t="e">
            <v>#N/A</v>
          </cell>
          <cell r="ZH8">
            <v>1856.750238876497</v>
          </cell>
          <cell r="ZI8">
            <v>-0.78412036000488072</v>
          </cell>
          <cell r="ZJ8" t="e">
            <v>#N/A</v>
          </cell>
          <cell r="ZK8" t="e">
            <v>#N/A</v>
          </cell>
          <cell r="ZL8" t="e">
            <v>#N/A</v>
          </cell>
          <cell r="ZM8" t="e">
            <v>#N/A</v>
          </cell>
          <cell r="ZN8" t="e">
            <v>#N/A</v>
          </cell>
          <cell r="ZO8" t="e">
            <v>#N/A</v>
          </cell>
          <cell r="ZP8" t="e">
            <v>#N/A</v>
          </cell>
          <cell r="ZQ8" t="e">
            <v>#N/A</v>
          </cell>
          <cell r="ZR8" t="e">
            <v>#N/A</v>
          </cell>
          <cell r="ZS8" t="e">
            <v>#N/A</v>
          </cell>
          <cell r="ZT8" t="e">
            <v>#N/A</v>
          </cell>
          <cell r="ZU8" t="e">
            <v>#N/A</v>
          </cell>
          <cell r="ZV8" t="e">
            <v>#N/A</v>
          </cell>
          <cell r="ZW8" t="e">
            <v>#N/A</v>
          </cell>
          <cell r="ZX8" t="e">
            <v>#N/A</v>
          </cell>
          <cell r="ZY8" t="e">
            <v>#N/A</v>
          </cell>
          <cell r="ZZ8" t="e">
            <v>#N/A</v>
          </cell>
          <cell r="AAA8" t="e">
            <v>#N/A</v>
          </cell>
          <cell r="AAB8" t="e">
            <v>#N/A</v>
          </cell>
          <cell r="AAC8" t="e">
            <v>#N/A</v>
          </cell>
          <cell r="AAD8" t="e">
            <v>#N/A</v>
          </cell>
          <cell r="AAE8">
            <v>1762.76</v>
          </cell>
          <cell r="AAF8">
            <v>2376.3885</v>
          </cell>
          <cell r="AAG8" t="e">
            <v>#N/A</v>
          </cell>
          <cell r="AAH8" t="e">
            <v>#N/A</v>
          </cell>
          <cell r="AAI8" t="e">
            <v>#N/A</v>
          </cell>
          <cell r="AAJ8" t="e">
            <v>#N/A</v>
          </cell>
          <cell r="AAK8" t="e">
            <v>#N/A</v>
          </cell>
          <cell r="AAL8" t="e">
            <v>#N/A</v>
          </cell>
          <cell r="AAM8" t="e">
            <v>#N/A</v>
          </cell>
          <cell r="AAN8" t="e">
            <v>#N/A</v>
          </cell>
          <cell r="AAO8" t="e">
            <v>#N/A</v>
          </cell>
          <cell r="AAP8" t="e">
            <v>#N/A</v>
          </cell>
          <cell r="AAQ8" t="e">
            <v>#N/A</v>
          </cell>
          <cell r="AAR8" t="e">
            <v>#N/A</v>
          </cell>
          <cell r="AAS8" t="e">
            <v>#N/A</v>
          </cell>
          <cell r="AAT8" t="e">
            <v>#N/A</v>
          </cell>
          <cell r="AAU8" t="e">
            <v>#N/A</v>
          </cell>
          <cell r="AAV8" t="e">
            <v>#N/A</v>
          </cell>
          <cell r="AAW8" t="e">
            <v>#N/A</v>
          </cell>
          <cell r="AAX8" t="e">
            <v>#N/A</v>
          </cell>
          <cell r="AAY8" t="e">
            <v>#N/A</v>
          </cell>
          <cell r="AAZ8" t="e">
            <v>#N/A</v>
          </cell>
          <cell r="ABA8" t="e">
            <v>#N/A</v>
          </cell>
          <cell r="ABB8" t="e">
            <v>#N/A</v>
          </cell>
          <cell r="ABC8" t="e">
            <v>#N/A</v>
          </cell>
          <cell r="ABD8" t="e">
            <v>#N/A</v>
          </cell>
          <cell r="ABE8" t="e">
            <v>#N/A</v>
          </cell>
          <cell r="ABF8" t="e">
            <v>#N/A</v>
          </cell>
          <cell r="ABG8" t="e">
            <v>#N/A</v>
          </cell>
          <cell r="ABH8" t="e">
            <v>#N/A</v>
          </cell>
          <cell r="ABI8" t="e">
            <v>#N/A</v>
          </cell>
          <cell r="ABJ8" t="e">
            <v>#N/A</v>
          </cell>
          <cell r="ABK8" t="e">
            <v>#N/A</v>
          </cell>
          <cell r="ABL8" t="e">
            <v>#N/A</v>
          </cell>
          <cell r="ABM8" t="e">
            <v>#N/A</v>
          </cell>
          <cell r="ABN8" t="e">
            <v>#N/A</v>
          </cell>
          <cell r="ABO8" t="e">
            <v>#N/A</v>
          </cell>
          <cell r="ABP8" t="e">
            <v>#N/A</v>
          </cell>
          <cell r="ABQ8" t="e">
            <v>#N/A</v>
          </cell>
          <cell r="ABR8">
            <v>320.71815630411999</v>
          </cell>
          <cell r="ABS8" t="e">
            <v>#N/A</v>
          </cell>
          <cell r="ABT8" t="e">
            <v>#N/A</v>
          </cell>
          <cell r="ABU8" t="e">
            <v>#N/A</v>
          </cell>
          <cell r="ABV8" t="e">
            <v>#N/A</v>
          </cell>
          <cell r="ABW8">
            <v>0.99596280000000004</v>
          </cell>
          <cell r="ABX8" t="e">
            <v>#N/A</v>
          </cell>
          <cell r="ABY8" t="e">
            <v>#N/A</v>
          </cell>
          <cell r="ABZ8">
            <v>0.26179177031776002</v>
          </cell>
          <cell r="ACA8">
            <v>0.26073486458263301</v>
          </cell>
          <cell r="ACB8" t="e">
            <v>#N/A</v>
          </cell>
          <cell r="ACC8" t="e">
            <v>#N/A</v>
          </cell>
          <cell r="ACD8" t="e">
            <v>#N/A</v>
          </cell>
          <cell r="ACE8" t="e">
            <v>#N/A</v>
          </cell>
          <cell r="ACF8" t="e">
            <v>#N/A</v>
          </cell>
          <cell r="ACG8" t="e">
            <v>#N/A</v>
          </cell>
          <cell r="ACH8">
            <v>290.75103174049201</v>
          </cell>
          <cell r="ACI8">
            <v>1.3936359703907719</v>
          </cell>
          <cell r="ACJ8">
            <v>1.550970766858262</v>
          </cell>
          <cell r="ACK8">
            <v>286.75471488703482</v>
          </cell>
          <cell r="ACL8">
            <v>286.31044050578419</v>
          </cell>
          <cell r="ACM8">
            <v>62.387395627717339</v>
          </cell>
          <cell r="ACN8">
            <v>62.195277912459737</v>
          </cell>
          <cell r="ACO8">
            <v>2.9883464734385079</v>
          </cell>
          <cell r="ACP8">
            <v>3.0491883843091649</v>
          </cell>
          <cell r="ACQ8">
            <v>2.6870210000000001</v>
          </cell>
          <cell r="ACR8">
            <v>1.6</v>
          </cell>
          <cell r="ACS8">
            <v>1816.38877127406</v>
          </cell>
          <cell r="ACT8">
            <v>72.411298546134503</v>
          </cell>
          <cell r="ACU8">
            <v>5680.6554643568406</v>
          </cell>
          <cell r="ACV8">
            <v>5528.0150590919247</v>
          </cell>
          <cell r="ACW8">
            <v>10085007.287539139</v>
          </cell>
          <cell r="ACX8">
            <v>5607.0314465408801</v>
          </cell>
          <cell r="ACY8">
            <v>10184548.9596774</v>
          </cell>
          <cell r="ACZ8">
            <v>821.83673017047704</v>
          </cell>
          <cell r="ADA8">
            <v>1.246034178822409</v>
          </cell>
          <cell r="ADB8" t="e">
            <v>#N/A</v>
          </cell>
          <cell r="ADC8">
            <v>9133.58</v>
          </cell>
          <cell r="ADD8">
            <v>13194</v>
          </cell>
          <cell r="ADE8">
            <v>-7.1652207818736784</v>
          </cell>
          <cell r="ADF8">
            <v>-7.1646826715585252</v>
          </cell>
          <cell r="ADG8">
            <v>-7.1726767079941771</v>
          </cell>
          <cell r="ADH8">
            <v>4.1765741309840843E-2</v>
          </cell>
          <cell r="ADI8">
            <v>1.65970567815184</v>
          </cell>
          <cell r="ADJ8">
            <v>1.70214094343796</v>
          </cell>
          <cell r="ADK8">
            <v>0.147655880834102</v>
          </cell>
          <cell r="ADL8">
            <v>42.931099695066401</v>
          </cell>
          <cell r="ADM8">
            <v>71.252989933204702</v>
          </cell>
          <cell r="ADN8">
            <v>0.27318687305071299</v>
          </cell>
          <cell r="ADO8">
            <v>1.2460341788222E-2</v>
          </cell>
          <cell r="ADP8">
            <v>-8.1318552013717252E-3</v>
          </cell>
          <cell r="ADQ8" t="e">
            <v>#N/A</v>
          </cell>
          <cell r="ADR8">
            <v>1824.3451184077981</v>
          </cell>
          <cell r="ADS8">
            <v>-1.2067531368082469</v>
          </cell>
          <cell r="ADT8" t="e">
            <v>#N/A</v>
          </cell>
          <cell r="ADU8" t="e">
            <v>#N/A</v>
          </cell>
          <cell r="ADV8" t="e">
            <v>#N/A</v>
          </cell>
          <cell r="ADW8" t="e">
            <v>#N/A</v>
          </cell>
          <cell r="ADX8" t="e">
            <v>#N/A</v>
          </cell>
          <cell r="ADY8" t="e">
            <v>#N/A</v>
          </cell>
          <cell r="ADZ8" t="e">
            <v>#N/A</v>
          </cell>
          <cell r="AEA8" t="e">
            <v>#N/A</v>
          </cell>
          <cell r="AEB8" t="e">
            <v>#N/A</v>
          </cell>
          <cell r="AEC8" t="e">
            <v>#N/A</v>
          </cell>
          <cell r="AED8" t="e">
            <v>#N/A</v>
          </cell>
          <cell r="AEE8" t="e">
            <v>#N/A</v>
          </cell>
          <cell r="AEF8" t="e">
            <v>#N/A</v>
          </cell>
          <cell r="AEG8" t="e">
            <v>#N/A</v>
          </cell>
          <cell r="AEH8" t="e">
            <v>#N/A</v>
          </cell>
          <cell r="AEI8" t="e">
            <v>#N/A</v>
          </cell>
          <cell r="AEJ8" t="e">
            <v>#N/A</v>
          </cell>
          <cell r="AEK8" t="e">
            <v>#N/A</v>
          </cell>
          <cell r="AEL8" t="e">
            <v>#N/A</v>
          </cell>
          <cell r="AEM8" t="e">
            <v>#N/A</v>
          </cell>
          <cell r="AEN8" t="e">
            <v>#N/A</v>
          </cell>
          <cell r="AEO8">
            <v>23364.957144442498</v>
          </cell>
          <cell r="AEP8">
            <v>32714.870685608999</v>
          </cell>
          <cell r="AEQ8" t="e">
            <v>#N/A</v>
          </cell>
          <cell r="AER8" t="e">
            <v>#N/A</v>
          </cell>
          <cell r="AES8" t="e">
            <v>#N/A</v>
          </cell>
          <cell r="AET8" t="e">
            <v>#N/A</v>
          </cell>
          <cell r="AEU8" t="e">
            <v>#N/A</v>
          </cell>
          <cell r="AEV8" t="e">
            <v>#N/A</v>
          </cell>
          <cell r="AEW8" t="e">
            <v>#N/A</v>
          </cell>
          <cell r="AEX8" t="e">
            <v>#N/A</v>
          </cell>
          <cell r="AEY8" t="e">
            <v>#N/A</v>
          </cell>
          <cell r="AEZ8" t="e">
            <v>#N/A</v>
          </cell>
          <cell r="AFA8" t="e">
            <v>#N/A</v>
          </cell>
          <cell r="AFB8" t="e">
            <v>#N/A</v>
          </cell>
          <cell r="AFC8" t="e">
            <v>#N/A</v>
          </cell>
          <cell r="AFD8" t="e">
            <v>#N/A</v>
          </cell>
          <cell r="AFE8" t="e">
            <v>#N/A</v>
          </cell>
          <cell r="AFF8">
            <v>68.199014331430106</v>
          </cell>
          <cell r="AFG8">
            <v>2.976552142741395</v>
          </cell>
          <cell r="AFH8">
            <v>2.1949466567281029</v>
          </cell>
          <cell r="AFI8">
            <v>66.22771195222748</v>
          </cell>
          <cell r="AFJ8">
            <v>66.73423350423576</v>
          </cell>
          <cell r="AFK8">
            <v>81.524935662920441</v>
          </cell>
          <cell r="AFL8">
            <v>79.876269597814968</v>
          </cell>
          <cell r="AFM8">
            <v>7.803694529519678</v>
          </cell>
          <cell r="AFN8">
            <v>3.495705451231323</v>
          </cell>
          <cell r="AFO8">
            <v>2.8386279999999999</v>
          </cell>
          <cell r="AFP8">
            <v>2.9</v>
          </cell>
          <cell r="AFQ8">
            <v>1513.0989875960199</v>
          </cell>
          <cell r="AFR8">
            <v>14.5114106438244</v>
          </cell>
          <cell r="AFS8">
            <v>4718.7042054567501</v>
          </cell>
          <cell r="AFT8">
            <v>4584.7577466434777</v>
          </cell>
          <cell r="AFU8">
            <v>7002762.3525074013</v>
          </cell>
          <cell r="AFV8">
            <v>4676.4325499538309</v>
          </cell>
          <cell r="AFW8">
            <v>7075905.3568962151</v>
          </cell>
          <cell r="AFX8">
            <v>133.73505104260701</v>
          </cell>
          <cell r="AFY8">
            <v>-1.116000834003406</v>
          </cell>
          <cell r="AFZ8" t="e">
            <v>#N/A</v>
          </cell>
          <cell r="AGA8">
            <v>5907.5169999999998</v>
          </cell>
          <cell r="AGB8">
            <v>8643.7559999999994</v>
          </cell>
          <cell r="AGC8">
            <v>-7.7430549752564204</v>
          </cell>
          <cell r="AGD8">
            <v>-7.7811378748049904</v>
          </cell>
          <cell r="AGE8">
            <v>-7.7656321422940433</v>
          </cell>
          <cell r="AGF8">
            <v>7.0897132335476787E-2</v>
          </cell>
          <cell r="AGG8">
            <v>0.147848684669945</v>
          </cell>
          <cell r="AGH8">
            <v>0.105647250983219</v>
          </cell>
          <cell r="AGI8">
            <v>0.136367471904705</v>
          </cell>
          <cell r="AGJ8">
            <v>9.3001271707698798</v>
          </cell>
          <cell r="AGK8">
            <v>1.3750115694615399</v>
          </cell>
          <cell r="AGL8">
            <v>2.5502843462147699E-2</v>
          </cell>
          <cell r="AGM8">
            <v>8.901677144657949E-3</v>
          </cell>
          <cell r="AGN8">
            <v>2.4117169523513501E-2</v>
          </cell>
          <cell r="AGO8" t="e">
            <v>#N/A</v>
          </cell>
          <cell r="AGP8">
            <v>1527.4007351062669</v>
          </cell>
          <cell r="AGQ8">
            <v>-0.246156404244946</v>
          </cell>
          <cell r="AGR8" t="e">
            <v>#N/A</v>
          </cell>
          <cell r="AGS8" t="e">
            <v>#N/A</v>
          </cell>
          <cell r="AGT8" t="e">
            <v>#N/A</v>
          </cell>
          <cell r="AGU8" t="e">
            <v>#N/A</v>
          </cell>
          <cell r="AGV8" t="e">
            <v>#N/A</v>
          </cell>
          <cell r="AGW8" t="e">
            <v>#N/A</v>
          </cell>
          <cell r="AGX8" t="e">
            <v>#N/A</v>
          </cell>
          <cell r="AGY8" t="e">
            <v>#N/A</v>
          </cell>
          <cell r="AGZ8" t="e">
            <v>#N/A</v>
          </cell>
          <cell r="AHA8" t="e">
            <v>#N/A</v>
          </cell>
          <cell r="AHB8" t="e">
            <v>#N/A</v>
          </cell>
          <cell r="AHC8" t="e">
            <v>#N/A</v>
          </cell>
          <cell r="AHD8" t="e">
            <v>#N/A</v>
          </cell>
          <cell r="AHE8" t="e">
            <v>#N/A</v>
          </cell>
          <cell r="AHF8" t="e">
            <v>#N/A</v>
          </cell>
          <cell r="AHG8" t="e">
            <v>#N/A</v>
          </cell>
          <cell r="AHH8" t="e">
            <v>#N/A</v>
          </cell>
          <cell r="AHI8" t="e">
            <v>#N/A</v>
          </cell>
          <cell r="AHJ8" t="e">
            <v>#N/A</v>
          </cell>
          <cell r="AHK8" t="e">
            <v>#N/A</v>
          </cell>
          <cell r="AHL8" t="e">
            <v>#N/A</v>
          </cell>
          <cell r="AHM8">
            <v>14694.5275</v>
          </cell>
          <cell r="AHN8">
            <v>20458.572759999901</v>
          </cell>
          <cell r="AHO8" t="e">
            <v>#N/A</v>
          </cell>
          <cell r="AHP8" t="e">
            <v>#N/A</v>
          </cell>
          <cell r="AHQ8" t="e">
            <v>#N/A</v>
          </cell>
          <cell r="AHR8" t="e">
            <v>#N/A</v>
          </cell>
          <cell r="AHS8" t="e">
            <v>#N/A</v>
          </cell>
          <cell r="AHT8" t="e">
            <v>#N/A</v>
          </cell>
          <cell r="AHU8" t="e">
            <v>#N/A</v>
          </cell>
          <cell r="AHV8" t="e">
            <v>#N/A</v>
          </cell>
          <cell r="AHW8" t="e">
            <v>#N/A</v>
          </cell>
          <cell r="AHX8" t="e">
            <v>#N/A</v>
          </cell>
          <cell r="AHY8" t="e">
            <v>#N/A</v>
          </cell>
          <cell r="AHZ8" t="e">
            <v>#N/A</v>
          </cell>
          <cell r="AIA8" t="e">
            <v>#N/A</v>
          </cell>
          <cell r="AIB8" t="e">
            <v>#N/A</v>
          </cell>
          <cell r="AIC8" t="e">
            <v>#N/A</v>
          </cell>
          <cell r="AID8">
            <v>1868.80166960376</v>
          </cell>
          <cell r="AIE8">
            <v>-0.15998422257097469</v>
          </cell>
          <cell r="AIF8">
            <v>0.85121334426059292</v>
          </cell>
          <cell r="AIG8">
            <v>1871.7962482796829</v>
          </cell>
          <cell r="AIH8">
            <v>1853.028444213669</v>
          </cell>
          <cell r="AII8">
            <v>68.48425022357209</v>
          </cell>
          <cell r="AIJ8">
            <v>68.407107668394389</v>
          </cell>
          <cell r="AIK8">
            <v>0.84753985754062455</v>
          </cell>
          <cell r="AIL8">
            <v>2.045056679792268</v>
          </cell>
          <cell r="AIM8">
            <v>1.605037</v>
          </cell>
          <cell r="AIN8">
            <v>3.1</v>
          </cell>
          <cell r="AIO8">
            <v>1672.0305038419799</v>
          </cell>
          <cell r="AIP8">
            <v>460.88605694435103</v>
          </cell>
          <cell r="AIQ8">
            <v>4106.8641473854268</v>
          </cell>
          <cell r="AIR8">
            <v>4040.9474582801558</v>
          </cell>
          <cell r="AIS8">
            <v>6722642.9562743371</v>
          </cell>
          <cell r="AIT8">
            <v>3984.0390907312399</v>
          </cell>
          <cell r="AIU8">
            <v>6661434.8882014984</v>
          </cell>
          <cell r="AIV8">
            <v>5655.2355949469802</v>
          </cell>
          <cell r="AIW8">
            <v>1.0846633797314551</v>
          </cell>
          <cell r="AIX8" t="e">
            <v>#N/A</v>
          </cell>
          <cell r="AIY8">
            <v>6003.5635000000002</v>
          </cell>
          <cell r="AIZ8">
            <v>8098.3339999999998</v>
          </cell>
          <cell r="AJA8">
            <v>-5.7037648353124091</v>
          </cell>
          <cell r="AJB8">
            <v>-5.7073401778223483</v>
          </cell>
          <cell r="AJC8">
            <v>-5.7081089137371404</v>
          </cell>
          <cell r="AJD8">
            <v>4.4329688314515732E-2</v>
          </cell>
          <cell r="AJE8">
            <v>5.3707000000000003</v>
          </cell>
          <cell r="AJF8">
            <v>7.7162608779886401</v>
          </cell>
          <cell r="AJG8">
            <v>0.218600985570409</v>
          </cell>
          <cell r="AJH8">
            <v>38.972717679205999</v>
          </cell>
          <cell r="AJI8">
            <v>209.310774839711</v>
          </cell>
          <cell r="AJJ8">
            <v>0.117352394871803</v>
          </cell>
          <cell r="AJK8">
            <v>3.153340591755371E-3</v>
          </cell>
          <cell r="AJL8">
            <v>-5.3469837362064114E-3</v>
          </cell>
          <cell r="AJM8" t="e">
            <v>#N/A</v>
          </cell>
          <cell r="AJN8">
            <v>1663.630380172159</v>
          </cell>
          <cell r="AJO8">
            <v>-1.332765224040056</v>
          </cell>
          <cell r="AJP8" t="e">
            <v>#N/A</v>
          </cell>
          <cell r="AJQ8" t="e">
            <v>#N/A</v>
          </cell>
          <cell r="AJR8" t="e">
            <v>#N/A</v>
          </cell>
          <cell r="AJS8" t="e">
            <v>#N/A</v>
          </cell>
          <cell r="AJT8" t="e">
            <v>#N/A</v>
          </cell>
          <cell r="AJU8" t="e">
            <v>#N/A</v>
          </cell>
          <cell r="AJV8" t="e">
            <v>#N/A</v>
          </cell>
          <cell r="AJW8" t="e">
            <v>#N/A</v>
          </cell>
          <cell r="AJX8" t="e">
            <v>#N/A</v>
          </cell>
          <cell r="AJY8" t="e">
            <v>#N/A</v>
          </cell>
          <cell r="AJZ8" t="e">
            <v>#N/A</v>
          </cell>
          <cell r="AKA8" t="e">
            <v>#N/A</v>
          </cell>
          <cell r="AKB8" t="e">
            <v>#N/A</v>
          </cell>
          <cell r="AKC8" t="e">
            <v>#N/A</v>
          </cell>
          <cell r="AKD8" t="e">
            <v>#N/A</v>
          </cell>
          <cell r="AKE8" t="e">
            <v>#N/A</v>
          </cell>
          <cell r="AKF8" t="e">
            <v>#N/A</v>
          </cell>
          <cell r="AKG8" t="e">
            <v>#N/A</v>
          </cell>
          <cell r="AKH8" t="e">
            <v>#N/A</v>
          </cell>
          <cell r="AKI8" t="e">
            <v>#N/A</v>
          </cell>
          <cell r="AKJ8" t="e">
            <v>#N/A</v>
          </cell>
          <cell r="AKK8">
            <v>1271.81315003588</v>
          </cell>
          <cell r="AKL8">
            <v>1738.3344999999999</v>
          </cell>
          <cell r="AKM8" t="e">
            <v>#N/A</v>
          </cell>
          <cell r="AKN8" t="e">
            <v>#N/A</v>
          </cell>
          <cell r="AKO8" t="e">
            <v>#N/A</v>
          </cell>
          <cell r="AKP8" t="e">
            <v>#N/A</v>
          </cell>
          <cell r="AKQ8" t="e">
            <v>#N/A</v>
          </cell>
          <cell r="AKR8" t="e">
            <v>#N/A</v>
          </cell>
          <cell r="AKS8" t="e">
            <v>#N/A</v>
          </cell>
          <cell r="AKT8" t="e">
            <v>#N/A</v>
          </cell>
          <cell r="AKU8" t="e">
            <v>#N/A</v>
          </cell>
          <cell r="AKV8" t="e">
            <v>#N/A</v>
          </cell>
          <cell r="AKW8" t="e">
            <v>#N/A</v>
          </cell>
          <cell r="AKX8" t="e">
            <v>#N/A</v>
          </cell>
          <cell r="AKY8" t="e">
            <v>#N/A</v>
          </cell>
          <cell r="AKZ8" t="e">
            <v>#N/A</v>
          </cell>
          <cell r="ALA8" t="e">
            <v>#N/A</v>
          </cell>
          <cell r="ALB8" t="e">
            <v>#N/A</v>
          </cell>
          <cell r="ALC8" t="e">
            <v>#N/A</v>
          </cell>
          <cell r="ALD8" t="e">
            <v>#N/A</v>
          </cell>
          <cell r="ALE8" t="e">
            <v>#N/A</v>
          </cell>
          <cell r="ALF8" t="e">
            <v>#N/A</v>
          </cell>
          <cell r="ALG8" t="e">
            <v>#N/A</v>
          </cell>
          <cell r="ALH8" t="e">
            <v>#N/A</v>
          </cell>
          <cell r="ALI8" t="e">
            <v>#N/A</v>
          </cell>
          <cell r="ALJ8" t="e">
            <v>#N/A</v>
          </cell>
          <cell r="ALK8" t="e">
            <v>#N/A</v>
          </cell>
          <cell r="ALL8" t="e">
            <v>#N/A</v>
          </cell>
          <cell r="ALM8" t="e">
            <v>#N/A</v>
          </cell>
          <cell r="ALN8" t="e">
            <v>#N/A</v>
          </cell>
          <cell r="ALO8" t="e">
            <v>#N/A</v>
          </cell>
          <cell r="ALP8" t="e">
            <v>#N/A</v>
          </cell>
          <cell r="ALQ8" t="e">
            <v>#N/A</v>
          </cell>
          <cell r="ALR8" t="e">
            <v>#N/A</v>
          </cell>
          <cell r="ALS8" t="e">
            <v>#N/A</v>
          </cell>
          <cell r="ALT8" t="e">
            <v>#N/A</v>
          </cell>
          <cell r="ALU8" t="e">
            <v>#N/A</v>
          </cell>
          <cell r="ALV8" t="e">
            <v>#N/A</v>
          </cell>
          <cell r="ALW8">
            <v>3202.6554999999998</v>
          </cell>
          <cell r="ALX8">
            <v>4557.4485000000004</v>
          </cell>
          <cell r="ALY8" t="e">
            <v>#N/A</v>
          </cell>
          <cell r="ALZ8" t="e">
            <v>#N/A</v>
          </cell>
          <cell r="AMA8" t="e">
            <v>#N/A</v>
          </cell>
          <cell r="AMB8" t="e">
            <v>#N/A</v>
          </cell>
          <cell r="AMC8" t="e">
            <v>#N/A</v>
          </cell>
          <cell r="AMD8" t="e">
            <v>#N/A</v>
          </cell>
          <cell r="AME8" t="e">
            <v>#N/A</v>
          </cell>
          <cell r="AMF8" t="e">
            <v>#N/A</v>
          </cell>
          <cell r="AMG8" t="e">
            <v>#N/A</v>
          </cell>
          <cell r="AMH8" t="e">
            <v>#N/A</v>
          </cell>
          <cell r="AMI8" t="e">
            <v>#N/A</v>
          </cell>
          <cell r="AMJ8" t="e">
            <v>#N/A</v>
          </cell>
          <cell r="AMK8" t="e">
            <v>#N/A</v>
          </cell>
          <cell r="AML8" t="e">
            <v>#N/A</v>
          </cell>
          <cell r="AMM8" t="e">
            <v>#N/A</v>
          </cell>
          <cell r="AMN8">
            <v>825.65815748889997</v>
          </cell>
          <cell r="AMO8">
            <v>0.99712887318696986</v>
          </cell>
          <cell r="AMP8">
            <v>0.33089152992114013</v>
          </cell>
          <cell r="AMQ8">
            <v>817.506563504003</v>
          </cell>
          <cell r="AMR8">
            <v>822.935134830999</v>
          </cell>
          <cell r="AMS8">
            <v>63.386428150305179</v>
          </cell>
          <cell r="AMT8">
            <v>63.344271585336912</v>
          </cell>
          <cell r="AMU8">
            <v>4.2334267781504842</v>
          </cell>
          <cell r="AMV8">
            <v>2.4153741356166769</v>
          </cell>
          <cell r="AMW8">
            <v>3.7882416358365529</v>
          </cell>
          <cell r="AMX8">
            <v>4.0999999999999996</v>
          </cell>
          <cell r="AMY8">
            <v>1755.7993995362699</v>
          </cell>
          <cell r="AMZ8">
            <v>167.75749368061099</v>
          </cell>
          <cell r="ANA8">
            <v>25221.292329533051</v>
          </cell>
          <cell r="ANB8">
            <v>24265.848832409629</v>
          </cell>
          <cell r="ANC8">
            <v>43066872.982813001</v>
          </cell>
          <cell r="AND8">
            <v>24203.316302092098</v>
          </cell>
          <cell r="ANE8">
            <v>42496168.229999729</v>
          </cell>
          <cell r="ANF8">
            <v>2321.8876757231001</v>
          </cell>
          <cell r="ANG8">
            <v>-1.586852406579542</v>
          </cell>
          <cell r="ANH8" t="e">
            <v>#N/A</v>
          </cell>
          <cell r="ANI8">
            <v>39816.216523312803</v>
          </cell>
          <cell r="ANJ8">
            <v>55928.128143477901</v>
          </cell>
          <cell r="ANK8">
            <v>-7.4135675964106351</v>
          </cell>
          <cell r="ANL8">
            <v>-7.4312298712236107</v>
          </cell>
          <cell r="ANM8">
            <v>-7.4321606173295063</v>
          </cell>
          <cell r="ANN8">
            <v>4.3120443475636781E-2</v>
          </cell>
          <cell r="ANO8">
            <v>0.42858400000000002</v>
          </cell>
          <cell r="ANP8">
            <v>0.43919619254922798</v>
          </cell>
          <cell r="ANQ8">
            <v>0.15817107133591099</v>
          </cell>
          <cell r="ANR8">
            <v>146.83620007247001</v>
          </cell>
          <cell r="ANS8">
            <v>62.931645971859503</v>
          </cell>
          <cell r="ANT8">
            <v>7.5719462007239308E-2</v>
          </cell>
          <cell r="ANU8">
            <v>-1.8894872318453011E-2</v>
          </cell>
          <cell r="ANV8">
            <v>-2.5413680954455222E-3</v>
          </cell>
          <cell r="ANW8" t="e">
            <v>#N/A</v>
          </cell>
          <cell r="ANX8">
            <v>1774.7935907889041</v>
          </cell>
          <cell r="ANY8">
            <v>-0.88390729361569331</v>
          </cell>
          <cell r="ANZ8">
            <v>5844.11903887476</v>
          </cell>
          <cell r="AOA8">
            <v>0.11365215046021949</v>
          </cell>
          <cell r="AOB8">
            <v>-1.281737253401771</v>
          </cell>
          <cell r="AOC8">
            <v>5837.4846120803468</v>
          </cell>
          <cell r="AOD8">
            <v>5919.9978568060296</v>
          </cell>
          <cell r="AOE8">
            <v>65.598840687024179</v>
          </cell>
          <cell r="AOF8">
            <v>65.956580753251373</v>
          </cell>
          <cell r="AOG8">
            <v>2.6349051249343169</v>
          </cell>
          <cell r="AOH8">
            <v>1.4001449963346959</v>
          </cell>
          <cell r="AOI8">
            <v>4.9392760000000004</v>
          </cell>
          <cell r="AOJ8">
            <v>5.9</v>
          </cell>
          <cell r="AOK8">
            <v>1730.80571387694</v>
          </cell>
          <cell r="AOL8">
            <v>970.63032466048901</v>
          </cell>
          <cell r="AOM8">
            <v>94572.888453915322</v>
          </cell>
          <cell r="AON8">
            <v>89901.672472004313</v>
          </cell>
          <cell r="AOO8">
            <v>156361788.59586579</v>
          </cell>
          <cell r="AOP8">
            <v>88510.400896961495</v>
          </cell>
          <cell r="AOQ8">
            <v>153194307.6099996</v>
          </cell>
          <cell r="AOR8">
            <v>15341.511624815201</v>
          </cell>
          <cell r="AOS8">
            <v>0.11627696609073369</v>
          </cell>
          <cell r="AOT8">
            <v>88219.452763762703</v>
          </cell>
          <cell r="AOU8">
            <v>143386.58458921601</v>
          </cell>
          <cell r="AOV8">
            <v>207692</v>
          </cell>
          <cell r="AOW8">
            <v>-6.9509114996188677</v>
          </cell>
          <cell r="AOX8">
            <v>-6.9508307232418591</v>
          </cell>
          <cell r="AOY8">
            <v>-6.965349872639468</v>
          </cell>
          <cell r="AOZ8">
            <v>3.9118027398409902E-2</v>
          </cell>
          <cell r="APA8">
            <v>1.04776</v>
          </cell>
          <cell r="APB8">
            <v>1.53184158297308</v>
          </cell>
          <cell r="APC8">
            <v>0.21712103020314599</v>
          </cell>
          <cell r="APD8">
            <v>1111.7526914560499</v>
          </cell>
          <cell r="APE8">
            <v>1164.8499999999999</v>
          </cell>
          <cell r="APF8">
            <v>0.21446116515807001</v>
          </cell>
          <cell r="APG8">
            <v>1.162769660906608E-3</v>
          </cell>
          <cell r="APH8">
            <v>9.2435484316924776E-3</v>
          </cell>
          <cell r="API8" t="e">
            <v>#N/A</v>
          </cell>
          <cell r="APJ8">
            <v>1739.2533898027029</v>
          </cell>
          <cell r="APK8">
            <v>-0.81306777628576965</v>
          </cell>
        </row>
        <row r="9">
          <cell r="A9">
            <v>1972</v>
          </cell>
          <cell r="B9">
            <v>147.38446420158201</v>
          </cell>
          <cell r="C9">
            <v>3.6660849355557801</v>
          </cell>
          <cell r="D9">
            <v>2.3355377795128311</v>
          </cell>
          <cell r="E9">
            <v>142.17230668371809</v>
          </cell>
          <cell r="F9">
            <v>144.0208039157711</v>
          </cell>
          <cell r="G9">
            <v>62.126295775256182</v>
          </cell>
          <cell r="H9">
            <v>62.282662064984393</v>
          </cell>
          <cell r="I9">
            <v>2.9110654914705769</v>
          </cell>
          <cell r="J9">
            <v>2.9306577253908732</v>
          </cell>
          <cell r="K9">
            <v>0.99071900000000002</v>
          </cell>
          <cell r="L9">
            <v>0.9</v>
          </cell>
          <cell r="M9">
            <v>1912.420805</v>
          </cell>
          <cell r="N9">
            <v>43.087663612582602</v>
          </cell>
          <cell r="O9">
            <v>3336.4576051696981</v>
          </cell>
          <cell r="P9">
            <v>3303.4026857483368</v>
          </cell>
          <cell r="Q9">
            <v>6337069.3565265378</v>
          </cell>
          <cell r="R9">
            <v>3298.1283946704998</v>
          </cell>
          <cell r="S9">
            <v>6307409.3595291153</v>
          </cell>
          <cell r="T9">
            <v>399.76556509584702</v>
          </cell>
          <cell r="U9">
            <v>-1.5973065870069409</v>
          </cell>
          <cell r="V9" t="e">
            <v>#N/A</v>
          </cell>
          <cell r="W9">
            <v>5356.9605000000001</v>
          </cell>
          <cell r="X9">
            <v>7544.2</v>
          </cell>
          <cell r="Y9">
            <v>-7.2809659584457664</v>
          </cell>
          <cell r="Z9">
            <v>-7.3135275084759952</v>
          </cell>
          <cell r="AA9">
            <v>-7.3200201838784444</v>
          </cell>
          <cell r="AB9">
            <v>5.714837268885084E-2</v>
          </cell>
          <cell r="AC9">
            <v>1.8844240314528</v>
          </cell>
          <cell r="AD9">
            <v>1.5940630366944999</v>
          </cell>
          <cell r="AE9">
            <v>0.132905688379687</v>
          </cell>
          <cell r="AF9">
            <v>19.5882336711826</v>
          </cell>
          <cell r="AG9">
            <v>36.912538263689598</v>
          </cell>
          <cell r="AH9">
            <v>0.26503116353446698</v>
          </cell>
          <cell r="AI9">
            <v>-1.5973065870070999E-2</v>
          </cell>
          <cell r="AJ9">
            <v>-2.2177479534385151E-2</v>
          </cell>
          <cell r="AK9" t="e">
            <v>#N/A</v>
          </cell>
          <cell r="AL9">
            <v>1918.3460084555111</v>
          </cell>
          <cell r="AM9">
            <v>-0.14570081750117089</v>
          </cell>
          <cell r="AN9">
            <v>186.99026188074399</v>
          </cell>
          <cell r="AO9">
            <v>0.59729018147951507</v>
          </cell>
          <cell r="AP9">
            <v>1.1114042079233939</v>
          </cell>
          <cell r="AQ9">
            <v>185.8800187792433</v>
          </cell>
          <cell r="AR9">
            <v>184.934887756302</v>
          </cell>
          <cell r="AS9">
            <v>54.503319332537629</v>
          </cell>
          <cell r="AT9">
            <v>54.6461457993287</v>
          </cell>
          <cell r="AU9">
            <v>5.0664539785423726</v>
          </cell>
          <cell r="AV9">
            <v>3.3236757647004289</v>
          </cell>
          <cell r="AW9">
            <v>2.97119</v>
          </cell>
          <cell r="AX9">
            <v>2.2000000000000002</v>
          </cell>
          <cell r="AY9">
            <v>1870.4141282753701</v>
          </cell>
          <cell r="AZ9">
            <v>43.416718184709097</v>
          </cell>
          <cell r="BA9">
            <v>3820.9344724317189</v>
          </cell>
          <cell r="BB9">
            <v>3707.4072494802749</v>
          </cell>
          <cell r="BC9">
            <v>6929763.6045228727</v>
          </cell>
          <cell r="BD9">
            <v>3727.1069947033102</v>
          </cell>
          <cell r="BE9">
            <v>6971233.5804870268</v>
          </cell>
          <cell r="BF9">
            <v>476.14089957219198</v>
          </cell>
          <cell r="BG9">
            <v>2.35905392692213</v>
          </cell>
          <cell r="BH9" t="e">
            <v>#N/A</v>
          </cell>
          <cell r="BI9">
            <v>6992.1389999999901</v>
          </cell>
          <cell r="BJ9" t="e">
            <v>#N/A</v>
          </cell>
          <cell r="BK9">
            <v>-7.1691900846696006</v>
          </cell>
          <cell r="BL9">
            <v>-7.181080728434031</v>
          </cell>
          <cell r="BM9">
            <v>-7.1712669991752511</v>
          </cell>
          <cell r="BN9">
            <v>6.2157240256350291E-2</v>
          </cell>
          <cell r="BO9">
            <v>1.22363218550368</v>
          </cell>
          <cell r="BP9">
            <v>1.3767982904026399</v>
          </cell>
          <cell r="BQ9">
            <v>0.178609878815289</v>
          </cell>
          <cell r="BR9">
            <v>33.3983080141588</v>
          </cell>
          <cell r="BS9">
            <v>40.867244627490301</v>
          </cell>
          <cell r="BT9">
            <v>0.21565786725522099</v>
          </cell>
          <cell r="BU9">
            <v>2.359053926922099E-2</v>
          </cell>
          <cell r="BV9">
            <v>1.782965374952233E-2</v>
          </cell>
          <cell r="BW9" t="e">
            <v>#N/A</v>
          </cell>
          <cell r="BX9">
            <v>1869.167085837232</v>
          </cell>
          <cell r="BY9">
            <v>-1.1426484016684111</v>
          </cell>
          <cell r="BZ9" t="e">
            <v>#N/A</v>
          </cell>
          <cell r="CA9" t="e">
            <v>#N/A</v>
          </cell>
          <cell r="CB9" t="e">
            <v>#N/A</v>
          </cell>
          <cell r="CC9" t="e">
            <v>#N/A</v>
          </cell>
          <cell r="CD9" t="e">
            <v>#N/A</v>
          </cell>
          <cell r="CE9" t="e">
            <v>#N/A</v>
          </cell>
          <cell r="CF9" t="e">
            <v>#N/A</v>
          </cell>
          <cell r="CG9" t="e">
            <v>#N/A</v>
          </cell>
          <cell r="CH9" t="e">
            <v>#N/A</v>
          </cell>
          <cell r="CI9" t="e">
            <v>#N/A</v>
          </cell>
          <cell r="CJ9" t="e">
            <v>#N/A</v>
          </cell>
          <cell r="CK9" t="e">
            <v>#N/A</v>
          </cell>
          <cell r="CL9" t="e">
            <v>#N/A</v>
          </cell>
          <cell r="CM9" t="e">
            <v>#N/A</v>
          </cell>
          <cell r="CN9" t="e">
            <v>#N/A</v>
          </cell>
          <cell r="CO9" t="e">
            <v>#N/A</v>
          </cell>
          <cell r="CP9" t="e">
            <v>#N/A</v>
          </cell>
          <cell r="CQ9" t="e">
            <v>#N/A</v>
          </cell>
          <cell r="CR9" t="e">
            <v>#N/A</v>
          </cell>
          <cell r="CS9" t="e">
            <v>#N/A</v>
          </cell>
          <cell r="CT9" t="e">
            <v>#N/A</v>
          </cell>
          <cell r="CU9">
            <v>6394.5770000000002</v>
          </cell>
          <cell r="CV9">
            <v>8576.1995000000006</v>
          </cell>
          <cell r="CW9" t="e">
            <v>#N/A</v>
          </cell>
          <cell r="CX9" t="e">
            <v>#N/A</v>
          </cell>
          <cell r="CY9" t="e">
            <v>#N/A</v>
          </cell>
          <cell r="CZ9" t="e">
            <v>#N/A</v>
          </cell>
          <cell r="DA9" t="e">
            <v>#N/A</v>
          </cell>
          <cell r="DB9" t="e">
            <v>#N/A</v>
          </cell>
          <cell r="DC9" t="e">
            <v>#N/A</v>
          </cell>
          <cell r="DD9" t="e">
            <v>#N/A</v>
          </cell>
          <cell r="DE9" t="e">
            <v>#N/A</v>
          </cell>
          <cell r="DF9" t="e">
            <v>#N/A</v>
          </cell>
          <cell r="DG9" t="e">
            <v>#N/A</v>
          </cell>
          <cell r="DH9" t="e">
            <v>#N/A</v>
          </cell>
          <cell r="DI9" t="e">
            <v>#N/A</v>
          </cell>
          <cell r="DJ9" t="e">
            <v>#N/A</v>
          </cell>
          <cell r="DK9" t="e">
            <v>#N/A</v>
          </cell>
          <cell r="DL9" t="e">
            <v>#N/A</v>
          </cell>
          <cell r="DM9" t="e">
            <v>#N/A</v>
          </cell>
          <cell r="DN9" t="e">
            <v>#N/A</v>
          </cell>
          <cell r="DO9" t="e">
            <v>#N/A</v>
          </cell>
          <cell r="DP9" t="e">
            <v>#N/A</v>
          </cell>
          <cell r="DQ9" t="e">
            <v>#N/A</v>
          </cell>
          <cell r="DR9" t="e">
            <v>#N/A</v>
          </cell>
          <cell r="DS9" t="e">
            <v>#N/A</v>
          </cell>
          <cell r="DT9" t="e">
            <v>#N/A</v>
          </cell>
          <cell r="DU9" t="e">
            <v>#N/A</v>
          </cell>
          <cell r="DV9" t="e">
            <v>#N/A</v>
          </cell>
          <cell r="DW9" t="e">
            <v>#N/A</v>
          </cell>
          <cell r="DX9" t="e">
            <v>#N/A</v>
          </cell>
          <cell r="DY9" t="e">
            <v>#N/A</v>
          </cell>
          <cell r="DZ9" t="e">
            <v>#N/A</v>
          </cell>
          <cell r="EA9" t="e">
            <v>#N/A</v>
          </cell>
          <cell r="EB9" t="e">
            <v>#N/A</v>
          </cell>
          <cell r="EC9" t="e">
            <v>#N/A</v>
          </cell>
          <cell r="ED9" t="e">
            <v>#N/A</v>
          </cell>
          <cell r="EE9" t="e">
            <v>#N/A</v>
          </cell>
          <cell r="EF9" t="e">
            <v>#N/A</v>
          </cell>
          <cell r="EG9" t="e">
            <v>#N/A</v>
          </cell>
          <cell r="EH9">
            <v>627.43899999999996</v>
          </cell>
          <cell r="EI9" t="e">
            <v>#N/A</v>
          </cell>
          <cell r="EJ9" t="e">
            <v>#N/A</v>
          </cell>
          <cell r="EK9" t="e">
            <v>#N/A</v>
          </cell>
          <cell r="EL9" t="e">
            <v>#N/A</v>
          </cell>
          <cell r="EM9">
            <v>0.73506002316863495</v>
          </cell>
          <cell r="EN9" t="e">
            <v>#N/A</v>
          </cell>
          <cell r="EO9" t="e">
            <v>#N/A</v>
          </cell>
          <cell r="EP9">
            <v>0.774065327562243</v>
          </cell>
          <cell r="EQ9">
            <v>0.56898447761194004</v>
          </cell>
          <cell r="ER9" t="e">
            <v>#N/A</v>
          </cell>
          <cell r="ES9" t="e">
            <v>#N/A</v>
          </cell>
          <cell r="ET9" t="e">
            <v>#N/A</v>
          </cell>
          <cell r="EU9" t="e">
            <v>#N/A</v>
          </cell>
          <cell r="EV9" t="e">
            <v>#N/A</v>
          </cell>
          <cell r="EW9" t="e">
            <v>#N/A</v>
          </cell>
          <cell r="EX9" t="e">
            <v>#N/A</v>
          </cell>
          <cell r="EY9" t="e">
            <v>#N/A</v>
          </cell>
          <cell r="EZ9" t="e">
            <v>#N/A</v>
          </cell>
          <cell r="FA9" t="e">
            <v>#N/A</v>
          </cell>
          <cell r="FB9" t="e">
            <v>#N/A</v>
          </cell>
          <cell r="FC9" t="e">
            <v>#N/A</v>
          </cell>
          <cell r="FD9" t="e">
            <v>#N/A</v>
          </cell>
          <cell r="FE9" t="e">
            <v>#N/A</v>
          </cell>
          <cell r="FF9" t="e">
            <v>#N/A</v>
          </cell>
          <cell r="FG9" t="e">
            <v>#N/A</v>
          </cell>
          <cell r="FH9" t="e">
            <v>#N/A</v>
          </cell>
          <cell r="FI9" t="e">
            <v>#N/A</v>
          </cell>
          <cell r="FJ9" t="e">
            <v>#N/A</v>
          </cell>
          <cell r="FK9" t="e">
            <v>#N/A</v>
          </cell>
          <cell r="FL9" t="e">
            <v>#N/A</v>
          </cell>
          <cell r="FM9" t="e">
            <v>#N/A</v>
          </cell>
          <cell r="FN9" t="e">
            <v>#N/A</v>
          </cell>
          <cell r="FO9" t="e">
            <v>#N/A</v>
          </cell>
          <cell r="FP9" t="e">
            <v>#N/A</v>
          </cell>
          <cell r="FQ9" t="e">
            <v>#N/A</v>
          </cell>
          <cell r="FR9" t="e">
            <v>#N/A</v>
          </cell>
          <cell r="FS9">
            <v>7416.0770000000002</v>
          </cell>
          <cell r="FT9">
            <v>9870.9833966313799</v>
          </cell>
          <cell r="FU9" t="e">
            <v>#N/A</v>
          </cell>
          <cell r="FV9" t="e">
            <v>#N/A</v>
          </cell>
          <cell r="FW9" t="e">
            <v>#N/A</v>
          </cell>
          <cell r="FX9" t="e">
            <v>#N/A</v>
          </cell>
          <cell r="FY9" t="e">
            <v>#N/A</v>
          </cell>
          <cell r="FZ9" t="e">
            <v>#N/A</v>
          </cell>
          <cell r="GA9" t="e">
            <v>#N/A</v>
          </cell>
          <cell r="GB9" t="e">
            <v>#N/A</v>
          </cell>
          <cell r="GC9" t="e">
            <v>#N/A</v>
          </cell>
          <cell r="GD9" t="e">
            <v>#N/A</v>
          </cell>
          <cell r="GE9" t="e">
            <v>#N/A</v>
          </cell>
          <cell r="GF9" t="e">
            <v>#N/A</v>
          </cell>
          <cell r="GG9" t="e">
            <v>#N/A</v>
          </cell>
          <cell r="GH9" t="e">
            <v>#N/A</v>
          </cell>
          <cell r="GI9" t="e">
            <v>#N/A</v>
          </cell>
          <cell r="GJ9">
            <v>1486.4274506965301</v>
          </cell>
          <cell r="GK9">
            <v>1.295916165231104</v>
          </cell>
          <cell r="GL9">
            <v>1.8818383134021179</v>
          </cell>
          <cell r="GM9">
            <v>1467.411033897863</v>
          </cell>
          <cell r="GN9">
            <v>1458.971957420008</v>
          </cell>
          <cell r="GO9">
            <v>58.933088647608052</v>
          </cell>
          <cell r="GP9">
            <v>58.720601609173301</v>
          </cell>
          <cell r="GQ9">
            <v>3.1792965875427019</v>
          </cell>
          <cell r="GR9">
            <v>2.9495501582216481</v>
          </cell>
          <cell r="GS9">
            <v>1.1776530000000001</v>
          </cell>
          <cell r="GT9">
            <v>0.8</v>
          </cell>
          <cell r="GU9">
            <v>1905.5093709107</v>
          </cell>
          <cell r="GV9">
            <v>393.36988026887002</v>
          </cell>
          <cell r="GW9">
            <v>33544.576440074052</v>
          </cell>
          <cell r="GX9">
            <v>33149.537729290227</v>
          </cell>
          <cell r="GY9">
            <v>62953957.137713447</v>
          </cell>
          <cell r="GZ9">
            <v>33396.633536994901</v>
          </cell>
          <cell r="HA9">
            <v>63637598.161614344</v>
          </cell>
          <cell r="HB9">
            <v>4554.4521301366794</v>
          </cell>
          <cell r="HC9">
            <v>-1.9442214111069289</v>
          </cell>
          <cell r="HD9">
            <v>33821.781510979199</v>
          </cell>
          <cell r="HE9">
            <v>57125.736999999906</v>
          </cell>
          <cell r="HF9">
            <v>78648.233441021497</v>
          </cell>
          <cell r="HG9">
            <v>-7.3238851102980451</v>
          </cell>
          <cell r="HH9">
            <v>-7.3278947144819826</v>
          </cell>
          <cell r="HI9">
            <v>-7.3297404734335316</v>
          </cell>
          <cell r="HJ9">
            <v>4.7582819313016493E-2</v>
          </cell>
          <cell r="HK9">
            <v>1.8287990265002501</v>
          </cell>
          <cell r="HL9">
            <v>1.99156291816788</v>
          </cell>
          <cell r="HM9">
            <v>0.18045957815378999</v>
          </cell>
          <cell r="HN9">
            <v>268.24007070891003</v>
          </cell>
          <cell r="HO9">
            <v>490.55718018081598</v>
          </cell>
          <cell r="HP9">
            <v>0.34448388986233403</v>
          </cell>
          <cell r="HQ9">
            <v>-1.9442214111068591E-2</v>
          </cell>
          <cell r="HR9">
            <v>3.1280423506695248E-3</v>
          </cell>
          <cell r="HS9" t="e">
            <v>#N/A</v>
          </cell>
          <cell r="HT9">
            <v>1899.0900461965921</v>
          </cell>
          <cell r="HU9">
            <v>-1.350429417562748</v>
          </cell>
          <cell r="HV9">
            <v>992.33799014215106</v>
          </cell>
          <cell r="HW9">
            <v>3.025800780849663</v>
          </cell>
          <cell r="HX9">
            <v>2.069056711427764</v>
          </cell>
          <cell r="HY9">
            <v>963.19366859665877</v>
          </cell>
          <cell r="HZ9">
            <v>972.22216224424835</v>
          </cell>
          <cell r="IA9">
            <v>68.587057376455917</v>
          </cell>
          <cell r="IB9">
            <v>68.571530477237502</v>
          </cell>
          <cell r="IC9">
            <v>3.2747882354132511</v>
          </cell>
          <cell r="ID9">
            <v>2.7234276857424078</v>
          </cell>
          <cell r="IE9">
            <v>2.6476130000000002</v>
          </cell>
          <cell r="IF9">
            <v>0.8</v>
          </cell>
          <cell r="IG9">
            <v>1751.8475633083899</v>
          </cell>
          <cell r="IH9">
            <v>183.99429589610099</v>
          </cell>
          <cell r="II9">
            <v>2476.2739657648822</v>
          </cell>
          <cell r="IJ9">
            <v>2410.7118143316752</v>
          </cell>
          <cell r="IK9">
            <v>4235937.9602273367</v>
          </cell>
          <cell r="IL9">
            <v>2457.02</v>
          </cell>
          <cell r="IM9">
            <v>4304324.4999999804</v>
          </cell>
          <cell r="IN9">
            <v>2469.29038581235</v>
          </cell>
          <cell r="IO9">
            <v>-4.583493153962781</v>
          </cell>
          <cell r="IP9">
            <v>2467.27</v>
          </cell>
          <cell r="IQ9">
            <v>3611.2275</v>
          </cell>
          <cell r="IR9">
            <v>4991.6000000000004</v>
          </cell>
          <cell r="IS9">
            <v>-5.7628613706057301</v>
          </cell>
          <cell r="IT9">
            <v>-5.7764211911205523</v>
          </cell>
          <cell r="IU9">
            <v>-5.7822606029134498</v>
          </cell>
          <cell r="IV9">
            <v>3.9195664696807582E-2</v>
          </cell>
          <cell r="IW9">
            <v>7.7890899999999998</v>
          </cell>
          <cell r="IX9">
            <v>10.093358460632301</v>
          </cell>
          <cell r="IY9">
            <v>0.15568891413161001</v>
          </cell>
          <cell r="IZ9">
            <v>20.7260257616743</v>
          </cell>
          <cell r="JA9">
            <v>161.43688</v>
          </cell>
          <cell r="JB9">
            <v>0.17627067416876599</v>
          </cell>
          <cell r="JC9">
            <v>-2.4312895151659811E-2</v>
          </cell>
          <cell r="JD9">
            <v>1.072439210221179E-2</v>
          </cell>
          <cell r="JE9" t="e">
            <v>#N/A</v>
          </cell>
          <cell r="JF9">
            <v>1757.131621890554</v>
          </cell>
          <cell r="JG9">
            <v>-2.2686135804061651</v>
          </cell>
          <cell r="JH9" t="e">
            <v>#N/A</v>
          </cell>
          <cell r="JI9" t="e">
            <v>#N/A</v>
          </cell>
          <cell r="JJ9" t="e">
            <v>#N/A</v>
          </cell>
          <cell r="JK9" t="e">
            <v>#N/A</v>
          </cell>
          <cell r="JL9" t="e">
            <v>#N/A</v>
          </cell>
          <cell r="JM9" t="e">
            <v>#N/A</v>
          </cell>
          <cell r="JN9" t="e">
            <v>#N/A</v>
          </cell>
          <cell r="JO9" t="e">
            <v>#N/A</v>
          </cell>
          <cell r="JP9" t="e">
            <v>#N/A</v>
          </cell>
          <cell r="JQ9" t="e">
            <v>#N/A</v>
          </cell>
          <cell r="JR9" t="e">
            <v>#N/A</v>
          </cell>
          <cell r="JS9" t="e">
            <v>#N/A</v>
          </cell>
          <cell r="JT9" t="e">
            <v>#N/A</v>
          </cell>
          <cell r="JU9" t="e">
            <v>#N/A</v>
          </cell>
          <cell r="JV9" t="e">
            <v>#N/A</v>
          </cell>
          <cell r="JW9" t="e">
            <v>#N/A</v>
          </cell>
          <cell r="JX9" t="e">
            <v>#N/A</v>
          </cell>
          <cell r="JY9" t="e">
            <v>#N/A</v>
          </cell>
          <cell r="JZ9" t="e">
            <v>#N/A</v>
          </cell>
          <cell r="KA9" t="e">
            <v>#N/A</v>
          </cell>
          <cell r="KB9" t="e">
            <v>#N/A</v>
          </cell>
          <cell r="KC9">
            <v>1026.6310000000001</v>
          </cell>
          <cell r="KD9">
            <v>1403.632392</v>
          </cell>
          <cell r="KE9" t="e">
            <v>#N/A</v>
          </cell>
          <cell r="KF9" t="e">
            <v>#N/A</v>
          </cell>
          <cell r="KG9" t="e">
            <v>#N/A</v>
          </cell>
          <cell r="KH9" t="e">
            <v>#N/A</v>
          </cell>
          <cell r="KI9" t="e">
            <v>#N/A</v>
          </cell>
          <cell r="KJ9" t="e">
            <v>#N/A</v>
          </cell>
          <cell r="KK9" t="e">
            <v>#N/A</v>
          </cell>
          <cell r="KL9" t="e">
            <v>#N/A</v>
          </cell>
          <cell r="KM9" t="e">
            <v>#N/A</v>
          </cell>
          <cell r="KN9" t="e">
            <v>#N/A</v>
          </cell>
          <cell r="KO9" t="e">
            <v>#N/A</v>
          </cell>
          <cell r="KP9" t="e">
            <v>#N/A</v>
          </cell>
          <cell r="KQ9" t="e">
            <v>#N/A</v>
          </cell>
          <cell r="KR9" t="e">
            <v>#N/A</v>
          </cell>
          <cell r="KS9" t="e">
            <v>#N/A</v>
          </cell>
          <cell r="KT9">
            <v>99.779670269617711</v>
          </cell>
          <cell r="KU9">
            <v>6.1782007430975172</v>
          </cell>
          <cell r="KV9">
            <v>5.7780058729602457</v>
          </cell>
          <cell r="KW9">
            <v>93.973781408331348</v>
          </cell>
          <cell r="KX9">
            <v>94.329316804717834</v>
          </cell>
          <cell r="KY9">
            <v>54.968507041919047</v>
          </cell>
          <cell r="KZ9">
            <v>55.285534393738601</v>
          </cell>
          <cell r="LA9">
            <v>6.0786250870881631</v>
          </cell>
          <cell r="LB9">
            <v>3.5180882161953702</v>
          </cell>
          <cell r="LC9">
            <v>4.4812599999999998</v>
          </cell>
          <cell r="LD9">
            <v>2.1</v>
          </cell>
          <cell r="LE9">
            <v>2232.5858870000002</v>
          </cell>
          <cell r="LF9">
            <v>35.405379560030397</v>
          </cell>
          <cell r="LG9">
            <v>3506.6326312997021</v>
          </cell>
          <cell r="LH9">
            <v>3349.4913058463212</v>
          </cell>
          <cell r="LI9">
            <v>7488194.6821715273</v>
          </cell>
          <cell r="LJ9">
            <v>3413.3073142215198</v>
          </cell>
          <cell r="LK9">
            <v>7620501.7377248406</v>
          </cell>
          <cell r="LL9">
            <v>285.857879444047</v>
          </cell>
          <cell r="LM9">
            <v>4.592634092081104</v>
          </cell>
          <cell r="LN9" t="e">
            <v>#N/A</v>
          </cell>
          <cell r="LO9">
            <v>6342.7669999999998</v>
          </cell>
          <cell r="LP9">
            <v>8888.6280000000006</v>
          </cell>
          <cell r="LQ9">
            <v>-7.6765880096698691</v>
          </cell>
          <cell r="LR9">
            <v>-7.7358521191231464</v>
          </cell>
          <cell r="LS9">
            <v>-7.7251522370406089</v>
          </cell>
          <cell r="LT9">
            <v>3.923632295665145E-2</v>
          </cell>
          <cell r="LU9">
            <v>9.8762435999999995E-2</v>
          </cell>
          <cell r="LV9">
            <v>6.24026083679802E-2</v>
          </cell>
          <cell r="LW9">
            <v>0.148738913573809</v>
          </cell>
          <cell r="LX9">
            <v>14.8411197526558</v>
          </cell>
          <cell r="LY9">
            <v>1.4657451397400101</v>
          </cell>
          <cell r="LZ9">
            <v>1.4807134183136899E-2</v>
          </cell>
          <cell r="MA9">
            <v>-1.396876676229097E-2</v>
          </cell>
          <cell r="MB9">
            <v>-1.844766713199639E-3</v>
          </cell>
          <cell r="MC9" t="e">
            <v>#N/A</v>
          </cell>
          <cell r="MD9">
            <v>2235.6214715653591</v>
          </cell>
          <cell r="ME9">
            <v>-0.2307254708918349</v>
          </cell>
          <cell r="MF9">
            <v>424.40371059270097</v>
          </cell>
          <cell r="MG9">
            <v>2.2260262262796542</v>
          </cell>
          <cell r="MH9">
            <v>1.303613108244694</v>
          </cell>
          <cell r="MI9">
            <v>415.16209350960548</v>
          </cell>
          <cell r="MJ9">
            <v>418.94232354695788</v>
          </cell>
          <cell r="MK9">
            <v>58.744583066162157</v>
          </cell>
          <cell r="ML9">
            <v>59.120552824939061</v>
          </cell>
          <cell r="MM9">
            <v>5.8366065748436391</v>
          </cell>
          <cell r="MN9">
            <v>3.031343187283575</v>
          </cell>
          <cell r="MO9">
            <v>5.9475030000000002</v>
          </cell>
          <cell r="MP9">
            <v>2.9</v>
          </cell>
          <cell r="MQ9">
            <v>1988.8720121270001</v>
          </cell>
          <cell r="MR9">
            <v>86.94548037973081</v>
          </cell>
          <cell r="MS9">
            <v>14107.8222355372</v>
          </cell>
          <cell r="MT9">
            <v>13268.759084843959</v>
          </cell>
          <cell r="MU9">
            <v>26419959.953385979</v>
          </cell>
          <cell r="MV9">
            <v>13611.5802512922</v>
          </cell>
          <cell r="MW9">
            <v>27071691.00261566</v>
          </cell>
          <cell r="MX9">
            <v>943.28183956025305</v>
          </cell>
          <cell r="MY9">
            <v>4.136372476233575</v>
          </cell>
          <cell r="MZ9">
            <v>13532.153717525</v>
          </cell>
          <cell r="NA9">
            <v>23862.805</v>
          </cell>
          <cell r="NB9">
            <v>34604.468999999997</v>
          </cell>
          <cell r="NC9">
            <v>-7.4706920726711026</v>
          </cell>
          <cell r="ND9">
            <v>-7.4866806591244206</v>
          </cell>
          <cell r="NE9">
            <v>-7.4768684808000208</v>
          </cell>
          <cell r="NF9">
            <v>4.0595259188252603E-2</v>
          </cell>
          <cell r="NG9">
            <v>0.43274674551945402</v>
          </cell>
          <cell r="NH9">
            <v>0.291614525119895</v>
          </cell>
          <cell r="NI9">
            <v>0.12533125354278199</v>
          </cell>
          <cell r="NJ9">
            <v>53.191049056791499</v>
          </cell>
          <cell r="NK9">
            <v>23.0182533700922</v>
          </cell>
          <cell r="NL9">
            <v>6.0426779739999999E-2</v>
          </cell>
          <cell r="NM9">
            <v>2.261547191838259E-2</v>
          </cell>
          <cell r="NN9">
            <v>7.2730264486870373E-3</v>
          </cell>
          <cell r="NO9" t="e">
            <v>#N/A</v>
          </cell>
          <cell r="NP9">
            <v>1991.1402252802809</v>
          </cell>
          <cell r="NQ9">
            <v>0.10205149393207601</v>
          </cell>
          <cell r="NR9">
            <v>81.646468376553202</v>
          </cell>
          <cell r="NS9">
            <v>-0.6797205073633017</v>
          </cell>
          <cell r="NT9">
            <v>2.025272592059602</v>
          </cell>
          <cell r="NU9">
            <v>82.20523421161559</v>
          </cell>
          <cell r="NV9">
            <v>80.025729216142821</v>
          </cell>
          <cell r="NW9">
            <v>68.429987193336729</v>
          </cell>
          <cell r="NX9">
            <v>68.337021480424283</v>
          </cell>
          <cell r="NY9">
            <v>5.5839173491139427</v>
          </cell>
          <cell r="NZ9">
            <v>3.3743741951886901</v>
          </cell>
          <cell r="OA9">
            <v>1.9909129999999999</v>
          </cell>
          <cell r="OB9">
            <v>2.4</v>
          </cell>
          <cell r="OC9">
            <v>1992.86821741774</v>
          </cell>
          <cell r="OD9">
            <v>23.446116826889199</v>
          </cell>
          <cell r="OE9">
            <v>2338.3148571191632</v>
          </cell>
          <cell r="OF9">
            <v>2291.7610426478459</v>
          </cell>
          <cell r="OG9">
            <v>4571639.7878232487</v>
          </cell>
          <cell r="OH9">
            <v>2285.3000000000002</v>
          </cell>
          <cell r="OI9">
            <v>4554301.7372647617</v>
          </cell>
          <cell r="OJ9">
            <v>258.92773955829398</v>
          </cell>
          <cell r="OK9">
            <v>-0.22072007835338781</v>
          </cell>
          <cell r="OL9">
            <v>2290.5213937931298</v>
          </cell>
          <cell r="OM9">
            <v>3421.7395000000001</v>
          </cell>
          <cell r="ON9">
            <v>4640</v>
          </cell>
          <cell r="OO9">
            <v>-7.5079224011187877</v>
          </cell>
          <cell r="OP9">
            <v>-7.526860104648236</v>
          </cell>
          <cell r="OQ9">
            <v>-7.5035718163975718</v>
          </cell>
          <cell r="OR9">
            <v>4.2309165730061507E-2</v>
          </cell>
          <cell r="OS9">
            <v>0.78228072919557301</v>
          </cell>
          <cell r="OT9">
            <v>0.83606528569733796</v>
          </cell>
          <cell r="OU9">
            <v>0.160672245175146</v>
          </cell>
          <cell r="OV9">
            <v>13.1183213846823</v>
          </cell>
          <cell r="OW9">
            <v>10.262210018631199</v>
          </cell>
          <cell r="OX9">
            <v>0.152299455260615</v>
          </cell>
          <cell r="OY9">
            <v>-6.5742669595762748E-3</v>
          </cell>
          <cell r="OZ9">
            <v>1.4451301850471031E-3</v>
          </cell>
          <cell r="PA9" t="e">
            <v>#N/A</v>
          </cell>
          <cell r="PB9">
            <v>1994.815210987829</v>
          </cell>
          <cell r="PC9">
            <v>-1.0882193811353249</v>
          </cell>
          <cell r="PD9">
            <v>940.79400475792795</v>
          </cell>
          <cell r="PE9">
            <v>1.8562937588937121</v>
          </cell>
          <cell r="PF9">
            <v>1.115858374587098</v>
          </cell>
          <cell r="PG9">
            <v>923.64837757095518</v>
          </cell>
          <cell r="PH9">
            <v>930.41192537052382</v>
          </cell>
          <cell r="PI9">
            <v>59.395349359127877</v>
          </cell>
          <cell r="PJ9">
            <v>59.508900697121703</v>
          </cell>
          <cell r="PK9">
            <v>3.846163771799294</v>
          </cell>
          <cell r="PL9">
            <v>3.1451887412670132</v>
          </cell>
          <cell r="PM9">
            <v>4.2619300000000004</v>
          </cell>
          <cell r="PN9">
            <v>3.2</v>
          </cell>
          <cell r="PO9">
            <v>1900.6505093733999</v>
          </cell>
          <cell r="PP9">
            <v>248.02800383522199</v>
          </cell>
          <cell r="PQ9">
            <v>22250.10094477078</v>
          </cell>
          <cell r="PR9">
            <v>21301.81721757531</v>
          </cell>
          <cell r="PS9">
            <v>40669470.533588529</v>
          </cell>
          <cell r="PT9">
            <v>21497</v>
          </cell>
          <cell r="PU9">
            <v>40858283.999999978</v>
          </cell>
          <cell r="PV9">
            <v>2627.0513597200302</v>
          </cell>
          <cell r="PW9">
            <v>-1.208605090556091</v>
          </cell>
          <cell r="PX9">
            <v>21139.379073336899</v>
          </cell>
          <cell r="PY9">
            <v>37389.534479918497</v>
          </cell>
          <cell r="PZ9">
            <v>52887</v>
          </cell>
          <cell r="QA9">
            <v>-7.3006949615574968</v>
          </cell>
          <cell r="QB9">
            <v>-7.3165715851795561</v>
          </cell>
          <cell r="QC9">
            <v>-7.3160769820899789</v>
          </cell>
          <cell r="QD9">
            <v>4.5649969961809388E-2</v>
          </cell>
          <cell r="QE9">
            <v>0.86243000684495996</v>
          </cell>
          <cell r="QF9">
            <v>1.02187712978468</v>
          </cell>
          <cell r="QG9">
            <v>0.19097102179875</v>
          </cell>
          <cell r="QH9">
            <v>179.66439239076001</v>
          </cell>
          <cell r="QI9">
            <v>154.94796315935901</v>
          </cell>
          <cell r="QJ9">
            <v>0.177166581829311</v>
          </cell>
          <cell r="QK9">
            <v>2.8603580380520272E-3</v>
          </cell>
          <cell r="QL9">
            <v>4.0549684407916384E-3</v>
          </cell>
          <cell r="QM9" t="e">
            <v>#N/A</v>
          </cell>
          <cell r="QN9">
            <v>1909.2019294970621</v>
          </cell>
          <cell r="QO9">
            <v>-1.27500725804286</v>
          </cell>
          <cell r="QP9" t="e">
            <v>#N/A</v>
          </cell>
          <cell r="QQ9" t="e">
            <v>#N/A</v>
          </cell>
          <cell r="QR9" t="e">
            <v>#N/A</v>
          </cell>
          <cell r="QS9" t="e">
            <v>#N/A</v>
          </cell>
          <cell r="QT9" t="e">
            <v>#N/A</v>
          </cell>
          <cell r="QU9" t="e">
            <v>#N/A</v>
          </cell>
          <cell r="QV9" t="e">
            <v>#N/A</v>
          </cell>
          <cell r="QW9" t="e">
            <v>#N/A</v>
          </cell>
          <cell r="QX9" t="e">
            <v>#N/A</v>
          </cell>
          <cell r="QY9" t="e">
            <v>#N/A</v>
          </cell>
          <cell r="QZ9" t="e">
            <v>#N/A</v>
          </cell>
          <cell r="RA9" t="e">
            <v>#N/A</v>
          </cell>
          <cell r="RB9" t="e">
            <v>#N/A</v>
          </cell>
          <cell r="RC9" t="e">
            <v>#N/A</v>
          </cell>
          <cell r="RD9" t="e">
            <v>#N/A</v>
          </cell>
          <cell r="RE9" t="e">
            <v>#N/A</v>
          </cell>
          <cell r="RF9" t="e">
            <v>#N/A</v>
          </cell>
          <cell r="RG9" t="e">
            <v>#N/A</v>
          </cell>
          <cell r="RH9" t="e">
            <v>#N/A</v>
          </cell>
          <cell r="RI9" t="e">
            <v>#N/A</v>
          </cell>
          <cell r="RJ9" t="e">
            <v>#N/A</v>
          </cell>
          <cell r="RK9" t="e">
            <v>#N/A</v>
          </cell>
          <cell r="RL9">
            <v>4450.5640000000003</v>
          </cell>
          <cell r="RM9" t="e">
            <v>#N/A</v>
          </cell>
          <cell r="RN9" t="e">
            <v>#N/A</v>
          </cell>
          <cell r="RO9" t="e">
            <v>#N/A</v>
          </cell>
          <cell r="RP9" t="e">
            <v>#N/A</v>
          </cell>
          <cell r="RQ9" t="e">
            <v>#N/A</v>
          </cell>
          <cell r="RR9" t="e">
            <v>#N/A</v>
          </cell>
          <cell r="RS9" t="e">
            <v>#N/A</v>
          </cell>
          <cell r="RT9" t="e">
            <v>#N/A</v>
          </cell>
          <cell r="RU9" t="e">
            <v>#N/A</v>
          </cell>
          <cell r="RV9" t="e">
            <v>#N/A</v>
          </cell>
          <cell r="RW9" t="e">
            <v>#N/A</v>
          </cell>
          <cell r="RX9" t="e">
            <v>#N/A</v>
          </cell>
          <cell r="RY9" t="e">
            <v>#N/A</v>
          </cell>
          <cell r="RZ9" t="e">
            <v>#N/A</v>
          </cell>
          <cell r="SA9" t="e">
            <v>#N/A</v>
          </cell>
          <cell r="SB9" t="e">
            <v>#N/A</v>
          </cell>
          <cell r="SC9" t="e">
            <v>#N/A</v>
          </cell>
          <cell r="SD9" t="e">
            <v>#N/A</v>
          </cell>
          <cell r="SE9" t="e">
            <v>#N/A</v>
          </cell>
          <cell r="SF9" t="e">
            <v>#N/A</v>
          </cell>
          <cell r="SG9" t="e">
            <v>#N/A</v>
          </cell>
          <cell r="SH9" t="e">
            <v>#N/A</v>
          </cell>
          <cell r="SI9" t="e">
            <v>#N/A</v>
          </cell>
          <cell r="SJ9" t="e">
            <v>#N/A</v>
          </cell>
          <cell r="SK9" t="e">
            <v>#N/A</v>
          </cell>
          <cell r="SL9" t="e">
            <v>#N/A</v>
          </cell>
          <cell r="SM9" t="e">
            <v>#N/A</v>
          </cell>
          <cell r="SN9" t="e">
            <v>#N/A</v>
          </cell>
          <cell r="SO9" t="e">
            <v>#N/A</v>
          </cell>
          <cell r="SP9" t="e">
            <v>#N/A</v>
          </cell>
          <cell r="SQ9" t="e">
            <v>#N/A</v>
          </cell>
          <cell r="SR9" t="e">
            <v>#N/A</v>
          </cell>
          <cell r="SS9" t="e">
            <v>#N/A</v>
          </cell>
          <cell r="ST9" t="e">
            <v>#N/A</v>
          </cell>
          <cell r="SU9" t="e">
            <v>#N/A</v>
          </cell>
          <cell r="SV9" t="e">
            <v>#N/A</v>
          </cell>
          <cell r="SW9">
            <v>7923.2635</v>
          </cell>
          <cell r="SX9">
            <v>10398.489</v>
          </cell>
          <cell r="SY9" t="e">
            <v>#N/A</v>
          </cell>
          <cell r="SZ9" t="e">
            <v>#N/A</v>
          </cell>
          <cell r="TA9" t="e">
            <v>#N/A</v>
          </cell>
          <cell r="TB9" t="e">
            <v>#N/A</v>
          </cell>
          <cell r="TC9" t="e">
            <v>#N/A</v>
          </cell>
          <cell r="TD9" t="e">
            <v>#N/A</v>
          </cell>
          <cell r="TE9" t="e">
            <v>#N/A</v>
          </cell>
          <cell r="TF9" t="e">
            <v>#N/A</v>
          </cell>
          <cell r="TG9">
            <v>407.82234758975898</v>
          </cell>
          <cell r="TH9" t="e">
            <v>#N/A</v>
          </cell>
          <cell r="TI9" t="e">
            <v>#N/A</v>
          </cell>
          <cell r="TJ9" t="e">
            <v>#N/A</v>
          </cell>
          <cell r="TK9" t="e">
            <v>#N/A</v>
          </cell>
          <cell r="TL9" t="e">
            <v>#N/A</v>
          </cell>
          <cell r="TM9" t="e">
            <v>#N/A</v>
          </cell>
          <cell r="TN9">
            <v>37.851185441554897</v>
          </cell>
          <cell r="TO9">
            <v>-0.51981726892241786</v>
          </cell>
          <cell r="TP9">
            <v>-0.13279369999709131</v>
          </cell>
          <cell r="TQ9">
            <v>38.048970561179118</v>
          </cell>
          <cell r="TR9">
            <v>37.90151626736133</v>
          </cell>
          <cell r="TS9">
            <v>68.690233770109174</v>
          </cell>
          <cell r="TT9">
            <v>68.777299890252323</v>
          </cell>
          <cell r="TU9">
            <v>5.6968570079338754</v>
          </cell>
          <cell r="TV9">
            <v>3.0166261863024069</v>
          </cell>
          <cell r="TW9">
            <v>6.389086166878057</v>
          </cell>
          <cell r="TX9">
            <v>6.7</v>
          </cell>
          <cell r="TY9">
            <v>2237.8175313325401</v>
          </cell>
          <cell r="TZ9">
            <v>10.2726616008389</v>
          </cell>
          <cell r="UA9">
            <v>1354.6033099884651</v>
          </cell>
          <cell r="UB9">
            <v>1268.0565372939191</v>
          </cell>
          <cell r="UC9">
            <v>2846801.583007196</v>
          </cell>
          <cell r="UD9">
            <v>1262.2449697715001</v>
          </cell>
          <cell r="UE9">
            <v>2824673.922190974</v>
          </cell>
          <cell r="UF9">
            <v>119.42570783272301</v>
          </cell>
          <cell r="UG9">
            <v>0.976643427748769</v>
          </cell>
          <cell r="UH9" t="e">
            <v>#N/A</v>
          </cell>
          <cell r="UI9">
            <v>1969.55</v>
          </cell>
          <cell r="UJ9">
            <v>3024.74</v>
          </cell>
          <cell r="UK9">
            <v>-7.6953180399226788</v>
          </cell>
          <cell r="UL9">
            <v>-7.7038862174172769</v>
          </cell>
          <cell r="UM9">
            <v>-7.6951783769548614</v>
          </cell>
          <cell r="UN9">
            <v>3.3288531252918703E-2</v>
          </cell>
          <cell r="UO9">
            <v>0.57003748266807497</v>
          </cell>
          <cell r="UP9">
            <v>0.55272884450843496</v>
          </cell>
          <cell r="UQ9">
            <v>0.15011740995272499</v>
          </cell>
          <cell r="UR9">
            <v>5.68212192212654</v>
          </cell>
          <cell r="US9">
            <v>3.2390224767020901</v>
          </cell>
          <cell r="UT9">
            <v>0.16857968998220299</v>
          </cell>
          <cell r="UU9" t="e">
            <v>#N/A</v>
          </cell>
          <cell r="UV9" t="e">
            <v>#N/A</v>
          </cell>
          <cell r="UW9" t="e">
            <v>#N/A</v>
          </cell>
          <cell r="UX9">
            <v>2245.011558461249</v>
          </cell>
          <cell r="UY9">
            <v>-0.62490326114622574</v>
          </cell>
          <cell r="UZ9">
            <v>902.07696184930603</v>
          </cell>
          <cell r="VA9">
            <v>-1.493827962239902</v>
          </cell>
          <cell r="VB9">
            <v>-0.57235254227570032</v>
          </cell>
          <cell r="VC9">
            <v>915.75679288757192</v>
          </cell>
          <cell r="VD9">
            <v>907.26974329032646</v>
          </cell>
          <cell r="VE9">
            <v>53.918311462326621</v>
          </cell>
          <cell r="VF9">
            <v>54.080806544682289</v>
          </cell>
          <cell r="VG9">
            <v>2.4425387854404512</v>
          </cell>
          <cell r="VH9">
            <v>3.0062578173774668</v>
          </cell>
          <cell r="VI9">
            <v>5.838476</v>
          </cell>
          <cell r="VJ9">
            <v>6.1</v>
          </cell>
          <cell r="VK9">
            <v>1945.8089072007199</v>
          </cell>
          <cell r="VL9">
            <v>239.95961002918401</v>
          </cell>
          <cell r="VM9">
            <v>21075.87925044596</v>
          </cell>
          <cell r="VN9">
            <v>19845.369098619689</v>
          </cell>
          <cell r="VO9">
            <v>38773119.656924151</v>
          </cell>
          <cell r="VP9">
            <v>19730.7874052964</v>
          </cell>
          <cell r="VQ9">
            <v>38392341.879309513</v>
          </cell>
          <cell r="VR9">
            <v>2462.8540963953601</v>
          </cell>
          <cell r="VS9">
            <v>-6.6558301799053874</v>
          </cell>
          <cell r="VT9">
            <v>18997.021759793399</v>
          </cell>
          <cell r="VU9">
            <v>38971.089</v>
          </cell>
          <cell r="VV9">
            <v>54381.345000000001</v>
          </cell>
          <cell r="VW9">
            <v>-7.2796663842267559</v>
          </cell>
          <cell r="VX9">
            <v>-7.2817517042610627</v>
          </cell>
          <cell r="VY9">
            <v>-7.271030387798187</v>
          </cell>
          <cell r="VZ9">
            <v>5.2163150315186167E-2</v>
          </cell>
          <cell r="WA9">
            <v>0.33789864016898402</v>
          </cell>
          <cell r="WB9">
            <v>0.27611084978089201</v>
          </cell>
          <cell r="WC9">
            <v>0.14370267824623001</v>
          </cell>
          <cell r="WD9">
            <v>129.63087540196801</v>
          </cell>
          <cell r="WE9">
            <v>43.802096522240099</v>
          </cell>
          <cell r="WF9">
            <v>5.8859872663062703E-2</v>
          </cell>
          <cell r="WG9">
            <v>-3.9267215939776223E-2</v>
          </cell>
          <cell r="WH9">
            <v>-1.5613264320599941E-2</v>
          </cell>
          <cell r="WI9" t="e">
            <v>#N/A</v>
          </cell>
          <cell r="WJ9">
            <v>1953.761578544837</v>
          </cell>
          <cell r="WK9">
            <v>-1.2524857721742939</v>
          </cell>
          <cell r="WL9" t="e">
            <v>#N/A</v>
          </cell>
          <cell r="WM9" t="e">
            <v>#N/A</v>
          </cell>
          <cell r="WN9" t="e">
            <v>#N/A</v>
          </cell>
          <cell r="WO9" t="e">
            <v>#N/A</v>
          </cell>
          <cell r="WP9" t="e">
            <v>#N/A</v>
          </cell>
          <cell r="WQ9" t="e">
            <v>#N/A</v>
          </cell>
          <cell r="WR9" t="e">
            <v>#N/A</v>
          </cell>
          <cell r="WS9" t="e">
            <v>#N/A</v>
          </cell>
          <cell r="WT9" t="e">
            <v>#N/A</v>
          </cell>
          <cell r="WU9" t="e">
            <v>#N/A</v>
          </cell>
          <cell r="WV9" t="e">
            <v>#N/A</v>
          </cell>
          <cell r="WW9" t="e">
            <v>#N/A</v>
          </cell>
          <cell r="WX9" t="e">
            <v>#N/A</v>
          </cell>
          <cell r="WY9" t="e">
            <v>#N/A</v>
          </cell>
          <cell r="WZ9" t="e">
            <v>#N/A</v>
          </cell>
          <cell r="XA9" t="e">
            <v>#N/A</v>
          </cell>
          <cell r="XB9" t="e">
            <v>#N/A</v>
          </cell>
          <cell r="XC9" t="e">
            <v>#N/A</v>
          </cell>
          <cell r="XD9" t="e">
            <v>#N/A</v>
          </cell>
          <cell r="XE9" t="e">
            <v>#N/A</v>
          </cell>
          <cell r="XF9" t="e">
            <v>#N/A</v>
          </cell>
          <cell r="XG9">
            <v>2247.5450000000001</v>
          </cell>
          <cell r="XH9">
            <v>3213.6215000000002</v>
          </cell>
          <cell r="XI9" t="e">
            <v>#N/A</v>
          </cell>
          <cell r="XJ9" t="e">
            <v>#N/A</v>
          </cell>
          <cell r="XK9" t="e">
            <v>#N/A</v>
          </cell>
          <cell r="XL9" t="e">
            <v>#N/A</v>
          </cell>
          <cell r="XM9" t="e">
            <v>#N/A</v>
          </cell>
          <cell r="XN9" t="e">
            <v>#N/A</v>
          </cell>
          <cell r="XO9" t="e">
            <v>#N/A</v>
          </cell>
          <cell r="XP9" t="e">
            <v>#N/A</v>
          </cell>
          <cell r="XQ9" t="e">
            <v>#N/A</v>
          </cell>
          <cell r="XR9" t="e">
            <v>#N/A</v>
          </cell>
          <cell r="XS9" t="e">
            <v>#N/A</v>
          </cell>
          <cell r="XT9" t="e">
            <v>#N/A</v>
          </cell>
          <cell r="XU9" t="e">
            <v>#N/A</v>
          </cell>
          <cell r="XV9" t="e">
            <v>#N/A</v>
          </cell>
          <cell r="XW9" t="e">
            <v>#N/A</v>
          </cell>
          <cell r="XX9">
            <v>12.7962419858305</v>
          </cell>
          <cell r="XY9">
            <v>4.0899658842738162</v>
          </cell>
          <cell r="XZ9">
            <v>2.1019536192502959</v>
          </cell>
          <cell r="YA9">
            <v>12.29344430764559</v>
          </cell>
          <cell r="YB9">
            <v>12.53280817088881</v>
          </cell>
          <cell r="YC9">
            <v>56.679332313491869</v>
          </cell>
          <cell r="YD9">
            <v>56.066003559422079</v>
          </cell>
          <cell r="YE9">
            <v>4.4337180053064529</v>
          </cell>
          <cell r="YF9">
            <v>2.2037233261589679</v>
          </cell>
          <cell r="YG9">
            <v>6.587398149311921E-2</v>
          </cell>
          <cell r="YH9">
            <v>0</v>
          </cell>
          <cell r="YI9">
            <v>1847.8133973466699</v>
          </cell>
          <cell r="YJ9">
            <v>2.7009920426555398</v>
          </cell>
          <cell r="YK9">
            <v>144.6127249609242</v>
          </cell>
          <cell r="YL9">
            <v>149.14648579951421</v>
          </cell>
          <cell r="YM9">
            <v>274407.60838323837</v>
          </cell>
          <cell r="YN9">
            <v>150.474981099611</v>
          </cell>
          <cell r="YO9">
            <v>278049.68604134809</v>
          </cell>
          <cell r="YP9">
            <v>32.710998909363497</v>
          </cell>
          <cell r="YQ9">
            <v>1.965683745690417</v>
          </cell>
          <cell r="YR9">
            <v>146.19470221615899</v>
          </cell>
          <cell r="YS9">
            <v>257.93299999999999</v>
          </cell>
          <cell r="YT9">
            <v>362</v>
          </cell>
          <cell r="YU9">
            <v>-6.8196582670958534</v>
          </cell>
          <cell r="YV9">
            <v>-6.8325179838986498</v>
          </cell>
          <cell r="YW9">
            <v>-6.8511732817929332</v>
          </cell>
          <cell r="YX9">
            <v>5.7127480947144198E-2</v>
          </cell>
          <cell r="YY9">
            <v>1.22363218550368</v>
          </cell>
          <cell r="YZ9">
            <v>1.4010404524031199</v>
          </cell>
          <cell r="ZA9">
            <v>0.132500511459893</v>
          </cell>
          <cell r="ZB9">
            <v>1.69550860788711</v>
          </cell>
          <cell r="ZC9">
            <v>2.0746789034092101</v>
          </cell>
          <cell r="ZD9">
            <v>0.158223472404839</v>
          </cell>
          <cell r="ZE9">
            <v>1.9656837456905701E-2</v>
          </cell>
          <cell r="ZF9" t="e">
            <v>#N/A</v>
          </cell>
          <cell r="ZG9" t="e">
            <v>#N/A</v>
          </cell>
          <cell r="ZH9">
            <v>1839.8529936005521</v>
          </cell>
          <cell r="ZI9">
            <v>-0.91004406097021651</v>
          </cell>
          <cell r="ZJ9" t="e">
            <v>#N/A</v>
          </cell>
          <cell r="ZK9" t="e">
            <v>#N/A</v>
          </cell>
          <cell r="ZL9" t="e">
            <v>#N/A</v>
          </cell>
          <cell r="ZM9" t="e">
            <v>#N/A</v>
          </cell>
          <cell r="ZN9" t="e">
            <v>#N/A</v>
          </cell>
          <cell r="ZO9" t="e">
            <v>#N/A</v>
          </cell>
          <cell r="ZP9" t="e">
            <v>#N/A</v>
          </cell>
          <cell r="ZQ9" t="e">
            <v>#N/A</v>
          </cell>
          <cell r="ZR9" t="e">
            <v>#N/A</v>
          </cell>
          <cell r="ZS9" t="e">
            <v>#N/A</v>
          </cell>
          <cell r="ZT9" t="e">
            <v>#N/A</v>
          </cell>
          <cell r="ZU9" t="e">
            <v>#N/A</v>
          </cell>
          <cell r="ZV9" t="e">
            <v>#N/A</v>
          </cell>
          <cell r="ZW9" t="e">
            <v>#N/A</v>
          </cell>
          <cell r="ZX9" t="e">
            <v>#N/A</v>
          </cell>
          <cell r="ZY9" t="e">
            <v>#N/A</v>
          </cell>
          <cell r="ZZ9" t="e">
            <v>#N/A</v>
          </cell>
          <cell r="AAA9" t="e">
            <v>#N/A</v>
          </cell>
          <cell r="AAB9" t="e">
            <v>#N/A</v>
          </cell>
          <cell r="AAC9" t="e">
            <v>#N/A</v>
          </cell>
          <cell r="AAD9" t="e">
            <v>#N/A</v>
          </cell>
          <cell r="AAE9">
            <v>1777.1965</v>
          </cell>
          <cell r="AAF9">
            <v>2395.674</v>
          </cell>
          <cell r="AAG9" t="e">
            <v>#N/A</v>
          </cell>
          <cell r="AAH9" t="e">
            <v>#N/A</v>
          </cell>
          <cell r="AAI9" t="e">
            <v>#N/A</v>
          </cell>
          <cell r="AAJ9" t="e">
            <v>#N/A</v>
          </cell>
          <cell r="AAK9" t="e">
            <v>#N/A</v>
          </cell>
          <cell r="AAL9" t="e">
            <v>#N/A</v>
          </cell>
          <cell r="AAM9" t="e">
            <v>#N/A</v>
          </cell>
          <cell r="AAN9" t="e">
            <v>#N/A</v>
          </cell>
          <cell r="AAO9" t="e">
            <v>#N/A</v>
          </cell>
          <cell r="AAP9" t="e">
            <v>#N/A</v>
          </cell>
          <cell r="AAQ9" t="e">
            <v>#N/A</v>
          </cell>
          <cell r="AAR9" t="e">
            <v>#N/A</v>
          </cell>
          <cell r="AAS9" t="e">
            <v>#N/A</v>
          </cell>
          <cell r="AAT9" t="e">
            <v>#N/A</v>
          </cell>
          <cell r="AAU9" t="e">
            <v>#N/A</v>
          </cell>
          <cell r="AAV9" t="e">
            <v>#N/A</v>
          </cell>
          <cell r="AAW9" t="e">
            <v>#N/A</v>
          </cell>
          <cell r="AAX9" t="e">
            <v>#N/A</v>
          </cell>
          <cell r="AAY9" t="e">
            <v>#N/A</v>
          </cell>
          <cell r="AAZ9" t="e">
            <v>#N/A</v>
          </cell>
          <cell r="ABA9" t="e">
            <v>#N/A</v>
          </cell>
          <cell r="ABB9" t="e">
            <v>#N/A</v>
          </cell>
          <cell r="ABC9" t="e">
            <v>#N/A</v>
          </cell>
          <cell r="ABD9" t="e">
            <v>#N/A</v>
          </cell>
          <cell r="ABE9" t="e">
            <v>#N/A</v>
          </cell>
          <cell r="ABF9" t="e">
            <v>#N/A</v>
          </cell>
          <cell r="ABG9" t="e">
            <v>#N/A</v>
          </cell>
          <cell r="ABH9" t="e">
            <v>#N/A</v>
          </cell>
          <cell r="ABI9" t="e">
            <v>#N/A</v>
          </cell>
          <cell r="ABJ9" t="e">
            <v>#N/A</v>
          </cell>
          <cell r="ABK9" t="e">
            <v>#N/A</v>
          </cell>
          <cell r="ABL9" t="e">
            <v>#N/A</v>
          </cell>
          <cell r="ABM9" t="e">
            <v>#N/A</v>
          </cell>
          <cell r="ABN9" t="e">
            <v>#N/A</v>
          </cell>
          <cell r="ABO9" t="e">
            <v>#N/A</v>
          </cell>
          <cell r="ABP9" t="e">
            <v>#N/A</v>
          </cell>
          <cell r="ABQ9" t="e">
            <v>#N/A</v>
          </cell>
          <cell r="ABR9">
            <v>318.798594498395</v>
          </cell>
          <cell r="ABS9" t="e">
            <v>#N/A</v>
          </cell>
          <cell r="ABT9" t="e">
            <v>#N/A</v>
          </cell>
          <cell r="ABU9" t="e">
            <v>#N/A</v>
          </cell>
          <cell r="ABV9" t="e">
            <v>#N/A</v>
          </cell>
          <cell r="ABW9">
            <v>1.0011922431865801</v>
          </cell>
          <cell r="ABX9" t="e">
            <v>#N/A</v>
          </cell>
          <cell r="ABY9" t="e">
            <v>#N/A</v>
          </cell>
          <cell r="ABZ9">
            <v>0.271862831107403</v>
          </cell>
          <cell r="ACA9">
            <v>0.27218695771547602</v>
          </cell>
          <cell r="ACB9" t="e">
            <v>#N/A</v>
          </cell>
          <cell r="ACC9" t="e">
            <v>#N/A</v>
          </cell>
          <cell r="ACD9" t="e">
            <v>#N/A</v>
          </cell>
          <cell r="ACE9" t="e">
            <v>#N/A</v>
          </cell>
          <cell r="ACF9" t="e">
            <v>#N/A</v>
          </cell>
          <cell r="ACG9" t="e">
            <v>#N/A</v>
          </cell>
          <cell r="ACH9">
            <v>301.02580669606499</v>
          </cell>
          <cell r="ACI9">
            <v>0.90978643731423059</v>
          </cell>
          <cell r="ACJ9">
            <v>0.96144204255628196</v>
          </cell>
          <cell r="ACK9">
            <v>298.31180634106693</v>
          </cell>
          <cell r="ACL9">
            <v>298.15917899546201</v>
          </cell>
          <cell r="ACM9">
            <v>62.037125621230373</v>
          </cell>
          <cell r="ACN9">
            <v>62.193815240871231</v>
          </cell>
          <cell r="ACO9">
            <v>2.344297539916429</v>
          </cell>
          <cell r="ACP9">
            <v>2.9311784228519322</v>
          </cell>
          <cell r="ACQ9">
            <v>3.2850130000000002</v>
          </cell>
          <cell r="ACR9">
            <v>2.8</v>
          </cell>
          <cell r="ACS9">
            <v>1814.62717626632</v>
          </cell>
          <cell r="ACT9">
            <v>69.441023820376799</v>
          </cell>
          <cell r="ACU9">
            <v>5757.9310912476349</v>
          </cell>
          <cell r="ACV9">
            <v>5568.7823063691076</v>
          </cell>
          <cell r="ACW9">
            <v>10014604.925340841</v>
          </cell>
          <cell r="ACX9">
            <v>5582.6088050314402</v>
          </cell>
          <cell r="ACY9">
            <v>10130353.6520737</v>
          </cell>
          <cell r="ACZ9">
            <v>857.2206962082729</v>
          </cell>
          <cell r="ADA9">
            <v>-0.85049781556758575</v>
          </cell>
          <cell r="ADB9" t="e">
            <v>#N/A</v>
          </cell>
          <cell r="ADC9">
            <v>9258.0444999999909</v>
          </cell>
          <cell r="ADD9">
            <v>13330</v>
          </cell>
          <cell r="ADE9">
            <v>-7.1417778064745141</v>
          </cell>
          <cell r="ADF9">
            <v>-7.1353708873300059</v>
          </cell>
          <cell r="ADG9">
            <v>-7.1433649237656578</v>
          </cell>
          <cell r="ADH9">
            <v>4.1440174833164672E-2</v>
          </cell>
          <cell r="ADI9">
            <v>1.6335724755072101</v>
          </cell>
          <cell r="ADJ9">
            <v>1.7327989118553999</v>
          </cell>
          <cell r="ADK9">
            <v>0.162261919120118</v>
          </cell>
          <cell r="ADL9">
            <v>48.8450250991853</v>
          </cell>
          <cell r="ADM9">
            <v>79.791888567488101</v>
          </cell>
          <cell r="ADN9">
            <v>0.29615048840342001</v>
          </cell>
          <cell r="ADO9">
            <v>-8.50497815567401E-3</v>
          </cell>
          <cell r="ADP9">
            <v>-2.8535394562242788E-3</v>
          </cell>
          <cell r="ADQ9" t="e">
            <v>#N/A</v>
          </cell>
          <cell r="ADR9">
            <v>1798.3473539425261</v>
          </cell>
          <cell r="ADS9">
            <v>-1.4250464017445119</v>
          </cell>
          <cell r="ADT9" t="e">
            <v>#N/A</v>
          </cell>
          <cell r="ADU9" t="e">
            <v>#N/A</v>
          </cell>
          <cell r="ADV9" t="e">
            <v>#N/A</v>
          </cell>
          <cell r="ADW9" t="e">
            <v>#N/A</v>
          </cell>
          <cell r="ADX9" t="e">
            <v>#N/A</v>
          </cell>
          <cell r="ADY9" t="e">
            <v>#N/A</v>
          </cell>
          <cell r="ADZ9" t="e">
            <v>#N/A</v>
          </cell>
          <cell r="AEA9" t="e">
            <v>#N/A</v>
          </cell>
          <cell r="AEB9" t="e">
            <v>#N/A</v>
          </cell>
          <cell r="AEC9" t="e">
            <v>#N/A</v>
          </cell>
          <cell r="AED9" t="e">
            <v>#N/A</v>
          </cell>
          <cell r="AEE9" t="e">
            <v>#N/A</v>
          </cell>
          <cell r="AEF9" t="e">
            <v>#N/A</v>
          </cell>
          <cell r="AEG9" t="e">
            <v>#N/A</v>
          </cell>
          <cell r="AEH9" t="e">
            <v>#N/A</v>
          </cell>
          <cell r="AEI9" t="e">
            <v>#N/A</v>
          </cell>
          <cell r="AEJ9" t="e">
            <v>#N/A</v>
          </cell>
          <cell r="AEK9" t="e">
            <v>#N/A</v>
          </cell>
          <cell r="AEL9" t="e">
            <v>#N/A</v>
          </cell>
          <cell r="AEM9" t="e">
            <v>#N/A</v>
          </cell>
          <cell r="AEN9" t="e">
            <v>#N/A</v>
          </cell>
          <cell r="AEO9">
            <v>23754.792037683801</v>
          </cell>
          <cell r="AEP9">
            <v>32986.4509640139</v>
          </cell>
          <cell r="AEQ9" t="e">
            <v>#N/A</v>
          </cell>
          <cell r="AER9" t="e">
            <v>#N/A</v>
          </cell>
          <cell r="AES9" t="e">
            <v>#N/A</v>
          </cell>
          <cell r="AET9" t="e">
            <v>#N/A</v>
          </cell>
          <cell r="AEU9" t="e">
            <v>#N/A</v>
          </cell>
          <cell r="AEV9" t="e">
            <v>#N/A</v>
          </cell>
          <cell r="AEW9" t="e">
            <v>#N/A</v>
          </cell>
          <cell r="AEX9" t="e">
            <v>#N/A</v>
          </cell>
          <cell r="AEY9" t="e">
            <v>#N/A</v>
          </cell>
          <cell r="AEZ9" t="e">
            <v>#N/A</v>
          </cell>
          <cell r="AFA9" t="e">
            <v>#N/A</v>
          </cell>
          <cell r="AFB9" t="e">
            <v>#N/A</v>
          </cell>
          <cell r="AFC9" t="e">
            <v>#N/A</v>
          </cell>
          <cell r="AFD9" t="e">
            <v>#N/A</v>
          </cell>
          <cell r="AFE9" t="e">
            <v>#N/A</v>
          </cell>
          <cell r="AFF9">
            <v>75.276949164072207</v>
          </cell>
          <cell r="AFG9">
            <v>8.108507629537387</v>
          </cell>
          <cell r="AFH9">
            <v>7.2584625912338394</v>
          </cell>
          <cell r="AFI9">
            <v>69.630920650601098</v>
          </cell>
          <cell r="AFJ9">
            <v>70.18275979859564</v>
          </cell>
          <cell r="AFK9">
            <v>81.576711102338848</v>
          </cell>
          <cell r="AFL9">
            <v>79.96741174714478</v>
          </cell>
          <cell r="AFM9">
            <v>8.7335647294668917</v>
          </cell>
          <cell r="AFN9">
            <v>3.0630567821836152</v>
          </cell>
          <cell r="AFO9">
            <v>3.1994500000000001</v>
          </cell>
          <cell r="AFP9">
            <v>2.9</v>
          </cell>
          <cell r="AFQ9">
            <v>1496.05146613084</v>
          </cell>
          <cell r="AFR9">
            <v>17.597672855104701</v>
          </cell>
          <cell r="AFS9">
            <v>4721.6878217219264</v>
          </cell>
          <cell r="AFT9">
            <v>4570.6197807098433</v>
          </cell>
          <cell r="AFU9">
            <v>7011261.0912848329</v>
          </cell>
          <cell r="AFV9">
            <v>4677.0245783814798</v>
          </cell>
          <cell r="AFW9">
            <v>6997069.477617587</v>
          </cell>
          <cell r="AFX9">
            <v>141.07094149371</v>
          </cell>
          <cell r="AFY9">
            <v>6.1314361382655918</v>
          </cell>
          <cell r="AFZ9" t="e">
            <v>#N/A</v>
          </cell>
          <cell r="AGA9">
            <v>5904.5150000000003</v>
          </cell>
          <cell r="AGB9">
            <v>8630.43</v>
          </cell>
          <cell r="AGC9">
            <v>-7.6557193279617506</v>
          </cell>
          <cell r="AGD9">
            <v>-7.7505073069831543</v>
          </cell>
          <cell r="AGE9">
            <v>-7.7350015744722072</v>
          </cell>
          <cell r="AGF9">
            <v>7.673218295428294E-2</v>
          </cell>
          <cell r="AGG9">
            <v>0.152013647110463</v>
          </cell>
          <cell r="AGH9">
            <v>0.106281583327479</v>
          </cell>
          <cell r="AGI9">
            <v>0.14176402304117799</v>
          </cell>
          <cell r="AGJ9">
            <v>10.671563155765099</v>
          </cell>
          <cell r="AGK9">
            <v>1.6222232356775099</v>
          </cell>
          <cell r="AGL9">
            <v>2.70502907582349E-2</v>
          </cell>
          <cell r="AGM9">
            <v>-1.299941222335765E-2</v>
          </cell>
          <cell r="AGN9">
            <v>-3.9467340921436134E-3</v>
          </cell>
          <cell r="AGO9" t="e">
            <v>#N/A</v>
          </cell>
          <cell r="AGP9">
            <v>1533.984760857956</v>
          </cell>
          <cell r="AGQ9">
            <v>0.43106079500681022</v>
          </cell>
          <cell r="AGR9" t="e">
            <v>#N/A</v>
          </cell>
          <cell r="AGS9" t="e">
            <v>#N/A</v>
          </cell>
          <cell r="AGT9" t="e">
            <v>#N/A</v>
          </cell>
          <cell r="AGU9" t="e">
            <v>#N/A</v>
          </cell>
          <cell r="AGV9" t="e">
            <v>#N/A</v>
          </cell>
          <cell r="AGW9" t="e">
            <v>#N/A</v>
          </cell>
          <cell r="AGX9" t="e">
            <v>#N/A</v>
          </cell>
          <cell r="AGY9" t="e">
            <v>#N/A</v>
          </cell>
          <cell r="AGZ9" t="e">
            <v>#N/A</v>
          </cell>
          <cell r="AHA9" t="e">
            <v>#N/A</v>
          </cell>
          <cell r="AHB9" t="e">
            <v>#N/A</v>
          </cell>
          <cell r="AHC9" t="e">
            <v>#N/A</v>
          </cell>
          <cell r="AHD9" t="e">
            <v>#N/A</v>
          </cell>
          <cell r="AHE9" t="e">
            <v>#N/A</v>
          </cell>
          <cell r="AHF9" t="e">
            <v>#N/A</v>
          </cell>
          <cell r="AHG9" t="e">
            <v>#N/A</v>
          </cell>
          <cell r="AHH9" t="e">
            <v>#N/A</v>
          </cell>
          <cell r="AHI9" t="e">
            <v>#N/A</v>
          </cell>
          <cell r="AHJ9" t="e">
            <v>#N/A</v>
          </cell>
          <cell r="AHK9" t="e">
            <v>#N/A</v>
          </cell>
          <cell r="AHL9" t="e">
            <v>#N/A</v>
          </cell>
          <cell r="AHM9">
            <v>14873.967000000001</v>
          </cell>
          <cell r="AHN9">
            <v>20654.934020209399</v>
          </cell>
          <cell r="AHO9" t="e">
            <v>#N/A</v>
          </cell>
          <cell r="AHP9" t="e">
            <v>#N/A</v>
          </cell>
          <cell r="AHQ9" t="e">
            <v>#N/A</v>
          </cell>
          <cell r="AHR9" t="e">
            <v>#N/A</v>
          </cell>
          <cell r="AHS9" t="e">
            <v>#N/A</v>
          </cell>
          <cell r="AHT9" t="e">
            <v>#N/A</v>
          </cell>
          <cell r="AHU9" t="e">
            <v>#N/A</v>
          </cell>
          <cell r="AHV9" t="e">
            <v>#N/A</v>
          </cell>
          <cell r="AHW9" t="e">
            <v>#N/A</v>
          </cell>
          <cell r="AHX9" t="e">
            <v>#N/A</v>
          </cell>
          <cell r="AHY9" t="e">
            <v>#N/A</v>
          </cell>
          <cell r="AHZ9" t="e">
            <v>#N/A</v>
          </cell>
          <cell r="AIA9" t="e">
            <v>#N/A</v>
          </cell>
          <cell r="AIB9" t="e">
            <v>#N/A</v>
          </cell>
          <cell r="AIC9" t="e">
            <v>#N/A</v>
          </cell>
          <cell r="AID9">
            <v>1911.78333372664</v>
          </cell>
          <cell r="AIE9">
            <v>-0.65740358994673675</v>
          </cell>
          <cell r="AIF9">
            <v>0.24091659622411671</v>
          </cell>
          <cell r="AIG9">
            <v>1924.43463611061</v>
          </cell>
          <cell r="AIH9">
            <v>1907.1885998682631</v>
          </cell>
          <cell r="AII9">
            <v>68.753597161627184</v>
          </cell>
          <cell r="AIJ9">
            <v>68.768288235576222</v>
          </cell>
          <cell r="AIK9">
            <v>2.2178348244928259</v>
          </cell>
          <cell r="AIL9">
            <v>1.865350359108664</v>
          </cell>
          <cell r="AIM9">
            <v>1.6681919999999999</v>
          </cell>
          <cell r="AIN9">
            <v>3.3</v>
          </cell>
          <cell r="AIO9">
            <v>1632.55920317813</v>
          </cell>
          <cell r="AIP9">
            <v>480.24253139322298</v>
          </cell>
          <cell r="AIQ9">
            <v>4134.598086084814</v>
          </cell>
          <cell r="AIR9">
            <v>4065.6250515805941</v>
          </cell>
          <cell r="AIS9">
            <v>6672681.8967230218</v>
          </cell>
          <cell r="AIT9">
            <v>3997.3022170256099</v>
          </cell>
          <cell r="AIU9">
            <v>6525832.5222895024</v>
          </cell>
          <cell r="AIV9">
            <v>5884.8341791268394</v>
          </cell>
          <cell r="AIW9">
            <v>-0.56639667671505478</v>
          </cell>
          <cell r="AIX9" t="e">
            <v>#N/A</v>
          </cell>
          <cell r="AIY9">
            <v>6012.3615</v>
          </cell>
          <cell r="AIZ9">
            <v>8122.2995000000001</v>
          </cell>
          <cell r="AJA9">
            <v>-5.6815864870674808</v>
          </cell>
          <cell r="AJB9">
            <v>-5.6886866742312616</v>
          </cell>
          <cell r="AJC9">
            <v>-5.6894554101460537</v>
          </cell>
          <cell r="AJD9">
            <v>4.4320690624687173E-2</v>
          </cell>
          <cell r="AJE9">
            <v>5.3423600000000002</v>
          </cell>
          <cell r="AJF9">
            <v>7.7720942476863</v>
          </cell>
          <cell r="AJG9">
            <v>0.23518063278280299</v>
          </cell>
          <cell r="AJH9">
            <v>42.892917597910397</v>
          </cell>
          <cell r="AJI9">
            <v>229.14940725837201</v>
          </cell>
          <cell r="AJJ9">
            <v>0.124829090813285</v>
          </cell>
          <cell r="AJK9">
            <v>5.0410953635442179E-4</v>
          </cell>
          <cell r="AJL9">
            <v>-4.2278717229662834E-3</v>
          </cell>
          <cell r="AJM9" t="e">
            <v>#N/A</v>
          </cell>
          <cell r="AJN9">
            <v>1641.2437969725911</v>
          </cell>
          <cell r="AJO9">
            <v>-1.345646452864802</v>
          </cell>
          <cell r="AJP9" t="e">
            <v>#N/A</v>
          </cell>
          <cell r="AJQ9" t="e">
            <v>#N/A</v>
          </cell>
          <cell r="AJR9" t="e">
            <v>#N/A</v>
          </cell>
          <cell r="AJS9" t="e">
            <v>#N/A</v>
          </cell>
          <cell r="AJT9" t="e">
            <v>#N/A</v>
          </cell>
          <cell r="AJU9" t="e">
            <v>#N/A</v>
          </cell>
          <cell r="AJV9" t="e">
            <v>#N/A</v>
          </cell>
          <cell r="AJW9" t="e">
            <v>#N/A</v>
          </cell>
          <cell r="AJX9" t="e">
            <v>#N/A</v>
          </cell>
          <cell r="AJY9" t="e">
            <v>#N/A</v>
          </cell>
          <cell r="AJZ9" t="e">
            <v>#N/A</v>
          </cell>
          <cell r="AKA9" t="e">
            <v>#N/A</v>
          </cell>
          <cell r="AKB9" t="e">
            <v>#N/A</v>
          </cell>
          <cell r="AKC9" t="e">
            <v>#N/A</v>
          </cell>
          <cell r="AKD9" t="e">
            <v>#N/A</v>
          </cell>
          <cell r="AKE9" t="e">
            <v>#N/A</v>
          </cell>
          <cell r="AKF9" t="e">
            <v>#N/A</v>
          </cell>
          <cell r="AKG9" t="e">
            <v>#N/A</v>
          </cell>
          <cell r="AKH9" t="e">
            <v>#N/A</v>
          </cell>
          <cell r="AKI9" t="e">
            <v>#N/A</v>
          </cell>
          <cell r="AKJ9" t="e">
            <v>#N/A</v>
          </cell>
          <cell r="AKK9">
            <v>1281.40655260115</v>
          </cell>
          <cell r="AKL9">
            <v>1752.2329999999999</v>
          </cell>
          <cell r="AKM9" t="e">
            <v>#N/A</v>
          </cell>
          <cell r="AKN9" t="e">
            <v>#N/A</v>
          </cell>
          <cell r="AKO9" t="e">
            <v>#N/A</v>
          </cell>
          <cell r="AKP9" t="e">
            <v>#N/A</v>
          </cell>
          <cell r="AKQ9" t="e">
            <v>#N/A</v>
          </cell>
          <cell r="AKR9" t="e">
            <v>#N/A</v>
          </cell>
          <cell r="AKS9" t="e">
            <v>#N/A</v>
          </cell>
          <cell r="AKT9" t="e">
            <v>#N/A</v>
          </cell>
          <cell r="AKU9" t="e">
            <v>#N/A</v>
          </cell>
          <cell r="AKV9" t="e">
            <v>#N/A</v>
          </cell>
          <cell r="AKW9" t="e">
            <v>#N/A</v>
          </cell>
          <cell r="AKX9" t="e">
            <v>#N/A</v>
          </cell>
          <cell r="AKY9" t="e">
            <v>#N/A</v>
          </cell>
          <cell r="AKZ9" t="e">
            <v>#N/A</v>
          </cell>
          <cell r="ALA9" t="e">
            <v>#N/A</v>
          </cell>
          <cell r="ALB9" t="e">
            <v>#N/A</v>
          </cell>
          <cell r="ALC9" t="e">
            <v>#N/A</v>
          </cell>
          <cell r="ALD9" t="e">
            <v>#N/A</v>
          </cell>
          <cell r="ALE9" t="e">
            <v>#N/A</v>
          </cell>
          <cell r="ALF9" t="e">
            <v>#N/A</v>
          </cell>
          <cell r="ALG9" t="e">
            <v>#N/A</v>
          </cell>
          <cell r="ALH9" t="e">
            <v>#N/A</v>
          </cell>
          <cell r="ALI9" t="e">
            <v>#N/A</v>
          </cell>
          <cell r="ALJ9" t="e">
            <v>#N/A</v>
          </cell>
          <cell r="ALK9" t="e">
            <v>#N/A</v>
          </cell>
          <cell r="ALL9" t="e">
            <v>#N/A</v>
          </cell>
          <cell r="ALM9" t="e">
            <v>#N/A</v>
          </cell>
          <cell r="ALN9" t="e">
            <v>#N/A</v>
          </cell>
          <cell r="ALO9" t="e">
            <v>#N/A</v>
          </cell>
          <cell r="ALP9" t="e">
            <v>#N/A</v>
          </cell>
          <cell r="ALQ9" t="e">
            <v>#N/A</v>
          </cell>
          <cell r="ALR9" t="e">
            <v>#N/A</v>
          </cell>
          <cell r="ALS9" t="e">
            <v>#N/A</v>
          </cell>
          <cell r="ALT9" t="e">
            <v>#N/A</v>
          </cell>
          <cell r="ALU9" t="e">
            <v>#N/A</v>
          </cell>
          <cell r="ALV9" t="e">
            <v>#N/A</v>
          </cell>
          <cell r="ALW9">
            <v>3246.75</v>
          </cell>
          <cell r="ALX9">
            <v>4596.6214999999902</v>
          </cell>
          <cell r="ALY9" t="e">
            <v>#N/A</v>
          </cell>
          <cell r="ALZ9" t="e">
            <v>#N/A</v>
          </cell>
          <cell r="AMA9" t="e">
            <v>#N/A</v>
          </cell>
          <cell r="AMB9" t="e">
            <v>#N/A</v>
          </cell>
          <cell r="AMC9" t="e">
            <v>#N/A</v>
          </cell>
          <cell r="AMD9" t="e">
            <v>#N/A</v>
          </cell>
          <cell r="AME9" t="e">
            <v>#N/A</v>
          </cell>
          <cell r="AMF9" t="e">
            <v>#N/A</v>
          </cell>
          <cell r="AMG9" t="e">
            <v>#N/A</v>
          </cell>
          <cell r="AMH9" t="e">
            <v>#N/A</v>
          </cell>
          <cell r="AMI9" t="e">
            <v>#N/A</v>
          </cell>
          <cell r="AMJ9" t="e">
            <v>#N/A</v>
          </cell>
          <cell r="AMK9" t="e">
            <v>#N/A</v>
          </cell>
          <cell r="AML9" t="e">
            <v>#N/A</v>
          </cell>
          <cell r="AMM9" t="e">
            <v>#N/A</v>
          </cell>
          <cell r="AMN9">
            <v>861.340358645592</v>
          </cell>
          <cell r="AMO9">
            <v>2.333220429729344</v>
          </cell>
          <cell r="AMP9">
            <v>2.044738572513904</v>
          </cell>
          <cell r="AMQ9">
            <v>841.70160484401185</v>
          </cell>
          <cell r="AMR9">
            <v>844.08110667412404</v>
          </cell>
          <cell r="AMS9">
            <v>63.271099373531243</v>
          </cell>
          <cell r="AMT9">
            <v>63.558273443017633</v>
          </cell>
          <cell r="AMU9">
            <v>4.1744664162099987</v>
          </cell>
          <cell r="AMV9">
            <v>2.2805756680750018</v>
          </cell>
          <cell r="AMW9">
            <v>4.2301139829899146</v>
          </cell>
          <cell r="AMX9">
            <v>4.3</v>
          </cell>
          <cell r="AMY9">
            <v>1731.7401669999999</v>
          </cell>
          <cell r="AMZ9">
            <v>175.79906259895901</v>
          </cell>
          <cell r="ANA9">
            <v>25371.96843876331</v>
          </cell>
          <cell r="ANB9">
            <v>24298.70525407539</v>
          </cell>
          <cell r="ANC9">
            <v>42800484.574562937</v>
          </cell>
          <cell r="AND9">
            <v>24171.26556</v>
          </cell>
          <cell r="ANE9">
            <v>41858351.457475737</v>
          </cell>
          <cell r="ANF9">
            <v>2391.87455826203</v>
          </cell>
          <cell r="ANG9">
            <v>1.6014502098286041</v>
          </cell>
          <cell r="ANH9" t="e">
            <v>#N/A</v>
          </cell>
          <cell r="ANI9">
            <v>39919.222257524401</v>
          </cell>
          <cell r="ANJ9">
            <v>56097.128530694397</v>
          </cell>
          <cell r="ANK9">
            <v>-7.3718229322485351</v>
          </cell>
          <cell r="ANL9">
            <v>-7.4084241145428607</v>
          </cell>
          <cell r="ANM9">
            <v>-7.4093548606487563</v>
          </cell>
          <cell r="ANN9">
            <v>4.5571618802393743E-2</v>
          </cell>
          <cell r="ANO9">
            <v>0.44894200000000001</v>
          </cell>
          <cell r="ANP9">
            <v>0.44467387845488099</v>
          </cell>
          <cell r="ANQ9">
            <v>0.16243378480016801</v>
          </cell>
          <cell r="ANR9">
            <v>157.31022972488901</v>
          </cell>
          <cell r="ANS9">
            <v>70.623169153151395</v>
          </cell>
          <cell r="ANT9">
            <v>8.1893081646938995E-2</v>
          </cell>
          <cell r="ANU9">
            <v>1.5880018591068971E-2</v>
          </cell>
          <cell r="ANV9">
            <v>-1.6812832302705481E-3</v>
          </cell>
          <cell r="ANW9" t="e">
            <v>#N/A</v>
          </cell>
          <cell r="ANX9">
            <v>1761.430665832881</v>
          </cell>
          <cell r="ANY9">
            <v>-0.75292839828676739</v>
          </cell>
          <cell r="ANZ9">
            <v>6151.5057822135004</v>
          </cell>
          <cell r="AOA9">
            <v>2.1521440633082589</v>
          </cell>
          <cell r="AOB9">
            <v>0.7723509263149797</v>
          </cell>
          <cell r="AOC9">
            <v>6021.9056962731356</v>
          </cell>
          <cell r="AOD9">
            <v>6104.3587111622492</v>
          </cell>
          <cell r="AOE9">
            <v>66.02183069506475</v>
          </cell>
          <cell r="AOF9">
            <v>66.189625029151188</v>
          </cell>
          <cell r="AOG9">
            <v>2.3558791241795158</v>
          </cell>
          <cell r="AOH9">
            <v>1.3473661824034979</v>
          </cell>
          <cell r="AOI9">
            <v>5.2080830000000002</v>
          </cell>
          <cell r="AOJ9">
            <v>5.6</v>
          </cell>
          <cell r="AOK9">
            <v>1728.86773111138</v>
          </cell>
          <cell r="AOL9">
            <v>1048.5807715395099</v>
          </cell>
          <cell r="AOM9">
            <v>96701.571130503973</v>
          </cell>
          <cell r="AON9">
            <v>91665.273043723297</v>
          </cell>
          <cell r="AOO9">
            <v>158206126.2418347</v>
          </cell>
          <cell r="AOP9">
            <v>91054.867406659905</v>
          </cell>
          <cell r="AOQ9">
            <v>157421822.01999971</v>
          </cell>
          <cell r="AOR9">
            <v>15786.5244685458</v>
          </cell>
          <cell r="AOS9">
            <v>0.45392880796490948</v>
          </cell>
          <cell r="AOT9">
            <v>90755.555196770903</v>
          </cell>
          <cell r="AOU9">
            <v>146097.777541291</v>
          </cell>
          <cell r="AOV9">
            <v>209924</v>
          </cell>
          <cell r="AOW9">
            <v>-6.9273527083770734</v>
          </cell>
          <cell r="AOX9">
            <v>-6.9373570614178242</v>
          </cell>
          <cell r="AOY9">
            <v>-6.9518762108154331</v>
          </cell>
          <cell r="AOZ9">
            <v>3.934214193291264E-2</v>
          </cell>
          <cell r="APA9">
            <v>1.12178</v>
          </cell>
          <cell r="APB9">
            <v>1.50407268052198</v>
          </cell>
          <cell r="APC9">
            <v>0.21155900697532901</v>
          </cell>
          <cell r="APD9">
            <v>1140.2503164613299</v>
          </cell>
          <cell r="APE9">
            <v>1279.1099999999999</v>
          </cell>
          <cell r="APF9">
            <v>0.22375288533069301</v>
          </cell>
          <cell r="APG9">
            <v>4.5392880796493972E-3</v>
          </cell>
          <cell r="APH9">
            <v>-2.3741606124016131E-3</v>
          </cell>
          <cell r="API9" t="e">
            <v>#N/A</v>
          </cell>
          <cell r="APJ9">
            <v>1725.911252851145</v>
          </cell>
          <cell r="APK9">
            <v>-0.76711864008911501</v>
          </cell>
        </row>
        <row r="10">
          <cell r="A10">
            <v>1973</v>
          </cell>
          <cell r="B10">
            <v>154.58758591982601</v>
          </cell>
          <cell r="C10">
            <v>3.2856014560253888</v>
          </cell>
          <cell r="D10">
            <v>2.934282616403161</v>
          </cell>
          <cell r="E10">
            <v>149.67002538649379</v>
          </cell>
          <cell r="F10">
            <v>150.18085519273981</v>
          </cell>
          <cell r="G10">
            <v>62.672531559785781</v>
          </cell>
          <cell r="H10">
            <v>62.516991081527827</v>
          </cell>
          <cell r="I10">
            <v>2.2720038749328708</v>
          </cell>
          <cell r="J10">
            <v>2.5968616308359671</v>
          </cell>
          <cell r="K10">
            <v>0.97060400000000002</v>
          </cell>
          <cell r="L10">
            <v>0.9</v>
          </cell>
          <cell r="M10">
            <v>1902.2121179999999</v>
          </cell>
          <cell r="N10">
            <v>43.238106082370102</v>
          </cell>
          <cell r="O10">
            <v>3375.3654933712469</v>
          </cell>
          <cell r="P10">
            <v>3342.6040608779658</v>
          </cell>
          <cell r="Q10">
            <v>6412926.8554574884</v>
          </cell>
          <cell r="R10">
            <v>3353.3094360227801</v>
          </cell>
          <cell r="S10">
            <v>6378705.8446062785</v>
          </cell>
          <cell r="T10">
            <v>420.49029722306898</v>
          </cell>
          <cell r="U10">
            <v>2.2597137499705369</v>
          </cell>
          <cell r="V10" t="e">
            <v>#N/A</v>
          </cell>
          <cell r="W10">
            <v>5399.1169999999902</v>
          </cell>
          <cell r="X10">
            <v>7586.12</v>
          </cell>
          <cell r="Y10">
            <v>-7.2582459196964377</v>
          </cell>
          <cell r="Z10">
            <v>-7.2875588921676364</v>
          </cell>
          <cell r="AA10">
            <v>-7.2940515675700848</v>
          </cell>
          <cell r="AB10">
            <v>5.63164412366291E-2</v>
          </cell>
          <cell r="AC10">
            <v>1.75267036329149</v>
          </cell>
          <cell r="AD10">
            <v>1.57845273160454</v>
          </cell>
          <cell r="AE10">
            <v>0.154398045175621</v>
          </cell>
          <cell r="AF10">
            <v>23.8680210744396</v>
          </cell>
          <cell r="AG10">
            <v>41.832773167587199</v>
          </cell>
          <cell r="AH10">
            <v>0.290914421860206</v>
          </cell>
          <cell r="AI10">
            <v>2.2597137499707001E-2</v>
          </cell>
          <cell r="AJ10">
            <v>1.8255371275798061E-2</v>
          </cell>
          <cell r="AK10" t="e">
            <v>#N/A</v>
          </cell>
          <cell r="AL10">
            <v>1918.5421721090929</v>
          </cell>
          <cell r="AM10">
            <v>1.0225665897434229E-2</v>
          </cell>
          <cell r="AN10">
            <v>198.438408000045</v>
          </cell>
          <cell r="AO10">
            <v>2.6155453975563958</v>
          </cell>
          <cell r="AP10">
            <v>3.2422607977780289</v>
          </cell>
          <cell r="AQ10">
            <v>193.38045442456951</v>
          </cell>
          <cell r="AR10">
            <v>192.20656973865471</v>
          </cell>
          <cell r="AS10">
            <v>54.668891152704553</v>
          </cell>
          <cell r="AT10">
            <v>54.827259105939802</v>
          </cell>
          <cell r="AU10">
            <v>5.0993648558545601</v>
          </cell>
          <cell r="AV10">
            <v>3.129744728893336</v>
          </cell>
          <cell r="AW10">
            <v>3.3063889999999998</v>
          </cell>
          <cell r="AX10">
            <v>2.2000000000000002</v>
          </cell>
          <cell r="AY10">
            <v>1843.3109709567</v>
          </cell>
          <cell r="AZ10">
            <v>46.4660256201499</v>
          </cell>
          <cell r="BA10">
            <v>3854.5970068150441</v>
          </cell>
          <cell r="BB10">
            <v>3727.1490353873819</v>
          </cell>
          <cell r="BC10">
            <v>6885837.4540893054</v>
          </cell>
          <cell r="BD10">
            <v>3758.9068574890098</v>
          </cell>
          <cell r="BE10">
            <v>6928834.2492138641</v>
          </cell>
          <cell r="BF10">
            <v>493.30378108286402</v>
          </cell>
          <cell r="BG10">
            <v>-0.72269195171226386</v>
          </cell>
          <cell r="BH10" t="e">
            <v>#N/A</v>
          </cell>
          <cell r="BI10">
            <v>7030.4390000000003</v>
          </cell>
          <cell r="BJ10" t="e">
            <v>#N/A</v>
          </cell>
          <cell r="BK10">
            <v>-7.118196436111055</v>
          </cell>
          <cell r="BL10">
            <v>-7.1497832811450976</v>
          </cell>
          <cell r="BM10">
            <v>-7.1399695518863178</v>
          </cell>
          <cell r="BN10">
            <v>6.1543009927957269E-2</v>
          </cell>
          <cell r="BO10">
            <v>1.1849533588333101</v>
          </cell>
          <cell r="BP10">
            <v>1.35095448167766</v>
          </cell>
          <cell r="BQ10">
            <v>0.19747824424924501</v>
          </cell>
          <cell r="BR10">
            <v>39.1872684034645</v>
          </cell>
          <cell r="BS10">
            <v>46.435085318187802</v>
          </cell>
          <cell r="BT10">
            <v>0.23346025829345499</v>
          </cell>
          <cell r="BU10">
            <v>-7.2269195171219989E-3</v>
          </cell>
          <cell r="BV10">
            <v>-3.01336577005442E-3</v>
          </cell>
          <cell r="BW10" t="e">
            <v>#N/A</v>
          </cell>
          <cell r="BX10">
            <v>1847.4811145762581</v>
          </cell>
          <cell r="BY10">
            <v>-1.1601943681380571</v>
          </cell>
          <cell r="BZ10" t="e">
            <v>#N/A</v>
          </cell>
          <cell r="CA10" t="e">
            <v>#N/A</v>
          </cell>
          <cell r="CB10" t="e">
            <v>#N/A</v>
          </cell>
          <cell r="CC10" t="e">
            <v>#N/A</v>
          </cell>
          <cell r="CD10" t="e">
            <v>#N/A</v>
          </cell>
          <cell r="CE10" t="e">
            <v>#N/A</v>
          </cell>
          <cell r="CF10" t="e">
            <v>#N/A</v>
          </cell>
          <cell r="CG10" t="e">
            <v>#N/A</v>
          </cell>
          <cell r="CH10" t="e">
            <v>#N/A</v>
          </cell>
          <cell r="CI10" t="e">
            <v>#N/A</v>
          </cell>
          <cell r="CJ10" t="e">
            <v>#N/A</v>
          </cell>
          <cell r="CK10" t="e">
            <v>#N/A</v>
          </cell>
          <cell r="CL10" t="e">
            <v>#N/A</v>
          </cell>
          <cell r="CM10" t="e">
            <v>#N/A</v>
          </cell>
          <cell r="CN10" t="e">
            <v>#N/A</v>
          </cell>
          <cell r="CO10" t="e">
            <v>#N/A</v>
          </cell>
          <cell r="CP10" t="e">
            <v>#N/A</v>
          </cell>
          <cell r="CQ10" t="e">
            <v>#N/A</v>
          </cell>
          <cell r="CR10" t="e">
            <v>#N/A</v>
          </cell>
          <cell r="CS10" t="e">
            <v>#N/A</v>
          </cell>
          <cell r="CT10" t="e">
            <v>#N/A</v>
          </cell>
          <cell r="CU10">
            <v>6434.3504999999996</v>
          </cell>
          <cell r="CV10">
            <v>8620.9665000000005</v>
          </cell>
          <cell r="CW10" t="e">
            <v>#N/A</v>
          </cell>
          <cell r="CX10" t="e">
            <v>#N/A</v>
          </cell>
          <cell r="CY10" t="e">
            <v>#N/A</v>
          </cell>
          <cell r="CZ10" t="e">
            <v>#N/A</v>
          </cell>
          <cell r="DA10" t="e">
            <v>#N/A</v>
          </cell>
          <cell r="DB10" t="e">
            <v>#N/A</v>
          </cell>
          <cell r="DC10" t="e">
            <v>#N/A</v>
          </cell>
          <cell r="DD10" t="e">
            <v>#N/A</v>
          </cell>
          <cell r="DE10" t="e">
            <v>#N/A</v>
          </cell>
          <cell r="DF10" t="e">
            <v>#N/A</v>
          </cell>
          <cell r="DG10" t="e">
            <v>#N/A</v>
          </cell>
          <cell r="DH10" t="e">
            <v>#N/A</v>
          </cell>
          <cell r="DI10" t="e">
            <v>#N/A</v>
          </cell>
          <cell r="DJ10" t="e">
            <v>#N/A</v>
          </cell>
          <cell r="DK10" t="e">
            <v>#N/A</v>
          </cell>
          <cell r="DL10" t="e">
            <v>#N/A</v>
          </cell>
          <cell r="DM10" t="e">
            <v>#N/A</v>
          </cell>
          <cell r="DN10" t="e">
            <v>#N/A</v>
          </cell>
          <cell r="DO10" t="e">
            <v>#N/A</v>
          </cell>
          <cell r="DP10" t="e">
            <v>#N/A</v>
          </cell>
          <cell r="DQ10" t="e">
            <v>#N/A</v>
          </cell>
          <cell r="DR10" t="e">
            <v>#N/A</v>
          </cell>
          <cell r="DS10" t="e">
            <v>#N/A</v>
          </cell>
          <cell r="DT10" t="e">
            <v>#N/A</v>
          </cell>
          <cell r="DU10" t="e">
            <v>#N/A</v>
          </cell>
          <cell r="DV10" t="e">
            <v>#N/A</v>
          </cell>
          <cell r="DW10" t="e">
            <v>#N/A</v>
          </cell>
          <cell r="DX10" t="e">
            <v>#N/A</v>
          </cell>
          <cell r="DY10" t="e">
            <v>#N/A</v>
          </cell>
          <cell r="DZ10" t="e">
            <v>#N/A</v>
          </cell>
          <cell r="EA10" t="e">
            <v>#N/A</v>
          </cell>
          <cell r="EB10" t="e">
            <v>#N/A</v>
          </cell>
          <cell r="EC10" t="e">
            <v>#N/A</v>
          </cell>
          <cell r="ED10" t="e">
            <v>#N/A</v>
          </cell>
          <cell r="EE10" t="e">
            <v>#N/A</v>
          </cell>
          <cell r="EF10" t="e">
            <v>#N/A</v>
          </cell>
          <cell r="EG10" t="e">
            <v>#N/A</v>
          </cell>
          <cell r="EH10">
            <v>634.78899999999999</v>
          </cell>
          <cell r="EI10" t="e">
            <v>#N/A</v>
          </cell>
          <cell r="EJ10" t="e">
            <v>#N/A</v>
          </cell>
          <cell r="EK10" t="e">
            <v>#N/A</v>
          </cell>
          <cell r="EL10" t="e">
            <v>#N/A</v>
          </cell>
          <cell r="EM10">
            <v>0.73460712418456997</v>
          </cell>
          <cell r="EN10" t="e">
            <v>#N/A</v>
          </cell>
          <cell r="EO10" t="e">
            <v>#N/A</v>
          </cell>
          <cell r="EP10">
            <v>0.86063182324633891</v>
          </cell>
          <cell r="EQ10">
            <v>0.63222626865671594</v>
          </cell>
          <cell r="ER10" t="e">
            <v>#N/A</v>
          </cell>
          <cell r="ES10" t="e">
            <v>#N/A</v>
          </cell>
          <cell r="ET10" t="e">
            <v>#N/A</v>
          </cell>
          <cell r="EU10" t="e">
            <v>#N/A</v>
          </cell>
          <cell r="EV10" t="e">
            <v>#N/A</v>
          </cell>
          <cell r="EW10" t="e">
            <v>#N/A</v>
          </cell>
          <cell r="EX10" t="e">
            <v>#N/A</v>
          </cell>
          <cell r="EY10" t="e">
            <v>#N/A</v>
          </cell>
          <cell r="EZ10" t="e">
            <v>#N/A</v>
          </cell>
          <cell r="FA10" t="e">
            <v>#N/A</v>
          </cell>
          <cell r="FB10" t="e">
            <v>#N/A</v>
          </cell>
          <cell r="FC10" t="e">
            <v>#N/A</v>
          </cell>
          <cell r="FD10" t="e">
            <v>#N/A</v>
          </cell>
          <cell r="FE10" t="e">
            <v>#N/A</v>
          </cell>
          <cell r="FF10" t="e">
            <v>#N/A</v>
          </cell>
          <cell r="FG10" t="e">
            <v>#N/A</v>
          </cell>
          <cell r="FH10" t="e">
            <v>#N/A</v>
          </cell>
          <cell r="FI10" t="e">
            <v>#N/A</v>
          </cell>
          <cell r="FJ10" t="e">
            <v>#N/A</v>
          </cell>
          <cell r="FK10" t="e">
            <v>#N/A</v>
          </cell>
          <cell r="FL10" t="e">
            <v>#N/A</v>
          </cell>
          <cell r="FM10" t="e">
            <v>#N/A</v>
          </cell>
          <cell r="FN10" t="e">
            <v>#N/A</v>
          </cell>
          <cell r="FO10" t="e">
            <v>#N/A</v>
          </cell>
          <cell r="FP10" t="e">
            <v>#N/A</v>
          </cell>
          <cell r="FQ10" t="e">
            <v>#N/A</v>
          </cell>
          <cell r="FR10" t="e">
            <v>#N/A</v>
          </cell>
          <cell r="FS10">
            <v>7434.0964999999997</v>
          </cell>
          <cell r="FT10">
            <v>9925.635952269</v>
          </cell>
          <cell r="FU10" t="e">
            <v>#N/A</v>
          </cell>
          <cell r="FV10" t="e">
            <v>#N/A</v>
          </cell>
          <cell r="FW10" t="e">
            <v>#N/A</v>
          </cell>
          <cell r="FX10" t="e">
            <v>#N/A</v>
          </cell>
          <cell r="FY10" t="e">
            <v>#N/A</v>
          </cell>
          <cell r="FZ10" t="e">
            <v>#N/A</v>
          </cell>
          <cell r="GA10" t="e">
            <v>#N/A</v>
          </cell>
          <cell r="GB10" t="e">
            <v>#N/A</v>
          </cell>
          <cell r="GC10" t="e">
            <v>#N/A</v>
          </cell>
          <cell r="GD10" t="e">
            <v>#N/A</v>
          </cell>
          <cell r="GE10" t="e">
            <v>#N/A</v>
          </cell>
          <cell r="GF10" t="e">
            <v>#N/A</v>
          </cell>
          <cell r="GG10" t="e">
            <v>#N/A</v>
          </cell>
          <cell r="GH10" t="e">
            <v>#N/A</v>
          </cell>
          <cell r="GI10" t="e">
            <v>#N/A</v>
          </cell>
          <cell r="GJ10">
            <v>1557.4412675164799</v>
          </cell>
          <cell r="GK10">
            <v>2.4290920946817618</v>
          </cell>
          <cell r="GL10">
            <v>3.3329365853853381</v>
          </cell>
          <cell r="GM10">
            <v>1520.506758057405</v>
          </cell>
          <cell r="GN10">
            <v>1507.2070135445599</v>
          </cell>
          <cell r="GO10">
            <v>59.23668536115639</v>
          </cell>
          <cell r="GP10">
            <v>58.704193789418397</v>
          </cell>
          <cell r="GQ10">
            <v>3.5246644725248188</v>
          </cell>
          <cell r="GR10">
            <v>2.800318558441361</v>
          </cell>
          <cell r="GS10">
            <v>1.347656</v>
          </cell>
          <cell r="GT10">
            <v>0.8</v>
          </cell>
          <cell r="GU10">
            <v>1877.0002769088001</v>
          </cell>
          <cell r="GV10">
            <v>395.15620476406798</v>
          </cell>
          <cell r="GW10">
            <v>33765.822190373277</v>
          </cell>
          <cell r="GX10">
            <v>33310.775061675391</v>
          </cell>
          <cell r="GY10">
            <v>62386553.569949508</v>
          </cell>
          <cell r="GZ10">
            <v>33799.526982502102</v>
          </cell>
          <cell r="HA10">
            <v>63441721.505542897</v>
          </cell>
          <cell r="HB10">
            <v>4732.5530165775199</v>
          </cell>
          <cell r="HC10">
            <v>2.2403595653812012</v>
          </cell>
          <cell r="HD10">
            <v>34219.551962080397</v>
          </cell>
          <cell r="HE10">
            <v>57518.586000000003</v>
          </cell>
          <cell r="HF10">
            <v>78896.320577611405</v>
          </cell>
          <cell r="HG10">
            <v>-7.2886384655727969</v>
          </cell>
          <cell r="HH10">
            <v>-7.2998915288975699</v>
          </cell>
          <cell r="HI10">
            <v>-7.301737287849118</v>
          </cell>
          <cell r="HJ10">
            <v>4.7657832846014277E-2</v>
          </cell>
          <cell r="HK10">
            <v>1.6752222841453499</v>
          </cell>
          <cell r="HL10">
            <v>1.94013333725387</v>
          </cell>
          <cell r="HM10">
            <v>0.20941354696935</v>
          </cell>
          <cell r="HN10">
            <v>326.14930002706802</v>
          </cell>
          <cell r="HO10">
            <v>546.37257536375103</v>
          </cell>
          <cell r="HP10">
            <v>0.37198173664320899</v>
          </cell>
          <cell r="HQ10">
            <v>2.24035956538166E-2</v>
          </cell>
          <cell r="HR10">
            <v>5.1691718981926732E-3</v>
          </cell>
          <cell r="HS10" t="e">
            <v>#N/A</v>
          </cell>
          <cell r="HT10">
            <v>1872.864064388772</v>
          </cell>
          <cell r="HU10">
            <v>-1.380976213336738</v>
          </cell>
          <cell r="HV10">
            <v>1039.1713047578501</v>
          </cell>
          <cell r="HW10">
            <v>4.6347071982522969</v>
          </cell>
          <cell r="HX10">
            <v>3.9324784064197038</v>
          </cell>
          <cell r="HY10">
            <v>993.142077407378</v>
          </cell>
          <cell r="HZ10">
            <v>999.85232786834285</v>
          </cell>
          <cell r="IA10">
            <v>68.880862494855918</v>
          </cell>
          <cell r="IB10">
            <v>69.019663480411722</v>
          </cell>
          <cell r="IC10">
            <v>4.0779441030090346</v>
          </cell>
          <cell r="ID10">
            <v>2.5222710524805509</v>
          </cell>
          <cell r="IE10">
            <v>2.9039459999999999</v>
          </cell>
          <cell r="IF10">
            <v>0.7</v>
          </cell>
          <cell r="IG10">
            <v>1709.5091857919899</v>
          </cell>
          <cell r="IH10">
            <v>194.66270277318799</v>
          </cell>
          <cell r="II10">
            <v>2507.9236844014108</v>
          </cell>
          <cell r="IJ10">
            <v>2435.0949348851832</v>
          </cell>
          <cell r="IK10">
            <v>4181633.8459039079</v>
          </cell>
          <cell r="IL10">
            <v>2485.36</v>
          </cell>
          <cell r="IM10">
            <v>4248745.7499999804</v>
          </cell>
          <cell r="IN10">
            <v>2568.4733057920798</v>
          </cell>
          <cell r="IO10">
            <v>4.8011466178053723</v>
          </cell>
          <cell r="IP10">
            <v>2494.3200000000002</v>
          </cell>
          <cell r="IQ10">
            <v>3633.6365000000001</v>
          </cell>
          <cell r="IR10">
            <v>5021.8599999999997</v>
          </cell>
          <cell r="IS10">
            <v>-5.7220819295756398</v>
          </cell>
          <cell r="IT10">
            <v>-5.7511984805957468</v>
          </cell>
          <cell r="IU10">
            <v>-5.7570378923886443</v>
          </cell>
          <cell r="IV10">
            <v>3.8666891242135813E-2</v>
          </cell>
          <cell r="IW10">
            <v>7.4159899999999999</v>
          </cell>
          <cell r="IX10">
            <v>10.1677919609087</v>
          </cell>
          <cell r="IY10">
            <v>0.179746307787162</v>
          </cell>
          <cell r="IZ10">
            <v>25.057967985393699</v>
          </cell>
          <cell r="JA10">
            <v>185.82964000000001</v>
          </cell>
          <cell r="JB10">
            <v>0.19225913714701801</v>
          </cell>
          <cell r="JC10">
            <v>6.7655576475859902E-3</v>
          </cell>
          <cell r="JD10">
            <v>1.2289260227705479E-2</v>
          </cell>
          <cell r="JE10" t="e">
            <v>#N/A</v>
          </cell>
          <cell r="JF10">
            <v>1717.236476491245</v>
          </cell>
          <cell r="JG10">
            <v>-2.2704699467183338</v>
          </cell>
          <cell r="JH10" t="e">
            <v>#N/A</v>
          </cell>
          <cell r="JI10" t="e">
            <v>#N/A</v>
          </cell>
          <cell r="JJ10" t="e">
            <v>#N/A</v>
          </cell>
          <cell r="JK10" t="e">
            <v>#N/A</v>
          </cell>
          <cell r="JL10" t="e">
            <v>#N/A</v>
          </cell>
          <cell r="JM10" t="e">
            <v>#N/A</v>
          </cell>
          <cell r="JN10" t="e">
            <v>#N/A</v>
          </cell>
          <cell r="JO10" t="e">
            <v>#N/A</v>
          </cell>
          <cell r="JP10" t="e">
            <v>#N/A</v>
          </cell>
          <cell r="JQ10" t="e">
            <v>#N/A</v>
          </cell>
          <cell r="JR10" t="e">
            <v>#N/A</v>
          </cell>
          <cell r="JS10" t="e">
            <v>#N/A</v>
          </cell>
          <cell r="JT10" t="e">
            <v>#N/A</v>
          </cell>
          <cell r="JU10" t="e">
            <v>#N/A</v>
          </cell>
          <cell r="JV10" t="e">
            <v>#N/A</v>
          </cell>
          <cell r="JW10" t="e">
            <v>#N/A</v>
          </cell>
          <cell r="JX10" t="e">
            <v>#N/A</v>
          </cell>
          <cell r="JY10" t="e">
            <v>#N/A</v>
          </cell>
          <cell r="JZ10" t="e">
            <v>#N/A</v>
          </cell>
          <cell r="KA10" t="e">
            <v>#N/A</v>
          </cell>
          <cell r="KB10" t="e">
            <v>#N/A</v>
          </cell>
          <cell r="KC10">
            <v>1036.6859999999899</v>
          </cell>
          <cell r="KD10">
            <v>1417.1726074186599</v>
          </cell>
          <cell r="KE10" t="e">
            <v>#N/A</v>
          </cell>
          <cell r="KF10" t="e">
            <v>#N/A</v>
          </cell>
          <cell r="KG10" t="e">
            <v>#N/A</v>
          </cell>
          <cell r="KH10" t="e">
            <v>#N/A</v>
          </cell>
          <cell r="KI10" t="e">
            <v>#N/A</v>
          </cell>
          <cell r="KJ10" t="e">
            <v>#N/A</v>
          </cell>
          <cell r="KK10" t="e">
            <v>#N/A</v>
          </cell>
          <cell r="KL10" t="e">
            <v>#N/A</v>
          </cell>
          <cell r="KM10" t="e">
            <v>#N/A</v>
          </cell>
          <cell r="KN10" t="e">
            <v>#N/A</v>
          </cell>
          <cell r="KO10" t="e">
            <v>#N/A</v>
          </cell>
          <cell r="KP10" t="e">
            <v>#N/A</v>
          </cell>
          <cell r="KQ10" t="e">
            <v>#N/A</v>
          </cell>
          <cell r="KR10" t="e">
            <v>#N/A</v>
          </cell>
          <cell r="KS10" t="e">
            <v>#N/A</v>
          </cell>
          <cell r="KT10">
            <v>107.853234537528</v>
          </cell>
          <cell r="KU10">
            <v>8.0981610986137653</v>
          </cell>
          <cell r="KV10">
            <v>8.1156299458720493</v>
          </cell>
          <cell r="KW10">
            <v>99.773422083598319</v>
          </cell>
          <cell r="KX10">
            <v>99.757301133540622</v>
          </cell>
          <cell r="KY10">
            <v>55.088492788747658</v>
          </cell>
          <cell r="KZ10">
            <v>54.85529274175574</v>
          </cell>
          <cell r="LA10">
            <v>3.8123408006914161</v>
          </cell>
          <cell r="LB10">
            <v>2.9643975764889419</v>
          </cell>
          <cell r="LC10">
            <v>4.6695650000000004</v>
          </cell>
          <cell r="LD10">
            <v>2</v>
          </cell>
          <cell r="LE10">
            <v>2234.1285090000001</v>
          </cell>
          <cell r="LF10">
            <v>39.3923854891978</v>
          </cell>
          <cell r="LG10">
            <v>3502.9344729739969</v>
          </cell>
          <cell r="LH10">
            <v>3339.3626708510692</v>
          </cell>
          <cell r="LI10">
            <v>7459228.0660190266</v>
          </cell>
          <cell r="LJ10">
            <v>3447.4695766385798</v>
          </cell>
          <cell r="LK10">
            <v>7702090.0650784122</v>
          </cell>
          <cell r="LL10">
            <v>313.90754823588298</v>
          </cell>
          <cell r="LM10">
            <v>4.6055829708762097</v>
          </cell>
          <cell r="LN10" t="e">
            <v>#N/A</v>
          </cell>
          <cell r="LO10">
            <v>6385.7730000000001</v>
          </cell>
          <cell r="LP10">
            <v>8929.0859999999993</v>
          </cell>
          <cell r="LQ10">
            <v>-7.6384646016629549</v>
          </cell>
          <cell r="LR10">
            <v>-7.7062081433582561</v>
          </cell>
          <cell r="LS10">
            <v>-7.6955082612757204</v>
          </cell>
          <cell r="LT10">
            <v>3.9679566361514297E-2</v>
          </cell>
          <cell r="LU10">
            <v>0.10844284666177501</v>
          </cell>
          <cell r="LV10">
            <v>6.9120108485330303E-2</v>
          </cell>
          <cell r="LW10">
            <v>0.16372345639864799</v>
          </cell>
          <cell r="LX10">
            <v>17.658104342258198</v>
          </cell>
          <cell r="LY10">
            <v>1.9148951015251401</v>
          </cell>
          <cell r="LZ10">
            <v>1.6215985184818899E-2</v>
          </cell>
          <cell r="MA10">
            <v>-5.9911664759290738E-2</v>
          </cell>
          <cell r="MB10">
            <v>-1.844766713199639E-3</v>
          </cell>
          <cell r="MC10" t="e">
            <v>#N/A</v>
          </cell>
          <cell r="MD10">
            <v>2233.7280497053562</v>
          </cell>
          <cell r="ME10">
            <v>-8.4693311639971736E-2</v>
          </cell>
          <cell r="MF10">
            <v>457.459278201784</v>
          </cell>
          <cell r="MG10">
            <v>4.4242928968184048</v>
          </cell>
          <cell r="MH10">
            <v>4.2689433704225843</v>
          </cell>
          <cell r="MI10">
            <v>438.0774487539976</v>
          </cell>
          <cell r="MJ10">
            <v>438.73013710000743</v>
          </cell>
          <cell r="MK10">
            <v>59.001259902126009</v>
          </cell>
          <cell r="ML10">
            <v>58.842417339526733</v>
          </cell>
          <cell r="MM10">
            <v>4.4271654454566267</v>
          </cell>
          <cell r="MN10">
            <v>2.861520295120545</v>
          </cell>
          <cell r="MO10">
            <v>6.2345670000000002</v>
          </cell>
          <cell r="MP10">
            <v>2.6</v>
          </cell>
          <cell r="MQ10">
            <v>1977.0565826677901</v>
          </cell>
          <cell r="MR10">
            <v>98.248388680624899</v>
          </cell>
          <cell r="MS10">
            <v>14214.537160257931</v>
          </cell>
          <cell r="MT10">
            <v>13328.322317261751</v>
          </cell>
          <cell r="MU10">
            <v>26554836.474721219</v>
          </cell>
          <cell r="MV10">
            <v>13882.3330630943</v>
          </cell>
          <cell r="MW10">
            <v>27446157.96517729</v>
          </cell>
          <cell r="MX10">
            <v>1003.9077686273</v>
          </cell>
          <cell r="MY10">
            <v>0.59540553244503513</v>
          </cell>
          <cell r="MZ10">
            <v>13801.3266277322</v>
          </cell>
          <cell r="NA10">
            <v>24156.9565</v>
          </cell>
          <cell r="NB10">
            <v>34988.947</v>
          </cell>
          <cell r="NC10">
            <v>-7.4264204182165363</v>
          </cell>
          <cell r="ND10">
            <v>-7.458065456173216</v>
          </cell>
          <cell r="NE10">
            <v>-7.4482532778488153</v>
          </cell>
          <cell r="NF10">
            <v>3.9884643206018977E-2</v>
          </cell>
          <cell r="NG10">
            <v>0.43159280227903801</v>
          </cell>
          <cell r="NH10">
            <v>0.29889951831946798</v>
          </cell>
          <cell r="NI10">
            <v>0.140549340250673</v>
          </cell>
          <cell r="NJ10">
            <v>64.295599742810296</v>
          </cell>
          <cell r="NK10">
            <v>27.7495180672109</v>
          </cell>
          <cell r="NL10">
            <v>6.7661658020000001E-2</v>
          </cell>
          <cell r="NM10">
            <v>1.336531034302804E-2</v>
          </cell>
          <cell r="NN10">
            <v>8.5249109886231262E-3</v>
          </cell>
          <cell r="NO10" t="e">
            <v>#N/A</v>
          </cell>
          <cell r="NP10">
            <v>1992.361517272851</v>
          </cell>
          <cell r="NQ10">
            <v>6.1336312584270303E-2</v>
          </cell>
          <cell r="NR10">
            <v>87.348510553722789</v>
          </cell>
          <cell r="NS10">
            <v>1.342279816909242</v>
          </cell>
          <cell r="NT10">
            <v>4.4808507817852172</v>
          </cell>
          <cell r="NU10">
            <v>86.191578393077009</v>
          </cell>
          <cell r="NV10">
            <v>83.602411255394159</v>
          </cell>
          <cell r="NW10">
            <v>68.713302940915071</v>
          </cell>
          <cell r="NX10">
            <v>68.134529036744084</v>
          </cell>
          <cell r="NY10">
            <v>4.194544023265756</v>
          </cell>
          <cell r="NZ10">
            <v>3.2141823219660641</v>
          </cell>
          <cell r="OA10">
            <v>2.2771859999999999</v>
          </cell>
          <cell r="OB10">
            <v>2.1</v>
          </cell>
          <cell r="OC10">
            <v>1976.3555853641101</v>
          </cell>
          <cell r="OD10">
            <v>25.4406807227931</v>
          </cell>
          <cell r="OE10">
            <v>2358.1098181680268</v>
          </cell>
          <cell r="OF10">
            <v>2304.411271524079</v>
          </cell>
          <cell r="OG10">
            <v>4545901.9619611483</v>
          </cell>
          <cell r="OH10">
            <v>2328.1999999999998</v>
          </cell>
          <cell r="OI10">
            <v>4601351.0738447206</v>
          </cell>
          <cell r="OJ10">
            <v>273.27975218244597</v>
          </cell>
          <cell r="OK10">
            <v>3.3307389416393778</v>
          </cell>
          <cell r="OL10">
            <v>2333.5212921800198</v>
          </cell>
          <cell r="OM10">
            <v>3460.9614999999899</v>
          </cell>
          <cell r="ON10">
            <v>4666</v>
          </cell>
          <cell r="OO10">
            <v>-7.4659769608861302</v>
          </cell>
          <cell r="OP10">
            <v>-7.4947182814285753</v>
          </cell>
          <cell r="OQ10">
            <v>-7.4714299931779111</v>
          </cell>
          <cell r="OR10">
            <v>4.2825338519377081E-2</v>
          </cell>
          <cell r="OS10">
            <v>0.79160843159712901</v>
          </cell>
          <cell r="OT10">
            <v>0.87173078172363605</v>
          </cell>
          <cell r="OU10">
            <v>0.180646279244113</v>
          </cell>
          <cell r="OV10">
            <v>15.779183429045201</v>
          </cell>
          <cell r="OW10">
            <v>12.4909346461498</v>
          </cell>
          <cell r="OX10">
            <v>0.170995719858757</v>
          </cell>
          <cell r="OY10">
            <v>6.7227317840023171E-3</v>
          </cell>
          <cell r="OZ10">
            <v>8.41419914668683E-3</v>
          </cell>
          <cell r="PA10" t="e">
            <v>#N/A</v>
          </cell>
          <cell r="PB10">
            <v>1972.695593939967</v>
          </cell>
          <cell r="PC10">
            <v>-1.108855443151946</v>
          </cell>
          <cell r="PD10">
            <v>999.07300669005895</v>
          </cell>
          <cell r="PE10">
            <v>3.3075514674344442</v>
          </cell>
          <cell r="PF10">
            <v>2.924106138841287</v>
          </cell>
          <cell r="PG10">
            <v>967.08613503921435</v>
          </cell>
          <cell r="PH10">
            <v>970.68902919821505</v>
          </cell>
          <cell r="PI10">
            <v>59.690391817900633</v>
          </cell>
          <cell r="PJ10">
            <v>59.655301763074498</v>
          </cell>
          <cell r="PK10">
            <v>3.7074818878269689</v>
          </cell>
          <cell r="PL10">
            <v>2.9328141527316549</v>
          </cell>
          <cell r="PM10">
            <v>4.5163320000000002</v>
          </cell>
          <cell r="PN10">
            <v>3.2</v>
          </cell>
          <cell r="PO10">
            <v>1887.2838203587301</v>
          </cell>
          <cell r="PP10">
            <v>264.86499373185097</v>
          </cell>
          <cell r="PQ10">
            <v>22506.389536641171</v>
          </cell>
          <cell r="PR10">
            <v>21489.926263953199</v>
          </cell>
          <cell r="PS10">
            <v>40549497.500178933</v>
          </cell>
          <cell r="PT10">
            <v>21799</v>
          </cell>
          <cell r="PU10">
            <v>41140899.999999963</v>
          </cell>
          <cell r="PV10">
            <v>2770.0271596592902</v>
          </cell>
          <cell r="PW10">
            <v>2.3977869529294922</v>
          </cell>
          <cell r="PX10">
            <v>21424.470896090399</v>
          </cell>
          <cell r="PY10">
            <v>37727.391986092</v>
          </cell>
          <cell r="PZ10">
            <v>53318</v>
          </cell>
          <cell r="QA10">
            <v>-7.2636201426792271</v>
          </cell>
          <cell r="QB10">
            <v>-7.2872434436522404</v>
          </cell>
          <cell r="QC10">
            <v>-7.2867488405626624</v>
          </cell>
          <cell r="QD10">
            <v>4.6397720144146913E-2</v>
          </cell>
          <cell r="QE10">
            <v>0.83355311399984999</v>
          </cell>
          <cell r="QF10">
            <v>1.0115243420036399</v>
          </cell>
          <cell r="QG10">
            <v>0.21341722017172499</v>
          </cell>
          <cell r="QH10">
            <v>213.2193838364</v>
          </cell>
          <cell r="QI10">
            <v>177.72968136195999</v>
          </cell>
          <cell r="QJ10">
            <v>0.19029444620064101</v>
          </cell>
          <cell r="QK10">
            <v>2.5948975077584591E-3</v>
          </cell>
          <cell r="QL10">
            <v>2.5582793987057352E-3</v>
          </cell>
          <cell r="QM10" t="e">
            <v>#N/A</v>
          </cell>
          <cell r="QN10">
            <v>1886.9072421246931</v>
          </cell>
          <cell r="QO10">
            <v>-1.167749048852196</v>
          </cell>
          <cell r="QP10" t="e">
            <v>#N/A</v>
          </cell>
          <cell r="QQ10" t="e">
            <v>#N/A</v>
          </cell>
          <cell r="QR10" t="e">
            <v>#N/A</v>
          </cell>
          <cell r="QS10" t="e">
            <v>#N/A</v>
          </cell>
          <cell r="QT10" t="e">
            <v>#N/A</v>
          </cell>
          <cell r="QU10" t="e">
            <v>#N/A</v>
          </cell>
          <cell r="QV10" t="e">
            <v>#N/A</v>
          </cell>
          <cell r="QW10" t="e">
            <v>#N/A</v>
          </cell>
          <cell r="QX10" t="e">
            <v>#N/A</v>
          </cell>
          <cell r="QY10" t="e">
            <v>#N/A</v>
          </cell>
          <cell r="QZ10" t="e">
            <v>#N/A</v>
          </cell>
          <cell r="RA10" t="e">
            <v>#N/A</v>
          </cell>
          <cell r="RB10" t="e">
            <v>#N/A</v>
          </cell>
          <cell r="RC10" t="e">
            <v>#N/A</v>
          </cell>
          <cell r="RD10" t="e">
            <v>#N/A</v>
          </cell>
          <cell r="RE10" t="e">
            <v>#N/A</v>
          </cell>
          <cell r="RF10" t="e">
            <v>#N/A</v>
          </cell>
          <cell r="RG10" t="e">
            <v>#N/A</v>
          </cell>
          <cell r="RH10" t="e">
            <v>#N/A</v>
          </cell>
          <cell r="RI10" t="e">
            <v>#N/A</v>
          </cell>
          <cell r="RJ10" t="e">
            <v>#N/A</v>
          </cell>
          <cell r="RK10" t="e">
            <v>#N/A</v>
          </cell>
          <cell r="RL10">
            <v>4470.1605</v>
          </cell>
          <cell r="RM10" t="e">
            <v>#N/A</v>
          </cell>
          <cell r="RN10" t="e">
            <v>#N/A</v>
          </cell>
          <cell r="RO10" t="e">
            <v>#N/A</v>
          </cell>
          <cell r="RP10" t="e">
            <v>#N/A</v>
          </cell>
          <cell r="RQ10" t="e">
            <v>#N/A</v>
          </cell>
          <cell r="RR10" t="e">
            <v>#N/A</v>
          </cell>
          <cell r="RS10" t="e">
            <v>#N/A</v>
          </cell>
          <cell r="RT10" t="e">
            <v>#N/A</v>
          </cell>
          <cell r="RU10" t="e">
            <v>#N/A</v>
          </cell>
          <cell r="RV10" t="e">
            <v>#N/A</v>
          </cell>
          <cell r="RW10" t="e">
            <v>#N/A</v>
          </cell>
          <cell r="RX10" t="e">
            <v>#N/A</v>
          </cell>
          <cell r="RY10" t="e">
            <v>#N/A</v>
          </cell>
          <cell r="RZ10" t="e">
            <v>#N/A</v>
          </cell>
          <cell r="SA10" t="e">
            <v>#N/A</v>
          </cell>
          <cell r="SB10" t="e">
            <v>#N/A</v>
          </cell>
          <cell r="SC10" t="e">
            <v>#N/A</v>
          </cell>
          <cell r="SD10" t="e">
            <v>#N/A</v>
          </cell>
          <cell r="SE10" t="e">
            <v>#N/A</v>
          </cell>
          <cell r="SF10" t="e">
            <v>#N/A</v>
          </cell>
          <cell r="SG10" t="e">
            <v>#N/A</v>
          </cell>
          <cell r="SH10" t="e">
            <v>#N/A</v>
          </cell>
          <cell r="SI10" t="e">
            <v>#N/A</v>
          </cell>
          <cell r="SJ10" t="e">
            <v>#N/A</v>
          </cell>
          <cell r="SK10" t="e">
            <v>#N/A</v>
          </cell>
          <cell r="SL10" t="e">
            <v>#N/A</v>
          </cell>
          <cell r="SM10" t="e">
            <v>#N/A</v>
          </cell>
          <cell r="SN10" t="e">
            <v>#N/A</v>
          </cell>
          <cell r="SO10" t="e">
            <v>#N/A</v>
          </cell>
          <cell r="SP10" t="e">
            <v>#N/A</v>
          </cell>
          <cell r="SQ10" t="e">
            <v>#N/A</v>
          </cell>
          <cell r="SR10" t="e">
            <v>#N/A</v>
          </cell>
          <cell r="SS10" t="e">
            <v>#N/A</v>
          </cell>
          <cell r="ST10" t="e">
            <v>#N/A</v>
          </cell>
          <cell r="SU10" t="e">
            <v>#N/A</v>
          </cell>
          <cell r="SV10" t="e">
            <v>#N/A</v>
          </cell>
          <cell r="SW10">
            <v>7947.1104999999998</v>
          </cell>
          <cell r="SX10">
            <v>10432.055</v>
          </cell>
          <cell r="SY10" t="e">
            <v>#N/A</v>
          </cell>
          <cell r="SZ10" t="e">
            <v>#N/A</v>
          </cell>
          <cell r="TA10" t="e">
            <v>#N/A</v>
          </cell>
          <cell r="TB10" t="e">
            <v>#N/A</v>
          </cell>
          <cell r="TC10" t="e">
            <v>#N/A</v>
          </cell>
          <cell r="TD10" t="e">
            <v>#N/A</v>
          </cell>
          <cell r="TE10" t="e">
            <v>#N/A</v>
          </cell>
          <cell r="TF10" t="e">
            <v>#N/A</v>
          </cell>
          <cell r="TG10">
            <v>447.45725605116797</v>
          </cell>
          <cell r="TH10" t="e">
            <v>#N/A</v>
          </cell>
          <cell r="TI10" t="e">
            <v>#N/A</v>
          </cell>
          <cell r="TJ10" t="e">
            <v>#N/A</v>
          </cell>
          <cell r="TK10" t="e">
            <v>#N/A</v>
          </cell>
          <cell r="TL10" t="e">
            <v>#N/A</v>
          </cell>
          <cell r="TM10" t="e">
            <v>#N/A</v>
          </cell>
          <cell r="TN10">
            <v>39.638302051083301</v>
          </cell>
          <cell r="TO10">
            <v>-0.98676523713278064</v>
          </cell>
          <cell r="TP10">
            <v>-0.2070728206353345</v>
          </cell>
          <cell r="TQ10">
            <v>40.033337104898621</v>
          </cell>
          <cell r="TR10">
            <v>39.720552519557486</v>
          </cell>
          <cell r="TS10">
            <v>68.086618222886955</v>
          </cell>
          <cell r="TT10">
            <v>68.191512729283289</v>
          </cell>
          <cell r="TU10">
            <v>1.784830502202617</v>
          </cell>
          <cell r="TV10">
            <v>2.9421158563916801</v>
          </cell>
          <cell r="TW10">
            <v>6.6944349288975342</v>
          </cell>
          <cell r="TX10">
            <v>6.2</v>
          </cell>
          <cell r="TY10">
            <v>2225.5820561605201</v>
          </cell>
          <cell r="TZ10">
            <v>11.933076844435099</v>
          </cell>
          <cell r="UA10">
            <v>1366.967064171213</v>
          </cell>
          <cell r="UB10">
            <v>1275.45634356081</v>
          </cell>
          <cell r="UC10">
            <v>2841424.0132454969</v>
          </cell>
          <cell r="UD10">
            <v>1280.2427592644401</v>
          </cell>
          <cell r="UE10">
            <v>2849285.312548371</v>
          </cell>
          <cell r="UF10">
            <v>127.40848493685399</v>
          </cell>
          <cell r="UG10">
            <v>3.082156847665285</v>
          </cell>
          <cell r="UH10" t="e">
            <v>#N/A</v>
          </cell>
          <cell r="UI10">
            <v>2004.6</v>
          </cell>
          <cell r="UJ10">
            <v>3073.75</v>
          </cell>
          <cell r="UK10">
            <v>-7.6774697349006527</v>
          </cell>
          <cell r="UL10">
            <v>-7.6744650588533601</v>
          </cell>
          <cell r="UM10">
            <v>-7.6657572183909437</v>
          </cell>
          <cell r="UN10">
            <v>3.3077465580837899E-2</v>
          </cell>
          <cell r="UO10">
            <v>0.63781610129462496</v>
          </cell>
          <cell r="UP10">
            <v>0.58390791785295704</v>
          </cell>
          <cell r="UQ10">
            <v>0.154655361563167</v>
          </cell>
          <cell r="UR10">
            <v>6.1302759354603502</v>
          </cell>
          <cell r="US10">
            <v>3.9099886970155802</v>
          </cell>
          <cell r="UT10">
            <v>0.19404806944504999</v>
          </cell>
          <cell r="UU10" t="e">
            <v>#N/A</v>
          </cell>
          <cell r="UV10" t="e">
            <v>#N/A</v>
          </cell>
          <cell r="UW10" t="e">
            <v>#N/A</v>
          </cell>
          <cell r="UX10">
            <v>2227.7704976658242</v>
          </cell>
          <cell r="UY10">
            <v>-0.76797202804790299</v>
          </cell>
          <cell r="UZ10">
            <v>962.69353218317099</v>
          </cell>
          <cell r="VA10">
            <v>0.88417284869719559</v>
          </cell>
          <cell r="VB10">
            <v>1.899814291354285</v>
          </cell>
          <cell r="VC10">
            <v>954.25625744782337</v>
          </cell>
          <cell r="VD10">
            <v>944.74512920172322</v>
          </cell>
          <cell r="VE10">
            <v>54.289015746664688</v>
          </cell>
          <cell r="VF10">
            <v>54.162989773563289</v>
          </cell>
          <cell r="VG10">
            <v>4.3342868476115903</v>
          </cell>
          <cell r="VH10">
            <v>2.7390349685426858</v>
          </cell>
          <cell r="VI10">
            <v>5.9890749999999997</v>
          </cell>
          <cell r="VJ10">
            <v>6</v>
          </cell>
          <cell r="VK10">
            <v>1929.7733496573601</v>
          </cell>
          <cell r="VL10">
            <v>254.61483419134501</v>
          </cell>
          <cell r="VM10">
            <v>21238.016200490449</v>
          </cell>
          <cell r="VN10">
            <v>19966.055481730931</v>
          </cell>
          <cell r="VO10">
            <v>38526925.119082287</v>
          </cell>
          <cell r="VP10">
            <v>20010.186673800799</v>
          </cell>
          <cell r="VQ10">
            <v>38615124.964769639</v>
          </cell>
          <cell r="VR10">
            <v>2592.3212537560298</v>
          </cell>
          <cell r="VS10">
            <v>8.5248127201335002</v>
          </cell>
          <cell r="VT10">
            <v>19405.9824934649</v>
          </cell>
          <cell r="VU10">
            <v>39211.306999999913</v>
          </cell>
          <cell r="VV10">
            <v>54751.405499999913</v>
          </cell>
          <cell r="VW10">
            <v>-7.23632351575064</v>
          </cell>
          <cell r="VX10">
            <v>-7.2543613545756358</v>
          </cell>
          <cell r="VY10">
            <v>-7.2436400381127601</v>
          </cell>
          <cell r="VZ10">
            <v>5.0814084770121518E-2</v>
          </cell>
          <cell r="WA10">
            <v>0.370021226378552</v>
          </cell>
          <cell r="WB10">
            <v>0.28590705451663101</v>
          </cell>
          <cell r="WC10">
            <v>0.14827222836888099</v>
          </cell>
          <cell r="WD10">
            <v>142.74071525310799</v>
          </cell>
          <cell r="WE10">
            <v>52.817094512106799</v>
          </cell>
          <cell r="WF10">
            <v>6.6110349674931096E-2</v>
          </cell>
          <cell r="WG10">
            <v>8.5248127201335219E-2</v>
          </cell>
          <cell r="WH10">
            <v>1.9143889995768611E-2</v>
          </cell>
          <cell r="WI10" t="e">
            <v>#N/A</v>
          </cell>
          <cell r="WJ10">
            <v>1929.6212591583089</v>
          </cell>
          <cell r="WK10">
            <v>-1.2355816416713461</v>
          </cell>
          <cell r="WL10" t="e">
            <v>#N/A</v>
          </cell>
          <cell r="WM10" t="e">
            <v>#N/A</v>
          </cell>
          <cell r="WN10" t="e">
            <v>#N/A</v>
          </cell>
          <cell r="WO10" t="e">
            <v>#N/A</v>
          </cell>
          <cell r="WP10" t="e">
            <v>#N/A</v>
          </cell>
          <cell r="WQ10" t="e">
            <v>#N/A</v>
          </cell>
          <cell r="WR10" t="e">
            <v>#N/A</v>
          </cell>
          <cell r="WS10" t="e">
            <v>#N/A</v>
          </cell>
          <cell r="WT10" t="e">
            <v>#N/A</v>
          </cell>
          <cell r="WU10" t="e">
            <v>#N/A</v>
          </cell>
          <cell r="WV10" t="e">
            <v>#N/A</v>
          </cell>
          <cell r="WW10" t="e">
            <v>#N/A</v>
          </cell>
          <cell r="WX10" t="e">
            <v>#N/A</v>
          </cell>
          <cell r="WY10" t="e">
            <v>#N/A</v>
          </cell>
          <cell r="WZ10" t="e">
            <v>#N/A</v>
          </cell>
          <cell r="XA10" t="e">
            <v>#N/A</v>
          </cell>
          <cell r="XB10" t="e">
            <v>#N/A</v>
          </cell>
          <cell r="XC10" t="e">
            <v>#N/A</v>
          </cell>
          <cell r="XD10" t="e">
            <v>#N/A</v>
          </cell>
          <cell r="XE10" t="e">
            <v>#N/A</v>
          </cell>
          <cell r="XF10" t="e">
            <v>#N/A</v>
          </cell>
          <cell r="XG10">
            <v>2278.0034999999898</v>
          </cell>
          <cell r="XH10">
            <v>3244.4375</v>
          </cell>
          <cell r="XI10" t="e">
            <v>#N/A</v>
          </cell>
          <cell r="XJ10" t="e">
            <v>#N/A</v>
          </cell>
          <cell r="XK10" t="e">
            <v>#N/A</v>
          </cell>
          <cell r="XL10" t="e">
            <v>#N/A</v>
          </cell>
          <cell r="XM10" t="e">
            <v>#N/A</v>
          </cell>
          <cell r="XN10" t="e">
            <v>#N/A</v>
          </cell>
          <cell r="XO10" t="e">
            <v>#N/A</v>
          </cell>
          <cell r="XP10" t="e">
            <v>#N/A</v>
          </cell>
          <cell r="XQ10" t="e">
            <v>#N/A</v>
          </cell>
          <cell r="XR10" t="e">
            <v>#N/A</v>
          </cell>
          <cell r="XS10" t="e">
            <v>#N/A</v>
          </cell>
          <cell r="XT10" t="e">
            <v>#N/A</v>
          </cell>
          <cell r="XU10" t="e">
            <v>#N/A</v>
          </cell>
          <cell r="XV10" t="e">
            <v>#N/A</v>
          </cell>
          <cell r="XW10" t="e">
            <v>#N/A</v>
          </cell>
          <cell r="XX10">
            <v>13.859952235028301</v>
          </cell>
          <cell r="XY10">
            <v>8.7520312512057394</v>
          </cell>
          <cell r="XZ10">
            <v>7.3284503460087516</v>
          </cell>
          <cell r="YA10">
            <v>12.744545619578609</v>
          </cell>
          <cell r="YB10">
            <v>12.91358646318489</v>
          </cell>
          <cell r="YC10">
            <v>56.671466195077898</v>
          </cell>
          <cell r="YD10">
            <v>56.292684525884098</v>
          </cell>
          <cell r="YE10">
            <v>6.9123395658171383</v>
          </cell>
          <cell r="YF10">
            <v>1.9666811555093311</v>
          </cell>
          <cell r="YG10">
            <v>0.1643677378389177</v>
          </cell>
          <cell r="YH10">
            <v>0</v>
          </cell>
          <cell r="YI10">
            <v>1818.13395044915</v>
          </cell>
          <cell r="YJ10">
            <v>3.0204642197438298</v>
          </cell>
          <cell r="YK10">
            <v>147.53862272757959</v>
          </cell>
          <cell r="YL10">
            <v>152.34671748349609</v>
          </cell>
          <cell r="YM10">
            <v>277485.65326173068</v>
          </cell>
          <cell r="YN10">
            <v>153.31031048776001</v>
          </cell>
          <cell r="YO10">
            <v>278738.68045169691</v>
          </cell>
          <cell r="YP10">
            <v>33.574550468064203</v>
          </cell>
          <cell r="YQ10">
            <v>1.6599710457090739</v>
          </cell>
          <cell r="YR10">
            <v>148.531379180003</v>
          </cell>
          <cell r="YS10">
            <v>262.09199999999902</v>
          </cell>
          <cell r="YT10">
            <v>363</v>
          </cell>
          <cell r="YU10">
            <v>-6.7505348714376812</v>
          </cell>
          <cell r="YV10">
            <v>-6.8128511723435574</v>
          </cell>
          <cell r="YW10">
            <v>-6.8315064702378399</v>
          </cell>
          <cell r="YX10">
            <v>6.5938452904466621E-2</v>
          </cell>
          <cell r="YY10">
            <v>1.1849533588333101</v>
          </cell>
          <cell r="YZ10">
            <v>1.4406500378026399</v>
          </cell>
          <cell r="ZA10">
            <v>0.15352134192845299</v>
          </cell>
          <cell r="ZB10">
            <v>2.12779846618582</v>
          </cell>
          <cell r="ZC10">
            <v>2.52134193942726</v>
          </cell>
          <cell r="ZD10">
            <v>0.16580738566997</v>
          </cell>
          <cell r="ZE10">
            <v>1.6599710457087989E-2</v>
          </cell>
          <cell r="ZF10" t="e">
            <v>#N/A</v>
          </cell>
          <cell r="ZG10" t="e">
            <v>#N/A</v>
          </cell>
          <cell r="ZH10">
            <v>1821.4088090988321</v>
          </cell>
          <cell r="ZI10">
            <v>-1.002481424650403</v>
          </cell>
          <cell r="ZJ10" t="e">
            <v>#N/A</v>
          </cell>
          <cell r="ZK10" t="e">
            <v>#N/A</v>
          </cell>
          <cell r="ZL10" t="e">
            <v>#N/A</v>
          </cell>
          <cell r="ZM10" t="e">
            <v>#N/A</v>
          </cell>
          <cell r="ZN10" t="e">
            <v>#N/A</v>
          </cell>
          <cell r="ZO10" t="e">
            <v>#N/A</v>
          </cell>
          <cell r="ZP10" t="e">
            <v>#N/A</v>
          </cell>
          <cell r="ZQ10" t="e">
            <v>#N/A</v>
          </cell>
          <cell r="ZR10" t="e">
            <v>#N/A</v>
          </cell>
          <cell r="ZS10" t="e">
            <v>#N/A</v>
          </cell>
          <cell r="ZT10" t="e">
            <v>#N/A</v>
          </cell>
          <cell r="ZU10" t="e">
            <v>#N/A</v>
          </cell>
          <cell r="ZV10" t="e">
            <v>#N/A</v>
          </cell>
          <cell r="ZW10" t="e">
            <v>#N/A</v>
          </cell>
          <cell r="ZX10" t="e">
            <v>#N/A</v>
          </cell>
          <cell r="ZY10" t="e">
            <v>#N/A</v>
          </cell>
          <cell r="ZZ10" t="e">
            <v>#N/A</v>
          </cell>
          <cell r="AAA10" t="e">
            <v>#N/A</v>
          </cell>
          <cell r="AAB10" t="e">
            <v>#N/A</v>
          </cell>
          <cell r="AAC10" t="e">
            <v>#N/A</v>
          </cell>
          <cell r="AAD10" t="e">
            <v>#N/A</v>
          </cell>
          <cell r="AAE10">
            <v>1794.413</v>
          </cell>
          <cell r="AAF10">
            <v>2415.8184999999999</v>
          </cell>
          <cell r="AAG10" t="e">
            <v>#N/A</v>
          </cell>
          <cell r="AAH10" t="e">
            <v>#N/A</v>
          </cell>
          <cell r="AAI10" t="e">
            <v>#N/A</v>
          </cell>
          <cell r="AAJ10" t="e">
            <v>#N/A</v>
          </cell>
          <cell r="AAK10" t="e">
            <v>#N/A</v>
          </cell>
          <cell r="AAL10" t="e">
            <v>#N/A</v>
          </cell>
          <cell r="AAM10" t="e">
            <v>#N/A</v>
          </cell>
          <cell r="AAN10" t="e">
            <v>#N/A</v>
          </cell>
          <cell r="AAO10" t="e">
            <v>#N/A</v>
          </cell>
          <cell r="AAP10" t="e">
            <v>#N/A</v>
          </cell>
          <cell r="AAQ10" t="e">
            <v>#N/A</v>
          </cell>
          <cell r="AAR10" t="e">
            <v>#N/A</v>
          </cell>
          <cell r="AAS10" t="e">
            <v>#N/A</v>
          </cell>
          <cell r="AAT10" t="e">
            <v>#N/A</v>
          </cell>
          <cell r="AAU10" t="e">
            <v>#N/A</v>
          </cell>
          <cell r="AAV10" t="e">
            <v>#N/A</v>
          </cell>
          <cell r="AAW10" t="e">
            <v>#N/A</v>
          </cell>
          <cell r="AAX10" t="e">
            <v>#N/A</v>
          </cell>
          <cell r="AAY10" t="e">
            <v>#N/A</v>
          </cell>
          <cell r="AAZ10" t="e">
            <v>#N/A</v>
          </cell>
          <cell r="ABA10" t="e">
            <v>#N/A</v>
          </cell>
          <cell r="ABB10" t="e">
            <v>#N/A</v>
          </cell>
          <cell r="ABC10" t="e">
            <v>#N/A</v>
          </cell>
          <cell r="ABD10" t="e">
            <v>#N/A</v>
          </cell>
          <cell r="ABE10" t="e">
            <v>#N/A</v>
          </cell>
          <cell r="ABF10" t="e">
            <v>#N/A</v>
          </cell>
          <cell r="ABG10" t="e">
            <v>#N/A</v>
          </cell>
          <cell r="ABH10" t="e">
            <v>#N/A</v>
          </cell>
          <cell r="ABI10" t="e">
            <v>#N/A</v>
          </cell>
          <cell r="ABJ10" t="e">
            <v>#N/A</v>
          </cell>
          <cell r="ABK10" t="e">
            <v>#N/A</v>
          </cell>
          <cell r="ABL10" t="e">
            <v>#N/A</v>
          </cell>
          <cell r="ABM10" t="e">
            <v>#N/A</v>
          </cell>
          <cell r="ABN10" t="e">
            <v>#N/A</v>
          </cell>
          <cell r="ABO10" t="e">
            <v>#N/A</v>
          </cell>
          <cell r="ABP10" t="e">
            <v>#N/A</v>
          </cell>
          <cell r="ABQ10" t="e">
            <v>#N/A</v>
          </cell>
          <cell r="ABR10">
            <v>301.34233039999998</v>
          </cell>
          <cell r="ABS10" t="e">
            <v>#N/A</v>
          </cell>
          <cell r="ABT10" t="e">
            <v>#N/A</v>
          </cell>
          <cell r="ABU10" t="e">
            <v>#N/A</v>
          </cell>
          <cell r="ABV10" t="e">
            <v>#N/A</v>
          </cell>
          <cell r="ABW10">
            <v>1.0516077568134099</v>
          </cell>
          <cell r="ABX10" t="e">
            <v>#N/A</v>
          </cell>
          <cell r="ABY10" t="e">
            <v>#N/A</v>
          </cell>
          <cell r="ABZ10">
            <v>0.29301914292776499</v>
          </cell>
          <cell r="ACA10">
            <v>0.30814120359765701</v>
          </cell>
          <cell r="ACB10" t="e">
            <v>#N/A</v>
          </cell>
          <cell r="ACC10" t="e">
            <v>#N/A</v>
          </cell>
          <cell r="ACD10" t="e">
            <v>#N/A</v>
          </cell>
          <cell r="ACE10" t="e">
            <v>#N/A</v>
          </cell>
          <cell r="ACF10" t="e">
            <v>#N/A</v>
          </cell>
          <cell r="ACG10" t="e">
            <v>#N/A</v>
          </cell>
          <cell r="ACH10">
            <v>317.41433553623</v>
          </cell>
          <cell r="ACI10">
            <v>2.5327050281076291</v>
          </cell>
          <cell r="ACJ10">
            <v>2.5632115043421329</v>
          </cell>
          <cell r="ACK10">
            <v>309.57374571285931</v>
          </cell>
          <cell r="ACL10">
            <v>309.48166587275</v>
          </cell>
          <cell r="ACM10">
            <v>61.807472254797752</v>
          </cell>
          <cell r="ACN10">
            <v>62.230829153815051</v>
          </cell>
          <cell r="ACO10">
            <v>4.3003112263811261</v>
          </cell>
          <cell r="ACP10">
            <v>2.7749220883978691</v>
          </cell>
          <cell r="ACQ10">
            <v>3.6943109999999999</v>
          </cell>
          <cell r="ACR10">
            <v>2.9</v>
          </cell>
          <cell r="ACS10">
            <v>1788.0124877319899</v>
          </cell>
          <cell r="ACT10">
            <v>71.312143079610394</v>
          </cell>
          <cell r="ACU10">
            <v>5836.2034963107562</v>
          </cell>
          <cell r="ACV10">
            <v>5620.5959885641641</v>
          </cell>
          <cell r="ACW10">
            <v>9937941.4313896168</v>
          </cell>
          <cell r="ACX10">
            <v>5628.4012578616303</v>
          </cell>
          <cell r="ACY10">
            <v>10063651.735023029</v>
          </cell>
          <cell r="ACZ10">
            <v>892.97688308865793</v>
          </cell>
          <cell r="ADA10">
            <v>2.0496364697542009</v>
          </cell>
          <cell r="ADB10" t="e">
            <v>#N/A</v>
          </cell>
          <cell r="ADC10">
            <v>9378.3155000000006</v>
          </cell>
          <cell r="ADD10">
            <v>13438</v>
          </cell>
          <cell r="ADE10">
            <v>-7.0987746942107028</v>
          </cell>
          <cell r="ADF10">
            <v>-7.1076216664460272</v>
          </cell>
          <cell r="ADG10">
            <v>-7.1156157028816791</v>
          </cell>
          <cell r="ADH10">
            <v>4.1478182172338243E-2</v>
          </cell>
          <cell r="ADI10">
            <v>1.5558036220736799</v>
          </cell>
          <cell r="ADJ10">
            <v>1.7226937861160401</v>
          </cell>
          <cell r="ADK10">
            <v>0.18482210214141401</v>
          </cell>
          <cell r="ADL10">
            <v>58.665184743626298</v>
          </cell>
          <cell r="ADM10">
            <v>91.271506913755701</v>
          </cell>
          <cell r="ADN10">
            <v>0.32500787046224189</v>
          </cell>
          <cell r="ADO10">
            <v>2.0496364697552019E-2</v>
          </cell>
          <cell r="ADP10">
            <v>1.2725148320007601E-2</v>
          </cell>
          <cell r="ADQ10" t="e">
            <v>#N/A</v>
          </cell>
          <cell r="ADR10">
            <v>1768.129474456028</v>
          </cell>
          <cell r="ADS10">
            <v>-1.6803138403851949</v>
          </cell>
          <cell r="ADT10" t="e">
            <v>#N/A</v>
          </cell>
          <cell r="ADU10" t="e">
            <v>#N/A</v>
          </cell>
          <cell r="ADV10" t="e">
            <v>#N/A</v>
          </cell>
          <cell r="ADW10" t="e">
            <v>#N/A</v>
          </cell>
          <cell r="ADX10" t="e">
            <v>#N/A</v>
          </cell>
          <cell r="ADY10" t="e">
            <v>#N/A</v>
          </cell>
          <cell r="ADZ10" t="e">
            <v>#N/A</v>
          </cell>
          <cell r="AEA10" t="e">
            <v>#N/A</v>
          </cell>
          <cell r="AEB10" t="e">
            <v>#N/A</v>
          </cell>
          <cell r="AEC10" t="e">
            <v>#N/A</v>
          </cell>
          <cell r="AED10" t="e">
            <v>#N/A</v>
          </cell>
          <cell r="AEE10" t="e">
            <v>#N/A</v>
          </cell>
          <cell r="AEF10" t="e">
            <v>#N/A</v>
          </cell>
          <cell r="AEG10" t="e">
            <v>#N/A</v>
          </cell>
          <cell r="AEH10" t="e">
            <v>#N/A</v>
          </cell>
          <cell r="AEI10" t="e">
            <v>#N/A</v>
          </cell>
          <cell r="AEJ10" t="e">
            <v>#N/A</v>
          </cell>
          <cell r="AEK10" t="e">
            <v>#N/A</v>
          </cell>
          <cell r="AEL10" t="e">
            <v>#N/A</v>
          </cell>
          <cell r="AEM10" t="e">
            <v>#N/A</v>
          </cell>
          <cell r="AEN10" t="e">
            <v>#N/A</v>
          </cell>
          <cell r="AEO10">
            <v>24145.977355610201</v>
          </cell>
          <cell r="AEP10">
            <v>33287.369696157999</v>
          </cell>
          <cell r="AEQ10" t="e">
            <v>#N/A</v>
          </cell>
          <cell r="AER10" t="e">
            <v>#N/A</v>
          </cell>
          <cell r="AES10" t="e">
            <v>#N/A</v>
          </cell>
          <cell r="AET10" t="e">
            <v>#N/A</v>
          </cell>
          <cell r="AEU10" t="e">
            <v>#N/A</v>
          </cell>
          <cell r="AEV10" t="e">
            <v>#N/A</v>
          </cell>
          <cell r="AEW10" t="e">
            <v>#N/A</v>
          </cell>
          <cell r="AEX10" t="e">
            <v>#N/A</v>
          </cell>
          <cell r="AEY10" t="e">
            <v>#N/A</v>
          </cell>
          <cell r="AEZ10" t="e">
            <v>#N/A</v>
          </cell>
          <cell r="AFA10" t="e">
            <v>#N/A</v>
          </cell>
          <cell r="AFB10" t="e">
            <v>#N/A</v>
          </cell>
          <cell r="AFC10" t="e">
            <v>#N/A</v>
          </cell>
          <cell r="AFD10" t="e">
            <v>#N/A</v>
          </cell>
          <cell r="AFE10" t="e">
            <v>#N/A</v>
          </cell>
          <cell r="AFF10">
            <v>78.9812439468474</v>
          </cell>
          <cell r="AFG10">
            <v>7.8868483296064884</v>
          </cell>
          <cell r="AFH10">
            <v>7.3645280228598287</v>
          </cell>
          <cell r="AFI10">
            <v>73.207480957781613</v>
          </cell>
          <cell r="AFJ10">
            <v>73.563629814523921</v>
          </cell>
          <cell r="AFK10">
            <v>81.009926587031174</v>
          </cell>
          <cell r="AFL10">
            <v>79.53433066260196</v>
          </cell>
          <cell r="AFM10">
            <v>3.5606036971391748</v>
          </cell>
          <cell r="AFN10">
            <v>2.5521836527524928</v>
          </cell>
          <cell r="AFO10">
            <v>3.800446</v>
          </cell>
          <cell r="AFP10">
            <v>3</v>
          </cell>
          <cell r="AFQ10">
            <v>1481.58025520756</v>
          </cell>
          <cell r="AFR10">
            <v>19.1681170638333</v>
          </cell>
          <cell r="AFS10">
            <v>4714.4332404745292</v>
          </cell>
          <cell r="AFT10">
            <v>4535.2637509642454</v>
          </cell>
          <cell r="AFU10">
            <v>7045292.228754444</v>
          </cell>
          <cell r="AFV10">
            <v>4657.8428573258398</v>
          </cell>
          <cell r="AFW10">
            <v>6900968.0092735281</v>
          </cell>
          <cell r="AFX10">
            <v>149.974022609169</v>
          </cell>
          <cell r="AFY10">
            <v>1.149918814486494</v>
          </cell>
          <cell r="AFZ10" t="e">
            <v>#N/A</v>
          </cell>
          <cell r="AGA10">
            <v>5927.5450000000001</v>
          </cell>
          <cell r="AGB10">
            <v>8633.1</v>
          </cell>
          <cell r="AGC10">
            <v>-7.6201132909903597</v>
          </cell>
          <cell r="AGD10">
            <v>-7.7249854704556293</v>
          </cell>
          <cell r="AGE10">
            <v>-7.7094797379446822</v>
          </cell>
          <cell r="AGF10">
            <v>7.2765063022082327E-2</v>
          </cell>
          <cell r="AGG10">
            <v>0.15097115950559101</v>
          </cell>
          <cell r="AGH10">
            <v>0.10975755534020799</v>
          </cell>
          <cell r="AGI10">
            <v>0.16085137391222401</v>
          </cell>
          <cell r="AGJ10">
            <v>12.704241602147</v>
          </cell>
          <cell r="AGK10">
            <v>1.9179740853153</v>
          </cell>
          <cell r="AGL10">
            <v>3.0351683689239701E-2</v>
          </cell>
          <cell r="AGM10">
            <v>-1.112977447638158E-2</v>
          </cell>
          <cell r="AGN10">
            <v>9.4208424596695789E-4</v>
          </cell>
          <cell r="AGO10" t="e">
            <v>#N/A</v>
          </cell>
          <cell r="AGP10">
            <v>1553.4470795125289</v>
          </cell>
          <cell r="AGQ10">
            <v>1.268742633641784</v>
          </cell>
          <cell r="AGR10" t="e">
            <v>#N/A</v>
          </cell>
          <cell r="AGS10" t="e">
            <v>#N/A</v>
          </cell>
          <cell r="AGT10" t="e">
            <v>#N/A</v>
          </cell>
          <cell r="AGU10" t="e">
            <v>#N/A</v>
          </cell>
          <cell r="AGV10" t="e">
            <v>#N/A</v>
          </cell>
          <cell r="AGW10" t="e">
            <v>#N/A</v>
          </cell>
          <cell r="AGX10" t="e">
            <v>#N/A</v>
          </cell>
          <cell r="AGY10" t="e">
            <v>#N/A</v>
          </cell>
          <cell r="AGZ10" t="e">
            <v>#N/A</v>
          </cell>
          <cell r="AHA10" t="e">
            <v>#N/A</v>
          </cell>
          <cell r="AHB10" t="e">
            <v>#N/A</v>
          </cell>
          <cell r="AHC10" t="e">
            <v>#N/A</v>
          </cell>
          <cell r="AHD10" t="e">
            <v>#N/A</v>
          </cell>
          <cell r="AHE10" t="e">
            <v>#N/A</v>
          </cell>
          <cell r="AHF10" t="e">
            <v>#N/A</v>
          </cell>
          <cell r="AHG10" t="e">
            <v>#N/A</v>
          </cell>
          <cell r="AHH10" t="e">
            <v>#N/A</v>
          </cell>
          <cell r="AHI10" t="e">
            <v>#N/A</v>
          </cell>
          <cell r="AHJ10" t="e">
            <v>#N/A</v>
          </cell>
          <cell r="AHK10" t="e">
            <v>#N/A</v>
          </cell>
          <cell r="AHL10" t="e">
            <v>#N/A</v>
          </cell>
          <cell r="AHM10">
            <v>15035.884</v>
          </cell>
          <cell r="AHN10">
            <v>20832.632012988099</v>
          </cell>
          <cell r="AHO10" t="e">
            <v>#N/A</v>
          </cell>
          <cell r="AHP10" t="e">
            <v>#N/A</v>
          </cell>
          <cell r="AHQ10" t="e">
            <v>#N/A</v>
          </cell>
          <cell r="AHR10" t="e">
            <v>#N/A</v>
          </cell>
          <cell r="AHS10" t="e">
            <v>#N/A</v>
          </cell>
          <cell r="AHT10" t="e">
            <v>#N/A</v>
          </cell>
          <cell r="AHU10" t="e">
            <v>#N/A</v>
          </cell>
          <cell r="AHV10" t="e">
            <v>#N/A</v>
          </cell>
          <cell r="AHW10" t="e">
            <v>#N/A</v>
          </cell>
          <cell r="AHX10" t="e">
            <v>#N/A</v>
          </cell>
          <cell r="AHY10" t="e">
            <v>#N/A</v>
          </cell>
          <cell r="AHZ10" t="e">
            <v>#N/A</v>
          </cell>
          <cell r="AIA10" t="e">
            <v>#N/A</v>
          </cell>
          <cell r="AIB10" t="e">
            <v>#N/A</v>
          </cell>
          <cell r="AIC10" t="e">
            <v>#N/A</v>
          </cell>
          <cell r="AID10">
            <v>1988.2550080421699</v>
          </cell>
          <cell r="AIE10">
            <v>0.75201438096377249</v>
          </cell>
          <cell r="AIF10">
            <v>1.4935296771612321</v>
          </cell>
          <cell r="AIG10">
            <v>1973.4146461073969</v>
          </cell>
          <cell r="AIH10">
            <v>1958.996809320329</v>
          </cell>
          <cell r="AII10">
            <v>68.8402955847654</v>
          </cell>
          <cell r="AIJ10">
            <v>69.159842994475838</v>
          </cell>
          <cell r="AIK10">
            <v>2.9704839288879898</v>
          </cell>
          <cell r="AIL10">
            <v>1.6646010014202519</v>
          </cell>
          <cell r="AIM10">
            <v>1.7147060000000001</v>
          </cell>
          <cell r="AIN10">
            <v>3.1</v>
          </cell>
          <cell r="AIO10">
            <v>1617.09316254382</v>
          </cell>
          <cell r="AIP10">
            <v>493.20940324239803</v>
          </cell>
          <cell r="AIQ10">
            <v>4159.1401707892273</v>
          </cell>
          <cell r="AIR10">
            <v>4087.8231447322942</v>
          </cell>
          <cell r="AIS10">
            <v>6622594.0201210231</v>
          </cell>
          <cell r="AIT10">
            <v>4011.5855838041598</v>
          </cell>
          <cell r="AIU10">
            <v>6487107.6185290664</v>
          </cell>
          <cell r="AIV10">
            <v>6114.2404651496909</v>
          </cell>
          <cell r="AIW10">
            <v>-1.6033013874585209</v>
          </cell>
          <cell r="AIX10" t="e">
            <v>#N/A</v>
          </cell>
          <cell r="AIY10">
            <v>6013.808</v>
          </cell>
          <cell r="AIZ10">
            <v>8136.3119999999999</v>
          </cell>
          <cell r="AJA10">
            <v>-5.6518816477786009</v>
          </cell>
          <cell r="AJB10">
            <v>-5.6720406642170591</v>
          </cell>
          <cell r="AJC10">
            <v>-5.6728094001318512</v>
          </cell>
          <cell r="AJD10">
            <v>4.4827621168195483E-2</v>
          </cell>
          <cell r="AJE10">
            <v>5.3792099999999996</v>
          </cell>
          <cell r="AJF10">
            <v>7.6278474519667396</v>
          </cell>
          <cell r="AJG10">
            <v>0.25013467137480599</v>
          </cell>
          <cell r="AJH10">
            <v>47.445097255899199</v>
          </cell>
          <cell r="AJI10">
            <v>255.21714160990501</v>
          </cell>
          <cell r="AJJ10">
            <v>0.12871208717243299</v>
          </cell>
          <cell r="AJK10">
            <v>-4.318377648473741E-2</v>
          </cell>
          <cell r="AJL10">
            <v>-1.5265765643909051E-3</v>
          </cell>
          <cell r="AJM10" t="e">
            <v>#N/A</v>
          </cell>
          <cell r="AJN10">
            <v>1620.078409863479</v>
          </cell>
          <cell r="AJO10">
            <v>-1.2895943398630429</v>
          </cell>
          <cell r="AJP10" t="e">
            <v>#N/A</v>
          </cell>
          <cell r="AJQ10" t="e">
            <v>#N/A</v>
          </cell>
          <cell r="AJR10" t="e">
            <v>#N/A</v>
          </cell>
          <cell r="AJS10" t="e">
            <v>#N/A</v>
          </cell>
          <cell r="AJT10" t="e">
            <v>#N/A</v>
          </cell>
          <cell r="AJU10" t="e">
            <v>#N/A</v>
          </cell>
          <cell r="AJV10" t="e">
            <v>#N/A</v>
          </cell>
          <cell r="AJW10" t="e">
            <v>#N/A</v>
          </cell>
          <cell r="AJX10" t="e">
            <v>#N/A</v>
          </cell>
          <cell r="AJY10" t="e">
            <v>#N/A</v>
          </cell>
          <cell r="AJZ10" t="e">
            <v>#N/A</v>
          </cell>
          <cell r="AKA10" t="e">
            <v>#N/A</v>
          </cell>
          <cell r="AKB10" t="e">
            <v>#N/A</v>
          </cell>
          <cell r="AKC10" t="e">
            <v>#N/A</v>
          </cell>
          <cell r="AKD10" t="e">
            <v>#N/A</v>
          </cell>
          <cell r="AKE10" t="e">
            <v>#N/A</v>
          </cell>
          <cell r="AKF10" t="e">
            <v>#N/A</v>
          </cell>
          <cell r="AKG10" t="e">
            <v>#N/A</v>
          </cell>
          <cell r="AKH10" t="e">
            <v>#N/A</v>
          </cell>
          <cell r="AKI10" t="e">
            <v>#N/A</v>
          </cell>
          <cell r="AKJ10" t="e">
            <v>#N/A</v>
          </cell>
          <cell r="AKK10">
            <v>1290.7498362889301</v>
          </cell>
          <cell r="AKL10">
            <v>1766.6965</v>
          </cell>
          <cell r="AKM10" t="e">
            <v>#N/A</v>
          </cell>
          <cell r="AKN10" t="e">
            <v>#N/A</v>
          </cell>
          <cell r="AKO10" t="e">
            <v>#N/A</v>
          </cell>
          <cell r="AKP10" t="e">
            <v>#N/A</v>
          </cell>
          <cell r="AKQ10" t="e">
            <v>#N/A</v>
          </cell>
          <cell r="AKR10" t="e">
            <v>#N/A</v>
          </cell>
          <cell r="AKS10" t="e">
            <v>#N/A</v>
          </cell>
          <cell r="AKT10" t="e">
            <v>#N/A</v>
          </cell>
          <cell r="AKU10" t="e">
            <v>#N/A</v>
          </cell>
          <cell r="AKV10" t="e">
            <v>#N/A</v>
          </cell>
          <cell r="AKW10" t="e">
            <v>#N/A</v>
          </cell>
          <cell r="AKX10" t="e">
            <v>#N/A</v>
          </cell>
          <cell r="AKY10" t="e">
            <v>#N/A</v>
          </cell>
          <cell r="AKZ10" t="e">
            <v>#N/A</v>
          </cell>
          <cell r="ALA10" t="e">
            <v>#N/A</v>
          </cell>
          <cell r="ALB10" t="e">
            <v>#N/A</v>
          </cell>
          <cell r="ALC10" t="e">
            <v>#N/A</v>
          </cell>
          <cell r="ALD10" t="e">
            <v>#N/A</v>
          </cell>
          <cell r="ALE10" t="e">
            <v>#N/A</v>
          </cell>
          <cell r="ALF10" t="e">
            <v>#N/A</v>
          </cell>
          <cell r="ALG10" t="e">
            <v>#N/A</v>
          </cell>
          <cell r="ALH10" t="e">
            <v>#N/A</v>
          </cell>
          <cell r="ALI10" t="e">
            <v>#N/A</v>
          </cell>
          <cell r="ALJ10" t="e">
            <v>#N/A</v>
          </cell>
          <cell r="ALK10" t="e">
            <v>#N/A</v>
          </cell>
          <cell r="ALL10" t="e">
            <v>#N/A</v>
          </cell>
          <cell r="ALM10" t="e">
            <v>#N/A</v>
          </cell>
          <cell r="ALN10" t="e">
            <v>#N/A</v>
          </cell>
          <cell r="ALO10" t="e">
            <v>#N/A</v>
          </cell>
          <cell r="ALP10" t="e">
            <v>#N/A</v>
          </cell>
          <cell r="ALQ10" t="e">
            <v>#N/A</v>
          </cell>
          <cell r="ALR10" t="e">
            <v>#N/A</v>
          </cell>
          <cell r="ALS10" t="e">
            <v>#N/A</v>
          </cell>
          <cell r="ALT10" t="e">
            <v>#N/A</v>
          </cell>
          <cell r="ALU10" t="e">
            <v>#N/A</v>
          </cell>
          <cell r="ALV10" t="e">
            <v>#N/A</v>
          </cell>
          <cell r="ALW10">
            <v>3288.9119999999998</v>
          </cell>
          <cell r="ALX10">
            <v>4641.4444999999996</v>
          </cell>
          <cell r="ALY10" t="e">
            <v>#N/A</v>
          </cell>
          <cell r="ALZ10" t="e">
            <v>#N/A</v>
          </cell>
          <cell r="AMA10" t="e">
            <v>#N/A</v>
          </cell>
          <cell r="AMB10" t="e">
            <v>#N/A</v>
          </cell>
          <cell r="AMC10" t="e">
            <v>#N/A</v>
          </cell>
          <cell r="AMD10" t="e">
            <v>#N/A</v>
          </cell>
          <cell r="AME10" t="e">
            <v>#N/A</v>
          </cell>
          <cell r="AMF10" t="e">
            <v>#N/A</v>
          </cell>
          <cell r="AMG10" t="e">
            <v>#N/A</v>
          </cell>
          <cell r="AMH10" t="e">
            <v>#N/A</v>
          </cell>
          <cell r="AMI10" t="e">
            <v>#N/A</v>
          </cell>
          <cell r="AMJ10" t="e">
            <v>#N/A</v>
          </cell>
          <cell r="AMK10" t="e">
            <v>#N/A</v>
          </cell>
          <cell r="AML10" t="e">
            <v>#N/A</v>
          </cell>
          <cell r="AMM10" t="e">
            <v>#N/A</v>
          </cell>
          <cell r="AMN10">
            <v>917.53289818634596</v>
          </cell>
          <cell r="AMO10">
            <v>5.9999416206218514</v>
          </cell>
          <cell r="AMP10">
            <v>6.1685294207324706</v>
          </cell>
          <cell r="AMQ10">
            <v>865.5975504875596</v>
          </cell>
          <cell r="AMR10">
            <v>864.22304537183425</v>
          </cell>
          <cell r="AMS10">
            <v>63.869206446206157</v>
          </cell>
          <cell r="AMT10">
            <v>63.776490957195158</v>
          </cell>
          <cell r="AMU10">
            <v>2.3519856899937071</v>
          </cell>
          <cell r="AMV10">
            <v>2.1355207548877431</v>
          </cell>
          <cell r="AMW10">
            <v>4.7651749999999993</v>
          </cell>
          <cell r="AMX10">
            <v>3.7</v>
          </cell>
          <cell r="AMY10">
            <v>1778.351633</v>
          </cell>
          <cell r="AMZ10">
            <v>179.15488531923199</v>
          </cell>
          <cell r="ANA10">
            <v>25533.99489202195</v>
          </cell>
          <cell r="ANB10">
            <v>24317.25535092604</v>
          </cell>
          <cell r="ANC10">
            <v>42558365.884534791</v>
          </cell>
          <cell r="AND10">
            <v>24624.983844537001</v>
          </cell>
          <cell r="ANE10">
            <v>43791880.232531004</v>
          </cell>
          <cell r="ANF10">
            <v>2463.4981932102</v>
          </cell>
          <cell r="ANG10">
            <v>0.16524710528284989</v>
          </cell>
          <cell r="ANH10" t="e">
            <v>#N/A</v>
          </cell>
          <cell r="ANI10">
            <v>40036.688298137298</v>
          </cell>
          <cell r="ANJ10">
            <v>56223.128819388403</v>
          </cell>
          <cell r="ANK10">
            <v>-7.3483030753485981</v>
          </cell>
          <cell r="ANL10">
            <v>-7.3870689069939832</v>
          </cell>
          <cell r="ANM10">
            <v>-7.3879996530998788</v>
          </cell>
          <cell r="ANN10">
            <v>4.4956893746633447E-2</v>
          </cell>
          <cell r="ANO10">
            <v>0.50232199999999905</v>
          </cell>
          <cell r="ANP10">
            <v>0.44335955172768898</v>
          </cell>
          <cell r="ANQ10">
            <v>0.15794016964301999</v>
          </cell>
          <cell r="ANR10">
            <v>162.93712527024499</v>
          </cell>
          <cell r="ANS10">
            <v>81.846902639999996</v>
          </cell>
          <cell r="ANT10">
            <v>8.8613806867705092E-2</v>
          </cell>
          <cell r="ANU10">
            <v>-7.8549462714440077E-3</v>
          </cell>
          <cell r="ANV10">
            <v>2.5910320350010971E-3</v>
          </cell>
          <cell r="ANW10" t="e">
            <v>#N/A</v>
          </cell>
          <cell r="ANX10">
            <v>1750.130319823043</v>
          </cell>
          <cell r="ANY10">
            <v>-0.64154361730125453</v>
          </cell>
          <cell r="ANZ10">
            <v>6498.7728130709102</v>
          </cell>
          <cell r="AOA10">
            <v>4.5724473321890002</v>
          </cell>
          <cell r="AOB10">
            <v>3.2955685551506302</v>
          </cell>
          <cell r="AOC10">
            <v>6214.6129108240621</v>
          </cell>
          <cell r="AOD10">
            <v>6291.4342831668964</v>
          </cell>
          <cell r="AOE10">
            <v>66.44445277777946</v>
          </cell>
          <cell r="AOF10">
            <v>66.479157074468844</v>
          </cell>
          <cell r="AOG10">
            <v>2.3782544554288521</v>
          </cell>
          <cell r="AOH10">
            <v>1.2774748567398579</v>
          </cell>
          <cell r="AOI10">
            <v>5.4711790000000002</v>
          </cell>
          <cell r="AOJ10">
            <v>4.9000000000000004</v>
          </cell>
          <cell r="AOK10">
            <v>1727.7304581998801</v>
          </cell>
          <cell r="AOL10">
            <v>1122.7888069353601</v>
          </cell>
          <cell r="AOM10">
            <v>98923.498629929149</v>
          </cell>
          <cell r="AON10">
            <v>93511.216946823173</v>
          </cell>
          <cell r="AOO10">
            <v>160175668.3606354</v>
          </cell>
          <cell r="AOP10">
            <v>94027.136315730386</v>
          </cell>
          <cell r="AOQ10">
            <v>162453547.30999941</v>
          </cell>
          <cell r="AOR10">
            <v>16275.7981414816</v>
          </cell>
          <cell r="AOS10">
            <v>0.65634002228953658</v>
          </cell>
          <cell r="AOT10">
            <v>93718.053772844403</v>
          </cell>
          <cell r="AOU10">
            <v>148803.77998643499</v>
          </cell>
          <cell r="AOV10">
            <v>211939</v>
          </cell>
          <cell r="AOW10">
            <v>-6.903570163822784</v>
          </cell>
          <cell r="AOX10">
            <v>-6.9245823128504256</v>
          </cell>
          <cell r="AOY10">
            <v>-6.9391014622480336</v>
          </cell>
          <cell r="AOZ10">
            <v>4.0130120804095962E-2</v>
          </cell>
          <cell r="APA10">
            <v>1.23173</v>
          </cell>
          <cell r="APB10">
            <v>1.4539407360222401</v>
          </cell>
          <cell r="APC10">
            <v>0.20323351231853001</v>
          </cell>
          <cell r="APD10">
            <v>1157.21464931437</v>
          </cell>
          <cell r="APE10">
            <v>1425.376</v>
          </cell>
          <cell r="APF10">
            <v>0.234911499245651</v>
          </cell>
          <cell r="APG10">
            <v>6.5634002228962011E-3</v>
          </cell>
          <cell r="APH10">
            <v>4.5637886594191764E-3</v>
          </cell>
          <cell r="API10" t="e">
            <v>#N/A</v>
          </cell>
          <cell r="APJ10">
            <v>1712.9032600626099</v>
          </cell>
          <cell r="APK10">
            <v>-0.75368839313412206</v>
          </cell>
        </row>
        <row r="11">
          <cell r="A11">
            <v>1974</v>
          </cell>
          <cell r="B11">
            <v>160.68413441708299</v>
          </cell>
          <cell r="C11">
            <v>2.592386889727694</v>
          </cell>
          <cell r="D11">
            <v>2.9302882729038031</v>
          </cell>
          <cell r="E11">
            <v>156.62383856006369</v>
          </cell>
          <cell r="F11">
            <v>156.10967103390769</v>
          </cell>
          <cell r="G11">
            <v>63.127778345826208</v>
          </cell>
          <cell r="H11">
            <v>62.774350537328559</v>
          </cell>
          <cell r="I11">
            <v>-1.3131942697874881</v>
          </cell>
          <cell r="J11">
            <v>2.2867579796193032</v>
          </cell>
          <cell r="K11">
            <v>0.98552899999999999</v>
          </cell>
          <cell r="L11">
            <v>1.1000000000000001</v>
          </cell>
          <cell r="M11">
            <v>1987.0916279999999</v>
          </cell>
          <cell r="N11">
            <v>44.954090503384002</v>
          </cell>
          <cell r="O11">
            <v>3403.6325051842659</v>
          </cell>
          <cell r="P11">
            <v>3370.088719792248</v>
          </cell>
          <cell r="Q11">
            <v>6464953.1541314833</v>
          </cell>
          <cell r="R11">
            <v>3385.14465218755</v>
          </cell>
          <cell r="S11">
            <v>6726592.5979308523</v>
          </cell>
          <cell r="T11">
            <v>441.78967846311002</v>
          </cell>
          <cell r="U11">
            <v>0.63791865133657844</v>
          </cell>
          <cell r="V11" t="e">
            <v>#N/A</v>
          </cell>
          <cell r="W11">
            <v>5422.0114999999996</v>
          </cell>
          <cell r="X11">
            <v>7599.04</v>
          </cell>
          <cell r="Y11">
            <v>-7.2713778623943126</v>
          </cell>
          <cell r="Z11">
            <v>-7.2646913123714416</v>
          </cell>
          <cell r="AA11">
            <v>-7.2711839877738917</v>
          </cell>
          <cell r="AB11">
            <v>5.625506562115571E-2</v>
          </cell>
          <cell r="AC11">
            <v>1.5914769300087901</v>
          </cell>
          <cell r="AD11">
            <v>1.52235348539083</v>
          </cell>
          <cell r="AE11">
            <v>0.18619051725559299</v>
          </cell>
          <cell r="AF11">
            <v>29.917862101884101</v>
          </cell>
          <cell r="AG11">
            <v>47.613587330332898</v>
          </cell>
          <cell r="AH11">
            <v>0.32173281319059799</v>
          </cell>
          <cell r="AI11">
            <v>6.3791865133639896E-3</v>
          </cell>
          <cell r="AJ11">
            <v>-8.3271831714687352E-3</v>
          </cell>
          <cell r="AK11" t="e">
            <v>#N/A</v>
          </cell>
          <cell r="AL11">
            <v>1918.333222553862</v>
          </cell>
          <cell r="AM11">
            <v>-1.089105875641261E-2</v>
          </cell>
          <cell r="AN11">
            <v>206.77213242658499</v>
          </cell>
          <cell r="AO11">
            <v>2.8217299531068329</v>
          </cell>
          <cell r="AP11">
            <v>3.8292688119103468</v>
          </cell>
          <cell r="AQ11">
            <v>201.09769843484071</v>
          </cell>
          <cell r="AR11">
            <v>199.14628581383789</v>
          </cell>
          <cell r="AS11">
            <v>55.232923198492898</v>
          </cell>
          <cell r="AT11">
            <v>55.014812064175707</v>
          </cell>
          <cell r="AU11">
            <v>2.826392247281984</v>
          </cell>
          <cell r="AV11">
            <v>2.8995132776909571</v>
          </cell>
          <cell r="AW11">
            <v>3.6784340000000002</v>
          </cell>
          <cell r="AX11">
            <v>2.2999999999999998</v>
          </cell>
          <cell r="AY11">
            <v>1812.80870240539</v>
          </cell>
          <cell r="AZ11">
            <v>49.689943421638198</v>
          </cell>
          <cell r="BA11">
            <v>3893.614733067182</v>
          </cell>
          <cell r="BB11">
            <v>3750.39068489703</v>
          </cell>
          <cell r="BC11">
            <v>6851486.4057089761</v>
          </cell>
          <cell r="BD11">
            <v>3819.1431360349902</v>
          </cell>
          <cell r="BE11">
            <v>6923375.9127360424</v>
          </cell>
          <cell r="BF11">
            <v>512.53734787683197</v>
          </cell>
          <cell r="BG11">
            <v>4.4203085823232966</v>
          </cell>
          <cell r="BH11" t="e">
            <v>#N/A</v>
          </cell>
          <cell r="BI11">
            <v>7077.3934999999901</v>
          </cell>
          <cell r="BJ11" t="e">
            <v>#N/A</v>
          </cell>
          <cell r="BK11">
            <v>-7.0899325136382352</v>
          </cell>
          <cell r="BL11">
            <v>-7.1207881483681881</v>
          </cell>
          <cell r="BM11">
            <v>-7.1109744191094082</v>
          </cell>
          <cell r="BN11">
            <v>6.1739596969669797E-2</v>
          </cell>
          <cell r="BO11">
            <v>1.1381312298741399</v>
          </cell>
          <cell r="BP11">
            <v>1.3311776610641399</v>
          </cell>
          <cell r="BQ11">
            <v>0.230014607969488</v>
          </cell>
          <cell r="BR11">
            <v>47.560610979116213</v>
          </cell>
          <cell r="BS11">
            <v>54.130216667227302</v>
          </cell>
          <cell r="BT11">
            <v>0.26937035287642402</v>
          </cell>
          <cell r="BU11">
            <v>4.4203085823232E-2</v>
          </cell>
          <cell r="BV11">
            <v>1.923595418356232E-3</v>
          </cell>
          <cell r="BW11" t="e">
            <v>#N/A</v>
          </cell>
          <cell r="BX11">
            <v>1826.872713101646</v>
          </cell>
          <cell r="BY11">
            <v>-1.1154864486579099</v>
          </cell>
          <cell r="BZ11" t="e">
            <v>#N/A</v>
          </cell>
          <cell r="CA11" t="e">
            <v>#N/A</v>
          </cell>
          <cell r="CB11" t="e">
            <v>#N/A</v>
          </cell>
          <cell r="CC11" t="e">
            <v>#N/A</v>
          </cell>
          <cell r="CD11" t="e">
            <v>#N/A</v>
          </cell>
          <cell r="CE11" t="e">
            <v>#N/A</v>
          </cell>
          <cell r="CF11" t="e">
            <v>#N/A</v>
          </cell>
          <cell r="CG11" t="e">
            <v>#N/A</v>
          </cell>
          <cell r="CH11" t="e">
            <v>#N/A</v>
          </cell>
          <cell r="CI11" t="e">
            <v>#N/A</v>
          </cell>
          <cell r="CJ11" t="e">
            <v>#N/A</v>
          </cell>
          <cell r="CK11" t="e">
            <v>#N/A</v>
          </cell>
          <cell r="CL11" t="e">
            <v>#N/A</v>
          </cell>
          <cell r="CM11" t="e">
            <v>#N/A</v>
          </cell>
          <cell r="CN11" t="e">
            <v>#N/A</v>
          </cell>
          <cell r="CO11" t="e">
            <v>#N/A</v>
          </cell>
          <cell r="CP11" t="e">
            <v>#N/A</v>
          </cell>
          <cell r="CQ11" t="e">
            <v>#N/A</v>
          </cell>
          <cell r="CR11" t="e">
            <v>#N/A</v>
          </cell>
          <cell r="CS11" t="e">
            <v>#N/A</v>
          </cell>
          <cell r="CT11" t="e">
            <v>#N/A</v>
          </cell>
          <cell r="CU11">
            <v>6475.6534999999894</v>
          </cell>
          <cell r="CV11">
            <v>8678.7445000000007</v>
          </cell>
          <cell r="CW11" t="e">
            <v>#N/A</v>
          </cell>
          <cell r="CX11" t="e">
            <v>#N/A</v>
          </cell>
          <cell r="CY11" t="e">
            <v>#N/A</v>
          </cell>
          <cell r="CZ11" t="e">
            <v>#N/A</v>
          </cell>
          <cell r="DA11" t="e">
            <v>#N/A</v>
          </cell>
          <cell r="DB11" t="e">
            <v>#N/A</v>
          </cell>
          <cell r="DC11" t="e">
            <v>#N/A</v>
          </cell>
          <cell r="DD11" t="e">
            <v>#N/A</v>
          </cell>
          <cell r="DE11" t="e">
            <v>#N/A</v>
          </cell>
          <cell r="DF11" t="e">
            <v>#N/A</v>
          </cell>
          <cell r="DG11" t="e">
            <v>#N/A</v>
          </cell>
          <cell r="DH11" t="e">
            <v>#N/A</v>
          </cell>
          <cell r="DI11" t="e">
            <v>#N/A</v>
          </cell>
          <cell r="DJ11" t="e">
            <v>#N/A</v>
          </cell>
          <cell r="DK11" t="e">
            <v>#N/A</v>
          </cell>
          <cell r="DL11" t="e">
            <v>#N/A</v>
          </cell>
          <cell r="DM11" t="e">
            <v>#N/A</v>
          </cell>
          <cell r="DN11" t="e">
            <v>#N/A</v>
          </cell>
          <cell r="DO11" t="e">
            <v>#N/A</v>
          </cell>
          <cell r="DP11" t="e">
            <v>#N/A</v>
          </cell>
          <cell r="DQ11" t="e">
            <v>#N/A</v>
          </cell>
          <cell r="DR11" t="e">
            <v>#N/A</v>
          </cell>
          <cell r="DS11" t="e">
            <v>#N/A</v>
          </cell>
          <cell r="DT11" t="e">
            <v>#N/A</v>
          </cell>
          <cell r="DU11" t="e">
            <v>#N/A</v>
          </cell>
          <cell r="DV11" t="e">
            <v>#N/A</v>
          </cell>
          <cell r="DW11" t="e">
            <v>#N/A</v>
          </cell>
          <cell r="DX11" t="e">
            <v>#N/A</v>
          </cell>
          <cell r="DY11" t="e">
            <v>#N/A</v>
          </cell>
          <cell r="DZ11" t="e">
            <v>#N/A</v>
          </cell>
          <cell r="EA11" t="e">
            <v>#N/A</v>
          </cell>
          <cell r="EB11" t="e">
            <v>#N/A</v>
          </cell>
          <cell r="EC11" t="e">
            <v>#N/A</v>
          </cell>
          <cell r="ED11" t="e">
            <v>#N/A</v>
          </cell>
          <cell r="EE11" t="e">
            <v>#N/A</v>
          </cell>
          <cell r="EF11" t="e">
            <v>#N/A</v>
          </cell>
          <cell r="EG11" t="e">
            <v>#N/A</v>
          </cell>
          <cell r="EH11">
            <v>571.75</v>
          </cell>
          <cell r="EI11" t="e">
            <v>#N/A</v>
          </cell>
          <cell r="EJ11" t="e">
            <v>#N/A</v>
          </cell>
          <cell r="EK11" t="e">
            <v>#N/A</v>
          </cell>
          <cell r="EL11" t="e">
            <v>#N/A</v>
          </cell>
          <cell r="EM11">
            <v>0.74244538455492604</v>
          </cell>
          <cell r="EN11" t="e">
            <v>#N/A</v>
          </cell>
          <cell r="EO11" t="e">
            <v>#N/A</v>
          </cell>
          <cell r="EP11">
            <v>0.78624085712691494</v>
          </cell>
          <cell r="EQ11">
            <v>0.58374089552238795</v>
          </cell>
          <cell r="ER11" t="e">
            <v>#N/A</v>
          </cell>
          <cell r="ES11" t="e">
            <v>#N/A</v>
          </cell>
          <cell r="ET11" t="e">
            <v>#N/A</v>
          </cell>
          <cell r="EU11" t="e">
            <v>#N/A</v>
          </cell>
          <cell r="EV11" t="e">
            <v>#N/A</v>
          </cell>
          <cell r="EW11" t="e">
            <v>#N/A</v>
          </cell>
          <cell r="EX11" t="e">
            <v>#N/A</v>
          </cell>
          <cell r="EY11" t="e">
            <v>#N/A</v>
          </cell>
          <cell r="EZ11" t="e">
            <v>#N/A</v>
          </cell>
          <cell r="FA11" t="e">
            <v>#N/A</v>
          </cell>
          <cell r="FB11" t="e">
            <v>#N/A</v>
          </cell>
          <cell r="FC11" t="e">
            <v>#N/A</v>
          </cell>
          <cell r="FD11" t="e">
            <v>#N/A</v>
          </cell>
          <cell r="FE11" t="e">
            <v>#N/A</v>
          </cell>
          <cell r="FF11" t="e">
            <v>#N/A</v>
          </cell>
          <cell r="FG11" t="e">
            <v>#N/A</v>
          </cell>
          <cell r="FH11" t="e">
            <v>#N/A</v>
          </cell>
          <cell r="FI11" t="e">
            <v>#N/A</v>
          </cell>
          <cell r="FJ11" t="e">
            <v>#N/A</v>
          </cell>
          <cell r="FK11" t="e">
            <v>#N/A</v>
          </cell>
          <cell r="FL11" t="e">
            <v>#N/A</v>
          </cell>
          <cell r="FM11" t="e">
            <v>#N/A</v>
          </cell>
          <cell r="FN11" t="e">
            <v>#N/A</v>
          </cell>
          <cell r="FO11" t="e">
            <v>#N/A</v>
          </cell>
          <cell r="FP11" t="e">
            <v>#N/A</v>
          </cell>
          <cell r="FQ11" t="e">
            <v>#N/A</v>
          </cell>
          <cell r="FR11" t="e">
            <v>#N/A</v>
          </cell>
          <cell r="FS11">
            <v>7437.4969999999894</v>
          </cell>
          <cell r="FT11">
            <v>9991.8514340000002</v>
          </cell>
          <cell r="FU11" t="e">
            <v>#N/A</v>
          </cell>
          <cell r="FV11" t="e">
            <v>#N/A</v>
          </cell>
          <cell r="FW11" t="e">
            <v>#N/A</v>
          </cell>
          <cell r="FX11" t="e">
            <v>#N/A</v>
          </cell>
          <cell r="FY11" t="e">
            <v>#N/A</v>
          </cell>
          <cell r="FZ11" t="e">
            <v>#N/A</v>
          </cell>
          <cell r="GA11" t="e">
            <v>#N/A</v>
          </cell>
          <cell r="GB11" t="e">
            <v>#N/A</v>
          </cell>
          <cell r="GC11" t="e">
            <v>#N/A</v>
          </cell>
          <cell r="GD11" t="e">
            <v>#N/A</v>
          </cell>
          <cell r="GE11" t="e">
            <v>#N/A</v>
          </cell>
          <cell r="GF11" t="e">
            <v>#N/A</v>
          </cell>
          <cell r="GG11" t="e">
            <v>#N/A</v>
          </cell>
          <cell r="GH11" t="e">
            <v>#N/A</v>
          </cell>
          <cell r="GI11" t="e">
            <v>#N/A</v>
          </cell>
          <cell r="GJ11">
            <v>1571.3036946980101</v>
          </cell>
          <cell r="GK11">
            <v>0.50568294104536005</v>
          </cell>
          <cell r="GL11">
            <v>1.135282531654225</v>
          </cell>
          <cell r="GM11">
            <v>1563.397858427275</v>
          </cell>
          <cell r="GN11">
            <v>1553.665205024972</v>
          </cell>
          <cell r="GO11">
            <v>59.009821409130943</v>
          </cell>
          <cell r="GP11">
            <v>58.608814015581693</v>
          </cell>
          <cell r="GQ11">
            <v>1.870112423811499</v>
          </cell>
          <cell r="GR11">
            <v>2.6345188803674979</v>
          </cell>
          <cell r="GS11">
            <v>1.611213</v>
          </cell>
          <cell r="GT11">
            <v>1.8</v>
          </cell>
          <cell r="GU11">
            <v>1837.5962324976999</v>
          </cell>
          <cell r="GV11">
            <v>360.99953522074202</v>
          </cell>
          <cell r="GW11">
            <v>33861.946482402724</v>
          </cell>
          <cell r="GX11">
            <v>33316.358398625198</v>
          </cell>
          <cell r="GY11">
            <v>61561508.549328603</v>
          </cell>
          <cell r="GZ11">
            <v>33479.947922331303</v>
          </cell>
          <cell r="HA11">
            <v>61522626.166295201</v>
          </cell>
          <cell r="HB11">
            <v>4871.47412990454</v>
          </cell>
          <cell r="HC11">
            <v>-0.60319077454254</v>
          </cell>
          <cell r="HD11">
            <v>33894.559700770602</v>
          </cell>
          <cell r="HE11">
            <v>57776.201500000003</v>
          </cell>
          <cell r="HF11">
            <v>78927.071852444598</v>
          </cell>
          <cell r="HG11">
            <v>-7.2699373413346819</v>
          </cell>
          <cell r="HH11">
            <v>-7.2735463400938949</v>
          </cell>
          <cell r="HI11">
            <v>-7.275392099045443</v>
          </cell>
          <cell r="HJ11">
            <v>4.6925712425367451E-2</v>
          </cell>
          <cell r="HK11">
            <v>1.57815863341906</v>
          </cell>
          <cell r="HL11">
            <v>1.83315547301903</v>
          </cell>
          <cell r="HM11">
            <v>0.23846586488472801</v>
          </cell>
          <cell r="HN11">
            <v>374.70229455273198</v>
          </cell>
          <cell r="HO11">
            <v>591.33966111032601</v>
          </cell>
          <cell r="HP11">
            <v>0.40607888705243</v>
          </cell>
          <cell r="HQ11">
            <v>-6.0319077454330031E-3</v>
          </cell>
          <cell r="HR11">
            <v>-9.2687330995446411E-3</v>
          </cell>
          <cell r="HS11" t="e">
            <v>#N/A</v>
          </cell>
          <cell r="HT11">
            <v>1847.7862380021979</v>
          </cell>
          <cell r="HU11">
            <v>-1.339009427507909</v>
          </cell>
          <cell r="HV11">
            <v>1029.1509173735999</v>
          </cell>
          <cell r="HW11">
            <v>1.0273656960458899</v>
          </cell>
          <cell r="HX11">
            <v>0.31474145996828179</v>
          </cell>
          <cell r="HY11">
            <v>1018.685294111237</v>
          </cell>
          <cell r="HZ11">
            <v>1025.9219157578091</v>
          </cell>
          <cell r="IA11">
            <v>69.519289827069784</v>
          </cell>
          <cell r="IB11">
            <v>69.528970907590377</v>
          </cell>
          <cell r="IC11">
            <v>-0.91817544387602368</v>
          </cell>
          <cell r="ID11">
            <v>2.3264255940597778</v>
          </cell>
          <cell r="IE11">
            <v>3.3121870000000002</v>
          </cell>
          <cell r="IF11">
            <v>2.8</v>
          </cell>
          <cell r="IG11">
            <v>1691.4922320104299</v>
          </cell>
          <cell r="IH11">
            <v>180.90306540209599</v>
          </cell>
          <cell r="II11">
            <v>2539.263027132999</v>
          </cell>
          <cell r="IJ11">
            <v>2455.1578872524942</v>
          </cell>
          <cell r="IK11">
            <v>4125069.0739232171</v>
          </cell>
          <cell r="IL11">
            <v>2467.8200000000002</v>
          </cell>
          <cell r="IM11">
            <v>4174298.3599999789</v>
          </cell>
          <cell r="IN11">
            <v>2650.3475705737301</v>
          </cell>
          <cell r="IO11">
            <v>5.2680041841374434</v>
          </cell>
          <cell r="IP11">
            <v>2478.6</v>
          </cell>
          <cell r="IQ11">
            <v>3652.0934999999999</v>
          </cell>
          <cell r="IR11">
            <v>5045.3</v>
          </cell>
          <cell r="IS11">
            <v>-5.7312636840144</v>
          </cell>
          <cell r="IT11">
            <v>-5.727934224655149</v>
          </cell>
          <cell r="IU11">
            <v>-5.7337736364480456</v>
          </cell>
          <cell r="IV11">
            <v>3.8555510932167213E-2</v>
          </cell>
          <cell r="IW11">
            <v>7.2592800000000004</v>
          </cell>
          <cell r="IX11">
            <v>10.121296048303</v>
          </cell>
          <cell r="IY11">
            <v>0.207528134775293</v>
          </cell>
          <cell r="IZ11">
            <v>28.6519889024806</v>
          </cell>
          <cell r="JA11">
            <v>207.99280999999999</v>
          </cell>
          <cell r="JB11">
            <v>0.22781188168895899</v>
          </cell>
          <cell r="JC11">
            <v>3.3513775619608888E-2</v>
          </cell>
          <cell r="JD11">
            <v>2.519570723842182E-3</v>
          </cell>
          <cell r="JE11" t="e">
            <v>#N/A</v>
          </cell>
          <cell r="JF11">
            <v>1680.1644795803661</v>
          </cell>
          <cell r="JG11">
            <v>-2.1588172286338909</v>
          </cell>
          <cell r="JH11" t="e">
            <v>#N/A</v>
          </cell>
          <cell r="JI11" t="e">
            <v>#N/A</v>
          </cell>
          <cell r="JJ11" t="e">
            <v>#N/A</v>
          </cell>
          <cell r="JK11" t="e">
            <v>#N/A</v>
          </cell>
          <cell r="JL11" t="e">
            <v>#N/A</v>
          </cell>
          <cell r="JM11" t="e">
            <v>#N/A</v>
          </cell>
          <cell r="JN11" t="e">
            <v>#N/A</v>
          </cell>
          <cell r="JO11" t="e">
            <v>#N/A</v>
          </cell>
          <cell r="JP11" t="e">
            <v>#N/A</v>
          </cell>
          <cell r="JQ11" t="e">
            <v>#N/A</v>
          </cell>
          <cell r="JR11" t="e">
            <v>#N/A</v>
          </cell>
          <cell r="JS11" t="e">
            <v>#N/A</v>
          </cell>
          <cell r="JT11" t="e">
            <v>#N/A</v>
          </cell>
          <cell r="JU11" t="e">
            <v>#N/A</v>
          </cell>
          <cell r="JV11" t="e">
            <v>#N/A</v>
          </cell>
          <cell r="JW11" t="e">
            <v>#N/A</v>
          </cell>
          <cell r="JX11" t="e">
            <v>#N/A</v>
          </cell>
          <cell r="JY11" t="e">
            <v>#N/A</v>
          </cell>
          <cell r="JZ11" t="e">
            <v>#N/A</v>
          </cell>
          <cell r="KA11" t="e">
            <v>#N/A</v>
          </cell>
          <cell r="KB11" t="e">
            <v>#N/A</v>
          </cell>
          <cell r="KC11">
            <v>1046.1685</v>
          </cell>
          <cell r="KD11">
            <v>1429.48812546832</v>
          </cell>
          <cell r="KE11" t="e">
            <v>#N/A</v>
          </cell>
          <cell r="KF11" t="e">
            <v>#N/A</v>
          </cell>
          <cell r="KG11" t="e">
            <v>#N/A</v>
          </cell>
          <cell r="KH11" t="e">
            <v>#N/A</v>
          </cell>
          <cell r="KI11" t="e">
            <v>#N/A</v>
          </cell>
          <cell r="KJ11" t="e">
            <v>#N/A</v>
          </cell>
          <cell r="KK11" t="e">
            <v>#N/A</v>
          </cell>
          <cell r="KL11" t="e">
            <v>#N/A</v>
          </cell>
          <cell r="KM11" t="e">
            <v>#N/A</v>
          </cell>
          <cell r="KN11" t="e">
            <v>#N/A</v>
          </cell>
          <cell r="KO11" t="e">
            <v>#N/A</v>
          </cell>
          <cell r="KP11" t="e">
            <v>#N/A</v>
          </cell>
          <cell r="KQ11" t="e">
            <v>#N/A</v>
          </cell>
          <cell r="KR11" t="e">
            <v>#N/A</v>
          </cell>
          <cell r="KS11" t="e">
            <v>#N/A</v>
          </cell>
          <cell r="KT11">
            <v>100.90864102208501</v>
          </cell>
          <cell r="KU11">
            <v>-2.894341621808894</v>
          </cell>
          <cell r="KV11">
            <v>-3.7998067516289762</v>
          </cell>
          <cell r="KW11">
            <v>103.9163347506308</v>
          </cell>
          <cell r="KX11">
            <v>104.8944265231959</v>
          </cell>
          <cell r="KY11">
            <v>54.901128922749812</v>
          </cell>
          <cell r="KZ11">
            <v>54.472478455057903</v>
          </cell>
          <cell r="LA11">
            <v>-8.6191850976469198</v>
          </cell>
          <cell r="LB11">
            <v>2.412381151796783</v>
          </cell>
          <cell r="LC11">
            <v>4.8302319999999996</v>
          </cell>
          <cell r="LD11">
            <v>2.1</v>
          </cell>
          <cell r="LE11">
            <v>2235.6310400000002</v>
          </cell>
          <cell r="LF11">
            <v>28.958765750983599</v>
          </cell>
          <cell r="LG11">
            <v>3497.4313536342579</v>
          </cell>
          <cell r="LH11">
            <v>3328.4973052129831</v>
          </cell>
          <cell r="LI11">
            <v>7436464.4895911925</v>
          </cell>
          <cell r="LJ11">
            <v>3450.92904625044</v>
          </cell>
          <cell r="LK11">
            <v>7715004.0926350802</v>
          </cell>
          <cell r="LL11">
            <v>330.990695388679</v>
          </cell>
          <cell r="LM11">
            <v>2.091409970372073</v>
          </cell>
          <cell r="LN11" t="e">
            <v>#N/A</v>
          </cell>
          <cell r="LO11">
            <v>6420.5474999999997</v>
          </cell>
          <cell r="LP11">
            <v>8962.0214999999898</v>
          </cell>
          <cell r="LQ11">
            <v>-7.7246564526394241</v>
          </cell>
          <cell r="LR11">
            <v>-7.6820843318402883</v>
          </cell>
          <cell r="LS11">
            <v>-7.6713844497577517</v>
          </cell>
          <cell r="LT11">
            <v>3.78315802373244E-2</v>
          </cell>
          <cell r="LU11">
            <v>0.105006603</v>
          </cell>
          <cell r="LV11">
            <v>7.4756213036550598E-2</v>
          </cell>
          <cell r="LW11">
            <v>0.20762040187071801</v>
          </cell>
          <cell r="LX11">
            <v>20.950692601233399</v>
          </cell>
          <cell r="LY11">
            <v>2.19996106055275</v>
          </cell>
          <cell r="LZ11">
            <v>2.0696814172231799E-2</v>
          </cell>
          <cell r="MA11">
            <v>9.6869423379117858E-3</v>
          </cell>
          <cell r="MB11">
            <v>-1.844766713199639E-3</v>
          </cell>
          <cell r="MC11" t="e">
            <v>#N/A</v>
          </cell>
          <cell r="MD11">
            <v>2234.1807151066182</v>
          </cell>
          <cell r="ME11">
            <v>2.0265018444010071E-2</v>
          </cell>
          <cell r="MF11">
            <v>483.161967334341</v>
          </cell>
          <cell r="MG11">
            <v>4.9463762908129372</v>
          </cell>
          <cell r="MH11">
            <v>5.6731931601024188</v>
          </cell>
          <cell r="MI11">
            <v>460.38937637586378</v>
          </cell>
          <cell r="MJ11">
            <v>457.22283285441762</v>
          </cell>
          <cell r="MK11">
            <v>58.996577134366561</v>
          </cell>
          <cell r="ML11">
            <v>58.453118802018842</v>
          </cell>
          <cell r="MM11">
            <v>2.6062496540392388</v>
          </cell>
          <cell r="MN11">
            <v>2.6668507219550719</v>
          </cell>
          <cell r="MO11">
            <v>6.6524939999999999</v>
          </cell>
          <cell r="MP11">
            <v>3.1</v>
          </cell>
          <cell r="MQ11">
            <v>1983.2175474949599</v>
          </cell>
          <cell r="MR11">
            <v>104.339788164235</v>
          </cell>
          <cell r="MS11">
            <v>14293.88922898013</v>
          </cell>
          <cell r="MT11">
            <v>13342.989105655581</v>
          </cell>
          <cell r="MU11">
            <v>26594307.26535251</v>
          </cell>
          <cell r="MV11">
            <v>13979.554017013699</v>
          </cell>
          <cell r="MW11">
            <v>27724496.832695231</v>
          </cell>
          <cell r="MX11">
            <v>1069.16715490758</v>
          </cell>
          <cell r="MY11">
            <v>2.9396565218328128</v>
          </cell>
          <cell r="MZ11">
            <v>13897.980276222201</v>
          </cell>
          <cell r="NA11">
            <v>24453.595499999999</v>
          </cell>
          <cell r="NB11">
            <v>35373.334499999997</v>
          </cell>
          <cell r="NC11">
            <v>-7.4003579216761439</v>
          </cell>
          <cell r="ND11">
            <v>-7.4313969489536653</v>
          </cell>
          <cell r="NE11">
            <v>-7.4215847706292646</v>
          </cell>
          <cell r="NF11">
            <v>3.8928279175876782E-2</v>
          </cell>
          <cell r="NG11">
            <v>0.41375596504513601</v>
          </cell>
          <cell r="NH11">
            <v>0.30525833405651698</v>
          </cell>
          <cell r="NI11">
            <v>0.169993764654704</v>
          </cell>
          <cell r="NJ11">
            <v>82.134521765137805</v>
          </cell>
          <cell r="NK11">
            <v>33.983648316455302</v>
          </cell>
          <cell r="NL11">
            <v>7.8238786059999996E-2</v>
          </cell>
          <cell r="NM11">
            <v>-1.301527353994786E-2</v>
          </cell>
          <cell r="NN11">
            <v>7.5580744359589024E-3</v>
          </cell>
          <cell r="NO11" t="e">
            <v>#N/A</v>
          </cell>
          <cell r="NP11">
            <v>1993.1296544400391</v>
          </cell>
          <cell r="NQ11">
            <v>3.8554105794985638E-2</v>
          </cell>
          <cell r="NR11">
            <v>90.175583550262104</v>
          </cell>
          <cell r="NS11">
            <v>0.18540558073030231</v>
          </cell>
          <cell r="NT11">
            <v>3.497791293620423</v>
          </cell>
          <cell r="NU11">
            <v>90.008702392882768</v>
          </cell>
          <cell r="NV11">
            <v>87.12802700729759</v>
          </cell>
          <cell r="NW11">
            <v>67.931829050910835</v>
          </cell>
          <cell r="NX11">
            <v>67.924377662648112</v>
          </cell>
          <cell r="NY11">
            <v>1.3362460691510589</v>
          </cell>
          <cell r="NZ11">
            <v>3.0326828862975219</v>
          </cell>
          <cell r="OA11">
            <v>2.601588</v>
          </cell>
          <cell r="OB11">
            <v>1.6</v>
          </cell>
          <cell r="OC11">
            <v>1970.1633490223301</v>
          </cell>
          <cell r="OD11">
            <v>26.249902155021399</v>
          </cell>
          <cell r="OE11">
            <v>2373.7233394503919</v>
          </cell>
          <cell r="OF11">
            <v>2311.9688378980509</v>
          </cell>
          <cell r="OG11">
            <v>4508646.6121926578</v>
          </cell>
          <cell r="OH11">
            <v>2336</v>
          </cell>
          <cell r="OI11">
            <v>4602301.5833161632</v>
          </cell>
          <cell r="OJ11">
            <v>287.994592135841</v>
          </cell>
          <cell r="OK11">
            <v>6.1008421408226026</v>
          </cell>
          <cell r="OL11">
            <v>2341.3394555230898</v>
          </cell>
          <cell r="OM11">
            <v>3494.6559999999999</v>
          </cell>
          <cell r="ON11">
            <v>4691</v>
          </cell>
          <cell r="OO11">
            <v>-7.4526145001946196</v>
          </cell>
          <cell r="OP11">
            <v>-7.4643914525656001</v>
          </cell>
          <cell r="OQ11">
            <v>-7.4411031643149359</v>
          </cell>
          <cell r="OR11">
            <v>4.2209721391745961E-2</v>
          </cell>
          <cell r="OS11">
            <v>0.76298116463411503</v>
          </cell>
          <cell r="OT11">
            <v>0.93726904536150102</v>
          </cell>
          <cell r="OU11">
            <v>0.22879126963807001</v>
          </cell>
          <cell r="OV11">
            <v>20.631386250818299</v>
          </cell>
          <cell r="OW11">
            <v>15.7413591096656</v>
          </cell>
          <cell r="OX11">
            <v>0.206083107871599</v>
          </cell>
          <cell r="OY11">
            <v>1.4540048375171619E-2</v>
          </cell>
          <cell r="OZ11">
            <v>1.5718053278266239E-2</v>
          </cell>
          <cell r="PA11" t="e">
            <v>#N/A</v>
          </cell>
          <cell r="PB11">
            <v>1950.1329508799679</v>
          </cell>
          <cell r="PC11">
            <v>-1.143746816757252</v>
          </cell>
          <cell r="PD11">
            <v>1043.1790062652999</v>
          </cell>
          <cell r="PE11">
            <v>3.277743855560256</v>
          </cell>
          <cell r="PF11">
            <v>3.315712750870103</v>
          </cell>
          <cell r="PG11">
            <v>1010.071451332482</v>
          </cell>
          <cell r="PH11">
            <v>1009.700246448249</v>
          </cell>
          <cell r="PI11">
            <v>59.861464795616619</v>
          </cell>
          <cell r="PJ11">
            <v>59.847568401500467</v>
          </cell>
          <cell r="PK11">
            <v>3.0216053549513511</v>
          </cell>
          <cell r="PL11">
            <v>2.714624035305047</v>
          </cell>
          <cell r="PM11">
            <v>4.7694049999999999</v>
          </cell>
          <cell r="PN11">
            <v>3.4</v>
          </cell>
          <cell r="PO11">
            <v>1857.35069539132</v>
          </cell>
          <cell r="PP11">
            <v>270.87499631895901</v>
          </cell>
          <cell r="PQ11">
            <v>22771.11014413631</v>
          </cell>
          <cell r="PR11">
            <v>21685.063678366369</v>
          </cell>
          <cell r="PS11">
            <v>40486632.235267617</v>
          </cell>
          <cell r="PT11">
            <v>22002</v>
          </cell>
          <cell r="PU11">
            <v>40865429.999999821</v>
          </cell>
          <cell r="PV11">
            <v>2910.81041742248</v>
          </cell>
          <cell r="PW11">
            <v>5.1694260120545916</v>
          </cell>
          <cell r="PX11">
            <v>21608.450072999902</v>
          </cell>
          <cell r="PY11">
            <v>38048.513502455688</v>
          </cell>
          <cell r="PZ11">
            <v>53670</v>
          </cell>
          <cell r="QA11">
            <v>-7.2334040891297144</v>
          </cell>
          <cell r="QB11">
            <v>-7.2600972032991891</v>
          </cell>
          <cell r="QC11">
            <v>-7.2596026002096119</v>
          </cell>
          <cell r="QD11">
            <v>4.6964066074994849E-2</v>
          </cell>
          <cell r="QE11">
            <v>0.86489205847334505</v>
          </cell>
          <cell r="QF11">
            <v>0.99526483409682098</v>
          </cell>
          <cell r="QG11">
            <v>0.22977093378036201</v>
          </cell>
          <cell r="QH11">
            <v>239.69221436965</v>
          </cell>
          <cell r="QI11">
            <v>207.307892686201</v>
          </cell>
          <cell r="QJ11">
            <v>0.216417462585269</v>
          </cell>
          <cell r="QK11">
            <v>1.1745802302150219E-3</v>
          </cell>
          <cell r="QL11">
            <v>-1.337485239771986E-2</v>
          </cell>
          <cell r="QM11" t="e">
            <v>#N/A</v>
          </cell>
          <cell r="QN11">
            <v>1867.028514915464</v>
          </cell>
          <cell r="QO11">
            <v>-1.0535084483986099</v>
          </cell>
          <cell r="QP11" t="e">
            <v>#N/A</v>
          </cell>
          <cell r="QQ11" t="e">
            <v>#N/A</v>
          </cell>
          <cell r="QR11" t="e">
            <v>#N/A</v>
          </cell>
          <cell r="QS11" t="e">
            <v>#N/A</v>
          </cell>
          <cell r="QT11" t="e">
            <v>#N/A</v>
          </cell>
          <cell r="QU11" t="e">
            <v>#N/A</v>
          </cell>
          <cell r="QV11" t="e">
            <v>#N/A</v>
          </cell>
          <cell r="QW11" t="e">
            <v>#N/A</v>
          </cell>
          <cell r="QX11" t="e">
            <v>#N/A</v>
          </cell>
          <cell r="QY11" t="e">
            <v>#N/A</v>
          </cell>
          <cell r="QZ11" t="e">
            <v>#N/A</v>
          </cell>
          <cell r="RA11" t="e">
            <v>#N/A</v>
          </cell>
          <cell r="RB11" t="e">
            <v>#N/A</v>
          </cell>
          <cell r="RC11" t="e">
            <v>#N/A</v>
          </cell>
          <cell r="RD11" t="e">
            <v>#N/A</v>
          </cell>
          <cell r="RE11" t="e">
            <v>#N/A</v>
          </cell>
          <cell r="RF11" t="e">
            <v>#N/A</v>
          </cell>
          <cell r="RG11" t="e">
            <v>#N/A</v>
          </cell>
          <cell r="RH11" t="e">
            <v>#N/A</v>
          </cell>
          <cell r="RI11" t="e">
            <v>#N/A</v>
          </cell>
          <cell r="RJ11" t="e">
            <v>#N/A</v>
          </cell>
          <cell r="RK11" t="e">
            <v>#N/A</v>
          </cell>
          <cell r="RL11">
            <v>4490.6594999999998</v>
          </cell>
          <cell r="RM11" t="e">
            <v>#N/A</v>
          </cell>
          <cell r="RN11" t="e">
            <v>#N/A</v>
          </cell>
          <cell r="RO11" t="e">
            <v>#N/A</v>
          </cell>
          <cell r="RP11" t="e">
            <v>#N/A</v>
          </cell>
          <cell r="RQ11" t="e">
            <v>#N/A</v>
          </cell>
          <cell r="RR11" t="e">
            <v>#N/A</v>
          </cell>
          <cell r="RS11" t="e">
            <v>#N/A</v>
          </cell>
          <cell r="RT11" t="e">
            <v>#N/A</v>
          </cell>
          <cell r="RU11" t="e">
            <v>#N/A</v>
          </cell>
          <cell r="RV11" t="e">
            <v>#N/A</v>
          </cell>
          <cell r="RW11" t="e">
            <v>#N/A</v>
          </cell>
          <cell r="RX11" t="e">
            <v>#N/A</v>
          </cell>
          <cell r="RY11" t="e">
            <v>#N/A</v>
          </cell>
          <cell r="RZ11" t="e">
            <v>#N/A</v>
          </cell>
          <cell r="SA11" t="e">
            <v>#N/A</v>
          </cell>
          <cell r="SB11" t="e">
            <v>#N/A</v>
          </cell>
          <cell r="SC11" t="e">
            <v>#N/A</v>
          </cell>
          <cell r="SD11" t="e">
            <v>#N/A</v>
          </cell>
          <cell r="SE11" t="e">
            <v>#N/A</v>
          </cell>
          <cell r="SF11" t="e">
            <v>#N/A</v>
          </cell>
          <cell r="SG11" t="e">
            <v>#N/A</v>
          </cell>
          <cell r="SH11" t="e">
            <v>#N/A</v>
          </cell>
          <cell r="SI11" t="e">
            <v>#N/A</v>
          </cell>
          <cell r="SJ11" t="e">
            <v>#N/A</v>
          </cell>
          <cell r="SK11" t="e">
            <v>#N/A</v>
          </cell>
          <cell r="SL11" t="e">
            <v>#N/A</v>
          </cell>
          <cell r="SM11" t="e">
            <v>#N/A</v>
          </cell>
          <cell r="SN11" t="e">
            <v>#N/A</v>
          </cell>
          <cell r="SO11" t="e">
            <v>#N/A</v>
          </cell>
          <cell r="SP11" t="e">
            <v>#N/A</v>
          </cell>
          <cell r="SQ11" t="e">
            <v>#N/A</v>
          </cell>
          <cell r="SR11" t="e">
            <v>#N/A</v>
          </cell>
          <cell r="SS11" t="e">
            <v>#N/A</v>
          </cell>
          <cell r="ST11" t="e">
            <v>#N/A</v>
          </cell>
          <cell r="SU11" t="e">
            <v>#N/A</v>
          </cell>
          <cell r="SV11" t="e">
            <v>#N/A</v>
          </cell>
          <cell r="SW11">
            <v>7961.652</v>
          </cell>
          <cell r="SX11">
            <v>10478.719999999999</v>
          </cell>
          <cell r="SY11" t="e">
            <v>#N/A</v>
          </cell>
          <cell r="SZ11" t="e">
            <v>#N/A</v>
          </cell>
          <cell r="TA11" t="e">
            <v>#N/A</v>
          </cell>
          <cell r="TB11" t="e">
            <v>#N/A</v>
          </cell>
          <cell r="TC11" t="e">
            <v>#N/A</v>
          </cell>
          <cell r="TD11" t="e">
            <v>#N/A</v>
          </cell>
          <cell r="TE11" t="e">
            <v>#N/A</v>
          </cell>
          <cell r="TF11" t="e">
            <v>#N/A</v>
          </cell>
          <cell r="TG11">
            <v>468.21343179806411</v>
          </cell>
          <cell r="TH11" t="e">
            <v>#N/A</v>
          </cell>
          <cell r="TI11" t="e">
            <v>#N/A</v>
          </cell>
          <cell r="TJ11" t="e">
            <v>#N/A</v>
          </cell>
          <cell r="TK11" t="e">
            <v>#N/A</v>
          </cell>
          <cell r="TL11" t="e">
            <v>#N/A</v>
          </cell>
          <cell r="TM11" t="e">
            <v>#N/A</v>
          </cell>
          <cell r="TN11">
            <v>41.326984639495201</v>
          </cell>
          <cell r="TO11">
            <v>-1.346619557477891</v>
          </cell>
          <cell r="TP11">
            <v>-0.63515791436861146</v>
          </cell>
          <cell r="TQ11">
            <v>41.891098362892208</v>
          </cell>
          <cell r="TR11">
            <v>41.591154146735441</v>
          </cell>
          <cell r="TS11">
            <v>67.51290470568658</v>
          </cell>
          <cell r="TT11">
            <v>67.721210458702984</v>
          </cell>
          <cell r="TU11">
            <v>2.525625117800256</v>
          </cell>
          <cell r="TV11">
            <v>2.856848691879144</v>
          </cell>
          <cell r="TW11">
            <v>7.1107196640257948</v>
          </cell>
          <cell r="TX11">
            <v>5.8</v>
          </cell>
          <cell r="TY11">
            <v>2190.1501575979</v>
          </cell>
          <cell r="TZ11">
            <v>10.546967086132801</v>
          </cell>
          <cell r="UA11">
            <v>1382.4269296987329</v>
          </cell>
          <cell r="UB11">
            <v>1284.126426167858</v>
          </cell>
          <cell r="UC11">
            <v>2836931.4905366078</v>
          </cell>
          <cell r="UD11">
            <v>1298.2405487573801</v>
          </cell>
          <cell r="UE11">
            <v>2843341.7424609601</v>
          </cell>
          <cell r="UF11">
            <v>134.06369923384901</v>
          </cell>
          <cell r="UG11">
            <v>-0.88193516313022258</v>
          </cell>
          <cell r="UH11" t="e">
            <v>#N/A</v>
          </cell>
          <cell r="UI11">
            <v>2041.35</v>
          </cell>
          <cell r="UJ11">
            <v>3124.77</v>
          </cell>
          <cell r="UK11">
            <v>-7.6522134837226501</v>
          </cell>
          <cell r="UL11">
            <v>-7.6458965719345686</v>
          </cell>
          <cell r="UM11">
            <v>-7.6371887314721523</v>
          </cell>
          <cell r="UN11">
            <v>3.0545475766913209E-2</v>
          </cell>
          <cell r="UO11">
            <v>0.65210192441503101</v>
          </cell>
          <cell r="UP11">
            <v>0.54560341189603101</v>
          </cell>
          <cell r="UQ11">
            <v>0.16047583017314701</v>
          </cell>
          <cell r="UR11">
            <v>6.6319821685759202</v>
          </cell>
          <cell r="US11">
            <v>4.3247283348145302</v>
          </cell>
          <cell r="UT11">
            <v>0.22264331129095399</v>
          </cell>
          <cell r="UU11" t="e">
            <v>#N/A</v>
          </cell>
          <cell r="UV11" t="e">
            <v>#N/A</v>
          </cell>
          <cell r="UW11" t="e">
            <v>#N/A</v>
          </cell>
          <cell r="UX11">
            <v>2209.230674430316</v>
          </cell>
          <cell r="UY11">
            <v>-0.83221423638264458</v>
          </cell>
          <cell r="UZ11">
            <v>1011.30592722872</v>
          </cell>
          <cell r="VA11">
            <v>1.7269229815439551</v>
          </cell>
          <cell r="VB11">
            <v>3.0873110964799282</v>
          </cell>
          <cell r="VC11">
            <v>994.13793083292069</v>
          </cell>
          <cell r="VD11">
            <v>981.0188242103178</v>
          </cell>
          <cell r="VE11">
            <v>54.265194105759797</v>
          </cell>
          <cell r="VF11">
            <v>54.284459806687273</v>
          </cell>
          <cell r="VG11">
            <v>3.245610540837252</v>
          </cell>
          <cell r="VH11">
            <v>2.4659034495782</v>
          </cell>
          <cell r="VI11">
            <v>5.797955</v>
          </cell>
          <cell r="VJ11">
            <v>5.0999999999999996</v>
          </cell>
          <cell r="VK11">
            <v>1899.58738760805</v>
          </cell>
          <cell r="VL11">
            <v>259.70503619599998</v>
          </cell>
          <cell r="VM11">
            <v>21420.70890973608</v>
          </cell>
          <cell r="VN11">
            <v>20178.745846468591</v>
          </cell>
          <cell r="VO11">
            <v>38482509.749854013</v>
          </cell>
          <cell r="VP11">
            <v>20321.038203709901</v>
          </cell>
          <cell r="VQ11">
            <v>38601587.874868669</v>
          </cell>
          <cell r="VR11">
            <v>2721.6099066400402</v>
          </cell>
          <cell r="VS11">
            <v>4.8841729212621097</v>
          </cell>
          <cell r="VT11">
            <v>19792.3190515278</v>
          </cell>
          <cell r="VU11">
            <v>39460.112500000003</v>
          </cell>
          <cell r="VV11">
            <v>55110.868000000002</v>
          </cell>
          <cell r="VW11">
            <v>-7.2038674103422684</v>
          </cell>
          <cell r="VX11">
            <v>-7.2297023200798538</v>
          </cell>
          <cell r="VY11">
            <v>-7.2189810036169781</v>
          </cell>
          <cell r="VZ11">
            <v>5.0308727409085013E-2</v>
          </cell>
          <cell r="WA11">
            <v>0.40894296766463301</v>
          </cell>
          <cell r="WB11">
            <v>0.30315968862169301</v>
          </cell>
          <cell r="WC11">
            <v>0.16151104610643</v>
          </cell>
          <cell r="WD11">
            <v>163.33707824034499</v>
          </cell>
          <cell r="WE11">
            <v>66.795549505277194</v>
          </cell>
          <cell r="WF11">
            <v>7.8658107514394504E-2</v>
          </cell>
          <cell r="WG11">
            <v>4.8841729212620991E-2</v>
          </cell>
          <cell r="WH11">
            <v>1.2734823672868399E-2</v>
          </cell>
          <cell r="WI11" t="e">
            <v>#N/A</v>
          </cell>
          <cell r="WJ11">
            <v>1907.0813440364871</v>
          </cell>
          <cell r="WK11">
            <v>-1.168100476445499</v>
          </cell>
          <cell r="WL11" t="e">
            <v>#N/A</v>
          </cell>
          <cell r="WM11" t="e">
            <v>#N/A</v>
          </cell>
          <cell r="WN11" t="e">
            <v>#N/A</v>
          </cell>
          <cell r="WO11" t="e">
            <v>#N/A</v>
          </cell>
          <cell r="WP11" t="e">
            <v>#N/A</v>
          </cell>
          <cell r="WQ11" t="e">
            <v>#N/A</v>
          </cell>
          <cell r="WR11" t="e">
            <v>#N/A</v>
          </cell>
          <cell r="WS11" t="e">
            <v>#N/A</v>
          </cell>
          <cell r="WT11" t="e">
            <v>#N/A</v>
          </cell>
          <cell r="WU11" t="e">
            <v>#N/A</v>
          </cell>
          <cell r="WV11" t="e">
            <v>#N/A</v>
          </cell>
          <cell r="WW11" t="e">
            <v>#N/A</v>
          </cell>
          <cell r="WX11" t="e">
            <v>#N/A</v>
          </cell>
          <cell r="WY11" t="e">
            <v>#N/A</v>
          </cell>
          <cell r="WZ11" t="e">
            <v>#N/A</v>
          </cell>
          <cell r="XA11" t="e">
            <v>#N/A</v>
          </cell>
          <cell r="XB11" t="e">
            <v>#N/A</v>
          </cell>
          <cell r="XC11" t="e">
            <v>#N/A</v>
          </cell>
          <cell r="XD11" t="e">
            <v>#N/A</v>
          </cell>
          <cell r="XE11" t="e">
            <v>#N/A</v>
          </cell>
          <cell r="XF11" t="e">
            <v>#N/A</v>
          </cell>
          <cell r="XG11">
            <v>2310.7395000000001</v>
          </cell>
          <cell r="XH11">
            <v>3273.8935000000001</v>
          </cell>
          <cell r="XI11" t="e">
            <v>#N/A</v>
          </cell>
          <cell r="XJ11" t="e">
            <v>#N/A</v>
          </cell>
          <cell r="XK11" t="e">
            <v>#N/A</v>
          </cell>
          <cell r="XL11" t="e">
            <v>#N/A</v>
          </cell>
          <cell r="XM11" t="e">
            <v>#N/A</v>
          </cell>
          <cell r="XN11" t="e">
            <v>#N/A</v>
          </cell>
          <cell r="XO11" t="e">
            <v>#N/A</v>
          </cell>
          <cell r="XP11" t="e">
            <v>#N/A</v>
          </cell>
          <cell r="XQ11" t="e">
            <v>#N/A</v>
          </cell>
          <cell r="XR11" t="e">
            <v>#N/A</v>
          </cell>
          <cell r="XS11" t="e">
            <v>#N/A</v>
          </cell>
          <cell r="XT11" t="e">
            <v>#N/A</v>
          </cell>
          <cell r="XU11" t="e">
            <v>#N/A</v>
          </cell>
          <cell r="XV11" t="e">
            <v>#N/A</v>
          </cell>
          <cell r="XW11" t="e">
            <v>#N/A</v>
          </cell>
          <cell r="XX11">
            <v>14.4437982065103</v>
          </cell>
          <cell r="XY11">
            <v>9.6363091509881649</v>
          </cell>
          <cell r="XZ11">
            <v>8.9112891565996897</v>
          </cell>
          <cell r="YA11">
            <v>13.17428351826281</v>
          </cell>
          <cell r="YB11">
            <v>13.26198442637298</v>
          </cell>
          <cell r="YC11">
            <v>56.58026150453135</v>
          </cell>
          <cell r="YD11">
            <v>56.391882322467588</v>
          </cell>
          <cell r="YE11">
            <v>2.3505714490994478</v>
          </cell>
          <cell r="YF11">
            <v>1.709849178232226</v>
          </cell>
          <cell r="YG11">
            <v>0.29767989607261419</v>
          </cell>
          <cell r="YH11">
            <v>0</v>
          </cell>
          <cell r="YI11">
            <v>1794.2987983130599</v>
          </cell>
          <cell r="YJ11">
            <v>2.8098133734594701</v>
          </cell>
          <cell r="YK11">
            <v>150.66952294563859</v>
          </cell>
          <cell r="YL11">
            <v>155.70196666989551</v>
          </cell>
          <cell r="YM11">
            <v>280713.48935373413</v>
          </cell>
          <cell r="YN11">
            <v>157.56330456998299</v>
          </cell>
          <cell r="YO11">
            <v>282715.64804815518</v>
          </cell>
          <cell r="YP11">
            <v>34.404571641019999</v>
          </cell>
          <cell r="YQ11">
            <v>11.49134869223869</v>
          </cell>
          <cell r="YR11">
            <v>151.17284009565199</v>
          </cell>
          <cell r="YS11">
            <v>267.18299999999999</v>
          </cell>
          <cell r="YT11">
            <v>364.4</v>
          </cell>
          <cell r="YU11">
            <v>-6.7270291569466867</v>
          </cell>
          <cell r="YV11">
            <v>-6.7957526805612343</v>
          </cell>
          <cell r="YW11">
            <v>-6.8144079784555176</v>
          </cell>
          <cell r="YX11">
            <v>5.8967050128841902E-2</v>
          </cell>
          <cell r="YY11">
            <v>1.1381312298741399</v>
          </cell>
          <cell r="YZ11">
            <v>1.4843653128993299</v>
          </cell>
          <cell r="ZA11">
            <v>0.18697860554734599</v>
          </cell>
          <cell r="ZB11">
            <v>2.7006812474605599</v>
          </cell>
          <cell r="ZC11">
            <v>3.07372966967033</v>
          </cell>
          <cell r="ZD11">
            <v>0.20095894613595899</v>
          </cell>
          <cell r="ZE11">
            <v>0.11491348692238799</v>
          </cell>
          <cell r="ZF11" t="e">
            <v>#N/A</v>
          </cell>
          <cell r="ZG11" t="e">
            <v>#N/A</v>
          </cell>
          <cell r="ZH11">
            <v>1802.8898115903451</v>
          </cell>
          <cell r="ZI11">
            <v>-1.016740306513009</v>
          </cell>
          <cell r="ZJ11" t="e">
            <v>#N/A</v>
          </cell>
          <cell r="ZK11" t="e">
            <v>#N/A</v>
          </cell>
          <cell r="ZL11" t="e">
            <v>#N/A</v>
          </cell>
          <cell r="ZM11" t="e">
            <v>#N/A</v>
          </cell>
          <cell r="ZN11" t="e">
            <v>#N/A</v>
          </cell>
          <cell r="ZO11" t="e">
            <v>#N/A</v>
          </cell>
          <cell r="ZP11" t="e">
            <v>#N/A</v>
          </cell>
          <cell r="ZQ11" t="e">
            <v>#N/A</v>
          </cell>
          <cell r="ZR11" t="e">
            <v>#N/A</v>
          </cell>
          <cell r="ZS11" t="e">
            <v>#N/A</v>
          </cell>
          <cell r="ZT11" t="e">
            <v>#N/A</v>
          </cell>
          <cell r="ZU11" t="e">
            <v>#N/A</v>
          </cell>
          <cell r="ZV11" t="e">
            <v>#N/A</v>
          </cell>
          <cell r="ZW11" t="e">
            <v>#N/A</v>
          </cell>
          <cell r="ZX11" t="e">
            <v>#N/A</v>
          </cell>
          <cell r="ZY11" t="e">
            <v>#N/A</v>
          </cell>
          <cell r="ZZ11" t="e">
            <v>#N/A</v>
          </cell>
          <cell r="AAA11" t="e">
            <v>#N/A</v>
          </cell>
          <cell r="AAB11" t="e">
            <v>#N/A</v>
          </cell>
          <cell r="AAC11" t="e">
            <v>#N/A</v>
          </cell>
          <cell r="AAD11" t="e">
            <v>#N/A</v>
          </cell>
          <cell r="AAE11">
            <v>1813.4939999999899</v>
          </cell>
          <cell r="AAF11">
            <v>2437.1860000000001</v>
          </cell>
          <cell r="AAG11" t="e">
            <v>#N/A</v>
          </cell>
          <cell r="AAH11" t="e">
            <v>#N/A</v>
          </cell>
          <cell r="AAI11" t="e">
            <v>#N/A</v>
          </cell>
          <cell r="AAJ11" t="e">
            <v>#N/A</v>
          </cell>
          <cell r="AAK11" t="e">
            <v>#N/A</v>
          </cell>
          <cell r="AAL11" t="e">
            <v>#N/A</v>
          </cell>
          <cell r="AAM11" t="e">
            <v>#N/A</v>
          </cell>
          <cell r="AAN11" t="e">
            <v>#N/A</v>
          </cell>
          <cell r="AAO11" t="e">
            <v>#N/A</v>
          </cell>
          <cell r="AAP11" t="e">
            <v>#N/A</v>
          </cell>
          <cell r="AAQ11" t="e">
            <v>#N/A</v>
          </cell>
          <cell r="AAR11" t="e">
            <v>#N/A</v>
          </cell>
          <cell r="AAS11" t="e">
            <v>#N/A</v>
          </cell>
          <cell r="AAT11" t="e">
            <v>#N/A</v>
          </cell>
          <cell r="AAU11" t="e">
            <v>#N/A</v>
          </cell>
          <cell r="AAV11" t="e">
            <v>#N/A</v>
          </cell>
          <cell r="AAW11" t="e">
            <v>#N/A</v>
          </cell>
          <cell r="AAX11" t="e">
            <v>#N/A</v>
          </cell>
          <cell r="AAY11" t="e">
            <v>#N/A</v>
          </cell>
          <cell r="AAZ11" t="e">
            <v>#N/A</v>
          </cell>
          <cell r="ABA11" t="e">
            <v>#N/A</v>
          </cell>
          <cell r="ABB11" t="e">
            <v>#N/A</v>
          </cell>
          <cell r="ABC11" t="e">
            <v>#N/A</v>
          </cell>
          <cell r="ABD11" t="e">
            <v>#N/A</v>
          </cell>
          <cell r="ABE11" t="e">
            <v>#N/A</v>
          </cell>
          <cell r="ABF11" t="e">
            <v>#N/A</v>
          </cell>
          <cell r="ABG11" t="e">
            <v>#N/A</v>
          </cell>
          <cell r="ABH11" t="e">
            <v>#N/A</v>
          </cell>
          <cell r="ABI11" t="e">
            <v>#N/A</v>
          </cell>
          <cell r="ABJ11" t="e">
            <v>#N/A</v>
          </cell>
          <cell r="ABK11" t="e">
            <v>#N/A</v>
          </cell>
          <cell r="ABL11" t="e">
            <v>#N/A</v>
          </cell>
          <cell r="ABM11" t="e">
            <v>#N/A</v>
          </cell>
          <cell r="ABN11" t="e">
            <v>#N/A</v>
          </cell>
          <cell r="ABO11" t="e">
            <v>#N/A</v>
          </cell>
          <cell r="ABP11" t="e">
            <v>#N/A</v>
          </cell>
          <cell r="ABQ11" t="e">
            <v>#N/A</v>
          </cell>
          <cell r="ABR11">
            <v>300.734004559048</v>
          </cell>
          <cell r="ABS11" t="e">
            <v>#N/A</v>
          </cell>
          <cell r="ABT11" t="e">
            <v>#N/A</v>
          </cell>
          <cell r="ABU11" t="e">
            <v>#N/A</v>
          </cell>
          <cell r="ABV11" t="e">
            <v>#N/A</v>
          </cell>
          <cell r="ABW11">
            <v>1.06978672257162</v>
          </cell>
          <cell r="ABX11" t="e">
            <v>#N/A</v>
          </cell>
          <cell r="ABY11" t="e">
            <v>#N/A</v>
          </cell>
          <cell r="ABZ11">
            <v>0.32762354216915501</v>
          </cell>
          <cell r="ACA11">
            <v>0.350487315414448</v>
          </cell>
          <cell r="ACB11" t="e">
            <v>#N/A</v>
          </cell>
          <cell r="ACC11" t="e">
            <v>#N/A</v>
          </cell>
          <cell r="ACD11" t="e">
            <v>#N/A</v>
          </cell>
          <cell r="ACE11" t="e">
            <v>#N/A</v>
          </cell>
          <cell r="ACF11" t="e">
            <v>#N/A</v>
          </cell>
          <cell r="ACG11" t="e">
            <v>#N/A</v>
          </cell>
          <cell r="ACH11">
            <v>328.3293143532</v>
          </cell>
          <cell r="ACI11">
            <v>2.6871529837765311</v>
          </cell>
          <cell r="ACJ11">
            <v>2.5721423334056799</v>
          </cell>
          <cell r="ACK11">
            <v>319.7374791421791</v>
          </cell>
          <cell r="ACL11">
            <v>320.09598988971271</v>
          </cell>
          <cell r="ACM11">
            <v>61.873734607764462</v>
          </cell>
          <cell r="ACN11">
            <v>62.339722818714158</v>
          </cell>
          <cell r="ACO11">
            <v>3.7169158961425812</v>
          </cell>
          <cell r="ACP11">
            <v>2.5740124618021549</v>
          </cell>
          <cell r="ACQ11">
            <v>4.1012149999999998</v>
          </cell>
          <cell r="ACR11">
            <v>3.6</v>
          </cell>
          <cell r="ACS11">
            <v>1734.10678774899</v>
          </cell>
          <cell r="ACT11">
            <v>67.293976428677396</v>
          </cell>
          <cell r="ACU11">
            <v>5927.2321693308386</v>
          </cell>
          <cell r="ACV11">
            <v>5684.1436345174179</v>
          </cell>
          <cell r="ACW11">
            <v>9860925.4394413978</v>
          </cell>
          <cell r="ACX11">
            <v>5671.1408805031406</v>
          </cell>
          <cell r="ACY11">
            <v>9834363.8951612804</v>
          </cell>
          <cell r="ACZ11">
            <v>923.12329604039405</v>
          </cell>
          <cell r="ADA11">
            <v>0.46367570197152119</v>
          </cell>
          <cell r="ADB11" t="e">
            <v>#N/A</v>
          </cell>
          <cell r="ADC11">
            <v>9507.9539999999906</v>
          </cell>
          <cell r="ADD11">
            <v>13543</v>
          </cell>
          <cell r="ADE11">
            <v>-7.061605535249277</v>
          </cell>
          <cell r="ADF11">
            <v>-7.0818815418280057</v>
          </cell>
          <cell r="ADG11">
            <v>-7.0898755782636584</v>
          </cell>
          <cell r="ADH11">
            <v>4.1599692198586433E-2</v>
          </cell>
          <cell r="ADI11">
            <v>1.43895975423263</v>
          </cell>
          <cell r="ADJ11">
            <v>1.71298426037477</v>
          </cell>
          <cell r="ADK11">
            <v>0.225599047774249</v>
          </cell>
          <cell r="ADL11">
            <v>74.070780674454298</v>
          </cell>
          <cell r="ADM11">
            <v>106.58487235513201</v>
          </cell>
          <cell r="ADN11">
            <v>0.36484083312328303</v>
          </cell>
          <cell r="ADO11">
            <v>4.6367570196999891E-3</v>
          </cell>
          <cell r="ADP11">
            <v>-8.746464279353992E-3</v>
          </cell>
          <cell r="ADQ11" t="e">
            <v>#N/A</v>
          </cell>
          <cell r="ADR11">
            <v>1734.8128537006239</v>
          </cell>
          <cell r="ADS11">
            <v>-1.884286260521417</v>
          </cell>
          <cell r="ADT11" t="e">
            <v>#N/A</v>
          </cell>
          <cell r="ADU11" t="e">
            <v>#N/A</v>
          </cell>
          <cell r="ADV11" t="e">
            <v>#N/A</v>
          </cell>
          <cell r="ADW11" t="e">
            <v>#N/A</v>
          </cell>
          <cell r="ADX11" t="e">
            <v>#N/A</v>
          </cell>
          <cell r="ADY11" t="e">
            <v>#N/A</v>
          </cell>
          <cell r="ADZ11" t="e">
            <v>#N/A</v>
          </cell>
          <cell r="AEA11" t="e">
            <v>#N/A</v>
          </cell>
          <cell r="AEB11" t="e">
            <v>#N/A</v>
          </cell>
          <cell r="AEC11" t="e">
            <v>#N/A</v>
          </cell>
          <cell r="AED11" t="e">
            <v>#N/A</v>
          </cell>
          <cell r="AEE11" t="e">
            <v>#N/A</v>
          </cell>
          <cell r="AEF11" t="e">
            <v>#N/A</v>
          </cell>
          <cell r="AEG11" t="e">
            <v>#N/A</v>
          </cell>
          <cell r="AEH11" t="e">
            <v>#N/A</v>
          </cell>
          <cell r="AEI11" t="e">
            <v>#N/A</v>
          </cell>
          <cell r="AEJ11" t="e">
            <v>#N/A</v>
          </cell>
          <cell r="AEK11" t="e">
            <v>#N/A</v>
          </cell>
          <cell r="AEL11" t="e">
            <v>#N/A</v>
          </cell>
          <cell r="AEM11" t="e">
            <v>#N/A</v>
          </cell>
          <cell r="AEN11" t="e">
            <v>#N/A</v>
          </cell>
          <cell r="AEO11">
            <v>24510.932120197001</v>
          </cell>
          <cell r="AEP11">
            <v>33608.395248179302</v>
          </cell>
          <cell r="AEQ11" t="e">
            <v>#N/A</v>
          </cell>
          <cell r="AER11" t="e">
            <v>#N/A</v>
          </cell>
          <cell r="AES11" t="e">
            <v>#N/A</v>
          </cell>
          <cell r="AET11" t="e">
            <v>#N/A</v>
          </cell>
          <cell r="AEU11" t="e">
            <v>#N/A</v>
          </cell>
          <cell r="AEV11" t="e">
            <v>#N/A</v>
          </cell>
          <cell r="AEW11" t="e">
            <v>#N/A</v>
          </cell>
          <cell r="AEX11" t="e">
            <v>#N/A</v>
          </cell>
          <cell r="AEY11" t="e">
            <v>#N/A</v>
          </cell>
          <cell r="AEZ11" t="e">
            <v>#N/A</v>
          </cell>
          <cell r="AFA11" t="e">
            <v>#N/A</v>
          </cell>
          <cell r="AFB11" t="e">
            <v>#N/A</v>
          </cell>
          <cell r="AFC11" t="e">
            <v>#N/A</v>
          </cell>
          <cell r="AFD11" t="e">
            <v>#N/A</v>
          </cell>
          <cell r="AFE11" t="e">
            <v>#N/A</v>
          </cell>
          <cell r="AFF11">
            <v>81.2832623639475</v>
          </cell>
          <cell r="AFG11">
            <v>4.4939891989990821</v>
          </cell>
          <cell r="AFH11">
            <v>5.7910607059637584</v>
          </cell>
          <cell r="AFI11">
            <v>77.787500493594024</v>
          </cell>
          <cell r="AFJ11">
            <v>76.833771985580739</v>
          </cell>
          <cell r="AFK11">
            <v>78.078904659800273</v>
          </cell>
          <cell r="AFL11">
            <v>78.67078573551197</v>
          </cell>
          <cell r="AFM11">
            <v>-3.6310868513579559</v>
          </cell>
          <cell r="AFN11">
            <v>2.0578740419598058</v>
          </cell>
          <cell r="AFO11">
            <v>4.2700610000000001</v>
          </cell>
          <cell r="AFP11">
            <v>2</v>
          </cell>
          <cell r="AFQ11">
            <v>1587.3441005703</v>
          </cell>
          <cell r="AFR11">
            <v>20.367222855648698</v>
          </cell>
          <cell r="AFS11">
            <v>4755.5742604652496</v>
          </cell>
          <cell r="AFT11">
            <v>4552.5083386430842</v>
          </cell>
          <cell r="AFU11">
            <v>7213538.4923757669</v>
          </cell>
          <cell r="AFV11">
            <v>4625.3996994909894</v>
          </cell>
          <cell r="AFW11">
            <v>7342100.9257666608</v>
          </cell>
          <cell r="AFX11">
            <v>160.969927589668</v>
          </cell>
          <cell r="AFY11">
            <v>13.46699137731218</v>
          </cell>
          <cell r="AFZ11" t="e">
            <v>#N/A</v>
          </cell>
          <cell r="AGA11">
            <v>6044.9049999999997</v>
          </cell>
          <cell r="AGB11">
            <v>8754.3649999999998</v>
          </cell>
          <cell r="AGC11">
            <v>-7.6564241595039393</v>
          </cell>
          <cell r="AGD11">
            <v>-7.7044067300360313</v>
          </cell>
          <cell r="AGE11">
            <v>-7.6889009975250842</v>
          </cell>
          <cell r="AGF11">
            <v>6.2486274036746142E-2</v>
          </cell>
          <cell r="AGG11">
            <v>0.14930218174200099</v>
          </cell>
          <cell r="AGH11">
            <v>0.11117725112103601</v>
          </cell>
          <cell r="AGI11">
            <v>0.187053594575945</v>
          </cell>
          <cell r="AGJ11">
            <v>15.204326404035999</v>
          </cell>
          <cell r="AGK11">
            <v>2.27003910404011</v>
          </cell>
          <cell r="AGL11">
            <v>3.8564084391155801E-2</v>
          </cell>
          <cell r="AGM11">
            <v>0.106729033108628</v>
          </cell>
          <cell r="AGN11">
            <v>1.129268784535184E-2</v>
          </cell>
          <cell r="AGO11" t="e">
            <v>#N/A</v>
          </cell>
          <cell r="AGP11">
            <v>1584.5195562070789</v>
          </cell>
          <cell r="AGQ11">
            <v>2.0002275651578971</v>
          </cell>
          <cell r="AGR11" t="e">
            <v>#N/A</v>
          </cell>
          <cell r="AGS11" t="e">
            <v>#N/A</v>
          </cell>
          <cell r="AGT11" t="e">
            <v>#N/A</v>
          </cell>
          <cell r="AGU11" t="e">
            <v>#N/A</v>
          </cell>
          <cell r="AGV11" t="e">
            <v>#N/A</v>
          </cell>
          <cell r="AGW11" t="e">
            <v>#N/A</v>
          </cell>
          <cell r="AGX11" t="e">
            <v>#N/A</v>
          </cell>
          <cell r="AGY11" t="e">
            <v>#N/A</v>
          </cell>
          <cell r="AGZ11" t="e">
            <v>#N/A</v>
          </cell>
          <cell r="AHA11" t="e">
            <v>#N/A</v>
          </cell>
          <cell r="AHB11" t="e">
            <v>#N/A</v>
          </cell>
          <cell r="AHC11" t="e">
            <v>#N/A</v>
          </cell>
          <cell r="AHD11" t="e">
            <v>#N/A</v>
          </cell>
          <cell r="AHE11" t="e">
            <v>#N/A</v>
          </cell>
          <cell r="AHF11" t="e">
            <v>#N/A</v>
          </cell>
          <cell r="AHG11" t="e">
            <v>#N/A</v>
          </cell>
          <cell r="AHH11" t="e">
            <v>#N/A</v>
          </cell>
          <cell r="AHI11" t="e">
            <v>#N/A</v>
          </cell>
          <cell r="AHJ11" t="e">
            <v>#N/A</v>
          </cell>
          <cell r="AHK11" t="e">
            <v>#N/A</v>
          </cell>
          <cell r="AHL11" t="e">
            <v>#N/A</v>
          </cell>
          <cell r="AHM11">
            <v>15174.9005</v>
          </cell>
          <cell r="AHN11">
            <v>21026.3516608965</v>
          </cell>
          <cell r="AHO11" t="e">
            <v>#N/A</v>
          </cell>
          <cell r="AHP11" t="e">
            <v>#N/A</v>
          </cell>
          <cell r="AHQ11" t="e">
            <v>#N/A</v>
          </cell>
          <cell r="AHR11" t="e">
            <v>#N/A</v>
          </cell>
          <cell r="AHS11" t="e">
            <v>#N/A</v>
          </cell>
          <cell r="AHT11" t="e">
            <v>#N/A</v>
          </cell>
          <cell r="AHU11" t="e">
            <v>#N/A</v>
          </cell>
          <cell r="AHV11" t="e">
            <v>#N/A</v>
          </cell>
          <cell r="AHW11" t="e">
            <v>#N/A</v>
          </cell>
          <cell r="AHX11" t="e">
            <v>#N/A</v>
          </cell>
          <cell r="AHY11" t="e">
            <v>#N/A</v>
          </cell>
          <cell r="AHZ11" t="e">
            <v>#N/A</v>
          </cell>
          <cell r="AIA11" t="e">
            <v>#N/A</v>
          </cell>
          <cell r="AIB11" t="e">
            <v>#N/A</v>
          </cell>
          <cell r="AIC11" t="e">
            <v>#N/A</v>
          </cell>
          <cell r="AID11">
            <v>2051.8793501483001</v>
          </cell>
          <cell r="AIE11">
            <v>1.573734765032464</v>
          </cell>
          <cell r="AIF11">
            <v>2.1881344326468488</v>
          </cell>
          <cell r="AIG11">
            <v>2020.0885149048149</v>
          </cell>
          <cell r="AIH11">
            <v>2007.94286101848</v>
          </cell>
          <cell r="AII11">
            <v>69.601171453766966</v>
          </cell>
          <cell r="AIJ11">
            <v>69.577395412993866</v>
          </cell>
          <cell r="AIK11">
            <v>1.413257748456775</v>
          </cell>
          <cell r="AIL11">
            <v>1.449908793889598</v>
          </cell>
          <cell r="AIM11">
            <v>1.7451749999999999</v>
          </cell>
          <cell r="AIN11">
            <v>2.4</v>
          </cell>
          <cell r="AIO11">
            <v>1598.3789939224901</v>
          </cell>
          <cell r="AIP11">
            <v>478.412334732499</v>
          </cell>
          <cell r="AIQ11">
            <v>4190.334818993163</v>
          </cell>
          <cell r="AIR11">
            <v>4117.2061433157987</v>
          </cell>
          <cell r="AIS11">
            <v>6589183.9394322401</v>
          </cell>
          <cell r="AIT11">
            <v>4091.1643415703702</v>
          </cell>
          <cell r="AIU11">
            <v>6539231.1442508139</v>
          </cell>
          <cell r="AIV11">
            <v>6330.4783476139701</v>
          </cell>
          <cell r="AIW11">
            <v>6.0629719493208176</v>
          </cell>
          <cell r="AIX11" t="e">
            <v>#N/A</v>
          </cell>
          <cell r="AIY11">
            <v>6022.5519999999897</v>
          </cell>
          <cell r="AIZ11">
            <v>8159.9549999999999</v>
          </cell>
          <cell r="AJA11">
            <v>-5.6377490702940332</v>
          </cell>
          <cell r="AJB11">
            <v>-5.6575415762781631</v>
          </cell>
          <cell r="AJC11">
            <v>-5.6583103121929552</v>
          </cell>
          <cell r="AJD11">
            <v>4.2879316533685131E-2</v>
          </cell>
          <cell r="AJE11">
            <v>5.23996</v>
          </cell>
          <cell r="AJF11">
            <v>7.3664921102780703</v>
          </cell>
          <cell r="AJG11">
            <v>0.28154971415195501</v>
          </cell>
          <cell r="AJH11">
            <v>55.112774372890513</v>
          </cell>
          <cell r="AJI11">
            <v>288.788733202971</v>
          </cell>
          <cell r="AJJ11">
            <v>0.14362396702394301</v>
          </cell>
          <cell r="AJK11">
            <v>1.432522425343416E-2</v>
          </cell>
          <cell r="AJL11">
            <v>3.683152732194116E-3</v>
          </cell>
          <cell r="AJM11" t="e">
            <v>#N/A</v>
          </cell>
          <cell r="AJN11">
            <v>1600.4017554791731</v>
          </cell>
          <cell r="AJO11">
            <v>-1.214549509734197</v>
          </cell>
          <cell r="AJP11" t="e">
            <v>#N/A</v>
          </cell>
          <cell r="AJQ11" t="e">
            <v>#N/A</v>
          </cell>
          <cell r="AJR11" t="e">
            <v>#N/A</v>
          </cell>
          <cell r="AJS11" t="e">
            <v>#N/A</v>
          </cell>
          <cell r="AJT11" t="e">
            <v>#N/A</v>
          </cell>
          <cell r="AJU11" t="e">
            <v>#N/A</v>
          </cell>
          <cell r="AJV11" t="e">
            <v>#N/A</v>
          </cell>
          <cell r="AJW11" t="e">
            <v>#N/A</v>
          </cell>
          <cell r="AJX11" t="e">
            <v>#N/A</v>
          </cell>
          <cell r="AJY11" t="e">
            <v>#N/A</v>
          </cell>
          <cell r="AJZ11" t="e">
            <v>#N/A</v>
          </cell>
          <cell r="AKA11" t="e">
            <v>#N/A</v>
          </cell>
          <cell r="AKB11" t="e">
            <v>#N/A</v>
          </cell>
          <cell r="AKC11" t="e">
            <v>#N/A</v>
          </cell>
          <cell r="AKD11" t="e">
            <v>#N/A</v>
          </cell>
          <cell r="AKE11" t="e">
            <v>#N/A</v>
          </cell>
          <cell r="AKF11" t="e">
            <v>#N/A</v>
          </cell>
          <cell r="AKG11" t="e">
            <v>#N/A</v>
          </cell>
          <cell r="AKH11" t="e">
            <v>#N/A</v>
          </cell>
          <cell r="AKI11" t="e">
            <v>#N/A</v>
          </cell>
          <cell r="AKJ11" t="e">
            <v>#N/A</v>
          </cell>
          <cell r="AKK11">
            <v>1300.6305654985699</v>
          </cell>
          <cell r="AKL11">
            <v>1776.1315</v>
          </cell>
          <cell r="AKM11" t="e">
            <v>#N/A</v>
          </cell>
          <cell r="AKN11" t="e">
            <v>#N/A</v>
          </cell>
          <cell r="AKO11" t="e">
            <v>#N/A</v>
          </cell>
          <cell r="AKP11" t="e">
            <v>#N/A</v>
          </cell>
          <cell r="AKQ11" t="e">
            <v>#N/A</v>
          </cell>
          <cell r="AKR11" t="e">
            <v>#N/A</v>
          </cell>
          <cell r="AKS11" t="e">
            <v>#N/A</v>
          </cell>
          <cell r="AKT11" t="e">
            <v>#N/A</v>
          </cell>
          <cell r="AKU11" t="e">
            <v>#N/A</v>
          </cell>
          <cell r="AKV11" t="e">
            <v>#N/A</v>
          </cell>
          <cell r="AKW11" t="e">
            <v>#N/A</v>
          </cell>
          <cell r="AKX11" t="e">
            <v>#N/A</v>
          </cell>
          <cell r="AKY11" t="e">
            <v>#N/A</v>
          </cell>
          <cell r="AKZ11" t="e">
            <v>#N/A</v>
          </cell>
          <cell r="ALA11" t="e">
            <v>#N/A</v>
          </cell>
          <cell r="ALB11" t="e">
            <v>#N/A</v>
          </cell>
          <cell r="ALC11" t="e">
            <v>#N/A</v>
          </cell>
          <cell r="ALD11" t="e">
            <v>#N/A</v>
          </cell>
          <cell r="ALE11" t="e">
            <v>#N/A</v>
          </cell>
          <cell r="ALF11" t="e">
            <v>#N/A</v>
          </cell>
          <cell r="ALG11" t="e">
            <v>#N/A</v>
          </cell>
          <cell r="ALH11" t="e">
            <v>#N/A</v>
          </cell>
          <cell r="ALI11" t="e">
            <v>#N/A</v>
          </cell>
          <cell r="ALJ11" t="e">
            <v>#N/A</v>
          </cell>
          <cell r="ALK11" t="e">
            <v>#N/A</v>
          </cell>
          <cell r="ALL11" t="e">
            <v>#N/A</v>
          </cell>
          <cell r="ALM11" t="e">
            <v>#N/A</v>
          </cell>
          <cell r="ALN11" t="e">
            <v>#N/A</v>
          </cell>
          <cell r="ALO11" t="e">
            <v>#N/A</v>
          </cell>
          <cell r="ALP11" t="e">
            <v>#N/A</v>
          </cell>
          <cell r="ALQ11" t="e">
            <v>#N/A</v>
          </cell>
          <cell r="ALR11" t="e">
            <v>#N/A</v>
          </cell>
          <cell r="ALS11" t="e">
            <v>#N/A</v>
          </cell>
          <cell r="ALT11" t="e">
            <v>#N/A</v>
          </cell>
          <cell r="ALU11" t="e">
            <v>#N/A</v>
          </cell>
          <cell r="ALV11" t="e">
            <v>#N/A</v>
          </cell>
          <cell r="ALW11">
            <v>3325.6734999999999</v>
          </cell>
          <cell r="ALX11">
            <v>4689.6229999999996</v>
          </cell>
          <cell r="ALY11" t="e">
            <v>#N/A</v>
          </cell>
          <cell r="ALZ11" t="e">
            <v>#N/A</v>
          </cell>
          <cell r="AMA11" t="e">
            <v>#N/A</v>
          </cell>
          <cell r="AMB11" t="e">
            <v>#N/A</v>
          </cell>
          <cell r="AMC11" t="e">
            <v>#N/A</v>
          </cell>
          <cell r="AMD11" t="e">
            <v>#N/A</v>
          </cell>
          <cell r="AME11" t="e">
            <v>#N/A</v>
          </cell>
          <cell r="AMF11" t="e">
            <v>#N/A</v>
          </cell>
          <cell r="AMG11" t="e">
            <v>#N/A</v>
          </cell>
          <cell r="AMH11" t="e">
            <v>#N/A</v>
          </cell>
          <cell r="AMI11" t="e">
            <v>#N/A</v>
          </cell>
          <cell r="AMJ11" t="e">
            <v>#N/A</v>
          </cell>
          <cell r="AMK11" t="e">
            <v>#N/A</v>
          </cell>
          <cell r="AML11" t="e">
            <v>#N/A</v>
          </cell>
          <cell r="AMM11" t="e">
            <v>#N/A</v>
          </cell>
          <cell r="AMN11">
            <v>894.73767436373703</v>
          </cell>
          <cell r="AMO11">
            <v>0.86230441854699968</v>
          </cell>
          <cell r="AMP11">
            <v>1.3108822751406899</v>
          </cell>
          <cell r="AMQ11">
            <v>887.08827298933761</v>
          </cell>
          <cell r="AMR11">
            <v>883.16048016816524</v>
          </cell>
          <cell r="AMS11">
            <v>64.080822612802578</v>
          </cell>
          <cell r="AMT11">
            <v>63.97442237741771</v>
          </cell>
          <cell r="AMU11">
            <v>-2.156941600510542</v>
          </cell>
          <cell r="AMV11">
            <v>2.0168105783488599</v>
          </cell>
          <cell r="AMW11">
            <v>5.1833959999999992</v>
          </cell>
          <cell r="AMX11">
            <v>3.7</v>
          </cell>
          <cell r="AMY11">
            <v>1736.06909648846</v>
          </cell>
          <cell r="AMZ11">
            <v>165.79677645839601</v>
          </cell>
          <cell r="ANA11">
            <v>25685.446169877261</v>
          </cell>
          <cell r="ANB11">
            <v>24354.067780525689</v>
          </cell>
          <cell r="ANC11">
            <v>42315718.255806491</v>
          </cell>
          <cell r="AND11">
            <v>24776.2232718747</v>
          </cell>
          <cell r="ANE11">
            <v>43013235.549999863</v>
          </cell>
          <cell r="ANF11">
            <v>2520.9802752024598</v>
          </cell>
          <cell r="ANG11">
            <v>5.7421883809066756</v>
          </cell>
          <cell r="ANH11" t="e">
            <v>#N/A</v>
          </cell>
          <cell r="ANI11">
            <v>40149.5554244253</v>
          </cell>
          <cell r="ANJ11">
            <v>56236.128849174303</v>
          </cell>
          <cell r="ANK11">
            <v>-7.3698724913537026</v>
          </cell>
          <cell r="ANL11">
            <v>-7.3669008012104946</v>
          </cell>
          <cell r="ANM11">
            <v>-7.3678315473163902</v>
          </cell>
          <cell r="ANN11">
            <v>4.3967840027108233E-2</v>
          </cell>
          <cell r="ANO11">
            <v>0.50980300000000001</v>
          </cell>
          <cell r="ANP11">
            <v>0.45379255598498103</v>
          </cell>
          <cell r="ANQ11">
            <v>0.180844644119908</v>
          </cell>
          <cell r="ANR11">
            <v>181.93119843509601</v>
          </cell>
          <cell r="ANS11">
            <v>92.749070755807494</v>
          </cell>
          <cell r="ANT11">
            <v>0.108695395397234</v>
          </cell>
          <cell r="ANU11">
            <v>3.5336210085048947E-2</v>
          </cell>
          <cell r="ANV11">
            <v>7.1204192124294978E-3</v>
          </cell>
          <cell r="ANW11" t="e">
            <v>#N/A</v>
          </cell>
          <cell r="ANX11">
            <v>1737.521576976291</v>
          </cell>
          <cell r="ANY11">
            <v>-0.72044594073579216</v>
          </cell>
          <cell r="ANZ11">
            <v>6463.69187247426</v>
          </cell>
          <cell r="AOA11">
            <v>1.021032005669009</v>
          </cell>
          <cell r="AOB11">
            <v>-0.26571593049469211</v>
          </cell>
          <cell r="AOC11">
            <v>6398.3625430707698</v>
          </cell>
          <cell r="AOD11">
            <v>6480.9126899328639</v>
          </cell>
          <cell r="AOE11">
            <v>66.973323949761252</v>
          </cell>
          <cell r="AOF11">
            <v>66.827908607457829</v>
          </cell>
          <cell r="AOG11">
            <v>-1.66131829862266</v>
          </cell>
          <cell r="AOH11">
            <v>1.200475372384169</v>
          </cell>
          <cell r="AOI11">
            <v>5.7277490000000002</v>
          </cell>
          <cell r="AOJ11">
            <v>5.6</v>
          </cell>
          <cell r="AOK11">
            <v>1702.43601235798</v>
          </cell>
          <cell r="AOL11">
            <v>1078.9643521517301</v>
          </cell>
          <cell r="AOM11">
            <v>101233.53253102671</v>
          </cell>
          <cell r="AON11">
            <v>95435.129883816131</v>
          </cell>
          <cell r="AOO11">
            <v>162234386.9880442</v>
          </cell>
          <cell r="AOP11">
            <v>95772.399835556993</v>
          </cell>
          <cell r="AOQ11">
            <v>163046382.4699997</v>
          </cell>
          <cell r="AOR11">
            <v>16691.768954319399</v>
          </cell>
          <cell r="AOS11">
            <v>-6.6903846264154687E-2</v>
          </cell>
          <cell r="AOT11">
            <v>95457.580326643496</v>
          </cell>
          <cell r="AOU11">
            <v>151483.91538880099</v>
          </cell>
          <cell r="AOV11">
            <v>213898</v>
          </cell>
          <cell r="AOW11">
            <v>-6.9201833468090106</v>
          </cell>
          <cell r="AOX11">
            <v>-6.9125775591265839</v>
          </cell>
          <cell r="AOY11">
            <v>-6.9270967085241928</v>
          </cell>
          <cell r="AOZ11">
            <v>4.0734932539141108E-2</v>
          </cell>
          <cell r="APA11">
            <v>1.1927000000000001</v>
          </cell>
          <cell r="APB11">
            <v>1.3958309271882701</v>
          </cell>
          <cell r="APC11">
            <v>0.22876926422466201</v>
          </cell>
          <cell r="APD11">
            <v>1295.5839691456299</v>
          </cell>
          <cell r="APE11">
            <v>1545.2429999999999</v>
          </cell>
          <cell r="APF11">
            <v>0.258230210826498</v>
          </cell>
          <cell r="APG11">
            <v>-6.6903846264199985E-4</v>
          </cell>
          <cell r="APH11">
            <v>-6.56911093807126E-3</v>
          </cell>
          <cell r="API11" t="e">
            <v>#N/A</v>
          </cell>
          <cell r="APJ11">
            <v>1699.9441105759511</v>
          </cell>
          <cell r="APK11">
            <v>-0.75656050103991568</v>
          </cell>
        </row>
        <row r="12">
          <cell r="A12">
            <v>1975</v>
          </cell>
          <cell r="B12">
            <v>160.10197063485199</v>
          </cell>
          <cell r="C12">
            <v>-1.2836977198952491</v>
          </cell>
          <cell r="D12">
            <v>-1.019986400018458</v>
          </cell>
          <cell r="E12">
            <v>162.18392194286929</v>
          </cell>
          <cell r="F12">
            <v>161.75181717178691</v>
          </cell>
          <cell r="G12">
            <v>62.998428898045617</v>
          </cell>
          <cell r="H12">
            <v>63.010234192843342</v>
          </cell>
          <cell r="I12">
            <v>1.2022602915073399</v>
          </cell>
          <cell r="J12">
            <v>2.0296597442115432</v>
          </cell>
          <cell r="K12">
            <v>1.039544</v>
          </cell>
          <cell r="L12">
            <v>1.4</v>
          </cell>
          <cell r="M12">
            <v>1906.9312890000001</v>
          </cell>
          <cell r="N12">
            <v>42.728012083246803</v>
          </cell>
          <cell r="O12">
            <v>3417.706292685742</v>
          </cell>
          <cell r="P12">
            <v>3382.1777319825051</v>
          </cell>
          <cell r="Q12">
            <v>6469043.163270385</v>
          </cell>
          <cell r="R12">
            <v>3369.2270441051601</v>
          </cell>
          <cell r="S12">
            <v>6424884.4701491129</v>
          </cell>
          <cell r="T12">
            <v>460.051170784541</v>
          </cell>
          <cell r="U12">
            <v>-1.2082260421678599</v>
          </cell>
          <cell r="V12" t="e">
            <v>#N/A</v>
          </cell>
          <cell r="W12">
            <v>5424.0494999999901</v>
          </cell>
          <cell r="X12">
            <v>7578.9</v>
          </cell>
          <cell r="Y12">
            <v>-7.2593552594792392</v>
          </cell>
          <cell r="Z12">
            <v>-7.2443947149293271</v>
          </cell>
          <cell r="AA12">
            <v>-7.2508873903317763</v>
          </cell>
          <cell r="AB12">
            <v>5.5380469382918719E-2</v>
          </cell>
          <cell r="AC12">
            <v>1.56587429053145</v>
          </cell>
          <cell r="AD12">
            <v>1.4306238626850201</v>
          </cell>
          <cell r="AE12">
            <v>0.20145226611511499</v>
          </cell>
          <cell r="AF12">
            <v>32.2529047938866</v>
          </cell>
          <cell r="AG12">
            <v>50.503994411705698</v>
          </cell>
          <cell r="AH12">
            <v>0.36209042572073002</v>
          </cell>
          <cell r="AI12">
            <v>-1.2082260421678001E-2</v>
          </cell>
          <cell r="AJ12">
            <v>9.3341236753085918E-3</v>
          </cell>
          <cell r="AK12" t="e">
            <v>#N/A</v>
          </cell>
          <cell r="AL12">
            <v>1912.6857533529071</v>
          </cell>
          <cell r="AM12">
            <v>-0.29439458872719809</v>
          </cell>
          <cell r="AN12">
            <v>204.02824050364001</v>
          </cell>
          <cell r="AO12">
            <v>-2.082643468800538</v>
          </cell>
          <cell r="AP12">
            <v>-0.80011321081150388</v>
          </cell>
          <cell r="AQ12">
            <v>208.3677988576319</v>
          </cell>
          <cell r="AR12">
            <v>205.6738642627931</v>
          </cell>
          <cell r="AS12">
            <v>55.196468275759557</v>
          </cell>
          <cell r="AT12">
            <v>55.185817126482249</v>
          </cell>
          <cell r="AU12">
            <v>-1.3371764435836651</v>
          </cell>
          <cell r="AV12">
            <v>2.6645682561269979</v>
          </cell>
          <cell r="AW12">
            <v>4.2651519999999996</v>
          </cell>
          <cell r="AX12">
            <v>4.3</v>
          </cell>
          <cell r="AY12">
            <v>1802.64073927252</v>
          </cell>
          <cell r="AZ12">
            <v>48.762039023342787</v>
          </cell>
          <cell r="BA12">
            <v>3934.1786916272681</v>
          </cell>
          <cell r="BB12">
            <v>3766.3799904777538</v>
          </cell>
          <cell r="BC12">
            <v>6809929.6379288416</v>
          </cell>
          <cell r="BD12">
            <v>3765.7356741769599</v>
          </cell>
          <cell r="BE12">
            <v>6788268.5396032566</v>
          </cell>
          <cell r="BF12">
            <v>531.66308069397201</v>
          </cell>
          <cell r="BG12">
            <v>-1.820723228860377</v>
          </cell>
          <cell r="BH12" t="e">
            <v>#N/A</v>
          </cell>
          <cell r="BI12">
            <v>7128.9669999999996</v>
          </cell>
          <cell r="BJ12" t="e">
            <v>#N/A</v>
          </cell>
          <cell r="BK12">
            <v>-7.1033042780740718</v>
          </cell>
          <cell r="BL12">
            <v>-7.0941424658069181</v>
          </cell>
          <cell r="BM12">
            <v>-7.0843287365481382</v>
          </cell>
          <cell r="BN12">
            <v>5.7822725171092652E-2</v>
          </cell>
          <cell r="BO12">
            <v>1.12962600303917</v>
          </cell>
          <cell r="BP12">
            <v>1.3227772730591401</v>
          </cell>
          <cell r="BQ12">
            <v>0.26087049811780699</v>
          </cell>
          <cell r="BR12">
            <v>53.224948730284602</v>
          </cell>
          <cell r="BS12">
            <v>60.124286096156403</v>
          </cell>
          <cell r="BT12">
            <v>0.31361718478014</v>
          </cell>
          <cell r="BU12">
            <v>-1.820723228859901E-2</v>
          </cell>
          <cell r="BV12">
            <v>-5.956017570328093E-3</v>
          </cell>
          <cell r="BW12" t="e">
            <v>#N/A</v>
          </cell>
          <cell r="BX12">
            <v>1808.083532502259</v>
          </cell>
          <cell r="BY12">
            <v>-1.0284887646872081</v>
          </cell>
          <cell r="BZ12" t="e">
            <v>#N/A</v>
          </cell>
          <cell r="CA12" t="e">
            <v>#N/A</v>
          </cell>
          <cell r="CB12" t="e">
            <v>#N/A</v>
          </cell>
          <cell r="CC12" t="e">
            <v>#N/A</v>
          </cell>
          <cell r="CD12" t="e">
            <v>#N/A</v>
          </cell>
          <cell r="CE12" t="e">
            <v>#N/A</v>
          </cell>
          <cell r="CF12" t="e">
            <v>#N/A</v>
          </cell>
          <cell r="CG12" t="e">
            <v>#N/A</v>
          </cell>
          <cell r="CH12" t="e">
            <v>#N/A</v>
          </cell>
          <cell r="CI12" t="e">
            <v>#N/A</v>
          </cell>
          <cell r="CJ12" t="e">
            <v>#N/A</v>
          </cell>
          <cell r="CK12" t="e">
            <v>#N/A</v>
          </cell>
          <cell r="CL12" t="e">
            <v>#N/A</v>
          </cell>
          <cell r="CM12" t="e">
            <v>#N/A</v>
          </cell>
          <cell r="CN12" t="e">
            <v>#N/A</v>
          </cell>
          <cell r="CO12" t="e">
            <v>#N/A</v>
          </cell>
          <cell r="CP12" t="e">
            <v>#N/A</v>
          </cell>
          <cell r="CQ12" t="e">
            <v>#N/A</v>
          </cell>
          <cell r="CR12" t="e">
            <v>#N/A</v>
          </cell>
          <cell r="CS12" t="e">
            <v>#N/A</v>
          </cell>
          <cell r="CT12" t="e">
            <v>#N/A</v>
          </cell>
          <cell r="CU12">
            <v>6497.5124999999998</v>
          </cell>
          <cell r="CV12">
            <v>8720.7415000000001</v>
          </cell>
          <cell r="CW12" t="e">
            <v>#N/A</v>
          </cell>
          <cell r="CX12" t="e">
            <v>#N/A</v>
          </cell>
          <cell r="CY12" t="e">
            <v>#N/A</v>
          </cell>
          <cell r="CZ12" t="e">
            <v>#N/A</v>
          </cell>
          <cell r="DA12" t="e">
            <v>#N/A</v>
          </cell>
          <cell r="DB12" t="e">
            <v>#N/A</v>
          </cell>
          <cell r="DC12" t="e">
            <v>#N/A</v>
          </cell>
          <cell r="DD12" t="e">
            <v>#N/A</v>
          </cell>
          <cell r="DE12" t="e">
            <v>#N/A</v>
          </cell>
          <cell r="DF12" t="e">
            <v>#N/A</v>
          </cell>
          <cell r="DG12" t="e">
            <v>#N/A</v>
          </cell>
          <cell r="DH12" t="e">
            <v>#N/A</v>
          </cell>
          <cell r="DI12" t="e">
            <v>#N/A</v>
          </cell>
          <cell r="DJ12" t="e">
            <v>#N/A</v>
          </cell>
          <cell r="DK12" t="e">
            <v>#N/A</v>
          </cell>
          <cell r="DL12" t="e">
            <v>#N/A</v>
          </cell>
          <cell r="DM12" t="e">
            <v>#N/A</v>
          </cell>
          <cell r="DN12" t="e">
            <v>#N/A</v>
          </cell>
          <cell r="DO12" t="e">
            <v>#N/A</v>
          </cell>
          <cell r="DP12" t="e">
            <v>#N/A</v>
          </cell>
          <cell r="DQ12" t="e">
            <v>#N/A</v>
          </cell>
          <cell r="DR12" t="e">
            <v>#N/A</v>
          </cell>
          <cell r="DS12" t="e">
            <v>#N/A</v>
          </cell>
          <cell r="DT12" t="e">
            <v>#N/A</v>
          </cell>
          <cell r="DU12" t="e">
            <v>#N/A</v>
          </cell>
          <cell r="DV12" t="e">
            <v>#N/A</v>
          </cell>
          <cell r="DW12" t="e">
            <v>#N/A</v>
          </cell>
          <cell r="DX12" t="e">
            <v>#N/A</v>
          </cell>
          <cell r="DY12" t="e">
            <v>#N/A</v>
          </cell>
          <cell r="DZ12" t="e">
            <v>#N/A</v>
          </cell>
          <cell r="EA12" t="e">
            <v>#N/A</v>
          </cell>
          <cell r="EB12" t="e">
            <v>#N/A</v>
          </cell>
          <cell r="EC12" t="e">
            <v>#N/A</v>
          </cell>
          <cell r="ED12" t="e">
            <v>#N/A</v>
          </cell>
          <cell r="EE12" t="e">
            <v>#N/A</v>
          </cell>
          <cell r="EF12" t="e">
            <v>#N/A</v>
          </cell>
          <cell r="EG12" t="e">
            <v>#N/A</v>
          </cell>
          <cell r="EH12">
            <v>502</v>
          </cell>
          <cell r="EI12" t="e">
            <v>#N/A</v>
          </cell>
          <cell r="EJ12" t="e">
            <v>#N/A</v>
          </cell>
          <cell r="EK12" t="e">
            <v>#N/A</v>
          </cell>
          <cell r="EL12" t="e">
            <v>#N/A</v>
          </cell>
          <cell r="EM12">
            <v>0.78089995455120098</v>
          </cell>
          <cell r="EN12" t="e">
            <v>#N/A</v>
          </cell>
          <cell r="EO12" t="e">
            <v>#N/A</v>
          </cell>
          <cell r="EP12">
            <v>0.63070742944035008</v>
          </cell>
          <cell r="EQ12">
            <v>0.49251940298507402</v>
          </cell>
          <cell r="ER12" t="e">
            <v>#N/A</v>
          </cell>
          <cell r="ES12" t="e">
            <v>#N/A</v>
          </cell>
          <cell r="ET12" t="e">
            <v>#N/A</v>
          </cell>
          <cell r="EU12" t="e">
            <v>#N/A</v>
          </cell>
          <cell r="EV12" t="e">
            <v>#N/A</v>
          </cell>
          <cell r="EW12" t="e">
            <v>#N/A</v>
          </cell>
          <cell r="EX12" t="e">
            <v>#N/A</v>
          </cell>
          <cell r="EY12" t="e">
            <v>#N/A</v>
          </cell>
          <cell r="EZ12" t="e">
            <v>#N/A</v>
          </cell>
          <cell r="FA12" t="e">
            <v>#N/A</v>
          </cell>
          <cell r="FB12" t="e">
            <v>#N/A</v>
          </cell>
          <cell r="FC12" t="e">
            <v>#N/A</v>
          </cell>
          <cell r="FD12" t="e">
            <v>#N/A</v>
          </cell>
          <cell r="FE12" t="e">
            <v>#N/A</v>
          </cell>
          <cell r="FF12" t="e">
            <v>#N/A</v>
          </cell>
          <cell r="FG12" t="e">
            <v>#N/A</v>
          </cell>
          <cell r="FH12" t="e">
            <v>#N/A</v>
          </cell>
          <cell r="FI12" t="e">
            <v>#N/A</v>
          </cell>
          <cell r="FJ12" t="e">
            <v>#N/A</v>
          </cell>
          <cell r="FK12" t="e">
            <v>#N/A</v>
          </cell>
          <cell r="FL12" t="e">
            <v>#N/A</v>
          </cell>
          <cell r="FM12" t="e">
            <v>#N/A</v>
          </cell>
          <cell r="FN12" t="e">
            <v>#N/A</v>
          </cell>
          <cell r="FO12" t="e">
            <v>#N/A</v>
          </cell>
          <cell r="FP12" t="e">
            <v>#N/A</v>
          </cell>
          <cell r="FQ12" t="e">
            <v>#N/A</v>
          </cell>
          <cell r="FR12" t="e">
            <v>#N/A</v>
          </cell>
          <cell r="FS12">
            <v>7430.9814999999999</v>
          </cell>
          <cell r="FT12">
            <v>10062.0357627374</v>
          </cell>
          <cell r="FU12" t="e">
            <v>#N/A</v>
          </cell>
          <cell r="FV12" t="e">
            <v>#N/A</v>
          </cell>
          <cell r="FW12" t="e">
            <v>#N/A</v>
          </cell>
          <cell r="FX12" t="e">
            <v>#N/A</v>
          </cell>
          <cell r="FY12" t="e">
            <v>#N/A</v>
          </cell>
          <cell r="FZ12" t="e">
            <v>#N/A</v>
          </cell>
          <cell r="GA12" t="e">
            <v>#N/A</v>
          </cell>
          <cell r="GB12" t="e">
            <v>#N/A</v>
          </cell>
          <cell r="GC12" t="e">
            <v>#N/A</v>
          </cell>
          <cell r="GD12" t="e">
            <v>#N/A</v>
          </cell>
          <cell r="GE12" t="e">
            <v>#N/A</v>
          </cell>
          <cell r="GF12" t="e">
            <v>#N/A</v>
          </cell>
          <cell r="GG12" t="e">
            <v>#N/A</v>
          </cell>
          <cell r="GH12" t="e">
            <v>#N/A</v>
          </cell>
          <cell r="GI12" t="e">
            <v>#N/A</v>
          </cell>
          <cell r="GJ12">
            <v>1557.6845166415501</v>
          </cell>
          <cell r="GK12">
            <v>-2.498571697158869</v>
          </cell>
          <cell r="GL12">
            <v>-2.5495579997713791</v>
          </cell>
          <cell r="GM12">
            <v>1597.6017415902411</v>
          </cell>
          <cell r="GN12">
            <v>1598.437610614322</v>
          </cell>
          <cell r="GO12">
            <v>58.382266096516908</v>
          </cell>
          <cell r="GP12">
            <v>58.467932921307273</v>
          </cell>
          <cell r="GQ12">
            <v>1.266226948058335</v>
          </cell>
          <cell r="GR12">
            <v>2.4634041873240702</v>
          </cell>
          <cell r="GS12">
            <v>1.9613959999999999</v>
          </cell>
          <cell r="GT12">
            <v>3.3</v>
          </cell>
          <cell r="GU12">
            <v>1800.8289378632001</v>
          </cell>
          <cell r="GV12">
            <v>344.76025169804899</v>
          </cell>
          <cell r="GW12">
            <v>33802.726162757986</v>
          </cell>
          <cell r="GX12">
            <v>33139.720843910713</v>
          </cell>
          <cell r="GY12">
            <v>60501444.682717413</v>
          </cell>
          <cell r="GZ12">
            <v>32639.3430792361</v>
          </cell>
          <cell r="HA12">
            <v>58777873.529933333</v>
          </cell>
          <cell r="HB12">
            <v>4988.3527477623302</v>
          </cell>
          <cell r="HC12">
            <v>-4.247868443794677</v>
          </cell>
          <cell r="HD12">
            <v>33043.807758036899</v>
          </cell>
          <cell r="HE12">
            <v>57814.128999999914</v>
          </cell>
          <cell r="HF12">
            <v>78633.343555207801</v>
          </cell>
          <cell r="HG12">
            <v>-7.2572750718540986</v>
          </cell>
          <cell r="HH12">
            <v>-7.2489122982206542</v>
          </cell>
          <cell r="HI12">
            <v>-7.2507580571722023</v>
          </cell>
          <cell r="HJ12">
            <v>4.6778783539331709E-2</v>
          </cell>
          <cell r="HK12">
            <v>1.5591334625197399</v>
          </cell>
          <cell r="HL12">
            <v>1.70992068597943</v>
          </cell>
          <cell r="HM12">
            <v>0.25505358730765798</v>
          </cell>
          <cell r="HN12">
            <v>397.29302386302402</v>
          </cell>
          <cell r="HO12">
            <v>619.43284793049804</v>
          </cell>
          <cell r="HP12">
            <v>0.427064793453304</v>
          </cell>
          <cell r="HQ12">
            <v>-4.2478684437943989E-2</v>
          </cell>
          <cell r="HR12">
            <v>-1.5612923067623879E-2</v>
          </cell>
          <cell r="HS12" t="e">
            <v>#N/A</v>
          </cell>
          <cell r="HT12">
            <v>1825.647384529321</v>
          </cell>
          <cell r="HU12">
            <v>-1.198128496552342</v>
          </cell>
          <cell r="HV12">
            <v>1014.64092003063</v>
          </cell>
          <cell r="HW12">
            <v>-2.532368463431856</v>
          </cell>
          <cell r="HX12">
            <v>-3.4481117804991519</v>
          </cell>
          <cell r="HY12">
            <v>1041.0029504512529</v>
          </cell>
          <cell r="HZ12">
            <v>1050.8763098697229</v>
          </cell>
          <cell r="IA12">
            <v>69.422956479753537</v>
          </cell>
          <cell r="IB12">
            <v>70.064429178141353</v>
          </cell>
          <cell r="IC12">
            <v>1.343580729462968</v>
          </cell>
          <cell r="ID12">
            <v>2.1650078615000008</v>
          </cell>
          <cell r="IE12">
            <v>3.634773</v>
          </cell>
          <cell r="IF12">
            <v>3.9</v>
          </cell>
          <cell r="IG12">
            <v>1616.5080536610701</v>
          </cell>
          <cell r="IH12">
            <v>163.615812050605</v>
          </cell>
          <cell r="II12">
            <v>2566.9249182829149</v>
          </cell>
          <cell r="IJ12">
            <v>2473.623024422895</v>
          </cell>
          <cell r="IK12">
            <v>4074238.5634044139</v>
          </cell>
          <cell r="IL12">
            <v>2444.23</v>
          </cell>
          <cell r="IM12">
            <v>3951117.4799999972</v>
          </cell>
          <cell r="IN12">
            <v>2712.25186340151</v>
          </cell>
          <cell r="IO12">
            <v>-4.8966510860678927</v>
          </cell>
          <cell r="IP12">
            <v>2454.5100000000002</v>
          </cell>
          <cell r="IQ12">
            <v>3663.6635000000001</v>
          </cell>
          <cell r="IR12">
            <v>5059.8599999999997</v>
          </cell>
          <cell r="IS12">
            <v>-5.7178278767197703</v>
          </cell>
          <cell r="IT12">
            <v>-5.706284146040149</v>
          </cell>
          <cell r="IU12">
            <v>-5.7121235578330456</v>
          </cell>
          <cell r="IV12">
            <v>3.8376671932431737E-2</v>
          </cell>
          <cell r="IW12">
            <v>7.1226700000000003</v>
          </cell>
          <cell r="IX12">
            <v>10.119504860810901</v>
          </cell>
          <cell r="IY12">
            <v>0.23955874449435299</v>
          </cell>
          <cell r="IZ12">
            <v>32.607922310032599</v>
          </cell>
          <cell r="JA12">
            <v>232.25547</v>
          </cell>
          <cell r="JB12">
            <v>0.25926950754588302</v>
          </cell>
          <cell r="JC12">
            <v>3.218487380941687E-2</v>
          </cell>
          <cell r="JD12">
            <v>9.4927613672227368E-5</v>
          </cell>
          <cell r="JE12" t="e">
            <v>#N/A</v>
          </cell>
          <cell r="JF12">
            <v>1647.0733507806619</v>
          </cell>
          <cell r="JG12">
            <v>-1.969517222978578</v>
          </cell>
          <cell r="JH12" t="e">
            <v>#N/A</v>
          </cell>
          <cell r="JI12" t="e">
            <v>#N/A</v>
          </cell>
          <cell r="JJ12" t="e">
            <v>#N/A</v>
          </cell>
          <cell r="JK12" t="e">
            <v>#N/A</v>
          </cell>
          <cell r="JL12" t="e">
            <v>#N/A</v>
          </cell>
          <cell r="JM12" t="e">
            <v>#N/A</v>
          </cell>
          <cell r="JN12" t="e">
            <v>#N/A</v>
          </cell>
          <cell r="JO12" t="e">
            <v>#N/A</v>
          </cell>
          <cell r="JP12" t="e">
            <v>#N/A</v>
          </cell>
          <cell r="JQ12" t="e">
            <v>#N/A</v>
          </cell>
          <cell r="JR12" t="e">
            <v>#N/A</v>
          </cell>
          <cell r="JS12" t="e">
            <v>#N/A</v>
          </cell>
          <cell r="JT12" t="e">
            <v>#N/A</v>
          </cell>
          <cell r="JU12" t="e">
            <v>#N/A</v>
          </cell>
          <cell r="JV12" t="e">
            <v>#N/A</v>
          </cell>
          <cell r="JW12" t="e">
            <v>#N/A</v>
          </cell>
          <cell r="JX12" t="e">
            <v>#N/A</v>
          </cell>
          <cell r="JY12" t="e">
            <v>#N/A</v>
          </cell>
          <cell r="JZ12" t="e">
            <v>#N/A</v>
          </cell>
          <cell r="KA12" t="e">
            <v>#N/A</v>
          </cell>
          <cell r="KB12" t="e">
            <v>#N/A</v>
          </cell>
          <cell r="KC12">
            <v>1054.8420000000001</v>
          </cell>
          <cell r="KD12">
            <v>1440.7598786677299</v>
          </cell>
          <cell r="KE12" t="e">
            <v>#N/A</v>
          </cell>
          <cell r="KF12" t="e">
            <v>#N/A</v>
          </cell>
          <cell r="KG12" t="e">
            <v>#N/A</v>
          </cell>
          <cell r="KH12" t="e">
            <v>#N/A</v>
          </cell>
          <cell r="KI12" t="e">
            <v>#N/A</v>
          </cell>
          <cell r="KJ12" t="e">
            <v>#N/A</v>
          </cell>
          <cell r="KK12" t="e">
            <v>#N/A</v>
          </cell>
          <cell r="KL12" t="e">
            <v>#N/A</v>
          </cell>
          <cell r="KM12" t="e">
            <v>#N/A</v>
          </cell>
          <cell r="KN12" t="e">
            <v>#N/A</v>
          </cell>
          <cell r="KO12" t="e">
            <v>#N/A</v>
          </cell>
          <cell r="KP12" t="e">
            <v>#N/A</v>
          </cell>
          <cell r="KQ12" t="e">
            <v>#N/A</v>
          </cell>
          <cell r="KR12" t="e">
            <v>#N/A</v>
          </cell>
          <cell r="KS12" t="e">
            <v>#N/A</v>
          </cell>
          <cell r="KT12">
            <v>107.335016300973</v>
          </cell>
          <cell r="KU12">
            <v>-0.75192860862692834</v>
          </cell>
          <cell r="KV12">
            <v>-2.1711738315329132</v>
          </cell>
          <cell r="KW12">
            <v>108.14821365919551</v>
          </cell>
          <cell r="KX12">
            <v>109.7171667133527</v>
          </cell>
          <cell r="KY12">
            <v>54.4239327678998</v>
          </cell>
          <cell r="KZ12">
            <v>54.123674227790602</v>
          </cell>
          <cell r="LA12">
            <v>4.280711038929752</v>
          </cell>
          <cell r="LB12">
            <v>1.929782483813014</v>
          </cell>
          <cell r="LC12">
            <v>5.0163359999999999</v>
          </cell>
          <cell r="LD12">
            <v>2.2999999999999998</v>
          </cell>
          <cell r="LE12">
            <v>2237.0909510000001</v>
          </cell>
          <cell r="LF12">
            <v>29.725207392236801</v>
          </cell>
          <cell r="LG12">
            <v>3516.203220394953</v>
          </cell>
          <cell r="LH12">
            <v>3339.8186524171219</v>
          </cell>
          <cell r="LI12">
            <v>7468131.5702079572</v>
          </cell>
          <cell r="LJ12">
            <v>3454.3885158622902</v>
          </cell>
          <cell r="LK12">
            <v>7727781.2900738493</v>
          </cell>
          <cell r="LL12">
            <v>348.31571064570198</v>
          </cell>
          <cell r="LM12">
            <v>1.011594232949943</v>
          </cell>
          <cell r="LN12" t="e">
            <v>#N/A</v>
          </cell>
          <cell r="LO12">
            <v>6496.6085000000003</v>
          </cell>
          <cell r="LP12">
            <v>9046.5404999999992</v>
          </cell>
          <cell r="LQ12">
            <v>-7.6818493422501266</v>
          </cell>
          <cell r="LR12">
            <v>-7.6627865070021581</v>
          </cell>
          <cell r="LS12">
            <v>-7.6520866249196224</v>
          </cell>
          <cell r="LT12">
            <v>3.7463869250621513E-2</v>
          </cell>
          <cell r="LU12">
            <v>0.117370799706529</v>
          </cell>
          <cell r="LV12">
            <v>7.4649481108230095E-2</v>
          </cell>
          <cell r="LW12">
            <v>0.21011993558932199</v>
          </cell>
          <cell r="LX12">
            <v>22.5532267116394</v>
          </cell>
          <cell r="LY12">
            <v>2.6470902551077802</v>
          </cell>
          <cell r="LZ12">
            <v>2.3432172251137501E-2</v>
          </cell>
          <cell r="MA12">
            <v>1.232234279214575E-2</v>
          </cell>
          <cell r="MB12">
            <v>-1.844766713199639E-3</v>
          </cell>
          <cell r="MC12" t="e">
            <v>#N/A</v>
          </cell>
          <cell r="MD12">
            <v>2236.088945968087</v>
          </cell>
          <cell r="ME12">
            <v>8.54107659495007E-2</v>
          </cell>
          <cell r="MF12">
            <v>485.78114635830099</v>
          </cell>
          <cell r="MG12">
            <v>1.390403830000797</v>
          </cell>
          <cell r="MH12">
            <v>2.4820307817946312</v>
          </cell>
          <cell r="MI12">
            <v>479.11945115910601</v>
          </cell>
          <cell r="MJ12">
            <v>474.01592518461041</v>
          </cell>
          <cell r="MK12">
            <v>58.208535228735457</v>
          </cell>
          <cell r="ML12">
            <v>57.928611126664919</v>
          </cell>
          <cell r="MM12">
            <v>-0.57948548667701161</v>
          </cell>
          <cell r="MN12">
            <v>2.4789795057431618</v>
          </cell>
          <cell r="MO12">
            <v>7.3631449999999994</v>
          </cell>
          <cell r="MP12">
            <v>4.5</v>
          </cell>
          <cell r="MQ12">
            <v>1993.0274760018301</v>
          </cell>
          <cell r="MR12">
            <v>99.644502767197991</v>
          </cell>
          <cell r="MS12">
            <v>14330.774024713081</v>
          </cell>
          <cell r="MT12">
            <v>13275.578353651121</v>
          </cell>
          <cell r="MU12">
            <v>26448531.35281856</v>
          </cell>
          <cell r="MV12">
            <v>13752.0224940383</v>
          </cell>
          <cell r="MW12">
            <v>27408158.68121355</v>
          </cell>
          <cell r="MX12">
            <v>1127.71688734194</v>
          </cell>
          <cell r="MY12">
            <v>1.2029313960808321</v>
          </cell>
          <cell r="MZ12">
            <v>13671.776449212901</v>
          </cell>
          <cell r="NA12">
            <v>24738.680499999999</v>
          </cell>
          <cell r="NB12">
            <v>35757.9</v>
          </cell>
          <cell r="NC12">
            <v>-7.406152776542914</v>
          </cell>
          <cell r="ND12">
            <v>-7.4066071538962337</v>
          </cell>
          <cell r="NE12">
            <v>-7.396794975571833</v>
          </cell>
          <cell r="NF12">
            <v>3.8436244645384941E-2</v>
          </cell>
          <cell r="NG12">
            <v>0.42233781688363198</v>
          </cell>
          <cell r="NH12">
            <v>0.31467524014748799</v>
          </cell>
          <cell r="NI12">
            <v>0.19447936043087499</v>
          </cell>
          <cell r="NJ12">
            <v>94.474406653140107</v>
          </cell>
          <cell r="NK12">
            <v>39.9001146572636</v>
          </cell>
          <cell r="NL12">
            <v>9.3761110849999996E-2</v>
          </cell>
          <cell r="NM12">
            <v>4.7566334166688623E-2</v>
          </cell>
          <cell r="NN12">
            <v>5.3046836941000458E-3</v>
          </cell>
          <cell r="NO12" t="e">
            <v>#N/A</v>
          </cell>
          <cell r="NP12">
            <v>1992.269613289167</v>
          </cell>
          <cell r="NQ12">
            <v>-4.3150286232296331E-2</v>
          </cell>
          <cell r="NR12">
            <v>93.162300752834895</v>
          </cell>
          <cell r="NS12">
            <v>-0.52817827947557738</v>
          </cell>
          <cell r="NT12">
            <v>2.844297824073716</v>
          </cell>
          <cell r="NU12">
            <v>93.656976560239613</v>
          </cell>
          <cell r="NV12">
            <v>90.5857716216791</v>
          </cell>
          <cell r="NW12">
            <v>67.504428432235287</v>
          </cell>
          <cell r="NX12">
            <v>67.753526516481358</v>
          </cell>
          <cell r="NY12">
            <v>4.109749540445673</v>
          </cell>
          <cell r="NZ12">
            <v>2.858617208724112</v>
          </cell>
          <cell r="OA12">
            <v>3.1438549999999998</v>
          </cell>
          <cell r="OB12">
            <v>2.2999999999999998</v>
          </cell>
          <cell r="OC12">
            <v>1899.14338599285</v>
          </cell>
          <cell r="OD12">
            <v>28.607075036194502</v>
          </cell>
          <cell r="OE12">
            <v>2386.563429954203</v>
          </cell>
          <cell r="OF12">
            <v>2311.5333362334168</v>
          </cell>
          <cell r="OG12">
            <v>4454840.3887634315</v>
          </cell>
          <cell r="OH12">
            <v>2323.1</v>
          </cell>
          <cell r="OI12">
            <v>4411899.9999999898</v>
          </cell>
          <cell r="OJ12">
            <v>304.01741963941902</v>
          </cell>
          <cell r="OK12">
            <v>1.162440048364946</v>
          </cell>
          <cell r="OL12">
            <v>2329.21127905499</v>
          </cell>
          <cell r="OM12">
            <v>3522.41949999999</v>
          </cell>
          <cell r="ON12">
            <v>4711.3999999999996</v>
          </cell>
          <cell r="OO12">
            <v>-7.4115170047901628</v>
          </cell>
          <cell r="OP12">
            <v>-7.435805280478359</v>
          </cell>
          <cell r="OQ12">
            <v>-7.4125169922276948</v>
          </cell>
          <cell r="OR12">
            <v>4.3696124428200242E-2</v>
          </cell>
          <cell r="OS12">
            <v>0.76428798482272098</v>
          </cell>
          <cell r="OT12">
            <v>0.92224802470479605</v>
          </cell>
          <cell r="OU12">
            <v>0.25458972887606801</v>
          </cell>
          <cell r="OV12">
            <v>23.718164890134901</v>
          </cell>
          <cell r="OW12">
            <v>18.1275084475743</v>
          </cell>
          <cell r="OX12">
            <v>0.248299852083773</v>
          </cell>
          <cell r="OY12">
            <v>5.2313791712746527E-2</v>
          </cell>
          <cell r="OZ12">
            <v>8.9590386238392258E-3</v>
          </cell>
          <cell r="PA12" t="e">
            <v>#N/A</v>
          </cell>
          <cell r="PB12">
            <v>1927.223076965214</v>
          </cell>
          <cell r="PC12">
            <v>-1.1747852321769561</v>
          </cell>
          <cell r="PD12">
            <v>1033.3149964950201</v>
          </cell>
          <cell r="PE12">
            <v>-1.568554905013908</v>
          </cell>
          <cell r="PF12">
            <v>-1.3225930095705269</v>
          </cell>
          <cell r="PG12">
            <v>1049.7813940432079</v>
          </cell>
          <cell r="PH12">
            <v>1047.1647239324391</v>
          </cell>
          <cell r="PI12">
            <v>59.798062163357663</v>
          </cell>
          <cell r="PJ12">
            <v>60.089240713270968</v>
          </cell>
          <cell r="PK12">
            <v>-0.93031507843868155</v>
          </cell>
          <cell r="PL12">
            <v>2.5142416899596398</v>
          </cell>
          <cell r="PM12">
            <v>5.0242010000000006</v>
          </cell>
          <cell r="PN12">
            <v>4.7</v>
          </cell>
          <cell r="PO12">
            <v>1830.91361304507</v>
          </cell>
          <cell r="PP12">
            <v>257.07200047101901</v>
          </cell>
          <cell r="PQ12">
            <v>23020.260190652491</v>
          </cell>
          <cell r="PR12">
            <v>21863.676047951121</v>
          </cell>
          <cell r="PS12">
            <v>40440306.117056914</v>
          </cell>
          <cell r="PT12">
            <v>21832</v>
          </cell>
          <cell r="PU12">
            <v>39972505.99999997</v>
          </cell>
          <cell r="PV12">
            <v>3031.01093352921</v>
          </cell>
          <cell r="PW12">
            <v>0.86498452907122214</v>
          </cell>
          <cell r="PX12">
            <v>21418.507918938802</v>
          </cell>
          <cell r="PY12">
            <v>38310.119943932601</v>
          </cell>
          <cell r="PZ12">
            <v>53916</v>
          </cell>
          <cell r="QA12">
            <v>-7.2427072399141004</v>
          </cell>
          <cell r="QB12">
            <v>-7.2349547863995927</v>
          </cell>
          <cell r="QC12">
            <v>-7.2344601833100164</v>
          </cell>
          <cell r="QD12">
            <v>4.7021779070547852E-2</v>
          </cell>
          <cell r="QE12">
            <v>0.81091291044992198</v>
          </cell>
          <cell r="QF12">
            <v>0.99926138188640801</v>
          </cell>
          <cell r="QG12">
            <v>0.27873044879403802</v>
          </cell>
          <cell r="QH12">
            <v>288.016352718669</v>
          </cell>
          <cell r="QI12">
            <v>233.55617884026699</v>
          </cell>
          <cell r="QJ12">
            <v>0.25694089841763001</v>
          </cell>
          <cell r="QK12">
            <v>7.1368713751559426E-2</v>
          </cell>
          <cell r="QL12">
            <v>7.1503527119861951E-2</v>
          </cell>
          <cell r="QM12" t="e">
            <v>#N/A</v>
          </cell>
          <cell r="QN12">
            <v>1849.6572135611491</v>
          </cell>
          <cell r="QO12">
            <v>-0.93042506933008751</v>
          </cell>
          <cell r="QP12" t="e">
            <v>#N/A</v>
          </cell>
          <cell r="QQ12" t="e">
            <v>#N/A</v>
          </cell>
          <cell r="QR12" t="e">
            <v>#N/A</v>
          </cell>
          <cell r="QS12" t="e">
            <v>#N/A</v>
          </cell>
          <cell r="QT12" t="e">
            <v>#N/A</v>
          </cell>
          <cell r="QU12" t="e">
            <v>#N/A</v>
          </cell>
          <cell r="QV12" t="e">
            <v>#N/A</v>
          </cell>
          <cell r="QW12" t="e">
            <v>#N/A</v>
          </cell>
          <cell r="QX12" t="e">
            <v>#N/A</v>
          </cell>
          <cell r="QY12" t="e">
            <v>#N/A</v>
          </cell>
          <cell r="QZ12" t="e">
            <v>#N/A</v>
          </cell>
          <cell r="RA12" t="e">
            <v>#N/A</v>
          </cell>
          <cell r="RB12" t="e">
            <v>#N/A</v>
          </cell>
          <cell r="RC12" t="e">
            <v>#N/A</v>
          </cell>
          <cell r="RD12" t="e">
            <v>#N/A</v>
          </cell>
          <cell r="RE12" t="e">
            <v>#N/A</v>
          </cell>
          <cell r="RF12" t="e">
            <v>#N/A</v>
          </cell>
          <cell r="RG12" t="e">
            <v>#N/A</v>
          </cell>
          <cell r="RH12" t="e">
            <v>#N/A</v>
          </cell>
          <cell r="RI12" t="e">
            <v>#N/A</v>
          </cell>
          <cell r="RJ12" t="e">
            <v>#N/A</v>
          </cell>
          <cell r="RK12" t="e">
            <v>#N/A</v>
          </cell>
          <cell r="RL12">
            <v>4512.0815000000002</v>
          </cell>
          <cell r="RM12" t="e">
            <v>#N/A</v>
          </cell>
          <cell r="RN12" t="e">
            <v>#N/A</v>
          </cell>
          <cell r="RO12" t="e">
            <v>#N/A</v>
          </cell>
          <cell r="RP12" t="e">
            <v>#N/A</v>
          </cell>
          <cell r="RQ12" t="e">
            <v>#N/A</v>
          </cell>
          <cell r="RR12" t="e">
            <v>#N/A</v>
          </cell>
          <cell r="RS12" t="e">
            <v>#N/A</v>
          </cell>
          <cell r="RT12" t="e">
            <v>#N/A</v>
          </cell>
          <cell r="RU12" t="e">
            <v>#N/A</v>
          </cell>
          <cell r="RV12" t="e">
            <v>#N/A</v>
          </cell>
          <cell r="RW12" t="e">
            <v>#N/A</v>
          </cell>
          <cell r="RX12" t="e">
            <v>#N/A</v>
          </cell>
          <cell r="RY12" t="e">
            <v>#N/A</v>
          </cell>
          <cell r="RZ12" t="e">
            <v>#N/A</v>
          </cell>
          <cell r="SA12" t="e">
            <v>#N/A</v>
          </cell>
          <cell r="SB12" t="e">
            <v>#N/A</v>
          </cell>
          <cell r="SC12" t="e">
            <v>#N/A</v>
          </cell>
          <cell r="SD12" t="e">
            <v>#N/A</v>
          </cell>
          <cell r="SE12" t="e">
            <v>#N/A</v>
          </cell>
          <cell r="SF12" t="e">
            <v>#N/A</v>
          </cell>
          <cell r="SG12" t="e">
            <v>#N/A</v>
          </cell>
          <cell r="SH12" t="e">
            <v>#N/A</v>
          </cell>
          <cell r="SI12" t="e">
            <v>#N/A</v>
          </cell>
          <cell r="SJ12" t="e">
            <v>#N/A</v>
          </cell>
          <cell r="SK12" t="e">
            <v>#N/A</v>
          </cell>
          <cell r="SL12" t="e">
            <v>#N/A</v>
          </cell>
          <cell r="SM12" t="e">
            <v>#N/A</v>
          </cell>
          <cell r="SN12" t="e">
            <v>#N/A</v>
          </cell>
          <cell r="SO12" t="e">
            <v>#N/A</v>
          </cell>
          <cell r="SP12" t="e">
            <v>#N/A</v>
          </cell>
          <cell r="SQ12" t="e">
            <v>#N/A</v>
          </cell>
          <cell r="SR12" t="e">
            <v>#N/A</v>
          </cell>
          <cell r="SS12" t="e">
            <v>#N/A</v>
          </cell>
          <cell r="ST12" t="e">
            <v>#N/A</v>
          </cell>
          <cell r="SU12" t="e">
            <v>#N/A</v>
          </cell>
          <cell r="SV12" t="e">
            <v>#N/A</v>
          </cell>
          <cell r="SW12">
            <v>7967.1334999999999</v>
          </cell>
          <cell r="SX12">
            <v>10540.525</v>
          </cell>
          <cell r="SY12" t="e">
            <v>#N/A</v>
          </cell>
          <cell r="SZ12" t="e">
            <v>#N/A</v>
          </cell>
          <cell r="TA12" t="e">
            <v>#N/A</v>
          </cell>
          <cell r="TB12" t="e">
            <v>#N/A</v>
          </cell>
          <cell r="TC12" t="e">
            <v>#N/A</v>
          </cell>
          <cell r="TD12" t="e">
            <v>#N/A</v>
          </cell>
          <cell r="TE12" t="e">
            <v>#N/A</v>
          </cell>
          <cell r="TF12" t="e">
            <v>#N/A</v>
          </cell>
          <cell r="TG12">
            <v>503.46763985057999</v>
          </cell>
          <cell r="TH12" t="e">
            <v>#N/A</v>
          </cell>
          <cell r="TI12" t="e">
            <v>#N/A</v>
          </cell>
          <cell r="TJ12" t="e">
            <v>#N/A</v>
          </cell>
          <cell r="TK12" t="e">
            <v>#N/A</v>
          </cell>
          <cell r="TL12" t="e">
            <v>#N/A</v>
          </cell>
          <cell r="TM12" t="e">
            <v>#N/A</v>
          </cell>
          <cell r="TN12">
            <v>43.6647056851629</v>
          </cell>
          <cell r="TO12">
            <v>-0.20071237124892341</v>
          </cell>
          <cell r="TP12">
            <v>0.37208467696203668</v>
          </cell>
          <cell r="TQ12">
            <v>43.752522410373977</v>
          </cell>
          <cell r="TR12">
            <v>43.502838289842821</v>
          </cell>
          <cell r="TS12">
            <v>67.245888841398695</v>
          </cell>
          <cell r="TT12">
            <v>67.391383716733827</v>
          </cell>
          <cell r="TU12">
            <v>4.6615871743590276</v>
          </cell>
          <cell r="TV12">
            <v>2.7578200167172722</v>
          </cell>
          <cell r="TW12">
            <v>7.6378060213249199</v>
          </cell>
          <cell r="TX12">
            <v>7.9</v>
          </cell>
          <cell r="TY12">
            <v>2181.6830102983299</v>
          </cell>
          <cell r="TZ12">
            <v>10.1662499901646</v>
          </cell>
          <cell r="UA12">
            <v>1400.8983890116051</v>
          </cell>
          <cell r="UB12">
            <v>1293.900487503033</v>
          </cell>
          <cell r="UC12">
            <v>2834933.603658204</v>
          </cell>
          <cell r="UD12">
            <v>1287.4418750616201</v>
          </cell>
          <cell r="UE12">
            <v>2808790.0655685621</v>
          </cell>
          <cell r="UF12">
            <v>140.47723199422501</v>
          </cell>
          <cell r="UG12">
            <v>10.940440334171649</v>
          </cell>
          <cell r="UH12" t="e">
            <v>#N/A</v>
          </cell>
          <cell r="UI12">
            <v>2078.75</v>
          </cell>
          <cell r="UJ12">
            <v>3177.78</v>
          </cell>
          <cell r="UK12">
            <v>-7.6055976119790598</v>
          </cell>
          <cell r="UL12">
            <v>-7.6183183717673959</v>
          </cell>
          <cell r="UM12">
            <v>-7.6096105313049804</v>
          </cell>
          <cell r="UN12">
            <v>2.799204595453305E-2</v>
          </cell>
          <cell r="UO12">
            <v>0.71081715263775302</v>
          </cell>
          <cell r="UP12">
            <v>0.57860141029263301</v>
          </cell>
          <cell r="UQ12">
            <v>0.176860484350919</v>
          </cell>
          <cell r="UR12">
            <v>7.72256099651824</v>
          </cell>
          <cell r="US12">
            <v>5.4893288186164702</v>
          </cell>
          <cell r="UT12">
            <v>0.26937623407323502</v>
          </cell>
          <cell r="UU12" t="e">
            <v>#N/A</v>
          </cell>
          <cell r="UV12" t="e">
            <v>#N/A</v>
          </cell>
          <cell r="UW12" t="e">
            <v>#N/A</v>
          </cell>
          <cell r="UX12">
            <v>2190.9981726098999</v>
          </cell>
          <cell r="UY12">
            <v>-0.82528737408181785</v>
          </cell>
          <cell r="UZ12">
            <v>986.91176198577</v>
          </cell>
          <cell r="VA12">
            <v>-3.8486939647008889</v>
          </cell>
          <cell r="VB12">
            <v>-2.860864825652198</v>
          </cell>
          <cell r="VC12">
            <v>1026.4153475184769</v>
          </cell>
          <cell r="VD12">
            <v>1015.977505064705</v>
          </cell>
          <cell r="VE12">
            <v>54.230616016193153</v>
          </cell>
          <cell r="VF12">
            <v>54.434407358956548</v>
          </cell>
          <cell r="VG12">
            <v>-3.2541308487123999</v>
          </cell>
          <cell r="VH12">
            <v>2.204901099309176</v>
          </cell>
          <cell r="VI12">
            <v>6.1287979999999997</v>
          </cell>
          <cell r="VJ12">
            <v>5.6</v>
          </cell>
          <cell r="VK12">
            <v>1884.26304449954</v>
          </cell>
          <cell r="VL12">
            <v>242.19933118330499</v>
          </cell>
          <cell r="VM12">
            <v>21623.98068394959</v>
          </cell>
          <cell r="VN12">
            <v>20298.6905882713</v>
          </cell>
          <cell r="VO12">
            <v>38306000.068552807</v>
          </cell>
          <cell r="VP12">
            <v>20336.615506677001</v>
          </cell>
          <cell r="VQ12">
            <v>38319533.049427763</v>
          </cell>
          <cell r="VR12">
            <v>2823.71989731449</v>
          </cell>
          <cell r="VS12">
            <v>-2.729371490217702</v>
          </cell>
          <cell r="VT12">
            <v>19814.272171080302</v>
          </cell>
          <cell r="VU12">
            <v>39724.838999999913</v>
          </cell>
          <cell r="VV12">
            <v>55441.000999999997</v>
          </cell>
          <cell r="VW12">
            <v>-7.2364087188293924</v>
          </cell>
          <cell r="VX12">
            <v>-7.2076533090867621</v>
          </cell>
          <cell r="VY12">
            <v>-7.1969319926238864</v>
          </cell>
          <cell r="VZ12">
            <v>5.1472968321827683E-2</v>
          </cell>
          <cell r="WA12">
            <v>0.41809613328719603</v>
          </cell>
          <cell r="WB12">
            <v>0.31423287680006901</v>
          </cell>
          <cell r="WC12">
            <v>0.18549413319515501</v>
          </cell>
          <cell r="WD12">
            <v>183.066341829653</v>
          </cell>
          <cell r="WE12">
            <v>76.539329654010302</v>
          </cell>
          <cell r="WF12">
            <v>9.7076666798908293E-2</v>
          </cell>
          <cell r="WG12">
            <v>-2.7293714902179009E-2</v>
          </cell>
          <cell r="WH12">
            <v>-2.036940344673829E-2</v>
          </cell>
          <cell r="WI12" t="e">
            <v>#N/A</v>
          </cell>
          <cell r="WJ12">
            <v>1887.116802040731</v>
          </cell>
          <cell r="WK12">
            <v>-1.046863682987953</v>
          </cell>
          <cell r="WL12" t="e">
            <v>#N/A</v>
          </cell>
          <cell r="WM12" t="e">
            <v>#N/A</v>
          </cell>
          <cell r="WN12" t="e">
            <v>#N/A</v>
          </cell>
          <cell r="WO12" t="e">
            <v>#N/A</v>
          </cell>
          <cell r="WP12" t="e">
            <v>#N/A</v>
          </cell>
          <cell r="WQ12" t="e">
            <v>#N/A</v>
          </cell>
          <cell r="WR12" t="e">
            <v>#N/A</v>
          </cell>
          <cell r="WS12" t="e">
            <v>#N/A</v>
          </cell>
          <cell r="WT12" t="e">
            <v>#N/A</v>
          </cell>
          <cell r="WU12" t="e">
            <v>#N/A</v>
          </cell>
          <cell r="WV12" t="e">
            <v>#N/A</v>
          </cell>
          <cell r="WW12" t="e">
            <v>#N/A</v>
          </cell>
          <cell r="WX12" t="e">
            <v>#N/A</v>
          </cell>
          <cell r="WY12" t="e">
            <v>#N/A</v>
          </cell>
          <cell r="WZ12" t="e">
            <v>#N/A</v>
          </cell>
          <cell r="XA12" t="e">
            <v>#N/A</v>
          </cell>
          <cell r="XB12" t="e">
            <v>#N/A</v>
          </cell>
          <cell r="XC12" t="e">
            <v>#N/A</v>
          </cell>
          <cell r="XD12" t="e">
            <v>#N/A</v>
          </cell>
          <cell r="XE12" t="e">
            <v>#N/A</v>
          </cell>
          <cell r="XF12" t="e">
            <v>#N/A</v>
          </cell>
          <cell r="XG12">
            <v>2342.1</v>
          </cell>
          <cell r="XH12">
            <v>3301.652</v>
          </cell>
          <cell r="XI12" t="e">
            <v>#N/A</v>
          </cell>
          <cell r="XJ12" t="e">
            <v>#N/A</v>
          </cell>
          <cell r="XK12" t="e">
            <v>#N/A</v>
          </cell>
          <cell r="XL12" t="e">
            <v>#N/A</v>
          </cell>
          <cell r="XM12" t="e">
            <v>#N/A</v>
          </cell>
          <cell r="XN12" t="e">
            <v>#N/A</v>
          </cell>
          <cell r="XO12" t="e">
            <v>#N/A</v>
          </cell>
          <cell r="XP12" t="e">
            <v>#N/A</v>
          </cell>
          <cell r="XQ12" t="e">
            <v>#N/A</v>
          </cell>
          <cell r="XR12" t="e">
            <v>#N/A</v>
          </cell>
          <cell r="XS12" t="e">
            <v>#N/A</v>
          </cell>
          <cell r="XT12" t="e">
            <v>#N/A</v>
          </cell>
          <cell r="XU12" t="e">
            <v>#N/A</v>
          </cell>
          <cell r="XV12" t="e">
            <v>#N/A</v>
          </cell>
          <cell r="XW12" t="e">
            <v>#N/A</v>
          </cell>
          <cell r="XX12">
            <v>13.494642649563801</v>
          </cell>
          <cell r="XY12">
            <v>-0.32706032656835138</v>
          </cell>
          <cell r="XZ12">
            <v>-0.61046667547892675</v>
          </cell>
          <cell r="YA12">
            <v>13.53892309565428</v>
          </cell>
          <cell r="YB12">
            <v>13.57752893909046</v>
          </cell>
          <cell r="YC12">
            <v>56.526260281075217</v>
          </cell>
          <cell r="YD12">
            <v>56.391715860812504</v>
          </cell>
          <cell r="YE12">
            <v>-7.3874307329572453</v>
          </cell>
          <cell r="YF12">
            <v>1.4955436952327259</v>
          </cell>
          <cell r="YG12">
            <v>0.46893264414475988</v>
          </cell>
          <cell r="YH12">
            <v>0.2</v>
          </cell>
          <cell r="YI12">
            <v>1766.2753876295301</v>
          </cell>
          <cell r="YJ12">
            <v>2.6010150594403001</v>
          </cell>
          <cell r="YK12">
            <v>153.14636626616019</v>
          </cell>
          <cell r="YL12">
            <v>158.2189286873062</v>
          </cell>
          <cell r="YM12">
            <v>282490.50552169431</v>
          </cell>
          <cell r="YN12">
            <v>159.48727808337</v>
          </cell>
          <cell r="YO12">
            <v>281698.45391868299</v>
          </cell>
          <cell r="YP12">
            <v>35.224648498167397</v>
          </cell>
          <cell r="YQ12">
            <v>-10.524896361931081</v>
          </cell>
          <cell r="YR12">
            <v>153.204733107691</v>
          </cell>
          <cell r="YS12">
            <v>271.57600000000002</v>
          </cell>
          <cell r="YT12">
            <v>365.4</v>
          </cell>
          <cell r="YU12">
            <v>-6.8009034642762591</v>
          </cell>
          <cell r="YV12">
            <v>-6.780797243608907</v>
          </cell>
          <cell r="YW12">
            <v>-6.7994525415031903</v>
          </cell>
          <cell r="YX12">
            <v>5.1764580035332228E-2</v>
          </cell>
          <cell r="YY12">
            <v>1.12962600303917</v>
          </cell>
          <cell r="YZ12">
            <v>1.2991195250407701</v>
          </cell>
          <cell r="ZA12">
            <v>0.18677514184374799</v>
          </cell>
          <cell r="ZB12">
            <v>2.52046379500299</v>
          </cell>
          <cell r="ZC12">
            <v>2.8471814425541799</v>
          </cell>
          <cell r="ZD12">
            <v>0.244655410344086</v>
          </cell>
          <cell r="ZE12">
            <v>-0.105248963619302</v>
          </cell>
          <cell r="ZF12" t="e">
            <v>#N/A</v>
          </cell>
          <cell r="ZG12" t="e">
            <v>#N/A</v>
          </cell>
          <cell r="ZH12">
            <v>1785.4406414291329</v>
          </cell>
          <cell r="ZI12">
            <v>-0.96784451545711692</v>
          </cell>
          <cell r="ZJ12" t="e">
            <v>#N/A</v>
          </cell>
          <cell r="ZK12" t="e">
            <v>#N/A</v>
          </cell>
          <cell r="ZL12" t="e">
            <v>#N/A</v>
          </cell>
          <cell r="ZM12" t="e">
            <v>#N/A</v>
          </cell>
          <cell r="ZN12" t="e">
            <v>#N/A</v>
          </cell>
          <cell r="ZO12" t="e">
            <v>#N/A</v>
          </cell>
          <cell r="ZP12" t="e">
            <v>#N/A</v>
          </cell>
          <cell r="ZQ12" t="e">
            <v>#N/A</v>
          </cell>
          <cell r="ZR12" t="e">
            <v>#N/A</v>
          </cell>
          <cell r="ZS12" t="e">
            <v>#N/A</v>
          </cell>
          <cell r="ZT12" t="e">
            <v>#N/A</v>
          </cell>
          <cell r="ZU12" t="e">
            <v>#N/A</v>
          </cell>
          <cell r="ZV12" t="e">
            <v>#N/A</v>
          </cell>
          <cell r="ZW12" t="e">
            <v>#N/A</v>
          </cell>
          <cell r="ZX12" t="e">
            <v>#N/A</v>
          </cell>
          <cell r="ZY12" t="e">
            <v>#N/A</v>
          </cell>
          <cell r="ZZ12" t="e">
            <v>#N/A</v>
          </cell>
          <cell r="AAA12" t="e">
            <v>#N/A</v>
          </cell>
          <cell r="AAB12" t="e">
            <v>#N/A</v>
          </cell>
          <cell r="AAC12" t="e">
            <v>#N/A</v>
          </cell>
          <cell r="AAD12" t="e">
            <v>#N/A</v>
          </cell>
          <cell r="AAE12">
            <v>1829.8035</v>
          </cell>
          <cell r="AAF12">
            <v>2456.1295</v>
          </cell>
          <cell r="AAG12" t="e">
            <v>#N/A</v>
          </cell>
          <cell r="AAH12" t="e">
            <v>#N/A</v>
          </cell>
          <cell r="AAI12" t="e">
            <v>#N/A</v>
          </cell>
          <cell r="AAJ12" t="e">
            <v>#N/A</v>
          </cell>
          <cell r="AAK12" t="e">
            <v>#N/A</v>
          </cell>
          <cell r="AAL12" t="e">
            <v>#N/A</v>
          </cell>
          <cell r="AAM12" t="e">
            <v>#N/A</v>
          </cell>
          <cell r="AAN12" t="e">
            <v>#N/A</v>
          </cell>
          <cell r="AAO12" t="e">
            <v>#N/A</v>
          </cell>
          <cell r="AAP12" t="e">
            <v>#N/A</v>
          </cell>
          <cell r="AAQ12" t="e">
            <v>#N/A</v>
          </cell>
          <cell r="AAR12" t="e">
            <v>#N/A</v>
          </cell>
          <cell r="AAS12" t="e">
            <v>#N/A</v>
          </cell>
          <cell r="AAT12" t="e">
            <v>#N/A</v>
          </cell>
          <cell r="AAU12" t="e">
            <v>#N/A</v>
          </cell>
          <cell r="AAV12" t="e">
            <v>#N/A</v>
          </cell>
          <cell r="AAW12" t="e">
            <v>#N/A</v>
          </cell>
          <cell r="AAX12" t="e">
            <v>#N/A</v>
          </cell>
          <cell r="AAY12" t="e">
            <v>#N/A</v>
          </cell>
          <cell r="AAZ12" t="e">
            <v>#N/A</v>
          </cell>
          <cell r="ABA12" t="e">
            <v>#N/A</v>
          </cell>
          <cell r="ABB12" t="e">
            <v>#N/A</v>
          </cell>
          <cell r="ABC12" t="e">
            <v>#N/A</v>
          </cell>
          <cell r="ABD12" t="e">
            <v>#N/A</v>
          </cell>
          <cell r="ABE12" t="e">
            <v>#N/A</v>
          </cell>
          <cell r="ABF12" t="e">
            <v>#N/A</v>
          </cell>
          <cell r="ABG12" t="e">
            <v>#N/A</v>
          </cell>
          <cell r="ABH12" t="e">
            <v>#N/A</v>
          </cell>
          <cell r="ABI12" t="e">
            <v>#N/A</v>
          </cell>
          <cell r="ABJ12" t="e">
            <v>#N/A</v>
          </cell>
          <cell r="ABK12" t="e">
            <v>#N/A</v>
          </cell>
          <cell r="ABL12" t="e">
            <v>#N/A</v>
          </cell>
          <cell r="ABM12" t="e">
            <v>#N/A</v>
          </cell>
          <cell r="ABN12" t="e">
            <v>#N/A</v>
          </cell>
          <cell r="ABO12" t="e">
            <v>#N/A</v>
          </cell>
          <cell r="ABP12" t="e">
            <v>#N/A</v>
          </cell>
          <cell r="ABQ12" t="e">
            <v>#N/A</v>
          </cell>
          <cell r="ABR12">
            <v>302.89052470000001</v>
          </cell>
          <cell r="ABS12" t="e">
            <v>#N/A</v>
          </cell>
          <cell r="ABT12" t="e">
            <v>#N/A</v>
          </cell>
          <cell r="ABU12" t="e">
            <v>#N/A</v>
          </cell>
          <cell r="ABV12" t="e">
            <v>#N/A</v>
          </cell>
          <cell r="ABW12">
            <v>1.10249084556254</v>
          </cell>
          <cell r="ABX12" t="e">
            <v>#N/A</v>
          </cell>
          <cell r="ABY12" t="e">
            <v>#N/A</v>
          </cell>
          <cell r="ABZ12">
            <v>0.40052160683232702</v>
          </cell>
          <cell r="ACA12">
            <v>0.44157140498264102</v>
          </cell>
          <cell r="ACB12" t="e">
            <v>#N/A</v>
          </cell>
          <cell r="ACC12" t="e">
            <v>#N/A</v>
          </cell>
          <cell r="ACD12" t="e">
            <v>#N/A</v>
          </cell>
          <cell r="ACE12" t="e">
            <v>#N/A</v>
          </cell>
          <cell r="ACF12" t="e">
            <v>#N/A</v>
          </cell>
          <cell r="ACG12" t="e">
            <v>#N/A</v>
          </cell>
          <cell r="ACH12">
            <v>328.33597653411601</v>
          </cell>
          <cell r="ACI12">
            <v>-6.7240429709869431E-2</v>
          </cell>
          <cell r="ACJ12">
            <v>-0.47283642256615849</v>
          </cell>
          <cell r="ACK12">
            <v>328.556899605252</v>
          </cell>
          <cell r="ACL12">
            <v>329.89584424222539</v>
          </cell>
          <cell r="ACM12">
            <v>63.071570536651052</v>
          </cell>
          <cell r="ACN12">
            <v>62.511563713089743</v>
          </cell>
          <cell r="ACO12">
            <v>0.97086667679446848</v>
          </cell>
          <cell r="ACP12">
            <v>2.3372965152995921</v>
          </cell>
          <cell r="ACQ12">
            <v>4.9120489999999997</v>
          </cell>
          <cell r="ACR12">
            <v>6.8</v>
          </cell>
          <cell r="ACS12">
            <v>1680.59048920859</v>
          </cell>
          <cell r="ACT12">
            <v>65.9053448035434</v>
          </cell>
          <cell r="ACU12">
            <v>6036.2985007863444</v>
          </cell>
          <cell r="ACV12">
            <v>5739.7925606414537</v>
          </cell>
          <cell r="ACW12">
            <v>9766298.1776255146</v>
          </cell>
          <cell r="ACX12">
            <v>5676.2289308176096</v>
          </cell>
          <cell r="ACY12">
            <v>9539416.3557027187</v>
          </cell>
          <cell r="ACZ12">
            <v>950.16209960880701</v>
          </cell>
          <cell r="ADA12">
            <v>-2.2200509772287931</v>
          </cell>
          <cell r="ADB12" t="e">
            <v>#N/A</v>
          </cell>
          <cell r="ADC12">
            <v>9656.2909999999902</v>
          </cell>
          <cell r="ADD12">
            <v>13660</v>
          </cell>
          <cell r="ADE12">
            <v>-7.0518968684813323</v>
          </cell>
          <cell r="ADF12">
            <v>-7.0585085766750097</v>
          </cell>
          <cell r="ADG12">
            <v>-7.0665026131106616</v>
          </cell>
          <cell r="ADH12">
            <v>4.2103304511805668E-2</v>
          </cell>
          <cell r="ADI12">
            <v>1.42255559942097</v>
          </cell>
          <cell r="ADJ12">
            <v>1.63455428647967</v>
          </cell>
          <cell r="ADK12">
            <v>0.246674253457491</v>
          </cell>
          <cell r="ADL12">
            <v>80.992031894789505</v>
          </cell>
          <cell r="ADM12">
            <v>115.215668480415</v>
          </cell>
          <cell r="ADN12">
            <v>0.41270841980101802</v>
          </cell>
          <cell r="ADO12">
            <v>-2.2200509772281E-2</v>
          </cell>
          <cell r="ADP12">
            <v>-4.1525941169459927E-3</v>
          </cell>
          <cell r="ADQ12" t="e">
            <v>#N/A</v>
          </cell>
          <cell r="ADR12">
            <v>1701.5071667562279</v>
          </cell>
          <cell r="ADS12">
            <v>-1.919843219592809</v>
          </cell>
          <cell r="ADT12" t="e">
            <v>#N/A</v>
          </cell>
          <cell r="ADU12" t="e">
            <v>#N/A</v>
          </cell>
          <cell r="ADV12" t="e">
            <v>#N/A</v>
          </cell>
          <cell r="ADW12" t="e">
            <v>#N/A</v>
          </cell>
          <cell r="ADX12" t="e">
            <v>#N/A</v>
          </cell>
          <cell r="ADY12" t="e">
            <v>#N/A</v>
          </cell>
          <cell r="ADZ12" t="e">
            <v>#N/A</v>
          </cell>
          <cell r="AEA12" t="e">
            <v>#N/A</v>
          </cell>
          <cell r="AEB12" t="e">
            <v>#N/A</v>
          </cell>
          <cell r="AEC12" t="e">
            <v>#N/A</v>
          </cell>
          <cell r="AED12" t="e">
            <v>#N/A</v>
          </cell>
          <cell r="AEE12" t="e">
            <v>#N/A</v>
          </cell>
          <cell r="AEF12" t="e">
            <v>#N/A</v>
          </cell>
          <cell r="AEG12" t="e">
            <v>#N/A</v>
          </cell>
          <cell r="AEH12" t="e">
            <v>#N/A</v>
          </cell>
          <cell r="AEI12" t="e">
            <v>#N/A</v>
          </cell>
          <cell r="AEJ12" t="e">
            <v>#N/A</v>
          </cell>
          <cell r="AEK12" t="e">
            <v>#N/A</v>
          </cell>
          <cell r="AEL12" t="e">
            <v>#N/A</v>
          </cell>
          <cell r="AEM12" t="e">
            <v>#N/A</v>
          </cell>
          <cell r="AEN12" t="e">
            <v>#N/A</v>
          </cell>
          <cell r="AEO12">
            <v>24807.976680338699</v>
          </cell>
          <cell r="AEP12">
            <v>33943.991234317698</v>
          </cell>
          <cell r="AEQ12" t="e">
            <v>#N/A</v>
          </cell>
          <cell r="AER12" t="e">
            <v>#N/A</v>
          </cell>
          <cell r="AES12" t="e">
            <v>#N/A</v>
          </cell>
          <cell r="AET12" t="e">
            <v>#N/A</v>
          </cell>
          <cell r="AEU12" t="e">
            <v>#N/A</v>
          </cell>
          <cell r="AEV12" t="e">
            <v>#N/A</v>
          </cell>
          <cell r="AEW12" t="e">
            <v>#N/A</v>
          </cell>
          <cell r="AEX12" t="e">
            <v>#N/A</v>
          </cell>
          <cell r="AEY12" t="e">
            <v>#N/A</v>
          </cell>
          <cell r="AEZ12" t="e">
            <v>#N/A</v>
          </cell>
          <cell r="AFA12" t="e">
            <v>#N/A</v>
          </cell>
          <cell r="AFB12" t="e">
            <v>#N/A</v>
          </cell>
          <cell r="AFC12" t="e">
            <v>#N/A</v>
          </cell>
          <cell r="AFD12" t="e">
            <v>#N/A</v>
          </cell>
          <cell r="AFE12" t="e">
            <v>#N/A</v>
          </cell>
          <cell r="AFF12">
            <v>77.141814414463198</v>
          </cell>
          <cell r="AFG12">
            <v>-6.1936284233835792</v>
          </cell>
          <cell r="AFH12">
            <v>-3.577489714506521</v>
          </cell>
          <cell r="AFI12">
            <v>82.235154305544768</v>
          </cell>
          <cell r="AFJ12">
            <v>80.003947404042009</v>
          </cell>
          <cell r="AFK12">
            <v>76.471641072093206</v>
          </cell>
          <cell r="AFL12">
            <v>77.618095949643219</v>
          </cell>
          <cell r="AFM12">
            <v>-9.3348421480255794</v>
          </cell>
          <cell r="AFN12">
            <v>1.6850001292692871</v>
          </cell>
          <cell r="AFO12">
            <v>5.4993309999999997</v>
          </cell>
          <cell r="AFP12">
            <v>5.0999999999999996</v>
          </cell>
          <cell r="AFQ12">
            <v>1671.16817962499</v>
          </cell>
          <cell r="AFR12">
            <v>16.0712719061382</v>
          </cell>
          <cell r="AFS12">
            <v>4889.5480734429766</v>
          </cell>
          <cell r="AFT12">
            <v>4620.6556404802241</v>
          </cell>
          <cell r="AFU12">
            <v>7479674.182560117</v>
          </cell>
          <cell r="AFV12">
            <v>4571.6435182609803</v>
          </cell>
          <cell r="AFW12">
            <v>7639985.1763065867</v>
          </cell>
          <cell r="AFX12">
            <v>168.116016772797</v>
          </cell>
          <cell r="AFY12">
            <v>-7.398447129487451E-2</v>
          </cell>
          <cell r="AFZ12" t="e">
            <v>#N/A</v>
          </cell>
          <cell r="AGA12">
            <v>6299.4949999999999</v>
          </cell>
          <cell r="AGB12">
            <v>9093.4699999999993</v>
          </cell>
          <cell r="AGC12">
            <v>-7.7497725809841951</v>
          </cell>
          <cell r="AGD12">
            <v>-7.6875567287433384</v>
          </cell>
          <cell r="AGE12">
            <v>-7.6720509962323913</v>
          </cell>
          <cell r="AGF12">
            <v>5.5446274075245827E-2</v>
          </cell>
          <cell r="AGG12">
            <v>0.15680260572021401</v>
          </cell>
          <cell r="AGH12">
            <v>0.11973045835788899</v>
          </cell>
          <cell r="AGI12">
            <v>0.21728454462844901</v>
          </cell>
          <cell r="AGJ12">
            <v>16.761724016858999</v>
          </cell>
          <cell r="AGK12">
            <v>2.62828200220659</v>
          </cell>
          <cell r="AGL12">
            <v>5.2855023307437701E-2</v>
          </cell>
          <cell r="AGM12">
            <v>0.13413360735706401</v>
          </cell>
          <cell r="AGN12">
            <v>2.1636416739618169E-4</v>
          </cell>
          <cell r="AGO12" t="e">
            <v>#N/A</v>
          </cell>
          <cell r="AGP12">
            <v>1618.7473736482029</v>
          </cell>
          <cell r="AGQ12">
            <v>2.1601385295020088</v>
          </cell>
          <cell r="AGR12" t="e">
            <v>#N/A</v>
          </cell>
          <cell r="AGS12" t="e">
            <v>#N/A</v>
          </cell>
          <cell r="AGT12" t="e">
            <v>#N/A</v>
          </cell>
          <cell r="AGU12" t="e">
            <v>#N/A</v>
          </cell>
          <cell r="AGV12" t="e">
            <v>#N/A</v>
          </cell>
          <cell r="AGW12" t="e">
            <v>#N/A</v>
          </cell>
          <cell r="AGX12" t="e">
            <v>#N/A</v>
          </cell>
          <cell r="AGY12" t="e">
            <v>#N/A</v>
          </cell>
          <cell r="AGZ12" t="e">
            <v>#N/A</v>
          </cell>
          <cell r="AHA12" t="e">
            <v>#N/A</v>
          </cell>
          <cell r="AHB12" t="e">
            <v>#N/A</v>
          </cell>
          <cell r="AHC12" t="e">
            <v>#N/A</v>
          </cell>
          <cell r="AHD12" t="e">
            <v>#N/A</v>
          </cell>
          <cell r="AHE12" t="e">
            <v>#N/A</v>
          </cell>
          <cell r="AHF12" t="e">
            <v>#N/A</v>
          </cell>
          <cell r="AHG12" t="e">
            <v>#N/A</v>
          </cell>
          <cell r="AHH12" t="e">
            <v>#N/A</v>
          </cell>
          <cell r="AHI12" t="e">
            <v>#N/A</v>
          </cell>
          <cell r="AHJ12" t="e">
            <v>#N/A</v>
          </cell>
          <cell r="AHK12" t="e">
            <v>#N/A</v>
          </cell>
          <cell r="AHL12" t="e">
            <v>#N/A</v>
          </cell>
          <cell r="AHM12">
            <v>15306.645500000001</v>
          </cell>
          <cell r="AHN12">
            <v>21290.467005950901</v>
          </cell>
          <cell r="AHO12" t="e">
            <v>#N/A</v>
          </cell>
          <cell r="AHP12" t="e">
            <v>#N/A</v>
          </cell>
          <cell r="AHQ12" t="e">
            <v>#N/A</v>
          </cell>
          <cell r="AHR12" t="e">
            <v>#N/A</v>
          </cell>
          <cell r="AHS12" t="e">
            <v>#N/A</v>
          </cell>
          <cell r="AHT12" t="e">
            <v>#N/A</v>
          </cell>
          <cell r="AHU12" t="e">
            <v>#N/A</v>
          </cell>
          <cell r="AHV12" t="e">
            <v>#N/A</v>
          </cell>
          <cell r="AHW12" t="e">
            <v>#N/A</v>
          </cell>
          <cell r="AHX12" t="e">
            <v>#N/A</v>
          </cell>
          <cell r="AHY12" t="e">
            <v>#N/A</v>
          </cell>
          <cell r="AHZ12" t="e">
            <v>#N/A</v>
          </cell>
          <cell r="AIA12" t="e">
            <v>#N/A</v>
          </cell>
          <cell r="AIB12" t="e">
            <v>#N/A</v>
          </cell>
          <cell r="AIC12" t="e">
            <v>#N/A</v>
          </cell>
          <cell r="AID12">
            <v>2105.2278154579499</v>
          </cell>
          <cell r="AIE12">
            <v>1.956961121139611</v>
          </cell>
          <cell r="AIF12">
            <v>2.5036203663727501</v>
          </cell>
          <cell r="AIG12">
            <v>2064.8200890929211</v>
          </cell>
          <cell r="AIH12">
            <v>2053.8082537312889</v>
          </cell>
          <cell r="AII12">
            <v>70.508191109352893</v>
          </cell>
          <cell r="AIJ12">
            <v>69.984614218059917</v>
          </cell>
          <cell r="AIK12">
            <v>1.0820775356647161</v>
          </cell>
          <cell r="AIL12">
            <v>1.2414327529559619</v>
          </cell>
          <cell r="AIM12">
            <v>1.7912399999999999</v>
          </cell>
          <cell r="AIN12">
            <v>2</v>
          </cell>
          <cell r="AIO12">
            <v>1574.7793082677099</v>
          </cell>
          <cell r="AIP12">
            <v>493.24336196950202</v>
          </cell>
          <cell r="AIQ12">
            <v>4225.2906401081746</v>
          </cell>
          <cell r="AIR12">
            <v>4149.6055440463006</v>
          </cell>
          <cell r="AIS12">
            <v>6565434.7083032001</v>
          </cell>
          <cell r="AIT12">
            <v>4171.7633398207599</v>
          </cell>
          <cell r="AIU12">
            <v>6569606.5865395274</v>
          </cell>
          <cell r="AIV12">
            <v>6548.1889994607309</v>
          </cell>
          <cell r="AIW12">
            <v>3.9816195878065588</v>
          </cell>
          <cell r="AIX12" t="e">
            <v>#N/A</v>
          </cell>
          <cell r="AIY12">
            <v>6037.4564999999893</v>
          </cell>
          <cell r="AIZ12">
            <v>8192.4369999999999</v>
          </cell>
          <cell r="AJA12">
            <v>-5.626928294937386</v>
          </cell>
          <cell r="AJB12">
            <v>-5.6451272487486026</v>
          </cell>
          <cell r="AJC12">
            <v>-5.6458959846633956</v>
          </cell>
          <cell r="AJD12">
            <v>4.3524785173081372E-2</v>
          </cell>
          <cell r="AJE12">
            <v>5.1413099999999998</v>
          </cell>
          <cell r="AJF12">
            <v>7.43606965794811</v>
          </cell>
          <cell r="AJG12">
            <v>0.32813547052209202</v>
          </cell>
          <cell r="AJH12">
            <v>65.901855238705906</v>
          </cell>
          <cell r="AJI12">
            <v>338.82186735731102</v>
          </cell>
          <cell r="AJJ12">
            <v>0.16686259160672501</v>
          </cell>
          <cell r="AJK12">
            <v>5.3741194580939539E-2</v>
          </cell>
          <cell r="AJL12">
            <v>5.3612616733840386E-3</v>
          </cell>
          <cell r="AJM12" t="e">
            <v>#N/A</v>
          </cell>
          <cell r="AJN12">
            <v>1582.182845722057</v>
          </cell>
          <cell r="AJO12">
            <v>-1.138396011797782</v>
          </cell>
          <cell r="AJP12" t="e">
            <v>#N/A</v>
          </cell>
          <cell r="AJQ12" t="e">
            <v>#N/A</v>
          </cell>
          <cell r="AJR12" t="e">
            <v>#N/A</v>
          </cell>
          <cell r="AJS12" t="e">
            <v>#N/A</v>
          </cell>
          <cell r="AJT12" t="e">
            <v>#N/A</v>
          </cell>
          <cell r="AJU12" t="e">
            <v>#N/A</v>
          </cell>
          <cell r="AJV12" t="e">
            <v>#N/A</v>
          </cell>
          <cell r="AJW12" t="e">
            <v>#N/A</v>
          </cell>
          <cell r="AJX12" t="e">
            <v>#N/A</v>
          </cell>
          <cell r="AJY12" t="e">
            <v>#N/A</v>
          </cell>
          <cell r="AJZ12" t="e">
            <v>#N/A</v>
          </cell>
          <cell r="AKA12" t="e">
            <v>#N/A</v>
          </cell>
          <cell r="AKB12" t="e">
            <v>#N/A</v>
          </cell>
          <cell r="AKC12" t="e">
            <v>#N/A</v>
          </cell>
          <cell r="AKD12" t="e">
            <v>#N/A</v>
          </cell>
          <cell r="AKE12" t="e">
            <v>#N/A</v>
          </cell>
          <cell r="AKF12" t="e">
            <v>#N/A</v>
          </cell>
          <cell r="AKG12" t="e">
            <v>#N/A</v>
          </cell>
          <cell r="AKH12" t="e">
            <v>#N/A</v>
          </cell>
          <cell r="AKI12" t="e">
            <v>#N/A</v>
          </cell>
          <cell r="AKJ12" t="e">
            <v>#N/A</v>
          </cell>
          <cell r="AKK12">
            <v>1311.5737831629699</v>
          </cell>
          <cell r="AKL12">
            <v>1793.5805</v>
          </cell>
          <cell r="AKM12" t="e">
            <v>#N/A</v>
          </cell>
          <cell r="AKN12" t="e">
            <v>#N/A</v>
          </cell>
          <cell r="AKO12" t="e">
            <v>#N/A</v>
          </cell>
          <cell r="AKP12" t="e">
            <v>#N/A</v>
          </cell>
          <cell r="AKQ12" t="e">
            <v>#N/A</v>
          </cell>
          <cell r="AKR12" t="e">
            <v>#N/A</v>
          </cell>
          <cell r="AKS12" t="e">
            <v>#N/A</v>
          </cell>
          <cell r="AKT12" t="e">
            <v>#N/A</v>
          </cell>
          <cell r="AKU12" t="e">
            <v>#N/A</v>
          </cell>
          <cell r="AKV12" t="e">
            <v>#N/A</v>
          </cell>
          <cell r="AKW12" t="e">
            <v>#N/A</v>
          </cell>
          <cell r="AKX12" t="e">
            <v>#N/A</v>
          </cell>
          <cell r="AKY12" t="e">
            <v>#N/A</v>
          </cell>
          <cell r="AKZ12" t="e">
            <v>#N/A</v>
          </cell>
          <cell r="ALA12" t="e">
            <v>#N/A</v>
          </cell>
          <cell r="ALB12" t="e">
            <v>#N/A</v>
          </cell>
          <cell r="ALC12" t="e">
            <v>#N/A</v>
          </cell>
          <cell r="ALD12" t="e">
            <v>#N/A</v>
          </cell>
          <cell r="ALE12" t="e">
            <v>#N/A</v>
          </cell>
          <cell r="ALF12" t="e">
            <v>#N/A</v>
          </cell>
          <cell r="ALG12" t="e">
            <v>#N/A</v>
          </cell>
          <cell r="ALH12" t="e">
            <v>#N/A</v>
          </cell>
          <cell r="ALI12" t="e">
            <v>#N/A</v>
          </cell>
          <cell r="ALJ12" t="e">
            <v>#N/A</v>
          </cell>
          <cell r="ALK12" t="e">
            <v>#N/A</v>
          </cell>
          <cell r="ALL12" t="e">
            <v>#N/A</v>
          </cell>
          <cell r="ALM12" t="e">
            <v>#N/A</v>
          </cell>
          <cell r="ALN12" t="e">
            <v>#N/A</v>
          </cell>
          <cell r="ALO12" t="e">
            <v>#N/A</v>
          </cell>
          <cell r="ALP12" t="e">
            <v>#N/A</v>
          </cell>
          <cell r="ALQ12" t="e">
            <v>#N/A</v>
          </cell>
          <cell r="ALR12" t="e">
            <v>#N/A</v>
          </cell>
          <cell r="ALS12" t="e">
            <v>#N/A</v>
          </cell>
          <cell r="ALT12" t="e">
            <v>#N/A</v>
          </cell>
          <cell r="ALU12" t="e">
            <v>#N/A</v>
          </cell>
          <cell r="ALV12" t="e">
            <v>#N/A</v>
          </cell>
          <cell r="ALW12">
            <v>3357.723</v>
          </cell>
          <cell r="ALX12">
            <v>4739.1049999999996</v>
          </cell>
          <cell r="ALY12" t="e">
            <v>#N/A</v>
          </cell>
          <cell r="ALZ12" t="e">
            <v>#N/A</v>
          </cell>
          <cell r="AMA12" t="e">
            <v>#N/A</v>
          </cell>
          <cell r="AMB12" t="e">
            <v>#N/A</v>
          </cell>
          <cell r="AMC12" t="e">
            <v>#N/A</v>
          </cell>
          <cell r="AMD12" t="e">
            <v>#N/A</v>
          </cell>
          <cell r="AME12" t="e">
            <v>#N/A</v>
          </cell>
          <cell r="AMF12" t="e">
            <v>#N/A</v>
          </cell>
          <cell r="AMG12" t="e">
            <v>#N/A</v>
          </cell>
          <cell r="AMH12" t="e">
            <v>#N/A</v>
          </cell>
          <cell r="AMI12" t="e">
            <v>#N/A</v>
          </cell>
          <cell r="AMJ12" t="e">
            <v>#N/A</v>
          </cell>
          <cell r="AMK12" t="e">
            <v>#N/A</v>
          </cell>
          <cell r="AML12" t="e">
            <v>#N/A</v>
          </cell>
          <cell r="AMM12" t="e">
            <v>#N/A</v>
          </cell>
          <cell r="AMN12">
            <v>881.55237702374097</v>
          </cell>
          <cell r="AMO12">
            <v>-2.608483879086521</v>
          </cell>
          <cell r="AMP12">
            <v>-2.1831664157910158</v>
          </cell>
          <cell r="AMQ12">
            <v>905.16341888473778</v>
          </cell>
          <cell r="AMR12">
            <v>901.22767699776978</v>
          </cell>
          <cell r="AMS12">
            <v>64.371562273973367</v>
          </cell>
          <cell r="AMT12">
            <v>64.136837502134554</v>
          </cell>
          <cell r="AMU12">
            <v>-1.589774568969027</v>
          </cell>
          <cell r="AMV12">
            <v>1.9632109701037239</v>
          </cell>
          <cell r="AMW12">
            <v>5.6142379999999994</v>
          </cell>
          <cell r="AMX12">
            <v>4.5</v>
          </cell>
          <cell r="AMY12">
            <v>1726.0717586860301</v>
          </cell>
          <cell r="AMZ12">
            <v>155.901725254383</v>
          </cell>
          <cell r="ANA12">
            <v>25830.278881111859</v>
          </cell>
          <cell r="ANB12">
            <v>24380.105548662501</v>
          </cell>
          <cell r="ANC12">
            <v>42008277.219340913</v>
          </cell>
          <cell r="AND12">
            <v>24758.194730867599</v>
          </cell>
          <cell r="ANE12">
            <v>42734420.720999837</v>
          </cell>
          <cell r="ANF12">
            <v>2559.2895046992398</v>
          </cell>
          <cell r="ANG12">
            <v>12.37228998483495</v>
          </cell>
          <cell r="ANH12" t="e">
            <v>#N/A</v>
          </cell>
          <cell r="ANI12">
            <v>40273.702114252497</v>
          </cell>
          <cell r="ANJ12">
            <v>56226.128826262102</v>
          </cell>
          <cell r="ANK12">
            <v>-7.3857702370433937</v>
          </cell>
          <cell r="ANL12">
            <v>-7.3472686915094574</v>
          </cell>
          <cell r="ANM12">
            <v>-7.348199437615353</v>
          </cell>
          <cell r="ANN12">
            <v>4.6645543764977947E-2</v>
          </cell>
          <cell r="ANO12">
            <v>0.56002600000000002</v>
          </cell>
          <cell r="ANP12">
            <v>0.505106728805779</v>
          </cell>
          <cell r="ANQ12">
            <v>0.20758062743507399</v>
          </cell>
          <cell r="ANR12">
            <v>205.75042730158901</v>
          </cell>
          <cell r="ANS12">
            <v>115.2255888</v>
          </cell>
          <cell r="ANT12">
            <v>0.14469845518632801</v>
          </cell>
          <cell r="ANU12">
            <v>9.2890625566155516E-2</v>
          </cell>
          <cell r="ANV12">
            <v>9.673875948216823E-3</v>
          </cell>
          <cell r="ANW12" t="e">
            <v>#N/A</v>
          </cell>
          <cell r="ANX12">
            <v>1723.055592827222</v>
          </cell>
          <cell r="ANY12">
            <v>-0.83256428816518291</v>
          </cell>
          <cell r="ANZ12">
            <v>6450.3222631914896</v>
          </cell>
          <cell r="AOA12">
            <v>-1.898272588121686</v>
          </cell>
          <cell r="AOB12">
            <v>-3.3603685243133401</v>
          </cell>
          <cell r="AOC12">
            <v>6575.1362726875641</v>
          </cell>
          <cell r="AOD12">
            <v>6674.6138873825403</v>
          </cell>
          <cell r="AOE12">
            <v>67.088469523967319</v>
          </cell>
          <cell r="AOF12">
            <v>67.23514091670279</v>
          </cell>
          <cell r="AOG12">
            <v>1.028887866663553</v>
          </cell>
          <cell r="AOH12">
            <v>1.137379878362843</v>
          </cell>
          <cell r="AOI12">
            <v>5.9745549999999996</v>
          </cell>
          <cell r="AOJ12">
            <v>8.5</v>
          </cell>
          <cell r="AOK12">
            <v>1673.03595208303</v>
          </cell>
          <cell r="AOL12">
            <v>1000.19860970175</v>
          </cell>
          <cell r="AOM12">
            <v>103683.5803453741</v>
          </cell>
          <cell r="AON12">
            <v>97488.947811670485</v>
          </cell>
          <cell r="AOO12">
            <v>164583885.6265913</v>
          </cell>
          <cell r="AOP12">
            <v>94663.518989423304</v>
          </cell>
          <cell r="AOQ12">
            <v>158375470.6199998</v>
          </cell>
          <cell r="AOR12">
            <v>17006.284487841102</v>
          </cell>
          <cell r="AOS12">
            <v>0.70330266174019052</v>
          </cell>
          <cell r="AOT12">
            <v>94352.344552827301</v>
          </cell>
          <cell r="AOU12">
            <v>154210.40088817099</v>
          </cell>
          <cell r="AOV12">
            <v>215981</v>
          </cell>
          <cell r="AOW12">
            <v>-6.9098944681423751</v>
          </cell>
          <cell r="AOX12">
            <v>-6.9012037603429546</v>
          </cell>
          <cell r="AOY12">
            <v>-6.9157229097405644</v>
          </cell>
          <cell r="AOZ12">
            <v>4.1079113786955113E-2</v>
          </cell>
          <cell r="APA12">
            <v>1.2407699999999999</v>
          </cell>
          <cell r="APB12">
            <v>1.34632292055388</v>
          </cell>
          <cell r="APC12">
            <v>0.24027866984431101</v>
          </cell>
          <cell r="APD12">
            <v>1357.9503050525</v>
          </cell>
          <cell r="APE12">
            <v>1684.904</v>
          </cell>
          <cell r="APF12">
            <v>0.27634378299703799</v>
          </cell>
          <cell r="APG12">
            <v>7.0330266174105918E-3</v>
          </cell>
          <cell r="APH12">
            <v>3.5581139679229652E-3</v>
          </cell>
          <cell r="API12" t="e">
            <v>#N/A</v>
          </cell>
          <cell r="APJ12">
            <v>1688.2312233437481</v>
          </cell>
          <cell r="APK12">
            <v>-0.68901601878161856</v>
          </cell>
        </row>
        <row r="13">
          <cell r="A13">
            <v>1976</v>
          </cell>
          <cell r="B13">
            <v>167.42984173500199</v>
          </cell>
          <cell r="C13">
            <v>-9.6849893812511745E-2</v>
          </cell>
          <cell r="D13">
            <v>0.19742282948003179</v>
          </cell>
          <cell r="E13">
            <v>167.59215455873019</v>
          </cell>
          <cell r="F13">
            <v>167.09994828903021</v>
          </cell>
          <cell r="G13">
            <v>63.072270059625922</v>
          </cell>
          <cell r="H13">
            <v>63.215478589378741</v>
          </cell>
          <cell r="I13">
            <v>3.0241020779661731</v>
          </cell>
          <cell r="J13">
            <v>1.8188803745892379</v>
          </cell>
          <cell r="K13">
            <v>1.138892</v>
          </cell>
          <cell r="L13">
            <v>1.5</v>
          </cell>
          <cell r="M13">
            <v>1901.3918470000001</v>
          </cell>
          <cell r="N13">
            <v>44.359372615005313</v>
          </cell>
          <cell r="O13">
            <v>3439.0993546796458</v>
          </cell>
          <cell r="P13">
            <v>3399.9317272571479</v>
          </cell>
          <cell r="Q13">
            <v>6471573.522067599</v>
          </cell>
          <cell r="R13">
            <v>3379.83878282675</v>
          </cell>
          <cell r="S13">
            <v>6426397.9058411866</v>
          </cell>
          <cell r="T13">
            <v>479.318104278156</v>
          </cell>
          <cell r="U13">
            <v>-3.451952984359473</v>
          </cell>
          <cell r="V13" t="e">
            <v>#N/A</v>
          </cell>
          <cell r="W13">
            <v>5440.2804999999998</v>
          </cell>
          <cell r="X13">
            <v>7565.53</v>
          </cell>
          <cell r="Y13">
            <v>-7.2291142386995766</v>
          </cell>
          <cell r="Z13">
            <v>-7.2262059111834347</v>
          </cell>
          <cell r="AA13">
            <v>-7.2326985865858839</v>
          </cell>
          <cell r="AB13">
            <v>5.4542713321649221E-2</v>
          </cell>
          <cell r="AC13">
            <v>1.45596389613598</v>
          </cell>
          <cell r="AD13">
            <v>1.37615245577332</v>
          </cell>
          <cell r="AE13">
            <v>0.22885153129101801</v>
          </cell>
          <cell r="AF13">
            <v>38.316575664868203</v>
          </cell>
          <cell r="AG13">
            <v>55.787550791610798</v>
          </cell>
          <cell r="AH13">
            <v>0.37933637081885802</v>
          </cell>
          <cell r="AI13">
            <v>-3.4519529843588713E-2</v>
          </cell>
          <cell r="AJ13">
            <v>-2.4536620908160771E-2</v>
          </cell>
          <cell r="AK13" t="e">
            <v>#N/A</v>
          </cell>
          <cell r="AL13">
            <v>1903.4421986139289</v>
          </cell>
          <cell r="AM13">
            <v>-0.48327618495481728</v>
          </cell>
          <cell r="AN13">
            <v>215.56143850221599</v>
          </cell>
          <cell r="AO13">
            <v>8.3685549571765883E-2</v>
          </cell>
          <cell r="AP13">
            <v>1.781921576137901</v>
          </cell>
          <cell r="AQ13">
            <v>215.38119556503321</v>
          </cell>
          <cell r="AR13">
            <v>211.78755044525801</v>
          </cell>
          <cell r="AS13">
            <v>55.357783549264553</v>
          </cell>
          <cell r="AT13">
            <v>55.339097858736949</v>
          </cell>
          <cell r="AU13">
            <v>4.4322716410324148</v>
          </cell>
          <cell r="AV13">
            <v>2.4557652989310341</v>
          </cell>
          <cell r="AW13">
            <v>4.8475130000000002</v>
          </cell>
          <cell r="AX13">
            <v>5.6</v>
          </cell>
          <cell r="AY13">
            <v>1804.2421945629601</v>
          </cell>
          <cell r="AZ13">
            <v>50.709341612072002</v>
          </cell>
          <cell r="BA13">
            <v>3969.215885906669</v>
          </cell>
          <cell r="BB13">
            <v>3776.807629839278</v>
          </cell>
          <cell r="BC13">
            <v>6762180.7747777291</v>
          </cell>
          <cell r="BD13">
            <v>3748.2049805899701</v>
          </cell>
          <cell r="BE13">
            <v>6762669.5798514653</v>
          </cell>
          <cell r="BF13">
            <v>551.97213404723595</v>
          </cell>
          <cell r="BG13">
            <v>-0.91301754519244227</v>
          </cell>
          <cell r="BH13" t="e">
            <v>#N/A</v>
          </cell>
          <cell r="BI13">
            <v>7172.5344999999998</v>
          </cell>
          <cell r="BJ13" t="e">
            <v>#N/A</v>
          </cell>
          <cell r="BK13">
            <v>-7.0589815616637477</v>
          </cell>
          <cell r="BL13">
            <v>-7.0695848128176078</v>
          </cell>
          <cell r="BM13">
            <v>-7.0597710835588279</v>
          </cell>
          <cell r="BN13">
            <v>5.7179611228838752E-2</v>
          </cell>
          <cell r="BO13">
            <v>1.0700447943599201</v>
          </cell>
          <cell r="BP13">
            <v>1.29591383743928</v>
          </cell>
          <cell r="BQ13">
            <v>0.29626570769987298</v>
          </cell>
          <cell r="BR13">
            <v>63.863462130661901</v>
          </cell>
          <cell r="BS13">
            <v>68.336765202717004</v>
          </cell>
          <cell r="BT13">
            <v>0.34153900294012102</v>
          </cell>
          <cell r="BU13">
            <v>-9.1301754519289881E-3</v>
          </cell>
          <cell r="BV13">
            <v>1.9865436108430709E-2</v>
          </cell>
          <cell r="BW13" t="e">
            <v>#N/A</v>
          </cell>
          <cell r="BX13">
            <v>1790.448822797335</v>
          </cell>
          <cell r="BY13">
            <v>-0.97532605036885212</v>
          </cell>
          <cell r="BZ13" t="e">
            <v>#N/A</v>
          </cell>
          <cell r="CA13" t="e">
            <v>#N/A</v>
          </cell>
          <cell r="CB13" t="e">
            <v>#N/A</v>
          </cell>
          <cell r="CC13" t="e">
            <v>#N/A</v>
          </cell>
          <cell r="CD13" t="e">
            <v>#N/A</v>
          </cell>
          <cell r="CE13" t="e">
            <v>#N/A</v>
          </cell>
          <cell r="CF13" t="e">
            <v>#N/A</v>
          </cell>
          <cell r="CG13" t="e">
            <v>#N/A</v>
          </cell>
          <cell r="CH13" t="e">
            <v>#N/A</v>
          </cell>
          <cell r="CI13" t="e">
            <v>#N/A</v>
          </cell>
          <cell r="CJ13" t="e">
            <v>#N/A</v>
          </cell>
          <cell r="CK13" t="e">
            <v>#N/A</v>
          </cell>
          <cell r="CL13" t="e">
            <v>#N/A</v>
          </cell>
          <cell r="CM13" t="e">
            <v>#N/A</v>
          </cell>
          <cell r="CN13" t="e">
            <v>#N/A</v>
          </cell>
          <cell r="CO13" t="e">
            <v>#N/A</v>
          </cell>
          <cell r="CP13" t="e">
            <v>#N/A</v>
          </cell>
          <cell r="CQ13" t="e">
            <v>#N/A</v>
          </cell>
          <cell r="CR13" t="e">
            <v>#N/A</v>
          </cell>
          <cell r="CS13" t="e">
            <v>#N/A</v>
          </cell>
          <cell r="CT13" t="e">
            <v>#N/A</v>
          </cell>
          <cell r="CU13">
            <v>6515.9809999999998</v>
          </cell>
          <cell r="CV13">
            <v>8758.5985000000001</v>
          </cell>
          <cell r="CW13" t="e">
            <v>#N/A</v>
          </cell>
          <cell r="CX13" t="e">
            <v>#N/A</v>
          </cell>
          <cell r="CY13" t="e">
            <v>#N/A</v>
          </cell>
          <cell r="CZ13" t="e">
            <v>#N/A</v>
          </cell>
          <cell r="DA13" t="e">
            <v>#N/A</v>
          </cell>
          <cell r="DB13" t="e">
            <v>#N/A</v>
          </cell>
          <cell r="DC13" t="e">
            <v>#N/A</v>
          </cell>
          <cell r="DD13" t="e">
            <v>#N/A</v>
          </cell>
          <cell r="DE13" t="e">
            <v>#N/A</v>
          </cell>
          <cell r="DF13" t="e">
            <v>#N/A</v>
          </cell>
          <cell r="DG13" t="e">
            <v>#N/A</v>
          </cell>
          <cell r="DH13" t="e">
            <v>#N/A</v>
          </cell>
          <cell r="DI13" t="e">
            <v>#N/A</v>
          </cell>
          <cell r="DJ13" t="e">
            <v>#N/A</v>
          </cell>
          <cell r="DK13" t="e">
            <v>#N/A</v>
          </cell>
          <cell r="DL13" t="e">
            <v>#N/A</v>
          </cell>
          <cell r="DM13" t="e">
            <v>#N/A</v>
          </cell>
          <cell r="DN13" t="e">
            <v>#N/A</v>
          </cell>
          <cell r="DO13" t="e">
            <v>#N/A</v>
          </cell>
          <cell r="DP13" t="e">
            <v>#N/A</v>
          </cell>
          <cell r="DQ13" t="e">
            <v>#N/A</v>
          </cell>
          <cell r="DR13" t="e">
            <v>#N/A</v>
          </cell>
          <cell r="DS13" t="e">
            <v>#N/A</v>
          </cell>
          <cell r="DT13" t="e">
            <v>#N/A</v>
          </cell>
          <cell r="DU13" t="e">
            <v>#N/A</v>
          </cell>
          <cell r="DV13" t="e">
            <v>#N/A</v>
          </cell>
          <cell r="DW13" t="e">
            <v>#N/A</v>
          </cell>
          <cell r="DX13" t="e">
            <v>#N/A</v>
          </cell>
          <cell r="DY13" t="e">
            <v>#N/A</v>
          </cell>
          <cell r="DZ13" t="e">
            <v>#N/A</v>
          </cell>
          <cell r="EA13" t="e">
            <v>#N/A</v>
          </cell>
          <cell r="EB13" t="e">
            <v>#N/A</v>
          </cell>
          <cell r="EC13" t="e">
            <v>#N/A</v>
          </cell>
          <cell r="ED13" t="e">
            <v>#N/A</v>
          </cell>
          <cell r="EE13" t="e">
            <v>#N/A</v>
          </cell>
          <cell r="EF13" t="e">
            <v>#N/A</v>
          </cell>
          <cell r="EG13" t="e">
            <v>#N/A</v>
          </cell>
          <cell r="EH13">
            <v>497.95</v>
          </cell>
          <cell r="EI13" t="e">
            <v>#N/A</v>
          </cell>
          <cell r="EJ13" t="e">
            <v>#N/A</v>
          </cell>
          <cell r="EK13" t="e">
            <v>#N/A</v>
          </cell>
          <cell r="EL13" t="e">
            <v>#N/A</v>
          </cell>
          <cell r="EM13">
            <v>0.78364859877595705</v>
          </cell>
          <cell r="EN13" t="e">
            <v>#N/A</v>
          </cell>
          <cell r="EO13" t="e">
            <v>#N/A</v>
          </cell>
          <cell r="EP13">
            <v>0.81655469211328191</v>
          </cell>
          <cell r="EQ13">
            <v>0.63989194029850693</v>
          </cell>
          <cell r="ER13" t="e">
            <v>#N/A</v>
          </cell>
          <cell r="ES13" t="e">
            <v>#N/A</v>
          </cell>
          <cell r="ET13" t="e">
            <v>#N/A</v>
          </cell>
          <cell r="EU13" t="e">
            <v>#N/A</v>
          </cell>
          <cell r="EV13" t="e">
            <v>#N/A</v>
          </cell>
          <cell r="EW13" t="e">
            <v>#N/A</v>
          </cell>
          <cell r="EX13" t="e">
            <v>#N/A</v>
          </cell>
          <cell r="EY13" t="e">
            <v>#N/A</v>
          </cell>
          <cell r="EZ13" t="e">
            <v>#N/A</v>
          </cell>
          <cell r="FA13" t="e">
            <v>#N/A</v>
          </cell>
          <cell r="FB13" t="e">
            <v>#N/A</v>
          </cell>
          <cell r="FC13" t="e">
            <v>#N/A</v>
          </cell>
          <cell r="FD13" t="e">
            <v>#N/A</v>
          </cell>
          <cell r="FE13" t="e">
            <v>#N/A</v>
          </cell>
          <cell r="FF13" t="e">
            <v>#N/A</v>
          </cell>
          <cell r="FG13" t="e">
            <v>#N/A</v>
          </cell>
          <cell r="FH13" t="e">
            <v>#N/A</v>
          </cell>
          <cell r="FI13" t="e">
            <v>#N/A</v>
          </cell>
          <cell r="FJ13" t="e">
            <v>#N/A</v>
          </cell>
          <cell r="FK13" t="e">
            <v>#N/A</v>
          </cell>
          <cell r="FL13" t="e">
            <v>#N/A</v>
          </cell>
          <cell r="FM13" t="e">
            <v>#N/A</v>
          </cell>
          <cell r="FN13" t="e">
            <v>#N/A</v>
          </cell>
          <cell r="FO13" t="e">
            <v>#N/A</v>
          </cell>
          <cell r="FP13" t="e">
            <v>#N/A</v>
          </cell>
          <cell r="FQ13" t="e">
            <v>#N/A</v>
          </cell>
          <cell r="FR13" t="e">
            <v>#N/A</v>
          </cell>
          <cell r="FS13">
            <v>7424.8585000000003</v>
          </cell>
          <cell r="FT13">
            <v>10129.3781268193</v>
          </cell>
          <cell r="FU13" t="e">
            <v>#N/A</v>
          </cell>
          <cell r="FV13" t="e">
            <v>#N/A</v>
          </cell>
          <cell r="FW13" t="e">
            <v>#N/A</v>
          </cell>
          <cell r="FX13" t="e">
            <v>#N/A</v>
          </cell>
          <cell r="FY13" t="e">
            <v>#N/A</v>
          </cell>
          <cell r="FZ13" t="e">
            <v>#N/A</v>
          </cell>
          <cell r="GA13" t="e">
            <v>#N/A</v>
          </cell>
          <cell r="GB13" t="e">
            <v>#N/A</v>
          </cell>
          <cell r="GC13" t="e">
            <v>#N/A</v>
          </cell>
          <cell r="GD13" t="e">
            <v>#N/A</v>
          </cell>
          <cell r="GE13" t="e">
            <v>#N/A</v>
          </cell>
          <cell r="GF13" t="e">
            <v>#N/A</v>
          </cell>
          <cell r="GG13" t="e">
            <v>#N/A</v>
          </cell>
          <cell r="GH13" t="e">
            <v>#N/A</v>
          </cell>
          <cell r="GI13" t="e">
            <v>#N/A</v>
          </cell>
          <cell r="GJ13">
            <v>1634.7783137618901</v>
          </cell>
          <cell r="GK13">
            <v>9.7415273762524457E-2</v>
          </cell>
          <cell r="GL13">
            <v>-0.43033665737501892</v>
          </cell>
          <cell r="GM13">
            <v>1633.187339843726</v>
          </cell>
          <cell r="GN13">
            <v>1641.8437693582659</v>
          </cell>
          <cell r="GO13">
            <v>58.082491827080538</v>
          </cell>
          <cell r="GP13">
            <v>58.355121879594137</v>
          </cell>
          <cell r="GQ13">
            <v>3.804897145942832</v>
          </cell>
          <cell r="GR13">
            <v>2.2905834780697631</v>
          </cell>
          <cell r="GS13">
            <v>2.284446</v>
          </cell>
          <cell r="GT13">
            <v>3.3</v>
          </cell>
          <cell r="GU13">
            <v>1813.2967426985999</v>
          </cell>
          <cell r="GV13">
            <v>356.83145475528602</v>
          </cell>
          <cell r="GW13">
            <v>33770.80608365198</v>
          </cell>
          <cell r="GX13">
            <v>32999.330254906243</v>
          </cell>
          <cell r="GY13">
            <v>59637027.213827103</v>
          </cell>
          <cell r="GZ13">
            <v>32503.8017657784</v>
          </cell>
          <cell r="HA13">
            <v>58939037.867206983</v>
          </cell>
          <cell r="HB13">
            <v>5110.6601118129292</v>
          </cell>
          <cell r="HC13">
            <v>0.84935916661141864</v>
          </cell>
          <cell r="HD13">
            <v>32909.544545835597</v>
          </cell>
          <cell r="HE13">
            <v>57871.194499999998</v>
          </cell>
          <cell r="HF13">
            <v>78296.911095442105</v>
          </cell>
          <cell r="HG13">
            <v>-7.2192261003946703</v>
          </cell>
          <cell r="HH13">
            <v>-7.2260064634399566</v>
          </cell>
          <cell r="HI13">
            <v>-7.2278522223915047</v>
          </cell>
          <cell r="HJ13">
            <v>4.7014335706288921E-2</v>
          </cell>
          <cell r="HK13">
            <v>1.4395218398327001</v>
          </cell>
          <cell r="HL13">
            <v>1.60867401197446</v>
          </cell>
          <cell r="HM13">
            <v>0.28537954637217999</v>
          </cell>
          <cell r="HN13">
            <v>466.53229360044702</v>
          </cell>
          <cell r="HO13">
            <v>671.58342562508801</v>
          </cell>
          <cell r="HP13">
            <v>0.43680632310975898</v>
          </cell>
          <cell r="HQ13">
            <v>8.4935916661198971E-3</v>
          </cell>
          <cell r="HR13">
            <v>7.0071122267469444E-3</v>
          </cell>
          <cell r="HS13" t="e">
            <v>#N/A</v>
          </cell>
          <cell r="HT13">
            <v>1807.2193209121399</v>
          </cell>
          <cell r="HU13">
            <v>-1.009398845217413</v>
          </cell>
          <cell r="HV13">
            <v>1075.45242605986</v>
          </cell>
          <cell r="HW13">
            <v>0.71342317261324784</v>
          </cell>
          <cell r="HX13">
            <v>1.8206223670325091E-2</v>
          </cell>
          <cell r="HY13">
            <v>1067.83424908181</v>
          </cell>
          <cell r="HZ13">
            <v>1075.2566624268691</v>
          </cell>
          <cell r="IA13">
            <v>71.257087652103422</v>
          </cell>
          <cell r="IB13">
            <v>70.5900466033805</v>
          </cell>
          <cell r="IC13">
            <v>3.3403403352783019</v>
          </cell>
          <cell r="ID13">
            <v>2.034688395441453</v>
          </cell>
          <cell r="IE13">
            <v>3.973096</v>
          </cell>
          <cell r="IF13">
            <v>5.0999999999999996</v>
          </cell>
          <cell r="IG13">
            <v>1623.5383368396399</v>
          </cell>
          <cell r="IH13">
            <v>191.01577825810401</v>
          </cell>
          <cell r="II13">
            <v>2595.0669412070092</v>
          </cell>
          <cell r="IJ13">
            <v>2491.9624403685912</v>
          </cell>
          <cell r="IK13">
            <v>4037611.0775876069</v>
          </cell>
          <cell r="IL13">
            <v>2485.9899999999998</v>
          </cell>
          <cell r="IM13">
            <v>4036100.0699999761</v>
          </cell>
          <cell r="IN13">
            <v>2798.61552448067</v>
          </cell>
          <cell r="IO13">
            <v>-1.3403038310480839</v>
          </cell>
          <cell r="IP13">
            <v>2497.13</v>
          </cell>
          <cell r="IQ13">
            <v>3676.2505000000001</v>
          </cell>
          <cell r="IR13">
            <v>5072.6000000000004</v>
          </cell>
          <cell r="IS13">
            <v>-5.6844244733669873</v>
          </cell>
          <cell r="IT13">
            <v>-5.6859372620857336</v>
          </cell>
          <cell r="IU13">
            <v>-5.691776673878632</v>
          </cell>
          <cell r="IV13">
            <v>3.8584955398536049E-2</v>
          </cell>
          <cell r="IW13">
            <v>6.7617700000000003</v>
          </cell>
          <cell r="IX13">
            <v>10.070979569707699</v>
          </cell>
          <cell r="IY13">
            <v>0.275766306427777</v>
          </cell>
          <cell r="IZ13">
            <v>39.786078201417602</v>
          </cell>
          <cell r="JA13">
            <v>269.02431000000001</v>
          </cell>
          <cell r="JB13">
            <v>0.27851007447631299</v>
          </cell>
          <cell r="JC13">
            <v>-2.078805092895741E-2</v>
          </cell>
          <cell r="JD13">
            <v>-3.5121971882047841E-3</v>
          </cell>
          <cell r="JE13" t="e">
            <v>#N/A</v>
          </cell>
          <cell r="JF13">
            <v>1620.253584957884</v>
          </cell>
          <cell r="JG13">
            <v>-1.628328562906201</v>
          </cell>
          <cell r="JH13" t="e">
            <v>#N/A</v>
          </cell>
          <cell r="JI13" t="e">
            <v>#N/A</v>
          </cell>
          <cell r="JJ13" t="e">
            <v>#N/A</v>
          </cell>
          <cell r="JK13" t="e">
            <v>#N/A</v>
          </cell>
          <cell r="JL13" t="e">
            <v>#N/A</v>
          </cell>
          <cell r="JM13" t="e">
            <v>#N/A</v>
          </cell>
          <cell r="JN13" t="e">
            <v>#N/A</v>
          </cell>
          <cell r="JO13" t="e">
            <v>#N/A</v>
          </cell>
          <cell r="JP13" t="e">
            <v>#N/A</v>
          </cell>
          <cell r="JQ13" t="e">
            <v>#N/A</v>
          </cell>
          <cell r="JR13" t="e">
            <v>#N/A</v>
          </cell>
          <cell r="JS13" t="e">
            <v>#N/A</v>
          </cell>
          <cell r="JT13" t="e">
            <v>#N/A</v>
          </cell>
          <cell r="JU13" t="e">
            <v>#N/A</v>
          </cell>
          <cell r="JV13" t="e">
            <v>#N/A</v>
          </cell>
          <cell r="JW13" t="e">
            <v>#N/A</v>
          </cell>
          <cell r="JX13" t="e">
            <v>#N/A</v>
          </cell>
          <cell r="JY13" t="e">
            <v>#N/A</v>
          </cell>
          <cell r="JZ13" t="e">
            <v>#N/A</v>
          </cell>
          <cell r="KA13" t="e">
            <v>#N/A</v>
          </cell>
          <cell r="KB13" t="e">
            <v>#N/A</v>
          </cell>
          <cell r="KC13">
            <v>1062.8965000000001</v>
          </cell>
          <cell r="KD13">
            <v>1451.06598558365</v>
          </cell>
          <cell r="KE13" t="e">
            <v>#N/A</v>
          </cell>
          <cell r="KF13" t="e">
            <v>#N/A</v>
          </cell>
          <cell r="KG13" t="e">
            <v>#N/A</v>
          </cell>
          <cell r="KH13" t="e">
            <v>#N/A</v>
          </cell>
          <cell r="KI13" t="e">
            <v>#N/A</v>
          </cell>
          <cell r="KJ13" t="e">
            <v>#N/A</v>
          </cell>
          <cell r="KK13" t="e">
            <v>#N/A</v>
          </cell>
          <cell r="KL13" t="e">
            <v>#N/A</v>
          </cell>
          <cell r="KM13" t="e">
            <v>#N/A</v>
          </cell>
          <cell r="KN13" t="e">
            <v>#N/A</v>
          </cell>
          <cell r="KO13" t="e">
            <v>#N/A</v>
          </cell>
          <cell r="KP13" t="e">
            <v>#N/A</v>
          </cell>
          <cell r="KQ13" t="e">
            <v>#N/A</v>
          </cell>
          <cell r="KR13" t="e">
            <v>#N/A</v>
          </cell>
          <cell r="KS13" t="e">
            <v>#N/A</v>
          </cell>
          <cell r="KT13">
            <v>114.688235639374</v>
          </cell>
          <cell r="KU13">
            <v>1.833571682787505</v>
          </cell>
          <cell r="KV13">
            <v>0.45491216069855073</v>
          </cell>
          <cell r="KW13">
            <v>112.6232083822306</v>
          </cell>
          <cell r="KX13">
            <v>114.16886757703421</v>
          </cell>
          <cell r="KY13">
            <v>53.934069425051298</v>
          </cell>
          <cell r="KZ13">
            <v>53.838327800868591</v>
          </cell>
          <cell r="LA13">
            <v>3.972425951773229</v>
          </cell>
          <cell r="LB13">
            <v>1.4740294517380901</v>
          </cell>
          <cell r="LC13">
            <v>5.1431480000000001</v>
          </cell>
          <cell r="LD13">
            <v>1.9</v>
          </cell>
          <cell r="LE13">
            <v>2238.5059030000002</v>
          </cell>
          <cell r="LF13">
            <v>32.087292658490703</v>
          </cell>
          <cell r="LG13">
            <v>3557.1747682288651</v>
          </cell>
          <cell r="LH13">
            <v>3374.2240052801981</v>
          </cell>
          <cell r="LI13">
            <v>7553899.7537933914</v>
          </cell>
          <cell r="LJ13">
            <v>3495.79404277918</v>
          </cell>
          <cell r="LK13">
            <v>7825355.6004334297</v>
          </cell>
          <cell r="LL13">
            <v>367.09864089573301</v>
          </cell>
          <cell r="LM13">
            <v>2.8920725837118648</v>
          </cell>
          <cell r="LN13" t="e">
            <v>#N/A</v>
          </cell>
          <cell r="LO13">
            <v>6607.1419999999998</v>
          </cell>
          <cell r="LP13">
            <v>9188.15</v>
          </cell>
          <cell r="LQ13">
            <v>-7.6421250827323943</v>
          </cell>
          <cell r="LR13">
            <v>-7.6480462124847772</v>
          </cell>
          <cell r="LS13">
            <v>-7.6373463304022406</v>
          </cell>
          <cell r="LT13">
            <v>3.819627424728092E-2</v>
          </cell>
          <cell r="LU13">
            <v>0.11998297872340399</v>
          </cell>
          <cell r="LV13">
            <v>7.9140223902283105E-2</v>
          </cell>
          <cell r="LW13">
            <v>0.23928333745295399</v>
          </cell>
          <cell r="LX13">
            <v>27.442983790380499</v>
          </cell>
          <cell r="LY13">
            <v>3.2926909402279501</v>
          </cell>
          <cell r="LZ13">
            <v>2.7340935181534499E-2</v>
          </cell>
          <cell r="MA13">
            <v>2.8043171357650661E-2</v>
          </cell>
          <cell r="MB13">
            <v>-1.844766713199639E-3</v>
          </cell>
          <cell r="MC13" t="e">
            <v>#N/A</v>
          </cell>
          <cell r="MD13">
            <v>2238.7072529780398</v>
          </cell>
          <cell r="ME13">
            <v>0.1170931511769613</v>
          </cell>
          <cell r="MF13">
            <v>501.83025860582597</v>
          </cell>
          <cell r="MG13">
            <v>1.1080359776485249</v>
          </cell>
          <cell r="MH13">
            <v>2.630700200615776</v>
          </cell>
          <cell r="MI13">
            <v>496.33073548848603</v>
          </cell>
          <cell r="MJ13">
            <v>488.96700268524052</v>
          </cell>
          <cell r="MK13">
            <v>57.192650360366507</v>
          </cell>
          <cell r="ML13">
            <v>57.299194060949262</v>
          </cell>
          <cell r="MM13">
            <v>2.027705069893937</v>
          </cell>
          <cell r="MN13">
            <v>2.3289456737623841</v>
          </cell>
          <cell r="MO13">
            <v>7.8515080000000008</v>
          </cell>
          <cell r="MP13">
            <v>4.9000000000000004</v>
          </cell>
          <cell r="MQ13">
            <v>2000.21177246549</v>
          </cell>
          <cell r="MR13">
            <v>98.847335682471495</v>
          </cell>
          <cell r="MS13">
            <v>14332.64993730352</v>
          </cell>
          <cell r="MT13">
            <v>13207.32078086414</v>
          </cell>
          <cell r="MU13">
            <v>26251071.00218213</v>
          </cell>
          <cell r="MV13">
            <v>13605.005441769899</v>
          </cell>
          <cell r="MW13">
            <v>27212892.049085211</v>
          </cell>
          <cell r="MX13">
            <v>1183.4180152528299</v>
          </cell>
          <cell r="MY13">
            <v>0.89694748667410451</v>
          </cell>
          <cell r="MZ13">
            <v>13525.6172734476</v>
          </cell>
          <cell r="NA13">
            <v>25013.702499999999</v>
          </cell>
          <cell r="NB13">
            <v>36137.811999999998</v>
          </cell>
          <cell r="NC13">
            <v>-7.3858757258439747</v>
          </cell>
          <cell r="ND13">
            <v>-7.3833176971586099</v>
          </cell>
          <cell r="NE13">
            <v>-7.3735055188342091</v>
          </cell>
          <cell r="NF13">
            <v>3.8259786880799639E-2</v>
          </cell>
          <cell r="NG13">
            <v>0.44922168932482298</v>
          </cell>
          <cell r="NH13">
            <v>0.33382823097325698</v>
          </cell>
          <cell r="NI13">
            <v>0.21299409012444701</v>
          </cell>
          <cell r="NJ13">
            <v>106.88687932866399</v>
          </cell>
          <cell r="NK13">
            <v>48.015904498681003</v>
          </cell>
          <cell r="NL13">
            <v>0.1107854608</v>
          </cell>
          <cell r="NM13">
            <v>2.577133241673912E-2</v>
          </cell>
          <cell r="NN13">
            <v>6.255162616661143E-3</v>
          </cell>
          <cell r="NO13" t="e">
            <v>#N/A</v>
          </cell>
          <cell r="NP13">
            <v>1987.6151596330469</v>
          </cell>
          <cell r="NQ13">
            <v>-0.23362569127557409</v>
          </cell>
          <cell r="NR13">
            <v>93.593583932931793</v>
          </cell>
          <cell r="NS13">
            <v>-3.4163853928911641</v>
          </cell>
          <cell r="NT13">
            <v>-0.42311901546717712</v>
          </cell>
          <cell r="NU13">
            <v>96.904205038980834</v>
          </cell>
          <cell r="NV13">
            <v>93.991278906867535</v>
          </cell>
          <cell r="NW13">
            <v>67.618031543698038</v>
          </cell>
          <cell r="NX13">
            <v>67.669679895415072</v>
          </cell>
          <cell r="NY13">
            <v>-0.31393188652417692</v>
          </cell>
          <cell r="NZ13">
            <v>2.7037622416168361</v>
          </cell>
          <cell r="OA13">
            <v>3.6496979999999999</v>
          </cell>
          <cell r="OB13">
            <v>3.9</v>
          </cell>
          <cell r="OC13">
            <v>1896.1292845041</v>
          </cell>
          <cell r="OD13">
            <v>26.691977031679201</v>
          </cell>
          <cell r="OE13">
            <v>2397.1469813383578</v>
          </cell>
          <cell r="OF13">
            <v>2309.658355903392</v>
          </cell>
          <cell r="OG13">
            <v>4402358.5087673878</v>
          </cell>
          <cell r="OH13">
            <v>2301.9</v>
          </cell>
          <cell r="OI13">
            <v>4364699.9999999879</v>
          </cell>
          <cell r="OJ13">
            <v>317.102838404088</v>
          </cell>
          <cell r="OK13">
            <v>-8.8458919014325481</v>
          </cell>
          <cell r="OL13">
            <v>2308.6635420635898</v>
          </cell>
          <cell r="OM13">
            <v>3542.424</v>
          </cell>
          <cell r="ON13">
            <v>4725.7</v>
          </cell>
          <cell r="OO13">
            <v>-7.4146563236554046</v>
          </cell>
          <cell r="OP13">
            <v>-7.4087676580621906</v>
          </cell>
          <cell r="OQ13">
            <v>-7.3854793698115264</v>
          </cell>
          <cell r="OR13">
            <v>4.4755850777065079E-2</v>
          </cell>
          <cell r="OS13">
            <v>0.72509010668160101</v>
          </cell>
          <cell r="OT13">
            <v>0.94929706228701405</v>
          </cell>
          <cell r="OU13">
            <v>0.30331551630326697</v>
          </cell>
          <cell r="OV13">
            <v>28.388386233290301</v>
          </cell>
          <cell r="OW13">
            <v>20.584138002414999</v>
          </cell>
          <cell r="OX13">
            <v>0.28487090661154002</v>
          </cell>
          <cell r="OY13">
            <v>2.780266294985825E-2</v>
          </cell>
          <cell r="OZ13">
            <v>-5.1471222935527573E-3</v>
          </cell>
          <cell r="PA13" t="e">
            <v>#N/A</v>
          </cell>
          <cell r="PB13">
            <v>1906.0648071673199</v>
          </cell>
          <cell r="PC13">
            <v>-1.097863036759172</v>
          </cell>
          <cell r="PD13">
            <v>1078.13500417912</v>
          </cell>
          <cell r="PE13">
            <v>-1.0338355010923841</v>
          </cell>
          <cell r="PF13">
            <v>-0.46380716851175402</v>
          </cell>
          <cell r="PG13">
            <v>1089.397583141681</v>
          </cell>
          <cell r="PH13">
            <v>1083.158772210998</v>
          </cell>
          <cell r="PI13">
            <v>60.230741324350312</v>
          </cell>
          <cell r="PJ13">
            <v>60.38524843866891</v>
          </cell>
          <cell r="PK13">
            <v>1.429472119313413</v>
          </cell>
          <cell r="PL13">
            <v>2.3583602308644198</v>
          </cell>
          <cell r="PM13">
            <v>5.270683</v>
          </cell>
          <cell r="PN13">
            <v>5.2</v>
          </cell>
          <cell r="PO13">
            <v>1857.55412218941</v>
          </cell>
          <cell r="PP13">
            <v>262.926995971015</v>
          </cell>
          <cell r="PQ13">
            <v>23282.145626297031</v>
          </cell>
          <cell r="PR13">
            <v>22055.017534736551</v>
          </cell>
          <cell r="PS13">
            <v>40447072.073075227</v>
          </cell>
          <cell r="PT13">
            <v>22015</v>
          </cell>
          <cell r="PU13">
            <v>40894053.999999858</v>
          </cell>
          <cell r="PV13">
            <v>3148.8607299579699</v>
          </cell>
          <cell r="PW13">
            <v>-3.8040826476424492</v>
          </cell>
          <cell r="PX13">
            <v>21580.321886269699</v>
          </cell>
          <cell r="PY13">
            <v>38556.015298908387</v>
          </cell>
          <cell r="PZ13">
            <v>54133</v>
          </cell>
          <cell r="QA13">
            <v>-7.2284125187209662</v>
          </cell>
          <cell r="QB13">
            <v>-7.2113711840909476</v>
          </cell>
          <cell r="QC13">
            <v>-7.2108765810013713</v>
          </cell>
          <cell r="QD13">
            <v>4.7864294363772403E-2</v>
          </cell>
          <cell r="QE13">
            <v>0.81482017876171697</v>
          </cell>
          <cell r="QF13">
            <v>1.00801178796766</v>
          </cell>
          <cell r="QG13">
            <v>0.30726822635293799</v>
          </cell>
          <cell r="QH13">
            <v>331.27663050313799</v>
          </cell>
          <cell r="QI13">
            <v>269.93088328614601</v>
          </cell>
          <cell r="QJ13">
            <v>0.284861153718517</v>
          </cell>
          <cell r="QK13">
            <v>1.511265291587777E-2</v>
          </cell>
          <cell r="QL13">
            <v>3.4382976865286029E-3</v>
          </cell>
          <cell r="QM13" t="e">
            <v>#N/A</v>
          </cell>
          <cell r="QN13">
            <v>1833.917021801107</v>
          </cell>
          <cell r="QO13">
            <v>-0.85097885406225648</v>
          </cell>
          <cell r="QP13" t="e">
            <v>#N/A</v>
          </cell>
          <cell r="QQ13" t="e">
            <v>#N/A</v>
          </cell>
          <cell r="QR13" t="e">
            <v>#N/A</v>
          </cell>
          <cell r="QS13" t="e">
            <v>#N/A</v>
          </cell>
          <cell r="QT13" t="e">
            <v>#N/A</v>
          </cell>
          <cell r="QU13" t="e">
            <v>#N/A</v>
          </cell>
          <cell r="QV13" t="e">
            <v>#N/A</v>
          </cell>
          <cell r="QW13" t="e">
            <v>#N/A</v>
          </cell>
          <cell r="QX13" t="e">
            <v>#N/A</v>
          </cell>
          <cell r="QY13" t="e">
            <v>#N/A</v>
          </cell>
          <cell r="QZ13" t="e">
            <v>#N/A</v>
          </cell>
          <cell r="RA13" t="e">
            <v>#N/A</v>
          </cell>
          <cell r="RB13" t="e">
            <v>#N/A</v>
          </cell>
          <cell r="RC13" t="e">
            <v>#N/A</v>
          </cell>
          <cell r="RD13" t="e">
            <v>#N/A</v>
          </cell>
          <cell r="RE13" t="e">
            <v>#N/A</v>
          </cell>
          <cell r="RF13" t="e">
            <v>#N/A</v>
          </cell>
          <cell r="RG13" t="e">
            <v>#N/A</v>
          </cell>
          <cell r="RH13" t="e">
            <v>#N/A</v>
          </cell>
          <cell r="RI13" t="e">
            <v>#N/A</v>
          </cell>
          <cell r="RJ13" t="e">
            <v>#N/A</v>
          </cell>
          <cell r="RK13" t="e">
            <v>#N/A</v>
          </cell>
          <cell r="RL13">
            <v>4535.9340000000002</v>
          </cell>
          <cell r="RM13" t="e">
            <v>#N/A</v>
          </cell>
          <cell r="RN13" t="e">
            <v>#N/A</v>
          </cell>
          <cell r="RO13" t="e">
            <v>#N/A</v>
          </cell>
          <cell r="RP13" t="e">
            <v>#N/A</v>
          </cell>
          <cell r="RQ13" t="e">
            <v>#N/A</v>
          </cell>
          <cell r="RR13" t="e">
            <v>#N/A</v>
          </cell>
          <cell r="RS13" t="e">
            <v>#N/A</v>
          </cell>
          <cell r="RT13" t="e">
            <v>#N/A</v>
          </cell>
          <cell r="RU13" t="e">
            <v>#N/A</v>
          </cell>
          <cell r="RV13" t="e">
            <v>#N/A</v>
          </cell>
          <cell r="RW13" t="e">
            <v>#N/A</v>
          </cell>
          <cell r="RX13" t="e">
            <v>#N/A</v>
          </cell>
          <cell r="RY13" t="e">
            <v>#N/A</v>
          </cell>
          <cell r="RZ13" t="e">
            <v>#N/A</v>
          </cell>
          <cell r="SA13" t="e">
            <v>#N/A</v>
          </cell>
          <cell r="SB13" t="e">
            <v>#N/A</v>
          </cell>
          <cell r="SC13" t="e">
            <v>#N/A</v>
          </cell>
          <cell r="SD13" t="e">
            <v>#N/A</v>
          </cell>
          <cell r="SE13" t="e">
            <v>#N/A</v>
          </cell>
          <cell r="SF13" t="e">
            <v>#N/A</v>
          </cell>
          <cell r="SG13" t="e">
            <v>#N/A</v>
          </cell>
          <cell r="SH13" t="e">
            <v>#N/A</v>
          </cell>
          <cell r="SI13" t="e">
            <v>#N/A</v>
          </cell>
          <cell r="SJ13" t="e">
            <v>#N/A</v>
          </cell>
          <cell r="SK13" t="e">
            <v>#N/A</v>
          </cell>
          <cell r="SL13" t="e">
            <v>#N/A</v>
          </cell>
          <cell r="SM13" t="e">
            <v>#N/A</v>
          </cell>
          <cell r="SN13" t="e">
            <v>#N/A</v>
          </cell>
          <cell r="SO13" t="e">
            <v>#N/A</v>
          </cell>
          <cell r="SP13" t="e">
            <v>#N/A</v>
          </cell>
          <cell r="SQ13" t="e">
            <v>#N/A</v>
          </cell>
          <cell r="SR13" t="e">
            <v>#N/A</v>
          </cell>
          <cell r="SS13" t="e">
            <v>#N/A</v>
          </cell>
          <cell r="ST13" t="e">
            <v>#N/A</v>
          </cell>
          <cell r="SU13" t="e">
            <v>#N/A</v>
          </cell>
          <cell r="SV13" t="e">
            <v>#N/A</v>
          </cell>
          <cell r="SW13">
            <v>7965.5194999999894</v>
          </cell>
          <cell r="SX13">
            <v>10598.6765</v>
          </cell>
          <cell r="SY13" t="e">
            <v>#N/A</v>
          </cell>
          <cell r="SZ13" t="e">
            <v>#N/A</v>
          </cell>
          <cell r="TA13" t="e">
            <v>#N/A</v>
          </cell>
          <cell r="TB13" t="e">
            <v>#N/A</v>
          </cell>
          <cell r="TC13" t="e">
            <v>#N/A</v>
          </cell>
          <cell r="TD13" t="e">
            <v>#N/A</v>
          </cell>
          <cell r="TE13" t="e">
            <v>#N/A</v>
          </cell>
          <cell r="TF13" t="e">
            <v>#N/A</v>
          </cell>
          <cell r="TG13">
            <v>551.65534434839799</v>
          </cell>
          <cell r="TH13" t="e">
            <v>#N/A</v>
          </cell>
          <cell r="TI13" t="e">
            <v>#N/A</v>
          </cell>
          <cell r="TJ13" t="e">
            <v>#N/A</v>
          </cell>
          <cell r="TK13" t="e">
            <v>#N/A</v>
          </cell>
          <cell r="TL13" t="e">
            <v>#N/A</v>
          </cell>
          <cell r="TM13" t="e">
            <v>#N/A</v>
          </cell>
          <cell r="TN13">
            <v>44.254145861234598</v>
          </cell>
          <cell r="TO13">
            <v>-3.1872685264778711</v>
          </cell>
          <cell r="TP13">
            <v>-2.610405581867858</v>
          </cell>
          <cell r="TQ13">
            <v>45.711080751128193</v>
          </cell>
          <cell r="TR13">
            <v>45.440322578235623</v>
          </cell>
          <cell r="TS13">
            <v>66.946395946154809</v>
          </cell>
          <cell r="TT13">
            <v>67.206192566296593</v>
          </cell>
          <cell r="TU13">
            <v>0.36223328761906259</v>
          </cell>
          <cell r="TV13">
            <v>2.6387129191174812</v>
          </cell>
          <cell r="TW13">
            <v>8.1444876834544075</v>
          </cell>
          <cell r="TX13">
            <v>9.8000000000000007</v>
          </cell>
          <cell r="TY13">
            <v>2175.11071827761</v>
          </cell>
          <cell r="TZ13">
            <v>11.1933941289677</v>
          </cell>
          <cell r="UA13">
            <v>1420.83972014036</v>
          </cell>
          <cell r="UB13">
            <v>1305.1196041318999</v>
          </cell>
          <cell r="UC13">
            <v>2835726.0592035321</v>
          </cell>
          <cell r="UD13">
            <v>1276.64320136586</v>
          </cell>
          <cell r="UE13">
            <v>2776840.310707123</v>
          </cell>
          <cell r="UF13">
            <v>147.562682766195</v>
          </cell>
          <cell r="UG13">
            <v>-9.3436097654913119</v>
          </cell>
          <cell r="UH13" t="e">
            <v>#N/A</v>
          </cell>
          <cell r="UI13">
            <v>2114.15</v>
          </cell>
          <cell r="UJ13">
            <v>3228.79</v>
          </cell>
          <cell r="UK13">
            <v>-7.6019752791028692</v>
          </cell>
          <cell r="UL13">
            <v>-7.5919312425762211</v>
          </cell>
          <cell r="UM13">
            <v>-7.5832234021138047</v>
          </cell>
          <cell r="UN13">
            <v>2.9242769797504179E-2</v>
          </cell>
          <cell r="UO13">
            <v>0.789675505736676</v>
          </cell>
          <cell r="UP13">
            <v>0.63767493536394104</v>
          </cell>
          <cell r="UQ13">
            <v>0.19266117029233901</v>
          </cell>
          <cell r="UR13">
            <v>8.5260555319133395</v>
          </cell>
          <cell r="US13">
            <v>6.7328172141026599</v>
          </cell>
          <cell r="UT13">
            <v>0.31511803668412097</v>
          </cell>
          <cell r="UU13" t="e">
            <v>#N/A</v>
          </cell>
          <cell r="UV13" t="e">
            <v>#N/A</v>
          </cell>
          <cell r="UW13" t="e">
            <v>#N/A</v>
          </cell>
          <cell r="UX13">
            <v>2172.7710243765091</v>
          </cell>
          <cell r="UY13">
            <v>-0.83191069993815425</v>
          </cell>
          <cell r="UZ13">
            <v>1052.5371575481699</v>
          </cell>
          <cell r="VA13">
            <v>-0.4689357925163451</v>
          </cell>
          <cell r="VB13">
            <v>0.25610832706983722</v>
          </cell>
          <cell r="VC13">
            <v>1057.4961354316861</v>
          </cell>
          <cell r="VD13">
            <v>1049.848408352768</v>
          </cell>
          <cell r="VE13">
            <v>54.814747180929409</v>
          </cell>
          <cell r="VF13">
            <v>54.600096575180693</v>
          </cell>
          <cell r="VG13">
            <v>4.6565023899761471</v>
          </cell>
          <cell r="VH13">
            <v>1.9818628274725469</v>
          </cell>
          <cell r="VI13">
            <v>6.4783629999999999</v>
          </cell>
          <cell r="VJ13">
            <v>6.3</v>
          </cell>
          <cell r="VK13">
            <v>1882.1941221172799</v>
          </cell>
          <cell r="VL13">
            <v>240.994270055794</v>
          </cell>
          <cell r="VM13">
            <v>21837.729045987089</v>
          </cell>
          <cell r="VN13">
            <v>20423.00168743161</v>
          </cell>
          <cell r="VO13">
            <v>38190057.489512026</v>
          </cell>
          <cell r="VP13">
            <v>20542.394655426298</v>
          </cell>
          <cell r="VQ13">
            <v>38664774.474656813</v>
          </cell>
          <cell r="VR13">
            <v>2922.0719368093201</v>
          </cell>
          <cell r="VS13">
            <v>1.2335033147521379</v>
          </cell>
          <cell r="VT13">
            <v>20120.848923607598</v>
          </cell>
          <cell r="VU13">
            <v>39995.769999999902</v>
          </cell>
          <cell r="VV13">
            <v>55718.2595</v>
          </cell>
          <cell r="VW13">
            <v>-7.18984369492963</v>
          </cell>
          <cell r="VX13">
            <v>-7.1878346808120366</v>
          </cell>
          <cell r="VY13">
            <v>-7.1771133643491609</v>
          </cell>
          <cell r="VZ13">
            <v>5.0515715350033283E-2</v>
          </cell>
          <cell r="WA13">
            <v>0.480382901144984</v>
          </cell>
          <cell r="WB13">
            <v>0.33693277122655002</v>
          </cell>
          <cell r="WC13">
            <v>0.19008362884485999</v>
          </cell>
          <cell r="WD13">
            <v>200.070082400812</v>
          </cell>
          <cell r="WE13">
            <v>96.110246616018401</v>
          </cell>
          <cell r="WF13">
            <v>0.111786964274325</v>
          </cell>
          <cell r="WG13">
            <v>1.2335033147522019E-2</v>
          </cell>
          <cell r="WH13">
            <v>-4.0826088220288683E-3</v>
          </cell>
          <cell r="WI13" t="e">
            <v>#N/A</v>
          </cell>
          <cell r="WJ13">
            <v>1869.953206389554</v>
          </cell>
          <cell r="WK13">
            <v>-0.90951421939625687</v>
          </cell>
          <cell r="WL13" t="e">
            <v>#N/A</v>
          </cell>
          <cell r="WM13" t="e">
            <v>#N/A</v>
          </cell>
          <cell r="WN13" t="e">
            <v>#N/A</v>
          </cell>
          <cell r="WO13" t="e">
            <v>#N/A</v>
          </cell>
          <cell r="WP13" t="e">
            <v>#N/A</v>
          </cell>
          <cell r="WQ13" t="e">
            <v>#N/A</v>
          </cell>
          <cell r="WR13" t="e">
            <v>#N/A</v>
          </cell>
          <cell r="WS13" t="e">
            <v>#N/A</v>
          </cell>
          <cell r="WT13" t="e">
            <v>#N/A</v>
          </cell>
          <cell r="WU13" t="e">
            <v>#N/A</v>
          </cell>
          <cell r="WV13" t="e">
            <v>#N/A</v>
          </cell>
          <cell r="WW13" t="e">
            <v>#N/A</v>
          </cell>
          <cell r="WX13" t="e">
            <v>#N/A</v>
          </cell>
          <cell r="WY13" t="e">
            <v>#N/A</v>
          </cell>
          <cell r="WZ13" t="e">
            <v>#N/A</v>
          </cell>
          <cell r="XA13" t="e">
            <v>#N/A</v>
          </cell>
          <cell r="XB13" t="e">
            <v>#N/A</v>
          </cell>
          <cell r="XC13" t="e">
            <v>#N/A</v>
          </cell>
          <cell r="XD13" t="e">
            <v>#N/A</v>
          </cell>
          <cell r="XE13" t="e">
            <v>#N/A</v>
          </cell>
          <cell r="XF13" t="e">
            <v>#N/A</v>
          </cell>
          <cell r="XG13">
            <v>2373.0369999999998</v>
          </cell>
          <cell r="XH13">
            <v>3328.6635000000001</v>
          </cell>
          <cell r="XI13" t="e">
            <v>#N/A</v>
          </cell>
          <cell r="XJ13" t="e">
            <v>#N/A</v>
          </cell>
          <cell r="XK13" t="e">
            <v>#N/A</v>
          </cell>
          <cell r="XL13" t="e">
            <v>#N/A</v>
          </cell>
          <cell r="XM13" t="e">
            <v>#N/A</v>
          </cell>
          <cell r="XN13" t="e">
            <v>#N/A</v>
          </cell>
          <cell r="XO13" t="e">
            <v>#N/A</v>
          </cell>
          <cell r="XP13" t="e">
            <v>#N/A</v>
          </cell>
          <cell r="XQ13" t="e">
            <v>#N/A</v>
          </cell>
          <cell r="XR13" t="e">
            <v>#N/A</v>
          </cell>
          <cell r="XS13" t="e">
            <v>#N/A</v>
          </cell>
          <cell r="XT13" t="e">
            <v>#N/A</v>
          </cell>
          <cell r="XU13" t="e">
            <v>#N/A</v>
          </cell>
          <cell r="XV13" t="e">
            <v>#N/A</v>
          </cell>
          <cell r="XW13" t="e">
            <v>#N/A</v>
          </cell>
          <cell r="XX13">
            <v>13.8366416871865</v>
          </cell>
          <cell r="XY13">
            <v>0.1050919579502763</v>
          </cell>
          <cell r="XZ13">
            <v>-0.25549207437975952</v>
          </cell>
          <cell r="YA13">
            <v>13.8221157551093</v>
          </cell>
          <cell r="YB13">
            <v>13.87208376174909</v>
          </cell>
          <cell r="YC13">
            <v>56.122850476759332</v>
          </cell>
          <cell r="YD13">
            <v>56.339141970765112</v>
          </cell>
          <cell r="YE13">
            <v>1.13061547505291</v>
          </cell>
          <cell r="YF13">
            <v>1.3924882301256321</v>
          </cell>
          <cell r="YG13">
            <v>0.67827137104518131</v>
          </cell>
          <cell r="YH13">
            <v>0.3</v>
          </cell>
          <cell r="YI13">
            <v>1782.97862680042</v>
          </cell>
          <cell r="YJ13">
            <v>2.49117782384578</v>
          </cell>
          <cell r="YK13">
            <v>154.36023473718049</v>
          </cell>
          <cell r="YL13">
            <v>159.2525728114027</v>
          </cell>
          <cell r="YM13">
            <v>281773.03609012911</v>
          </cell>
          <cell r="YN13">
            <v>159.28475455564501</v>
          </cell>
          <cell r="YO13">
            <v>284001.31294786581</v>
          </cell>
          <cell r="YP13">
            <v>36.083282725234803</v>
          </cell>
          <cell r="YQ13">
            <v>-1.3070944897958461</v>
          </cell>
          <cell r="YR13">
            <v>153.30632775829301</v>
          </cell>
          <cell r="YS13">
            <v>273.98399999999901</v>
          </cell>
          <cell r="YT13">
            <v>365.5</v>
          </cell>
          <cell r="YU13">
            <v>-6.78959730952573</v>
          </cell>
          <cell r="YV13">
            <v>-6.7668723613076507</v>
          </cell>
          <cell r="YW13">
            <v>-6.785527659201934</v>
          </cell>
          <cell r="YX13">
            <v>4.6346625626748537E-2</v>
          </cell>
          <cell r="YY13">
            <v>1.0700447943599201</v>
          </cell>
          <cell r="YZ13">
            <v>1.3276034686710201</v>
          </cell>
          <cell r="ZA13">
            <v>0.221261248555675</v>
          </cell>
          <cell r="ZB13">
            <v>3.0615126155243999</v>
          </cell>
          <cell r="ZC13">
            <v>3.2759556371091301</v>
          </cell>
          <cell r="ZD13">
            <v>0.26467254596469397</v>
          </cell>
          <cell r="ZE13">
            <v>-1.307094489797599E-2</v>
          </cell>
          <cell r="ZF13" t="e">
            <v>#N/A</v>
          </cell>
          <cell r="ZG13" t="e">
            <v>#N/A</v>
          </cell>
          <cell r="ZH13">
            <v>1769.346837641506</v>
          </cell>
          <cell r="ZI13">
            <v>-0.90139114200653569</v>
          </cell>
          <cell r="ZJ13" t="e">
            <v>#N/A</v>
          </cell>
          <cell r="ZK13" t="e">
            <v>#N/A</v>
          </cell>
          <cell r="ZL13" t="e">
            <v>#N/A</v>
          </cell>
          <cell r="ZM13" t="e">
            <v>#N/A</v>
          </cell>
          <cell r="ZN13" t="e">
            <v>#N/A</v>
          </cell>
          <cell r="ZO13" t="e">
            <v>#N/A</v>
          </cell>
          <cell r="ZP13" t="e">
            <v>#N/A</v>
          </cell>
          <cell r="ZQ13" t="e">
            <v>#N/A</v>
          </cell>
          <cell r="ZR13" t="e">
            <v>#N/A</v>
          </cell>
          <cell r="ZS13" t="e">
            <v>#N/A</v>
          </cell>
          <cell r="ZT13" t="e">
            <v>#N/A</v>
          </cell>
          <cell r="ZU13" t="e">
            <v>#N/A</v>
          </cell>
          <cell r="ZV13" t="e">
            <v>#N/A</v>
          </cell>
          <cell r="ZW13" t="e">
            <v>#N/A</v>
          </cell>
          <cell r="ZX13" t="e">
            <v>#N/A</v>
          </cell>
          <cell r="ZY13" t="e">
            <v>#N/A</v>
          </cell>
          <cell r="ZZ13" t="e">
            <v>#N/A</v>
          </cell>
          <cell r="AAA13" t="e">
            <v>#N/A</v>
          </cell>
          <cell r="AAB13" t="e">
            <v>#N/A</v>
          </cell>
          <cell r="AAC13" t="e">
            <v>#N/A</v>
          </cell>
          <cell r="AAD13" t="e">
            <v>#N/A</v>
          </cell>
          <cell r="AAE13">
            <v>1843.3444999999999</v>
          </cell>
          <cell r="AAF13">
            <v>2470.989</v>
          </cell>
          <cell r="AAG13" t="e">
            <v>#N/A</v>
          </cell>
          <cell r="AAH13" t="e">
            <v>#N/A</v>
          </cell>
          <cell r="AAI13" t="e">
            <v>#N/A</v>
          </cell>
          <cell r="AAJ13" t="e">
            <v>#N/A</v>
          </cell>
          <cell r="AAK13" t="e">
            <v>#N/A</v>
          </cell>
          <cell r="AAL13" t="e">
            <v>#N/A</v>
          </cell>
          <cell r="AAM13" t="e">
            <v>#N/A</v>
          </cell>
          <cell r="AAN13" t="e">
            <v>#N/A</v>
          </cell>
          <cell r="AAO13" t="e">
            <v>#N/A</v>
          </cell>
          <cell r="AAP13" t="e">
            <v>#N/A</v>
          </cell>
          <cell r="AAQ13" t="e">
            <v>#N/A</v>
          </cell>
          <cell r="AAR13" t="e">
            <v>#N/A</v>
          </cell>
          <cell r="AAS13" t="e">
            <v>#N/A</v>
          </cell>
          <cell r="AAT13" t="e">
            <v>#N/A</v>
          </cell>
          <cell r="AAU13" t="e">
            <v>#N/A</v>
          </cell>
          <cell r="AAV13" t="e">
            <v>#N/A</v>
          </cell>
          <cell r="AAW13" t="e">
            <v>#N/A</v>
          </cell>
          <cell r="AAX13" t="e">
            <v>#N/A</v>
          </cell>
          <cell r="AAY13" t="e">
            <v>#N/A</v>
          </cell>
          <cell r="AAZ13" t="e">
            <v>#N/A</v>
          </cell>
          <cell r="ABA13" t="e">
            <v>#N/A</v>
          </cell>
          <cell r="ABB13" t="e">
            <v>#N/A</v>
          </cell>
          <cell r="ABC13" t="e">
            <v>#N/A</v>
          </cell>
          <cell r="ABD13" t="e">
            <v>#N/A</v>
          </cell>
          <cell r="ABE13" t="e">
            <v>#N/A</v>
          </cell>
          <cell r="ABF13" t="e">
            <v>#N/A</v>
          </cell>
          <cell r="ABG13" t="e">
            <v>#N/A</v>
          </cell>
          <cell r="ABH13" t="e">
            <v>#N/A</v>
          </cell>
          <cell r="ABI13" t="e">
            <v>#N/A</v>
          </cell>
          <cell r="ABJ13" t="e">
            <v>#N/A</v>
          </cell>
          <cell r="ABK13" t="e">
            <v>#N/A</v>
          </cell>
          <cell r="ABL13" t="e">
            <v>#N/A</v>
          </cell>
          <cell r="ABM13" t="e">
            <v>#N/A</v>
          </cell>
          <cell r="ABN13" t="e">
            <v>#N/A</v>
          </cell>
          <cell r="ABO13" t="e">
            <v>#N/A</v>
          </cell>
          <cell r="ABP13" t="e">
            <v>#N/A</v>
          </cell>
          <cell r="ABQ13" t="e">
            <v>#N/A</v>
          </cell>
          <cell r="ABR13">
            <v>304.43623250123198</v>
          </cell>
          <cell r="ABS13" t="e">
            <v>#N/A</v>
          </cell>
          <cell r="ABT13" t="e">
            <v>#N/A</v>
          </cell>
          <cell r="ABU13" t="e">
            <v>#N/A</v>
          </cell>
          <cell r="ABV13" t="e">
            <v>#N/A</v>
          </cell>
          <cell r="ABW13">
            <v>1.1061086186815701</v>
          </cell>
          <cell r="ABX13" t="e">
            <v>#N/A</v>
          </cell>
          <cell r="ABY13" t="e">
            <v>#N/A</v>
          </cell>
          <cell r="ABZ13">
            <v>0.49046686015941898</v>
          </cell>
          <cell r="ACA13">
            <v>0.54250962120002399</v>
          </cell>
          <cell r="ACB13" t="e">
            <v>#N/A</v>
          </cell>
          <cell r="ACC13" t="e">
            <v>#N/A</v>
          </cell>
          <cell r="ACD13" t="e">
            <v>#N/A</v>
          </cell>
          <cell r="ACE13" t="e">
            <v>#N/A</v>
          </cell>
          <cell r="ACF13" t="e">
            <v>#N/A</v>
          </cell>
          <cell r="ACG13" t="e">
            <v>#N/A</v>
          </cell>
          <cell r="ACH13">
            <v>342.96764596705901</v>
          </cell>
          <cell r="ACI13">
            <v>1.600390023140186</v>
          </cell>
          <cell r="ACJ13">
            <v>1.210451033952298</v>
          </cell>
          <cell r="ACK13">
            <v>337.56528482710132</v>
          </cell>
          <cell r="ACL13">
            <v>338.86584089226739</v>
          </cell>
          <cell r="ACM13">
            <v>62.940078455519327</v>
          </cell>
          <cell r="ACN13">
            <v>62.690820493368037</v>
          </cell>
          <cell r="ACO13">
            <v>3.4261965687282898</v>
          </cell>
          <cell r="ACP13">
            <v>2.0850502554683459</v>
          </cell>
          <cell r="ACQ13">
            <v>5.3510140000000002</v>
          </cell>
          <cell r="ACR13">
            <v>7.1</v>
          </cell>
          <cell r="ACS13">
            <v>1664.59058200198</v>
          </cell>
          <cell r="ACT13">
            <v>66.041044022981495</v>
          </cell>
          <cell r="ACU13">
            <v>6143.6700033021289</v>
          </cell>
          <cell r="ACV13">
            <v>5814.9213613116317</v>
          </cell>
          <cell r="ACW13">
            <v>9718195.9434311613</v>
          </cell>
          <cell r="ACX13">
            <v>5730.1622641509402</v>
          </cell>
          <cell r="ACY13">
            <v>9538374.1382487975</v>
          </cell>
          <cell r="ACZ13">
            <v>976.04816427462004</v>
          </cell>
          <cell r="ADA13">
            <v>-3.1503557226167711</v>
          </cell>
          <cell r="ADB13" t="e">
            <v>#N/A</v>
          </cell>
          <cell r="ADC13">
            <v>9799.9514999999992</v>
          </cell>
          <cell r="ADD13">
            <v>13773</v>
          </cell>
          <cell r="ADE13">
            <v>-7.0176349027940486</v>
          </cell>
          <cell r="ADF13">
            <v>-7.0376580741203263</v>
          </cell>
          <cell r="ADG13">
            <v>-7.0456521105559782</v>
          </cell>
          <cell r="ADH13">
            <v>4.2261188247458781E-2</v>
          </cell>
          <cell r="ADI13">
            <v>1.3409886055787701</v>
          </cell>
          <cell r="ADJ13">
            <v>1.6224248833491599</v>
          </cell>
          <cell r="ADK13">
            <v>0.28521182466106798</v>
          </cell>
          <cell r="ADL13">
            <v>97.818428105976508</v>
          </cell>
          <cell r="ADM13">
            <v>131.17339750574101</v>
          </cell>
          <cell r="ADN13">
            <v>0.43822528277604689</v>
          </cell>
          <cell r="ADO13">
            <v>-3.1503557226173887E-2</v>
          </cell>
          <cell r="ADP13">
            <v>-2.152342688791014E-2</v>
          </cell>
          <cell r="ADQ13" t="e">
            <v>#N/A</v>
          </cell>
          <cell r="ADR13">
            <v>1671.251482107592</v>
          </cell>
          <cell r="ADS13">
            <v>-1.7781696862503189</v>
          </cell>
          <cell r="ADT13" t="e">
            <v>#N/A</v>
          </cell>
          <cell r="ADU13" t="e">
            <v>#N/A</v>
          </cell>
          <cell r="ADV13" t="e">
            <v>#N/A</v>
          </cell>
          <cell r="ADW13" t="e">
            <v>#N/A</v>
          </cell>
          <cell r="ADX13" t="e">
            <v>#N/A</v>
          </cell>
          <cell r="ADY13" t="e">
            <v>#N/A</v>
          </cell>
          <cell r="ADZ13" t="e">
            <v>#N/A</v>
          </cell>
          <cell r="AEA13" t="e">
            <v>#N/A</v>
          </cell>
          <cell r="AEB13" t="e">
            <v>#N/A</v>
          </cell>
          <cell r="AEC13" t="e">
            <v>#N/A</v>
          </cell>
          <cell r="AED13" t="e">
            <v>#N/A</v>
          </cell>
          <cell r="AEE13" t="e">
            <v>#N/A</v>
          </cell>
          <cell r="AEF13" t="e">
            <v>#N/A</v>
          </cell>
          <cell r="AEG13" t="e">
            <v>#N/A</v>
          </cell>
          <cell r="AEH13" t="e">
            <v>#N/A</v>
          </cell>
          <cell r="AEI13" t="e">
            <v>#N/A</v>
          </cell>
          <cell r="AEJ13" t="e">
            <v>#N/A</v>
          </cell>
          <cell r="AEK13" t="e">
            <v>#N/A</v>
          </cell>
          <cell r="AEL13" t="e">
            <v>#N/A</v>
          </cell>
          <cell r="AEM13" t="e">
            <v>#N/A</v>
          </cell>
          <cell r="AEN13" t="e">
            <v>#N/A</v>
          </cell>
          <cell r="AEO13">
            <v>25052.5481654877</v>
          </cell>
          <cell r="AEP13">
            <v>34284.378169993703</v>
          </cell>
          <cell r="AEQ13" t="e">
            <v>#N/A</v>
          </cell>
          <cell r="AER13" t="e">
            <v>#N/A</v>
          </cell>
          <cell r="AES13" t="e">
            <v>#N/A</v>
          </cell>
          <cell r="AET13" t="e">
            <v>#N/A</v>
          </cell>
          <cell r="AEU13" t="e">
            <v>#N/A</v>
          </cell>
          <cell r="AEV13" t="e">
            <v>#N/A</v>
          </cell>
          <cell r="AEW13" t="e">
            <v>#N/A</v>
          </cell>
          <cell r="AEX13" t="e">
            <v>#N/A</v>
          </cell>
          <cell r="AEY13" t="e">
            <v>#N/A</v>
          </cell>
          <cell r="AEZ13" t="e">
            <v>#N/A</v>
          </cell>
          <cell r="AFA13" t="e">
            <v>#N/A</v>
          </cell>
          <cell r="AFB13" t="e">
            <v>#N/A</v>
          </cell>
          <cell r="AFC13" t="e">
            <v>#N/A</v>
          </cell>
          <cell r="AFD13" t="e">
            <v>#N/A</v>
          </cell>
          <cell r="AFE13" t="e">
            <v>#N/A</v>
          </cell>
          <cell r="AFF13">
            <v>78.908405638566293</v>
          </cell>
          <cell r="AFG13">
            <v>-8.2620865110259896</v>
          </cell>
          <cell r="AFH13">
            <v>-5.0873971148131636</v>
          </cell>
          <cell r="AFI13">
            <v>86.015042895051565</v>
          </cell>
          <cell r="AFJ13">
            <v>83.137964021511053</v>
          </cell>
          <cell r="AFK13">
            <v>75.575324462863222</v>
          </cell>
          <cell r="AFL13">
            <v>76.5583921811929</v>
          </cell>
          <cell r="AFM13">
            <v>0.38364293258110749</v>
          </cell>
          <cell r="AFN13">
            <v>1.4815444852136039</v>
          </cell>
          <cell r="AFO13">
            <v>6.2528389999999998</v>
          </cell>
          <cell r="AFP13">
            <v>7.1</v>
          </cell>
          <cell r="AFQ13">
            <v>1691.0215062214199</v>
          </cell>
          <cell r="AFR13">
            <v>15.0466287925258</v>
          </cell>
          <cell r="AFS13">
            <v>4966.3275891155472</v>
          </cell>
          <cell r="AFT13">
            <v>4655.7911207555708</v>
          </cell>
          <cell r="AFU13">
            <v>7672549.0105081843</v>
          </cell>
          <cell r="AFV13">
            <v>4554.4746938593307</v>
          </cell>
          <cell r="AFW13">
            <v>7701714.6568573462</v>
          </cell>
          <cell r="AFX13">
            <v>174.764665488682</v>
          </cell>
          <cell r="AFY13">
            <v>-13.49406625462974</v>
          </cell>
          <cell r="AFZ13" t="e">
            <v>#N/A</v>
          </cell>
          <cell r="AGA13">
            <v>6486.98</v>
          </cell>
          <cell r="AGB13">
            <v>9355.81</v>
          </cell>
          <cell r="AGC13">
            <v>-7.745936151658384</v>
          </cell>
          <cell r="AGD13">
            <v>-7.6727412838912024</v>
          </cell>
          <cell r="AGE13">
            <v>-7.6572355513802552</v>
          </cell>
          <cell r="AGF13">
            <v>4.9953479970860713E-2</v>
          </cell>
          <cell r="AGG13">
            <v>0.16769236140900401</v>
          </cell>
          <cell r="AGH13">
            <v>0.12750914978943301</v>
          </cell>
          <cell r="AGI13">
            <v>0.23759638530152499</v>
          </cell>
          <cell r="AGJ13">
            <v>18.7483519496298</v>
          </cell>
          <cell r="AGK13">
            <v>3.1439554109605301</v>
          </cell>
          <cell r="AGL13">
            <v>6.0800195281486703E-2</v>
          </cell>
          <cell r="AGM13">
            <v>-2.599103482060355E-2</v>
          </cell>
          <cell r="AGN13">
            <v>-2.4570215611251441E-2</v>
          </cell>
          <cell r="AGO13" t="e">
            <v>#N/A</v>
          </cell>
          <cell r="AGP13">
            <v>1647.958168978817</v>
          </cell>
          <cell r="AGQ13">
            <v>1.804530824645068</v>
          </cell>
          <cell r="AGR13" t="e">
            <v>#N/A</v>
          </cell>
          <cell r="AGS13" t="e">
            <v>#N/A</v>
          </cell>
          <cell r="AGT13" t="e">
            <v>#N/A</v>
          </cell>
          <cell r="AGU13" t="e">
            <v>#N/A</v>
          </cell>
          <cell r="AGV13" t="e">
            <v>#N/A</v>
          </cell>
          <cell r="AGW13" t="e">
            <v>#N/A</v>
          </cell>
          <cell r="AGX13" t="e">
            <v>#N/A</v>
          </cell>
          <cell r="AGY13" t="e">
            <v>#N/A</v>
          </cell>
          <cell r="AGZ13" t="e">
            <v>#N/A</v>
          </cell>
          <cell r="AHA13" t="e">
            <v>#N/A</v>
          </cell>
          <cell r="AHB13" t="e">
            <v>#N/A</v>
          </cell>
          <cell r="AHC13" t="e">
            <v>#N/A</v>
          </cell>
          <cell r="AHD13" t="e">
            <v>#N/A</v>
          </cell>
          <cell r="AHE13" t="e">
            <v>#N/A</v>
          </cell>
          <cell r="AHF13" t="e">
            <v>#N/A</v>
          </cell>
          <cell r="AHG13" t="e">
            <v>#N/A</v>
          </cell>
          <cell r="AHH13" t="e">
            <v>#N/A</v>
          </cell>
          <cell r="AHI13" t="e">
            <v>#N/A</v>
          </cell>
          <cell r="AHJ13" t="e">
            <v>#N/A</v>
          </cell>
          <cell r="AHK13" t="e">
            <v>#N/A</v>
          </cell>
          <cell r="AHL13" t="e">
            <v>#N/A</v>
          </cell>
          <cell r="AHM13">
            <v>15409.584999999999</v>
          </cell>
          <cell r="AHN13">
            <v>21548.4797441603</v>
          </cell>
          <cell r="AHO13" t="e">
            <v>#N/A</v>
          </cell>
          <cell r="AHP13" t="e">
            <v>#N/A</v>
          </cell>
          <cell r="AHQ13" t="e">
            <v>#N/A</v>
          </cell>
          <cell r="AHR13" t="e">
            <v>#N/A</v>
          </cell>
          <cell r="AHS13" t="e">
            <v>#N/A</v>
          </cell>
          <cell r="AHT13" t="e">
            <v>#N/A</v>
          </cell>
          <cell r="AHU13" t="e">
            <v>#N/A</v>
          </cell>
          <cell r="AHV13" t="e">
            <v>#N/A</v>
          </cell>
          <cell r="AHW13" t="e">
            <v>#N/A</v>
          </cell>
          <cell r="AHX13" t="e">
            <v>#N/A</v>
          </cell>
          <cell r="AHY13" t="e">
            <v>#N/A</v>
          </cell>
          <cell r="AHZ13" t="e">
            <v>#N/A</v>
          </cell>
          <cell r="AIA13" t="e">
            <v>#N/A</v>
          </cell>
          <cell r="AIB13" t="e">
            <v>#N/A</v>
          </cell>
          <cell r="AIC13" t="e">
            <v>#N/A</v>
          </cell>
          <cell r="AID13">
            <v>2128.3851211101901</v>
          </cell>
          <cell r="AIE13">
            <v>1.048212643119073</v>
          </cell>
          <cell r="AIF13">
            <v>1.5040705019635729</v>
          </cell>
          <cell r="AIG13">
            <v>2106.3065495549099</v>
          </cell>
          <cell r="AIH13">
            <v>2096.8470629648459</v>
          </cell>
          <cell r="AII13">
            <v>70.443143556748723</v>
          </cell>
          <cell r="AIJ13">
            <v>70.347545740680914</v>
          </cell>
          <cell r="AIK13">
            <v>-0.75610595297916916</v>
          </cell>
          <cell r="AIL13">
            <v>1.05896538460275</v>
          </cell>
          <cell r="AIM13">
            <v>1.811671</v>
          </cell>
          <cell r="AIN13">
            <v>1.9</v>
          </cell>
          <cell r="AIO13">
            <v>1587.7750838705499</v>
          </cell>
          <cell r="AIP13">
            <v>502.61418334858098</v>
          </cell>
          <cell r="AIQ13">
            <v>4258.2153811969156</v>
          </cell>
          <cell r="AIR13">
            <v>4181.0705280182319</v>
          </cell>
          <cell r="AIS13">
            <v>6544163.1583498763</v>
          </cell>
          <cell r="AIT13">
            <v>4182.98598514676</v>
          </cell>
          <cell r="AIU13">
            <v>6641640.9233957306</v>
          </cell>
          <cell r="AIV13">
            <v>6765.2276102689402</v>
          </cell>
          <cell r="AIW13">
            <v>1.0012638717889859</v>
          </cell>
          <cell r="AIX13" t="e">
            <v>#N/A</v>
          </cell>
          <cell r="AIY13">
            <v>6053.1115</v>
          </cell>
          <cell r="AIZ13">
            <v>8222.2855</v>
          </cell>
          <cell r="AJA13">
            <v>-5.6344893544671777</v>
          </cell>
          <cell r="AJB13">
            <v>-5.634537594902576</v>
          </cell>
          <cell r="AJC13">
            <v>-5.6353063308173681</v>
          </cell>
          <cell r="AJD13">
            <v>4.3611382103340313E-2</v>
          </cell>
          <cell r="AJE13">
            <v>4.8665500000000002</v>
          </cell>
          <cell r="AJF13">
            <v>7.5827652023364998</v>
          </cell>
          <cell r="AJG13">
            <v>0.38817202401444589</v>
          </cell>
          <cell r="AJH13">
            <v>78.816983366417205</v>
          </cell>
          <cell r="AJI13">
            <v>383.56679040183701</v>
          </cell>
          <cell r="AJJ13">
            <v>0.19511256561007401</v>
          </cell>
          <cell r="AJK13">
            <v>6.0824891888130422E-2</v>
          </cell>
          <cell r="AJL13">
            <v>4.8687890212902483E-3</v>
          </cell>
          <cell r="AJM13" t="e">
            <v>#N/A</v>
          </cell>
          <cell r="AJN13">
            <v>1565.1884163388449</v>
          </cell>
          <cell r="AJO13">
            <v>-1.074112858015186</v>
          </cell>
          <cell r="AJP13" t="e">
            <v>#N/A</v>
          </cell>
          <cell r="AJQ13" t="e">
            <v>#N/A</v>
          </cell>
          <cell r="AJR13" t="e">
            <v>#N/A</v>
          </cell>
          <cell r="AJS13" t="e">
            <v>#N/A</v>
          </cell>
          <cell r="AJT13" t="e">
            <v>#N/A</v>
          </cell>
          <cell r="AJU13" t="e">
            <v>#N/A</v>
          </cell>
          <cell r="AJV13" t="e">
            <v>#N/A</v>
          </cell>
          <cell r="AJW13" t="e">
            <v>#N/A</v>
          </cell>
          <cell r="AJX13" t="e">
            <v>#N/A</v>
          </cell>
          <cell r="AJY13" t="e">
            <v>#N/A</v>
          </cell>
          <cell r="AJZ13" t="e">
            <v>#N/A</v>
          </cell>
          <cell r="AKA13" t="e">
            <v>#N/A</v>
          </cell>
          <cell r="AKB13" t="e">
            <v>#N/A</v>
          </cell>
          <cell r="AKC13" t="e">
            <v>#N/A</v>
          </cell>
          <cell r="AKD13" t="e">
            <v>#N/A</v>
          </cell>
          <cell r="AKE13" t="e">
            <v>#N/A</v>
          </cell>
          <cell r="AKF13" t="e">
            <v>#N/A</v>
          </cell>
          <cell r="AKG13" t="e">
            <v>#N/A</v>
          </cell>
          <cell r="AKH13" t="e">
            <v>#N/A</v>
          </cell>
          <cell r="AKI13" t="e">
            <v>#N/A</v>
          </cell>
          <cell r="AKJ13" t="e">
            <v>#N/A</v>
          </cell>
          <cell r="AKK13">
            <v>1323.8730172210001</v>
          </cell>
          <cell r="AKL13">
            <v>1820.2484999999999</v>
          </cell>
          <cell r="AKM13" t="e">
            <v>#N/A</v>
          </cell>
          <cell r="AKN13" t="e">
            <v>#N/A</v>
          </cell>
          <cell r="AKO13" t="e">
            <v>#N/A</v>
          </cell>
          <cell r="AKP13" t="e">
            <v>#N/A</v>
          </cell>
          <cell r="AKQ13" t="e">
            <v>#N/A</v>
          </cell>
          <cell r="AKR13" t="e">
            <v>#N/A</v>
          </cell>
          <cell r="AKS13" t="e">
            <v>#N/A</v>
          </cell>
          <cell r="AKT13" t="e">
            <v>#N/A</v>
          </cell>
          <cell r="AKU13" t="e">
            <v>#N/A</v>
          </cell>
          <cell r="AKV13" t="e">
            <v>#N/A</v>
          </cell>
          <cell r="AKW13" t="e">
            <v>#N/A</v>
          </cell>
          <cell r="AKX13" t="e">
            <v>#N/A</v>
          </cell>
          <cell r="AKY13" t="e">
            <v>#N/A</v>
          </cell>
          <cell r="AKZ13" t="e">
            <v>#N/A</v>
          </cell>
          <cell r="ALA13" t="e">
            <v>#N/A</v>
          </cell>
          <cell r="ALB13" t="e">
            <v>#N/A</v>
          </cell>
          <cell r="ALC13" t="e">
            <v>#N/A</v>
          </cell>
          <cell r="ALD13" t="e">
            <v>#N/A</v>
          </cell>
          <cell r="ALE13" t="e">
            <v>#N/A</v>
          </cell>
          <cell r="ALF13" t="e">
            <v>#N/A</v>
          </cell>
          <cell r="ALG13" t="e">
            <v>#N/A</v>
          </cell>
          <cell r="ALH13" t="e">
            <v>#N/A</v>
          </cell>
          <cell r="ALI13" t="e">
            <v>#N/A</v>
          </cell>
          <cell r="ALJ13" t="e">
            <v>#N/A</v>
          </cell>
          <cell r="ALK13" t="e">
            <v>#N/A</v>
          </cell>
          <cell r="ALL13" t="e">
            <v>#N/A</v>
          </cell>
          <cell r="ALM13" t="e">
            <v>#N/A</v>
          </cell>
          <cell r="ALN13" t="e">
            <v>#N/A</v>
          </cell>
          <cell r="ALO13" t="e">
            <v>#N/A</v>
          </cell>
          <cell r="ALP13" t="e">
            <v>#N/A</v>
          </cell>
          <cell r="ALQ13" t="e">
            <v>#N/A</v>
          </cell>
          <cell r="ALR13" t="e">
            <v>#N/A</v>
          </cell>
          <cell r="ALS13" t="e">
            <v>#N/A</v>
          </cell>
          <cell r="ALT13" t="e">
            <v>#N/A</v>
          </cell>
          <cell r="ALU13" t="e">
            <v>#N/A</v>
          </cell>
          <cell r="ALV13" t="e">
            <v>#N/A</v>
          </cell>
          <cell r="ALW13">
            <v>3389.1525000000001</v>
          </cell>
          <cell r="ALX13">
            <v>4789.5065000000004</v>
          </cell>
          <cell r="ALY13" t="e">
            <v>#N/A</v>
          </cell>
          <cell r="ALZ13" t="e">
            <v>#N/A</v>
          </cell>
          <cell r="AMA13" t="e">
            <v>#N/A</v>
          </cell>
          <cell r="AMB13" t="e">
            <v>#N/A</v>
          </cell>
          <cell r="AMC13" t="e">
            <v>#N/A</v>
          </cell>
          <cell r="AMD13" t="e">
            <v>#N/A</v>
          </cell>
          <cell r="AME13" t="e">
            <v>#N/A</v>
          </cell>
          <cell r="AMF13" t="e">
            <v>#N/A</v>
          </cell>
          <cell r="AMG13" t="e">
            <v>#N/A</v>
          </cell>
          <cell r="AMH13" t="e">
            <v>#N/A</v>
          </cell>
          <cell r="AMI13" t="e">
            <v>#N/A</v>
          </cell>
          <cell r="AMJ13" t="e">
            <v>#N/A</v>
          </cell>
          <cell r="AMK13" t="e">
            <v>#N/A</v>
          </cell>
          <cell r="AML13" t="e">
            <v>#N/A</v>
          </cell>
          <cell r="AMM13" t="e">
            <v>#N/A</v>
          </cell>
          <cell r="AMN13">
            <v>907.20789753225699</v>
          </cell>
          <cell r="AMO13">
            <v>-1.6056111481944411</v>
          </cell>
          <cell r="AMP13">
            <v>-1.2741804027058929</v>
          </cell>
          <cell r="AMQ13">
            <v>922.01182213614561</v>
          </cell>
          <cell r="AMR13">
            <v>918.91655215706294</v>
          </cell>
          <cell r="AMS13">
            <v>64.175577069238244</v>
          </cell>
          <cell r="AMT13">
            <v>64.259146153333489</v>
          </cell>
          <cell r="AMU13">
            <v>3.4157161042900341</v>
          </cell>
          <cell r="AMV13">
            <v>1.9717502400081519</v>
          </cell>
          <cell r="AMW13">
            <v>6.0411949999999992</v>
          </cell>
          <cell r="AMX13">
            <v>5.4</v>
          </cell>
          <cell r="AMY13">
            <v>1714.9062292481201</v>
          </cell>
          <cell r="AMZ13">
            <v>156.97722858860601</v>
          </cell>
          <cell r="ANA13">
            <v>25982.904696872869</v>
          </cell>
          <cell r="ANB13">
            <v>24413.22675747062</v>
          </cell>
          <cell r="ANC13">
            <v>41649899.261121392</v>
          </cell>
          <cell r="AND13">
            <v>24547.861752450899</v>
          </cell>
          <cell r="ANE13">
            <v>42097281.033999719</v>
          </cell>
          <cell r="ANF13">
            <v>2590.8822058130199</v>
          </cell>
          <cell r="ANG13">
            <v>-16.620517035483019</v>
          </cell>
          <cell r="ANH13" t="e">
            <v>#N/A</v>
          </cell>
          <cell r="ANI13">
            <v>40434.56263</v>
          </cell>
          <cell r="ANJ13">
            <v>56216.1288033499</v>
          </cell>
          <cell r="ANK13">
            <v>-7.3516130760004934</v>
          </cell>
          <cell r="ANL13">
            <v>-7.3275511891093759</v>
          </cell>
          <cell r="ANM13">
            <v>-7.3284819352152706</v>
          </cell>
          <cell r="ANN13">
            <v>4.8991928128725368E-2</v>
          </cell>
          <cell r="ANO13">
            <v>0.62157799999999996</v>
          </cell>
          <cell r="ANP13">
            <v>0.53144874457559499</v>
          </cell>
          <cell r="ANQ13">
            <v>0.21607867115321899</v>
          </cell>
          <cell r="ANR13">
            <v>220.40656554741301</v>
          </cell>
          <cell r="ANS13">
            <v>136.99987219983001</v>
          </cell>
          <cell r="ANT13">
            <v>0.15981640944397699</v>
          </cell>
          <cell r="ANU13">
            <v>-5.7456074242931393E-2</v>
          </cell>
          <cell r="ANV13">
            <v>1.0833016290294911E-2</v>
          </cell>
          <cell r="ANW13" t="e">
            <v>#N/A</v>
          </cell>
          <cell r="ANX13">
            <v>1706.038274861648</v>
          </cell>
          <cell r="ANY13">
            <v>-0.98762442932278649</v>
          </cell>
          <cell r="ANZ13">
            <v>6797.9321045433298</v>
          </cell>
          <cell r="AOA13">
            <v>0.37138045633708933</v>
          </cell>
          <cell r="AOB13">
            <v>-1.112317424414577</v>
          </cell>
          <cell r="AOC13">
            <v>6772.779325776557</v>
          </cell>
          <cell r="AOD13">
            <v>6874.3972226746109</v>
          </cell>
          <cell r="AOE13">
            <v>67.38148875930365</v>
          </cell>
          <cell r="AOF13">
            <v>67.714656825018622</v>
          </cell>
          <cell r="AOG13">
            <v>2.640259597298122</v>
          </cell>
          <cell r="AOH13">
            <v>1.080582586993373</v>
          </cell>
          <cell r="AOI13">
            <v>6.1861560000000004</v>
          </cell>
          <cell r="AOJ13">
            <v>7.7</v>
          </cell>
          <cell r="AOK13">
            <v>1669.0688173625499</v>
          </cell>
          <cell r="AOL13">
            <v>1080.53570178874</v>
          </cell>
          <cell r="AOM13">
            <v>106303.9528478365</v>
          </cell>
          <cell r="AON13">
            <v>99727.824490502855</v>
          </cell>
          <cell r="AOO13">
            <v>167464080.58372459</v>
          </cell>
          <cell r="AOP13">
            <v>97635.7878984938</v>
          </cell>
          <cell r="AOQ13">
            <v>162960849.03999981</v>
          </cell>
          <cell r="AOR13">
            <v>17376.319516146599</v>
          </cell>
          <cell r="AOS13">
            <v>-1.053568604661526</v>
          </cell>
          <cell r="AOT13">
            <v>97314.8431289008</v>
          </cell>
          <cell r="AOU13">
            <v>156988.099522584</v>
          </cell>
          <cell r="AOV13">
            <v>218086</v>
          </cell>
          <cell r="AOW13">
            <v>-6.8834918721693938</v>
          </cell>
          <cell r="AOX13">
            <v>-6.8903979344730217</v>
          </cell>
          <cell r="AOY13">
            <v>-6.9049170838706306</v>
          </cell>
          <cell r="AOZ13">
            <v>4.1778712686549598E-2</v>
          </cell>
          <cell r="APA13">
            <v>1.11805</v>
          </cell>
          <cell r="APB13">
            <v>1.29353347762277</v>
          </cell>
          <cell r="APC13">
            <v>0.281324790467881</v>
          </cell>
          <cell r="APD13">
            <v>1675.6066365547099</v>
          </cell>
          <cell r="APE13">
            <v>1873.412</v>
          </cell>
          <cell r="APF13">
            <v>0.28935174784174</v>
          </cell>
          <cell r="APG13">
            <v>-1.053568604662459E-2</v>
          </cell>
          <cell r="APH13">
            <v>-1.820959306431961E-3</v>
          </cell>
          <cell r="API13" t="e">
            <v>#N/A</v>
          </cell>
          <cell r="APJ13">
            <v>1679.2112074967829</v>
          </cell>
          <cell r="APK13">
            <v>-0.53428794126314516</v>
          </cell>
        </row>
        <row r="14">
          <cell r="A14">
            <v>1977</v>
          </cell>
          <cell r="B14">
            <v>175.935237322158</v>
          </cell>
          <cell r="C14">
            <v>1.6413397681525941</v>
          </cell>
          <cell r="D14">
            <v>2.2074241311926368</v>
          </cell>
          <cell r="E14">
            <v>173.0941738110422</v>
          </cell>
          <cell r="F14">
            <v>172.13547725880349</v>
          </cell>
          <cell r="G14">
            <v>63.513009597391253</v>
          </cell>
          <cell r="H14">
            <v>63.379739738761486</v>
          </cell>
          <cell r="I14">
            <v>2.4766680117601858</v>
          </cell>
          <cell r="J14">
            <v>1.639459326202797</v>
          </cell>
          <cell r="K14">
            <v>1.2879830000000001</v>
          </cell>
          <cell r="L14">
            <v>1.6</v>
          </cell>
          <cell r="M14">
            <v>1906.526059</v>
          </cell>
          <cell r="N14">
            <v>48.321609832821501</v>
          </cell>
          <cell r="O14">
            <v>3469.2691023658658</v>
          </cell>
          <cell r="P14">
            <v>3424.5855061031411</v>
          </cell>
          <cell r="Q14">
            <v>6478869.0267014997</v>
          </cell>
          <cell r="R14">
            <v>3420.9389804922698</v>
          </cell>
          <cell r="S14">
            <v>6522109.3125574058</v>
          </cell>
          <cell r="T14">
            <v>500.55777436370198</v>
          </cell>
          <cell r="U14">
            <v>-1.26704038445551</v>
          </cell>
          <cell r="V14" t="e">
            <v>#N/A</v>
          </cell>
          <cell r="W14">
            <v>5473.7824999999893</v>
          </cell>
          <cell r="X14">
            <v>7568.43</v>
          </cell>
          <cell r="Y14">
            <v>-7.2043475585819756</v>
          </cell>
          <cell r="Z14">
            <v>-7.2098113179214067</v>
          </cell>
          <cell r="AA14">
            <v>-7.216303993323856</v>
          </cell>
          <cell r="AB14">
            <v>5.6500973999428529E-2</v>
          </cell>
          <cell r="AC14">
            <v>1.36928700682397</v>
          </cell>
          <cell r="AD14">
            <v>1.3438047163142299</v>
          </cell>
          <cell r="AE14">
            <v>0.25598844304990498</v>
          </cell>
          <cell r="AF14">
            <v>45.037387479714887</v>
          </cell>
          <cell r="AG14">
            <v>61.669109497270497</v>
          </cell>
          <cell r="AH14">
            <v>0.39442450142883601</v>
          </cell>
          <cell r="AI14">
            <v>-1.267040384456399E-2</v>
          </cell>
          <cell r="AJ14">
            <v>-2.7478833666638972E-3</v>
          </cell>
          <cell r="AK14" t="e">
            <v>#N/A</v>
          </cell>
          <cell r="AL14">
            <v>1891.8695460093361</v>
          </cell>
          <cell r="AM14">
            <v>-0.60798550189864464</v>
          </cell>
          <cell r="AN14">
            <v>216.91118667105599</v>
          </cell>
          <cell r="AO14">
            <v>-2.1004405969984652</v>
          </cell>
          <cell r="AP14">
            <v>-0.26004677812648808</v>
          </cell>
          <cell r="AQ14">
            <v>221.56502847795821</v>
          </cell>
          <cell r="AR14">
            <v>217.4767278951222</v>
          </cell>
          <cell r="AS14">
            <v>55.328617670277723</v>
          </cell>
          <cell r="AT14">
            <v>55.474542941745042</v>
          </cell>
          <cell r="AU14">
            <v>0.66267777091510993</v>
          </cell>
          <cell r="AV14">
            <v>2.263942593835822</v>
          </cell>
          <cell r="AW14">
            <v>5.5096990000000003</v>
          </cell>
          <cell r="AX14">
            <v>6.4</v>
          </cell>
          <cell r="AY14">
            <v>1777.8409745727899</v>
          </cell>
          <cell r="AZ14">
            <v>50.7306124618366</v>
          </cell>
          <cell r="BA14">
            <v>3999.8781960014899</v>
          </cell>
          <cell r="BB14">
            <v>3779.496947035178</v>
          </cell>
          <cell r="BC14">
            <v>6700139.3247523606</v>
          </cell>
          <cell r="BD14">
            <v>3734.0377340283999</v>
          </cell>
          <cell r="BE14">
            <v>6638525.2841566224</v>
          </cell>
          <cell r="BF14">
            <v>570.66776108512397</v>
          </cell>
          <cell r="BG14">
            <v>-6.6848323459015138</v>
          </cell>
          <cell r="BH14" t="e">
            <v>#N/A</v>
          </cell>
          <cell r="BI14">
            <v>7210.2949999999901</v>
          </cell>
          <cell r="BJ14" t="e">
            <v>#N/A</v>
          </cell>
          <cell r="BK14">
            <v>-7.0523547839545966</v>
          </cell>
          <cell r="BL14">
            <v>-7.0469453868792504</v>
          </cell>
          <cell r="BM14">
            <v>-7.0371316576204697</v>
          </cell>
          <cell r="BN14">
            <v>5.8037323712445119E-2</v>
          </cell>
          <cell r="BO14">
            <v>1.01345566052469</v>
          </cell>
          <cell r="BP14">
            <v>1.2931199765824</v>
          </cell>
          <cell r="BQ14">
            <v>0.33626532888088301</v>
          </cell>
          <cell r="BR14">
            <v>72.939711523885492</v>
          </cell>
          <cell r="BS14">
            <v>73.921163520919805</v>
          </cell>
          <cell r="BT14">
            <v>0.36826670075446111</v>
          </cell>
          <cell r="BU14">
            <v>-6.6848323459015604E-2</v>
          </cell>
          <cell r="BV14">
            <v>-2.676323058220904E-2</v>
          </cell>
          <cell r="BW14" t="e">
            <v>#N/A</v>
          </cell>
          <cell r="BX14">
            <v>1772.759554683138</v>
          </cell>
          <cell r="BY14">
            <v>-0.98797954395370979</v>
          </cell>
          <cell r="BZ14" t="e">
            <v>#N/A</v>
          </cell>
          <cell r="CA14" t="e">
            <v>#N/A</v>
          </cell>
          <cell r="CB14" t="e">
            <v>#N/A</v>
          </cell>
          <cell r="CC14" t="e">
            <v>#N/A</v>
          </cell>
          <cell r="CD14" t="e">
            <v>#N/A</v>
          </cell>
          <cell r="CE14" t="e">
            <v>#N/A</v>
          </cell>
          <cell r="CF14" t="e">
            <v>#N/A</v>
          </cell>
          <cell r="CG14" t="e">
            <v>#N/A</v>
          </cell>
          <cell r="CH14" t="e">
            <v>#N/A</v>
          </cell>
          <cell r="CI14" t="e">
            <v>#N/A</v>
          </cell>
          <cell r="CJ14" t="e">
            <v>#N/A</v>
          </cell>
          <cell r="CK14" t="e">
            <v>#N/A</v>
          </cell>
          <cell r="CL14" t="e">
            <v>#N/A</v>
          </cell>
          <cell r="CM14" t="e">
            <v>#N/A</v>
          </cell>
          <cell r="CN14" t="e">
            <v>#N/A</v>
          </cell>
          <cell r="CO14" t="e">
            <v>#N/A</v>
          </cell>
          <cell r="CP14" t="e">
            <v>#N/A</v>
          </cell>
          <cell r="CQ14" t="e">
            <v>#N/A</v>
          </cell>
          <cell r="CR14" t="e">
            <v>#N/A</v>
          </cell>
          <cell r="CS14" t="e">
            <v>#N/A</v>
          </cell>
          <cell r="CT14" t="e">
            <v>#N/A</v>
          </cell>
          <cell r="CU14">
            <v>6544.1219999999894</v>
          </cell>
          <cell r="CV14">
            <v>8804.1825000000008</v>
          </cell>
          <cell r="CW14" t="e">
            <v>#N/A</v>
          </cell>
          <cell r="CX14" t="e">
            <v>#N/A</v>
          </cell>
          <cell r="CY14" t="e">
            <v>#N/A</v>
          </cell>
          <cell r="CZ14" t="e">
            <v>#N/A</v>
          </cell>
          <cell r="DA14" t="e">
            <v>#N/A</v>
          </cell>
          <cell r="DB14" t="e">
            <v>#N/A</v>
          </cell>
          <cell r="DC14" t="e">
            <v>#N/A</v>
          </cell>
          <cell r="DD14" t="e">
            <v>#N/A</v>
          </cell>
          <cell r="DE14" t="e">
            <v>#N/A</v>
          </cell>
          <cell r="DF14" t="e">
            <v>#N/A</v>
          </cell>
          <cell r="DG14" t="e">
            <v>#N/A</v>
          </cell>
          <cell r="DH14" t="e">
            <v>#N/A</v>
          </cell>
          <cell r="DI14" t="e">
            <v>#N/A</v>
          </cell>
          <cell r="DJ14" t="e">
            <v>#N/A</v>
          </cell>
          <cell r="DK14" t="e">
            <v>#N/A</v>
          </cell>
          <cell r="DL14" t="e">
            <v>#N/A</v>
          </cell>
          <cell r="DM14" t="e">
            <v>#N/A</v>
          </cell>
          <cell r="DN14" t="e">
            <v>#N/A</v>
          </cell>
          <cell r="DO14" t="e">
            <v>#N/A</v>
          </cell>
          <cell r="DP14" t="e">
            <v>#N/A</v>
          </cell>
          <cell r="DQ14" t="e">
            <v>#N/A</v>
          </cell>
          <cell r="DR14" t="e">
            <v>#N/A</v>
          </cell>
          <cell r="DS14" t="e">
            <v>#N/A</v>
          </cell>
          <cell r="DT14" t="e">
            <v>#N/A</v>
          </cell>
          <cell r="DU14" t="e">
            <v>#N/A</v>
          </cell>
          <cell r="DV14" t="e">
            <v>#N/A</v>
          </cell>
          <cell r="DW14" t="e">
            <v>#N/A</v>
          </cell>
          <cell r="DX14" t="e">
            <v>#N/A</v>
          </cell>
          <cell r="DY14" t="e">
            <v>#N/A</v>
          </cell>
          <cell r="DZ14" t="e">
            <v>#N/A</v>
          </cell>
          <cell r="EA14" t="e">
            <v>#N/A</v>
          </cell>
          <cell r="EB14" t="e">
            <v>#N/A</v>
          </cell>
          <cell r="EC14" t="e">
            <v>#N/A</v>
          </cell>
          <cell r="ED14" t="e">
            <v>#N/A</v>
          </cell>
          <cell r="EE14" t="e">
            <v>#N/A</v>
          </cell>
          <cell r="EF14" t="e">
            <v>#N/A</v>
          </cell>
          <cell r="EG14" t="e">
            <v>#N/A</v>
          </cell>
          <cell r="EH14">
            <v>497.8</v>
          </cell>
          <cell r="EI14" t="e">
            <v>#N/A</v>
          </cell>
          <cell r="EJ14" t="e">
            <v>#N/A</v>
          </cell>
          <cell r="EK14" t="e">
            <v>#N/A</v>
          </cell>
          <cell r="EL14" t="e">
            <v>#N/A</v>
          </cell>
          <cell r="EM14">
            <v>0.79539665182461505</v>
          </cell>
          <cell r="EN14" t="e">
            <v>#N/A</v>
          </cell>
          <cell r="EO14" t="e">
            <v>#N/A</v>
          </cell>
          <cell r="EP14">
            <v>1.0194114044236999</v>
          </cell>
          <cell r="EQ14">
            <v>0.81083641791044703</v>
          </cell>
          <cell r="ER14" t="e">
            <v>#N/A</v>
          </cell>
          <cell r="ES14" t="e">
            <v>#N/A</v>
          </cell>
          <cell r="ET14" t="e">
            <v>#N/A</v>
          </cell>
          <cell r="EU14" t="e">
            <v>#N/A</v>
          </cell>
          <cell r="EV14" t="e">
            <v>#N/A</v>
          </cell>
          <cell r="EW14" t="e">
            <v>#N/A</v>
          </cell>
          <cell r="EX14" t="e">
            <v>#N/A</v>
          </cell>
          <cell r="EY14" t="e">
            <v>#N/A</v>
          </cell>
          <cell r="EZ14" t="e">
            <v>#N/A</v>
          </cell>
          <cell r="FA14" t="e">
            <v>#N/A</v>
          </cell>
          <cell r="FB14" t="e">
            <v>#N/A</v>
          </cell>
          <cell r="FC14" t="e">
            <v>#N/A</v>
          </cell>
          <cell r="FD14" t="e">
            <v>#N/A</v>
          </cell>
          <cell r="FE14" t="e">
            <v>#N/A</v>
          </cell>
          <cell r="FF14" t="e">
            <v>#N/A</v>
          </cell>
          <cell r="FG14" t="e">
            <v>#N/A</v>
          </cell>
          <cell r="FH14" t="e">
            <v>#N/A</v>
          </cell>
          <cell r="FI14" t="e">
            <v>#N/A</v>
          </cell>
          <cell r="FJ14" t="e">
            <v>#N/A</v>
          </cell>
          <cell r="FK14" t="e">
            <v>#N/A</v>
          </cell>
          <cell r="FL14" t="e">
            <v>#N/A</v>
          </cell>
          <cell r="FM14" t="e">
            <v>#N/A</v>
          </cell>
          <cell r="FN14" t="e">
            <v>#N/A</v>
          </cell>
          <cell r="FO14" t="e">
            <v>#N/A</v>
          </cell>
          <cell r="FP14" t="e">
            <v>#N/A</v>
          </cell>
          <cell r="FQ14" t="e">
            <v>#N/A</v>
          </cell>
          <cell r="FR14" t="e">
            <v>#N/A</v>
          </cell>
          <cell r="FS14">
            <v>7419.8329999999996</v>
          </cell>
          <cell r="FT14">
            <v>10190.214782082599</v>
          </cell>
          <cell r="FU14" t="e">
            <v>#N/A</v>
          </cell>
          <cell r="FV14" t="e">
            <v>#N/A</v>
          </cell>
          <cell r="FW14" t="e">
            <v>#N/A</v>
          </cell>
          <cell r="FX14" t="e">
            <v>#N/A</v>
          </cell>
          <cell r="FY14" t="e">
            <v>#N/A</v>
          </cell>
          <cell r="FZ14" t="e">
            <v>#N/A</v>
          </cell>
          <cell r="GA14" t="e">
            <v>#N/A</v>
          </cell>
          <cell r="GB14" t="e">
            <v>#N/A</v>
          </cell>
          <cell r="GC14" t="e">
            <v>#N/A</v>
          </cell>
          <cell r="GD14" t="e">
            <v>#N/A</v>
          </cell>
          <cell r="GE14" t="e">
            <v>#N/A</v>
          </cell>
          <cell r="GF14" t="e">
            <v>#N/A</v>
          </cell>
          <cell r="GG14" t="e">
            <v>#N/A</v>
          </cell>
          <cell r="GH14" t="e">
            <v>#N/A</v>
          </cell>
          <cell r="GI14" t="e">
            <v>#N/A</v>
          </cell>
          <cell r="GJ14">
            <v>1689.49796700753</v>
          </cell>
          <cell r="GK14">
            <v>1.0821454764685661</v>
          </cell>
          <cell r="GL14">
            <v>0.33669810712229081</v>
          </cell>
          <cell r="GM14">
            <v>1671.4108698858561</v>
          </cell>
          <cell r="GN14">
            <v>1683.828548158695</v>
          </cell>
          <cell r="GO14">
            <v>57.967377752726946</v>
          </cell>
          <cell r="GP14">
            <v>58.335385580962281</v>
          </cell>
          <cell r="GQ14">
            <v>2.8954458934999932</v>
          </cell>
          <cell r="GR14">
            <v>2.107693978971525</v>
          </cell>
          <cell r="GS14">
            <v>2.6850869999999998</v>
          </cell>
          <cell r="GT14">
            <v>3.2</v>
          </cell>
          <cell r="GU14">
            <v>1795.8176761998</v>
          </cell>
          <cell r="GV14">
            <v>372.85423414342199</v>
          </cell>
          <cell r="GW14">
            <v>33867.753514323478</v>
          </cell>
          <cell r="GX14">
            <v>32958.374867518338</v>
          </cell>
          <cell r="GY14">
            <v>59021594.68600364</v>
          </cell>
          <cell r="GZ14">
            <v>32577.168164805898</v>
          </cell>
          <cell r="HA14">
            <v>58502654.430891827</v>
          </cell>
          <cell r="HB14">
            <v>5240.7894475573894</v>
          </cell>
          <cell r="HC14">
            <v>-1.3126138601098789</v>
          </cell>
          <cell r="HD14">
            <v>32981.067939251203</v>
          </cell>
          <cell r="HE14">
            <v>58056.963499999903</v>
          </cell>
          <cell r="HF14">
            <v>78119.866130277311</v>
          </cell>
          <cell r="HG14">
            <v>-7.1902716414596703</v>
          </cell>
          <cell r="HH14">
            <v>-7.2049295236502413</v>
          </cell>
          <cell r="HI14">
            <v>-7.2067752826017886</v>
          </cell>
          <cell r="HJ14">
            <v>4.7493844843628008E-2</v>
          </cell>
          <cell r="HK14">
            <v>1.35406451480956</v>
          </cell>
          <cell r="HL14">
            <v>1.5395326926271999</v>
          </cell>
          <cell r="HM14">
            <v>0.31279760596950301</v>
          </cell>
          <cell r="HN14">
            <v>528.47091937029904</v>
          </cell>
          <cell r="HO14">
            <v>715.58371902811098</v>
          </cell>
          <cell r="HP14">
            <v>0.45105550695596303</v>
          </cell>
          <cell r="HQ14">
            <v>-1.31261386011039E-2</v>
          </cell>
          <cell r="HR14">
            <v>-3.8922476486952249E-3</v>
          </cell>
          <cell r="HS14" t="e">
            <v>#N/A</v>
          </cell>
          <cell r="HT14">
            <v>1790.792019426041</v>
          </cell>
          <cell r="HU14">
            <v>-0.90898217477047849</v>
          </cell>
          <cell r="HV14">
            <v>1096.8047930044399</v>
          </cell>
          <cell r="HW14">
            <v>0.11884609679442271</v>
          </cell>
          <cell r="HX14">
            <v>-0.22507579752145679</v>
          </cell>
          <cell r="HY14">
            <v>1095.5028306499401</v>
          </cell>
          <cell r="HZ14">
            <v>1099.2790039896561</v>
          </cell>
          <cell r="IA14">
            <v>71.338103810591463</v>
          </cell>
          <cell r="IB14">
            <v>71.005684224784773</v>
          </cell>
          <cell r="IC14">
            <v>2.127328258339745</v>
          </cell>
          <cell r="ID14">
            <v>1.923923465204425</v>
          </cell>
          <cell r="IE14">
            <v>4.2901420000000003</v>
          </cell>
          <cell r="IF14">
            <v>5.9</v>
          </cell>
          <cell r="IG14">
            <v>1598.4268061104699</v>
          </cell>
          <cell r="IH14">
            <v>190.019477405825</v>
          </cell>
          <cell r="II14">
            <v>2623.5623992899809</v>
          </cell>
          <cell r="IJ14">
            <v>2511.007846901834</v>
          </cell>
          <cell r="IK14">
            <v>4014948.7455030121</v>
          </cell>
          <cell r="IL14">
            <v>2480.33</v>
          </cell>
          <cell r="IM14">
            <v>3964625.9599999818</v>
          </cell>
          <cell r="IN14">
            <v>2879.73168584618</v>
          </cell>
          <cell r="IO14">
            <v>-1.2166524618495429</v>
          </cell>
          <cell r="IP14">
            <v>2490.9899999999998</v>
          </cell>
          <cell r="IQ14">
            <v>3694.8624999999902</v>
          </cell>
          <cell r="IR14">
            <v>5089.1400000000003</v>
          </cell>
          <cell r="IS14">
            <v>-5.6631511907835899</v>
          </cell>
          <cell r="IT14">
            <v>-5.6666980274336902</v>
          </cell>
          <cell r="IU14">
            <v>-5.6725374392265877</v>
          </cell>
          <cell r="IV14">
            <v>3.8913282331099738E-2</v>
          </cell>
          <cell r="IW14">
            <v>6.8556800000000004</v>
          </cell>
          <cell r="IX14">
            <v>10.168169218769201</v>
          </cell>
          <cell r="IY14">
            <v>0.29584410149101997</v>
          </cell>
          <cell r="IZ14">
            <v>43.530231866131402</v>
          </cell>
          <cell r="JA14">
            <v>298.42934000000002</v>
          </cell>
          <cell r="JB14">
            <v>0.30170189588584201</v>
          </cell>
          <cell r="JC14">
            <v>-8.0638514612864226E-3</v>
          </cell>
          <cell r="JD14">
            <v>-5.03780807720847E-3</v>
          </cell>
          <cell r="JE14" t="e">
            <v>#N/A</v>
          </cell>
          <cell r="JF14">
            <v>1598.939147265824</v>
          </cell>
          <cell r="JG14">
            <v>-1.3155001099790511</v>
          </cell>
          <cell r="JH14" t="e">
            <v>#N/A</v>
          </cell>
          <cell r="JI14" t="e">
            <v>#N/A</v>
          </cell>
          <cell r="JJ14" t="e">
            <v>#N/A</v>
          </cell>
          <cell r="JK14" t="e">
            <v>#N/A</v>
          </cell>
          <cell r="JL14" t="e">
            <v>#N/A</v>
          </cell>
          <cell r="JM14" t="e">
            <v>#N/A</v>
          </cell>
          <cell r="JN14" t="e">
            <v>#N/A</v>
          </cell>
          <cell r="JO14" t="e">
            <v>#N/A</v>
          </cell>
          <cell r="JP14" t="e">
            <v>#N/A</v>
          </cell>
          <cell r="JQ14" t="e">
            <v>#N/A</v>
          </cell>
          <cell r="JR14" t="e">
            <v>#N/A</v>
          </cell>
          <cell r="JS14" t="e">
            <v>#N/A</v>
          </cell>
          <cell r="JT14" t="e">
            <v>#N/A</v>
          </cell>
          <cell r="JU14" t="e">
            <v>#N/A</v>
          </cell>
          <cell r="JV14" t="e">
            <v>#N/A</v>
          </cell>
          <cell r="JW14" t="e">
            <v>#N/A</v>
          </cell>
          <cell r="JX14" t="e">
            <v>#N/A</v>
          </cell>
          <cell r="JY14" t="e">
            <v>#N/A</v>
          </cell>
          <cell r="JZ14" t="e">
            <v>#N/A</v>
          </cell>
          <cell r="KA14" t="e">
            <v>#N/A</v>
          </cell>
          <cell r="KB14" t="e">
            <v>#N/A</v>
          </cell>
          <cell r="KC14">
            <v>1070.875</v>
          </cell>
          <cell r="KD14">
            <v>1461.7858689081099</v>
          </cell>
          <cell r="KE14" t="e">
            <v>#N/A</v>
          </cell>
          <cell r="KF14" t="e">
            <v>#N/A</v>
          </cell>
          <cell r="KG14" t="e">
            <v>#N/A</v>
          </cell>
          <cell r="KH14" t="e">
            <v>#N/A</v>
          </cell>
          <cell r="KI14" t="e">
            <v>#N/A</v>
          </cell>
          <cell r="KJ14" t="e">
            <v>#N/A</v>
          </cell>
          <cell r="KK14" t="e">
            <v>#N/A</v>
          </cell>
          <cell r="KL14" t="e">
            <v>#N/A</v>
          </cell>
          <cell r="KM14" t="e">
            <v>#N/A</v>
          </cell>
          <cell r="KN14" t="e">
            <v>#N/A</v>
          </cell>
          <cell r="KO14" t="e">
            <v>#N/A</v>
          </cell>
          <cell r="KP14" t="e">
            <v>#N/A</v>
          </cell>
          <cell r="KQ14" t="e">
            <v>#N/A</v>
          </cell>
          <cell r="KR14" t="e">
            <v>#N/A</v>
          </cell>
          <cell r="KS14" t="e">
            <v>#N/A</v>
          </cell>
          <cell r="KT14">
            <v>118.06360691486501</v>
          </cell>
          <cell r="KU14">
            <v>1.2782384549217869</v>
          </cell>
          <cell r="KV14">
            <v>-9.1336635650896003E-2</v>
          </cell>
          <cell r="KW14">
            <v>116.5735193621227</v>
          </cell>
          <cell r="KX14">
            <v>118.171540824551</v>
          </cell>
          <cell r="KY14">
            <v>53.562988587437992</v>
          </cell>
          <cell r="KZ14">
            <v>53.675912769217483</v>
          </cell>
          <cell r="LA14">
            <v>0.52876308132452365</v>
          </cell>
          <cell r="LB14">
            <v>1.026059220324083</v>
          </cell>
          <cell r="LC14">
            <v>5.3014450000000002</v>
          </cell>
          <cell r="LD14">
            <v>1.7</v>
          </cell>
          <cell r="LE14">
            <v>2239.8756020000001</v>
          </cell>
          <cell r="LF14">
            <v>31.638081</v>
          </cell>
          <cell r="LG14">
            <v>3592.2921308684081</v>
          </cell>
          <cell r="LH14">
            <v>3401.8487393110909</v>
          </cell>
          <cell r="LI14">
            <v>7624870.9273616308</v>
          </cell>
          <cell r="LJ14">
            <v>3523.79412495013</v>
          </cell>
          <cell r="LK14">
            <v>7892860.4869467365</v>
          </cell>
          <cell r="LL14">
            <v>386.621332060322</v>
          </cell>
          <cell r="LM14">
            <v>-1.202104882169053</v>
          </cell>
          <cell r="LN14" t="e">
            <v>#N/A</v>
          </cell>
          <cell r="LO14">
            <v>6692.5589999999902</v>
          </cell>
          <cell r="LP14">
            <v>9308.4789999999994</v>
          </cell>
          <cell r="LQ14">
            <v>-7.6368374519191491</v>
          </cell>
          <cell r="LR14">
            <v>-7.6377856202815364</v>
          </cell>
          <cell r="LS14">
            <v>-7.6270857381989998</v>
          </cell>
          <cell r="LT14">
            <v>3.3003090956286292E-2</v>
          </cell>
          <cell r="LU14">
            <v>0.12371239911958901</v>
          </cell>
          <cell r="LV14">
            <v>8.3578045848198307E-2</v>
          </cell>
          <cell r="LW14">
            <v>0.26403081239538301</v>
          </cell>
          <cell r="LX14">
            <v>31.172430048061099</v>
          </cell>
          <cell r="LY14">
            <v>3.8564161076332102</v>
          </cell>
          <cell r="LZ14">
            <v>3.2660741567102101E-2</v>
          </cell>
          <cell r="MA14">
            <v>7.0684967208773014E-2</v>
          </cell>
          <cell r="MB14">
            <v>-1.844766713199639E-3</v>
          </cell>
          <cell r="MC14" t="e">
            <v>#N/A</v>
          </cell>
          <cell r="MD14">
            <v>2241.3903473279488</v>
          </cell>
          <cell r="ME14">
            <v>0.1198501655962136</v>
          </cell>
          <cell r="MF14">
            <v>516.07738957874494</v>
          </cell>
          <cell r="MG14">
            <v>0.86565866100127842</v>
          </cell>
          <cell r="MH14">
            <v>2.7859061002766921</v>
          </cell>
          <cell r="MI14">
            <v>511.64826208415087</v>
          </cell>
          <cell r="MJ14">
            <v>502.08964356967982</v>
          </cell>
          <cell r="MK14">
            <v>56.399311432444797</v>
          </cell>
          <cell r="ML14">
            <v>56.623159762563191</v>
          </cell>
          <cell r="MM14">
            <v>1.7929418498126459</v>
          </cell>
          <cell r="MN14">
            <v>2.217203603365459</v>
          </cell>
          <cell r="MO14">
            <v>8.3304109999999998</v>
          </cell>
          <cell r="MP14">
            <v>5.3</v>
          </cell>
          <cell r="MQ14">
            <v>1997.4581250436099</v>
          </cell>
          <cell r="MR14">
            <v>97.957719156718099</v>
          </cell>
          <cell r="MS14">
            <v>14323.25576679657</v>
          </cell>
          <cell r="MT14">
            <v>13130.069692841211</v>
          </cell>
          <cell r="MU14">
            <v>25959143.64018004</v>
          </cell>
          <cell r="MV14">
            <v>13510.500164631399</v>
          </cell>
          <cell r="MW14">
            <v>26986658.327246021</v>
          </cell>
          <cell r="MX14">
            <v>1236.9750950866801</v>
          </cell>
          <cell r="MY14">
            <v>3.3774253517337312</v>
          </cell>
          <cell r="MZ14">
            <v>13431.6634551733</v>
          </cell>
          <cell r="NA14">
            <v>25295.755000000001</v>
          </cell>
          <cell r="NB14">
            <v>36511.637999999999</v>
          </cell>
          <cell r="NC14">
            <v>-7.3679463073458482</v>
          </cell>
          <cell r="ND14">
            <v>-7.3611456611249553</v>
          </cell>
          <cell r="NE14">
            <v>-7.3513334828005554</v>
          </cell>
          <cell r="NF14">
            <v>3.7518982093053981E-2</v>
          </cell>
          <cell r="NG14">
            <v>0.52182575457069702</v>
          </cell>
          <cell r="NH14">
            <v>0.38232489554427501</v>
          </cell>
          <cell r="NI14">
            <v>0.226231504584605</v>
          </cell>
          <cell r="NJ14">
            <v>116.752964326495</v>
          </cell>
          <cell r="NK14">
            <v>60.924703708038997</v>
          </cell>
          <cell r="NL14">
            <v>0.1356032871</v>
          </cell>
          <cell r="NM14">
            <v>-5.450197243555277E-3</v>
          </cell>
          <cell r="NN14">
            <v>6.5543062995082266E-3</v>
          </cell>
          <cell r="NO14" t="e">
            <v>#N/A</v>
          </cell>
          <cell r="NP14">
            <v>1977.0758455557559</v>
          </cell>
          <cell r="NQ14">
            <v>-0.5302492298980277</v>
          </cell>
          <cell r="NR14">
            <v>93.857048686620303</v>
          </cell>
          <cell r="NS14">
            <v>-6.2336166909852331</v>
          </cell>
          <cell r="NT14">
            <v>-3.6299533692190189</v>
          </cell>
          <cell r="NU14">
            <v>100.09669283852691</v>
          </cell>
          <cell r="NV14">
            <v>97.392345410199255</v>
          </cell>
          <cell r="NW14">
            <v>67.461502873324307</v>
          </cell>
          <cell r="NX14">
            <v>67.695632288195867</v>
          </cell>
          <cell r="NY14">
            <v>0.50268738463143947</v>
          </cell>
          <cell r="NZ14">
            <v>2.5924062606637932</v>
          </cell>
          <cell r="OA14">
            <v>4.0451240000000004</v>
          </cell>
          <cell r="OB14">
            <v>5.9</v>
          </cell>
          <cell r="OC14">
            <v>1887.83682137958</v>
          </cell>
          <cell r="OD14">
            <v>26.000043901382298</v>
          </cell>
          <cell r="OE14">
            <v>2410.1422104945291</v>
          </cell>
          <cell r="OF14">
            <v>2312.6489695036839</v>
          </cell>
          <cell r="OG14">
            <v>4361538.0284091393</v>
          </cell>
          <cell r="OH14">
            <v>2260.1</v>
          </cell>
          <cell r="OI14">
            <v>4266699.9999999888</v>
          </cell>
          <cell r="OJ14">
            <v>328.67472245357402</v>
          </cell>
          <cell r="OK14">
            <v>-7.4043029998639653</v>
          </cell>
          <cell r="OL14">
            <v>2268.4701638511301</v>
          </cell>
          <cell r="OM14">
            <v>3560.2624999999998</v>
          </cell>
          <cell r="ON14">
            <v>4738.8999999999996</v>
          </cell>
          <cell r="OO14">
            <v>-7.4096294498090902</v>
          </cell>
          <cell r="OP14">
            <v>-7.3828435954555527</v>
          </cell>
          <cell r="OQ14">
            <v>-7.3595553072048876</v>
          </cell>
          <cell r="OR14">
            <v>4.5499939150687653E-2</v>
          </cell>
          <cell r="OS14">
            <v>0.77256114892536298</v>
          </cell>
          <cell r="OT14">
            <v>0.96442034058486503</v>
          </cell>
          <cell r="OU14">
            <v>0.31157225206337402</v>
          </cell>
          <cell r="OV14">
            <v>29.243252031312</v>
          </cell>
          <cell r="OW14">
            <v>22.592200387624398</v>
          </cell>
          <cell r="OX14">
            <v>0.303783259328748</v>
          </cell>
          <cell r="OY14">
            <v>-4.2329589108052929E-2</v>
          </cell>
          <cell r="OZ14">
            <v>-1.9891412673736539E-2</v>
          </cell>
          <cell r="PA14" t="e">
            <v>#N/A</v>
          </cell>
          <cell r="PB14">
            <v>1885.9490073606651</v>
          </cell>
          <cell r="PC14">
            <v>-1.055357600172546</v>
          </cell>
          <cell r="PD14">
            <v>1116.4540005306201</v>
          </cell>
          <cell r="PE14">
            <v>-0.98134045062286956</v>
          </cell>
          <cell r="PF14">
            <v>-0.10805586408922931</v>
          </cell>
          <cell r="PG14">
            <v>1127.5187985895559</v>
          </cell>
          <cell r="PH14">
            <v>1117.6616995376501</v>
          </cell>
          <cell r="PI14">
            <v>60.750435515079637</v>
          </cell>
          <cell r="PJ14">
            <v>60.711403462985857</v>
          </cell>
          <cell r="PK14">
            <v>3.0626398355307671</v>
          </cell>
          <cell r="PL14">
            <v>2.2392272045051338</v>
          </cell>
          <cell r="PM14">
            <v>5.5122669999999996</v>
          </cell>
          <cell r="PN14">
            <v>5.8</v>
          </cell>
          <cell r="PO14">
            <v>1819.8676900913799</v>
          </cell>
          <cell r="PP14">
            <v>261.10799816591401</v>
          </cell>
          <cell r="PQ14">
            <v>23565.528858875379</v>
          </cell>
          <cell r="PR14">
            <v>22266.533988212112</v>
          </cell>
          <cell r="PS14">
            <v>40459567.312311172</v>
          </cell>
          <cell r="PT14">
            <v>22213</v>
          </cell>
          <cell r="PU14">
            <v>40424720.999999821</v>
          </cell>
          <cell r="PV14">
            <v>3256.8466372463399</v>
          </cell>
          <cell r="PW14">
            <v>-2.5415886970724841</v>
          </cell>
          <cell r="PX14">
            <v>21754.329695396598</v>
          </cell>
          <cell r="PY14">
            <v>38815.654909448203</v>
          </cell>
          <cell r="PZ14">
            <v>54376</v>
          </cell>
          <cell r="QA14">
            <v>-7.1977861203656586</v>
          </cell>
          <cell r="QB14">
            <v>-7.1889789120458971</v>
          </cell>
          <cell r="QC14">
            <v>-7.18848430895632</v>
          </cell>
          <cell r="QD14">
            <v>4.8627774934837532E-2</v>
          </cell>
          <cell r="QE14">
            <v>0.854641386554301</v>
          </cell>
          <cell r="QF14">
            <v>1.0168980450642899</v>
          </cell>
          <cell r="QG14">
            <v>0.31838171424256001</v>
          </cell>
          <cell r="QH14">
            <v>355.45853856190303</v>
          </cell>
          <cell r="QI14">
            <v>303.78957825911101</v>
          </cell>
          <cell r="QJ14">
            <v>0.311342860441852</v>
          </cell>
          <cell r="QK14">
            <v>2.623123221404899E-3</v>
          </cell>
          <cell r="QL14">
            <v>-6.0785704958594561E-3</v>
          </cell>
          <cell r="QM14" t="e">
            <v>#N/A</v>
          </cell>
          <cell r="QN14">
            <v>1817.057263323085</v>
          </cell>
          <cell r="QO14">
            <v>-0.919330497377846</v>
          </cell>
          <cell r="QP14" t="e">
            <v>#N/A</v>
          </cell>
          <cell r="QQ14" t="e">
            <v>#N/A</v>
          </cell>
          <cell r="QR14" t="e">
            <v>#N/A</v>
          </cell>
          <cell r="QS14" t="e">
            <v>#N/A</v>
          </cell>
          <cell r="QT14" t="e">
            <v>#N/A</v>
          </cell>
          <cell r="QU14" t="e">
            <v>#N/A</v>
          </cell>
          <cell r="QV14" t="e">
            <v>#N/A</v>
          </cell>
          <cell r="QW14" t="e">
            <v>#N/A</v>
          </cell>
          <cell r="QX14" t="e">
            <v>#N/A</v>
          </cell>
          <cell r="QY14" t="e">
            <v>#N/A</v>
          </cell>
          <cell r="QZ14" t="e">
            <v>#N/A</v>
          </cell>
          <cell r="RA14" t="e">
            <v>#N/A</v>
          </cell>
          <cell r="RB14" t="e">
            <v>#N/A</v>
          </cell>
          <cell r="RC14" t="e">
            <v>#N/A</v>
          </cell>
          <cell r="RD14" t="e">
            <v>#N/A</v>
          </cell>
          <cell r="RE14" t="e">
            <v>#N/A</v>
          </cell>
          <cell r="RF14" t="e">
            <v>#N/A</v>
          </cell>
          <cell r="RG14" t="e">
            <v>#N/A</v>
          </cell>
          <cell r="RH14" t="e">
            <v>#N/A</v>
          </cell>
          <cell r="RI14" t="e">
            <v>#N/A</v>
          </cell>
          <cell r="RJ14" t="e">
            <v>#N/A</v>
          </cell>
          <cell r="RK14" t="e">
            <v>#N/A</v>
          </cell>
          <cell r="RL14">
            <v>4559.5704999999998</v>
          </cell>
          <cell r="RM14" t="e">
            <v>#N/A</v>
          </cell>
          <cell r="RN14" t="e">
            <v>#N/A</v>
          </cell>
          <cell r="RO14" t="e">
            <v>#N/A</v>
          </cell>
          <cell r="RP14" t="e">
            <v>#N/A</v>
          </cell>
          <cell r="RQ14" t="e">
            <v>#N/A</v>
          </cell>
          <cell r="RR14" t="e">
            <v>#N/A</v>
          </cell>
          <cell r="RS14" t="e">
            <v>#N/A</v>
          </cell>
          <cell r="RT14" t="e">
            <v>#N/A</v>
          </cell>
          <cell r="RU14" t="e">
            <v>#N/A</v>
          </cell>
          <cell r="RV14" t="e">
            <v>#N/A</v>
          </cell>
          <cell r="RW14" t="e">
            <v>#N/A</v>
          </cell>
          <cell r="RX14" t="e">
            <v>#N/A</v>
          </cell>
          <cell r="RY14" t="e">
            <v>#N/A</v>
          </cell>
          <cell r="RZ14" t="e">
            <v>#N/A</v>
          </cell>
          <cell r="SA14" t="e">
            <v>#N/A</v>
          </cell>
          <cell r="SB14" t="e">
            <v>#N/A</v>
          </cell>
          <cell r="SC14" t="e">
            <v>#N/A</v>
          </cell>
          <cell r="SD14" t="e">
            <v>#N/A</v>
          </cell>
          <cell r="SE14" t="e">
            <v>#N/A</v>
          </cell>
          <cell r="SF14" t="e">
            <v>#N/A</v>
          </cell>
          <cell r="SG14" t="e">
            <v>#N/A</v>
          </cell>
          <cell r="SH14" t="e">
            <v>#N/A</v>
          </cell>
          <cell r="SI14" t="e">
            <v>#N/A</v>
          </cell>
          <cell r="SJ14" t="e">
            <v>#N/A</v>
          </cell>
          <cell r="SK14" t="e">
            <v>#N/A</v>
          </cell>
          <cell r="SL14" t="e">
            <v>#N/A</v>
          </cell>
          <cell r="SM14" t="e">
            <v>#N/A</v>
          </cell>
          <cell r="SN14" t="e">
            <v>#N/A</v>
          </cell>
          <cell r="SO14" t="e">
            <v>#N/A</v>
          </cell>
          <cell r="SP14" t="e">
            <v>#N/A</v>
          </cell>
          <cell r="SQ14" t="e">
            <v>#N/A</v>
          </cell>
          <cell r="SR14" t="e">
            <v>#N/A</v>
          </cell>
          <cell r="SS14" t="e">
            <v>#N/A</v>
          </cell>
          <cell r="ST14" t="e">
            <v>#N/A</v>
          </cell>
          <cell r="SU14" t="e">
            <v>#N/A</v>
          </cell>
          <cell r="SV14" t="e">
            <v>#N/A</v>
          </cell>
          <cell r="SW14">
            <v>7955.2160000000003</v>
          </cell>
          <cell r="SX14">
            <v>10648.030500000001</v>
          </cell>
          <cell r="SY14" t="e">
            <v>#N/A</v>
          </cell>
          <cell r="SZ14" t="e">
            <v>#N/A</v>
          </cell>
          <cell r="TA14" t="e">
            <v>#N/A</v>
          </cell>
          <cell r="TB14" t="e">
            <v>#N/A</v>
          </cell>
          <cell r="TC14" t="e">
            <v>#N/A</v>
          </cell>
          <cell r="TD14" t="e">
            <v>#N/A</v>
          </cell>
          <cell r="TE14" t="e">
            <v>#N/A</v>
          </cell>
          <cell r="TF14" t="e">
            <v>#N/A</v>
          </cell>
          <cell r="TG14">
            <v>607.03991380368302</v>
          </cell>
          <cell r="TH14" t="e">
            <v>#N/A</v>
          </cell>
          <cell r="TI14" t="e">
            <v>#N/A</v>
          </cell>
          <cell r="TJ14" t="e">
            <v>#N/A</v>
          </cell>
          <cell r="TK14" t="e">
            <v>#N/A</v>
          </cell>
          <cell r="TL14" t="e">
            <v>#N/A</v>
          </cell>
          <cell r="TM14" t="e">
            <v>#N/A</v>
          </cell>
          <cell r="TN14">
            <v>47.848085439267187</v>
          </cell>
          <cell r="TO14">
            <v>0.29426718544669489</v>
          </cell>
          <cell r="TP14">
            <v>0.97172186582916709</v>
          </cell>
          <cell r="TQ14">
            <v>47.707697341060232</v>
          </cell>
          <cell r="TR14">
            <v>47.387609674367589</v>
          </cell>
          <cell r="TS14">
            <v>67.039012143246268</v>
          </cell>
          <cell r="TT14">
            <v>67.155247582778514</v>
          </cell>
          <cell r="TU14">
            <v>4.9633286822877487</v>
          </cell>
          <cell r="TV14">
            <v>2.512248158868235</v>
          </cell>
          <cell r="TW14">
            <v>8.5257777309412575</v>
          </cell>
          <cell r="TX14">
            <v>9.6999999999999993</v>
          </cell>
          <cell r="TY14">
            <v>2175.63724105855</v>
          </cell>
          <cell r="TZ14">
            <v>11.7251414704778</v>
          </cell>
          <cell r="UA14">
            <v>1441.5209669881319</v>
          </cell>
          <cell r="UB14">
            <v>1318.6200933978089</v>
          </cell>
          <cell r="UC14">
            <v>2839405.4096715581</v>
          </cell>
          <cell r="UD14">
            <v>1299.4404013902499</v>
          </cell>
          <cell r="UE14">
            <v>2827110.929800699</v>
          </cell>
          <cell r="UF14">
            <v>154.81255801924601</v>
          </cell>
          <cell r="UG14">
            <v>-4.6950747770757806</v>
          </cell>
          <cell r="UH14" t="e">
            <v>#N/A</v>
          </cell>
          <cell r="UI14">
            <v>2146.5500000000002</v>
          </cell>
          <cell r="UJ14">
            <v>3272.8</v>
          </cell>
          <cell r="UK14">
            <v>-7.5523419922799917</v>
          </cell>
          <cell r="UL14">
            <v>-7.5668087609875387</v>
          </cell>
          <cell r="UM14">
            <v>-7.5581009205251224</v>
          </cell>
          <cell r="UN14">
            <v>3.032789953078854E-2</v>
          </cell>
          <cell r="UO14">
            <v>0.83002905160723395</v>
          </cell>
          <cell r="UP14">
            <v>0.67077430986237696</v>
          </cell>
          <cell r="UQ14">
            <v>0.20771480311597201</v>
          </cell>
          <cell r="UR14">
            <v>9.9387556464936111</v>
          </cell>
          <cell r="US14">
            <v>8.249455923415141</v>
          </cell>
          <cell r="UT14">
            <v>0.34075866917633302</v>
          </cell>
          <cell r="UU14" t="e">
            <v>#N/A</v>
          </cell>
          <cell r="UV14" t="e">
            <v>#N/A</v>
          </cell>
          <cell r="UW14" t="e">
            <v>#N/A</v>
          </cell>
          <cell r="UX14">
            <v>2153.3157456709168</v>
          </cell>
          <cell r="UY14">
            <v>-0.89541320679084047</v>
          </cell>
          <cell r="UZ14">
            <v>1075.57647602475</v>
          </cell>
          <cell r="VA14">
            <v>-1.1410284346988211</v>
          </cell>
          <cell r="VB14">
            <v>-0.64932369377653787</v>
          </cell>
          <cell r="VC14">
            <v>1087.990759962822</v>
          </cell>
          <cell r="VD14">
            <v>1082.6060939027291</v>
          </cell>
          <cell r="VE14">
            <v>54.900239119956282</v>
          </cell>
          <cell r="VF14">
            <v>54.748412465892919</v>
          </cell>
          <cell r="VG14">
            <v>2.0146325775622032</v>
          </cell>
          <cell r="VH14">
            <v>1.7680332243258161</v>
          </cell>
          <cell r="VI14">
            <v>6.757714</v>
          </cell>
          <cell r="VJ14">
            <v>6.8</v>
          </cell>
          <cell r="VK14">
            <v>1847.7914959017401</v>
          </cell>
          <cell r="VL14">
            <v>245.987123226656</v>
          </cell>
          <cell r="VM14">
            <v>22047.760832088032</v>
          </cell>
          <cell r="VN14">
            <v>20557.836211651502</v>
          </cell>
          <cell r="VO14">
            <v>38145697.337666593</v>
          </cell>
          <cell r="VP14">
            <v>20605.4976152163</v>
          </cell>
          <cell r="VQ14">
            <v>38074663.262220263</v>
          </cell>
          <cell r="VR14">
            <v>3019.71040367554</v>
          </cell>
          <cell r="VS14">
            <v>-0.30692201324020729</v>
          </cell>
          <cell r="VT14">
            <v>20324.2747737836</v>
          </cell>
          <cell r="VU14">
            <v>40271.050499999998</v>
          </cell>
          <cell r="VV14">
            <v>55955.411</v>
          </cell>
          <cell r="VW14">
            <v>-7.169697369154008</v>
          </cell>
          <cell r="VX14">
            <v>-7.1701543485687784</v>
          </cell>
          <cell r="VY14">
            <v>-7.1594330321059028</v>
          </cell>
          <cell r="VZ14">
            <v>5.0768310831670188E-2</v>
          </cell>
          <cell r="WA14">
            <v>0.51996157560670697</v>
          </cell>
          <cell r="WB14">
            <v>0.37193028933303302</v>
          </cell>
          <cell r="WC14">
            <v>0.20884308693158801</v>
          </cell>
          <cell r="WD14">
            <v>224.62671148401</v>
          </cell>
          <cell r="WE14">
            <v>116.797258826579</v>
          </cell>
          <cell r="WF14">
            <v>0.13307137159249699</v>
          </cell>
          <cell r="WG14">
            <v>-3.0692201323990181E-3</v>
          </cell>
          <cell r="WH14">
            <v>3.0642154065792489E-3</v>
          </cell>
          <cell r="WI14" t="e">
            <v>#N/A</v>
          </cell>
          <cell r="WJ14">
            <v>1855.530754547352</v>
          </cell>
          <cell r="WK14">
            <v>-0.77127340903082597</v>
          </cell>
          <cell r="WL14" t="e">
            <v>#N/A</v>
          </cell>
          <cell r="WM14" t="e">
            <v>#N/A</v>
          </cell>
          <cell r="WN14" t="e">
            <v>#N/A</v>
          </cell>
          <cell r="WO14" t="e">
            <v>#N/A</v>
          </cell>
          <cell r="WP14" t="e">
            <v>#N/A</v>
          </cell>
          <cell r="WQ14" t="e">
            <v>#N/A</v>
          </cell>
          <cell r="WR14" t="e">
            <v>#N/A</v>
          </cell>
          <cell r="WS14" t="e">
            <v>#N/A</v>
          </cell>
          <cell r="WT14" t="e">
            <v>#N/A</v>
          </cell>
          <cell r="WU14" t="e">
            <v>#N/A</v>
          </cell>
          <cell r="WV14" t="e">
            <v>#N/A</v>
          </cell>
          <cell r="WW14" t="e">
            <v>#N/A</v>
          </cell>
          <cell r="WX14" t="e">
            <v>#N/A</v>
          </cell>
          <cell r="WY14" t="e">
            <v>#N/A</v>
          </cell>
          <cell r="WZ14" t="e">
            <v>#N/A</v>
          </cell>
          <cell r="XA14" t="e">
            <v>#N/A</v>
          </cell>
          <cell r="XB14" t="e">
            <v>#N/A</v>
          </cell>
          <cell r="XC14" t="e">
            <v>#N/A</v>
          </cell>
          <cell r="XD14" t="e">
            <v>#N/A</v>
          </cell>
          <cell r="XE14" t="e">
            <v>#N/A</v>
          </cell>
          <cell r="XF14" t="e">
            <v>#N/A</v>
          </cell>
          <cell r="XG14">
            <v>2402.9175</v>
          </cell>
          <cell r="XH14">
            <v>3355.0355</v>
          </cell>
          <cell r="XI14" t="e">
            <v>#N/A</v>
          </cell>
          <cell r="XJ14" t="e">
            <v>#N/A</v>
          </cell>
          <cell r="XK14" t="e">
            <v>#N/A</v>
          </cell>
          <cell r="XL14" t="e">
            <v>#N/A</v>
          </cell>
          <cell r="XM14" t="e">
            <v>#N/A</v>
          </cell>
          <cell r="XN14" t="e">
            <v>#N/A</v>
          </cell>
          <cell r="XO14" t="e">
            <v>#N/A</v>
          </cell>
          <cell r="XP14" t="e">
            <v>#N/A</v>
          </cell>
          <cell r="XQ14" t="e">
            <v>#N/A</v>
          </cell>
          <cell r="XR14" t="e">
            <v>#N/A</v>
          </cell>
          <cell r="XS14" t="e">
            <v>#N/A</v>
          </cell>
          <cell r="XT14" t="e">
            <v>#N/A</v>
          </cell>
          <cell r="XU14" t="e">
            <v>#N/A</v>
          </cell>
          <cell r="XV14" t="e">
            <v>#N/A</v>
          </cell>
          <cell r="XW14" t="e">
            <v>#N/A</v>
          </cell>
          <cell r="XX14">
            <v>14.0538460418986</v>
          </cell>
          <cell r="XY14">
            <v>-0.15010099046693931</v>
          </cell>
          <cell r="XZ14">
            <v>-0.73589795321792328</v>
          </cell>
          <cell r="YA14">
            <v>14.074972715352301</v>
          </cell>
          <cell r="YB14">
            <v>14.15803472969027</v>
          </cell>
          <cell r="YC14">
            <v>55.870136255232538</v>
          </cell>
          <cell r="YD14">
            <v>56.294571924197967</v>
          </cell>
          <cell r="YE14">
            <v>1.639529005542784</v>
          </cell>
          <cell r="YF14">
            <v>1.380576562243707</v>
          </cell>
          <cell r="YG14">
            <v>0.92115213932225959</v>
          </cell>
          <cell r="YH14">
            <v>0.5</v>
          </cell>
          <cell r="YI14">
            <v>1757.51621392744</v>
          </cell>
          <cell r="YJ14">
            <v>2.48920577336993</v>
          </cell>
          <cell r="YK14">
            <v>155.04144348215291</v>
          </cell>
          <cell r="YL14">
            <v>159.60105452080759</v>
          </cell>
          <cell r="YM14">
            <v>279777.04380541889</v>
          </cell>
          <cell r="YN14">
            <v>159.18349279178199</v>
          </cell>
          <cell r="YO14">
            <v>279767.56957115862</v>
          </cell>
          <cell r="YP14">
            <v>37.017179314765293</v>
          </cell>
          <cell r="YQ14">
            <v>-1.142590672714983</v>
          </cell>
          <cell r="YR14">
            <v>153.10313845708899</v>
          </cell>
          <cell r="YS14">
            <v>275.411</v>
          </cell>
          <cell r="YT14">
            <v>366</v>
          </cell>
          <cell r="YU14">
            <v>-6.7732020194703022</v>
          </cell>
          <cell r="YV14">
            <v>-6.7530665956852136</v>
          </cell>
          <cell r="YW14">
            <v>-6.7717218935794969</v>
          </cell>
          <cell r="YX14">
            <v>4.3103317280823103E-2</v>
          </cell>
          <cell r="YY14">
            <v>1.01345566052469</v>
          </cell>
          <cell r="YZ14">
            <v>1.2467770190038301</v>
          </cell>
          <cell r="ZA14">
            <v>0.23635444855573101</v>
          </cell>
          <cell r="ZB14">
            <v>3.3216890313201102</v>
          </cell>
          <cell r="ZC14">
            <v>3.3663845512941402</v>
          </cell>
          <cell r="ZD14">
            <v>0.28625456847848901</v>
          </cell>
          <cell r="ZE14">
            <v>-1.1425906727141E-2</v>
          </cell>
          <cell r="ZF14" t="e">
            <v>#N/A</v>
          </cell>
          <cell r="ZG14" t="e">
            <v>#N/A</v>
          </cell>
          <cell r="ZH14">
            <v>1752.9774138738139</v>
          </cell>
          <cell r="ZI14">
            <v>-0.92516760532446174</v>
          </cell>
          <cell r="ZJ14" t="e">
            <v>#N/A</v>
          </cell>
          <cell r="ZK14" t="e">
            <v>#N/A</v>
          </cell>
          <cell r="ZL14" t="e">
            <v>#N/A</v>
          </cell>
          <cell r="ZM14" t="e">
            <v>#N/A</v>
          </cell>
          <cell r="ZN14" t="e">
            <v>#N/A</v>
          </cell>
          <cell r="ZO14" t="e">
            <v>#N/A</v>
          </cell>
          <cell r="ZP14" t="e">
            <v>#N/A</v>
          </cell>
          <cell r="ZQ14" t="e">
            <v>#N/A</v>
          </cell>
          <cell r="ZR14" t="e">
            <v>#N/A</v>
          </cell>
          <cell r="ZS14" t="e">
            <v>#N/A</v>
          </cell>
          <cell r="ZT14" t="e">
            <v>#N/A</v>
          </cell>
          <cell r="ZU14" t="e">
            <v>#N/A</v>
          </cell>
          <cell r="ZV14" t="e">
            <v>#N/A</v>
          </cell>
          <cell r="ZW14" t="e">
            <v>#N/A</v>
          </cell>
          <cell r="ZX14" t="e">
            <v>#N/A</v>
          </cell>
          <cell r="ZY14" t="e">
            <v>#N/A</v>
          </cell>
          <cell r="ZZ14" t="e">
            <v>#N/A</v>
          </cell>
          <cell r="AAA14" t="e">
            <v>#N/A</v>
          </cell>
          <cell r="AAB14" t="e">
            <v>#N/A</v>
          </cell>
          <cell r="AAC14" t="e">
            <v>#N/A</v>
          </cell>
          <cell r="AAD14" t="e">
            <v>#N/A</v>
          </cell>
          <cell r="AAE14">
            <v>1856.14049999999</v>
          </cell>
          <cell r="AAF14">
            <v>2485.0729999999999</v>
          </cell>
          <cell r="AAG14" t="e">
            <v>#N/A</v>
          </cell>
          <cell r="AAH14" t="e">
            <v>#N/A</v>
          </cell>
          <cell r="AAI14" t="e">
            <v>#N/A</v>
          </cell>
          <cell r="AAJ14" t="e">
            <v>#N/A</v>
          </cell>
          <cell r="AAK14" t="e">
            <v>#N/A</v>
          </cell>
          <cell r="AAL14" t="e">
            <v>#N/A</v>
          </cell>
          <cell r="AAM14" t="e">
            <v>#N/A</v>
          </cell>
          <cell r="AAN14" t="e">
            <v>#N/A</v>
          </cell>
          <cell r="AAO14" t="e">
            <v>#N/A</v>
          </cell>
          <cell r="AAP14" t="e">
            <v>#N/A</v>
          </cell>
          <cell r="AAQ14" t="e">
            <v>#N/A</v>
          </cell>
          <cell r="AAR14" t="e">
            <v>#N/A</v>
          </cell>
          <cell r="AAS14" t="e">
            <v>#N/A</v>
          </cell>
          <cell r="AAT14" t="e">
            <v>#N/A</v>
          </cell>
          <cell r="AAU14" t="e">
            <v>#N/A</v>
          </cell>
          <cell r="AAV14" t="e">
            <v>#N/A</v>
          </cell>
          <cell r="AAW14" t="e">
            <v>#N/A</v>
          </cell>
          <cell r="AAX14" t="e">
            <v>#N/A</v>
          </cell>
          <cell r="AAY14" t="e">
            <v>#N/A</v>
          </cell>
          <cell r="AAZ14" t="e">
            <v>#N/A</v>
          </cell>
          <cell r="ABA14" t="e">
            <v>#N/A</v>
          </cell>
          <cell r="ABB14" t="e">
            <v>#N/A</v>
          </cell>
          <cell r="ABC14" t="e">
            <v>#N/A</v>
          </cell>
          <cell r="ABD14" t="e">
            <v>#N/A</v>
          </cell>
          <cell r="ABE14" t="e">
            <v>#N/A</v>
          </cell>
          <cell r="ABF14" t="e">
            <v>#N/A</v>
          </cell>
          <cell r="ABG14" t="e">
            <v>#N/A</v>
          </cell>
          <cell r="ABH14" t="e">
            <v>#N/A</v>
          </cell>
          <cell r="ABI14" t="e">
            <v>#N/A</v>
          </cell>
          <cell r="ABJ14" t="e">
            <v>#N/A</v>
          </cell>
          <cell r="ABK14" t="e">
            <v>#N/A</v>
          </cell>
          <cell r="ABL14" t="e">
            <v>#N/A</v>
          </cell>
          <cell r="ABM14" t="e">
            <v>#N/A</v>
          </cell>
          <cell r="ABN14" t="e">
            <v>#N/A</v>
          </cell>
          <cell r="ABO14" t="e">
            <v>#N/A</v>
          </cell>
          <cell r="ABP14" t="e">
            <v>#N/A</v>
          </cell>
          <cell r="ABQ14">
            <v>222.65450000000001</v>
          </cell>
          <cell r="ABR14">
            <v>305.62650216430097</v>
          </cell>
          <cell r="ABS14" t="e">
            <v>#N/A</v>
          </cell>
          <cell r="ABT14" t="e">
            <v>#N/A</v>
          </cell>
          <cell r="ABU14" t="e">
            <v>#N/A</v>
          </cell>
          <cell r="ABV14" t="e">
            <v>#N/A</v>
          </cell>
          <cell r="ABW14">
            <v>1.1218481481481399</v>
          </cell>
          <cell r="ABX14" t="e">
            <v>#N/A</v>
          </cell>
          <cell r="ABY14" t="e">
            <v>#N/A</v>
          </cell>
          <cell r="ABZ14">
            <v>0.56928733092859807</v>
          </cell>
          <cell r="ACA14">
            <v>0.63865393796644898</v>
          </cell>
          <cell r="ACB14" t="e">
            <v>#N/A</v>
          </cell>
          <cell r="ACC14" t="e">
            <v>#N/A</v>
          </cell>
          <cell r="ACD14" t="e">
            <v>#N/A</v>
          </cell>
          <cell r="ACE14" t="e">
            <v>#N/A</v>
          </cell>
          <cell r="ACF14" t="e">
            <v>#N/A</v>
          </cell>
          <cell r="ACG14" t="e">
            <v>#N/A</v>
          </cell>
          <cell r="ACH14">
            <v>351.61193145501699</v>
          </cell>
          <cell r="ACI14">
            <v>1.6252597881640349</v>
          </cell>
          <cell r="ACJ14">
            <v>1.33234164266407</v>
          </cell>
          <cell r="ACK14">
            <v>345.98871598256733</v>
          </cell>
          <cell r="ACL14">
            <v>346.9888544517533</v>
          </cell>
          <cell r="ACM14">
            <v>62.581853674733843</v>
          </cell>
          <cell r="ACN14">
            <v>62.877962498331371</v>
          </cell>
          <cell r="ACO14">
            <v>1.646569371566464</v>
          </cell>
          <cell r="ACP14">
            <v>1.8238853905019781</v>
          </cell>
          <cell r="ACQ14">
            <v>5.9293100000000001</v>
          </cell>
          <cell r="ACR14">
            <v>6.9</v>
          </cell>
          <cell r="ACS14">
            <v>1644.2041986874201</v>
          </cell>
          <cell r="ACT14">
            <v>70.412006748653894</v>
          </cell>
          <cell r="ACU14">
            <v>6242.1732578035972</v>
          </cell>
          <cell r="ACV14">
            <v>5872.0554546113226</v>
          </cell>
          <cell r="ACW14">
            <v>9659491.2957047299</v>
          </cell>
          <cell r="ACX14">
            <v>5784.09559748427</v>
          </cell>
          <cell r="ACY14">
            <v>9510234.2669930588</v>
          </cell>
          <cell r="ACZ14">
            <v>1005.33293324683</v>
          </cell>
          <cell r="ADA14">
            <v>-1.9569434053103629</v>
          </cell>
          <cell r="ADB14" t="e">
            <v>#N/A</v>
          </cell>
          <cell r="ADC14">
            <v>9927.4419999999991</v>
          </cell>
          <cell r="ADD14">
            <v>13856</v>
          </cell>
          <cell r="ADE14">
            <v>-7.0011692090783848</v>
          </cell>
          <cell r="ADF14">
            <v>-7.0194192202153074</v>
          </cell>
          <cell r="ADG14">
            <v>-7.0274132566509584</v>
          </cell>
          <cell r="ADH14">
            <v>4.2136483917275681E-2</v>
          </cell>
          <cell r="ADI14">
            <v>1.27063452087615</v>
          </cell>
          <cell r="ADJ14">
            <v>1.5864862092732099</v>
          </cell>
          <cell r="ADK14">
            <v>0.31709140721789603</v>
          </cell>
          <cell r="ADL14">
            <v>111.49312213967301</v>
          </cell>
          <cell r="ADM14">
            <v>141.66700983093099</v>
          </cell>
          <cell r="ADN14">
            <v>0.46562061685453998</v>
          </cell>
          <cell r="ADO14">
            <v>-1.9569434053099001E-2</v>
          </cell>
          <cell r="ADP14">
            <v>7.3064032571338146E-3</v>
          </cell>
          <cell r="ADQ14" t="e">
            <v>#N/A</v>
          </cell>
          <cell r="ADR14">
            <v>1644.9932004847019</v>
          </cell>
          <cell r="ADS14">
            <v>-1.571174769567063</v>
          </cell>
          <cell r="ADT14" t="e">
            <v>#N/A</v>
          </cell>
          <cell r="ADU14" t="e">
            <v>#N/A</v>
          </cell>
          <cell r="ADV14" t="e">
            <v>#N/A</v>
          </cell>
          <cell r="ADW14" t="e">
            <v>#N/A</v>
          </cell>
          <cell r="ADX14" t="e">
            <v>#N/A</v>
          </cell>
          <cell r="ADY14" t="e">
            <v>#N/A</v>
          </cell>
          <cell r="ADZ14" t="e">
            <v>#N/A</v>
          </cell>
          <cell r="AEA14" t="e">
            <v>#N/A</v>
          </cell>
          <cell r="AEB14" t="e">
            <v>#N/A</v>
          </cell>
          <cell r="AEC14" t="e">
            <v>#N/A</v>
          </cell>
          <cell r="AED14" t="e">
            <v>#N/A</v>
          </cell>
          <cell r="AEE14" t="e">
            <v>#N/A</v>
          </cell>
          <cell r="AEF14" t="e">
            <v>#N/A</v>
          </cell>
          <cell r="AEG14" t="e">
            <v>#N/A</v>
          </cell>
          <cell r="AEH14" t="e">
            <v>#N/A</v>
          </cell>
          <cell r="AEI14" t="e">
            <v>#N/A</v>
          </cell>
          <cell r="AEJ14" t="e">
            <v>#N/A</v>
          </cell>
          <cell r="AEK14" t="e">
            <v>#N/A</v>
          </cell>
          <cell r="AEL14" t="e">
            <v>#N/A</v>
          </cell>
          <cell r="AEM14" t="e">
            <v>#N/A</v>
          </cell>
          <cell r="AEN14" t="e">
            <v>#N/A</v>
          </cell>
          <cell r="AEO14">
            <v>25251.796645487699</v>
          </cell>
          <cell r="AEP14">
            <v>34616.431587738502</v>
          </cell>
          <cell r="AEQ14" t="e">
            <v>#N/A</v>
          </cell>
          <cell r="AER14" t="e">
            <v>#N/A</v>
          </cell>
          <cell r="AES14" t="e">
            <v>#N/A</v>
          </cell>
          <cell r="AET14" t="e">
            <v>#N/A</v>
          </cell>
          <cell r="AEU14" t="e">
            <v>#N/A</v>
          </cell>
          <cell r="AEV14" t="e">
            <v>#N/A</v>
          </cell>
          <cell r="AEW14" t="e">
            <v>#N/A</v>
          </cell>
          <cell r="AEX14" t="e">
            <v>#N/A</v>
          </cell>
          <cell r="AEY14" t="e">
            <v>#N/A</v>
          </cell>
          <cell r="AEZ14" t="e">
            <v>#N/A</v>
          </cell>
          <cell r="AFA14" t="e">
            <v>#N/A</v>
          </cell>
          <cell r="AFB14" t="e">
            <v>#N/A</v>
          </cell>
          <cell r="AFC14" t="e">
            <v>#N/A</v>
          </cell>
          <cell r="AFD14" t="e">
            <v>#N/A</v>
          </cell>
          <cell r="AFE14" t="e">
            <v>#N/A</v>
          </cell>
          <cell r="AFF14">
            <v>83.656007085705198</v>
          </cell>
          <cell r="AFG14">
            <v>-6.1976737307305019</v>
          </cell>
          <cell r="AFH14">
            <v>-3.042628186025254</v>
          </cell>
          <cell r="AFI14">
            <v>89.183296846564104</v>
          </cell>
          <cell r="AFJ14">
            <v>86.28122392406641</v>
          </cell>
          <cell r="AFK14">
            <v>75.823191013230016</v>
          </cell>
          <cell r="AFL14">
            <v>75.559159818603163</v>
          </cell>
          <cell r="AFM14">
            <v>4.0494101964281271</v>
          </cell>
          <cell r="AFN14">
            <v>1.385291257551913</v>
          </cell>
          <cell r="AFO14">
            <v>6.8023210000000001</v>
          </cell>
          <cell r="AFP14">
            <v>8.3000000000000007</v>
          </cell>
          <cell r="AFQ14">
            <v>1685.5872915172899</v>
          </cell>
          <cell r="AFR14">
            <v>18.0529576590516</v>
          </cell>
          <cell r="AFS14">
            <v>4964.2141323342821</v>
          </cell>
          <cell r="AFT14">
            <v>4626.5323519255398</v>
          </cell>
          <cell r="AFU14">
            <v>7722708.0122450311</v>
          </cell>
          <cell r="AFV14">
            <v>4568.09134769512</v>
          </cell>
          <cell r="AFW14">
            <v>7699916.7221649839</v>
          </cell>
          <cell r="AFX14">
            <v>184.03140100547299</v>
          </cell>
          <cell r="AFY14">
            <v>1.2256439590856201</v>
          </cell>
          <cell r="AFZ14" t="e">
            <v>#N/A</v>
          </cell>
          <cell r="AGA14">
            <v>6569.97</v>
          </cell>
          <cell r="AGB14">
            <v>9455.6749999999993</v>
          </cell>
          <cell r="AGC14">
            <v>-7.7054420496941027</v>
          </cell>
          <cell r="AGD14">
            <v>-7.6588883713156832</v>
          </cell>
          <cell r="AGE14">
            <v>-7.6433826388047361</v>
          </cell>
          <cell r="AGF14">
            <v>5.0274591363719458E-2</v>
          </cell>
          <cell r="AGG14">
            <v>0.21757664029688401</v>
          </cell>
          <cell r="AGH14">
            <v>0.143490335173941</v>
          </cell>
          <cell r="AGI14">
            <v>0.22200509898957299</v>
          </cell>
          <cell r="AGJ14">
            <v>18.5720601341344</v>
          </cell>
          <cell r="AGK14">
            <v>4.0408464473766799</v>
          </cell>
          <cell r="AGL14">
            <v>6.8643165528364095E-2</v>
          </cell>
          <cell r="AGM14">
            <v>-5.579091723557647E-2</v>
          </cell>
          <cell r="AGN14">
            <v>-3.1407500939229302E-4</v>
          </cell>
          <cell r="AGO14" t="e">
            <v>#N/A</v>
          </cell>
          <cell r="AGP14">
            <v>1669.2216599395181</v>
          </cell>
          <cell r="AGQ14">
            <v>1.2902931252118499</v>
          </cell>
          <cell r="AGR14" t="e">
            <v>#N/A</v>
          </cell>
          <cell r="AGS14" t="e">
            <v>#N/A</v>
          </cell>
          <cell r="AGT14" t="e">
            <v>#N/A</v>
          </cell>
          <cell r="AGU14" t="e">
            <v>#N/A</v>
          </cell>
          <cell r="AGV14" t="e">
            <v>#N/A</v>
          </cell>
          <cell r="AGW14" t="e">
            <v>#N/A</v>
          </cell>
          <cell r="AGX14" t="e">
            <v>#N/A</v>
          </cell>
          <cell r="AGY14" t="e">
            <v>#N/A</v>
          </cell>
          <cell r="AGZ14" t="e">
            <v>#N/A</v>
          </cell>
          <cell r="AHA14" t="e">
            <v>#N/A</v>
          </cell>
          <cell r="AHB14" t="e">
            <v>#N/A</v>
          </cell>
          <cell r="AHC14" t="e">
            <v>#N/A</v>
          </cell>
          <cell r="AHD14" t="e">
            <v>#N/A</v>
          </cell>
          <cell r="AHE14" t="e">
            <v>#N/A</v>
          </cell>
          <cell r="AHF14" t="e">
            <v>#N/A</v>
          </cell>
          <cell r="AHG14" t="e">
            <v>#N/A</v>
          </cell>
          <cell r="AHH14" t="e">
            <v>#N/A</v>
          </cell>
          <cell r="AHI14" t="e">
            <v>#N/A</v>
          </cell>
          <cell r="AHJ14" t="e">
            <v>#N/A</v>
          </cell>
          <cell r="AHK14" t="e">
            <v>#N/A</v>
          </cell>
          <cell r="AHL14" t="e">
            <v>#N/A</v>
          </cell>
          <cell r="AHM14">
            <v>15466.218500000001</v>
          </cell>
          <cell r="AHN14">
            <v>21752.911824236799</v>
          </cell>
          <cell r="AHO14" t="e">
            <v>#N/A</v>
          </cell>
          <cell r="AHP14" t="e">
            <v>#N/A</v>
          </cell>
          <cell r="AHQ14" t="e">
            <v>#N/A</v>
          </cell>
          <cell r="AHR14" t="e">
            <v>#N/A</v>
          </cell>
          <cell r="AHS14" t="e">
            <v>#N/A</v>
          </cell>
          <cell r="AHT14" t="e">
            <v>#N/A</v>
          </cell>
          <cell r="AHU14" t="e">
            <v>#N/A</v>
          </cell>
          <cell r="AHV14" t="e">
            <v>#N/A</v>
          </cell>
          <cell r="AHW14" t="e">
            <v>#N/A</v>
          </cell>
          <cell r="AHX14" t="e">
            <v>#N/A</v>
          </cell>
          <cell r="AHY14" t="e">
            <v>#N/A</v>
          </cell>
          <cell r="AHZ14" t="e">
            <v>#N/A</v>
          </cell>
          <cell r="AIA14" t="e">
            <v>#N/A</v>
          </cell>
          <cell r="AIB14" t="e">
            <v>#N/A</v>
          </cell>
          <cell r="AIC14" t="e">
            <v>#N/A</v>
          </cell>
          <cell r="AID14">
            <v>2094.33109555901</v>
          </cell>
          <cell r="AIE14">
            <v>-2.355296070214929</v>
          </cell>
          <cell r="AIF14">
            <v>-2.037778868542572</v>
          </cell>
          <cell r="AIG14">
            <v>2144.8486310788689</v>
          </cell>
          <cell r="AIH14">
            <v>2137.8967027999361</v>
          </cell>
          <cell r="AII14">
            <v>70.443842108359163</v>
          </cell>
          <cell r="AIJ14">
            <v>70.68459400099303</v>
          </cell>
          <cell r="AIK14">
            <v>-1.4527262814486801</v>
          </cell>
          <cell r="AIL14">
            <v>0.92070564264128407</v>
          </cell>
          <cell r="AIM14">
            <v>1.802678</v>
          </cell>
          <cell r="AIN14">
            <v>2.2000000000000002</v>
          </cell>
          <cell r="AIO14">
            <v>1557.8487577220701</v>
          </cell>
          <cell r="AIP14">
            <v>488.03874021556601</v>
          </cell>
          <cell r="AIQ14">
            <v>4292.7460782743083</v>
          </cell>
          <cell r="AIR14">
            <v>4215.3616891253942</v>
          </cell>
          <cell r="AIS14">
            <v>6527255.0955926804</v>
          </cell>
          <cell r="AIT14">
            <v>4184.0062256309402</v>
          </cell>
          <cell r="AIU14">
            <v>6518048.9009005679</v>
          </cell>
          <cell r="AIV14">
            <v>6973.4015863225204</v>
          </cell>
          <cell r="AIW14">
            <v>-5.6597436935910821</v>
          </cell>
          <cell r="AIX14" t="e">
            <v>#N/A</v>
          </cell>
          <cell r="AIY14">
            <v>6073.1</v>
          </cell>
          <cell r="AIZ14">
            <v>8251.5400000000009</v>
          </cell>
          <cell r="AJA14">
            <v>-5.6490166172816636</v>
          </cell>
          <cell r="AJB14">
            <v>-5.6253305384761632</v>
          </cell>
          <cell r="AJC14">
            <v>-5.6260992743909553</v>
          </cell>
          <cell r="AJD14">
            <v>4.1368122446786552E-2</v>
          </cell>
          <cell r="AJE14">
            <v>5.1192500000000001</v>
          </cell>
          <cell r="AJF14">
            <v>7.7872204415304198</v>
          </cell>
          <cell r="AJG14">
            <v>0.40825804302366397</v>
          </cell>
          <cell r="AJH14">
            <v>81.569059105569195</v>
          </cell>
          <cell r="AJI14">
            <v>417.57240582618499</v>
          </cell>
          <cell r="AJJ14">
            <v>0.222608289957896</v>
          </cell>
          <cell r="AJK14">
            <v>3.1314340300416577E-2</v>
          </cell>
          <cell r="AJL14">
            <v>1.9081158480992841E-3</v>
          </cell>
          <cell r="AJM14" t="e">
            <v>#N/A</v>
          </cell>
          <cell r="AJN14">
            <v>1548.44484933082</v>
          </cell>
          <cell r="AJO14">
            <v>-1.069747695117174</v>
          </cell>
          <cell r="AJP14" t="e">
            <v>#N/A</v>
          </cell>
          <cell r="AJQ14" t="e">
            <v>#N/A</v>
          </cell>
          <cell r="AJR14" t="e">
            <v>#N/A</v>
          </cell>
          <cell r="AJS14" t="e">
            <v>#N/A</v>
          </cell>
          <cell r="AJT14" t="e">
            <v>#N/A</v>
          </cell>
          <cell r="AJU14" t="e">
            <v>#N/A</v>
          </cell>
          <cell r="AJV14" t="e">
            <v>#N/A</v>
          </cell>
          <cell r="AJW14" t="e">
            <v>#N/A</v>
          </cell>
          <cell r="AJX14" t="e">
            <v>#N/A</v>
          </cell>
          <cell r="AJY14" t="e">
            <v>#N/A</v>
          </cell>
          <cell r="AJZ14" t="e">
            <v>#N/A</v>
          </cell>
          <cell r="AKA14" t="e">
            <v>#N/A</v>
          </cell>
          <cell r="AKB14" t="e">
            <v>#N/A</v>
          </cell>
          <cell r="AKC14" t="e">
            <v>#N/A</v>
          </cell>
          <cell r="AKD14" t="e">
            <v>#N/A</v>
          </cell>
          <cell r="AKE14" t="e">
            <v>#N/A</v>
          </cell>
          <cell r="AKF14" t="e">
            <v>#N/A</v>
          </cell>
          <cell r="AKG14" t="e">
            <v>#N/A</v>
          </cell>
          <cell r="AKH14" t="e">
            <v>#N/A</v>
          </cell>
          <cell r="AKI14" t="e">
            <v>#N/A</v>
          </cell>
          <cell r="AKJ14" t="e">
            <v>#N/A</v>
          </cell>
          <cell r="AKK14">
            <v>1337.2574778135699</v>
          </cell>
          <cell r="AKL14">
            <v>1842.3765000000001</v>
          </cell>
          <cell r="AKM14" t="e">
            <v>#N/A</v>
          </cell>
          <cell r="AKN14" t="e">
            <v>#N/A</v>
          </cell>
          <cell r="AKO14" t="e">
            <v>#N/A</v>
          </cell>
          <cell r="AKP14" t="e">
            <v>#N/A</v>
          </cell>
          <cell r="AKQ14" t="e">
            <v>#N/A</v>
          </cell>
          <cell r="AKR14" t="e">
            <v>#N/A</v>
          </cell>
          <cell r="AKS14" t="e">
            <v>#N/A</v>
          </cell>
          <cell r="AKT14" t="e">
            <v>#N/A</v>
          </cell>
          <cell r="AKU14" t="e">
            <v>#N/A</v>
          </cell>
          <cell r="AKV14" t="e">
            <v>#N/A</v>
          </cell>
          <cell r="AKW14" t="e">
            <v>#N/A</v>
          </cell>
          <cell r="AKX14" t="e">
            <v>#N/A</v>
          </cell>
          <cell r="AKY14" t="e">
            <v>#N/A</v>
          </cell>
          <cell r="AKZ14" t="e">
            <v>#N/A</v>
          </cell>
          <cell r="ALA14" t="e">
            <v>#N/A</v>
          </cell>
          <cell r="ALB14" t="e">
            <v>#N/A</v>
          </cell>
          <cell r="ALC14" t="e">
            <v>#N/A</v>
          </cell>
          <cell r="ALD14" t="e">
            <v>#N/A</v>
          </cell>
          <cell r="ALE14" t="e">
            <v>#N/A</v>
          </cell>
          <cell r="ALF14" t="e">
            <v>#N/A</v>
          </cell>
          <cell r="ALG14" t="e">
            <v>#N/A</v>
          </cell>
          <cell r="ALH14" t="e">
            <v>#N/A</v>
          </cell>
          <cell r="ALI14" t="e">
            <v>#N/A</v>
          </cell>
          <cell r="ALJ14" t="e">
            <v>#N/A</v>
          </cell>
          <cell r="ALK14" t="e">
            <v>#N/A</v>
          </cell>
          <cell r="ALL14" t="e">
            <v>#N/A</v>
          </cell>
          <cell r="ALM14" t="e">
            <v>#N/A</v>
          </cell>
          <cell r="ALN14" t="e">
            <v>#N/A</v>
          </cell>
          <cell r="ALO14" t="e">
            <v>#N/A</v>
          </cell>
          <cell r="ALP14" t="e">
            <v>#N/A</v>
          </cell>
          <cell r="ALQ14" t="e">
            <v>#N/A</v>
          </cell>
          <cell r="ALR14" t="e">
            <v>#N/A</v>
          </cell>
          <cell r="ALS14" t="e">
            <v>#N/A</v>
          </cell>
          <cell r="ALT14" t="e">
            <v>#N/A</v>
          </cell>
          <cell r="ALU14" t="e">
            <v>#N/A</v>
          </cell>
          <cell r="ALV14" t="e">
            <v>#N/A</v>
          </cell>
          <cell r="ALW14">
            <v>3419.462</v>
          </cell>
          <cell r="ALX14">
            <v>4840.5005000000001</v>
          </cell>
          <cell r="ALY14" t="e">
            <v>#N/A</v>
          </cell>
          <cell r="ALZ14" t="e">
            <v>#N/A</v>
          </cell>
          <cell r="AMA14" t="e">
            <v>#N/A</v>
          </cell>
          <cell r="AMB14" t="e">
            <v>#N/A</v>
          </cell>
          <cell r="AMC14" t="e">
            <v>#N/A</v>
          </cell>
          <cell r="AMD14" t="e">
            <v>#N/A</v>
          </cell>
          <cell r="AME14" t="e">
            <v>#N/A</v>
          </cell>
          <cell r="AMF14" t="e">
            <v>#N/A</v>
          </cell>
          <cell r="AMG14" t="e">
            <v>#N/A</v>
          </cell>
          <cell r="AMH14" t="e">
            <v>#N/A</v>
          </cell>
          <cell r="AMI14" t="e">
            <v>#N/A</v>
          </cell>
          <cell r="AMJ14" t="e">
            <v>#N/A</v>
          </cell>
          <cell r="AMK14" t="e">
            <v>#N/A</v>
          </cell>
          <cell r="AML14" t="e">
            <v>#N/A</v>
          </cell>
          <cell r="AMM14" t="e">
            <v>#N/A</v>
          </cell>
          <cell r="AMN14">
            <v>929.50480404161806</v>
          </cell>
          <cell r="AMO14">
            <v>-0.91893951812312968</v>
          </cell>
          <cell r="AMP14">
            <v>-0.75293693993314648</v>
          </cell>
          <cell r="AMQ14">
            <v>938.12561101083065</v>
          </cell>
          <cell r="AMR14">
            <v>936.5564837712709</v>
          </cell>
          <cell r="AMS14">
            <v>64.090537446232759</v>
          </cell>
          <cell r="AMT14">
            <v>64.360230630186194</v>
          </cell>
          <cell r="AMU14">
            <v>2.6591444533011099</v>
          </cell>
          <cell r="AMV14">
            <v>2.0039268425286139</v>
          </cell>
          <cell r="AMW14">
            <v>6.4524499999999998</v>
          </cell>
          <cell r="AMX14">
            <v>5.6</v>
          </cell>
          <cell r="AMY14">
            <v>1696.9555462135299</v>
          </cell>
          <cell r="AMZ14">
            <v>159.42786229999999</v>
          </cell>
          <cell r="ANA14">
            <v>26144.414661590188</v>
          </cell>
          <cell r="ANB14">
            <v>24457.45937775842</v>
          </cell>
          <cell r="ANC14">
            <v>41237163.33421877</v>
          </cell>
          <cell r="AND14">
            <v>24576.907735184599</v>
          </cell>
          <cell r="ANE14">
            <v>41705919.88999971</v>
          </cell>
          <cell r="ANF14">
            <v>2618.8652756658198</v>
          </cell>
          <cell r="ANG14">
            <v>-4.1388699288796413</v>
          </cell>
          <cell r="ANH14" t="e">
            <v>#N/A</v>
          </cell>
          <cell r="ANI14">
            <v>40622.002757908012</v>
          </cell>
          <cell r="ANJ14">
            <v>56190.128743778099</v>
          </cell>
          <cell r="ANK14">
            <v>-7.3250216314674823</v>
          </cell>
          <cell r="ANL14">
            <v>-7.3075119206840897</v>
          </cell>
          <cell r="ANM14">
            <v>-7.3084426667899853</v>
          </cell>
          <cell r="ANN14">
            <v>5.0733604234219777E-2</v>
          </cell>
          <cell r="ANO14">
            <v>0.65370099999999998</v>
          </cell>
          <cell r="ANP14">
            <v>0.56154682941883904</v>
          </cell>
          <cell r="ANQ14">
            <v>0.23388037732345801</v>
          </cell>
          <cell r="ANR14">
            <v>244.42815478091899</v>
          </cell>
          <cell r="ANS14">
            <v>159.782929208442</v>
          </cell>
          <cell r="ANT14">
            <v>0.17256058187272</v>
          </cell>
          <cell r="ANU14">
            <v>-6.9243714541964888E-2</v>
          </cell>
          <cell r="ANV14">
            <v>1.3278415913491191E-2</v>
          </cell>
          <cell r="ANW14" t="e">
            <v>#N/A</v>
          </cell>
          <cell r="ANX14">
            <v>1686.077147151261</v>
          </cell>
          <cell r="ANY14">
            <v>-1.170028129175793</v>
          </cell>
          <cell r="ANZ14">
            <v>7112.2893279354694</v>
          </cell>
          <cell r="AOA14">
            <v>1.704434166211044</v>
          </cell>
          <cell r="AOB14">
            <v>0.45723894661464648</v>
          </cell>
          <cell r="AOC14">
            <v>6993.0966002054256</v>
          </cell>
          <cell r="AOD14">
            <v>7079.9171891585711</v>
          </cell>
          <cell r="AOE14">
            <v>68.092524514418514</v>
          </cell>
          <cell r="AOF14">
            <v>68.26559201594668</v>
          </cell>
          <cell r="AOG14">
            <v>1.3714136260142951</v>
          </cell>
          <cell r="AOH14">
            <v>1.021392790476483</v>
          </cell>
          <cell r="AOI14">
            <v>6.3724410000000002</v>
          </cell>
          <cell r="AOJ14">
            <v>7.1</v>
          </cell>
          <cell r="AOK14">
            <v>1669.45861210826</v>
          </cell>
          <cell r="AOL14">
            <v>1192.14344464236</v>
          </cell>
          <cell r="AOM14">
            <v>109047.8577820295</v>
          </cell>
          <cell r="AON14">
            <v>102098.84738310581</v>
          </cell>
          <cell r="AOO14">
            <v>170792089.79817349</v>
          </cell>
          <cell r="AOP14">
            <v>101048.62942781299</v>
          </cell>
          <cell r="AOQ14">
            <v>168696504.63999861</v>
          </cell>
          <cell r="AOR14">
            <v>17829.302452313001</v>
          </cell>
          <cell r="AOS14">
            <v>0.46274097591239022</v>
          </cell>
          <cell r="AOT14">
            <v>100716.466091116</v>
          </cell>
          <cell r="AOU14">
            <v>159740.58755186101</v>
          </cell>
          <cell r="AOV14">
            <v>220289</v>
          </cell>
          <cell r="AOW14">
            <v>-6.8697777359092509</v>
          </cell>
          <cell r="AOX14">
            <v>-6.8801840065682569</v>
          </cell>
          <cell r="AOY14">
            <v>-6.8947031559658658</v>
          </cell>
          <cell r="AOZ14">
            <v>4.2538381490344279E-2</v>
          </cell>
          <cell r="APA14">
            <v>1.1411199999999999</v>
          </cell>
          <cell r="APB14">
            <v>1.2753089416713499</v>
          </cell>
          <cell r="APC14">
            <v>0.292763176432003</v>
          </cell>
          <cell r="APD14">
            <v>1824.3707936062799</v>
          </cell>
          <cell r="APE14">
            <v>2081.826</v>
          </cell>
          <cell r="APF14">
            <v>0.307563391551259</v>
          </cell>
          <cell r="APG14">
            <v>4.6274097591174979E-3</v>
          </cell>
          <cell r="APH14">
            <v>2.47894609166889E-3</v>
          </cell>
          <cell r="API14" t="e">
            <v>#N/A</v>
          </cell>
          <cell r="APJ14">
            <v>1672.811145039766</v>
          </cell>
          <cell r="APK14">
            <v>-0.38113504891134081</v>
          </cell>
        </row>
        <row r="15">
          <cell r="A15">
            <v>1978</v>
          </cell>
          <cell r="B15">
            <v>175.564631258433</v>
          </cell>
          <cell r="C15">
            <v>-1.138952291174278</v>
          </cell>
          <cell r="D15">
            <v>-0.72544723306905423</v>
          </cell>
          <cell r="E15">
            <v>177.58726548753711</v>
          </cell>
          <cell r="F15">
            <v>176.84756704027669</v>
          </cell>
          <cell r="G15">
            <v>63.48437741426573</v>
          </cell>
          <cell r="H15">
            <v>63.478352799843073</v>
          </cell>
          <cell r="I15">
            <v>0.43370621615297372</v>
          </cell>
          <cell r="J15">
            <v>1.4884882715357151</v>
          </cell>
          <cell r="K15">
            <v>1.4832320000000001</v>
          </cell>
          <cell r="L15">
            <v>1.6</v>
          </cell>
          <cell r="M15">
            <v>1844.220362</v>
          </cell>
          <cell r="N15">
            <v>45.193970336103</v>
          </cell>
          <cell r="O15">
            <v>3493.643820415582</v>
          </cell>
          <cell r="P15">
            <v>3441.8249773051562</v>
          </cell>
          <cell r="Q15">
            <v>6467291.5199383926</v>
          </cell>
          <cell r="R15">
            <v>3438.0717894318</v>
          </cell>
          <cell r="S15">
            <v>6340562.0000879019</v>
          </cell>
          <cell r="T15">
            <v>517.87529260077304</v>
          </cell>
          <cell r="U15">
            <v>0.39706106220642662</v>
          </cell>
          <cell r="V15" t="e">
            <v>#N/A</v>
          </cell>
          <cell r="W15">
            <v>5503.6774999999998</v>
          </cell>
          <cell r="X15">
            <v>7562.31</v>
          </cell>
          <cell r="Y15">
            <v>-7.2000104964204459</v>
          </cell>
          <cell r="Z15">
            <v>-7.1949264352060496</v>
          </cell>
          <cell r="AA15">
            <v>-7.2014191106084988</v>
          </cell>
          <cell r="AB15">
            <v>5.5690778421068239E-2</v>
          </cell>
          <cell r="AC15">
            <v>1.34180214094169</v>
          </cell>
          <cell r="AD15">
            <v>1.3370931239936801</v>
          </cell>
          <cell r="AE15">
            <v>0.27688767264240399</v>
          </cell>
          <cell r="AF15">
            <v>48.611682147469701</v>
          </cell>
          <cell r="AG15">
            <v>65.227259180252005</v>
          </cell>
          <cell r="AH15">
            <v>0.43038176082876611</v>
          </cell>
          <cell r="AI15">
            <v>3.9706106220666901E-3</v>
          </cell>
          <cell r="AJ15">
            <v>3.602245187606685E-3</v>
          </cell>
          <cell r="AK15" t="e">
            <v>#N/A</v>
          </cell>
          <cell r="AL15">
            <v>1879.029748050142</v>
          </cell>
          <cell r="AM15">
            <v>-0.67868305117958494</v>
          </cell>
          <cell r="AN15">
            <v>223.07557827276599</v>
          </cell>
          <cell r="AO15">
            <v>-1.842362539006948</v>
          </cell>
          <cell r="AP15">
            <v>0.13421654631775581</v>
          </cell>
          <cell r="AQ15">
            <v>227.26257889144301</v>
          </cell>
          <cell r="AR15">
            <v>222.77657524746391</v>
          </cell>
          <cell r="AS15">
            <v>55.452311535609233</v>
          </cell>
          <cell r="AT15">
            <v>55.593909625364532</v>
          </cell>
          <cell r="AU15">
            <v>2.2339743928935012</v>
          </cell>
          <cell r="AV15">
            <v>2.0997033919950781</v>
          </cell>
          <cell r="AW15">
            <v>6.2513189999999996</v>
          </cell>
          <cell r="AX15">
            <v>6.9</v>
          </cell>
          <cell r="AY15">
            <v>1759.1216429026299</v>
          </cell>
          <cell r="AZ15">
            <v>52.132958793410197</v>
          </cell>
          <cell r="BA15">
            <v>4028.2671448537189</v>
          </cell>
          <cell r="BB15">
            <v>3776.4473154567208</v>
          </cell>
          <cell r="BC15">
            <v>6628367.5939020244</v>
          </cell>
          <cell r="BD15">
            <v>3740.7646280792201</v>
          </cell>
          <cell r="BE15">
            <v>6580460.0182587625</v>
          </cell>
          <cell r="BF15">
            <v>589.54990750706202</v>
          </cell>
          <cell r="BG15">
            <v>-1.674608014156753</v>
          </cell>
          <cell r="BH15" t="e">
            <v>#N/A</v>
          </cell>
          <cell r="BI15">
            <v>7245.8784999999998</v>
          </cell>
          <cell r="BJ15" t="e">
            <v>#N/A</v>
          </cell>
          <cell r="BK15">
            <v>-7.0300150400256616</v>
          </cell>
          <cell r="BL15">
            <v>-7.0259483529592988</v>
          </cell>
          <cell r="BM15">
            <v>-7.0161346237005189</v>
          </cell>
          <cell r="BN15">
            <v>5.8266498721157453E-2</v>
          </cell>
          <cell r="BO15">
            <v>0.99309120746456903</v>
          </cell>
          <cell r="BP15">
            <v>1.26318928107255</v>
          </cell>
          <cell r="BQ15">
            <v>0.35709114320723701</v>
          </cell>
          <cell r="BR15">
            <v>79.658313267037698</v>
          </cell>
          <cell r="BS15">
            <v>79.107970506953393</v>
          </cell>
          <cell r="BT15">
            <v>0.38470005424840897</v>
          </cell>
          <cell r="BU15">
            <v>-1.6746080141564399E-2</v>
          </cell>
          <cell r="BV15">
            <v>7.3844121520304229E-3</v>
          </cell>
          <cell r="BW15" t="e">
            <v>#N/A</v>
          </cell>
          <cell r="BX15">
            <v>1755.1860360324911</v>
          </cell>
          <cell r="BY15">
            <v>-0.9913086410518912</v>
          </cell>
          <cell r="BZ15" t="e">
            <v>#N/A</v>
          </cell>
          <cell r="CA15" t="e">
            <v>#N/A</v>
          </cell>
          <cell r="CB15" t="e">
            <v>#N/A</v>
          </cell>
          <cell r="CC15" t="e">
            <v>#N/A</v>
          </cell>
          <cell r="CD15" t="e">
            <v>#N/A</v>
          </cell>
          <cell r="CE15" t="e">
            <v>#N/A</v>
          </cell>
          <cell r="CF15" t="e">
            <v>#N/A</v>
          </cell>
          <cell r="CG15" t="e">
            <v>#N/A</v>
          </cell>
          <cell r="CH15" t="e">
            <v>#N/A</v>
          </cell>
          <cell r="CI15" t="e">
            <v>#N/A</v>
          </cell>
          <cell r="CJ15" t="e">
            <v>#N/A</v>
          </cell>
          <cell r="CK15" t="e">
            <v>#N/A</v>
          </cell>
          <cell r="CL15" t="e">
            <v>#N/A</v>
          </cell>
          <cell r="CM15" t="e">
            <v>#N/A</v>
          </cell>
          <cell r="CN15" t="e">
            <v>#N/A</v>
          </cell>
          <cell r="CO15" t="e">
            <v>#N/A</v>
          </cell>
          <cell r="CP15" t="e">
            <v>#N/A</v>
          </cell>
          <cell r="CQ15" t="e">
            <v>#N/A</v>
          </cell>
          <cell r="CR15" t="e">
            <v>#N/A</v>
          </cell>
          <cell r="CS15" t="e">
            <v>#N/A</v>
          </cell>
          <cell r="CT15" t="e">
            <v>#N/A</v>
          </cell>
          <cell r="CU15">
            <v>6545.3995000000004</v>
          </cell>
          <cell r="CV15">
            <v>8814.0319999999992</v>
          </cell>
          <cell r="CW15" t="e">
            <v>#N/A</v>
          </cell>
          <cell r="CX15" t="e">
            <v>#N/A</v>
          </cell>
          <cell r="CY15" t="e">
            <v>#N/A</v>
          </cell>
          <cell r="CZ15" t="e">
            <v>#N/A</v>
          </cell>
          <cell r="DA15" t="e">
            <v>#N/A</v>
          </cell>
          <cell r="DB15" t="e">
            <v>#N/A</v>
          </cell>
          <cell r="DC15" t="e">
            <v>#N/A</v>
          </cell>
          <cell r="DD15" t="e">
            <v>#N/A</v>
          </cell>
          <cell r="DE15" t="e">
            <v>#N/A</v>
          </cell>
          <cell r="DF15" t="e">
            <v>#N/A</v>
          </cell>
          <cell r="DG15" t="e">
            <v>#N/A</v>
          </cell>
          <cell r="DH15" t="e">
            <v>#N/A</v>
          </cell>
          <cell r="DI15" t="e">
            <v>#N/A</v>
          </cell>
          <cell r="DJ15" t="e">
            <v>#N/A</v>
          </cell>
          <cell r="DK15" t="e">
            <v>#N/A</v>
          </cell>
          <cell r="DL15" t="e">
            <v>#N/A</v>
          </cell>
          <cell r="DM15" t="e">
            <v>#N/A</v>
          </cell>
          <cell r="DN15" t="e">
            <v>#N/A</v>
          </cell>
          <cell r="DO15" t="e">
            <v>#N/A</v>
          </cell>
          <cell r="DP15" t="e">
            <v>#N/A</v>
          </cell>
          <cell r="DQ15" t="e">
            <v>#N/A</v>
          </cell>
          <cell r="DR15" t="e">
            <v>#N/A</v>
          </cell>
          <cell r="DS15" t="e">
            <v>#N/A</v>
          </cell>
          <cell r="DT15" t="e">
            <v>#N/A</v>
          </cell>
          <cell r="DU15" t="e">
            <v>#N/A</v>
          </cell>
          <cell r="DV15" t="e">
            <v>#N/A</v>
          </cell>
          <cell r="DW15" t="e">
            <v>#N/A</v>
          </cell>
          <cell r="DX15" t="e">
            <v>#N/A</v>
          </cell>
          <cell r="DY15" t="e">
            <v>#N/A</v>
          </cell>
          <cell r="DZ15" t="e">
            <v>#N/A</v>
          </cell>
          <cell r="EA15" t="e">
            <v>#N/A</v>
          </cell>
          <cell r="EB15" t="e">
            <v>#N/A</v>
          </cell>
          <cell r="EC15" t="e">
            <v>#N/A</v>
          </cell>
          <cell r="ED15" t="e">
            <v>#N/A</v>
          </cell>
          <cell r="EE15" t="e">
            <v>#N/A</v>
          </cell>
          <cell r="EF15" t="e">
            <v>#N/A</v>
          </cell>
          <cell r="EG15" t="e">
            <v>#N/A</v>
          </cell>
          <cell r="EH15">
            <v>499.65</v>
          </cell>
          <cell r="EI15" t="e">
            <v>#N/A</v>
          </cell>
          <cell r="EJ15" t="e">
            <v>#N/A</v>
          </cell>
          <cell r="EK15" t="e">
            <v>#N/A</v>
          </cell>
          <cell r="EL15" t="e">
            <v>#N/A</v>
          </cell>
          <cell r="EM15">
            <v>0.81208063231922101</v>
          </cell>
          <cell r="EN15" t="e">
            <v>#N/A</v>
          </cell>
          <cell r="EO15" t="e">
            <v>#N/A</v>
          </cell>
          <cell r="EP15">
            <v>1.19528238085135</v>
          </cell>
          <cell r="EQ15">
            <v>0.97066567164179096</v>
          </cell>
          <cell r="ER15" t="e">
            <v>#N/A</v>
          </cell>
          <cell r="ES15" t="e">
            <v>#N/A</v>
          </cell>
          <cell r="ET15" t="e">
            <v>#N/A</v>
          </cell>
          <cell r="EU15" t="e">
            <v>#N/A</v>
          </cell>
          <cell r="EV15" t="e">
            <v>#N/A</v>
          </cell>
          <cell r="EW15" t="e">
            <v>#N/A</v>
          </cell>
          <cell r="EX15" t="e">
            <v>#N/A</v>
          </cell>
          <cell r="EY15" t="e">
            <v>#N/A</v>
          </cell>
          <cell r="EZ15" t="e">
            <v>#N/A</v>
          </cell>
          <cell r="FA15" t="e">
            <v>#N/A</v>
          </cell>
          <cell r="FB15" t="e">
            <v>#N/A</v>
          </cell>
          <cell r="FC15" t="e">
            <v>#N/A</v>
          </cell>
          <cell r="FD15" t="e">
            <v>#N/A</v>
          </cell>
          <cell r="FE15" t="e">
            <v>#N/A</v>
          </cell>
          <cell r="FF15" t="e">
            <v>#N/A</v>
          </cell>
          <cell r="FG15" t="e">
            <v>#N/A</v>
          </cell>
          <cell r="FH15" t="e">
            <v>#N/A</v>
          </cell>
          <cell r="FI15" t="e">
            <v>#N/A</v>
          </cell>
          <cell r="FJ15" t="e">
            <v>#N/A</v>
          </cell>
          <cell r="FK15" t="e">
            <v>#N/A</v>
          </cell>
          <cell r="FL15" t="e">
            <v>#N/A</v>
          </cell>
          <cell r="FM15" t="e">
            <v>#N/A</v>
          </cell>
          <cell r="FN15" t="e">
            <v>#N/A</v>
          </cell>
          <cell r="FO15" t="e">
            <v>#N/A</v>
          </cell>
          <cell r="FP15" t="e">
            <v>#N/A</v>
          </cell>
          <cell r="FQ15" t="e">
            <v>#N/A</v>
          </cell>
          <cell r="FR15" t="e">
            <v>#N/A</v>
          </cell>
          <cell r="FS15">
            <v>7421.4024999999901</v>
          </cell>
          <cell r="FT15">
            <v>10245.5760783519</v>
          </cell>
          <cell r="FU15" t="e">
            <v>#N/A</v>
          </cell>
          <cell r="FV15" t="e">
            <v>#N/A</v>
          </cell>
          <cell r="FW15" t="e">
            <v>#N/A</v>
          </cell>
          <cell r="FX15" t="e">
            <v>#N/A</v>
          </cell>
          <cell r="FY15" t="e">
            <v>#N/A</v>
          </cell>
          <cell r="FZ15" t="e">
            <v>#N/A</v>
          </cell>
          <cell r="GA15" t="e">
            <v>#N/A</v>
          </cell>
          <cell r="GB15" t="e">
            <v>#N/A</v>
          </cell>
          <cell r="GC15" t="e">
            <v>#N/A</v>
          </cell>
          <cell r="GD15" t="e">
            <v>#N/A</v>
          </cell>
          <cell r="GE15" t="e">
            <v>#N/A</v>
          </cell>
          <cell r="GF15" t="e">
            <v>#N/A</v>
          </cell>
          <cell r="GG15" t="e">
            <v>#N/A</v>
          </cell>
          <cell r="GH15" t="e">
            <v>#N/A</v>
          </cell>
          <cell r="GI15" t="e">
            <v>#N/A</v>
          </cell>
          <cell r="GJ15">
            <v>1740.32640451523</v>
          </cell>
          <cell r="GK15">
            <v>1.6456003309923251</v>
          </cell>
          <cell r="GL15">
            <v>0.93077803539352022</v>
          </cell>
          <cell r="GM15">
            <v>1712.1512380743891</v>
          </cell>
          <cell r="GN15">
            <v>1724.2772109662601</v>
          </cell>
          <cell r="GO15">
            <v>58.188115035080251</v>
          </cell>
          <cell r="GP15">
            <v>58.446465710680258</v>
          </cell>
          <cell r="GQ15">
            <v>2.1012506969852569</v>
          </cell>
          <cell r="GR15">
            <v>1.9215160530742461</v>
          </cell>
          <cell r="GS15">
            <v>3.1459890000000001</v>
          </cell>
          <cell r="GT15">
            <v>3.1</v>
          </cell>
          <cell r="GU15">
            <v>1776.8810031580001</v>
          </cell>
          <cell r="GV15">
            <v>390.879857196324</v>
          </cell>
          <cell r="GW15">
            <v>34102.481162062082</v>
          </cell>
          <cell r="GX15">
            <v>33029.620855976536</v>
          </cell>
          <cell r="GY15">
            <v>58636270.234732293</v>
          </cell>
          <cell r="GZ15">
            <v>32899.234221553997</v>
          </cell>
          <cell r="HA15">
            <v>58458024.306724884</v>
          </cell>
          <cell r="HB15">
            <v>5379.2181179578702</v>
          </cell>
          <cell r="HC15">
            <v>-1.1632736279362901</v>
          </cell>
          <cell r="HD15">
            <v>33306.060200560998</v>
          </cell>
          <cell r="HE15">
            <v>58348.234999999913</v>
          </cell>
          <cell r="HF15">
            <v>78051.906882348892</v>
          </cell>
          <cell r="HG15">
            <v>-7.1692591344898178</v>
          </cell>
          <cell r="HH15">
            <v>-7.1857143631194988</v>
          </cell>
          <cell r="HI15">
            <v>-7.187560122071047</v>
          </cell>
          <cell r="HJ15">
            <v>4.8170450143442581E-2</v>
          </cell>
          <cell r="HK15">
            <v>1.3069029516880299</v>
          </cell>
          <cell r="HL15">
            <v>1.4964762037472701</v>
          </cell>
          <cell r="HM15">
            <v>0.33557693178349901</v>
          </cell>
          <cell r="HN15">
            <v>584.01339512903201</v>
          </cell>
          <cell r="HO15">
            <v>763.24882991947993</v>
          </cell>
          <cell r="HP15">
            <v>0.46571406090752798</v>
          </cell>
          <cell r="HQ15">
            <v>-1.16327362793662E-2</v>
          </cell>
          <cell r="HR15">
            <v>-8.757790832153195E-3</v>
          </cell>
          <cell r="HS15" t="e">
            <v>#N/A</v>
          </cell>
          <cell r="HT15">
            <v>1775.263194525055</v>
          </cell>
          <cell r="HU15">
            <v>-0.86714843111502793</v>
          </cell>
          <cell r="HV15">
            <v>1123.31449322353</v>
          </cell>
          <cell r="HW15">
            <v>-4.3508049457141602E-2</v>
          </cell>
          <cell r="HX15">
            <v>1.1419767751541521E-2</v>
          </cell>
          <cell r="HY15">
            <v>1123.803438179214</v>
          </cell>
          <cell r="HZ15">
            <v>1123.186227964879</v>
          </cell>
          <cell r="IA15">
            <v>72.19707523819983</v>
          </cell>
          <cell r="IB15">
            <v>71.277907188703409</v>
          </cell>
          <cell r="IC15">
            <v>1.8105043144849731</v>
          </cell>
          <cell r="ID15">
            <v>1.834225859507566</v>
          </cell>
          <cell r="IE15">
            <v>4.6521080000000001</v>
          </cell>
          <cell r="IF15">
            <v>6.8</v>
          </cell>
          <cell r="IG15">
            <v>1575.15542442269</v>
          </cell>
          <cell r="IH15">
            <v>194.183479629885</v>
          </cell>
          <cell r="II15">
            <v>2649.6086544721679</v>
          </cell>
          <cell r="IJ15">
            <v>2526.3459982887762</v>
          </cell>
          <cell r="IK15">
            <v>3998428.8084343872</v>
          </cell>
          <cell r="IL15">
            <v>2501.2800000000002</v>
          </cell>
          <cell r="IM15">
            <v>3939904.7599999858</v>
          </cell>
          <cell r="IN15">
            <v>2961.8687602424202</v>
          </cell>
          <cell r="IO15">
            <v>-1.303223482543304</v>
          </cell>
          <cell r="IP15">
            <v>2512.4299999999998</v>
          </cell>
          <cell r="IQ15">
            <v>3717.2930000000001</v>
          </cell>
          <cell r="IR15">
            <v>5104.8900000000003</v>
          </cell>
          <cell r="IS15">
            <v>-5.6450461476387401</v>
          </cell>
          <cell r="IT15">
            <v>-5.6483557688386146</v>
          </cell>
          <cell r="IU15">
            <v>-5.6541951806315121</v>
          </cell>
          <cell r="IV15">
            <v>3.8908626725312957E-2</v>
          </cell>
          <cell r="IW15">
            <v>7.0194599999999996</v>
          </cell>
          <cell r="IX15">
            <v>10.388514486179799</v>
          </cell>
          <cell r="IY15">
            <v>0.31446491250332498</v>
          </cell>
          <cell r="IZ15">
            <v>47.3884258903106</v>
          </cell>
          <cell r="JA15">
            <v>332.64116000000001</v>
          </cell>
          <cell r="JB15">
            <v>0.32507408044918301</v>
          </cell>
          <cell r="JC15">
            <v>-4.5459963411123572E-4</v>
          </cell>
          <cell r="JD15">
            <v>-7.2961077428861376E-3</v>
          </cell>
          <cell r="JE15" t="e">
            <v>#N/A</v>
          </cell>
          <cell r="JF15">
            <v>1582.692478046446</v>
          </cell>
          <cell r="JG15">
            <v>-1.0160905277201591</v>
          </cell>
          <cell r="JH15" t="e">
            <v>#N/A</v>
          </cell>
          <cell r="JI15" t="e">
            <v>#N/A</v>
          </cell>
          <cell r="JJ15" t="e">
            <v>#N/A</v>
          </cell>
          <cell r="JK15" t="e">
            <v>#N/A</v>
          </cell>
          <cell r="JL15" t="e">
            <v>#N/A</v>
          </cell>
          <cell r="JM15" t="e">
            <v>#N/A</v>
          </cell>
          <cell r="JN15" t="e">
            <v>#N/A</v>
          </cell>
          <cell r="JO15" t="e">
            <v>#N/A</v>
          </cell>
          <cell r="JP15" t="e">
            <v>#N/A</v>
          </cell>
          <cell r="JQ15" t="e">
            <v>#N/A</v>
          </cell>
          <cell r="JR15" t="e">
            <v>#N/A</v>
          </cell>
          <cell r="JS15" t="e">
            <v>#N/A</v>
          </cell>
          <cell r="JT15" t="e">
            <v>#N/A</v>
          </cell>
          <cell r="JU15" t="e">
            <v>#N/A</v>
          </cell>
          <cell r="JV15" t="e">
            <v>#N/A</v>
          </cell>
          <cell r="JW15" t="e">
            <v>#N/A</v>
          </cell>
          <cell r="JX15" t="e">
            <v>#N/A</v>
          </cell>
          <cell r="JY15" t="e">
            <v>#N/A</v>
          </cell>
          <cell r="JZ15" t="e">
            <v>#N/A</v>
          </cell>
          <cell r="KA15" t="e">
            <v>#N/A</v>
          </cell>
          <cell r="KB15" t="e">
            <v>#N/A</v>
          </cell>
          <cell r="KC15">
            <v>1077.7180000000001</v>
          </cell>
          <cell r="KD15">
            <v>1471.8425004011101</v>
          </cell>
          <cell r="KE15" t="e">
            <v>#N/A</v>
          </cell>
          <cell r="KF15" t="e">
            <v>#N/A</v>
          </cell>
          <cell r="KG15" t="e">
            <v>#N/A</v>
          </cell>
          <cell r="KH15" t="e">
            <v>#N/A</v>
          </cell>
          <cell r="KI15" t="e">
            <v>#N/A</v>
          </cell>
          <cell r="KJ15" t="e">
            <v>#N/A</v>
          </cell>
          <cell r="KK15" t="e">
            <v>#N/A</v>
          </cell>
          <cell r="KL15" t="e">
            <v>#N/A</v>
          </cell>
          <cell r="KM15" t="e">
            <v>#N/A</v>
          </cell>
          <cell r="KN15" t="e">
            <v>#N/A</v>
          </cell>
          <cell r="KO15" t="e">
            <v>#N/A</v>
          </cell>
          <cell r="KP15" t="e">
            <v>#N/A</v>
          </cell>
          <cell r="KQ15" t="e">
            <v>#N/A</v>
          </cell>
          <cell r="KR15" t="e">
            <v>#N/A</v>
          </cell>
          <cell r="KS15" t="e">
            <v>#N/A</v>
          </cell>
          <cell r="KT15">
            <v>126.61686318215401</v>
          </cell>
          <cell r="KU15">
            <v>4.9949402887118577</v>
          </cell>
          <cell r="KV15">
            <v>4.0783700376988641</v>
          </cell>
          <cell r="KW15">
            <v>120.5932998618665</v>
          </cell>
          <cell r="KX15">
            <v>121.65530949061881</v>
          </cell>
          <cell r="KY15">
            <v>53.113031508034943</v>
          </cell>
          <cell r="KZ15">
            <v>53.705476890181131</v>
          </cell>
          <cell r="LA15">
            <v>4.7344320283180252</v>
          </cell>
          <cell r="LB15">
            <v>0.5917929193230087</v>
          </cell>
          <cell r="LC15">
            <v>5.4776379999999998</v>
          </cell>
          <cell r="LD15">
            <v>1.8</v>
          </cell>
          <cell r="LE15">
            <v>2241.6345430000001</v>
          </cell>
          <cell r="LF15">
            <v>34.185395532361397</v>
          </cell>
          <cell r="LG15">
            <v>3642.8827765686492</v>
          </cell>
          <cell r="LH15">
            <v>3443.3388453038701</v>
          </cell>
          <cell r="LI15">
            <v>7725037.058567524</v>
          </cell>
          <cell r="LJ15">
            <v>3537.8482202482901</v>
          </cell>
          <cell r="LK15">
            <v>7930562.7783996398</v>
          </cell>
          <cell r="LL15">
            <v>408.77343560000003</v>
          </cell>
          <cell r="LM15">
            <v>1.1079377442033049</v>
          </cell>
          <cell r="LN15" t="e">
            <v>#N/A</v>
          </cell>
          <cell r="LO15">
            <v>6783.0749999999898</v>
          </cell>
          <cell r="LP15">
            <v>9429.9590000000007</v>
          </cell>
          <cell r="LQ15">
            <v>-7.5894931316359688</v>
          </cell>
          <cell r="LR15">
            <v>-7.6318676910883063</v>
          </cell>
          <cell r="LS15">
            <v>-7.6211678090057697</v>
          </cell>
          <cell r="LT15">
            <v>3.112423189004454E-2</v>
          </cell>
          <cell r="LU15">
            <v>0.137339985326485</v>
          </cell>
          <cell r="LV15">
            <v>8.9266701831433107E-2</v>
          </cell>
          <cell r="LW15">
            <v>0.27059507114398101</v>
          </cell>
          <cell r="LX15">
            <v>34.261899100802701</v>
          </cell>
          <cell r="LY15">
            <v>4.7055287197617801</v>
          </cell>
          <cell r="LZ15">
            <v>3.7640096468383198E-2</v>
          </cell>
          <cell r="MA15">
            <v>3.0660772895866249E-2</v>
          </cell>
          <cell r="MB15">
            <v>-1.844766713199639E-3</v>
          </cell>
          <cell r="MC15" t="e">
            <v>#N/A</v>
          </cell>
          <cell r="MD15">
            <v>2243.4728052114779</v>
          </cell>
          <cell r="ME15">
            <v>9.2909201916202555E-2</v>
          </cell>
          <cell r="MF15">
            <v>523.62516627244497</v>
          </cell>
          <cell r="MG15">
            <v>-4.4272588286953241E-2</v>
          </cell>
          <cell r="MH15">
            <v>1.956795738210793</v>
          </cell>
          <cell r="MI15">
            <v>523.85709136571734</v>
          </cell>
          <cell r="MJ15">
            <v>513.57554195497698</v>
          </cell>
          <cell r="MK15">
            <v>55.849856227154383</v>
          </cell>
          <cell r="ML15">
            <v>55.948146019139763</v>
          </cell>
          <cell r="MM15">
            <v>2.0945797828907149</v>
          </cell>
          <cell r="MN15">
            <v>2.1411952658672462</v>
          </cell>
          <cell r="MO15">
            <v>9.1242129999999992</v>
          </cell>
          <cell r="MP15">
            <v>7.1</v>
          </cell>
          <cell r="MQ15">
            <v>1970.2796080795199</v>
          </cell>
          <cell r="MR15">
            <v>95.312853886827497</v>
          </cell>
          <cell r="MS15">
            <v>14315.32987521824</v>
          </cell>
          <cell r="MT15">
            <v>13009.16868575069</v>
          </cell>
          <cell r="MU15">
            <v>25495640.479336929</v>
          </cell>
          <cell r="MV15">
            <v>13275.577852561801</v>
          </cell>
          <cell r="MW15">
            <v>26156600.328374621</v>
          </cell>
          <cell r="MX15">
            <v>1287.0165698984899</v>
          </cell>
          <cell r="MY15">
            <v>-1.96862012257666</v>
          </cell>
          <cell r="MZ15">
            <v>13198.1119659331</v>
          </cell>
          <cell r="NA15">
            <v>25586.781500000001</v>
          </cell>
          <cell r="NB15">
            <v>36864.898000000001</v>
          </cell>
          <cell r="NC15">
            <v>-7.3470005095169411</v>
          </cell>
          <cell r="ND15">
            <v>-7.3397337084662828</v>
          </cell>
          <cell r="NE15">
            <v>-7.3299215301418821</v>
          </cell>
          <cell r="NF15">
            <v>3.659845639159378E-2</v>
          </cell>
          <cell r="NG15">
            <v>0.58550539107857602</v>
          </cell>
          <cell r="NH15">
            <v>0.43296195272534799</v>
          </cell>
          <cell r="NI15">
            <v>0.24322970403494101</v>
          </cell>
          <cell r="NJ15">
            <v>127.361194217693</v>
          </cell>
          <cell r="NK15">
            <v>74.570665828665412</v>
          </cell>
          <cell r="NL15">
            <v>0.16387831159999999</v>
          </cell>
          <cell r="NM15">
            <v>2.4027857897943979E-2</v>
          </cell>
          <cell r="NN15">
            <v>3.2874924118307409E-3</v>
          </cell>
          <cell r="NO15" t="e">
            <v>#N/A</v>
          </cell>
          <cell r="NP15">
            <v>1959.8208844246151</v>
          </cell>
          <cell r="NQ15">
            <v>-0.87275160282436204</v>
          </cell>
          <cell r="NR15">
            <v>96.766476084888396</v>
          </cell>
          <cell r="NS15">
            <v>-6.2013271977466866</v>
          </cell>
          <cell r="NT15">
            <v>-4.0406443874202118</v>
          </cell>
          <cell r="NU15">
            <v>103.16401415283541</v>
          </cell>
          <cell r="NV15">
            <v>100.8411065988888</v>
          </cell>
          <cell r="NW15">
            <v>67.478855034766909</v>
          </cell>
          <cell r="NX15">
            <v>67.849013348398671</v>
          </cell>
          <cell r="NY15">
            <v>2.5156192635894752</v>
          </cell>
          <cell r="NZ15">
            <v>2.5186606002710832</v>
          </cell>
          <cell r="OA15">
            <v>4.3926460000000001</v>
          </cell>
          <cell r="OB15">
            <v>7.3</v>
          </cell>
          <cell r="OC15">
            <v>1893.2559178204499</v>
          </cell>
          <cell r="OD15">
            <v>24.290245476523399</v>
          </cell>
          <cell r="OE15">
            <v>2428.567568333644</v>
          </cell>
          <cell r="OF15">
            <v>2321.889192185939</v>
          </cell>
          <cell r="OG15">
            <v>4330725.0097159827</v>
          </cell>
          <cell r="OH15">
            <v>2239</v>
          </cell>
          <cell r="OI15">
            <v>4238999.999999987</v>
          </cell>
          <cell r="OJ15">
            <v>337.81959372790698</v>
          </cell>
          <cell r="OK15">
            <v>-2.8873259734311092</v>
          </cell>
          <cell r="OL15">
            <v>2248.92475549345</v>
          </cell>
          <cell r="OM15">
            <v>3579.3705</v>
          </cell>
          <cell r="ON15">
            <v>4752.5</v>
          </cell>
          <cell r="OO15">
            <v>-7.3844732571731946</v>
          </cell>
          <cell r="OP15">
            <v>-7.3576569894528419</v>
          </cell>
          <cell r="OQ15">
            <v>-7.3343687012021777</v>
          </cell>
          <cell r="OR15">
            <v>4.6080130802665251E-2</v>
          </cell>
          <cell r="OS15">
            <v>0.88105413464788995</v>
          </cell>
          <cell r="OT15">
            <v>0.97275673827527398</v>
          </cell>
          <cell r="OU15">
            <v>0.29354770627530702</v>
          </cell>
          <cell r="OV15">
            <v>28.4055770990634</v>
          </cell>
          <cell r="OW15">
            <v>25.026851150189199</v>
          </cell>
          <cell r="OX15">
            <v>0.30949906682231099</v>
          </cell>
          <cell r="OY15">
            <v>-5.8454826972940667E-2</v>
          </cell>
          <cell r="OZ15">
            <v>-2.3769313201590491E-2</v>
          </cell>
          <cell r="PA15" t="e">
            <v>#N/A</v>
          </cell>
          <cell r="PB15">
            <v>1865.1729911533071</v>
          </cell>
          <cell r="PC15">
            <v>-1.101621312467727</v>
          </cell>
          <cell r="PD15">
            <v>1160.5464999077701</v>
          </cell>
          <cell r="PE15">
            <v>-0.342955715626303</v>
          </cell>
          <cell r="PF15">
            <v>0.86173557670337075</v>
          </cell>
          <cell r="PG15">
            <v>1164.5403576250201</v>
          </cell>
          <cell r="PH15">
            <v>1150.631102342272</v>
          </cell>
          <cell r="PI15">
            <v>60.901681521755549</v>
          </cell>
          <cell r="PJ15">
            <v>61.028066960081553</v>
          </cell>
          <cell r="PK15">
            <v>3.4592021654794358</v>
          </cell>
          <cell r="PL15">
            <v>2.1398012762515068</v>
          </cell>
          <cell r="PM15">
            <v>5.7455980000000002</v>
          </cell>
          <cell r="PN15">
            <v>6.1</v>
          </cell>
          <cell r="PO15">
            <v>1788.9450485523701</v>
          </cell>
          <cell r="PP15">
            <v>268.13960214133499</v>
          </cell>
          <cell r="PQ15">
            <v>23848.11003931356</v>
          </cell>
          <cell r="PR15">
            <v>22477.89350585697</v>
          </cell>
          <cell r="PS15">
            <v>40430784.115273058</v>
          </cell>
          <cell r="PT15">
            <v>22347</v>
          </cell>
          <cell r="PU15">
            <v>39977554.999999806</v>
          </cell>
          <cell r="PV15">
            <v>3364.3999636204999</v>
          </cell>
          <cell r="PW15">
            <v>-6.4416860777285478E-3</v>
          </cell>
          <cell r="PX15">
            <v>22210.432956062701</v>
          </cell>
          <cell r="PY15">
            <v>39077.2823509429</v>
          </cell>
          <cell r="PZ15">
            <v>54615</v>
          </cell>
          <cell r="QA15">
            <v>-7.1631940987108642</v>
          </cell>
          <cell r="QB15">
            <v>-7.167580899283382</v>
          </cell>
          <cell r="QC15">
            <v>-7.1670862961938049</v>
          </cell>
          <cell r="QD15">
            <v>4.9307288200389612E-2</v>
          </cell>
          <cell r="QE15">
            <v>0.87503144260980503</v>
          </cell>
          <cell r="QF15">
            <v>1.0434814796632499</v>
          </cell>
          <cell r="QG15">
            <v>0.33991276292491102</v>
          </cell>
          <cell r="QH15">
            <v>394.48456728648699</v>
          </cell>
          <cell r="QI15">
            <v>345.18639999999999</v>
          </cell>
          <cell r="QJ15">
            <v>0.337978530850918</v>
          </cell>
          <cell r="QK15">
            <v>7.8798054195101941E-4</v>
          </cell>
          <cell r="QL15">
            <v>3.0614192684375469E-4</v>
          </cell>
          <cell r="QM15" t="e">
            <v>#N/A</v>
          </cell>
          <cell r="QN15">
            <v>1798.6909718536649</v>
          </cell>
          <cell r="QO15">
            <v>-1.010771198032101</v>
          </cell>
          <cell r="QP15" t="e">
            <v>#N/A</v>
          </cell>
          <cell r="QQ15" t="e">
            <v>#N/A</v>
          </cell>
          <cell r="QR15" t="e">
            <v>#N/A</v>
          </cell>
          <cell r="QS15" t="e">
            <v>#N/A</v>
          </cell>
          <cell r="QT15" t="e">
            <v>#N/A</v>
          </cell>
          <cell r="QU15" t="e">
            <v>#N/A</v>
          </cell>
          <cell r="QV15" t="e">
            <v>#N/A</v>
          </cell>
          <cell r="QW15" t="e">
            <v>#N/A</v>
          </cell>
          <cell r="QX15" t="e">
            <v>#N/A</v>
          </cell>
          <cell r="QY15" t="e">
            <v>#N/A</v>
          </cell>
          <cell r="QZ15" t="e">
            <v>#N/A</v>
          </cell>
          <cell r="RA15" t="e">
            <v>#N/A</v>
          </cell>
          <cell r="RB15" t="e">
            <v>#N/A</v>
          </cell>
          <cell r="RC15" t="e">
            <v>#N/A</v>
          </cell>
          <cell r="RD15" t="e">
            <v>#N/A</v>
          </cell>
          <cell r="RE15" t="e">
            <v>#N/A</v>
          </cell>
          <cell r="RF15" t="e">
            <v>#N/A</v>
          </cell>
          <cell r="RG15" t="e">
            <v>#N/A</v>
          </cell>
          <cell r="RH15" t="e">
            <v>#N/A</v>
          </cell>
          <cell r="RI15" t="e">
            <v>#N/A</v>
          </cell>
          <cell r="RJ15" t="e">
            <v>#N/A</v>
          </cell>
          <cell r="RK15" t="e">
            <v>#N/A</v>
          </cell>
          <cell r="RL15">
            <v>4581.0844999999999</v>
          </cell>
          <cell r="RM15" t="e">
            <v>#N/A</v>
          </cell>
          <cell r="RN15" t="e">
            <v>#N/A</v>
          </cell>
          <cell r="RO15" t="e">
            <v>#N/A</v>
          </cell>
          <cell r="RP15" t="e">
            <v>#N/A</v>
          </cell>
          <cell r="RQ15" t="e">
            <v>#N/A</v>
          </cell>
          <cell r="RR15" t="e">
            <v>#N/A</v>
          </cell>
          <cell r="RS15" t="e">
            <v>#N/A</v>
          </cell>
          <cell r="RT15" t="e">
            <v>#N/A</v>
          </cell>
          <cell r="RU15" t="e">
            <v>#N/A</v>
          </cell>
          <cell r="RV15" t="e">
            <v>#N/A</v>
          </cell>
          <cell r="RW15" t="e">
            <v>#N/A</v>
          </cell>
          <cell r="RX15" t="e">
            <v>#N/A</v>
          </cell>
          <cell r="RY15" t="e">
            <v>#N/A</v>
          </cell>
          <cell r="RZ15" t="e">
            <v>#N/A</v>
          </cell>
          <cell r="SA15" t="e">
            <v>#N/A</v>
          </cell>
          <cell r="SB15" t="e">
            <v>#N/A</v>
          </cell>
          <cell r="SC15" t="e">
            <v>#N/A</v>
          </cell>
          <cell r="SD15" t="e">
            <v>#N/A</v>
          </cell>
          <cell r="SE15" t="e">
            <v>#N/A</v>
          </cell>
          <cell r="SF15" t="e">
            <v>#N/A</v>
          </cell>
          <cell r="SG15" t="e">
            <v>#N/A</v>
          </cell>
          <cell r="SH15" t="e">
            <v>#N/A</v>
          </cell>
          <cell r="SI15" t="e">
            <v>#N/A</v>
          </cell>
          <cell r="SJ15" t="e">
            <v>#N/A</v>
          </cell>
          <cell r="SK15" t="e">
            <v>#N/A</v>
          </cell>
          <cell r="SL15" t="e">
            <v>#N/A</v>
          </cell>
          <cell r="SM15" t="e">
            <v>#N/A</v>
          </cell>
          <cell r="SN15" t="e">
            <v>#N/A</v>
          </cell>
          <cell r="SO15" t="e">
            <v>#N/A</v>
          </cell>
          <cell r="SP15" t="e">
            <v>#N/A</v>
          </cell>
          <cell r="SQ15" t="e">
            <v>#N/A</v>
          </cell>
          <cell r="SR15" t="e">
            <v>#N/A</v>
          </cell>
          <cell r="SS15" t="e">
            <v>#N/A</v>
          </cell>
          <cell r="ST15" t="e">
            <v>#N/A</v>
          </cell>
          <cell r="SU15" t="e">
            <v>#N/A</v>
          </cell>
          <cell r="SV15" t="e">
            <v>#N/A</v>
          </cell>
          <cell r="SW15">
            <v>7938.5360000000001</v>
          </cell>
          <cell r="SX15">
            <v>10684.8215</v>
          </cell>
          <cell r="SY15" t="e">
            <v>#N/A</v>
          </cell>
          <cell r="SZ15" t="e">
            <v>#N/A</v>
          </cell>
          <cell r="TA15" t="e">
            <v>#N/A</v>
          </cell>
          <cell r="TB15" t="e">
            <v>#N/A</v>
          </cell>
          <cell r="TC15" t="e">
            <v>#N/A</v>
          </cell>
          <cell r="TD15" t="e">
            <v>#N/A</v>
          </cell>
          <cell r="TE15" t="e">
            <v>#N/A</v>
          </cell>
          <cell r="TF15" t="e">
            <v>#N/A</v>
          </cell>
          <cell r="TG15">
            <v>656.79215416181989</v>
          </cell>
          <cell r="TH15" t="e">
            <v>#N/A</v>
          </cell>
          <cell r="TI15" t="e">
            <v>#N/A</v>
          </cell>
          <cell r="TJ15" t="e">
            <v>#N/A</v>
          </cell>
          <cell r="TK15" t="e">
            <v>#N/A</v>
          </cell>
          <cell r="TL15" t="e">
            <v>#N/A</v>
          </cell>
          <cell r="TM15" t="e">
            <v>#N/A</v>
          </cell>
          <cell r="TN15">
            <v>51.257788232455901</v>
          </cell>
          <cell r="TO15">
            <v>2.769417841814148</v>
          </cell>
          <cell r="TP15">
            <v>3.9428359083516722</v>
          </cell>
          <cell r="TQ15">
            <v>49.87649955490987</v>
          </cell>
          <cell r="TR15">
            <v>49.313440204432027</v>
          </cell>
          <cell r="TS15">
            <v>67.115608108457437</v>
          </cell>
          <cell r="TT15">
            <v>67.202179679552628</v>
          </cell>
          <cell r="TU15">
            <v>4.8562927335691342</v>
          </cell>
          <cell r="TV15">
            <v>2.368381699442601</v>
          </cell>
          <cell r="TW15">
            <v>8.8422404759670314</v>
          </cell>
          <cell r="TX15">
            <v>9</v>
          </cell>
          <cell r="TY15">
            <v>2127.1884386343299</v>
          </cell>
          <cell r="TZ15">
            <v>13.8691802068144</v>
          </cell>
          <cell r="UA15">
            <v>1465.444331182164</v>
          </cell>
          <cell r="UB15">
            <v>1335.8662193776111</v>
          </cell>
          <cell r="UC15">
            <v>2847576.278791266</v>
          </cell>
          <cell r="UD15">
            <v>1331.8364224775401</v>
          </cell>
          <cell r="UE15">
            <v>2833067.0400463301</v>
          </cell>
          <cell r="UF15">
            <v>163.40487193622201</v>
          </cell>
          <cell r="UG15">
            <v>0.59491065383321384</v>
          </cell>
          <cell r="UH15" t="e">
            <v>#N/A</v>
          </cell>
          <cell r="UI15">
            <v>2180.65</v>
          </cell>
          <cell r="UJ15">
            <v>3314.81</v>
          </cell>
          <cell r="UK15">
            <v>-7.5037790649443004</v>
          </cell>
          <cell r="UL15">
            <v>-7.5431249439931127</v>
          </cell>
          <cell r="UM15">
            <v>-7.5344171035306964</v>
          </cell>
          <cell r="UN15">
            <v>3.4085518367201327E-2</v>
          </cell>
          <cell r="UO15">
            <v>0.84296387341219203</v>
          </cell>
          <cell r="UP15">
            <v>0.69702312101934805</v>
          </cell>
          <cell r="UQ15">
            <v>0.22639889509394301</v>
          </cell>
          <cell r="UR15">
            <v>11.604706620787301</v>
          </cell>
          <cell r="US15">
            <v>9.7823484428710401</v>
          </cell>
          <cell r="UT15">
            <v>0.37643241412699402</v>
          </cell>
          <cell r="UU15" t="e">
            <v>#N/A</v>
          </cell>
          <cell r="UV15" t="e">
            <v>#N/A</v>
          </cell>
          <cell r="UW15" t="e">
            <v>#N/A</v>
          </cell>
          <cell r="UX15">
            <v>2131.6328218240092</v>
          </cell>
          <cell r="UY15">
            <v>-1.0069551523273159</v>
          </cell>
          <cell r="UZ15">
            <v>1106.75468782344</v>
          </cell>
          <cell r="VA15">
            <v>-1.328286759040598</v>
          </cell>
          <cell r="VB15">
            <v>-0.67491875194146678</v>
          </cell>
          <cell r="VC15">
            <v>1121.653462244758</v>
          </cell>
          <cell r="VD15">
            <v>1114.2751396894259</v>
          </cell>
          <cell r="VE15">
            <v>54.67152426224591</v>
          </cell>
          <cell r="VF15">
            <v>54.867705102201313</v>
          </cell>
          <cell r="VG15">
            <v>1.8746864447862781</v>
          </cell>
          <cell r="VH15">
            <v>1.5614032757510721</v>
          </cell>
          <cell r="VI15">
            <v>6.6000990000000002</v>
          </cell>
          <cell r="VJ15">
            <v>6.8</v>
          </cell>
          <cell r="VK15">
            <v>1837.8761727619301</v>
          </cell>
          <cell r="VL15">
            <v>247.064122750839</v>
          </cell>
          <cell r="VM15">
            <v>22261.85010923462</v>
          </cell>
          <cell r="VN15">
            <v>20792.54596279352</v>
          </cell>
          <cell r="VO15">
            <v>38362532.898435608</v>
          </cell>
          <cell r="VP15">
            <v>20673.859154988899</v>
          </cell>
          <cell r="VQ15">
            <v>37995993.139990188</v>
          </cell>
          <cell r="VR15">
            <v>3117.6616718743298</v>
          </cell>
          <cell r="VS15">
            <v>-4.9332840807486242</v>
          </cell>
          <cell r="VT15">
            <v>20433.944506395001</v>
          </cell>
          <cell r="VU15">
            <v>40573.6855</v>
          </cell>
          <cell r="VV15">
            <v>56155.142999999996</v>
          </cell>
          <cell r="VW15">
            <v>-7.1509505047061452</v>
          </cell>
          <cell r="VX15">
            <v>-7.1545403158112677</v>
          </cell>
          <cell r="VY15">
            <v>-7.143818999348392</v>
          </cell>
          <cell r="VZ15">
            <v>4.9379852574786977E-2</v>
          </cell>
          <cell r="WA15">
            <v>0.55788603862064701</v>
          </cell>
          <cell r="WB15">
            <v>0.399513701101396</v>
          </cell>
          <cell r="WC15">
            <v>0.22272437688771499</v>
          </cell>
          <cell r="WD15">
            <v>246.50124821303299</v>
          </cell>
          <cell r="WE15">
            <v>137.519604880614</v>
          </cell>
          <cell r="WF15">
            <v>0.15095316486469201</v>
          </cell>
          <cell r="WG15">
            <v>-4.9332840807490008E-2</v>
          </cell>
          <cell r="WH15">
            <v>1.0991387124990289E-3</v>
          </cell>
          <cell r="WI15" t="e">
            <v>#N/A</v>
          </cell>
          <cell r="WJ15">
            <v>1845.013735551292</v>
          </cell>
          <cell r="WK15">
            <v>-0.56679303052706853</v>
          </cell>
          <cell r="WL15" t="e">
            <v>#N/A</v>
          </cell>
          <cell r="WM15" t="e">
            <v>#N/A</v>
          </cell>
          <cell r="WN15" t="e">
            <v>#N/A</v>
          </cell>
          <cell r="WO15" t="e">
            <v>#N/A</v>
          </cell>
          <cell r="WP15" t="e">
            <v>#N/A</v>
          </cell>
          <cell r="WQ15" t="e">
            <v>#N/A</v>
          </cell>
          <cell r="WR15" t="e">
            <v>#N/A</v>
          </cell>
          <cell r="WS15" t="e">
            <v>#N/A</v>
          </cell>
          <cell r="WT15" t="e">
            <v>#N/A</v>
          </cell>
          <cell r="WU15" t="e">
            <v>#N/A</v>
          </cell>
          <cell r="WV15" t="e">
            <v>#N/A</v>
          </cell>
          <cell r="WW15" t="e">
            <v>#N/A</v>
          </cell>
          <cell r="WX15" t="e">
            <v>#N/A</v>
          </cell>
          <cell r="WY15" t="e">
            <v>#N/A</v>
          </cell>
          <cell r="WZ15" t="e">
            <v>#N/A</v>
          </cell>
          <cell r="XA15" t="e">
            <v>#N/A</v>
          </cell>
          <cell r="XB15" t="e">
            <v>#N/A</v>
          </cell>
          <cell r="XC15" t="e">
            <v>#N/A</v>
          </cell>
          <cell r="XD15" t="e">
            <v>#N/A</v>
          </cell>
          <cell r="XE15" t="e">
            <v>#N/A</v>
          </cell>
          <cell r="XF15" t="e">
            <v>#N/A</v>
          </cell>
          <cell r="XG15">
            <v>2430.3654999999999</v>
          </cell>
          <cell r="XH15">
            <v>3379.5140000000001</v>
          </cell>
          <cell r="XI15" t="e">
            <v>#N/A</v>
          </cell>
          <cell r="XJ15" t="e">
            <v>#N/A</v>
          </cell>
          <cell r="XK15" t="e">
            <v>#N/A</v>
          </cell>
          <cell r="XL15" t="e">
            <v>#N/A</v>
          </cell>
          <cell r="XM15" t="e">
            <v>#N/A</v>
          </cell>
          <cell r="XN15" t="e">
            <v>#N/A</v>
          </cell>
          <cell r="XO15" t="e">
            <v>#N/A</v>
          </cell>
          <cell r="XP15" t="e">
            <v>#N/A</v>
          </cell>
          <cell r="XQ15" t="e">
            <v>#N/A</v>
          </cell>
          <cell r="XR15" t="e">
            <v>#N/A</v>
          </cell>
          <cell r="XS15" t="e">
            <v>#N/A</v>
          </cell>
          <cell r="XT15" t="e">
            <v>#N/A</v>
          </cell>
          <cell r="XU15" t="e">
            <v>#N/A</v>
          </cell>
          <cell r="XV15" t="e">
            <v>#N/A</v>
          </cell>
          <cell r="XW15" t="e">
            <v>#N/A</v>
          </cell>
          <cell r="XX15">
            <v>14.6265362511991</v>
          </cell>
          <cell r="XY15">
            <v>2.0137619426878972</v>
          </cell>
          <cell r="XZ15">
            <v>1.231690338397873</v>
          </cell>
          <cell r="YA15">
            <v>14.33780695139583</v>
          </cell>
          <cell r="YB15">
            <v>14.448574554376631</v>
          </cell>
          <cell r="YC15">
            <v>55.70316180661932</v>
          </cell>
          <cell r="YD15">
            <v>56.296787843583047</v>
          </cell>
          <cell r="YE15">
            <v>4.1670524551385313</v>
          </cell>
          <cell r="YF15">
            <v>1.4370837433682839</v>
          </cell>
          <cell r="YG15">
            <v>1.1862482978139199</v>
          </cell>
          <cell r="YH15">
            <v>1.2</v>
          </cell>
          <cell r="YI15">
            <v>1739.6638140067901</v>
          </cell>
          <cell r="YJ15">
            <v>2.5156192979253</v>
          </cell>
          <cell r="YK15">
            <v>155.8866499906986</v>
          </cell>
          <cell r="YL15">
            <v>160.04199984357319</v>
          </cell>
          <cell r="YM15">
            <v>277843.24447019357</v>
          </cell>
          <cell r="YN15">
            <v>158.27213691701999</v>
          </cell>
          <cell r="YO15">
            <v>275340.30936006783</v>
          </cell>
          <cell r="YP15">
            <v>37.942257242131888</v>
          </cell>
          <cell r="YQ15">
            <v>-4.0405984005128506</v>
          </cell>
          <cell r="YR15">
            <v>152.391975902876</v>
          </cell>
          <cell r="YS15">
            <v>276.90149999999898</v>
          </cell>
          <cell r="YT15">
            <v>366.4</v>
          </cell>
          <cell r="YU15">
            <v>-6.7315314949189169</v>
          </cell>
          <cell r="YV15">
            <v>-6.7386957582515308</v>
          </cell>
          <cell r="YW15">
            <v>-6.7573510561458141</v>
          </cell>
          <cell r="YX15">
            <v>4.2967654478315929E-2</v>
          </cell>
          <cell r="YY15">
            <v>0.99309120746456903</v>
          </cell>
          <cell r="YZ15">
            <v>1.2304490325306401</v>
          </cell>
          <cell r="ZA15">
            <v>0.25357474538090002</v>
          </cell>
          <cell r="ZB15">
            <v>3.70892020570234</v>
          </cell>
          <cell r="ZC15">
            <v>3.68329604547068</v>
          </cell>
          <cell r="ZD15">
            <v>0.28955549838316602</v>
          </cell>
          <cell r="ZE15">
            <v>-4.0405984005127613E-2</v>
          </cell>
          <cell r="ZF15" t="e">
            <v>#N/A</v>
          </cell>
          <cell r="ZG15" t="e">
            <v>#N/A</v>
          </cell>
          <cell r="ZH15">
            <v>1736.0645626882981</v>
          </cell>
          <cell r="ZI15">
            <v>-0.96480713622777436</v>
          </cell>
          <cell r="ZJ15" t="e">
            <v>#N/A</v>
          </cell>
          <cell r="ZK15" t="e">
            <v>#N/A</v>
          </cell>
          <cell r="ZL15" t="e">
            <v>#N/A</v>
          </cell>
          <cell r="ZM15" t="e">
            <v>#N/A</v>
          </cell>
          <cell r="ZN15" t="e">
            <v>#N/A</v>
          </cell>
          <cell r="ZO15" t="e">
            <v>#N/A</v>
          </cell>
          <cell r="ZP15" t="e">
            <v>#N/A</v>
          </cell>
          <cell r="ZQ15" t="e">
            <v>#N/A</v>
          </cell>
          <cell r="ZR15" t="e">
            <v>#N/A</v>
          </cell>
          <cell r="ZS15" t="e">
            <v>#N/A</v>
          </cell>
          <cell r="ZT15" t="e">
            <v>#N/A</v>
          </cell>
          <cell r="ZU15" t="e">
            <v>#N/A</v>
          </cell>
          <cell r="ZV15" t="e">
            <v>#N/A</v>
          </cell>
          <cell r="ZW15" t="e">
            <v>#N/A</v>
          </cell>
          <cell r="ZX15" t="e">
            <v>#N/A</v>
          </cell>
          <cell r="ZY15" t="e">
            <v>#N/A</v>
          </cell>
          <cell r="ZZ15" t="e">
            <v>#N/A</v>
          </cell>
          <cell r="AAA15" t="e">
            <v>#N/A</v>
          </cell>
          <cell r="AAB15" t="e">
            <v>#N/A</v>
          </cell>
          <cell r="AAC15" t="e">
            <v>#N/A</v>
          </cell>
          <cell r="AAD15" t="e">
            <v>#N/A</v>
          </cell>
          <cell r="AAE15">
            <v>1867.028</v>
          </cell>
          <cell r="AAF15">
            <v>2497.9209999999998</v>
          </cell>
          <cell r="AAG15" t="e">
            <v>#N/A</v>
          </cell>
          <cell r="AAH15" t="e">
            <v>#N/A</v>
          </cell>
          <cell r="AAI15" t="e">
            <v>#N/A</v>
          </cell>
          <cell r="AAJ15" t="e">
            <v>#N/A</v>
          </cell>
          <cell r="AAK15" t="e">
            <v>#N/A</v>
          </cell>
          <cell r="AAL15" t="e">
            <v>#N/A</v>
          </cell>
          <cell r="AAM15" t="e">
            <v>#N/A</v>
          </cell>
          <cell r="AAN15" t="e">
            <v>#N/A</v>
          </cell>
          <cell r="AAO15" t="e">
            <v>#N/A</v>
          </cell>
          <cell r="AAP15" t="e">
            <v>#N/A</v>
          </cell>
          <cell r="AAQ15" t="e">
            <v>#N/A</v>
          </cell>
          <cell r="AAR15" t="e">
            <v>#N/A</v>
          </cell>
          <cell r="AAS15" t="e">
            <v>#N/A</v>
          </cell>
          <cell r="AAT15" t="e">
            <v>#N/A</v>
          </cell>
          <cell r="AAU15" t="e">
            <v>#N/A</v>
          </cell>
          <cell r="AAV15" t="e">
            <v>#N/A</v>
          </cell>
          <cell r="AAW15" t="e">
            <v>#N/A</v>
          </cell>
          <cell r="AAX15" t="e">
            <v>#N/A</v>
          </cell>
          <cell r="AAY15" t="e">
            <v>#N/A</v>
          </cell>
          <cell r="AAZ15" t="e">
            <v>#N/A</v>
          </cell>
          <cell r="ABA15" t="e">
            <v>#N/A</v>
          </cell>
          <cell r="ABB15" t="e">
            <v>#N/A</v>
          </cell>
          <cell r="ABC15" t="e">
            <v>#N/A</v>
          </cell>
          <cell r="ABD15" t="e">
            <v>#N/A</v>
          </cell>
          <cell r="ABE15" t="e">
            <v>#N/A</v>
          </cell>
          <cell r="ABF15" t="e">
            <v>#N/A</v>
          </cell>
          <cell r="ABG15" t="e">
            <v>#N/A</v>
          </cell>
          <cell r="ABH15" t="e">
            <v>#N/A</v>
          </cell>
          <cell r="ABI15" t="e">
            <v>#N/A</v>
          </cell>
          <cell r="ABJ15" t="e">
            <v>#N/A</v>
          </cell>
          <cell r="ABK15" t="e">
            <v>#N/A</v>
          </cell>
          <cell r="ABL15" t="e">
            <v>#N/A</v>
          </cell>
          <cell r="ABM15" t="e">
            <v>#N/A</v>
          </cell>
          <cell r="ABN15" t="e">
            <v>#N/A</v>
          </cell>
          <cell r="ABO15" t="e">
            <v>#N/A</v>
          </cell>
          <cell r="ABP15" t="e">
            <v>#N/A</v>
          </cell>
          <cell r="ABQ15">
            <v>225.62549999999999</v>
          </cell>
          <cell r="ABR15">
            <v>308.82444959866098</v>
          </cell>
          <cell r="ABS15" t="e">
            <v>#N/A</v>
          </cell>
          <cell r="ABT15" t="e">
            <v>#N/A</v>
          </cell>
          <cell r="ABU15" t="e">
            <v>#N/A</v>
          </cell>
          <cell r="ABV15" t="e">
            <v>#N/A</v>
          </cell>
          <cell r="ABW15">
            <v>1.1416793617516801</v>
          </cell>
          <cell r="ABX15" t="e">
            <v>#N/A</v>
          </cell>
          <cell r="ABY15" t="e">
            <v>#N/A</v>
          </cell>
          <cell r="ABZ15">
            <v>0.64757746457131604</v>
          </cell>
          <cell r="ACA15">
            <v>0.73932582643655709</v>
          </cell>
          <cell r="ACB15" t="e">
            <v>#N/A</v>
          </cell>
          <cell r="ACC15" t="e">
            <v>#N/A</v>
          </cell>
          <cell r="ACD15" t="e">
            <v>#N/A</v>
          </cell>
          <cell r="ACE15" t="e">
            <v>#N/A</v>
          </cell>
          <cell r="ACF15" t="e">
            <v>#N/A</v>
          </cell>
          <cell r="ACG15" t="e">
            <v>#N/A</v>
          </cell>
          <cell r="ACH15">
            <v>361.09226777353302</v>
          </cell>
          <cell r="ACI15">
            <v>2.001380601437885</v>
          </cell>
          <cell r="ACJ15">
            <v>1.91625181855517</v>
          </cell>
          <cell r="ACK15">
            <v>354.00723563190951</v>
          </cell>
          <cell r="ACL15">
            <v>354.3029314072474</v>
          </cell>
          <cell r="ACM15">
            <v>62.490743945656597</v>
          </cell>
          <cell r="ACN15">
            <v>63.098384862977163</v>
          </cell>
          <cell r="ACO15">
            <v>2.0329708815475018</v>
          </cell>
          <cell r="ACP15">
            <v>1.573825091726722</v>
          </cell>
          <cell r="ACQ15">
            <v>6.6581859999999997</v>
          </cell>
          <cell r="ACR15">
            <v>6.9</v>
          </cell>
          <cell r="ACS15">
            <v>1615.43224856747</v>
          </cell>
          <cell r="ACT15">
            <v>71.719227053050005</v>
          </cell>
          <cell r="ACU15">
            <v>6347.1334176548262</v>
          </cell>
          <cell r="ACV15">
            <v>5924.5294690392111</v>
          </cell>
          <cell r="ACW15">
            <v>9615592.0950324479</v>
          </cell>
          <cell r="ACX15">
            <v>5852.2754716981099</v>
          </cell>
          <cell r="ACY15">
            <v>9453954.5244815294</v>
          </cell>
          <cell r="ACZ15">
            <v>1034.8662755672999</v>
          </cell>
          <cell r="ADA15">
            <v>-0.93862843311023347</v>
          </cell>
          <cell r="ADB15" t="e">
            <v>#N/A</v>
          </cell>
          <cell r="ADC15">
            <v>10059.106</v>
          </cell>
          <cell r="ADD15">
            <v>13939</v>
          </cell>
          <cell r="ADE15">
            <v>-6.9808395002629098</v>
          </cell>
          <cell r="ADF15">
            <v>-7.0036809692980393</v>
          </cell>
          <cell r="ADG15">
            <v>-7.0116750057336912</v>
          </cell>
          <cell r="ADH15">
            <v>4.1962103634997819E-2</v>
          </cell>
          <cell r="ADI15">
            <v>1.24975155533169</v>
          </cell>
          <cell r="ADJ15">
            <v>1.568760945532</v>
          </cell>
          <cell r="ADK15">
            <v>0.33958904068631701</v>
          </cell>
          <cell r="ADL15">
            <v>122.622976812461</v>
          </cell>
          <cell r="ADM15">
            <v>153.24825599077499</v>
          </cell>
          <cell r="ADN15">
            <v>0.49073789957569902</v>
          </cell>
          <cell r="ADO15">
            <v>-9.3862843310998038E-3</v>
          </cell>
          <cell r="ADP15">
            <v>-2.6243139408871062E-3</v>
          </cell>
          <cell r="ADQ15" t="e">
            <v>#N/A</v>
          </cell>
          <cell r="ADR15">
            <v>1623.013632606983</v>
          </cell>
          <cell r="ADS15">
            <v>-1.3361494668332361</v>
          </cell>
          <cell r="ADT15" t="e">
            <v>#N/A</v>
          </cell>
          <cell r="ADU15" t="e">
            <v>#N/A</v>
          </cell>
          <cell r="ADV15" t="e">
            <v>#N/A</v>
          </cell>
          <cell r="ADW15" t="e">
            <v>#N/A</v>
          </cell>
          <cell r="ADX15" t="e">
            <v>#N/A</v>
          </cell>
          <cell r="ADY15" t="e">
            <v>#N/A</v>
          </cell>
          <cell r="ADZ15" t="e">
            <v>#N/A</v>
          </cell>
          <cell r="AEA15" t="e">
            <v>#N/A</v>
          </cell>
          <cell r="AEB15" t="e">
            <v>#N/A</v>
          </cell>
          <cell r="AEC15" t="e">
            <v>#N/A</v>
          </cell>
          <cell r="AED15" t="e">
            <v>#N/A</v>
          </cell>
          <cell r="AEE15" t="e">
            <v>#N/A</v>
          </cell>
          <cell r="AEF15" t="e">
            <v>#N/A</v>
          </cell>
          <cell r="AEG15" t="e">
            <v>#N/A</v>
          </cell>
          <cell r="AEH15" t="e">
            <v>#N/A</v>
          </cell>
          <cell r="AEI15" t="e">
            <v>#N/A</v>
          </cell>
          <cell r="AEJ15" t="e">
            <v>#N/A</v>
          </cell>
          <cell r="AEK15" t="e">
            <v>#N/A</v>
          </cell>
          <cell r="AEL15" t="e">
            <v>#N/A</v>
          </cell>
          <cell r="AEM15" t="e">
            <v>#N/A</v>
          </cell>
          <cell r="AEN15" t="e">
            <v>#N/A</v>
          </cell>
          <cell r="AEO15">
            <v>25419.6302977655</v>
          </cell>
          <cell r="AEP15">
            <v>34892.402655138401</v>
          </cell>
          <cell r="AEQ15" t="e">
            <v>#N/A</v>
          </cell>
          <cell r="AER15" t="e">
            <v>#N/A</v>
          </cell>
          <cell r="AES15" t="e">
            <v>#N/A</v>
          </cell>
          <cell r="AET15" t="e">
            <v>#N/A</v>
          </cell>
          <cell r="AEU15" t="e">
            <v>#N/A</v>
          </cell>
          <cell r="AEV15" t="e">
            <v>#N/A</v>
          </cell>
          <cell r="AEW15" t="e">
            <v>#N/A</v>
          </cell>
          <cell r="AEX15" t="e">
            <v>#N/A</v>
          </cell>
          <cell r="AEY15" t="e">
            <v>#N/A</v>
          </cell>
          <cell r="AEZ15" t="e">
            <v>#N/A</v>
          </cell>
          <cell r="AFA15" t="e">
            <v>#N/A</v>
          </cell>
          <cell r="AFB15" t="e">
            <v>#N/A</v>
          </cell>
          <cell r="AFC15" t="e">
            <v>#N/A</v>
          </cell>
          <cell r="AFD15" t="e">
            <v>#N/A</v>
          </cell>
          <cell r="AFE15" t="e">
            <v>#N/A</v>
          </cell>
          <cell r="AFF15">
            <v>88.813689798280393</v>
          </cell>
          <cell r="AFG15">
            <v>-3.367457871169433</v>
          </cell>
          <cell r="AFH15">
            <v>-0.70113446013571057</v>
          </cell>
          <cell r="AFI15">
            <v>91.908675733557672</v>
          </cell>
          <cell r="AFJ15">
            <v>89.44078999837663</v>
          </cell>
          <cell r="AFK15">
            <v>74.073564194285268</v>
          </cell>
          <cell r="AFL15">
            <v>74.589577478483193</v>
          </cell>
          <cell r="AFM15">
            <v>5.1548768160337488</v>
          </cell>
          <cell r="AFN15">
            <v>1.323045578516346</v>
          </cell>
          <cell r="AFO15">
            <v>7.2646959999999998</v>
          </cell>
          <cell r="AFP15">
            <v>8.8999999999999897</v>
          </cell>
          <cell r="AFQ15">
            <v>1698.3881243660301</v>
          </cell>
          <cell r="AFR15">
            <v>17.379040299324299</v>
          </cell>
          <cell r="AFS15">
            <v>4969.444821489843</v>
          </cell>
          <cell r="AFT15">
            <v>4608.4297623208631</v>
          </cell>
          <cell r="AFU15">
            <v>7760198.9247066388</v>
          </cell>
          <cell r="AFV15">
            <v>4495.8451531891897</v>
          </cell>
          <cell r="AFW15">
            <v>7635690.0171650946</v>
          </cell>
          <cell r="AFX15">
            <v>191.390513431746</v>
          </cell>
          <cell r="AFY15">
            <v>-2.4288630493481058</v>
          </cell>
          <cell r="AFZ15" t="e">
            <v>#N/A</v>
          </cell>
          <cell r="AGA15">
            <v>6662.3850000000002</v>
          </cell>
          <cell r="AGB15">
            <v>9558.25</v>
          </cell>
          <cell r="AGC15">
            <v>-7.6538932815337652</v>
          </cell>
          <cell r="AGD15">
            <v>-7.6456579155305198</v>
          </cell>
          <cell r="AGE15">
            <v>-7.6301521830195727</v>
          </cell>
          <cell r="AGF15">
            <v>5.4446837976054409E-2</v>
          </cell>
          <cell r="AGG15">
            <v>0.27866691274029498</v>
          </cell>
          <cell r="AGH15">
            <v>0.15693694289690299</v>
          </cell>
          <cell r="AGI15">
            <v>0.201950116789022</v>
          </cell>
          <cell r="AGJ15">
            <v>17.935935027226702</v>
          </cell>
          <cell r="AGK15">
            <v>4.9981516411478202</v>
          </cell>
          <cell r="AGL15">
            <v>7.4392696953341803E-2</v>
          </cell>
          <cell r="AGM15">
            <v>-7.0060009431344938E-2</v>
          </cell>
          <cell r="AGN15">
            <v>-1.4702667099839511E-2</v>
          </cell>
          <cell r="AGO15" t="e">
            <v>#N/A</v>
          </cell>
          <cell r="AGP15">
            <v>1683.9138979951611</v>
          </cell>
          <cell r="AGQ15">
            <v>0.88018496334247853</v>
          </cell>
          <cell r="AGR15" t="e">
            <v>#N/A</v>
          </cell>
          <cell r="AGS15" t="e">
            <v>#N/A</v>
          </cell>
          <cell r="AGT15" t="e">
            <v>#N/A</v>
          </cell>
          <cell r="AGU15" t="e">
            <v>#N/A</v>
          </cell>
          <cell r="AGV15" t="e">
            <v>#N/A</v>
          </cell>
          <cell r="AGW15" t="e">
            <v>#N/A</v>
          </cell>
          <cell r="AGX15" t="e">
            <v>#N/A</v>
          </cell>
          <cell r="AGY15" t="e">
            <v>#N/A</v>
          </cell>
          <cell r="AGZ15" t="e">
            <v>#N/A</v>
          </cell>
          <cell r="AHA15" t="e">
            <v>#N/A</v>
          </cell>
          <cell r="AHB15" t="e">
            <v>#N/A</v>
          </cell>
          <cell r="AHC15" t="e">
            <v>#N/A</v>
          </cell>
          <cell r="AHD15" t="e">
            <v>#N/A</v>
          </cell>
          <cell r="AHE15" t="e">
            <v>#N/A</v>
          </cell>
          <cell r="AHF15" t="e">
            <v>#N/A</v>
          </cell>
          <cell r="AHG15" t="e">
            <v>#N/A</v>
          </cell>
          <cell r="AHH15" t="e">
            <v>#N/A</v>
          </cell>
          <cell r="AHI15" t="e">
            <v>#N/A</v>
          </cell>
          <cell r="AHJ15" t="e">
            <v>#N/A</v>
          </cell>
          <cell r="AHK15" t="e">
            <v>#N/A</v>
          </cell>
          <cell r="AHL15" t="e">
            <v>#N/A</v>
          </cell>
          <cell r="AHM15">
            <v>15516.438</v>
          </cell>
          <cell r="AHN15">
            <v>21948.251235082698</v>
          </cell>
          <cell r="AHO15" t="e">
            <v>#N/A</v>
          </cell>
          <cell r="AHP15" t="e">
            <v>#N/A</v>
          </cell>
          <cell r="AHQ15" t="e">
            <v>#N/A</v>
          </cell>
          <cell r="AHR15" t="e">
            <v>#N/A</v>
          </cell>
          <cell r="AHS15" t="e">
            <v>#N/A</v>
          </cell>
          <cell r="AHT15" t="e">
            <v>#N/A</v>
          </cell>
          <cell r="AHU15" t="e">
            <v>#N/A</v>
          </cell>
          <cell r="AHV15" t="e">
            <v>#N/A</v>
          </cell>
          <cell r="AHW15" t="e">
            <v>#N/A</v>
          </cell>
          <cell r="AHX15" t="e">
            <v>#N/A</v>
          </cell>
          <cell r="AHY15" t="e">
            <v>#N/A</v>
          </cell>
          <cell r="AHZ15" t="e">
            <v>#N/A</v>
          </cell>
          <cell r="AIA15" t="e">
            <v>#N/A</v>
          </cell>
          <cell r="AIB15" t="e">
            <v>#N/A</v>
          </cell>
          <cell r="AIC15" t="e">
            <v>#N/A</v>
          </cell>
          <cell r="AID15">
            <v>2132.0292001898201</v>
          </cell>
          <cell r="AIE15">
            <v>-2.277194344846289</v>
          </cell>
          <cell r="AIF15">
            <v>-2.1200478175440129</v>
          </cell>
          <cell r="AIG15">
            <v>2181.710999695782</v>
          </cell>
          <cell r="AIH15">
            <v>2178.2082567996649</v>
          </cell>
          <cell r="AII15">
            <v>70.936560947484821</v>
          </cell>
          <cell r="AIJ15">
            <v>71.023722800739193</v>
          </cell>
          <cell r="AIK15">
            <v>2.12608984577356</v>
          </cell>
          <cell r="AIL15">
            <v>0.82670176750667679</v>
          </cell>
          <cell r="AIM15">
            <v>1.7835129999999999</v>
          </cell>
          <cell r="AIN15">
            <v>2.8</v>
          </cell>
          <cell r="AIO15">
            <v>1520.19820033876</v>
          </cell>
          <cell r="AIP15">
            <v>454.852127328525</v>
          </cell>
          <cell r="AIQ15">
            <v>4329.7897382565016</v>
          </cell>
          <cell r="AIR15">
            <v>4252.5673754020308</v>
          </cell>
          <cell r="AIS15">
            <v>6520194.4676287733</v>
          </cell>
          <cell r="AIT15">
            <v>4203.3907948303986</v>
          </cell>
          <cell r="AIU15">
            <v>6389987.1216216832</v>
          </cell>
          <cell r="AIV15">
            <v>7164.7994637040802</v>
          </cell>
          <cell r="AIW15">
            <v>-1.338648818905863</v>
          </cell>
          <cell r="AIX15" t="e">
            <v>#N/A</v>
          </cell>
          <cell r="AIY15">
            <v>6096.2584999999999</v>
          </cell>
          <cell r="AIZ15">
            <v>8275.5985000000001</v>
          </cell>
          <cell r="AJA15">
            <v>-5.6277557188239289</v>
          </cell>
          <cell r="AJB15">
            <v>-5.6170635208010964</v>
          </cell>
          <cell r="AJC15">
            <v>-5.6178322567158876</v>
          </cell>
          <cell r="AJD15">
            <v>3.7779876389694503E-2</v>
          </cell>
          <cell r="AJE15">
            <v>5.74939</v>
          </cell>
          <cell r="AJF15">
            <v>7.99830492293456</v>
          </cell>
          <cell r="AJG15">
            <v>0.39772836780995202</v>
          </cell>
          <cell r="AJH15">
            <v>80.895633211167095</v>
          </cell>
          <cell r="AJI15">
            <v>465.10054462795199</v>
          </cell>
          <cell r="AJJ15">
            <v>0.24363261783742801</v>
          </cell>
          <cell r="AJK15">
            <v>-2.044643792813897E-2</v>
          </cell>
          <cell r="AJL15">
            <v>-2.2620757618753541E-3</v>
          </cell>
          <cell r="AJM15" t="e">
            <v>#N/A</v>
          </cell>
          <cell r="AJN15">
            <v>1533.237193452429</v>
          </cell>
          <cell r="AJO15">
            <v>-0.98212447701719885</v>
          </cell>
          <cell r="AJP15" t="e">
            <v>#N/A</v>
          </cell>
          <cell r="AJQ15" t="e">
            <v>#N/A</v>
          </cell>
          <cell r="AJR15" t="e">
            <v>#N/A</v>
          </cell>
          <cell r="AJS15" t="e">
            <v>#N/A</v>
          </cell>
          <cell r="AJT15" t="e">
            <v>#N/A</v>
          </cell>
          <cell r="AJU15" t="e">
            <v>#N/A</v>
          </cell>
          <cell r="AJV15" t="e">
            <v>#N/A</v>
          </cell>
          <cell r="AJW15" t="e">
            <v>#N/A</v>
          </cell>
          <cell r="AJX15" t="e">
            <v>#N/A</v>
          </cell>
          <cell r="AJY15" t="e">
            <v>#N/A</v>
          </cell>
          <cell r="AJZ15" t="e">
            <v>#N/A</v>
          </cell>
          <cell r="AKA15" t="e">
            <v>#N/A</v>
          </cell>
          <cell r="AKB15" t="e">
            <v>#N/A</v>
          </cell>
          <cell r="AKC15" t="e">
            <v>#N/A</v>
          </cell>
          <cell r="AKD15" t="e">
            <v>#N/A</v>
          </cell>
          <cell r="AKE15" t="e">
            <v>#N/A</v>
          </cell>
          <cell r="AKF15" t="e">
            <v>#N/A</v>
          </cell>
          <cell r="AKG15" t="e">
            <v>#N/A</v>
          </cell>
          <cell r="AKH15" t="e">
            <v>#N/A</v>
          </cell>
          <cell r="AKI15" t="e">
            <v>#N/A</v>
          </cell>
          <cell r="AKJ15" t="e">
            <v>#N/A</v>
          </cell>
          <cell r="AKK15">
            <v>1351.01401607511</v>
          </cell>
          <cell r="AKL15">
            <v>1862.548</v>
          </cell>
          <cell r="AKM15" t="e">
            <v>#N/A</v>
          </cell>
          <cell r="AKN15" t="e">
            <v>#N/A</v>
          </cell>
          <cell r="AKO15" t="e">
            <v>#N/A</v>
          </cell>
          <cell r="AKP15" t="e">
            <v>#N/A</v>
          </cell>
          <cell r="AKQ15" t="e">
            <v>#N/A</v>
          </cell>
          <cell r="AKR15" t="e">
            <v>#N/A</v>
          </cell>
          <cell r="AKS15" t="e">
            <v>#N/A</v>
          </cell>
          <cell r="AKT15" t="e">
            <v>#N/A</v>
          </cell>
          <cell r="AKU15" t="e">
            <v>#N/A</v>
          </cell>
          <cell r="AKV15" t="e">
            <v>#N/A</v>
          </cell>
          <cell r="AKW15" t="e">
            <v>#N/A</v>
          </cell>
          <cell r="AKX15" t="e">
            <v>#N/A</v>
          </cell>
          <cell r="AKY15" t="e">
            <v>#N/A</v>
          </cell>
          <cell r="AKZ15" t="e">
            <v>#N/A</v>
          </cell>
          <cell r="ALA15" t="e">
            <v>#N/A</v>
          </cell>
          <cell r="ALB15" t="e">
            <v>#N/A</v>
          </cell>
          <cell r="ALC15" t="e">
            <v>#N/A</v>
          </cell>
          <cell r="ALD15" t="e">
            <v>#N/A</v>
          </cell>
          <cell r="ALE15" t="e">
            <v>#N/A</v>
          </cell>
          <cell r="ALF15" t="e">
            <v>#N/A</v>
          </cell>
          <cell r="ALG15" t="e">
            <v>#N/A</v>
          </cell>
          <cell r="ALH15" t="e">
            <v>#N/A</v>
          </cell>
          <cell r="ALI15" t="e">
            <v>#N/A</v>
          </cell>
          <cell r="ALJ15" t="e">
            <v>#N/A</v>
          </cell>
          <cell r="ALK15" t="e">
            <v>#N/A</v>
          </cell>
          <cell r="ALL15" t="e">
            <v>#N/A</v>
          </cell>
          <cell r="ALM15" t="e">
            <v>#N/A</v>
          </cell>
          <cell r="ALN15" t="e">
            <v>#N/A</v>
          </cell>
          <cell r="ALO15" t="e">
            <v>#N/A</v>
          </cell>
          <cell r="ALP15" t="e">
            <v>#N/A</v>
          </cell>
          <cell r="ALQ15" t="e">
            <v>#N/A</v>
          </cell>
          <cell r="ALR15" t="e">
            <v>#N/A</v>
          </cell>
          <cell r="ALS15" t="e">
            <v>#N/A</v>
          </cell>
          <cell r="ALT15" t="e">
            <v>#N/A</v>
          </cell>
          <cell r="ALU15" t="e">
            <v>#N/A</v>
          </cell>
          <cell r="ALV15" t="e">
            <v>#N/A</v>
          </cell>
          <cell r="ALW15">
            <v>3448.39749999999</v>
          </cell>
          <cell r="ALX15">
            <v>4890.1244999999999</v>
          </cell>
          <cell r="ALY15" t="e">
            <v>#N/A</v>
          </cell>
          <cell r="ALZ15" t="e">
            <v>#N/A</v>
          </cell>
          <cell r="AMA15" t="e">
            <v>#N/A</v>
          </cell>
          <cell r="AMB15" t="e">
            <v>#N/A</v>
          </cell>
          <cell r="AMC15" t="e">
            <v>#N/A</v>
          </cell>
          <cell r="AMD15" t="e">
            <v>#N/A</v>
          </cell>
          <cell r="AME15" t="e">
            <v>#N/A</v>
          </cell>
          <cell r="AMF15" t="e">
            <v>#N/A</v>
          </cell>
          <cell r="AMG15" t="e">
            <v>#N/A</v>
          </cell>
          <cell r="AMH15" t="e">
            <v>#N/A</v>
          </cell>
          <cell r="AMI15" t="e">
            <v>#N/A</v>
          </cell>
          <cell r="AMJ15" t="e">
            <v>#N/A</v>
          </cell>
          <cell r="AMK15" t="e">
            <v>#N/A</v>
          </cell>
          <cell r="AML15" t="e">
            <v>#N/A</v>
          </cell>
          <cell r="AMM15" t="e">
            <v>#N/A</v>
          </cell>
          <cell r="AMN15">
            <v>968.58360751282498</v>
          </cell>
          <cell r="AMO15">
            <v>1.4478082637557681</v>
          </cell>
          <cell r="AMP15">
            <v>1.488047883760935</v>
          </cell>
          <cell r="AMQ15">
            <v>954.76050600776807</v>
          </cell>
          <cell r="AMR15">
            <v>954.38194714533256</v>
          </cell>
          <cell r="AMS15">
            <v>64.410823998111894</v>
          </cell>
          <cell r="AMT15">
            <v>64.45061632345471</v>
          </cell>
          <cell r="AMU15">
            <v>4.0374405275910519</v>
          </cell>
          <cell r="AMV15">
            <v>2.0356788907737839</v>
          </cell>
          <cell r="AMW15">
            <v>6.8511340000000001</v>
          </cell>
          <cell r="AMX15">
            <v>5.5</v>
          </cell>
          <cell r="AMY15">
            <v>1668.7329797872401</v>
          </cell>
          <cell r="AMZ15">
            <v>171.183755035676</v>
          </cell>
          <cell r="ANA15">
            <v>26313.963057056331</v>
          </cell>
          <cell r="ANB15">
            <v>24511.158187306901</v>
          </cell>
          <cell r="ANC15">
            <v>40778393.468305953</v>
          </cell>
          <cell r="AND15">
            <v>24851.3421927378</v>
          </cell>
          <cell r="ANE15">
            <v>41470254.308999717</v>
          </cell>
          <cell r="ANF15">
            <v>2652.6913694856698</v>
          </cell>
          <cell r="ANG15">
            <v>2.8279030270040431</v>
          </cell>
          <cell r="ANH15" t="e">
            <v>#N/A</v>
          </cell>
          <cell r="ANI15">
            <v>40828.101511079287</v>
          </cell>
          <cell r="ANJ15">
            <v>56178.128716283412</v>
          </cell>
          <cell r="ANK15">
            <v>-7.2846472261915718</v>
          </cell>
          <cell r="ANL15">
            <v>-7.2871551317763519</v>
          </cell>
          <cell r="ANM15">
            <v>-7.2880858778822466</v>
          </cell>
          <cell r="ANN15">
            <v>5.2449304090644452E-2</v>
          </cell>
          <cell r="ANO15">
            <v>0.66391099999999903</v>
          </cell>
          <cell r="ANP15">
            <v>0.58946976246542704</v>
          </cell>
          <cell r="ANQ15">
            <v>0.25750779764730197</v>
          </cell>
          <cell r="ANR15">
            <v>280.43570297068101</v>
          </cell>
          <cell r="ANS15">
            <v>186.18434799496799</v>
          </cell>
          <cell r="ANT15">
            <v>0.18976016477867599</v>
          </cell>
          <cell r="ANU15">
            <v>3.4027223094866832E-3</v>
          </cell>
          <cell r="ANV15">
            <v>1.7243307628306111E-2</v>
          </cell>
          <cell r="ANW15" t="e">
            <v>#N/A</v>
          </cell>
          <cell r="ANX15">
            <v>1663.6665292064019</v>
          </cell>
          <cell r="ANY15">
            <v>-1.329157327274366</v>
          </cell>
          <cell r="ANZ15">
            <v>7505.9500457057193</v>
          </cell>
          <cell r="AOA15">
            <v>3.7716152533636249</v>
          </cell>
          <cell r="AOB15">
            <v>2.9629212191997212</v>
          </cell>
          <cell r="AOC15">
            <v>7233.1436948143901</v>
          </cell>
          <cell r="AOD15">
            <v>7289.9544387694286</v>
          </cell>
          <cell r="AOE15">
            <v>69.040467342845076</v>
          </cell>
          <cell r="AOF15">
            <v>68.853765366456827</v>
          </cell>
          <cell r="AOG15">
            <v>1.342619967808734</v>
          </cell>
          <cell r="AOH15">
            <v>0.96671655111535415</v>
          </cell>
          <cell r="AOI15">
            <v>6.5280339999999999</v>
          </cell>
          <cell r="AOJ15">
            <v>6.1</v>
          </cell>
          <cell r="AOK15">
            <v>1677.2279026446199</v>
          </cell>
          <cell r="AOL15">
            <v>1319.1440703675501</v>
          </cell>
          <cell r="AOM15">
            <v>111852.06518755171</v>
          </cell>
          <cell r="AON15">
            <v>104550.32434240619</v>
          </cell>
          <cell r="AOO15">
            <v>174384073.5306153</v>
          </cell>
          <cell r="AOP15">
            <v>105313.883200657</v>
          </cell>
          <cell r="AOQ15">
            <v>176635383.43999839</v>
          </cell>
          <cell r="AOR15">
            <v>18375.148406845001</v>
          </cell>
          <cell r="AOS15">
            <v>0.96055940381500982</v>
          </cell>
          <cell r="AOT15">
            <v>104967.69927869301</v>
          </cell>
          <cell r="AOU15">
            <v>162448.726794021</v>
          </cell>
          <cell r="AOV15">
            <v>222629</v>
          </cell>
          <cell r="AOW15">
            <v>-6.8563515362311636</v>
          </cell>
          <cell r="AOX15">
            <v>-6.8705168410571034</v>
          </cell>
          <cell r="AOY15">
            <v>-6.8850359904547123</v>
          </cell>
          <cell r="AOZ15">
            <v>4.3372314643483408E-2</v>
          </cell>
          <cell r="APA15">
            <v>1.2741</v>
          </cell>
          <cell r="APB15">
            <v>1.2814044511576901</v>
          </cell>
          <cell r="APC15">
            <v>0.280651156609661</v>
          </cell>
          <cell r="APD15">
            <v>1845.69421552468</v>
          </cell>
          <cell r="APE15">
            <v>2351.5990000000002</v>
          </cell>
          <cell r="APF15">
            <v>0.32928986632818902</v>
          </cell>
          <cell r="APG15">
            <v>9.6055940381591931E-3</v>
          </cell>
          <cell r="APH15">
            <v>2.3896036891800731E-4</v>
          </cell>
          <cell r="API15" t="e">
            <v>#N/A</v>
          </cell>
          <cell r="APJ15">
            <v>1667.943878963981</v>
          </cell>
          <cell r="APK15">
            <v>-0.29096327402030608</v>
          </cell>
        </row>
        <row r="16">
          <cell r="A16">
            <v>1979</v>
          </cell>
          <cell r="B16">
            <v>184.96909272061899</v>
          </cell>
          <cell r="C16">
            <v>1.6876415029707379</v>
          </cell>
          <cell r="D16">
            <v>2.0408854475896021</v>
          </cell>
          <cell r="E16">
            <v>181.89928489512189</v>
          </cell>
          <cell r="F16">
            <v>181.2695880766569</v>
          </cell>
          <cell r="G16">
            <v>63.397317333930317</v>
          </cell>
          <cell r="H16">
            <v>63.49997991733791</v>
          </cell>
          <cell r="I16">
            <v>2.4968658566145052</v>
          </cell>
          <cell r="J16">
            <v>1.371430969927889</v>
          </cell>
          <cell r="K16">
            <v>1.718097</v>
          </cell>
          <cell r="L16">
            <v>1.5</v>
          </cell>
          <cell r="M16">
            <v>1878.0632660000001</v>
          </cell>
          <cell r="N16">
            <v>47.826937006556399</v>
          </cell>
          <cell r="O16">
            <v>3510.952942117262</v>
          </cell>
          <cell r="P16">
            <v>3450.6313649473341</v>
          </cell>
          <cell r="Q16">
            <v>6443882.9522140278</v>
          </cell>
          <cell r="R16">
            <v>3452.69751477202</v>
          </cell>
          <cell r="S16">
            <v>6484384.3711028239</v>
          </cell>
          <cell r="T16">
            <v>536.91011911074497</v>
          </cell>
          <cell r="U16">
            <v>-2.7839251663381179</v>
          </cell>
          <cell r="V16" t="e">
            <v>#N/A</v>
          </cell>
          <cell r="W16">
            <v>5529.0614999999998</v>
          </cell>
          <cell r="X16">
            <v>7549.43</v>
          </cell>
          <cell r="Y16">
            <v>-7.1750418378543008</v>
          </cell>
          <cell r="Z16">
            <v>-7.1812121255067707</v>
          </cell>
          <cell r="AA16">
            <v>-7.1877048009092199</v>
          </cell>
          <cell r="AB16">
            <v>5.5596609662512182E-2</v>
          </cell>
          <cell r="AC16">
            <v>1.3306032571964199</v>
          </cell>
          <cell r="AD16">
            <v>1.2712251858076999</v>
          </cell>
          <cell r="AE16">
            <v>0.29070614697881803</v>
          </cell>
          <cell r="AF16">
            <v>53.771652254979003</v>
          </cell>
          <cell r="AG16">
            <v>71.548735635308702</v>
          </cell>
          <cell r="AH16">
            <v>0.43304665150613803</v>
          </cell>
          <cell r="AI16">
            <v>-2.7839251663372991E-2</v>
          </cell>
          <cell r="AJ16">
            <v>-1.7782267069615491E-2</v>
          </cell>
          <cell r="AK16" t="e">
            <v>#N/A</v>
          </cell>
          <cell r="AL16">
            <v>1867.4504085464309</v>
          </cell>
          <cell r="AM16">
            <v>-0.61624035041100145</v>
          </cell>
          <cell r="AN16">
            <v>228.297940426661</v>
          </cell>
          <cell r="AO16">
            <v>-1.787606176438217</v>
          </cell>
          <cell r="AP16">
            <v>0.25114652386035718</v>
          </cell>
          <cell r="AQ16">
            <v>232.45328979232241</v>
          </cell>
          <cell r="AR16">
            <v>227.72601445742549</v>
          </cell>
          <cell r="AS16">
            <v>55.815436193978208</v>
          </cell>
          <cell r="AT16">
            <v>55.68436263230668</v>
          </cell>
          <cell r="AU16">
            <v>1.330285565947698</v>
          </cell>
          <cell r="AV16">
            <v>1.9576382963339081</v>
          </cell>
          <cell r="AW16">
            <v>7.0028199999999998</v>
          </cell>
          <cell r="AX16">
            <v>7.1</v>
          </cell>
          <cell r="AY16">
            <v>1741.8000522981399</v>
          </cell>
          <cell r="AZ16">
            <v>50.714222252257699</v>
          </cell>
          <cell r="BA16">
            <v>4055.7293458957101</v>
          </cell>
          <cell r="BB16">
            <v>3771.7139201154559</v>
          </cell>
          <cell r="BC16">
            <v>6556772.8122266969</v>
          </cell>
          <cell r="BD16">
            <v>3776.64139635026</v>
          </cell>
          <cell r="BE16">
            <v>6578154.1816742029</v>
          </cell>
          <cell r="BF16">
            <v>606.75127766549099</v>
          </cell>
          <cell r="BG16">
            <v>-1.323853378853501</v>
          </cell>
          <cell r="BH16" t="e">
            <v>#N/A</v>
          </cell>
          <cell r="BI16">
            <v>7283.4260000000004</v>
          </cell>
          <cell r="BJ16" t="e">
            <v>#N/A</v>
          </cell>
          <cell r="BK16">
            <v>-7.0167121843661846</v>
          </cell>
          <cell r="BL16">
            <v>-7.0063719699959597</v>
          </cell>
          <cell r="BM16">
            <v>-6.9965582407371798</v>
          </cell>
          <cell r="BN16">
            <v>5.6844809348778141E-2</v>
          </cell>
          <cell r="BO16">
            <v>0.99567177905745896</v>
          </cell>
          <cell r="BP16">
            <v>1.2111548492165001</v>
          </cell>
          <cell r="BQ16">
            <v>0.37396686267488799</v>
          </cell>
          <cell r="BR16">
            <v>85.37586453649719</v>
          </cell>
          <cell r="BS16">
            <v>85.006338931622807</v>
          </cell>
          <cell r="BT16">
            <v>0.40194913657618703</v>
          </cell>
          <cell r="BU16">
            <v>-1.3238533788538599E-2</v>
          </cell>
          <cell r="BV16">
            <v>-8.701052625407886E-3</v>
          </cell>
          <cell r="BW16" t="e">
            <v>#N/A</v>
          </cell>
          <cell r="BX16">
            <v>1738.4067167071851</v>
          </cell>
          <cell r="BY16">
            <v>-0.95598523352169451</v>
          </cell>
          <cell r="BZ16" t="e">
            <v>#N/A</v>
          </cell>
          <cell r="CA16" t="e">
            <v>#N/A</v>
          </cell>
          <cell r="CB16" t="e">
            <v>#N/A</v>
          </cell>
          <cell r="CC16" t="e">
            <v>#N/A</v>
          </cell>
          <cell r="CD16" t="e">
            <v>#N/A</v>
          </cell>
          <cell r="CE16" t="e">
            <v>#N/A</v>
          </cell>
          <cell r="CF16" t="e">
            <v>#N/A</v>
          </cell>
          <cell r="CG16" t="e">
            <v>#N/A</v>
          </cell>
          <cell r="CH16" t="e">
            <v>#N/A</v>
          </cell>
          <cell r="CI16" t="e">
            <v>#N/A</v>
          </cell>
          <cell r="CJ16" t="e">
            <v>#N/A</v>
          </cell>
          <cell r="CK16" t="e">
            <v>#N/A</v>
          </cell>
          <cell r="CL16" t="e">
            <v>#N/A</v>
          </cell>
          <cell r="CM16" t="e">
            <v>#N/A</v>
          </cell>
          <cell r="CN16" t="e">
            <v>#N/A</v>
          </cell>
          <cell r="CO16" t="e">
            <v>#N/A</v>
          </cell>
          <cell r="CP16" t="e">
            <v>#N/A</v>
          </cell>
          <cell r="CQ16" t="e">
            <v>#N/A</v>
          </cell>
          <cell r="CR16" t="e">
            <v>#N/A</v>
          </cell>
          <cell r="CS16" t="e">
            <v>#N/A</v>
          </cell>
          <cell r="CT16" t="e">
            <v>#N/A</v>
          </cell>
          <cell r="CU16">
            <v>6545.4975000000004</v>
          </cell>
          <cell r="CV16">
            <v>8825.9395000000004</v>
          </cell>
          <cell r="CW16" t="e">
            <v>#N/A</v>
          </cell>
          <cell r="CX16" t="e">
            <v>#N/A</v>
          </cell>
          <cell r="CY16" t="e">
            <v>#N/A</v>
          </cell>
          <cell r="CZ16" t="e">
            <v>#N/A</v>
          </cell>
          <cell r="DA16" t="e">
            <v>#N/A</v>
          </cell>
          <cell r="DB16" t="e">
            <v>#N/A</v>
          </cell>
          <cell r="DC16" t="e">
            <v>#N/A</v>
          </cell>
          <cell r="DD16" t="e">
            <v>#N/A</v>
          </cell>
          <cell r="DE16" t="e">
            <v>#N/A</v>
          </cell>
          <cell r="DF16" t="e">
            <v>#N/A</v>
          </cell>
          <cell r="DG16" t="e">
            <v>#N/A</v>
          </cell>
          <cell r="DH16" t="e">
            <v>#N/A</v>
          </cell>
          <cell r="DI16" t="e">
            <v>#N/A</v>
          </cell>
          <cell r="DJ16" t="e">
            <v>#N/A</v>
          </cell>
          <cell r="DK16" t="e">
            <v>#N/A</v>
          </cell>
          <cell r="DL16" t="e">
            <v>#N/A</v>
          </cell>
          <cell r="DM16" t="e">
            <v>#N/A</v>
          </cell>
          <cell r="DN16" t="e">
            <v>#N/A</v>
          </cell>
          <cell r="DO16" t="e">
            <v>#N/A</v>
          </cell>
          <cell r="DP16" t="e">
            <v>#N/A</v>
          </cell>
          <cell r="DQ16" t="e">
            <v>#N/A</v>
          </cell>
          <cell r="DR16" t="e">
            <v>#N/A</v>
          </cell>
          <cell r="DS16" t="e">
            <v>#N/A</v>
          </cell>
          <cell r="DT16" t="e">
            <v>#N/A</v>
          </cell>
          <cell r="DU16" t="e">
            <v>#N/A</v>
          </cell>
          <cell r="DV16" t="e">
            <v>#N/A</v>
          </cell>
          <cell r="DW16" t="e">
            <v>#N/A</v>
          </cell>
          <cell r="DX16" t="e">
            <v>#N/A</v>
          </cell>
          <cell r="DY16" t="e">
            <v>#N/A</v>
          </cell>
          <cell r="DZ16" t="e">
            <v>#N/A</v>
          </cell>
          <cell r="EA16" t="e">
            <v>#N/A</v>
          </cell>
          <cell r="EB16" t="e">
            <v>#N/A</v>
          </cell>
          <cell r="EC16" t="e">
            <v>#N/A</v>
          </cell>
          <cell r="ED16" t="e">
            <v>#N/A</v>
          </cell>
          <cell r="EE16" t="e">
            <v>#N/A</v>
          </cell>
          <cell r="EF16" t="e">
            <v>#N/A</v>
          </cell>
          <cell r="EG16" t="e">
            <v>#N/A</v>
          </cell>
          <cell r="EH16">
            <v>503.55</v>
          </cell>
          <cell r="EI16" t="e">
            <v>#N/A</v>
          </cell>
          <cell r="EJ16" t="e">
            <v>#N/A</v>
          </cell>
          <cell r="EK16" t="e">
            <v>#N/A</v>
          </cell>
          <cell r="EL16" t="e">
            <v>#N/A</v>
          </cell>
          <cell r="EM16">
            <v>0.82969967912464904</v>
          </cell>
          <cell r="EN16" t="e">
            <v>#N/A</v>
          </cell>
          <cell r="EO16" t="e">
            <v>#N/A</v>
          </cell>
          <cell r="EP16">
            <v>1.45469503046375</v>
          </cell>
          <cell r="EQ16">
            <v>1.20696</v>
          </cell>
          <cell r="ER16" t="e">
            <v>#N/A</v>
          </cell>
          <cell r="ES16" t="e">
            <v>#N/A</v>
          </cell>
          <cell r="ET16" t="e">
            <v>#N/A</v>
          </cell>
          <cell r="EU16" t="e">
            <v>#N/A</v>
          </cell>
          <cell r="EV16" t="e">
            <v>#N/A</v>
          </cell>
          <cell r="EW16" t="e">
            <v>#N/A</v>
          </cell>
          <cell r="EX16" t="e">
            <v>#N/A</v>
          </cell>
          <cell r="EY16" t="e">
            <v>#N/A</v>
          </cell>
          <cell r="EZ16" t="e">
            <v>#N/A</v>
          </cell>
          <cell r="FA16" t="e">
            <v>#N/A</v>
          </cell>
          <cell r="FB16" t="e">
            <v>#N/A</v>
          </cell>
          <cell r="FC16" t="e">
            <v>#N/A</v>
          </cell>
          <cell r="FD16" t="e">
            <v>#N/A</v>
          </cell>
          <cell r="FE16" t="e">
            <v>#N/A</v>
          </cell>
          <cell r="FF16" t="e">
            <v>#N/A</v>
          </cell>
          <cell r="FG16" t="e">
            <v>#N/A</v>
          </cell>
          <cell r="FH16" t="e">
            <v>#N/A</v>
          </cell>
          <cell r="FI16" t="e">
            <v>#N/A</v>
          </cell>
          <cell r="FJ16" t="e">
            <v>#N/A</v>
          </cell>
          <cell r="FK16" t="e">
            <v>#N/A</v>
          </cell>
          <cell r="FL16" t="e">
            <v>#N/A</v>
          </cell>
          <cell r="FM16" t="e">
            <v>#N/A</v>
          </cell>
          <cell r="FN16" t="e">
            <v>#N/A</v>
          </cell>
          <cell r="FO16" t="e">
            <v>#N/A</v>
          </cell>
          <cell r="FP16" t="e">
            <v>#N/A</v>
          </cell>
          <cell r="FQ16" t="e">
            <v>#N/A</v>
          </cell>
          <cell r="FR16" t="e">
            <v>#N/A</v>
          </cell>
          <cell r="FS16">
            <v>7433.4465</v>
          </cell>
          <cell r="FT16">
            <v>10295.8361426507</v>
          </cell>
          <cell r="FU16" t="e">
            <v>#N/A</v>
          </cell>
          <cell r="FV16" t="e">
            <v>#N/A</v>
          </cell>
          <cell r="FW16" t="e">
            <v>#N/A</v>
          </cell>
          <cell r="FX16" t="e">
            <v>#N/A</v>
          </cell>
          <cell r="FY16" t="e">
            <v>#N/A</v>
          </cell>
          <cell r="FZ16" t="e">
            <v>#N/A</v>
          </cell>
          <cell r="GA16" t="e">
            <v>#N/A</v>
          </cell>
          <cell r="GB16" t="e">
            <v>#N/A</v>
          </cell>
          <cell r="GC16" t="e">
            <v>#N/A</v>
          </cell>
          <cell r="GD16" t="e">
            <v>#N/A</v>
          </cell>
          <cell r="GE16" t="e">
            <v>#N/A</v>
          </cell>
          <cell r="GF16" t="e">
            <v>#N/A</v>
          </cell>
          <cell r="GG16" t="e">
            <v>#N/A</v>
          </cell>
          <cell r="GH16" t="e">
            <v>#N/A</v>
          </cell>
          <cell r="GI16" t="e">
            <v>#N/A</v>
          </cell>
          <cell r="GJ16">
            <v>1812.5562975026301</v>
          </cell>
          <cell r="GK16">
            <v>3.195133129211825</v>
          </cell>
          <cell r="GL16">
            <v>2.8026089726452819</v>
          </cell>
          <cell r="GM16">
            <v>1756.4358342685671</v>
          </cell>
          <cell r="GN16">
            <v>1763.142312842403</v>
          </cell>
          <cell r="GO16">
            <v>58.675854415306468</v>
          </cell>
          <cell r="GP16">
            <v>58.689303171193153</v>
          </cell>
          <cell r="GQ16">
            <v>2.2774847725011149</v>
          </cell>
          <cell r="GR16">
            <v>1.746707582568785</v>
          </cell>
          <cell r="GS16">
            <v>3.6164679999999998</v>
          </cell>
          <cell r="GT16">
            <v>2.7</v>
          </cell>
          <cell r="GU16">
            <v>1765.0233875271001</v>
          </cell>
          <cell r="GV16">
            <v>415.13053041308598</v>
          </cell>
          <cell r="GW16">
            <v>34473.122440326209</v>
          </cell>
          <cell r="GX16">
            <v>33226.412998671003</v>
          </cell>
          <cell r="GY16">
            <v>58479587.547134534</v>
          </cell>
          <cell r="GZ16">
            <v>33534.661847029798</v>
          </cell>
          <cell r="HA16">
            <v>59189462.452820331</v>
          </cell>
          <cell r="HB16">
            <v>5532.0938241629701</v>
          </cell>
          <cell r="HC16">
            <v>0.30867809735519719</v>
          </cell>
          <cell r="HD16">
            <v>33940.987166671999</v>
          </cell>
          <cell r="HE16">
            <v>58738.34</v>
          </cell>
          <cell r="HF16">
            <v>78086.419233894194</v>
          </cell>
          <cell r="HG16">
            <v>-7.1464842867648066</v>
          </cell>
          <cell r="HH16">
            <v>-7.168247287293811</v>
          </cell>
          <cell r="HI16">
            <v>-7.1700930462453591</v>
          </cell>
          <cell r="HJ16">
            <v>4.8753335235185942E-2</v>
          </cell>
          <cell r="HK16">
            <v>1.2838385749272601</v>
          </cell>
          <cell r="HL16">
            <v>1.4249946234730899</v>
          </cell>
          <cell r="HM16">
            <v>0.35621999262618698</v>
          </cell>
          <cell r="HN16">
            <v>645.66879093093803</v>
          </cell>
          <cell r="HO16">
            <v>828.93450042378799</v>
          </cell>
          <cell r="HP16">
            <v>0.48142394823261597</v>
          </cell>
          <cell r="HQ16">
            <v>3.0867809735533052E-3</v>
          </cell>
          <cell r="HR16">
            <v>7.1394270313962001E-3</v>
          </cell>
          <cell r="HS16" t="e">
            <v>#N/A</v>
          </cell>
          <cell r="HT16">
            <v>1760.0331263405899</v>
          </cell>
          <cell r="HU16">
            <v>-0.85790480146462622</v>
          </cell>
          <cell r="HV16">
            <v>1168.8457892512899</v>
          </cell>
          <cell r="HW16">
            <v>1.2886847402341579</v>
          </cell>
          <cell r="HX16">
            <v>1.8850717306948319</v>
          </cell>
          <cell r="HY16">
            <v>1153.974693470373</v>
          </cell>
          <cell r="HZ16">
            <v>1147.2198717598319</v>
          </cell>
          <cell r="IA16">
            <v>71.166062900367308</v>
          </cell>
          <cell r="IB16">
            <v>71.406522600066353</v>
          </cell>
          <cell r="IC16">
            <v>2.7775950248443588</v>
          </cell>
          <cell r="ID16">
            <v>1.7691424150011239</v>
          </cell>
          <cell r="IE16">
            <v>4.8159359999999998</v>
          </cell>
          <cell r="IF16">
            <v>5</v>
          </cell>
          <cell r="IG16">
            <v>1563.84276374043</v>
          </cell>
          <cell r="IH16">
            <v>195.63204626567401</v>
          </cell>
          <cell r="II16">
            <v>2671.9028298885769</v>
          </cell>
          <cell r="IJ16">
            <v>2543.225699618954</v>
          </cell>
          <cell r="IK16">
            <v>3995470.604202095</v>
          </cell>
          <cell r="IL16">
            <v>2529.7600000000002</v>
          </cell>
          <cell r="IM16">
            <v>3956146.8699999899</v>
          </cell>
          <cell r="IN16">
            <v>3041.47729778967</v>
          </cell>
          <cell r="IO16">
            <v>0.29506583325793662</v>
          </cell>
          <cell r="IP16">
            <v>2540.5300000000002</v>
          </cell>
          <cell r="IQ16">
            <v>3741.819</v>
          </cell>
          <cell r="IR16">
            <v>5117.72</v>
          </cell>
          <cell r="IS16">
            <v>-5.6172701973902974</v>
          </cell>
          <cell r="IT16">
            <v>-5.6306643446886033</v>
          </cell>
          <cell r="IU16">
            <v>-5.6365037564815008</v>
          </cell>
          <cell r="IV16">
            <v>3.9172400302073987E-2</v>
          </cell>
          <cell r="IW16">
            <v>7.2079300000000002</v>
          </cell>
          <cell r="IX16">
            <v>10.1500856358481</v>
          </cell>
          <cell r="IY16">
            <v>0.32766605862957199</v>
          </cell>
          <cell r="IZ16">
            <v>51.379207345243302</v>
          </cell>
          <cell r="JA16">
            <v>370.33773000000002</v>
          </cell>
          <cell r="JB16">
            <v>0.34668612952306099</v>
          </cell>
          <cell r="JC16">
            <v>-2.635547026423132E-2</v>
          </cell>
          <cell r="JD16">
            <v>4.2202602209350289E-3</v>
          </cell>
          <cell r="JE16" t="e">
            <v>#N/A</v>
          </cell>
          <cell r="JF16">
            <v>1571.0247835261839</v>
          </cell>
          <cell r="JG16">
            <v>-0.73720540674232504</v>
          </cell>
          <cell r="JH16" t="e">
            <v>#N/A</v>
          </cell>
          <cell r="JI16" t="e">
            <v>#N/A</v>
          </cell>
          <cell r="JJ16" t="e">
            <v>#N/A</v>
          </cell>
          <cell r="JK16" t="e">
            <v>#N/A</v>
          </cell>
          <cell r="JL16" t="e">
            <v>#N/A</v>
          </cell>
          <cell r="JM16" t="e">
            <v>#N/A</v>
          </cell>
          <cell r="JN16" t="e">
            <v>#N/A</v>
          </cell>
          <cell r="JO16" t="e">
            <v>#N/A</v>
          </cell>
          <cell r="JP16" t="e">
            <v>#N/A</v>
          </cell>
          <cell r="JQ16" t="e">
            <v>#N/A</v>
          </cell>
          <cell r="JR16" t="e">
            <v>#N/A</v>
          </cell>
          <cell r="JS16" t="e">
            <v>#N/A</v>
          </cell>
          <cell r="JT16" t="e">
            <v>#N/A</v>
          </cell>
          <cell r="JU16" t="e">
            <v>#N/A</v>
          </cell>
          <cell r="JV16" t="e">
            <v>#N/A</v>
          </cell>
          <cell r="JW16" t="e">
            <v>#N/A</v>
          </cell>
          <cell r="JX16" t="e">
            <v>#N/A</v>
          </cell>
          <cell r="JY16" t="e">
            <v>#N/A</v>
          </cell>
          <cell r="JZ16" t="e">
            <v>#N/A</v>
          </cell>
          <cell r="KA16" t="e">
            <v>#N/A</v>
          </cell>
          <cell r="KB16" t="e">
            <v>#N/A</v>
          </cell>
          <cell r="KC16">
            <v>1082.73</v>
          </cell>
          <cell r="KD16">
            <v>1480.05250977371</v>
          </cell>
          <cell r="KE16" t="e">
            <v>#N/A</v>
          </cell>
          <cell r="KF16" t="e">
            <v>#N/A</v>
          </cell>
          <cell r="KG16" t="e">
            <v>#N/A</v>
          </cell>
          <cell r="KH16" t="e">
            <v>#N/A</v>
          </cell>
          <cell r="KI16" t="e">
            <v>#N/A</v>
          </cell>
          <cell r="KJ16" t="e">
            <v>#N/A</v>
          </cell>
          <cell r="KK16" t="e">
            <v>#N/A</v>
          </cell>
          <cell r="KL16" t="e">
            <v>#N/A</v>
          </cell>
          <cell r="KM16" t="e">
            <v>#N/A</v>
          </cell>
          <cell r="KN16" t="e">
            <v>#N/A</v>
          </cell>
          <cell r="KO16" t="e">
            <v>#N/A</v>
          </cell>
          <cell r="KP16" t="e">
            <v>#N/A</v>
          </cell>
          <cell r="KQ16" t="e">
            <v>#N/A</v>
          </cell>
          <cell r="KR16" t="e">
            <v>#N/A</v>
          </cell>
          <cell r="KS16" t="e">
            <v>#N/A</v>
          </cell>
          <cell r="KT16">
            <v>130.77424388562599</v>
          </cell>
          <cell r="KU16">
            <v>5.0682913443755861</v>
          </cell>
          <cell r="KV16">
            <v>4.9936695792107688</v>
          </cell>
          <cell r="KW16">
            <v>124.4659470638917</v>
          </cell>
          <cell r="KX16">
            <v>124.5544082893164</v>
          </cell>
          <cell r="KY16">
            <v>53.040822521531247</v>
          </cell>
          <cell r="KZ16">
            <v>53.984775502925523</v>
          </cell>
          <cell r="LA16">
            <v>0.61892766500948326</v>
          </cell>
          <cell r="LB16">
            <v>0.172178717097804</v>
          </cell>
          <cell r="LC16">
            <v>5.6081690000000002</v>
          </cell>
          <cell r="LD16">
            <v>1.9</v>
          </cell>
          <cell r="LE16">
            <v>2243.16426</v>
          </cell>
          <cell r="LF16">
            <v>33.562834961562103</v>
          </cell>
          <cell r="LG16">
            <v>3710.9296635037449</v>
          </cell>
          <cell r="LH16">
            <v>3502.814456503324</v>
          </cell>
          <cell r="LI16">
            <v>7860798.0770369805</v>
          </cell>
          <cell r="LJ16">
            <v>3576.7672533816499</v>
          </cell>
          <cell r="LK16">
            <v>8023276.4691240815</v>
          </cell>
          <cell r="LL16">
            <v>431.03842102918111</v>
          </cell>
          <cell r="LM16">
            <v>-1.0021474399295229</v>
          </cell>
          <cell r="LN16" t="e">
            <v>#N/A</v>
          </cell>
          <cell r="LO16">
            <v>6874.0299999999897</v>
          </cell>
          <cell r="LP16">
            <v>9548.2579999999998</v>
          </cell>
          <cell r="LQ16">
            <v>-7.583303854985874</v>
          </cell>
          <cell r="LR16">
            <v>-7.6301459039173283</v>
          </cell>
          <cell r="LS16">
            <v>-7.6194460218347917</v>
          </cell>
          <cell r="LT16">
            <v>2.763841421299313E-2</v>
          </cell>
          <cell r="LU16">
            <v>0.148956419662509</v>
          </cell>
          <cell r="LV16">
            <v>9.7941521446740398E-2</v>
          </cell>
          <cell r="LW16">
            <v>0.29976772584019701</v>
          </cell>
          <cell r="LX16">
            <v>39.201897688065699</v>
          </cell>
          <cell r="LY16">
            <v>5.8393743235902704</v>
          </cell>
          <cell r="LZ16">
            <v>4.4987633353083298E-2</v>
          </cell>
          <cell r="MA16">
            <v>3.8257577836474398E-2</v>
          </cell>
          <cell r="MB16">
            <v>-1.844766713199639E-3</v>
          </cell>
          <cell r="MC16" t="e">
            <v>#N/A</v>
          </cell>
          <cell r="MD16">
            <v>2244.1377282894982</v>
          </cell>
          <cell r="ME16">
            <v>2.9638116248853489E-2</v>
          </cell>
          <cell r="MF16">
            <v>523.84516487909195</v>
          </cell>
          <cell r="MG16">
            <v>-2.057585404612039</v>
          </cell>
          <cell r="MH16">
            <v>6.5799668143684542E-3</v>
          </cell>
          <cell r="MI16">
            <v>534.85016378568992</v>
          </cell>
          <cell r="MJ16">
            <v>523.81069830897309</v>
          </cell>
          <cell r="MK16">
            <v>55.248100486484077</v>
          </cell>
          <cell r="ML16">
            <v>55.299405785300188</v>
          </cell>
          <cell r="MM16">
            <v>1.4370771382409939</v>
          </cell>
          <cell r="MN16">
            <v>2.0941200150470962</v>
          </cell>
          <cell r="MO16">
            <v>9.7716419999999999</v>
          </cell>
          <cell r="MP16">
            <v>8.8000000000000007</v>
          </cell>
          <cell r="MQ16">
            <v>1926.65549848047</v>
          </cell>
          <cell r="MR16">
            <v>91.119087885595306</v>
          </cell>
          <cell r="MS16">
            <v>14324.01595659852</v>
          </cell>
          <cell r="MT16">
            <v>12924.324397296839</v>
          </cell>
          <cell r="MU16">
            <v>25035162.317977648</v>
          </cell>
          <cell r="MV16">
            <v>13051.3825867054</v>
          </cell>
          <cell r="MW16">
            <v>25145518.023448221</v>
          </cell>
          <cell r="MX16">
            <v>1330.66617665842</v>
          </cell>
          <cell r="MY16">
            <v>-5.808600951616306</v>
          </cell>
          <cell r="MZ16">
            <v>12975.224928256301</v>
          </cell>
          <cell r="NA16">
            <v>25902.657999999999</v>
          </cell>
          <cell r="NB16">
            <v>37191.3295</v>
          </cell>
          <cell r="NC16">
            <v>-7.3326297381345311</v>
          </cell>
          <cell r="ND16">
            <v>-7.3187925083158119</v>
          </cell>
          <cell r="NE16">
            <v>-7.3089803299914111</v>
          </cell>
          <cell r="NF16">
            <v>3.688334885184056E-2</v>
          </cell>
          <cell r="NG16">
            <v>0.55276946377699998</v>
          </cell>
          <cell r="NH16">
            <v>0.46230300758896498</v>
          </cell>
          <cell r="NI16">
            <v>0.30125226008500799</v>
          </cell>
          <cell r="NJ16">
            <v>157.80953985443</v>
          </cell>
          <cell r="NK16">
            <v>87.232294724228694</v>
          </cell>
          <cell r="NL16">
            <v>0.19160909740000001</v>
          </cell>
          <cell r="NM16">
            <v>7.3378643344891858E-3</v>
          </cell>
          <cell r="NN16">
            <v>9.2361969149059296E-4</v>
          </cell>
          <cell r="NO16" t="e">
            <v>#N/A</v>
          </cell>
          <cell r="NP16">
            <v>1937.0577175557301</v>
          </cell>
          <cell r="NQ16">
            <v>-1.161492208282489</v>
          </cell>
          <cell r="NR16">
            <v>103.67698766367999</v>
          </cell>
          <cell r="NS16">
            <v>-2.7128034154241591</v>
          </cell>
          <cell r="NT16">
            <v>-0.65380489438651157</v>
          </cell>
          <cell r="NU16">
            <v>106.56796711533281</v>
          </cell>
          <cell r="NV16">
            <v>104.3592938345173</v>
          </cell>
          <cell r="NW16">
            <v>67.661770814115869</v>
          </cell>
          <cell r="NX16">
            <v>68.124039788111247</v>
          </cell>
          <cell r="NY16">
            <v>5.3261343234631831</v>
          </cell>
          <cell r="NZ16">
            <v>2.455739406085744</v>
          </cell>
          <cell r="OA16">
            <v>4.3800720000000002</v>
          </cell>
          <cell r="OB16">
            <v>6</v>
          </cell>
          <cell r="OC16">
            <v>1869.14335664335</v>
          </cell>
          <cell r="OD16">
            <v>25.420720761664899</v>
          </cell>
          <cell r="OE16">
            <v>2450.6720670245832</v>
          </cell>
          <cell r="OF16">
            <v>2343.330866005017</v>
          </cell>
          <cell r="OG16">
            <v>4316937.6747957226</v>
          </cell>
          <cell r="OH16">
            <v>2288</v>
          </cell>
          <cell r="OI16">
            <v>4276599.9999999851</v>
          </cell>
          <cell r="OJ16">
            <v>347.58907132417801</v>
          </cell>
          <cell r="OK16">
            <v>5.4029187697100181</v>
          </cell>
          <cell r="OL16">
            <v>2299.8430500867898</v>
          </cell>
          <cell r="OM16">
            <v>3597.3674999999998</v>
          </cell>
          <cell r="ON16">
            <v>4764.7</v>
          </cell>
          <cell r="OO16">
            <v>-7.3312119139385636</v>
          </cell>
          <cell r="OP16">
            <v>-7.3330995953919844</v>
          </cell>
          <cell r="OQ16">
            <v>-7.3098113071413202</v>
          </cell>
          <cell r="OR16">
            <v>4.6330181718234047E-2</v>
          </cell>
          <cell r="OS16">
            <v>0.89509950838669095</v>
          </cell>
          <cell r="OT16">
            <v>0.96162932897079401</v>
          </cell>
          <cell r="OU16">
            <v>0.31279750594844802</v>
          </cell>
          <cell r="OV16">
            <v>32.4299031654473</v>
          </cell>
          <cell r="OW16">
            <v>29.027990380419801</v>
          </cell>
          <cell r="OX16">
            <v>0.32893929057551102</v>
          </cell>
          <cell r="OY16">
            <v>-8.8353879348539305E-3</v>
          </cell>
          <cell r="OZ16">
            <v>-1.940003853451169E-4</v>
          </cell>
          <cell r="PA16" t="e">
            <v>#N/A</v>
          </cell>
          <cell r="PB16">
            <v>1842.2228535551919</v>
          </cell>
          <cell r="PC16">
            <v>-1.230456247595757</v>
          </cell>
          <cell r="PD16">
            <v>1203.4323032049499</v>
          </cell>
          <cell r="PE16">
            <v>0.24086983562474629</v>
          </cell>
          <cell r="PF16">
            <v>1.8100507308963729</v>
          </cell>
          <cell r="PG16">
            <v>1200.540563123945</v>
          </cell>
          <cell r="PH16">
            <v>1182.036836800969</v>
          </cell>
          <cell r="PI16">
            <v>61.40590210447705</v>
          </cell>
          <cell r="PJ16">
            <v>61.299503309025063</v>
          </cell>
          <cell r="PK16">
            <v>2.2012262251888788</v>
          </cell>
          <cell r="PL16">
            <v>2.0512752377838339</v>
          </cell>
          <cell r="PM16">
            <v>5.9739319999999996</v>
          </cell>
          <cell r="PN16">
            <v>6.9</v>
          </cell>
          <cell r="PO16">
            <v>1785.07350784409</v>
          </cell>
          <cell r="PP16">
            <v>275.76569575897298</v>
          </cell>
          <cell r="PQ16">
            <v>24126.7585695294</v>
          </cell>
          <cell r="PR16">
            <v>22685.442418781538</v>
          </cell>
          <cell r="PS16">
            <v>40350873.732512817</v>
          </cell>
          <cell r="PT16">
            <v>22501</v>
          </cell>
          <cell r="PU16">
            <v>40165938.999999873</v>
          </cell>
          <cell r="PV16">
            <v>3473.9873146024802</v>
          </cell>
          <cell r="PW16">
            <v>0.3303422545934076</v>
          </cell>
          <cell r="PX16">
            <v>22354.744940539302</v>
          </cell>
          <cell r="PY16">
            <v>39358.815760546699</v>
          </cell>
          <cell r="PZ16">
            <v>54853</v>
          </cell>
          <cell r="QA16">
            <v>-7.1411818364589754</v>
          </cell>
          <cell r="QB16">
            <v>-7.1470681469055437</v>
          </cell>
          <cell r="QC16">
            <v>-7.1465735438159674</v>
          </cell>
          <cell r="QD16">
            <v>4.9393159723543932E-2</v>
          </cell>
          <cell r="QE16">
            <v>0.888748805180827</v>
          </cell>
          <cell r="QF16">
            <v>1.05016791746866</v>
          </cell>
          <cell r="QG16">
            <v>0.368838259899264</v>
          </cell>
          <cell r="QH16">
            <v>443.87187662067799</v>
          </cell>
          <cell r="QI16">
            <v>394.49059999999997</v>
          </cell>
          <cell r="QJ16">
            <v>0.36918977216076898</v>
          </cell>
          <cell r="QK16">
            <v>-1.255068222305222E-2</v>
          </cell>
          <cell r="QL16">
            <v>-6.7964068343537958E-3</v>
          </cell>
          <cell r="QM16" t="e">
            <v>#N/A</v>
          </cell>
          <cell r="QN16">
            <v>1778.712223796256</v>
          </cell>
          <cell r="QO16">
            <v>-1.1107382185178929</v>
          </cell>
          <cell r="QP16" t="e">
            <v>#N/A</v>
          </cell>
          <cell r="QQ16" t="e">
            <v>#N/A</v>
          </cell>
          <cell r="QR16" t="e">
            <v>#N/A</v>
          </cell>
          <cell r="QS16" t="e">
            <v>#N/A</v>
          </cell>
          <cell r="QT16" t="e">
            <v>#N/A</v>
          </cell>
          <cell r="QU16" t="e">
            <v>#N/A</v>
          </cell>
          <cell r="QV16" t="e">
            <v>#N/A</v>
          </cell>
          <cell r="QW16" t="e">
            <v>#N/A</v>
          </cell>
          <cell r="QX16" t="e">
            <v>#N/A</v>
          </cell>
          <cell r="QY16" t="e">
            <v>#N/A</v>
          </cell>
          <cell r="QZ16" t="e">
            <v>#N/A</v>
          </cell>
          <cell r="RA16" t="e">
            <v>#N/A</v>
          </cell>
          <cell r="RB16" t="e">
            <v>#N/A</v>
          </cell>
          <cell r="RC16" t="e">
            <v>#N/A</v>
          </cell>
          <cell r="RD16" t="e">
            <v>#N/A</v>
          </cell>
          <cell r="RE16" t="e">
            <v>#N/A</v>
          </cell>
          <cell r="RF16" t="e">
            <v>#N/A</v>
          </cell>
          <cell r="RG16" t="e">
            <v>#N/A</v>
          </cell>
          <cell r="RH16" t="e">
            <v>#N/A</v>
          </cell>
          <cell r="RI16" t="e">
            <v>#N/A</v>
          </cell>
          <cell r="RJ16" t="e">
            <v>#N/A</v>
          </cell>
          <cell r="RK16" t="e">
            <v>#N/A</v>
          </cell>
          <cell r="RL16">
            <v>4594.7775000000001</v>
          </cell>
          <cell r="RM16" t="e">
            <v>#N/A</v>
          </cell>
          <cell r="RN16" t="e">
            <v>#N/A</v>
          </cell>
          <cell r="RO16" t="e">
            <v>#N/A</v>
          </cell>
          <cell r="RP16" t="e">
            <v>#N/A</v>
          </cell>
          <cell r="RQ16" t="e">
            <v>#N/A</v>
          </cell>
          <cell r="RR16" t="e">
            <v>#N/A</v>
          </cell>
          <cell r="RS16" t="e">
            <v>#N/A</v>
          </cell>
          <cell r="RT16" t="e">
            <v>#N/A</v>
          </cell>
          <cell r="RU16" t="e">
            <v>#N/A</v>
          </cell>
          <cell r="RV16" t="e">
            <v>#N/A</v>
          </cell>
          <cell r="RW16" t="e">
            <v>#N/A</v>
          </cell>
          <cell r="RX16" t="e">
            <v>#N/A</v>
          </cell>
          <cell r="RY16" t="e">
            <v>#N/A</v>
          </cell>
          <cell r="RZ16" t="e">
            <v>#N/A</v>
          </cell>
          <cell r="SA16" t="e">
            <v>#N/A</v>
          </cell>
          <cell r="SB16" t="e">
            <v>#N/A</v>
          </cell>
          <cell r="SC16" t="e">
            <v>#N/A</v>
          </cell>
          <cell r="SD16" t="e">
            <v>#N/A</v>
          </cell>
          <cell r="SE16" t="e">
            <v>#N/A</v>
          </cell>
          <cell r="SF16" t="e">
            <v>#N/A</v>
          </cell>
          <cell r="SG16" t="e">
            <v>#N/A</v>
          </cell>
          <cell r="SH16" t="e">
            <v>#N/A</v>
          </cell>
          <cell r="SI16" t="e">
            <v>#N/A</v>
          </cell>
          <cell r="SJ16" t="e">
            <v>#N/A</v>
          </cell>
          <cell r="SK16" t="e">
            <v>#N/A</v>
          </cell>
          <cell r="SL16" t="e">
            <v>#N/A</v>
          </cell>
          <cell r="SM16" t="e">
            <v>#N/A</v>
          </cell>
          <cell r="SN16" t="e">
            <v>#N/A</v>
          </cell>
          <cell r="SO16" t="e">
            <v>#N/A</v>
          </cell>
          <cell r="SP16" t="e">
            <v>#N/A</v>
          </cell>
          <cell r="SQ16" t="e">
            <v>#N/A</v>
          </cell>
          <cell r="SR16" t="e">
            <v>#N/A</v>
          </cell>
          <cell r="SS16" t="e">
            <v>#N/A</v>
          </cell>
          <cell r="ST16" t="e">
            <v>#N/A</v>
          </cell>
          <cell r="SU16" t="e">
            <v>#N/A</v>
          </cell>
          <cell r="SV16" t="e">
            <v>#N/A</v>
          </cell>
          <cell r="SW16">
            <v>7906.3559999999998</v>
          </cell>
          <cell r="SX16">
            <v>10704.152</v>
          </cell>
          <cell r="SY16" t="e">
            <v>#N/A</v>
          </cell>
          <cell r="SZ16" t="e">
            <v>#N/A</v>
          </cell>
          <cell r="TA16" t="e">
            <v>#N/A</v>
          </cell>
          <cell r="TB16" t="e">
            <v>#N/A</v>
          </cell>
          <cell r="TC16" t="e">
            <v>#N/A</v>
          </cell>
          <cell r="TD16" t="e">
            <v>#N/A</v>
          </cell>
          <cell r="TE16" t="e">
            <v>#N/A</v>
          </cell>
          <cell r="TF16" t="e">
            <v>#N/A</v>
          </cell>
          <cell r="TG16">
            <v>711.655211663665</v>
          </cell>
          <cell r="TH16" t="e">
            <v>#N/A</v>
          </cell>
          <cell r="TI16" t="e">
            <v>#N/A</v>
          </cell>
          <cell r="TJ16" t="e">
            <v>#N/A</v>
          </cell>
          <cell r="TK16" t="e">
            <v>#N/A</v>
          </cell>
          <cell r="TL16" t="e">
            <v>#N/A</v>
          </cell>
          <cell r="TM16" t="e">
            <v>#N/A</v>
          </cell>
          <cell r="TN16">
            <v>52.8224786300541</v>
          </cell>
          <cell r="TO16">
            <v>1.3216737831725609</v>
          </cell>
          <cell r="TP16">
            <v>3.1944546872930908</v>
          </cell>
          <cell r="TQ16">
            <v>52.133444561026216</v>
          </cell>
          <cell r="TR16">
            <v>51.187322797644889</v>
          </cell>
          <cell r="TS16">
            <v>67.304588038953639</v>
          </cell>
          <cell r="TT16">
            <v>67.298996226038781</v>
          </cell>
          <cell r="TU16">
            <v>-1.7108053696852641</v>
          </cell>
          <cell r="TV16">
            <v>2.2215803095484432</v>
          </cell>
          <cell r="TW16">
            <v>9.2718624576191608</v>
          </cell>
          <cell r="TX16">
            <v>7.8</v>
          </cell>
          <cell r="TY16">
            <v>2145.9446929114702</v>
          </cell>
          <cell r="TZ16">
            <v>15.8768239807795</v>
          </cell>
          <cell r="UA16">
            <v>1489.9318044583099</v>
          </cell>
          <cell r="UB16">
            <v>1351.7873768366121</v>
          </cell>
          <cell r="UC16">
            <v>2850858.5955180768</v>
          </cell>
          <cell r="UD16">
            <v>1373.83126462773</v>
          </cell>
          <cell r="UE16">
            <v>2948165.911283731</v>
          </cell>
          <cell r="UF16">
            <v>173.65414342974799</v>
          </cell>
          <cell r="UG16">
            <v>3.4312825123942399</v>
          </cell>
          <cell r="UH16" t="e">
            <v>#N/A</v>
          </cell>
          <cell r="UI16">
            <v>2213.8989999999999</v>
          </cell>
          <cell r="UJ16">
            <v>3368.83</v>
          </cell>
          <cell r="UK16">
            <v>-7.520887118641153</v>
          </cell>
          <cell r="UL16">
            <v>-7.5209091408976283</v>
          </cell>
          <cell r="UM16">
            <v>-7.5122013004352119</v>
          </cell>
          <cell r="UN16">
            <v>3.4439318856110727E-2</v>
          </cell>
          <cell r="UO16">
            <v>0.850021077652102</v>
          </cell>
          <cell r="UP16">
            <v>0.72433726505804796</v>
          </cell>
          <cell r="UQ16">
            <v>0.25550363201295101</v>
          </cell>
          <cell r="UR16">
            <v>13.4963351419053</v>
          </cell>
          <cell r="US16">
            <v>11.472169341676301</v>
          </cell>
          <cell r="UT16">
            <v>0.44799139469716098</v>
          </cell>
          <cell r="UU16" t="e">
            <v>#N/A</v>
          </cell>
          <cell r="UV16" t="e">
            <v>#N/A</v>
          </cell>
          <cell r="UW16" t="e">
            <v>#N/A</v>
          </cell>
          <cell r="UX16">
            <v>2108.9548877054308</v>
          </cell>
          <cell r="UY16">
            <v>-1.0638761932353911</v>
          </cell>
          <cell r="UZ16">
            <v>1168.2716476784601</v>
          </cell>
          <cell r="VA16">
            <v>1.3169709163478589</v>
          </cell>
          <cell r="VB16">
            <v>2.047620843902509</v>
          </cell>
          <cell r="VC16">
            <v>1153.085842492311</v>
          </cell>
          <cell r="VD16">
            <v>1144.829872580284</v>
          </cell>
          <cell r="VE16">
            <v>55.108214536993643</v>
          </cell>
          <cell r="VF16">
            <v>54.961507220620298</v>
          </cell>
          <cell r="VG16">
            <v>3.7119120201520421</v>
          </cell>
          <cell r="VH16">
            <v>1.362429961163603</v>
          </cell>
          <cell r="VI16">
            <v>6.9567730000000001</v>
          </cell>
          <cell r="VJ16">
            <v>7.3</v>
          </cell>
          <cell r="VK16">
            <v>1831.4236547953301</v>
          </cell>
          <cell r="VL16">
            <v>260.36612374465102</v>
          </cell>
          <cell r="VM16">
            <v>22489.8588027841</v>
          </cell>
          <cell r="VN16">
            <v>20925.290377853889</v>
          </cell>
          <cell r="VO16">
            <v>38477267.270234033</v>
          </cell>
          <cell r="VP16">
            <v>20903.7483968655</v>
          </cell>
          <cell r="VQ16">
            <v>38283619.287909433</v>
          </cell>
          <cell r="VR16">
            <v>3227.0737111501098</v>
          </cell>
          <cell r="VS16">
            <v>3.6568182433214251</v>
          </cell>
          <cell r="VT16">
            <v>20745.985572522699</v>
          </cell>
          <cell r="VU16">
            <v>40919.290500000003</v>
          </cell>
          <cell r="VV16">
            <v>56317.748500000002</v>
          </cell>
          <cell r="VW16">
            <v>-7.1138313845046248</v>
          </cell>
          <cell r="VX16">
            <v>-7.1409160161996317</v>
          </cell>
          <cell r="VY16">
            <v>-7.130194699736756</v>
          </cell>
          <cell r="VZ16">
            <v>4.84190076911451E-2</v>
          </cell>
          <cell r="WA16">
            <v>0.58795002763044402</v>
          </cell>
          <cell r="WB16">
            <v>0.42295773356364302</v>
          </cell>
          <cell r="WC16">
            <v>0.24501235558752801</v>
          </cell>
          <cell r="WD16">
            <v>286.24098836382302</v>
          </cell>
          <cell r="WE16">
            <v>168.29539701747501</v>
          </cell>
          <cell r="WF16">
            <v>0.173509099933156</v>
          </cell>
          <cell r="WG16">
            <v>3.6568182433216023E-2</v>
          </cell>
          <cell r="WH16">
            <v>-3.9726576011786649E-4</v>
          </cell>
          <cell r="WI16" t="e">
            <v>#N/A</v>
          </cell>
          <cell r="WJ16">
            <v>1838.7925125739771</v>
          </cell>
          <cell r="WK16">
            <v>-0.33719114700550001</v>
          </cell>
          <cell r="WL16" t="e">
            <v>#N/A</v>
          </cell>
          <cell r="WM16" t="e">
            <v>#N/A</v>
          </cell>
          <cell r="WN16" t="e">
            <v>#N/A</v>
          </cell>
          <cell r="WO16" t="e">
            <v>#N/A</v>
          </cell>
          <cell r="WP16" t="e">
            <v>#N/A</v>
          </cell>
          <cell r="WQ16" t="e">
            <v>#N/A</v>
          </cell>
          <cell r="WR16" t="e">
            <v>#N/A</v>
          </cell>
          <cell r="WS16" t="e">
            <v>#N/A</v>
          </cell>
          <cell r="WT16" t="e">
            <v>#N/A</v>
          </cell>
          <cell r="WU16" t="e">
            <v>#N/A</v>
          </cell>
          <cell r="WV16" t="e">
            <v>#N/A</v>
          </cell>
          <cell r="WW16" t="e">
            <v>#N/A</v>
          </cell>
          <cell r="WX16" t="e">
            <v>#N/A</v>
          </cell>
          <cell r="WY16" t="e">
            <v>#N/A</v>
          </cell>
          <cell r="WZ16" t="e">
            <v>#N/A</v>
          </cell>
          <cell r="XA16" t="e">
            <v>#N/A</v>
          </cell>
          <cell r="XB16" t="e">
            <v>#N/A</v>
          </cell>
          <cell r="XC16" t="e">
            <v>#N/A</v>
          </cell>
          <cell r="XD16" t="e">
            <v>#N/A</v>
          </cell>
          <cell r="XE16" t="e">
            <v>#N/A</v>
          </cell>
          <cell r="XF16" t="e">
            <v>#N/A</v>
          </cell>
          <cell r="XG16">
            <v>2448.6779999999999</v>
          </cell>
          <cell r="XH16">
            <v>3397.8420000000001</v>
          </cell>
          <cell r="XI16" t="e">
            <v>#N/A</v>
          </cell>
          <cell r="XJ16" t="e">
            <v>#N/A</v>
          </cell>
          <cell r="XK16" t="e">
            <v>#N/A</v>
          </cell>
          <cell r="XL16" t="e">
            <v>#N/A</v>
          </cell>
          <cell r="XM16" t="e">
            <v>#N/A</v>
          </cell>
          <cell r="XN16" t="e">
            <v>#N/A</v>
          </cell>
          <cell r="XO16" t="e">
            <v>#N/A</v>
          </cell>
          <cell r="XP16" t="e">
            <v>#N/A</v>
          </cell>
          <cell r="XQ16" t="e">
            <v>#N/A</v>
          </cell>
          <cell r="XR16" t="e">
            <v>#N/A</v>
          </cell>
          <cell r="XS16" t="e">
            <v>#N/A</v>
          </cell>
          <cell r="XT16" t="e">
            <v>#N/A</v>
          </cell>
          <cell r="XU16" t="e">
            <v>#N/A</v>
          </cell>
          <cell r="XV16" t="e">
            <v>#N/A</v>
          </cell>
          <cell r="XW16" t="e">
            <v>#N/A</v>
          </cell>
          <cell r="XX16">
            <v>14.9696175642573</v>
          </cell>
          <cell r="XY16">
            <v>2.6998736234006948</v>
          </cell>
          <cell r="XZ16">
            <v>1.441237209066903</v>
          </cell>
          <cell r="YA16">
            <v>14.576081777033851</v>
          </cell>
          <cell r="YB16">
            <v>14.756935124327629</v>
          </cell>
          <cell r="YC16">
            <v>56.834964006031619</v>
          </cell>
          <cell r="YD16">
            <v>56.342128284495757</v>
          </cell>
          <cell r="YE16">
            <v>1.794252937380048</v>
          </cell>
          <cell r="YF16">
            <v>1.541874349714689</v>
          </cell>
          <cell r="YG16">
            <v>1.4530216739648689</v>
          </cell>
          <cell r="YH16">
            <v>2.4</v>
          </cell>
          <cell r="YI16">
            <v>1722.8161352577399</v>
          </cell>
          <cell r="YJ16">
            <v>2.6104569980822601</v>
          </cell>
          <cell r="YK16">
            <v>156.126854582752</v>
          </cell>
          <cell r="YL16">
            <v>159.8726964788988</v>
          </cell>
          <cell r="YM16">
            <v>274788.28849075921</v>
          </cell>
          <cell r="YN16">
            <v>159.08223102791999</v>
          </cell>
          <cell r="YO16">
            <v>274069.4344477001</v>
          </cell>
          <cell r="YP16">
            <v>38.847213286949</v>
          </cell>
          <cell r="YQ16">
            <v>0.7920111400927965</v>
          </cell>
          <cell r="YR16">
            <v>153.7127063607</v>
          </cell>
          <cell r="YS16">
            <v>277.10500000000002</v>
          </cell>
          <cell r="YT16">
            <v>366.7</v>
          </cell>
          <cell r="YU16">
            <v>-6.7135889655451164</v>
          </cell>
          <cell r="YV16">
            <v>-6.7232770147543839</v>
          </cell>
          <cell r="YW16">
            <v>-6.7419323126486672</v>
          </cell>
          <cell r="YX16">
            <v>4.4949907497104057E-2</v>
          </cell>
          <cell r="YY16">
            <v>0.99567177905745896</v>
          </cell>
          <cell r="YZ16">
            <v>1.19500392849278</v>
          </cell>
          <cell r="ZA16">
            <v>0.26898898960578799</v>
          </cell>
          <cell r="ZB16">
            <v>4.02666230339464</v>
          </cell>
          <cell r="ZC16">
            <v>4.0092340192845501</v>
          </cell>
          <cell r="ZD16">
            <v>0.30334411533658701</v>
          </cell>
          <cell r="ZE16">
            <v>7.920111400931705E-3</v>
          </cell>
          <cell r="ZF16" t="e">
            <v>#N/A</v>
          </cell>
          <cell r="ZG16" t="e">
            <v>#N/A</v>
          </cell>
          <cell r="ZH16">
            <v>1718.7943566525621</v>
          </cell>
          <cell r="ZI16">
            <v>-0.9947905398744572</v>
          </cell>
          <cell r="ZJ16" t="e">
            <v>#N/A</v>
          </cell>
          <cell r="ZK16" t="e">
            <v>#N/A</v>
          </cell>
          <cell r="ZL16" t="e">
            <v>#N/A</v>
          </cell>
          <cell r="ZM16" t="e">
            <v>#N/A</v>
          </cell>
          <cell r="ZN16" t="e">
            <v>#N/A</v>
          </cell>
          <cell r="ZO16" t="e">
            <v>#N/A</v>
          </cell>
          <cell r="ZP16" t="e">
            <v>#N/A</v>
          </cell>
          <cell r="ZQ16" t="e">
            <v>#N/A</v>
          </cell>
          <cell r="ZR16" t="e">
            <v>#N/A</v>
          </cell>
          <cell r="ZS16" t="e">
            <v>#N/A</v>
          </cell>
          <cell r="ZT16" t="e">
            <v>#N/A</v>
          </cell>
          <cell r="ZU16" t="e">
            <v>#N/A</v>
          </cell>
          <cell r="ZV16" t="e">
            <v>#N/A</v>
          </cell>
          <cell r="ZW16" t="e">
            <v>#N/A</v>
          </cell>
          <cell r="ZX16" t="e">
            <v>#N/A</v>
          </cell>
          <cell r="ZY16" t="e">
            <v>#N/A</v>
          </cell>
          <cell r="ZZ16" t="e">
            <v>#N/A</v>
          </cell>
          <cell r="AAA16" t="e">
            <v>#N/A</v>
          </cell>
          <cell r="AAB16" t="e">
            <v>#N/A</v>
          </cell>
          <cell r="AAC16" t="e">
            <v>#N/A</v>
          </cell>
          <cell r="AAD16" t="e">
            <v>#N/A</v>
          </cell>
          <cell r="AAE16">
            <v>1871.9784999999899</v>
          </cell>
          <cell r="AAF16">
            <v>2505.953</v>
          </cell>
          <cell r="AAG16" t="e">
            <v>#N/A</v>
          </cell>
          <cell r="AAH16" t="e">
            <v>#N/A</v>
          </cell>
          <cell r="AAI16" t="e">
            <v>#N/A</v>
          </cell>
          <cell r="AAJ16" t="e">
            <v>#N/A</v>
          </cell>
          <cell r="AAK16" t="e">
            <v>#N/A</v>
          </cell>
          <cell r="AAL16" t="e">
            <v>#N/A</v>
          </cell>
          <cell r="AAM16" t="e">
            <v>#N/A</v>
          </cell>
          <cell r="AAN16" t="e">
            <v>#N/A</v>
          </cell>
          <cell r="AAO16" t="e">
            <v>#N/A</v>
          </cell>
          <cell r="AAP16" t="e">
            <v>#N/A</v>
          </cell>
          <cell r="AAQ16" t="e">
            <v>#N/A</v>
          </cell>
          <cell r="AAR16" t="e">
            <v>#N/A</v>
          </cell>
          <cell r="AAS16" t="e">
            <v>#N/A</v>
          </cell>
          <cell r="AAT16" t="e">
            <v>#N/A</v>
          </cell>
          <cell r="AAU16" t="e">
            <v>#N/A</v>
          </cell>
          <cell r="AAV16" t="e">
            <v>#N/A</v>
          </cell>
          <cell r="AAW16" t="e">
            <v>#N/A</v>
          </cell>
          <cell r="AAX16" t="e">
            <v>#N/A</v>
          </cell>
          <cell r="AAY16" t="e">
            <v>#N/A</v>
          </cell>
          <cell r="AAZ16" t="e">
            <v>#N/A</v>
          </cell>
          <cell r="ABA16" t="e">
            <v>#N/A</v>
          </cell>
          <cell r="ABB16" t="e">
            <v>#N/A</v>
          </cell>
          <cell r="ABC16" t="e">
            <v>#N/A</v>
          </cell>
          <cell r="ABD16" t="e">
            <v>#N/A</v>
          </cell>
          <cell r="ABE16" t="e">
            <v>#N/A</v>
          </cell>
          <cell r="ABF16" t="e">
            <v>#N/A</v>
          </cell>
          <cell r="ABG16" t="e">
            <v>#N/A</v>
          </cell>
          <cell r="ABH16" t="e">
            <v>#N/A</v>
          </cell>
          <cell r="ABI16" t="e">
            <v>#N/A</v>
          </cell>
          <cell r="ABJ16" t="e">
            <v>#N/A</v>
          </cell>
          <cell r="ABK16" t="e">
            <v>#N/A</v>
          </cell>
          <cell r="ABL16" t="e">
            <v>#N/A</v>
          </cell>
          <cell r="ABM16" t="e">
            <v>#N/A</v>
          </cell>
          <cell r="ABN16" t="e">
            <v>#N/A</v>
          </cell>
          <cell r="ABO16" t="e">
            <v>#N/A</v>
          </cell>
          <cell r="ABP16" t="e">
            <v>#N/A</v>
          </cell>
          <cell r="ABQ16">
            <v>228.30950000000001</v>
          </cell>
          <cell r="ABR16">
            <v>311.97062453408302</v>
          </cell>
          <cell r="ABS16" t="e">
            <v>#N/A</v>
          </cell>
          <cell r="ABT16" t="e">
            <v>#N/A</v>
          </cell>
          <cell r="ABU16" t="e">
            <v>#N/A</v>
          </cell>
          <cell r="ABV16" t="e">
            <v>#N/A</v>
          </cell>
          <cell r="ABW16">
            <v>1.1435238061961299</v>
          </cell>
          <cell r="ABX16" t="e">
            <v>#N/A</v>
          </cell>
          <cell r="ABY16" t="e">
            <v>#N/A</v>
          </cell>
          <cell r="ABZ16">
            <v>0.75879119955503904</v>
          </cell>
          <cell r="ACA16">
            <v>0.86769580062330798</v>
          </cell>
          <cell r="ACB16" t="e">
            <v>#N/A</v>
          </cell>
          <cell r="ACC16" t="e">
            <v>#N/A</v>
          </cell>
          <cell r="ACD16" t="e">
            <v>#N/A</v>
          </cell>
          <cell r="ACE16" t="e">
            <v>#N/A</v>
          </cell>
          <cell r="ACF16" t="e">
            <v>#N/A</v>
          </cell>
          <cell r="ACG16" t="e">
            <v>#N/A</v>
          </cell>
          <cell r="ACH16">
            <v>368.36525435619399</v>
          </cell>
          <cell r="ACI16">
            <v>1.79734704289507</v>
          </cell>
          <cell r="ACJ16">
            <v>2.065982908433428</v>
          </cell>
          <cell r="ACK16">
            <v>361.86135008113058</v>
          </cell>
          <cell r="ACL16">
            <v>360.90893739461262</v>
          </cell>
          <cell r="ACM16">
            <v>62.984310239555057</v>
          </cell>
          <cell r="ACN16">
            <v>63.347871839943117</v>
          </cell>
          <cell r="ACO16">
            <v>0.64399840941895548</v>
          </cell>
          <cell r="ACP16">
            <v>1.353119370279998</v>
          </cell>
          <cell r="ACQ16">
            <v>7.3653789999999999</v>
          </cell>
          <cell r="ACR16">
            <v>7</v>
          </cell>
          <cell r="ACS16">
            <v>1593.83021551772</v>
          </cell>
          <cell r="ACT16">
            <v>69.796844252467494</v>
          </cell>
          <cell r="ACU16">
            <v>6462.2557717106456</v>
          </cell>
          <cell r="ACV16">
            <v>5986.2861421747812</v>
          </cell>
          <cell r="ACW16">
            <v>9611073.3270464148</v>
          </cell>
          <cell r="ACX16">
            <v>5975.40628930817</v>
          </cell>
          <cell r="ACY16">
            <v>9523783.0938939806</v>
          </cell>
          <cell r="ACZ16">
            <v>1060.9673824040899</v>
          </cell>
          <cell r="ADA16">
            <v>-1.616356171077715</v>
          </cell>
          <cell r="ADB16" t="e">
            <v>#N/A</v>
          </cell>
          <cell r="ADC16">
            <v>10201.219999999999</v>
          </cell>
          <cell r="ADD16">
            <v>14034</v>
          </cell>
          <cell r="ADE16">
            <v>-6.9743995161687202</v>
          </cell>
          <cell r="ADF16">
            <v>-6.9901497755952393</v>
          </cell>
          <cell r="ADG16">
            <v>-6.9981438120308912</v>
          </cell>
          <cell r="ADH16">
            <v>4.222355916635151E-2</v>
          </cell>
          <cell r="ADI16">
            <v>1.2473329067799299</v>
          </cell>
          <cell r="ADJ16">
            <v>1.5008879008987701</v>
          </cell>
          <cell r="ADK16">
            <v>0.35648094665554603</v>
          </cell>
          <cell r="ADL16">
            <v>131.315194587907</v>
          </cell>
          <cell r="ADM16">
            <v>163.793763369706</v>
          </cell>
          <cell r="ADN16">
            <v>0.51749049323784502</v>
          </cell>
          <cell r="ADO16">
            <v>-1.61635617107816E-2</v>
          </cell>
          <cell r="ADP16">
            <v>-7.9474628547197834E-3</v>
          </cell>
          <cell r="ADQ16" t="e">
            <v>#N/A</v>
          </cell>
          <cell r="ADR16">
            <v>1605.515189014131</v>
          </cell>
          <cell r="ADS16">
            <v>-1.078145201081582</v>
          </cell>
          <cell r="ADT16" t="e">
            <v>#N/A</v>
          </cell>
          <cell r="ADU16" t="e">
            <v>#N/A</v>
          </cell>
          <cell r="ADV16" t="e">
            <v>#N/A</v>
          </cell>
          <cell r="ADW16" t="e">
            <v>#N/A</v>
          </cell>
          <cell r="ADX16" t="e">
            <v>#N/A</v>
          </cell>
          <cell r="ADY16" t="e">
            <v>#N/A</v>
          </cell>
          <cell r="ADZ16" t="e">
            <v>#N/A</v>
          </cell>
          <cell r="AEA16" t="e">
            <v>#N/A</v>
          </cell>
          <cell r="AEB16" t="e">
            <v>#N/A</v>
          </cell>
          <cell r="AEC16" t="e">
            <v>#N/A</v>
          </cell>
          <cell r="AED16" t="e">
            <v>#N/A</v>
          </cell>
          <cell r="AEE16" t="e">
            <v>#N/A</v>
          </cell>
          <cell r="AEF16" t="e">
            <v>#N/A</v>
          </cell>
          <cell r="AEG16" t="e">
            <v>#N/A</v>
          </cell>
          <cell r="AEH16" t="e">
            <v>#N/A</v>
          </cell>
          <cell r="AEI16" t="e">
            <v>#N/A</v>
          </cell>
          <cell r="AEJ16" t="e">
            <v>#N/A</v>
          </cell>
          <cell r="AEK16" t="e">
            <v>#N/A</v>
          </cell>
          <cell r="AEL16" t="e">
            <v>#N/A</v>
          </cell>
          <cell r="AEM16" t="e">
            <v>#N/A</v>
          </cell>
          <cell r="AEN16" t="e">
            <v>#N/A</v>
          </cell>
          <cell r="AEO16">
            <v>25523.825436090799</v>
          </cell>
          <cell r="AEP16">
            <v>35173.430115228599</v>
          </cell>
          <cell r="AEQ16" t="e">
            <v>#N/A</v>
          </cell>
          <cell r="AER16" t="e">
            <v>#N/A</v>
          </cell>
          <cell r="AES16" t="e">
            <v>#N/A</v>
          </cell>
          <cell r="AET16" t="e">
            <v>#N/A</v>
          </cell>
          <cell r="AEU16" t="e">
            <v>#N/A</v>
          </cell>
          <cell r="AEV16" t="e">
            <v>#N/A</v>
          </cell>
          <cell r="AEW16" t="e">
            <v>#N/A</v>
          </cell>
          <cell r="AEX16" t="e">
            <v>#N/A</v>
          </cell>
          <cell r="AEY16" t="e">
            <v>#N/A</v>
          </cell>
          <cell r="AEZ16" t="e">
            <v>#N/A</v>
          </cell>
          <cell r="AFA16" t="e">
            <v>#N/A</v>
          </cell>
          <cell r="AFB16" t="e">
            <v>#N/A</v>
          </cell>
          <cell r="AFC16" t="e">
            <v>#N/A</v>
          </cell>
          <cell r="AFD16" t="e">
            <v>#N/A</v>
          </cell>
          <cell r="AFE16" t="e">
            <v>#N/A</v>
          </cell>
          <cell r="AFF16">
            <v>95.120370695764294</v>
          </cell>
          <cell r="AFG16">
            <v>5.927016460556267E-2</v>
          </cell>
          <cell r="AFH16">
            <v>2.725172339321547</v>
          </cell>
          <cell r="AFI16">
            <v>95.064026091019471</v>
          </cell>
          <cell r="AFJ16">
            <v>92.596944380451276</v>
          </cell>
          <cell r="AFK16">
            <v>74.472767746188367</v>
          </cell>
          <cell r="AFL16">
            <v>73.64522689690483</v>
          </cell>
          <cell r="AFM16">
            <v>4.6457977678009854</v>
          </cell>
          <cell r="AFN16">
            <v>1.248253769729057</v>
          </cell>
          <cell r="AFO16">
            <v>7.6326640000000001</v>
          </cell>
          <cell r="AFP16">
            <v>8.7999999999999901</v>
          </cell>
          <cell r="AFQ16">
            <v>1672.6706171880501</v>
          </cell>
          <cell r="AFR16">
            <v>19.727472072864899</v>
          </cell>
          <cell r="AFS16">
            <v>4981.4662506242903</v>
          </cell>
          <cell r="AFT16">
            <v>4601.2476694407414</v>
          </cell>
          <cell r="AFU16">
            <v>7799333.3486981196</v>
          </cell>
          <cell r="AFV16">
            <v>4594.1473522710403</v>
          </cell>
          <cell r="AFW16">
            <v>7684495.2871760475</v>
          </cell>
          <cell r="AFX16">
            <v>201.49266113086901</v>
          </cell>
          <cell r="AFY16">
            <v>-1.1610844773357409</v>
          </cell>
          <cell r="AFZ16" t="e">
            <v>#N/A</v>
          </cell>
          <cell r="AGA16">
            <v>6764.1399999999894</v>
          </cell>
          <cell r="AGB16">
            <v>9661.2649999999994</v>
          </cell>
          <cell r="AGC16">
            <v>-7.6074353038557554</v>
          </cell>
          <cell r="AGD16">
            <v>-7.6331753778332292</v>
          </cell>
          <cell r="AGE16">
            <v>-7.6176696453222821</v>
          </cell>
          <cell r="AGF16">
            <v>5.0291543719456697E-2</v>
          </cell>
          <cell r="AGG16">
            <v>0.33426392394329602</v>
          </cell>
          <cell r="AGH16">
            <v>0.17013548682055499</v>
          </cell>
          <cell r="AGI16">
            <v>0.199875512449329</v>
          </cell>
          <cell r="AGJ16">
            <v>19.012232837186001</v>
          </cell>
          <cell r="AGK16">
            <v>6.3551035510814096</v>
          </cell>
          <cell r="AGL16">
            <v>8.2155117463662192E-2</v>
          </cell>
          <cell r="AGM16">
            <v>-7.6149858534152293E-2</v>
          </cell>
          <cell r="AGN16">
            <v>-9.2578487136183024E-3</v>
          </cell>
          <cell r="AGO16" t="e">
            <v>#N/A</v>
          </cell>
          <cell r="AGP16">
            <v>1695.04749776838</v>
          </cell>
          <cell r="AGQ16">
            <v>0.6611739345149914</v>
          </cell>
          <cell r="AGR16" t="e">
            <v>#N/A</v>
          </cell>
          <cell r="AGS16" t="e">
            <v>#N/A</v>
          </cell>
          <cell r="AGT16" t="e">
            <v>#N/A</v>
          </cell>
          <cell r="AGU16" t="e">
            <v>#N/A</v>
          </cell>
          <cell r="AGV16" t="e">
            <v>#N/A</v>
          </cell>
          <cell r="AGW16" t="e">
            <v>#N/A</v>
          </cell>
          <cell r="AGX16" t="e">
            <v>#N/A</v>
          </cell>
          <cell r="AGY16" t="e">
            <v>#N/A</v>
          </cell>
          <cell r="AGZ16" t="e">
            <v>#N/A</v>
          </cell>
          <cell r="AHA16" t="e">
            <v>#N/A</v>
          </cell>
          <cell r="AHB16" t="e">
            <v>#N/A</v>
          </cell>
          <cell r="AHC16" t="e">
            <v>#N/A</v>
          </cell>
          <cell r="AHD16" t="e">
            <v>#N/A</v>
          </cell>
          <cell r="AHE16" t="e">
            <v>#N/A</v>
          </cell>
          <cell r="AHF16" t="e">
            <v>#N/A</v>
          </cell>
          <cell r="AHG16" t="e">
            <v>#N/A</v>
          </cell>
          <cell r="AHH16" t="e">
            <v>#N/A</v>
          </cell>
          <cell r="AHI16" t="e">
            <v>#N/A</v>
          </cell>
          <cell r="AHJ16" t="e">
            <v>#N/A</v>
          </cell>
          <cell r="AHK16" t="e">
            <v>#N/A</v>
          </cell>
          <cell r="AHL16" t="e">
            <v>#N/A</v>
          </cell>
          <cell r="AHM16">
            <v>15544.226500000001</v>
          </cell>
          <cell r="AHN16">
            <v>22087.25489</v>
          </cell>
          <cell r="AHO16" t="e">
            <v>#N/A</v>
          </cell>
          <cell r="AHP16" t="e">
            <v>#N/A</v>
          </cell>
          <cell r="AHQ16" t="e">
            <v>#N/A</v>
          </cell>
          <cell r="AHR16" t="e">
            <v>#N/A</v>
          </cell>
          <cell r="AHS16" t="e">
            <v>#N/A</v>
          </cell>
          <cell r="AHT16" t="e">
            <v>#N/A</v>
          </cell>
          <cell r="AHU16" t="e">
            <v>#N/A</v>
          </cell>
          <cell r="AHV16" t="e">
            <v>#N/A</v>
          </cell>
          <cell r="AHW16" t="e">
            <v>#N/A</v>
          </cell>
          <cell r="AHX16" t="e">
            <v>#N/A</v>
          </cell>
          <cell r="AHY16" t="e">
            <v>#N/A</v>
          </cell>
          <cell r="AHZ16" t="e">
            <v>#N/A</v>
          </cell>
          <cell r="AIA16" t="e">
            <v>#N/A</v>
          </cell>
          <cell r="AIB16" t="e">
            <v>#N/A</v>
          </cell>
          <cell r="AIC16" t="e">
            <v>#N/A</v>
          </cell>
          <cell r="AID16">
            <v>2213.0470940199002</v>
          </cell>
          <cell r="AIE16">
            <v>-0.45401584602389189</v>
          </cell>
          <cell r="AIF16">
            <v>-0.25396363492284912</v>
          </cell>
          <cell r="AIG16">
            <v>2223.1405041882899</v>
          </cell>
          <cell r="AIH16">
            <v>2218.681738811154</v>
          </cell>
          <cell r="AII16">
            <v>71.314951570489981</v>
          </cell>
          <cell r="AIJ16">
            <v>71.368820752399031</v>
          </cell>
          <cell r="AIK16">
            <v>2.4038811431086771</v>
          </cell>
          <cell r="AIL16">
            <v>0.75326768039358782</v>
          </cell>
          <cell r="AIM16">
            <v>1.6980109999999999</v>
          </cell>
          <cell r="AIN16">
            <v>2.6</v>
          </cell>
          <cell r="AIO16">
            <v>1510.9416118966501</v>
          </cell>
          <cell r="AIP16">
            <v>475.32030326467299</v>
          </cell>
          <cell r="AIQ16">
            <v>4370.2212079750361</v>
          </cell>
          <cell r="AIR16">
            <v>4296.0143711392884</v>
          </cell>
          <cell r="AIS16">
            <v>6537635.525993811</v>
          </cell>
          <cell r="AIT16">
            <v>4253.3825785553299</v>
          </cell>
          <cell r="AIU16">
            <v>6426612.7292555198</v>
          </cell>
          <cell r="AIV16">
            <v>7362.8266993553207</v>
          </cell>
          <cell r="AIW16">
            <v>-2.318254951441622</v>
          </cell>
          <cell r="AIX16" t="e">
            <v>#N/A</v>
          </cell>
          <cell r="AIY16">
            <v>6123.4319999999898</v>
          </cell>
          <cell r="AIZ16">
            <v>8293.6774999999998</v>
          </cell>
          <cell r="AJA16">
            <v>-5.6037169073928421</v>
          </cell>
          <cell r="AJB16">
            <v>-5.6095308439971614</v>
          </cell>
          <cell r="AJC16">
            <v>-5.6102995799119526</v>
          </cell>
          <cell r="AJD16">
            <v>3.8702139399457339E-2</v>
          </cell>
          <cell r="AJE16">
            <v>5.8717100000000002</v>
          </cell>
          <cell r="AJF16">
            <v>7.8871817903963501</v>
          </cell>
          <cell r="AJG16">
            <v>0.42054986318294102</v>
          </cell>
          <cell r="AJH16">
            <v>88.787844808504005</v>
          </cell>
          <cell r="AJI16">
            <v>521.33647624054106</v>
          </cell>
          <cell r="AJJ16">
            <v>0.25788874906377102</v>
          </cell>
          <cell r="AJK16">
            <v>-1.9627997688828721E-2</v>
          </cell>
          <cell r="AJL16">
            <v>1.2675756147697241E-4</v>
          </cell>
          <cell r="AJM16" t="e">
            <v>#N/A</v>
          </cell>
          <cell r="AJN16">
            <v>1521.7908882972511</v>
          </cell>
          <cell r="AJO16">
            <v>-0.7465449706059446</v>
          </cell>
          <cell r="AJP16" t="e">
            <v>#N/A</v>
          </cell>
          <cell r="AJQ16" t="e">
            <v>#N/A</v>
          </cell>
          <cell r="AJR16" t="e">
            <v>#N/A</v>
          </cell>
          <cell r="AJS16" t="e">
            <v>#N/A</v>
          </cell>
          <cell r="AJT16" t="e">
            <v>#N/A</v>
          </cell>
          <cell r="AJU16" t="e">
            <v>#N/A</v>
          </cell>
          <cell r="AJV16" t="e">
            <v>#N/A</v>
          </cell>
          <cell r="AJW16" t="e">
            <v>#N/A</v>
          </cell>
          <cell r="AJX16" t="e">
            <v>#N/A</v>
          </cell>
          <cell r="AJY16" t="e">
            <v>#N/A</v>
          </cell>
          <cell r="AJZ16" t="e">
            <v>#N/A</v>
          </cell>
          <cell r="AKA16" t="e">
            <v>#N/A</v>
          </cell>
          <cell r="AKB16" t="e">
            <v>#N/A</v>
          </cell>
          <cell r="AKC16" t="e">
            <v>#N/A</v>
          </cell>
          <cell r="AKD16" t="e">
            <v>#N/A</v>
          </cell>
          <cell r="AKE16" t="e">
            <v>#N/A</v>
          </cell>
          <cell r="AKF16" t="e">
            <v>#N/A</v>
          </cell>
          <cell r="AKG16" t="e">
            <v>#N/A</v>
          </cell>
          <cell r="AKH16" t="e">
            <v>#N/A</v>
          </cell>
          <cell r="AKI16" t="e">
            <v>#N/A</v>
          </cell>
          <cell r="AKJ16" t="e">
            <v>#N/A</v>
          </cell>
          <cell r="AKK16">
            <v>1364.14525714295</v>
          </cell>
          <cell r="AKL16">
            <v>1882.5985000000001</v>
          </cell>
          <cell r="AKM16" t="e">
            <v>#N/A</v>
          </cell>
          <cell r="AKN16" t="e">
            <v>#N/A</v>
          </cell>
          <cell r="AKO16" t="e">
            <v>#N/A</v>
          </cell>
          <cell r="AKP16" t="e">
            <v>#N/A</v>
          </cell>
          <cell r="AKQ16" t="e">
            <v>#N/A</v>
          </cell>
          <cell r="AKR16" t="e">
            <v>#N/A</v>
          </cell>
          <cell r="AKS16" t="e">
            <v>#N/A</v>
          </cell>
          <cell r="AKT16" t="e">
            <v>#N/A</v>
          </cell>
          <cell r="AKU16" t="e">
            <v>#N/A</v>
          </cell>
          <cell r="AKV16" t="e">
            <v>#N/A</v>
          </cell>
          <cell r="AKW16" t="e">
            <v>#N/A</v>
          </cell>
          <cell r="AKX16" t="e">
            <v>#N/A</v>
          </cell>
          <cell r="AKY16" t="e">
            <v>#N/A</v>
          </cell>
          <cell r="AKZ16" t="e">
            <v>#N/A</v>
          </cell>
          <cell r="ALA16" t="e">
            <v>#N/A</v>
          </cell>
          <cell r="ALB16" t="e">
            <v>#N/A</v>
          </cell>
          <cell r="ALC16" t="e">
            <v>#N/A</v>
          </cell>
          <cell r="ALD16" t="e">
            <v>#N/A</v>
          </cell>
          <cell r="ALE16" t="e">
            <v>#N/A</v>
          </cell>
          <cell r="ALF16" t="e">
            <v>#N/A</v>
          </cell>
          <cell r="ALG16" t="e">
            <v>#N/A</v>
          </cell>
          <cell r="ALH16" t="e">
            <v>#N/A</v>
          </cell>
          <cell r="ALI16" t="e">
            <v>#N/A</v>
          </cell>
          <cell r="ALJ16" t="e">
            <v>#N/A</v>
          </cell>
          <cell r="ALK16" t="e">
            <v>#N/A</v>
          </cell>
          <cell r="ALL16" t="e">
            <v>#N/A</v>
          </cell>
          <cell r="ALM16" t="e">
            <v>#N/A</v>
          </cell>
          <cell r="ALN16" t="e">
            <v>#N/A</v>
          </cell>
          <cell r="ALO16" t="e">
            <v>#N/A</v>
          </cell>
          <cell r="ALP16" t="e">
            <v>#N/A</v>
          </cell>
          <cell r="ALQ16" t="e">
            <v>#N/A</v>
          </cell>
          <cell r="ALR16" t="e">
            <v>#N/A</v>
          </cell>
          <cell r="ALS16" t="e">
            <v>#N/A</v>
          </cell>
          <cell r="ALT16" t="e">
            <v>#N/A</v>
          </cell>
          <cell r="ALU16" t="e">
            <v>#N/A</v>
          </cell>
          <cell r="ALV16" t="e">
            <v>#N/A</v>
          </cell>
          <cell r="ALW16">
            <v>3477.5810000000001</v>
          </cell>
          <cell r="ALX16">
            <v>4938.9724999999999</v>
          </cell>
          <cell r="ALY16" t="e">
            <v>#N/A</v>
          </cell>
          <cell r="ALZ16" t="e">
            <v>#N/A</v>
          </cell>
          <cell r="AMA16" t="e">
            <v>#N/A</v>
          </cell>
          <cell r="AMB16" t="e">
            <v>#N/A</v>
          </cell>
          <cell r="AMC16" t="e">
            <v>#N/A</v>
          </cell>
          <cell r="AMD16" t="e">
            <v>#N/A</v>
          </cell>
          <cell r="AME16" t="e">
            <v>#N/A</v>
          </cell>
          <cell r="AMF16" t="e">
            <v>#N/A</v>
          </cell>
          <cell r="AMG16" t="e">
            <v>#N/A</v>
          </cell>
          <cell r="AMH16" t="e">
            <v>#N/A</v>
          </cell>
          <cell r="AMI16" t="e">
            <v>#N/A</v>
          </cell>
          <cell r="AMJ16" t="e">
            <v>#N/A</v>
          </cell>
          <cell r="AMK16" t="e">
            <v>#N/A</v>
          </cell>
          <cell r="AML16" t="e">
            <v>#N/A</v>
          </cell>
          <cell r="AMM16" t="e">
            <v>#N/A</v>
          </cell>
          <cell r="AMN16">
            <v>1004.89596778313</v>
          </cell>
          <cell r="AMO16">
            <v>3.3073160032716991</v>
          </cell>
          <cell r="AMP16">
            <v>3.3235063753224821</v>
          </cell>
          <cell r="AMQ16">
            <v>972.72488208996299</v>
          </cell>
          <cell r="AMR16">
            <v>972.57246006813489</v>
          </cell>
          <cell r="AMS16">
            <v>64.964014200223261</v>
          </cell>
          <cell r="AMT16">
            <v>64.513859305505733</v>
          </cell>
          <cell r="AMU16">
            <v>2.741830477174823</v>
          </cell>
          <cell r="AMV16">
            <v>2.0494966739606819</v>
          </cell>
          <cell r="AMW16">
            <v>7.225079</v>
          </cell>
          <cell r="AMX16">
            <v>5.4</v>
          </cell>
          <cell r="AMY16">
            <v>1653.03926487076</v>
          </cell>
          <cell r="AMZ16">
            <v>185.89176250955401</v>
          </cell>
          <cell r="ANA16">
            <v>26488.47753966181</v>
          </cell>
          <cell r="ANB16">
            <v>24574.66411152398</v>
          </cell>
          <cell r="ANC16">
            <v>40311998.376781993</v>
          </cell>
          <cell r="AND16">
            <v>25232.9463107224</v>
          </cell>
          <cell r="ANE16">
            <v>41711051.019999906</v>
          </cell>
          <cell r="ANF16">
            <v>2695.6520460071802</v>
          </cell>
          <cell r="ANG16">
            <v>1.9763102145235349</v>
          </cell>
          <cell r="ANH16" t="e">
            <v>#N/A</v>
          </cell>
          <cell r="ANI16">
            <v>41058.584658880012</v>
          </cell>
          <cell r="ANJ16">
            <v>56240.128858339202</v>
          </cell>
          <cell r="ANK16">
            <v>-7.2572289214198236</v>
          </cell>
          <cell r="ANL16">
            <v>-7.2666601650367451</v>
          </cell>
          <cell r="ANM16">
            <v>-7.2675909111426407</v>
          </cell>
          <cell r="ANN16">
            <v>5.3881536175750651E-2</v>
          </cell>
          <cell r="ANO16">
            <v>0.64630399999999999</v>
          </cell>
          <cell r="ANP16">
            <v>0.615982587178873</v>
          </cell>
          <cell r="ANQ16">
            <v>0.30270540171695298</v>
          </cell>
          <cell r="ANR16">
            <v>342.01651642752199</v>
          </cell>
          <cell r="ANS16">
            <v>221.04664263317301</v>
          </cell>
          <cell r="ANT16">
            <v>0.21412826421526401</v>
          </cell>
          <cell r="ANU16">
            <v>-6.4048068574612538E-3</v>
          </cell>
          <cell r="ANV16">
            <v>2.2260680888566611E-2</v>
          </cell>
          <cell r="ANW16" t="e">
            <v>#N/A</v>
          </cell>
          <cell r="ANX16">
            <v>1640.3885804436361</v>
          </cell>
          <cell r="ANY16">
            <v>-1.399195593234059</v>
          </cell>
          <cell r="ANZ16">
            <v>7743.6319885103894</v>
          </cell>
          <cell r="AOA16">
            <v>3.6563710631412061</v>
          </cell>
          <cell r="AOB16">
            <v>3.2006324532814818</v>
          </cell>
          <cell r="AOC16">
            <v>7470.483395365477</v>
          </cell>
          <cell r="AOD16">
            <v>7503.473384250723</v>
          </cell>
          <cell r="AOE16">
            <v>69.714227322001435</v>
          </cell>
          <cell r="AOF16">
            <v>69.427689003366126</v>
          </cell>
          <cell r="AOG16">
            <v>0.2904500908313068</v>
          </cell>
          <cell r="AOH16">
            <v>0.92696013956912182</v>
          </cell>
          <cell r="AOI16">
            <v>6.6544610000000004</v>
          </cell>
          <cell r="AOJ16">
            <v>5.8</v>
          </cell>
          <cell r="AOK16">
            <v>1676.00886671496</v>
          </cell>
          <cell r="AOL16">
            <v>1394.320746267</v>
          </cell>
          <cell r="AOM16">
            <v>114434.8448189879</v>
          </cell>
          <cell r="AON16">
            <v>106819.82270009779</v>
          </cell>
          <cell r="AOO16">
            <v>177661340.34682319</v>
          </cell>
          <cell r="AOP16">
            <v>108242.520521732</v>
          </cell>
          <cell r="AOQ16">
            <v>181415424.1499989</v>
          </cell>
          <cell r="AOR16">
            <v>18957.166569233399</v>
          </cell>
          <cell r="AOS16">
            <v>0.81874801219301574</v>
          </cell>
          <cell r="AOT16">
            <v>107886.70969092099</v>
          </cell>
          <cell r="AOU16">
            <v>164825.945471755</v>
          </cell>
          <cell r="AOV16">
            <v>225106</v>
          </cell>
          <cell r="AOW16">
            <v>-6.8534470353228496</v>
          </cell>
          <cell r="AOX16">
            <v>-6.8612472396614121</v>
          </cell>
          <cell r="AOY16">
            <v>-6.875766389059021</v>
          </cell>
          <cell r="AOZ16">
            <v>4.4206586303053082E-2</v>
          </cell>
          <cell r="APA16">
            <v>1.3704700000000001</v>
          </cell>
          <cell r="APB16">
            <v>1.26721172890106</v>
          </cell>
          <cell r="APC16">
            <v>0.282561922862135</v>
          </cell>
          <cell r="APD16">
            <v>1917.1036213853599</v>
          </cell>
          <cell r="APE16">
            <v>2627.3330000000001</v>
          </cell>
          <cell r="APF16">
            <v>0.358347084549965</v>
          </cell>
          <cell r="APG16">
            <v>8.1874801219275102E-3</v>
          </cell>
          <cell r="APH16">
            <v>-8.4854811423374092E-4</v>
          </cell>
          <cell r="API16" t="e">
            <v>#N/A</v>
          </cell>
          <cell r="APJ16">
            <v>1663.186998967567</v>
          </cell>
          <cell r="APK16">
            <v>-0.28519424762476492</v>
          </cell>
        </row>
        <row r="17">
          <cell r="A17">
            <v>1980</v>
          </cell>
          <cell r="B17">
            <v>188.17180787688</v>
          </cell>
          <cell r="C17">
            <v>1.1482314026639351</v>
          </cell>
          <cell r="D17">
            <v>1.478885016479303</v>
          </cell>
          <cell r="E17">
            <v>186.0356876906541</v>
          </cell>
          <cell r="F17">
            <v>185.42951851148391</v>
          </cell>
          <cell r="G17">
            <v>63.893411930388552</v>
          </cell>
          <cell r="H17">
            <v>63.433885697402793</v>
          </cell>
          <cell r="I17">
            <v>-0.2109712476353387</v>
          </cell>
          <cell r="J17">
            <v>1.283203360165164</v>
          </cell>
          <cell r="K17">
            <v>1.9929520000000001</v>
          </cell>
          <cell r="L17">
            <v>1.9</v>
          </cell>
          <cell r="M17">
            <v>1880.2859639999999</v>
          </cell>
          <cell r="N17">
            <v>49.416177644908601</v>
          </cell>
          <cell r="O17">
            <v>3526.1434908120882</v>
          </cell>
          <cell r="P17">
            <v>3455.8691435890792</v>
          </cell>
          <cell r="Q17">
            <v>6414708.9411661774</v>
          </cell>
          <cell r="R17">
            <v>3484.2054324927799</v>
          </cell>
          <cell r="S17">
            <v>6551302.5704087233</v>
          </cell>
          <cell r="T17">
            <v>556.59550830228</v>
          </cell>
          <cell r="U17">
            <v>0.82111188796476497</v>
          </cell>
          <cell r="V17" t="e">
            <v>#N/A</v>
          </cell>
          <cell r="W17">
            <v>5558.7695000000003</v>
          </cell>
          <cell r="X17">
            <v>7549.43</v>
          </cell>
          <cell r="Y17">
            <v>-7.1771515503306542</v>
          </cell>
          <cell r="Z17">
            <v>-7.168380091905119</v>
          </cell>
          <cell r="AA17">
            <v>-7.1748727673075683</v>
          </cell>
          <cell r="AB17">
            <v>5.5373865001119862E-2</v>
          </cell>
          <cell r="AC17">
            <v>1.3058290880286001</v>
          </cell>
          <cell r="AD17">
            <v>1.2064668127685501</v>
          </cell>
          <cell r="AE17">
            <v>0.31275243850786</v>
          </cell>
          <cell r="AF17">
            <v>58.851191771926999</v>
          </cell>
          <cell r="AG17">
            <v>76.849598080931898</v>
          </cell>
          <cell r="AH17">
            <v>0.45697141230273802</v>
          </cell>
          <cell r="AI17">
            <v>8.2111188796346029E-3</v>
          </cell>
          <cell r="AJ17">
            <v>5.0736629412767376E-3</v>
          </cell>
          <cell r="AK17" t="e">
            <v>#N/A</v>
          </cell>
          <cell r="AL17">
            <v>1856.178192703271</v>
          </cell>
          <cell r="AM17">
            <v>-0.60361527093689693</v>
          </cell>
          <cell r="AN17">
            <v>238.443657408278</v>
          </cell>
          <cell r="AO17">
            <v>0.23859781034223371</v>
          </cell>
          <cell r="AP17">
            <v>2.6114381200625258</v>
          </cell>
          <cell r="AQ17">
            <v>237.87609026557661</v>
          </cell>
          <cell r="AR17">
            <v>232.3753197273021</v>
          </cell>
          <cell r="AS17">
            <v>55.694532174130991</v>
          </cell>
          <cell r="AT17">
            <v>55.718906876307251</v>
          </cell>
          <cell r="AU17">
            <v>4.0433404945536822</v>
          </cell>
          <cell r="AV17">
            <v>1.833680619785572</v>
          </cell>
          <cell r="AW17">
            <v>7.7012790000000004</v>
          </cell>
          <cell r="AX17">
            <v>7.5</v>
          </cell>
          <cell r="AY17">
            <v>1721.6622610249201</v>
          </cell>
          <cell r="AZ17">
            <v>53.572456266696101</v>
          </cell>
          <cell r="BA17">
            <v>4078.869425130481</v>
          </cell>
          <cell r="BB17">
            <v>3764.744310655487</v>
          </cell>
          <cell r="BC17">
            <v>6488512.7523682294</v>
          </cell>
          <cell r="BD17">
            <v>3771.30370784357</v>
          </cell>
          <cell r="BE17">
            <v>6492911.2686576257</v>
          </cell>
          <cell r="BF17">
            <v>627.06542213729892</v>
          </cell>
          <cell r="BG17">
            <v>4.5805048716819119</v>
          </cell>
          <cell r="BH17" t="e">
            <v>#N/A</v>
          </cell>
          <cell r="BI17">
            <v>7320.4404999999997</v>
          </cell>
          <cell r="BJ17" t="e">
            <v>#N/A</v>
          </cell>
          <cell r="BK17">
            <v>-6.9762787794206478</v>
          </cell>
          <cell r="BL17">
            <v>-6.988035163798104</v>
          </cell>
          <cell r="BM17">
            <v>-6.9782214345393241</v>
          </cell>
          <cell r="BN17">
            <v>5.4813748267414211E-2</v>
          </cell>
          <cell r="BO17">
            <v>1.00639813187439</v>
          </cell>
          <cell r="BP17">
            <v>1.1273765582298001</v>
          </cell>
          <cell r="BQ17">
            <v>0.383124724159632</v>
          </cell>
          <cell r="BR17">
            <v>91.3536604721603</v>
          </cell>
          <cell r="BS17">
            <v>91.938153239070104</v>
          </cell>
          <cell r="BT17">
            <v>0.42463309271626398</v>
          </cell>
          <cell r="BU17">
            <v>4.5805048716819591E-2</v>
          </cell>
          <cell r="BV17">
            <v>2.8079475942739969E-2</v>
          </cell>
          <cell r="BW17" t="e">
            <v>#N/A</v>
          </cell>
          <cell r="BX17">
            <v>1723.493607256027</v>
          </cell>
          <cell r="BY17">
            <v>-0.85786078182014114</v>
          </cell>
          <cell r="BZ17" t="e">
            <v>#N/A</v>
          </cell>
          <cell r="CA17" t="e">
            <v>#N/A</v>
          </cell>
          <cell r="CB17" t="e">
            <v>#N/A</v>
          </cell>
          <cell r="CC17" t="e">
            <v>#N/A</v>
          </cell>
          <cell r="CD17" t="e">
            <v>#N/A</v>
          </cell>
          <cell r="CE17" t="e">
            <v>#N/A</v>
          </cell>
          <cell r="CF17" t="e">
            <v>#N/A</v>
          </cell>
          <cell r="CG17" t="e">
            <v>#N/A</v>
          </cell>
          <cell r="CH17" t="e">
            <v>#N/A</v>
          </cell>
          <cell r="CI17" t="e">
            <v>#N/A</v>
          </cell>
          <cell r="CJ17" t="e">
            <v>#N/A</v>
          </cell>
          <cell r="CK17" t="e">
            <v>#N/A</v>
          </cell>
          <cell r="CL17" t="e">
            <v>#N/A</v>
          </cell>
          <cell r="CM17" t="e">
            <v>#N/A</v>
          </cell>
          <cell r="CN17" t="e">
            <v>#N/A</v>
          </cell>
          <cell r="CO17" t="e">
            <v>#N/A</v>
          </cell>
          <cell r="CP17" t="e">
            <v>#N/A</v>
          </cell>
          <cell r="CQ17" t="e">
            <v>#N/A</v>
          </cell>
          <cell r="CR17" t="e">
            <v>#N/A</v>
          </cell>
          <cell r="CS17" t="e">
            <v>#N/A</v>
          </cell>
          <cell r="CT17" t="e">
            <v>#N/A</v>
          </cell>
          <cell r="CU17">
            <v>6560.2214999999997</v>
          </cell>
          <cell r="CV17">
            <v>8861.5344999999998</v>
          </cell>
          <cell r="CW17" t="e">
            <v>#N/A</v>
          </cell>
          <cell r="CX17" t="e">
            <v>#N/A</v>
          </cell>
          <cell r="CY17" t="e">
            <v>#N/A</v>
          </cell>
          <cell r="CZ17" t="e">
            <v>#N/A</v>
          </cell>
          <cell r="DA17" t="e">
            <v>#N/A</v>
          </cell>
          <cell r="DB17" t="e">
            <v>#N/A</v>
          </cell>
          <cell r="DC17" t="e">
            <v>#N/A</v>
          </cell>
          <cell r="DD17" t="e">
            <v>#N/A</v>
          </cell>
          <cell r="DE17" t="e">
            <v>#N/A</v>
          </cell>
          <cell r="DF17" t="e">
            <v>#N/A</v>
          </cell>
          <cell r="DG17" t="e">
            <v>#N/A</v>
          </cell>
          <cell r="DH17" t="e">
            <v>#N/A</v>
          </cell>
          <cell r="DI17" t="e">
            <v>#N/A</v>
          </cell>
          <cell r="DJ17" t="e">
            <v>#N/A</v>
          </cell>
          <cell r="DK17" t="e">
            <v>#N/A</v>
          </cell>
          <cell r="DL17" t="e">
            <v>#N/A</v>
          </cell>
          <cell r="DM17" t="e">
            <v>#N/A</v>
          </cell>
          <cell r="DN17" t="e">
            <v>#N/A</v>
          </cell>
          <cell r="DO17" t="e">
            <v>#N/A</v>
          </cell>
          <cell r="DP17" t="e">
            <v>#N/A</v>
          </cell>
          <cell r="DQ17" t="e">
            <v>#N/A</v>
          </cell>
          <cell r="DR17" t="e">
            <v>#N/A</v>
          </cell>
          <cell r="DS17" t="e">
            <v>#N/A</v>
          </cell>
          <cell r="DT17" t="e">
            <v>#N/A</v>
          </cell>
          <cell r="DU17" t="e">
            <v>#N/A</v>
          </cell>
          <cell r="DV17" t="e">
            <v>#N/A</v>
          </cell>
          <cell r="DW17" t="e">
            <v>#N/A</v>
          </cell>
          <cell r="DX17" t="e">
            <v>#N/A</v>
          </cell>
          <cell r="DY17" t="e">
            <v>#N/A</v>
          </cell>
          <cell r="DZ17" t="e">
            <v>#N/A</v>
          </cell>
          <cell r="EA17" t="e">
            <v>#N/A</v>
          </cell>
          <cell r="EB17" t="e">
            <v>#N/A</v>
          </cell>
          <cell r="EC17" t="e">
            <v>#N/A</v>
          </cell>
          <cell r="ED17" t="e">
            <v>#N/A</v>
          </cell>
          <cell r="EE17" t="e">
            <v>#N/A</v>
          </cell>
          <cell r="EF17" t="e">
            <v>#N/A</v>
          </cell>
          <cell r="EG17" t="e">
            <v>#N/A</v>
          </cell>
          <cell r="EH17">
            <v>509.05</v>
          </cell>
          <cell r="EI17" t="e">
            <v>#N/A</v>
          </cell>
          <cell r="EJ17" t="e">
            <v>#N/A</v>
          </cell>
          <cell r="EK17" t="e">
            <v>#N/A</v>
          </cell>
          <cell r="EL17" t="e">
            <v>#N/A</v>
          </cell>
          <cell r="EM17">
            <v>0.79068436322132796</v>
          </cell>
          <cell r="EN17" t="e">
            <v>#N/A</v>
          </cell>
          <cell r="EO17" t="e">
            <v>#N/A</v>
          </cell>
          <cell r="EP17">
            <v>1.84301631205594</v>
          </cell>
          <cell r="EQ17">
            <v>1.4572441791044699</v>
          </cell>
          <cell r="ER17" t="e">
            <v>#N/A</v>
          </cell>
          <cell r="ES17" t="e">
            <v>#N/A</v>
          </cell>
          <cell r="ET17" t="e">
            <v>#N/A</v>
          </cell>
          <cell r="EU17" t="e">
            <v>#N/A</v>
          </cell>
          <cell r="EV17" t="e">
            <v>#N/A</v>
          </cell>
          <cell r="EW17" t="e">
            <v>#N/A</v>
          </cell>
          <cell r="EX17" t="e">
            <v>#N/A</v>
          </cell>
          <cell r="EY17" t="e">
            <v>#N/A</v>
          </cell>
          <cell r="EZ17" t="e">
            <v>#N/A</v>
          </cell>
          <cell r="FA17" t="e">
            <v>#N/A</v>
          </cell>
          <cell r="FB17" t="e">
            <v>#N/A</v>
          </cell>
          <cell r="FC17" t="e">
            <v>#N/A</v>
          </cell>
          <cell r="FD17" t="e">
            <v>#N/A</v>
          </cell>
          <cell r="FE17" t="e">
            <v>#N/A</v>
          </cell>
          <cell r="FF17" t="e">
            <v>#N/A</v>
          </cell>
          <cell r="FG17" t="e">
            <v>#N/A</v>
          </cell>
          <cell r="FH17" t="e">
            <v>#N/A</v>
          </cell>
          <cell r="FI17" t="e">
            <v>#N/A</v>
          </cell>
          <cell r="FJ17" t="e">
            <v>#N/A</v>
          </cell>
          <cell r="FK17" t="e">
            <v>#N/A</v>
          </cell>
          <cell r="FL17" t="e">
            <v>#N/A</v>
          </cell>
          <cell r="FM17" t="e">
            <v>#N/A</v>
          </cell>
          <cell r="FN17" t="e">
            <v>#N/A</v>
          </cell>
          <cell r="FO17" t="e">
            <v>#N/A</v>
          </cell>
          <cell r="FP17" t="e">
            <v>#N/A</v>
          </cell>
          <cell r="FQ17" t="e">
            <v>#N/A</v>
          </cell>
          <cell r="FR17" t="e">
            <v>#N/A</v>
          </cell>
          <cell r="FS17">
            <v>7426.9294999999902</v>
          </cell>
          <cell r="FT17">
            <v>10307.692668178601</v>
          </cell>
          <cell r="FU17" t="e">
            <v>#N/A</v>
          </cell>
          <cell r="FV17" t="e">
            <v>#N/A</v>
          </cell>
          <cell r="FW17" t="e">
            <v>#N/A</v>
          </cell>
          <cell r="FX17" t="e">
            <v>#N/A</v>
          </cell>
          <cell r="FY17" t="e">
            <v>#N/A</v>
          </cell>
          <cell r="FZ17" t="e">
            <v>#N/A</v>
          </cell>
          <cell r="GA17" t="e">
            <v>#N/A</v>
          </cell>
          <cell r="GB17" t="e">
            <v>#N/A</v>
          </cell>
          <cell r="GC17" t="e">
            <v>#N/A</v>
          </cell>
          <cell r="GD17" t="e">
            <v>#N/A</v>
          </cell>
          <cell r="GE17" t="e">
            <v>#N/A</v>
          </cell>
          <cell r="GF17" t="e">
            <v>#N/A</v>
          </cell>
          <cell r="GG17" t="e">
            <v>#N/A</v>
          </cell>
          <cell r="GH17" t="e">
            <v>#N/A</v>
          </cell>
          <cell r="GI17" t="e">
            <v>#N/A</v>
          </cell>
          <cell r="GJ17">
            <v>1838.0920637926899</v>
          </cell>
          <cell r="GK17">
            <v>2.01634456328319</v>
          </cell>
          <cell r="GL17">
            <v>2.0846484228636002</v>
          </cell>
          <cell r="GM17">
            <v>1801.7623270675781</v>
          </cell>
          <cell r="GN17">
            <v>1800.556785167923</v>
          </cell>
          <cell r="GO17">
            <v>59.197562356618803</v>
          </cell>
          <cell r="GP17">
            <v>59.039003797386059</v>
          </cell>
          <cell r="GQ17">
            <v>7.557950051291229E-2</v>
          </cell>
          <cell r="GR17">
            <v>1.599723796084795</v>
          </cell>
          <cell r="GS17">
            <v>4.1074390000000003</v>
          </cell>
          <cell r="GT17">
            <v>2.7</v>
          </cell>
          <cell r="GU17">
            <v>1745.6876864458</v>
          </cell>
          <cell r="GV17">
            <v>424.49519122820999</v>
          </cell>
          <cell r="GW17">
            <v>34949.019750189371</v>
          </cell>
          <cell r="GX17">
            <v>33513.510082852386</v>
          </cell>
          <cell r="GY17">
            <v>58469810.395068772</v>
          </cell>
          <cell r="GZ17">
            <v>34096.723073478097</v>
          </cell>
          <cell r="HA17">
            <v>59522229.617523119</v>
          </cell>
          <cell r="HB17">
            <v>5685.7695627560897</v>
          </cell>
          <cell r="HC17">
            <v>0.98822027552580849</v>
          </cell>
          <cell r="HD17">
            <v>34500.6263502402</v>
          </cell>
          <cell r="HE17">
            <v>59196.493000000002</v>
          </cell>
          <cell r="HF17">
            <v>78248.562319378601</v>
          </cell>
          <cell r="HG17">
            <v>-7.1457284917596784</v>
          </cell>
          <cell r="HH17">
            <v>-7.152250049332963</v>
          </cell>
          <cell r="HI17">
            <v>-7.1540958082845112</v>
          </cell>
          <cell r="HJ17">
            <v>4.8954240698559838E-2</v>
          </cell>
          <cell r="HK17">
            <v>1.2906080794343</v>
          </cell>
          <cell r="HL17">
            <v>1.35074498807305</v>
          </cell>
          <cell r="HM17">
            <v>0.37366792890096789</v>
          </cell>
          <cell r="HN17">
            <v>686.836054606723</v>
          </cell>
          <cell r="HO17">
            <v>886.43616132221996</v>
          </cell>
          <cell r="HP17">
            <v>0.51460740497256896</v>
          </cell>
          <cell r="HQ17">
            <v>9.8822027552633966E-3</v>
          </cell>
          <cell r="HR17">
            <v>3.6236960997701288E-4</v>
          </cell>
          <cell r="HS17" t="e">
            <v>#N/A</v>
          </cell>
          <cell r="HT17">
            <v>1744.66387586735</v>
          </cell>
          <cell r="HU17">
            <v>-0.8732364319298358</v>
          </cell>
          <cell r="HV17">
            <v>1160.0627377737101</v>
          </cell>
          <cell r="HW17">
            <v>-1.751208759060741</v>
          </cell>
          <cell r="HX17">
            <v>-0.98856278208631077</v>
          </cell>
          <cell r="HY17">
            <v>1180.739959363819</v>
          </cell>
          <cell r="HZ17">
            <v>1171.6451860208181</v>
          </cell>
          <cell r="IA17">
            <v>70.692727891395066</v>
          </cell>
          <cell r="IB17">
            <v>71.483254368753222</v>
          </cell>
          <cell r="IC17">
            <v>-1.563061620718553</v>
          </cell>
          <cell r="ID17">
            <v>1.731982752885042</v>
          </cell>
          <cell r="IE17">
            <v>5.0883450000000003</v>
          </cell>
          <cell r="IF17">
            <v>5.5</v>
          </cell>
          <cell r="IG17">
            <v>1577.4359226157301</v>
          </cell>
          <cell r="IH17">
            <v>177.102024772378</v>
          </cell>
          <cell r="II17">
            <v>2691.3934930128012</v>
          </cell>
          <cell r="IJ17">
            <v>2554.4461067807588</v>
          </cell>
          <cell r="IK17">
            <v>3991816.4921048642</v>
          </cell>
          <cell r="IL17">
            <v>2515.2399999999998</v>
          </cell>
          <cell r="IM17">
            <v>3967629.929999989</v>
          </cell>
          <cell r="IN17">
            <v>3095.8702957620199</v>
          </cell>
          <cell r="IO17">
            <v>0.46743977630274708</v>
          </cell>
          <cell r="IP17">
            <v>2527.3200000000002</v>
          </cell>
          <cell r="IQ17">
            <v>3765.0684999999999</v>
          </cell>
          <cell r="IR17">
            <v>5124.38</v>
          </cell>
          <cell r="IS17">
            <v>-5.6329008135974821</v>
          </cell>
          <cell r="IT17">
            <v>-5.6133445171597529</v>
          </cell>
          <cell r="IU17">
            <v>-5.6191839289526504</v>
          </cell>
          <cell r="IV17">
            <v>4.0345205564810367E-2</v>
          </cell>
          <cell r="IW17">
            <v>7.8273599999999997</v>
          </cell>
          <cell r="IX17">
            <v>9.9065379121053692</v>
          </cell>
          <cell r="IY17">
            <v>0.32761989213160603</v>
          </cell>
          <cell r="IZ17">
            <v>50.985944175302997</v>
          </cell>
          <cell r="JA17">
            <v>399.08533999999997</v>
          </cell>
          <cell r="JB17">
            <v>0.38269390538540199</v>
          </cell>
          <cell r="JC17">
            <v>5.2995252240223972E-3</v>
          </cell>
          <cell r="JD17">
            <v>8.4004730103860649E-4</v>
          </cell>
          <cell r="JE17" t="e">
            <v>#N/A</v>
          </cell>
          <cell r="JF17">
            <v>1562.6935645690919</v>
          </cell>
          <cell r="JG17">
            <v>-0.53030474404051064</v>
          </cell>
          <cell r="JH17" t="e">
            <v>#N/A</v>
          </cell>
          <cell r="JI17" t="e">
            <v>#N/A</v>
          </cell>
          <cell r="JJ17" t="e">
            <v>#N/A</v>
          </cell>
          <cell r="JK17" t="e">
            <v>#N/A</v>
          </cell>
          <cell r="JL17" t="e">
            <v>#N/A</v>
          </cell>
          <cell r="JM17" t="e">
            <v>#N/A</v>
          </cell>
          <cell r="JN17" t="e">
            <v>#N/A</v>
          </cell>
          <cell r="JO17" t="e">
            <v>#N/A</v>
          </cell>
          <cell r="JP17" t="e">
            <v>#N/A</v>
          </cell>
          <cell r="JQ17" t="e">
            <v>#N/A</v>
          </cell>
          <cell r="JR17" t="e">
            <v>#N/A</v>
          </cell>
          <cell r="JS17" t="e">
            <v>#N/A</v>
          </cell>
          <cell r="JT17" t="e">
            <v>#N/A</v>
          </cell>
          <cell r="JU17" t="e">
            <v>#N/A</v>
          </cell>
          <cell r="JV17" t="e">
            <v>#N/A</v>
          </cell>
          <cell r="JW17" t="e">
            <v>#N/A</v>
          </cell>
          <cell r="JX17" t="e">
            <v>#N/A</v>
          </cell>
          <cell r="JY17" t="e">
            <v>#N/A</v>
          </cell>
          <cell r="JZ17" t="e">
            <v>#N/A</v>
          </cell>
          <cell r="KA17" t="e">
            <v>#N/A</v>
          </cell>
          <cell r="KB17" t="e">
            <v>#N/A</v>
          </cell>
          <cell r="KC17">
            <v>1087.3544999999999</v>
          </cell>
          <cell r="KD17">
            <v>1489.0089294520801</v>
          </cell>
          <cell r="KE17" t="e">
            <v>#N/A</v>
          </cell>
          <cell r="KF17" t="e">
            <v>#N/A</v>
          </cell>
          <cell r="KG17" t="e">
            <v>#N/A</v>
          </cell>
          <cell r="KH17" t="e">
            <v>#N/A</v>
          </cell>
          <cell r="KI17" t="e">
            <v>#N/A</v>
          </cell>
          <cell r="KJ17" t="e">
            <v>#N/A</v>
          </cell>
          <cell r="KK17" t="e">
            <v>#N/A</v>
          </cell>
          <cell r="KL17" t="e">
            <v>#N/A</v>
          </cell>
          <cell r="KM17" t="e">
            <v>#N/A</v>
          </cell>
          <cell r="KN17" t="e">
            <v>#N/A</v>
          </cell>
          <cell r="KO17" t="e">
            <v>#N/A</v>
          </cell>
          <cell r="KP17" t="e">
            <v>#N/A</v>
          </cell>
          <cell r="KQ17" t="e">
            <v>#N/A</v>
          </cell>
          <cell r="KR17" t="e">
            <v>#N/A</v>
          </cell>
          <cell r="KS17" t="e">
            <v>#N/A</v>
          </cell>
          <cell r="KT17">
            <v>131.66091031542899</v>
          </cell>
          <cell r="KU17">
            <v>3.0455504408194218</v>
          </cell>
          <cell r="KV17">
            <v>3.783746622498696</v>
          </cell>
          <cell r="KW17">
            <v>127.7696220285065</v>
          </cell>
          <cell r="KX17">
            <v>126.86081838453011</v>
          </cell>
          <cell r="KY17">
            <v>53.555167790676187</v>
          </cell>
          <cell r="KZ17">
            <v>54.512319408401972</v>
          </cell>
          <cell r="LA17">
            <v>-1.7242100676729599</v>
          </cell>
          <cell r="LB17">
            <v>-0.19040882689944641</v>
          </cell>
          <cell r="LC17">
            <v>5.786537</v>
          </cell>
          <cell r="LD17">
            <v>2.8</v>
          </cell>
          <cell r="LE17">
            <v>2243.8552209999998</v>
          </cell>
          <cell r="LF17">
            <v>31.498806333601099</v>
          </cell>
          <cell r="LG17">
            <v>3797.9844983149592</v>
          </cell>
          <cell r="LH17">
            <v>3578.2127200656992</v>
          </cell>
          <cell r="LI17">
            <v>8023728.3547373917</v>
          </cell>
          <cell r="LJ17">
            <v>3626.8214543281802</v>
          </cell>
          <cell r="LK17">
            <v>8138062.2559290985</v>
          </cell>
          <cell r="LL17">
            <v>449.61230624842</v>
          </cell>
          <cell r="LM17">
            <v>-6.4052062111699133</v>
          </cell>
          <cell r="LN17" t="e">
            <v>#N/A</v>
          </cell>
          <cell r="LO17">
            <v>6967.2039999999997</v>
          </cell>
          <cell r="LP17">
            <v>9642.5049999999992</v>
          </cell>
          <cell r="LQ17">
            <v>-7.6005459556626036</v>
          </cell>
          <cell r="LR17">
            <v>-7.6320499921863227</v>
          </cell>
          <cell r="LS17">
            <v>-7.6213501101037862</v>
          </cell>
          <cell r="LT17">
            <v>2.998554301377962E-2</v>
          </cell>
          <cell r="LU17">
            <v>0.174373588</v>
          </cell>
          <cell r="LV17">
            <v>0.10499099038727</v>
          </cell>
          <cell r="LW17">
            <v>0.305379538960596</v>
          </cell>
          <cell r="LX17">
            <v>40.206548091258099</v>
          </cell>
          <cell r="LY17">
            <v>7.0109600517672304</v>
          </cell>
          <cell r="LZ17">
            <v>5.2422060921341697E-2</v>
          </cell>
          <cell r="MA17">
            <v>-6.070211614725099E-2</v>
          </cell>
          <cell r="MB17">
            <v>-1.844766713199639E-3</v>
          </cell>
          <cell r="MC17" t="e">
            <v>#N/A</v>
          </cell>
          <cell r="MD17">
            <v>2242.384392001733</v>
          </cell>
          <cell r="ME17">
            <v>-7.8129620373201814E-2</v>
          </cell>
          <cell r="MF17">
            <v>530.65819302702698</v>
          </cell>
          <cell r="MG17">
            <v>-2.5423082539816289</v>
          </cell>
          <cell r="MH17">
            <v>-0.50213713810065563</v>
          </cell>
          <cell r="MI17">
            <v>544.50108915975534</v>
          </cell>
          <cell r="MJ17">
            <v>533.33627252232327</v>
          </cell>
          <cell r="MK17">
            <v>54.649314054736919</v>
          </cell>
          <cell r="ML17">
            <v>54.692363036467214</v>
          </cell>
          <cell r="MM17">
            <v>2.5702759114030189</v>
          </cell>
          <cell r="MN17">
            <v>2.068711049854155</v>
          </cell>
          <cell r="MO17">
            <v>10.615905</v>
          </cell>
          <cell r="MP17">
            <v>11.7</v>
          </cell>
          <cell r="MQ17">
            <v>1914.94060680139</v>
          </cell>
          <cell r="MR17">
            <v>91.756922960441599</v>
          </cell>
          <cell r="MS17">
            <v>14342.404139099041</v>
          </cell>
          <cell r="MT17">
            <v>12819.828140976209</v>
          </cell>
          <cell r="MU17">
            <v>24499199.99423543</v>
          </cell>
          <cell r="MV17">
            <v>12654.374606354</v>
          </cell>
          <cell r="MW17">
            <v>24232375.787383631</v>
          </cell>
          <cell r="MX17">
            <v>1374.18248947756</v>
          </cell>
          <cell r="MY17">
            <v>-1.7150859979359721</v>
          </cell>
          <cell r="MZ17">
            <v>12580.533575891901</v>
          </cell>
          <cell r="NA17">
            <v>26223.7785</v>
          </cell>
          <cell r="NB17">
            <v>37491.164499999999</v>
          </cell>
          <cell r="NC17">
            <v>-7.3069269790205009</v>
          </cell>
          <cell r="ND17">
            <v>-7.2981053978172703</v>
          </cell>
          <cell r="NE17">
            <v>-7.2882932194928696</v>
          </cell>
          <cell r="NF17">
            <v>3.6252976882935287E-2</v>
          </cell>
          <cell r="NG17">
            <v>0.599219285276405</v>
          </cell>
          <cell r="NH17">
            <v>0.47134651586496101</v>
          </cell>
          <cell r="NI17">
            <v>0.315205300542234</v>
          </cell>
          <cell r="NJ17">
            <v>167.266275218282</v>
          </cell>
          <cell r="NK17">
            <v>100.22917788714599</v>
          </cell>
          <cell r="NL17">
            <v>0.21505842850000001</v>
          </cell>
          <cell r="NM17">
            <v>-2.9503913554224659E-2</v>
          </cell>
          <cell r="NN17">
            <v>-4.369680221832384E-3</v>
          </cell>
          <cell r="NO17" t="e">
            <v>#N/A</v>
          </cell>
          <cell r="NP17">
            <v>1911.0396586306999</v>
          </cell>
          <cell r="NQ17">
            <v>-1.3431741702493389</v>
          </cell>
          <cell r="NR17">
            <v>109.47527735499099</v>
          </cell>
          <cell r="NS17">
            <v>-0.6785382379383309</v>
          </cell>
          <cell r="NT17">
            <v>1.4342287427255631</v>
          </cell>
          <cell r="NU17">
            <v>110.22318380417541</v>
          </cell>
          <cell r="NV17">
            <v>107.92735224779049</v>
          </cell>
          <cell r="NW17">
            <v>68.495672250950904</v>
          </cell>
          <cell r="NX17">
            <v>68.477912488058251</v>
          </cell>
          <cell r="NY17">
            <v>5.0639852870425273</v>
          </cell>
          <cell r="NZ17">
            <v>2.3768264103869901</v>
          </cell>
          <cell r="OA17">
            <v>4.3736790000000001</v>
          </cell>
          <cell r="OB17">
            <v>4.7</v>
          </cell>
          <cell r="OC17">
            <v>1790.0088979280499</v>
          </cell>
          <cell r="OD17">
            <v>28.280248933062701</v>
          </cell>
          <cell r="OE17">
            <v>2475.8531649619899</v>
          </cell>
          <cell r="OF17">
            <v>2367.567295015212</v>
          </cell>
          <cell r="OG17">
            <v>4305167.754243671</v>
          </cell>
          <cell r="OH17">
            <v>2360.1</v>
          </cell>
          <cell r="OI17">
            <v>4224599.9999999907</v>
          </cell>
          <cell r="OJ17">
            <v>359.436327320933</v>
          </cell>
          <cell r="OK17">
            <v>2.7813496879828499</v>
          </cell>
          <cell r="OL17">
            <v>2367.4</v>
          </cell>
          <cell r="OM17">
            <v>3615.55</v>
          </cell>
          <cell r="ON17">
            <v>4779.5</v>
          </cell>
          <cell r="OO17">
            <v>-7.2805720610681384</v>
          </cell>
          <cell r="OP17">
            <v>-7.3093313312881154</v>
          </cell>
          <cell r="OQ17">
            <v>-7.2860430430374503</v>
          </cell>
          <cell r="OR17">
            <v>4.7277070230385528E-2</v>
          </cell>
          <cell r="OS17">
            <v>0.86990832076128499</v>
          </cell>
          <cell r="OT17">
            <v>0.94824866082538195</v>
          </cell>
          <cell r="OU17">
            <v>0.353075032130438</v>
          </cell>
          <cell r="OV17">
            <v>38.652987069602403</v>
          </cell>
          <cell r="OW17">
            <v>33.624555074125503</v>
          </cell>
          <cell r="OX17">
            <v>0.36700778159707997</v>
          </cell>
          <cell r="OY17">
            <v>9.3146233599737671E-3</v>
          </cell>
          <cell r="OZ17">
            <v>1.16282065431434E-2</v>
          </cell>
          <cell r="PA17" t="e">
            <v>#N/A</v>
          </cell>
          <cell r="PB17">
            <v>1818.3929822429859</v>
          </cell>
          <cell r="PC17">
            <v>-1.2935390127322921</v>
          </cell>
          <cell r="PD17">
            <v>1223.6067989099199</v>
          </cell>
          <cell r="PE17">
            <v>-0.85217499820129383</v>
          </cell>
          <cell r="PF17">
            <v>0.95965887874114308</v>
          </cell>
          <cell r="PG17">
            <v>1234.123692463977</v>
          </cell>
          <cell r="PH17">
            <v>1211.9759639635349</v>
          </cell>
          <cell r="PI17">
            <v>61.577427769941409</v>
          </cell>
          <cell r="PJ17">
            <v>61.477338345052942</v>
          </cell>
          <cell r="PK17">
            <v>0.59561372855698735</v>
          </cell>
          <cell r="PL17">
            <v>1.978035889674512</v>
          </cell>
          <cell r="PM17">
            <v>6.1925470000000002</v>
          </cell>
          <cell r="PN17">
            <v>7.4</v>
          </cell>
          <cell r="PO17">
            <v>1775.70320240622</v>
          </cell>
          <cell r="PP17">
            <v>283.74649362977101</v>
          </cell>
          <cell r="PQ17">
            <v>24375.002608748611</v>
          </cell>
          <cell r="PR17">
            <v>22865.569115950631</v>
          </cell>
          <cell r="PS17">
            <v>40152865.496880248</v>
          </cell>
          <cell r="PT17">
            <v>22608</v>
          </cell>
          <cell r="PU17">
            <v>40145097.999999821</v>
          </cell>
          <cell r="PV17">
            <v>3584.96896598802</v>
          </cell>
          <cell r="PW17">
            <v>1.514369532137394</v>
          </cell>
          <cell r="PX17">
            <v>22453.912921621701</v>
          </cell>
          <cell r="PY17">
            <v>39648.760445579799</v>
          </cell>
          <cell r="PZ17">
            <v>55135</v>
          </cell>
          <cell r="QA17">
            <v>-7.1352256991734064</v>
          </cell>
          <cell r="QB17">
            <v>-7.1272877880087986</v>
          </cell>
          <cell r="QC17">
            <v>-7.1267931849192214</v>
          </cell>
          <cell r="QD17">
            <v>4.973099398435777E-2</v>
          </cell>
          <cell r="QE17">
            <v>0.89471718420567103</v>
          </cell>
          <cell r="QF17">
            <v>1.05298391184211</v>
          </cell>
          <cell r="QG17">
            <v>0.40868016451128703</v>
          </cell>
          <cell r="QH17">
            <v>500.063827875637</v>
          </cell>
          <cell r="QI17">
            <v>447.41570000000002</v>
          </cell>
          <cell r="QJ17">
            <v>0.41594328504820099</v>
          </cell>
          <cell r="QK17">
            <v>-6.1765280967723823E-4</v>
          </cell>
          <cell r="QL17">
            <v>-1.1340555573351939E-2</v>
          </cell>
          <cell r="QM17" t="e">
            <v>#N/A</v>
          </cell>
          <cell r="QN17">
            <v>1756.0405032241381</v>
          </cell>
          <cell r="QO17">
            <v>-1.2746143119053981</v>
          </cell>
          <cell r="QP17" t="e">
            <v>#N/A</v>
          </cell>
          <cell r="QQ17" t="e">
            <v>#N/A</v>
          </cell>
          <cell r="QR17" t="e">
            <v>#N/A</v>
          </cell>
          <cell r="QS17" t="e">
            <v>#N/A</v>
          </cell>
          <cell r="QT17" t="e">
            <v>#N/A</v>
          </cell>
          <cell r="QU17" t="e">
            <v>#N/A</v>
          </cell>
          <cell r="QV17" t="e">
            <v>#N/A</v>
          </cell>
          <cell r="QW17" t="e">
            <v>#N/A</v>
          </cell>
          <cell r="QX17" t="e">
            <v>#N/A</v>
          </cell>
          <cell r="QY17" t="e">
            <v>#N/A</v>
          </cell>
          <cell r="QZ17" t="e">
            <v>#N/A</v>
          </cell>
          <cell r="RA17" t="e">
            <v>#N/A</v>
          </cell>
          <cell r="RB17" t="e">
            <v>#N/A</v>
          </cell>
          <cell r="RC17" t="e">
            <v>#N/A</v>
          </cell>
          <cell r="RD17" t="e">
            <v>#N/A</v>
          </cell>
          <cell r="RE17" t="e">
            <v>#N/A</v>
          </cell>
          <cell r="RF17" t="e">
            <v>#N/A</v>
          </cell>
          <cell r="RG17" t="e">
            <v>#N/A</v>
          </cell>
          <cell r="RH17" t="e">
            <v>#N/A</v>
          </cell>
          <cell r="RI17" t="e">
            <v>#N/A</v>
          </cell>
          <cell r="RJ17" t="e">
            <v>#N/A</v>
          </cell>
          <cell r="RK17" t="e">
            <v>#N/A</v>
          </cell>
          <cell r="RL17">
            <v>4599.7820000000002</v>
          </cell>
          <cell r="RM17" t="e">
            <v>#N/A</v>
          </cell>
          <cell r="RN17" t="e">
            <v>#N/A</v>
          </cell>
          <cell r="RO17" t="e">
            <v>#N/A</v>
          </cell>
          <cell r="RP17" t="e">
            <v>#N/A</v>
          </cell>
          <cell r="RQ17" t="e">
            <v>#N/A</v>
          </cell>
          <cell r="RR17" t="e">
            <v>#N/A</v>
          </cell>
          <cell r="RS17" t="e">
            <v>#N/A</v>
          </cell>
          <cell r="RT17" t="e">
            <v>#N/A</v>
          </cell>
          <cell r="RU17" t="e">
            <v>#N/A</v>
          </cell>
          <cell r="RV17" t="e">
            <v>#N/A</v>
          </cell>
          <cell r="RW17" t="e">
            <v>#N/A</v>
          </cell>
          <cell r="RX17" t="e">
            <v>#N/A</v>
          </cell>
          <cell r="RY17" t="e">
            <v>#N/A</v>
          </cell>
          <cell r="RZ17" t="e">
            <v>#N/A</v>
          </cell>
          <cell r="SA17" t="e">
            <v>#N/A</v>
          </cell>
          <cell r="SB17" t="e">
            <v>#N/A</v>
          </cell>
          <cell r="SC17" t="e">
            <v>#N/A</v>
          </cell>
          <cell r="SD17" t="e">
            <v>#N/A</v>
          </cell>
          <cell r="SE17" t="e">
            <v>#N/A</v>
          </cell>
          <cell r="SF17" t="e">
            <v>#N/A</v>
          </cell>
          <cell r="SG17" t="e">
            <v>#N/A</v>
          </cell>
          <cell r="SH17" t="e">
            <v>#N/A</v>
          </cell>
          <cell r="SI17" t="e">
            <v>#N/A</v>
          </cell>
          <cell r="SJ17" t="e">
            <v>#N/A</v>
          </cell>
          <cell r="SK17" t="e">
            <v>#N/A</v>
          </cell>
          <cell r="SL17" t="e">
            <v>#N/A</v>
          </cell>
          <cell r="SM17" t="e">
            <v>#N/A</v>
          </cell>
          <cell r="SN17" t="e">
            <v>#N/A</v>
          </cell>
          <cell r="SO17" t="e">
            <v>#N/A</v>
          </cell>
          <cell r="SP17" t="e">
            <v>#N/A</v>
          </cell>
          <cell r="SQ17" t="e">
            <v>#N/A</v>
          </cell>
          <cell r="SR17" t="e">
            <v>#N/A</v>
          </cell>
          <cell r="SS17" t="e">
            <v>#N/A</v>
          </cell>
          <cell r="ST17" t="e">
            <v>#N/A</v>
          </cell>
          <cell r="SU17" t="e">
            <v>#N/A</v>
          </cell>
          <cell r="SV17" t="e">
            <v>#N/A</v>
          </cell>
          <cell r="SW17">
            <v>7874.3860000000004</v>
          </cell>
          <cell r="SX17">
            <v>10711.121999999999</v>
          </cell>
          <cell r="SY17" t="e">
            <v>#N/A</v>
          </cell>
          <cell r="SZ17" t="e">
            <v>#N/A</v>
          </cell>
          <cell r="TA17" t="e">
            <v>#N/A</v>
          </cell>
          <cell r="TB17" t="e">
            <v>#N/A</v>
          </cell>
          <cell r="TC17">
            <v>42.6023</v>
          </cell>
          <cell r="TD17" t="e">
            <v>#N/A</v>
          </cell>
          <cell r="TE17" t="e">
            <v>#N/A</v>
          </cell>
          <cell r="TF17">
            <v>17.6521041554068</v>
          </cell>
          <cell r="TG17">
            <v>752.020236859889</v>
          </cell>
          <cell r="TH17" t="e">
            <v>#N/A</v>
          </cell>
          <cell r="TI17" t="e">
            <v>#N/A</v>
          </cell>
          <cell r="TJ17" t="e">
            <v>#N/A</v>
          </cell>
          <cell r="TK17" t="e">
            <v>#N/A</v>
          </cell>
          <cell r="TL17" t="e">
            <v>#N/A</v>
          </cell>
          <cell r="TM17" t="e">
            <v>#N/A</v>
          </cell>
          <cell r="TN17">
            <v>54.436827746374199</v>
          </cell>
          <cell r="TO17">
            <v>0.71377987319056757</v>
          </cell>
          <cell r="TP17">
            <v>2.718625996396185</v>
          </cell>
          <cell r="TQ17">
            <v>54.051022427036287</v>
          </cell>
          <cell r="TR17">
            <v>52.99606300057409</v>
          </cell>
          <cell r="TS17">
            <v>67.180963338209907</v>
          </cell>
          <cell r="TT17">
            <v>67.389047434547336</v>
          </cell>
          <cell r="TU17">
            <v>3.029266269119546</v>
          </cell>
          <cell r="TV17">
            <v>2.1111898682343089</v>
          </cell>
          <cell r="TW17">
            <v>10.00840616738838</v>
          </cell>
          <cell r="TX17">
            <v>8</v>
          </cell>
          <cell r="TY17">
            <v>2067.7953998467701</v>
          </cell>
          <cell r="TZ17">
            <v>15.2842779414198</v>
          </cell>
          <cell r="UA17">
            <v>1512.3106341119201</v>
          </cell>
          <cell r="UB17">
            <v>1360.952443337392</v>
          </cell>
          <cell r="UC17">
            <v>2839042.2538236259</v>
          </cell>
          <cell r="UD17">
            <v>1387.0296435892201</v>
          </cell>
          <cell r="UE17">
            <v>2868093.5164648942</v>
          </cell>
          <cell r="UF17">
            <v>182.66695654865799</v>
          </cell>
          <cell r="UG17">
            <v>2.2224626514711692</v>
          </cell>
          <cell r="UH17" t="e">
            <v>#N/A</v>
          </cell>
          <cell r="UI17">
            <v>2244.1489999999999</v>
          </cell>
          <cell r="UJ17">
            <v>3401.83</v>
          </cell>
          <cell r="UK17">
            <v>-7.4905944559499584</v>
          </cell>
          <cell r="UL17">
            <v>-7.4997972422152852</v>
          </cell>
          <cell r="UM17">
            <v>-7.4910894017528689</v>
          </cell>
          <cell r="UN17">
            <v>3.6114685769343173E-2</v>
          </cell>
          <cell r="UO17">
            <v>0.85833913180389099</v>
          </cell>
          <cell r="UP17">
            <v>0.74720996248242599</v>
          </cell>
          <cell r="UQ17">
            <v>0.290376214750872</v>
          </cell>
          <cell r="UR17">
            <v>15.8071599840374</v>
          </cell>
          <cell r="US17">
            <v>13.5679039769838</v>
          </cell>
          <cell r="UT17">
            <v>0.53155756914089802</v>
          </cell>
          <cell r="UU17" t="e">
            <v>#N/A</v>
          </cell>
          <cell r="UV17" t="e">
            <v>#N/A</v>
          </cell>
          <cell r="UW17" t="e">
            <v>#N/A</v>
          </cell>
          <cell r="UX17">
            <v>2086.0701398658671</v>
          </cell>
          <cell r="UY17">
            <v>-1.0851226819964639</v>
          </cell>
          <cell r="UZ17">
            <v>1204.47857969395</v>
          </cell>
          <cell r="VA17">
            <v>1.3562193315864279</v>
          </cell>
          <cell r="VB17">
            <v>2.5803203260458711</v>
          </cell>
          <cell r="VC17">
            <v>1188.361787403991</v>
          </cell>
          <cell r="VD17">
            <v>1174.1809499771321</v>
          </cell>
          <cell r="VE17">
            <v>55.367635468083748</v>
          </cell>
          <cell r="VF17">
            <v>55.013733473668822</v>
          </cell>
          <cell r="VG17">
            <v>0.75555866305956343</v>
          </cell>
          <cell r="VH17">
            <v>1.1747030916679611</v>
          </cell>
          <cell r="VI17">
            <v>6.9974309999999997</v>
          </cell>
          <cell r="VJ17">
            <v>7.2</v>
          </cell>
          <cell r="VK17">
            <v>1832.4469751461099</v>
          </cell>
          <cell r="VL17">
            <v>274.22233713619602</v>
          </cell>
          <cell r="VM17">
            <v>22705.19656139908</v>
          </cell>
          <cell r="VN17">
            <v>21116.41609860081</v>
          </cell>
          <cell r="VO17">
            <v>38781220.794282511</v>
          </cell>
          <cell r="VP17">
            <v>21205.967918124199</v>
          </cell>
          <cell r="VQ17">
            <v>38858811.766612142</v>
          </cell>
          <cell r="VR17">
            <v>3351.7983970570199</v>
          </cell>
          <cell r="VS17">
            <v>1.937481980175114</v>
          </cell>
          <cell r="VT17">
            <v>21150.344778951701</v>
          </cell>
          <cell r="VU17">
            <v>41271.870000000003</v>
          </cell>
          <cell r="VV17">
            <v>56433.8825</v>
          </cell>
          <cell r="VW17">
            <v>-7.1062757978740292</v>
          </cell>
          <cell r="VX17">
            <v>-7.1291689852829521</v>
          </cell>
          <cell r="VY17">
            <v>-7.1184476688200764</v>
          </cell>
          <cell r="VZ17">
            <v>4.6326072662283842E-2</v>
          </cell>
          <cell r="WA17">
            <v>0.614173643138611</v>
          </cell>
          <cell r="WB17">
            <v>0.46057711894022602</v>
          </cell>
          <cell r="WC17">
            <v>0.28414104206266899</v>
          </cell>
          <cell r="WD17">
            <v>342.24179877640302</v>
          </cell>
          <cell r="WE17">
            <v>210.195892388815</v>
          </cell>
          <cell r="WF17">
            <v>0.20817423887021999</v>
          </cell>
          <cell r="WG17">
            <v>1.9374819801751E-2</v>
          </cell>
          <cell r="WH17">
            <v>6.5199383969076008E-3</v>
          </cell>
          <cell r="WI17" t="e">
            <v>#N/A</v>
          </cell>
          <cell r="WJ17">
            <v>1836.5436925090801</v>
          </cell>
          <cell r="WK17">
            <v>-0.1222987394999486</v>
          </cell>
          <cell r="WL17" t="e">
            <v>#N/A</v>
          </cell>
          <cell r="WM17" t="e">
            <v>#N/A</v>
          </cell>
          <cell r="WN17" t="e">
            <v>#N/A</v>
          </cell>
          <cell r="WO17" t="e">
            <v>#N/A</v>
          </cell>
          <cell r="WP17" t="e">
            <v>#N/A</v>
          </cell>
          <cell r="WQ17" t="e">
            <v>#N/A</v>
          </cell>
          <cell r="WR17" t="e">
            <v>#N/A</v>
          </cell>
          <cell r="WS17" t="e">
            <v>#N/A</v>
          </cell>
          <cell r="WT17" t="e">
            <v>#N/A</v>
          </cell>
          <cell r="WU17" t="e">
            <v>#N/A</v>
          </cell>
          <cell r="WV17" t="e">
            <v>#N/A</v>
          </cell>
          <cell r="WW17" t="e">
            <v>#N/A</v>
          </cell>
          <cell r="WX17" t="e">
            <v>#N/A</v>
          </cell>
          <cell r="WY17" t="e">
            <v>#N/A</v>
          </cell>
          <cell r="WZ17" t="e">
            <v>#N/A</v>
          </cell>
          <cell r="XA17" t="e">
            <v>#N/A</v>
          </cell>
          <cell r="XB17" t="e">
            <v>#N/A</v>
          </cell>
          <cell r="XC17" t="e">
            <v>#N/A</v>
          </cell>
          <cell r="XD17" t="e">
            <v>#N/A</v>
          </cell>
          <cell r="XE17" t="e">
            <v>#N/A</v>
          </cell>
          <cell r="XF17" t="e">
            <v>#N/A</v>
          </cell>
          <cell r="XG17">
            <v>2460.13</v>
          </cell>
          <cell r="XH17">
            <v>3413.2020000000002</v>
          </cell>
          <cell r="XI17" t="e">
            <v>#N/A</v>
          </cell>
          <cell r="XJ17" t="e">
            <v>#N/A</v>
          </cell>
          <cell r="XK17" t="e">
            <v>#N/A</v>
          </cell>
          <cell r="XL17" t="e">
            <v>#N/A</v>
          </cell>
          <cell r="XM17" t="e">
            <v>#N/A</v>
          </cell>
          <cell r="XN17" t="e">
            <v>#N/A</v>
          </cell>
          <cell r="XO17" t="e">
            <v>#N/A</v>
          </cell>
          <cell r="XP17" t="e">
            <v>#N/A</v>
          </cell>
          <cell r="XQ17" t="e">
            <v>#N/A</v>
          </cell>
          <cell r="XR17" t="e">
            <v>#N/A</v>
          </cell>
          <cell r="XS17" t="e">
            <v>#N/A</v>
          </cell>
          <cell r="XT17" t="e">
            <v>#N/A</v>
          </cell>
          <cell r="XU17" t="e">
            <v>#N/A</v>
          </cell>
          <cell r="XV17" t="e">
            <v>#N/A</v>
          </cell>
          <cell r="XW17" t="e">
            <v>#N/A</v>
          </cell>
          <cell r="XX17">
            <v>15.0954945226033</v>
          </cell>
          <cell r="XY17">
            <v>1.3610802356418541</v>
          </cell>
          <cell r="XZ17">
            <v>-2.5477933200424019E-2</v>
          </cell>
          <cell r="YA17">
            <v>14.89279167853149</v>
          </cell>
          <cell r="YB17">
            <v>15.099341522750169</v>
          </cell>
          <cell r="YC17">
            <v>56.61419291937208</v>
          </cell>
          <cell r="YD17">
            <v>56.367569198815232</v>
          </cell>
          <cell r="YE17">
            <v>-6.6682193674871826E-2</v>
          </cell>
          <cell r="YF17">
            <v>1.7021126446154611</v>
          </cell>
          <cell r="YG17">
            <v>1.7001321940346641</v>
          </cell>
          <cell r="YH17">
            <v>2.4</v>
          </cell>
          <cell r="YI17">
            <v>1706.3765676006799</v>
          </cell>
          <cell r="YJ17">
            <v>2.9420005144469901</v>
          </cell>
          <cell r="YK17">
            <v>156.49553706943871</v>
          </cell>
          <cell r="YL17">
            <v>159.92901966143251</v>
          </cell>
          <cell r="YM17">
            <v>272153.25880434469</v>
          </cell>
          <cell r="YN17">
            <v>160.196110430407</v>
          </cell>
          <cell r="YO17">
            <v>273354.88905921741</v>
          </cell>
          <cell r="YP17">
            <v>40.057444458571503</v>
          </cell>
          <cell r="YQ17">
            <v>2.4958315661141262</v>
          </cell>
          <cell r="YR17">
            <v>153.40792240889499</v>
          </cell>
          <cell r="YS17">
            <v>277.63400000000001</v>
          </cell>
          <cell r="YT17">
            <v>364.4</v>
          </cell>
          <cell r="YU17">
            <v>-6.7142557874818651</v>
          </cell>
          <cell r="YV17">
            <v>-6.7062558883082293</v>
          </cell>
          <cell r="YW17">
            <v>-6.7249111862025126</v>
          </cell>
          <cell r="YX17">
            <v>4.4578985113619143E-2</v>
          </cell>
          <cell r="YY17">
            <v>1.00639813187439</v>
          </cell>
          <cell r="YZ17">
            <v>1.1592720969047701</v>
          </cell>
          <cell r="ZA17">
            <v>0.287202544811548</v>
          </cell>
          <cell r="ZB17">
            <v>4.33546444208047</v>
          </cell>
          <cell r="ZC17">
            <v>4.3632033153176604</v>
          </cell>
          <cell r="ZD17">
            <v>0.33069613402619003</v>
          </cell>
          <cell r="ZE17">
            <v>2.4958315661133299E-2</v>
          </cell>
          <cell r="ZF17">
            <v>2.4958315661133289E-2</v>
          </cell>
          <cell r="ZG17" t="e">
            <v>#N/A</v>
          </cell>
          <cell r="ZH17">
            <v>1701.71279346606</v>
          </cell>
          <cell r="ZI17">
            <v>-0.9938107558003173</v>
          </cell>
          <cell r="ZJ17" t="e">
            <v>#N/A</v>
          </cell>
          <cell r="ZK17" t="e">
            <v>#N/A</v>
          </cell>
          <cell r="ZL17" t="e">
            <v>#N/A</v>
          </cell>
          <cell r="ZM17" t="e">
            <v>#N/A</v>
          </cell>
          <cell r="ZN17" t="e">
            <v>#N/A</v>
          </cell>
          <cell r="ZO17" t="e">
            <v>#N/A</v>
          </cell>
          <cell r="ZP17" t="e">
            <v>#N/A</v>
          </cell>
          <cell r="ZQ17" t="e">
            <v>#N/A</v>
          </cell>
          <cell r="ZR17" t="e">
            <v>#N/A</v>
          </cell>
          <cell r="ZS17" t="e">
            <v>#N/A</v>
          </cell>
          <cell r="ZT17" t="e">
            <v>#N/A</v>
          </cell>
          <cell r="ZU17" t="e">
            <v>#N/A</v>
          </cell>
          <cell r="ZV17" t="e">
            <v>#N/A</v>
          </cell>
          <cell r="ZW17" t="e">
            <v>#N/A</v>
          </cell>
          <cell r="ZX17" t="e">
            <v>#N/A</v>
          </cell>
          <cell r="ZY17" t="e">
            <v>#N/A</v>
          </cell>
          <cell r="ZZ17" t="e">
            <v>#N/A</v>
          </cell>
          <cell r="AAA17" t="e">
            <v>#N/A</v>
          </cell>
          <cell r="AAB17" t="e">
            <v>#N/A</v>
          </cell>
          <cell r="AAC17" t="e">
            <v>#N/A</v>
          </cell>
          <cell r="AAD17" t="e">
            <v>#N/A</v>
          </cell>
          <cell r="AAE17">
            <v>1872.1115</v>
          </cell>
          <cell r="AAF17">
            <v>2511.7004999999999</v>
          </cell>
          <cell r="AAG17" t="e">
            <v>#N/A</v>
          </cell>
          <cell r="AAH17" t="e">
            <v>#N/A</v>
          </cell>
          <cell r="AAI17" t="e">
            <v>#N/A</v>
          </cell>
          <cell r="AAJ17" t="e">
            <v>#N/A</v>
          </cell>
          <cell r="AAK17" t="e">
            <v>#N/A</v>
          </cell>
          <cell r="AAL17" t="e">
            <v>#N/A</v>
          </cell>
          <cell r="AAM17" t="e">
            <v>#N/A</v>
          </cell>
          <cell r="AAN17" t="e">
            <v>#N/A</v>
          </cell>
          <cell r="AAO17" t="e">
            <v>#N/A</v>
          </cell>
          <cell r="AAP17" t="e">
            <v>#N/A</v>
          </cell>
          <cell r="AAQ17" t="e">
            <v>#N/A</v>
          </cell>
          <cell r="AAR17" t="e">
            <v>#N/A</v>
          </cell>
          <cell r="AAS17" t="e">
            <v>#N/A</v>
          </cell>
          <cell r="AAT17" t="e">
            <v>#N/A</v>
          </cell>
          <cell r="AAU17" t="e">
            <v>#N/A</v>
          </cell>
          <cell r="AAV17" t="e">
            <v>#N/A</v>
          </cell>
          <cell r="AAW17" t="e">
            <v>#N/A</v>
          </cell>
          <cell r="AAX17" t="e">
            <v>#N/A</v>
          </cell>
          <cell r="AAY17" t="e">
            <v>#N/A</v>
          </cell>
          <cell r="AAZ17" t="e">
            <v>#N/A</v>
          </cell>
          <cell r="ABA17" t="e">
            <v>#N/A</v>
          </cell>
          <cell r="ABB17" t="e">
            <v>#N/A</v>
          </cell>
          <cell r="ABC17" t="e">
            <v>#N/A</v>
          </cell>
          <cell r="ABD17" t="e">
            <v>#N/A</v>
          </cell>
          <cell r="ABE17" t="e">
            <v>#N/A</v>
          </cell>
          <cell r="ABF17" t="e">
            <v>#N/A</v>
          </cell>
          <cell r="ABG17" t="e">
            <v>#N/A</v>
          </cell>
          <cell r="ABH17" t="e">
            <v>#N/A</v>
          </cell>
          <cell r="ABI17" t="e">
            <v>#N/A</v>
          </cell>
          <cell r="ABJ17" t="e">
            <v>#N/A</v>
          </cell>
          <cell r="ABK17" t="e">
            <v>#N/A</v>
          </cell>
          <cell r="ABL17" t="e">
            <v>#N/A</v>
          </cell>
          <cell r="ABM17" t="e">
            <v>#N/A</v>
          </cell>
          <cell r="ABN17" t="e">
            <v>#N/A</v>
          </cell>
          <cell r="ABO17" t="e">
            <v>#N/A</v>
          </cell>
          <cell r="ABP17" t="e">
            <v>#N/A</v>
          </cell>
          <cell r="ABQ17">
            <v>230.92</v>
          </cell>
          <cell r="ABR17">
            <v>315.25967165407297</v>
          </cell>
          <cell r="ABS17" t="e">
            <v>#N/A</v>
          </cell>
          <cell r="ABT17" t="e">
            <v>#N/A</v>
          </cell>
          <cell r="ABU17" t="e">
            <v>#N/A</v>
          </cell>
          <cell r="ABV17" t="e">
            <v>#N/A</v>
          </cell>
          <cell r="ABW17">
            <v>1.0519380386675901</v>
          </cell>
          <cell r="ABX17" t="e">
            <v>#N/A</v>
          </cell>
          <cell r="ABY17" t="e">
            <v>#N/A</v>
          </cell>
          <cell r="ABZ17">
            <v>0.99245842525286698</v>
          </cell>
          <cell r="ACA17">
            <v>1.0440047693196299</v>
          </cell>
          <cell r="ACB17" t="e">
            <v>#N/A</v>
          </cell>
          <cell r="ACC17" t="e">
            <v>#N/A</v>
          </cell>
          <cell r="ACD17" t="e">
            <v>#N/A</v>
          </cell>
          <cell r="ACE17" t="e">
            <v>#N/A</v>
          </cell>
          <cell r="ACF17" t="e">
            <v>#N/A</v>
          </cell>
          <cell r="ACG17" t="e">
            <v>#N/A</v>
          </cell>
          <cell r="ACH17">
            <v>373.30840753559602</v>
          </cell>
          <cell r="ACI17">
            <v>0.95059460939195262</v>
          </cell>
          <cell r="ACJ17">
            <v>1.720609650632388</v>
          </cell>
          <cell r="ACK17">
            <v>369.79317356181798</v>
          </cell>
          <cell r="ACL17">
            <v>366.99387549657217</v>
          </cell>
          <cell r="ACM17">
            <v>63.577139960103104</v>
          </cell>
          <cell r="ACN17">
            <v>63.561443590134957</v>
          </cell>
          <cell r="ACO17">
            <v>-0.30659637323253719</v>
          </cell>
          <cell r="ACP17">
            <v>1.184609695196404</v>
          </cell>
          <cell r="ACQ17">
            <v>8.0278449999999992</v>
          </cell>
          <cell r="ACR17">
            <v>7.9</v>
          </cell>
          <cell r="ACS17">
            <v>1590.8781459924501</v>
          </cell>
          <cell r="ACT17">
            <v>69.889600334491703</v>
          </cell>
          <cell r="ACU17">
            <v>6578.0367229722206</v>
          </cell>
          <cell r="ACV17">
            <v>6049.9621308089318</v>
          </cell>
          <cell r="ACW17">
            <v>9631189.6725823116</v>
          </cell>
          <cell r="ACX17">
            <v>6059.8679245283001</v>
          </cell>
          <cell r="ACY17">
            <v>9640511.4487326983</v>
          </cell>
          <cell r="ACZ17">
            <v>1086.9795312169399</v>
          </cell>
          <cell r="ADA17">
            <v>-0.46298003255251802</v>
          </cell>
          <cell r="ADB17">
            <v>6052.3552475945207</v>
          </cell>
          <cell r="ADC17">
            <v>10349.099</v>
          </cell>
          <cell r="ADD17">
            <v>14148</v>
          </cell>
          <cell r="ADE17">
            <v>-6.9774654799010456</v>
          </cell>
          <cell r="ADF17">
            <v>-6.9783036786432753</v>
          </cell>
          <cell r="ADG17">
            <v>-6.9862977150789272</v>
          </cell>
          <cell r="ADH17">
            <v>4.1356079601823359E-2</v>
          </cell>
          <cell r="ADI17">
            <v>1.2525604548692799</v>
          </cell>
          <cell r="ADJ17">
            <v>1.4331285668007601</v>
          </cell>
          <cell r="ADK17">
            <v>0.37709281442610898</v>
          </cell>
          <cell r="ADL17">
            <v>140.77191804652699</v>
          </cell>
          <cell r="ADM17">
            <v>176.32533770117999</v>
          </cell>
          <cell r="ADN17">
            <v>0.54320894823085197</v>
          </cell>
          <cell r="ADO17">
            <v>-4.6298003255251978E-3</v>
          </cell>
          <cell r="ADP17">
            <v>-1.13140131114871E-2</v>
          </cell>
          <cell r="ADQ17" t="e">
            <v>#N/A</v>
          </cell>
          <cell r="ADR17">
            <v>1591.9421418418931</v>
          </cell>
          <cell r="ADS17">
            <v>-0.84540135559679763</v>
          </cell>
          <cell r="ADT17" t="e">
            <v>#N/A</v>
          </cell>
          <cell r="ADU17" t="e">
            <v>#N/A</v>
          </cell>
          <cell r="ADV17" t="e">
            <v>#N/A</v>
          </cell>
          <cell r="ADW17" t="e">
            <v>#N/A</v>
          </cell>
          <cell r="ADX17" t="e">
            <v>#N/A</v>
          </cell>
          <cell r="ADY17" t="e">
            <v>#N/A</v>
          </cell>
          <cell r="ADZ17" t="e">
            <v>#N/A</v>
          </cell>
          <cell r="AEA17" t="e">
            <v>#N/A</v>
          </cell>
          <cell r="AEB17" t="e">
            <v>#N/A</v>
          </cell>
          <cell r="AEC17" t="e">
            <v>#N/A</v>
          </cell>
          <cell r="AED17" t="e">
            <v>#N/A</v>
          </cell>
          <cell r="AEE17" t="e">
            <v>#N/A</v>
          </cell>
          <cell r="AEF17" t="e">
            <v>#N/A</v>
          </cell>
          <cell r="AEG17" t="e">
            <v>#N/A</v>
          </cell>
          <cell r="AEH17" t="e">
            <v>#N/A</v>
          </cell>
          <cell r="AEI17" t="e">
            <v>#N/A</v>
          </cell>
          <cell r="AEJ17" t="e">
            <v>#N/A</v>
          </cell>
          <cell r="AEK17" t="e">
            <v>#N/A</v>
          </cell>
          <cell r="AEL17" t="e">
            <v>#N/A</v>
          </cell>
          <cell r="AEM17" t="e">
            <v>#N/A</v>
          </cell>
          <cell r="AEN17" t="e">
            <v>#N/A</v>
          </cell>
          <cell r="AEO17">
            <v>25649.375037441099</v>
          </cell>
          <cell r="AEP17">
            <v>35499.678211387502</v>
          </cell>
          <cell r="AEQ17" t="e">
            <v>#N/A</v>
          </cell>
          <cell r="AER17" t="e">
            <v>#N/A</v>
          </cell>
          <cell r="AES17" t="e">
            <v>#N/A</v>
          </cell>
          <cell r="AET17" t="e">
            <v>#N/A</v>
          </cell>
          <cell r="AEU17">
            <v>6.13E-3</v>
          </cell>
          <cell r="AEV17" t="e">
            <v>#N/A</v>
          </cell>
          <cell r="AEW17" t="e">
            <v>#N/A</v>
          </cell>
          <cell r="AEX17">
            <v>43.052309072313001</v>
          </cell>
          <cell r="AEY17">
            <v>0.26391065461327901</v>
          </cell>
          <cell r="AEZ17" t="e">
            <v>#N/A</v>
          </cell>
          <cell r="AFA17" t="e">
            <v>#N/A</v>
          </cell>
          <cell r="AFB17" t="e">
            <v>#N/A</v>
          </cell>
          <cell r="AFC17" t="e">
            <v>#N/A</v>
          </cell>
          <cell r="AFD17" t="e">
            <v>#N/A</v>
          </cell>
          <cell r="AFE17" t="e">
            <v>#N/A</v>
          </cell>
          <cell r="AFF17">
            <v>99.652112960049493</v>
          </cell>
          <cell r="AFG17">
            <v>1.6668357126142339</v>
          </cell>
          <cell r="AFH17">
            <v>4.1066333210861838</v>
          </cell>
          <cell r="AFI17">
            <v>98.018308784331751</v>
          </cell>
          <cell r="AFJ17">
            <v>95.721194491711174</v>
          </cell>
          <cell r="AFK17">
            <v>72.68347360498727</v>
          </cell>
          <cell r="AFL17">
            <v>72.670088481520239</v>
          </cell>
          <cell r="AFM17">
            <v>2.0672896538255441</v>
          </cell>
          <cell r="AFN17">
            <v>1.1526804651865949</v>
          </cell>
          <cell r="AFO17">
            <v>7.9895820000000004</v>
          </cell>
          <cell r="AFP17">
            <v>8.4</v>
          </cell>
          <cell r="AFQ17">
            <v>1706.91617818535</v>
          </cell>
          <cell r="AFR17">
            <v>18.651015012816899</v>
          </cell>
          <cell r="AFS17">
            <v>4995.1300489117784</v>
          </cell>
          <cell r="AFT17">
            <v>4596.0400376473308</v>
          </cell>
          <cell r="AFU17">
            <v>7845819.5015678098</v>
          </cell>
          <cell r="AFV17">
            <v>4576.3818946056399</v>
          </cell>
          <cell r="AFW17">
            <v>7811500.2934568897</v>
          </cell>
          <cell r="AFX17">
            <v>210.44451795632</v>
          </cell>
          <cell r="AFY17">
            <v>9.5599798352122392</v>
          </cell>
          <cell r="AFZ17" t="e">
            <v>#N/A</v>
          </cell>
          <cell r="AGA17">
            <v>6873.7084999999997</v>
          </cell>
          <cell r="AGB17">
            <v>9766.3119999999999</v>
          </cell>
          <cell r="AGC17">
            <v>-7.5867624073175</v>
          </cell>
          <cell r="AGD17">
            <v>-7.6216485731813632</v>
          </cell>
          <cell r="AGE17">
            <v>-7.6061428406704161</v>
          </cell>
          <cell r="AGF17">
            <v>4.8136533275851177E-2</v>
          </cell>
          <cell r="AGG17">
            <v>0.34692491096457501</v>
          </cell>
          <cell r="AGH17">
            <v>0.18972651680257599</v>
          </cell>
          <cell r="AGI17">
            <v>0.238912070330211</v>
          </cell>
          <cell r="AGJ17">
            <v>23.808092620065501</v>
          </cell>
          <cell r="AGK17">
            <v>8.2596204124526</v>
          </cell>
          <cell r="AGL17">
            <v>9.7883451250593903E-2</v>
          </cell>
          <cell r="AGM17">
            <v>-8.9066672867612606E-3</v>
          </cell>
          <cell r="AGN17">
            <v>2.9400681732853009E-2</v>
          </cell>
          <cell r="AGO17" t="e">
            <v>#N/A</v>
          </cell>
          <cell r="AGP17">
            <v>1707.082496518897</v>
          </cell>
          <cell r="AGQ17">
            <v>0.71000952872182221</v>
          </cell>
          <cell r="AGR17" t="e">
            <v>#N/A</v>
          </cell>
          <cell r="AGS17" t="e">
            <v>#N/A</v>
          </cell>
          <cell r="AGT17" t="e">
            <v>#N/A</v>
          </cell>
          <cell r="AGU17" t="e">
            <v>#N/A</v>
          </cell>
          <cell r="AGV17" t="e">
            <v>#N/A</v>
          </cell>
          <cell r="AGW17" t="e">
            <v>#N/A</v>
          </cell>
          <cell r="AGX17" t="e">
            <v>#N/A</v>
          </cell>
          <cell r="AGY17" t="e">
            <v>#N/A</v>
          </cell>
          <cell r="AGZ17" t="e">
            <v>#N/A</v>
          </cell>
          <cell r="AHA17" t="e">
            <v>#N/A</v>
          </cell>
          <cell r="AHB17" t="e">
            <v>#N/A</v>
          </cell>
          <cell r="AHC17" t="e">
            <v>#N/A</v>
          </cell>
          <cell r="AHD17" t="e">
            <v>#N/A</v>
          </cell>
          <cell r="AHE17" t="e">
            <v>#N/A</v>
          </cell>
          <cell r="AHF17" t="e">
            <v>#N/A</v>
          </cell>
          <cell r="AHG17" t="e">
            <v>#N/A</v>
          </cell>
          <cell r="AHH17" t="e">
            <v>#N/A</v>
          </cell>
          <cell r="AHI17" t="e">
            <v>#N/A</v>
          </cell>
          <cell r="AHJ17" t="e">
            <v>#N/A</v>
          </cell>
          <cell r="AHK17" t="e">
            <v>#N/A</v>
          </cell>
          <cell r="AHL17" t="e">
            <v>#N/A</v>
          </cell>
          <cell r="AHM17">
            <v>15561.247499999999</v>
          </cell>
          <cell r="AHN17">
            <v>22204.0322999116</v>
          </cell>
          <cell r="AHO17" t="e">
            <v>#N/A</v>
          </cell>
          <cell r="AHP17" t="e">
            <v>#N/A</v>
          </cell>
          <cell r="AHQ17" t="e">
            <v>#N/A</v>
          </cell>
          <cell r="AHR17" t="e">
            <v>#N/A</v>
          </cell>
          <cell r="AHS17">
            <v>2.3573299999999999E-3</v>
          </cell>
          <cell r="AHT17" t="e">
            <v>#N/A</v>
          </cell>
          <cell r="AHU17" t="e">
            <v>#N/A</v>
          </cell>
          <cell r="AHV17">
            <v>27.610291728353602</v>
          </cell>
          <cell r="AHW17">
            <v>6.5086568999999997E-2</v>
          </cell>
          <cell r="AHX17" t="e">
            <v>#N/A</v>
          </cell>
          <cell r="AHY17" t="e">
            <v>#N/A</v>
          </cell>
          <cell r="AHZ17" t="e">
            <v>#N/A</v>
          </cell>
          <cell r="AIA17" t="e">
            <v>#N/A</v>
          </cell>
          <cell r="AIB17" t="e">
            <v>#N/A</v>
          </cell>
          <cell r="AIC17" t="e">
            <v>#N/A</v>
          </cell>
          <cell r="AID17">
            <v>2269.45857472748</v>
          </cell>
          <cell r="AIE17">
            <v>2.6461907651720299E-2</v>
          </cell>
          <cell r="AIF17">
            <v>0.42725041463529401</v>
          </cell>
          <cell r="AIG17">
            <v>2268.8581915680788</v>
          </cell>
          <cell r="AIH17">
            <v>2259.803554670209</v>
          </cell>
          <cell r="AII17">
            <v>71.757542668246003</v>
          </cell>
          <cell r="AIJ17">
            <v>71.715060283126746</v>
          </cell>
          <cell r="AIK17">
            <v>0.77138733839499096</v>
          </cell>
          <cell r="AIL17">
            <v>0.68971118327931791</v>
          </cell>
          <cell r="AIM17">
            <v>1.6333329999999999</v>
          </cell>
          <cell r="AIN17">
            <v>2.5</v>
          </cell>
          <cell r="AIO17">
            <v>1510.9132930645701</v>
          </cell>
          <cell r="AIP17">
            <v>491.95650494243</v>
          </cell>
          <cell r="AIQ17">
            <v>4412.1500369193027</v>
          </cell>
          <cell r="AIR17">
            <v>4340.084934356787</v>
          </cell>
          <cell r="AIS17">
            <v>6575347.9156841487</v>
          </cell>
          <cell r="AIT17">
            <v>4304.3946027644306</v>
          </cell>
          <cell r="AIU17">
            <v>6503567.0239121681</v>
          </cell>
          <cell r="AIV17">
            <v>7570.1686881487803</v>
          </cell>
          <cell r="AIW17">
            <v>2.3172558552429181</v>
          </cell>
          <cell r="AIX17" t="e">
            <v>#N/A</v>
          </cell>
          <cell r="AIY17">
            <v>6152.3339999999998</v>
          </cell>
          <cell r="AIZ17">
            <v>8310</v>
          </cell>
          <cell r="AJA17">
            <v>-5.5960030340088922</v>
          </cell>
          <cell r="AJB17">
            <v>-5.6026337321643673</v>
          </cell>
          <cell r="AJC17">
            <v>-5.6034024680791594</v>
          </cell>
          <cell r="AJD17">
            <v>3.8655604399040221E-2</v>
          </cell>
          <cell r="AJE17">
            <v>5.8809699999999996</v>
          </cell>
          <cell r="AJF17">
            <v>7.8407378273207504</v>
          </cell>
          <cell r="AJG17">
            <v>0.464365093292403</v>
          </cell>
          <cell r="AJH17">
            <v>100.53729315411201</v>
          </cell>
          <cell r="AJI17">
            <v>591.25680492053891</v>
          </cell>
          <cell r="AJJ17">
            <v>0.282233764400596</v>
          </cell>
          <cell r="AJK17">
            <v>-2.8495069989747351E-2</v>
          </cell>
          <cell r="AJL17">
            <v>5.0234229722596652E-4</v>
          </cell>
          <cell r="AJM17" t="e">
            <v>#N/A</v>
          </cell>
          <cell r="AJN17">
            <v>1515.027474147493</v>
          </cell>
          <cell r="AJO17">
            <v>-0.44443781348472161</v>
          </cell>
          <cell r="AJP17" t="e">
            <v>#N/A</v>
          </cell>
          <cell r="AJQ17" t="e">
            <v>#N/A</v>
          </cell>
          <cell r="AJR17" t="e">
            <v>#N/A</v>
          </cell>
          <cell r="AJS17" t="e">
            <v>#N/A</v>
          </cell>
          <cell r="AJT17" t="e">
            <v>#N/A</v>
          </cell>
          <cell r="AJU17" t="e">
            <v>#N/A</v>
          </cell>
          <cell r="AJV17" t="e">
            <v>#N/A</v>
          </cell>
          <cell r="AJW17" t="e">
            <v>#N/A</v>
          </cell>
          <cell r="AJX17" t="e">
            <v>#N/A</v>
          </cell>
          <cell r="AJY17" t="e">
            <v>#N/A</v>
          </cell>
          <cell r="AJZ17" t="e">
            <v>#N/A</v>
          </cell>
          <cell r="AKA17" t="e">
            <v>#N/A</v>
          </cell>
          <cell r="AKB17" t="e">
            <v>#N/A</v>
          </cell>
          <cell r="AKC17" t="e">
            <v>#N/A</v>
          </cell>
          <cell r="AKD17" t="e">
            <v>#N/A</v>
          </cell>
          <cell r="AKE17" t="e">
            <v>#N/A</v>
          </cell>
          <cell r="AKF17" t="e">
            <v>#N/A</v>
          </cell>
          <cell r="AKG17" t="e">
            <v>#N/A</v>
          </cell>
          <cell r="AKH17" t="e">
            <v>#N/A</v>
          </cell>
          <cell r="AKI17" t="e">
            <v>#N/A</v>
          </cell>
          <cell r="AKJ17" t="e">
            <v>#N/A</v>
          </cell>
          <cell r="AKK17">
            <v>1375.94321989693</v>
          </cell>
          <cell r="AKL17">
            <v>1901.3150000000001</v>
          </cell>
          <cell r="AKM17" t="e">
            <v>#N/A</v>
          </cell>
          <cell r="AKN17" t="e">
            <v>#N/A</v>
          </cell>
          <cell r="AKO17" t="e">
            <v>#N/A</v>
          </cell>
          <cell r="AKP17" t="e">
            <v>#N/A</v>
          </cell>
          <cell r="AKQ17" t="e">
            <v>#N/A</v>
          </cell>
          <cell r="AKR17" t="e">
            <v>#N/A</v>
          </cell>
          <cell r="AKS17" t="e">
            <v>#N/A</v>
          </cell>
          <cell r="AKT17" t="e">
            <v>#N/A</v>
          </cell>
          <cell r="AKU17" t="e">
            <v>#N/A</v>
          </cell>
          <cell r="AKV17" t="e">
            <v>#N/A</v>
          </cell>
          <cell r="AKW17" t="e">
            <v>#N/A</v>
          </cell>
          <cell r="AKX17" t="e">
            <v>#N/A</v>
          </cell>
          <cell r="AKY17" t="e">
            <v>#N/A</v>
          </cell>
          <cell r="AKZ17" t="e">
            <v>#N/A</v>
          </cell>
          <cell r="ALA17" t="e">
            <v>#N/A</v>
          </cell>
          <cell r="ALB17" t="e">
            <v>#N/A</v>
          </cell>
          <cell r="ALC17" t="e">
            <v>#N/A</v>
          </cell>
          <cell r="ALD17" t="e">
            <v>#N/A</v>
          </cell>
          <cell r="ALE17" t="e">
            <v>#N/A</v>
          </cell>
          <cell r="ALF17" t="e">
            <v>#N/A</v>
          </cell>
          <cell r="ALG17" t="e">
            <v>#N/A</v>
          </cell>
          <cell r="ALH17" t="e">
            <v>#N/A</v>
          </cell>
          <cell r="ALI17" t="e">
            <v>#N/A</v>
          </cell>
          <cell r="ALJ17" t="e">
            <v>#N/A</v>
          </cell>
          <cell r="ALK17" t="e">
            <v>#N/A</v>
          </cell>
          <cell r="ALL17" t="e">
            <v>#N/A</v>
          </cell>
          <cell r="ALM17" t="e">
            <v>#N/A</v>
          </cell>
          <cell r="ALN17" t="e">
            <v>#N/A</v>
          </cell>
          <cell r="ALO17" t="e">
            <v>#N/A</v>
          </cell>
          <cell r="ALP17" t="e">
            <v>#N/A</v>
          </cell>
          <cell r="ALQ17" t="e">
            <v>#N/A</v>
          </cell>
          <cell r="ALR17" t="e">
            <v>#N/A</v>
          </cell>
          <cell r="ALS17" t="e">
            <v>#N/A</v>
          </cell>
          <cell r="ALT17" t="e">
            <v>#N/A</v>
          </cell>
          <cell r="ALU17" t="e">
            <v>#N/A</v>
          </cell>
          <cell r="ALV17" t="e">
            <v>#N/A</v>
          </cell>
          <cell r="ALW17">
            <v>3503.0425</v>
          </cell>
          <cell r="ALX17">
            <v>4979.8149999999996</v>
          </cell>
          <cell r="ALY17" t="e">
            <v>#N/A</v>
          </cell>
          <cell r="ALZ17" t="e">
            <v>#N/A</v>
          </cell>
          <cell r="AMA17" t="e">
            <v>#N/A</v>
          </cell>
          <cell r="AMB17" t="e">
            <v>#N/A</v>
          </cell>
          <cell r="AMC17" t="e">
            <v>#N/A</v>
          </cell>
          <cell r="AMD17" t="e">
            <v>#N/A</v>
          </cell>
          <cell r="AME17" t="e">
            <v>#N/A</v>
          </cell>
          <cell r="AMF17" t="e">
            <v>#N/A</v>
          </cell>
          <cell r="AMG17" t="e">
            <v>#N/A</v>
          </cell>
          <cell r="AMH17" t="e">
            <v>#N/A</v>
          </cell>
          <cell r="AMI17" t="e">
            <v>#N/A</v>
          </cell>
          <cell r="AMJ17" t="e">
            <v>#N/A</v>
          </cell>
          <cell r="AMK17" t="e">
            <v>#N/A</v>
          </cell>
          <cell r="AML17" t="e">
            <v>#N/A</v>
          </cell>
          <cell r="AMM17" t="e">
            <v>#N/A</v>
          </cell>
          <cell r="AMN17">
            <v>984.48283479425402</v>
          </cell>
          <cell r="AMO17">
            <v>-0.4728079479211833</v>
          </cell>
          <cell r="AMP17">
            <v>-0.7044928911671855</v>
          </cell>
          <cell r="AMQ17">
            <v>989.15966028571506</v>
          </cell>
          <cell r="AMR17">
            <v>991.46765393444423</v>
          </cell>
          <cell r="AMS17">
            <v>64.974258311733905</v>
          </cell>
          <cell r="AMT17">
            <v>64.529536416171652</v>
          </cell>
          <cell r="AMU17">
            <v>-0.50389306848783733</v>
          </cell>
          <cell r="AMV17">
            <v>2.0478880976737561</v>
          </cell>
          <cell r="AMW17">
            <v>7.6027760000000004</v>
          </cell>
          <cell r="AMX17">
            <v>6.8</v>
          </cell>
          <cell r="AMY17">
            <v>1619.1520402830099</v>
          </cell>
          <cell r="AMZ17">
            <v>173.88670619999999</v>
          </cell>
          <cell r="ANA17">
            <v>26639.165943736709</v>
          </cell>
          <cell r="ANB17">
            <v>24613.84982876612</v>
          </cell>
          <cell r="ANC17">
            <v>39833383.413850963</v>
          </cell>
          <cell r="AND17">
            <v>24998.8091574926</v>
          </cell>
          <cell r="ANE17">
            <v>40476872.851999737</v>
          </cell>
          <cell r="ANF17">
            <v>2726.9405302239102</v>
          </cell>
          <cell r="ANG17">
            <v>5.4877354209075921</v>
          </cell>
          <cell r="ANH17" t="e">
            <v>#N/A</v>
          </cell>
          <cell r="ANI17">
            <v>41282.128190000003</v>
          </cell>
          <cell r="ANJ17">
            <v>56330.129064549197</v>
          </cell>
          <cell r="ANK17">
            <v>-7.2622678521047019</v>
          </cell>
          <cell r="ANL17">
            <v>-7.2461812840600066</v>
          </cell>
          <cell r="ANM17">
            <v>-7.2471120301659031</v>
          </cell>
          <cell r="ANN17">
            <v>5.2899342923166781E-2</v>
          </cell>
          <cell r="ANO17">
            <v>0.59848800000000002</v>
          </cell>
          <cell r="ANP17">
            <v>0.66506696492081296</v>
          </cell>
          <cell r="ANQ17">
            <v>0.39263577056808602</v>
          </cell>
          <cell r="ANR17">
            <v>434.614104042186</v>
          </cell>
          <cell r="ANS17">
            <v>260.1113259</v>
          </cell>
          <cell r="ANT17">
            <v>0.261557039391491</v>
          </cell>
          <cell r="ANU17">
            <v>4.958846727652963E-2</v>
          </cell>
          <cell r="ANV17">
            <v>2.2818583701131889E-2</v>
          </cell>
          <cell r="ANW17" t="e">
            <v>#N/A</v>
          </cell>
          <cell r="ANX17">
            <v>1618.3321053376151</v>
          </cell>
          <cell r="ANY17">
            <v>-1.3445884328246001</v>
          </cell>
          <cell r="ANZ17">
            <v>7723.74897983347</v>
          </cell>
          <cell r="AOA17">
            <v>0.51562894521599567</v>
          </cell>
          <cell r="AOB17">
            <v>2.8268811707476971E-2</v>
          </cell>
          <cell r="AOC17">
            <v>7684.1273947986156</v>
          </cell>
          <cell r="AOD17">
            <v>7721.5661848278132</v>
          </cell>
          <cell r="AOE17">
            <v>70.175141430213714</v>
          </cell>
          <cell r="AOF17">
            <v>69.954545251130497</v>
          </cell>
          <cell r="AOG17">
            <v>-0.95950975929550708</v>
          </cell>
          <cell r="AOH17">
            <v>0.91628886066397186</v>
          </cell>
          <cell r="AOI17">
            <v>6.7523470000000003</v>
          </cell>
          <cell r="AOJ17">
            <v>7.1</v>
          </cell>
          <cell r="AOK17">
            <v>1663.0615785380101</v>
          </cell>
          <cell r="AOL17">
            <v>1334.47011104948</v>
          </cell>
          <cell r="AOM17">
            <v>116728.9190703713</v>
          </cell>
          <cell r="AON17">
            <v>108846.9774053906</v>
          </cell>
          <cell r="AOO17">
            <v>180473349.60875091</v>
          </cell>
          <cell r="AOP17">
            <v>108783.126538849</v>
          </cell>
          <cell r="AOQ17">
            <v>180913038.13999829</v>
          </cell>
          <cell r="AOR17">
            <v>19441.326737635802</v>
          </cell>
          <cell r="AOS17">
            <v>0.27328981460434848</v>
          </cell>
          <cell r="AOT17">
            <v>108425.53864783001</v>
          </cell>
          <cell r="AOU17">
            <v>166863.95237268001</v>
          </cell>
          <cell r="AOV17">
            <v>227726</v>
          </cell>
          <cell r="AOW17">
            <v>-6.8630421329158056</v>
          </cell>
          <cell r="AOX17">
            <v>-6.8520843510547724</v>
          </cell>
          <cell r="AOY17">
            <v>-6.8666035004523813</v>
          </cell>
          <cell r="AOZ17">
            <v>4.4854273951841037E-2</v>
          </cell>
          <cell r="APA17">
            <v>1.3923300000000001</v>
          </cell>
          <cell r="APB17">
            <v>1.2419844781596501</v>
          </cell>
          <cell r="APC17">
            <v>0.30324896580924798</v>
          </cell>
          <cell r="APD17">
            <v>2052.1765673367599</v>
          </cell>
          <cell r="APE17">
            <v>2857.3069999999998</v>
          </cell>
          <cell r="APF17">
            <v>0.39538624122341098</v>
          </cell>
          <cell r="APG17">
            <v>2.7328981460459012E-3</v>
          </cell>
          <cell r="APH17">
            <v>4.7209575360601871E-3</v>
          </cell>
          <cell r="API17" t="e">
            <v>#N/A</v>
          </cell>
          <cell r="APJ17">
            <v>1658.0464971167221</v>
          </cell>
          <cell r="APK17">
            <v>-0.30907539885988161</v>
          </cell>
        </row>
        <row r="18">
          <cell r="A18">
            <v>1981</v>
          </cell>
          <cell r="B18">
            <v>187.90028802777601</v>
          </cell>
          <cell r="C18">
            <v>-1.084640810842818</v>
          </cell>
          <cell r="D18">
            <v>-0.79171583101316223</v>
          </cell>
          <cell r="E18">
            <v>189.9606790776059</v>
          </cell>
          <cell r="F18">
            <v>189.39979619818371</v>
          </cell>
          <cell r="G18">
            <v>63.787437004436278</v>
          </cell>
          <cell r="H18">
            <v>63.259068487853703</v>
          </cell>
          <cell r="I18">
            <v>1.294083999766382</v>
          </cell>
          <cell r="J18">
            <v>1.2419573170658</v>
          </cell>
          <cell r="K18">
            <v>2.287865</v>
          </cell>
          <cell r="L18">
            <v>2.8</v>
          </cell>
          <cell r="M18">
            <v>1813.967596</v>
          </cell>
          <cell r="N18">
            <v>49.388556096909298</v>
          </cell>
          <cell r="O18">
            <v>3540.8030034240601</v>
          </cell>
          <cell r="P18">
            <v>3459.794210789772</v>
          </cell>
          <cell r="Q18">
            <v>6384431.0909281699</v>
          </cell>
          <cell r="R18">
            <v>3470.4068335981701</v>
          </cell>
          <cell r="S18">
            <v>6295205.5410840446</v>
          </cell>
          <cell r="T18">
            <v>575.24379529182795</v>
          </cell>
          <cell r="U18">
            <v>1.163836219495318</v>
          </cell>
          <cell r="V18" t="e">
            <v>#N/A</v>
          </cell>
          <cell r="W18">
            <v>5597.3050000000003</v>
          </cell>
          <cell r="X18">
            <v>7568.71</v>
          </cell>
          <cell r="Y18">
            <v>-7.1642107103329904</v>
          </cell>
          <cell r="Z18">
            <v>-7.1560803346061199</v>
          </cell>
          <cell r="AA18">
            <v>-7.1624531941369103</v>
          </cell>
          <cell r="AB18">
            <v>5.5229100215208167E-2</v>
          </cell>
          <cell r="AC18">
            <v>1.2874065245670501</v>
          </cell>
          <cell r="AD18">
            <v>1.1643229998967599</v>
          </cell>
          <cell r="AE18">
            <v>0.33853498907769303</v>
          </cell>
          <cell r="AF18">
            <v>63.610821955178587</v>
          </cell>
          <cell r="AG18">
            <v>81.892987218169992</v>
          </cell>
          <cell r="AH18">
            <v>0.49021069918653198</v>
          </cell>
          <cell r="AI18">
            <v>1.1638362194960899E-2</v>
          </cell>
          <cell r="AJ18">
            <v>9.5229518516115087E-6</v>
          </cell>
          <cell r="AK18" t="e">
            <v>#N/A</v>
          </cell>
          <cell r="AL18">
            <v>1845.32105147109</v>
          </cell>
          <cell r="AM18">
            <v>-0.58491912440635785</v>
          </cell>
          <cell r="AN18">
            <v>237.77772333205999</v>
          </cell>
          <cell r="AO18">
            <v>-1.069905380363867</v>
          </cell>
          <cell r="AP18">
            <v>0.41783164929338762</v>
          </cell>
          <cell r="AQ18">
            <v>240.34923270442789</v>
          </cell>
          <cell r="AR18">
            <v>236.7883466778016</v>
          </cell>
          <cell r="AS18">
            <v>55.889939773863361</v>
          </cell>
          <cell r="AT18">
            <v>55.683654627269192</v>
          </cell>
          <cell r="AU18">
            <v>1.1922581201703859</v>
          </cell>
          <cell r="AV18">
            <v>1.312162283145035</v>
          </cell>
          <cell r="AW18">
            <v>8.4535879999999999</v>
          </cell>
          <cell r="AX18">
            <v>9.6999999999999993</v>
          </cell>
          <cell r="AY18">
            <v>1698.7580800687799</v>
          </cell>
          <cell r="AZ18">
            <v>45.250594963302497</v>
          </cell>
          <cell r="BA18">
            <v>4083.413250406024</v>
          </cell>
          <cell r="BB18">
            <v>3738.2183178792902</v>
          </cell>
          <cell r="BC18">
            <v>6399299.1267990135</v>
          </cell>
          <cell r="BD18">
            <v>3700.98218435321</v>
          </cell>
          <cell r="BE18">
            <v>6287073.3898606179</v>
          </cell>
          <cell r="BF18">
            <v>638.31004192351497</v>
          </cell>
          <cell r="BG18">
            <v>-3.4526412599085181</v>
          </cell>
          <cell r="BH18">
            <v>3739.81077235772</v>
          </cell>
          <cell r="BI18">
            <v>7333.2349999999997</v>
          </cell>
          <cell r="BJ18" t="e">
            <v>#N/A</v>
          </cell>
          <cell r="BK18">
            <v>-6.9643561982189439</v>
          </cell>
          <cell r="BL18">
            <v>-6.9708602623182996</v>
          </cell>
          <cell r="BM18">
            <v>-6.9650998117078737</v>
          </cell>
          <cell r="BN18">
            <v>5.4230346589961842E-2</v>
          </cell>
          <cell r="BO18">
            <v>1.0236688737453401</v>
          </cell>
          <cell r="BP18">
            <v>1.07190625287099</v>
          </cell>
          <cell r="BQ18">
            <v>0.39601572833220899</v>
          </cell>
          <cell r="BR18">
            <v>94.163718286520606</v>
          </cell>
          <cell r="BS18">
            <v>96.392467446036889</v>
          </cell>
          <cell r="BT18">
            <v>0.44730904120020198</v>
          </cell>
          <cell r="BU18">
            <v>-3.4526412599082103E-2</v>
          </cell>
          <cell r="BV18">
            <v>-1.5750387187262179E-2</v>
          </cell>
          <cell r="BW18" t="e">
            <v>#N/A</v>
          </cell>
          <cell r="BX18">
            <v>1711.8580517869191</v>
          </cell>
          <cell r="BY18">
            <v>-0.67511451276187628</v>
          </cell>
          <cell r="BZ18" t="e">
            <v>#N/A</v>
          </cell>
          <cell r="CA18" t="e">
            <v>#N/A</v>
          </cell>
          <cell r="CB18" t="e">
            <v>#N/A</v>
          </cell>
          <cell r="CC18" t="e">
            <v>#N/A</v>
          </cell>
          <cell r="CD18" t="e">
            <v>#N/A</v>
          </cell>
          <cell r="CE18" t="e">
            <v>#N/A</v>
          </cell>
          <cell r="CF18" t="e">
            <v>#N/A</v>
          </cell>
          <cell r="CG18" t="e">
            <v>#N/A</v>
          </cell>
          <cell r="CH18" t="e">
            <v>#N/A</v>
          </cell>
          <cell r="CI18" t="e">
            <v>#N/A</v>
          </cell>
          <cell r="CJ18" t="e">
            <v>#N/A</v>
          </cell>
          <cell r="CK18" t="e">
            <v>#N/A</v>
          </cell>
          <cell r="CL18" t="e">
            <v>#N/A</v>
          </cell>
          <cell r="CM18" t="e">
            <v>#N/A</v>
          </cell>
          <cell r="CN18" t="e">
            <v>#N/A</v>
          </cell>
          <cell r="CO18" t="e">
            <v>#N/A</v>
          </cell>
          <cell r="CP18" t="e">
            <v>#N/A</v>
          </cell>
          <cell r="CQ18" t="e">
            <v>#N/A</v>
          </cell>
          <cell r="CR18" t="e">
            <v>#N/A</v>
          </cell>
          <cell r="CS18" t="e">
            <v>#N/A</v>
          </cell>
          <cell r="CT18" t="e">
            <v>#N/A</v>
          </cell>
          <cell r="CU18">
            <v>6569.7539999999999</v>
          </cell>
          <cell r="CV18">
            <v>8891.1165000000001</v>
          </cell>
          <cell r="CW18" t="e">
            <v>#N/A</v>
          </cell>
          <cell r="CX18" t="e">
            <v>#N/A</v>
          </cell>
          <cell r="CY18" t="e">
            <v>#N/A</v>
          </cell>
          <cell r="CZ18" t="e">
            <v>#N/A</v>
          </cell>
          <cell r="DA18" t="e">
            <v>#N/A</v>
          </cell>
          <cell r="DB18" t="e">
            <v>#N/A</v>
          </cell>
          <cell r="DC18" t="e">
            <v>#N/A</v>
          </cell>
          <cell r="DD18" t="e">
            <v>#N/A</v>
          </cell>
          <cell r="DE18" t="e">
            <v>#N/A</v>
          </cell>
          <cell r="DF18" t="e">
            <v>#N/A</v>
          </cell>
          <cell r="DG18" t="e">
            <v>#N/A</v>
          </cell>
          <cell r="DH18" t="e">
            <v>#N/A</v>
          </cell>
          <cell r="DI18" t="e">
            <v>#N/A</v>
          </cell>
          <cell r="DJ18" t="e">
            <v>#N/A</v>
          </cell>
          <cell r="DK18" t="e">
            <v>#N/A</v>
          </cell>
          <cell r="DL18" t="e">
            <v>#N/A</v>
          </cell>
          <cell r="DM18" t="e">
            <v>#N/A</v>
          </cell>
          <cell r="DN18" t="e">
            <v>#N/A</v>
          </cell>
          <cell r="DO18" t="e">
            <v>#N/A</v>
          </cell>
          <cell r="DP18" t="e">
            <v>#N/A</v>
          </cell>
          <cell r="DQ18" t="e">
            <v>#N/A</v>
          </cell>
          <cell r="DR18" t="e">
            <v>#N/A</v>
          </cell>
          <cell r="DS18" t="e">
            <v>#N/A</v>
          </cell>
          <cell r="DT18" t="e">
            <v>#N/A</v>
          </cell>
          <cell r="DU18" t="e">
            <v>#N/A</v>
          </cell>
          <cell r="DV18" t="e">
            <v>#N/A</v>
          </cell>
          <cell r="DW18" t="e">
            <v>#N/A</v>
          </cell>
          <cell r="DX18" t="e">
            <v>#N/A</v>
          </cell>
          <cell r="DY18" t="e">
            <v>#N/A</v>
          </cell>
          <cell r="DZ18" t="e">
            <v>#N/A</v>
          </cell>
          <cell r="EA18" t="e">
            <v>#N/A</v>
          </cell>
          <cell r="EB18" t="e">
            <v>#N/A</v>
          </cell>
          <cell r="EC18" t="e">
            <v>#N/A</v>
          </cell>
          <cell r="ED18" t="e">
            <v>#N/A</v>
          </cell>
          <cell r="EE18" t="e">
            <v>#N/A</v>
          </cell>
          <cell r="EF18" t="e">
            <v>#N/A</v>
          </cell>
          <cell r="EG18" t="e">
            <v>#N/A</v>
          </cell>
          <cell r="EH18">
            <v>515.25</v>
          </cell>
          <cell r="EI18" t="e">
            <v>#N/A</v>
          </cell>
          <cell r="EJ18" t="e">
            <v>#N/A</v>
          </cell>
          <cell r="EK18" t="e">
            <v>#N/A</v>
          </cell>
          <cell r="EL18" t="e">
            <v>#N/A</v>
          </cell>
          <cell r="EM18">
            <v>0.77905049600699805</v>
          </cell>
          <cell r="EN18" t="e">
            <v>#N/A</v>
          </cell>
          <cell r="EO18" t="e">
            <v>#N/A</v>
          </cell>
          <cell r="EP18">
            <v>2.1549079272226699</v>
          </cell>
          <cell r="EQ18">
            <v>1.6787820895522301</v>
          </cell>
          <cell r="ER18" t="e">
            <v>#N/A</v>
          </cell>
          <cell r="ES18" t="e">
            <v>#N/A</v>
          </cell>
          <cell r="ET18" t="e">
            <v>#N/A</v>
          </cell>
          <cell r="EU18" t="e">
            <v>#N/A</v>
          </cell>
          <cell r="EV18" t="e">
            <v>#N/A</v>
          </cell>
          <cell r="EW18" t="e">
            <v>#N/A</v>
          </cell>
          <cell r="EX18" t="e">
            <v>#N/A</v>
          </cell>
          <cell r="EY18" t="e">
            <v>#N/A</v>
          </cell>
          <cell r="EZ18" t="e">
            <v>#N/A</v>
          </cell>
          <cell r="FA18" t="e">
            <v>#N/A</v>
          </cell>
          <cell r="FB18" t="e">
            <v>#N/A</v>
          </cell>
          <cell r="FC18" t="e">
            <v>#N/A</v>
          </cell>
          <cell r="FD18" t="e">
            <v>#N/A</v>
          </cell>
          <cell r="FE18" t="e">
            <v>#N/A</v>
          </cell>
          <cell r="FF18" t="e">
            <v>#N/A</v>
          </cell>
          <cell r="FG18" t="e">
            <v>#N/A</v>
          </cell>
          <cell r="FH18" t="e">
            <v>#N/A</v>
          </cell>
          <cell r="FI18" t="e">
            <v>#N/A</v>
          </cell>
          <cell r="FJ18" t="e">
            <v>#N/A</v>
          </cell>
          <cell r="FK18" t="e">
            <v>#N/A</v>
          </cell>
          <cell r="FL18" t="e">
            <v>#N/A</v>
          </cell>
          <cell r="FM18" t="e">
            <v>#N/A</v>
          </cell>
          <cell r="FN18" t="e">
            <v>#N/A</v>
          </cell>
          <cell r="FO18" t="e">
            <v>#N/A</v>
          </cell>
          <cell r="FP18" t="e">
            <v>#N/A</v>
          </cell>
          <cell r="FQ18" t="e">
            <v>#N/A</v>
          </cell>
          <cell r="FR18" t="e">
            <v>#N/A</v>
          </cell>
          <cell r="FS18">
            <v>7411.9299999999894</v>
          </cell>
          <cell r="FT18">
            <v>10304.0894448121</v>
          </cell>
          <cell r="FU18" t="e">
            <v>#N/A</v>
          </cell>
          <cell r="FV18" t="e">
            <v>#N/A</v>
          </cell>
          <cell r="FW18" t="e">
            <v>#N/A</v>
          </cell>
          <cell r="FX18" t="e">
            <v>#N/A</v>
          </cell>
          <cell r="FY18" t="e">
            <v>#N/A</v>
          </cell>
          <cell r="FZ18" t="e">
            <v>#N/A</v>
          </cell>
          <cell r="GA18" t="e">
            <v>#N/A</v>
          </cell>
          <cell r="GB18" t="e">
            <v>#N/A</v>
          </cell>
          <cell r="GC18" t="e">
            <v>#N/A</v>
          </cell>
          <cell r="GD18" t="e">
            <v>#N/A</v>
          </cell>
          <cell r="GE18" t="e">
            <v>#N/A</v>
          </cell>
          <cell r="GF18" t="e">
            <v>#N/A</v>
          </cell>
          <cell r="GG18" t="e">
            <v>#N/A</v>
          </cell>
          <cell r="GH18" t="e">
            <v>#N/A</v>
          </cell>
          <cell r="GI18" t="e">
            <v>#N/A</v>
          </cell>
          <cell r="GJ18">
            <v>1847.8200261112199</v>
          </cell>
          <cell r="GK18">
            <v>0.59052603325304709</v>
          </cell>
          <cell r="GL18">
            <v>0.57870998518498862</v>
          </cell>
          <cell r="GM18">
            <v>1836.972226887819</v>
          </cell>
          <cell r="GN18">
            <v>1837.188035503139</v>
          </cell>
          <cell r="GO18">
            <v>59.607393609338921</v>
          </cell>
          <cell r="GP18">
            <v>59.469328548555453</v>
          </cell>
          <cell r="GQ18">
            <v>0.47412291309942839</v>
          </cell>
          <cell r="GR18">
            <v>1.186101110387483</v>
          </cell>
          <cell r="GS18">
            <v>4.6421330000000003</v>
          </cell>
          <cell r="GT18">
            <v>3.9</v>
          </cell>
          <cell r="GU18">
            <v>1724.1532108633</v>
          </cell>
          <cell r="GV18">
            <v>404.68325871512002</v>
          </cell>
          <cell r="GW18">
            <v>35440.881641234017</v>
          </cell>
          <cell r="GX18">
            <v>33795.668779075349</v>
          </cell>
          <cell r="GY18">
            <v>58440029.102572821</v>
          </cell>
          <cell r="GZ18">
            <v>34137.758517002003</v>
          </cell>
          <cell r="HA18">
            <v>58858725.95876497</v>
          </cell>
          <cell r="HB18">
            <v>5814.2951479394014</v>
          </cell>
          <cell r="HC18">
            <v>-2.0108898006851779</v>
          </cell>
          <cell r="HD18">
            <v>34545.799019765902</v>
          </cell>
          <cell r="HE18">
            <v>59595.227499999914</v>
          </cell>
          <cell r="HF18">
            <v>78367.832328710894</v>
          </cell>
          <cell r="HG18">
            <v>-7.1409872626286832</v>
          </cell>
          <cell r="HH18">
            <v>-7.1372267723914504</v>
          </cell>
          <cell r="HI18">
            <v>-7.1422347971806364</v>
          </cell>
          <cell r="HJ18">
            <v>4.856997289175153E-2</v>
          </cell>
          <cell r="HK18">
            <v>1.28533666013917</v>
          </cell>
          <cell r="HL18">
            <v>1.2725174122371701</v>
          </cell>
          <cell r="HM18">
            <v>0.39086592083800598</v>
          </cell>
          <cell r="HN18">
            <v>722.24987604887303</v>
          </cell>
          <cell r="HO18">
            <v>928.33424346659092</v>
          </cell>
          <cell r="HP18">
            <v>0.53609475282306907</v>
          </cell>
          <cell r="HQ18">
            <v>-2.0108898006854899E-2</v>
          </cell>
          <cell r="HR18">
            <v>3.1955658230099809E-3</v>
          </cell>
          <cell r="HS18" t="e">
            <v>#N/A</v>
          </cell>
          <cell r="HT18">
            <v>1729.2165302186911</v>
          </cell>
          <cell r="HU18">
            <v>-0.8854052555527292</v>
          </cell>
          <cell r="HV18">
            <v>1151.46683245085</v>
          </cell>
          <cell r="HW18">
            <v>-4.3850977109251676</v>
          </cell>
          <cell r="HX18">
            <v>-3.8018548326357871</v>
          </cell>
          <cell r="HY18">
            <v>1204.275489368375</v>
          </cell>
          <cell r="HZ18">
            <v>1196.974048145672</v>
          </cell>
          <cell r="IA18">
            <v>71.593444088998027</v>
          </cell>
          <cell r="IB18">
            <v>71.575780434673732</v>
          </cell>
          <cell r="IC18">
            <v>1.335409469938309</v>
          </cell>
          <cell r="ID18">
            <v>1.812160018823938</v>
          </cell>
          <cell r="IE18">
            <v>5.469373</v>
          </cell>
          <cell r="IF18">
            <v>8.6999999999999993</v>
          </cell>
          <cell r="IG18">
            <v>1546.3959834555801</v>
          </cell>
          <cell r="IH18">
            <v>147.72988647639701</v>
          </cell>
          <cell r="II18">
            <v>2711.006764896018</v>
          </cell>
          <cell r="IJ18">
            <v>2562.7316928686209</v>
          </cell>
          <cell r="IK18">
            <v>3986939.386083283</v>
          </cell>
          <cell r="IL18">
            <v>2475.7600000000002</v>
          </cell>
          <cell r="IM18">
            <v>3828505.3199999868</v>
          </cell>
          <cell r="IN18">
            <v>3117.2597649085401</v>
          </cell>
          <cell r="IO18">
            <v>-0.83241306569972195</v>
          </cell>
          <cell r="IP18">
            <v>2488.77</v>
          </cell>
          <cell r="IQ18">
            <v>3787.6035000000002</v>
          </cell>
          <cell r="IR18">
            <v>5121.7</v>
          </cell>
          <cell r="IS18">
            <v>-5.619546718898099</v>
          </cell>
          <cell r="IT18">
            <v>-5.5959831069551758</v>
          </cell>
          <cell r="IU18">
            <v>-5.601062328764411</v>
          </cell>
          <cell r="IV18">
            <v>4.0809338008386833E-2</v>
          </cell>
          <cell r="IW18">
            <v>7.9225599999999998</v>
          </cell>
          <cell r="IX18">
            <v>9.9012841678412506</v>
          </cell>
          <cell r="IY18">
            <v>0.35773693474395102</v>
          </cell>
          <cell r="IZ18">
            <v>55.260389318603998</v>
          </cell>
          <cell r="JA18">
            <v>437.80374999999998</v>
          </cell>
          <cell r="JB18">
            <v>0.415008167994393</v>
          </cell>
          <cell r="JC18">
            <v>-3.1364958349740617E-2</v>
          </cell>
          <cell r="JD18">
            <v>-1.471018425127602E-2</v>
          </cell>
          <cell r="JE18" t="e">
            <v>#N/A</v>
          </cell>
          <cell r="JF18">
            <v>1555.738120060653</v>
          </cell>
          <cell r="JG18">
            <v>-0.44509330979152217</v>
          </cell>
          <cell r="JH18" t="e">
            <v>#N/A</v>
          </cell>
          <cell r="JI18" t="e">
            <v>#N/A</v>
          </cell>
          <cell r="JJ18" t="e">
            <v>#N/A</v>
          </cell>
          <cell r="JK18" t="e">
            <v>#N/A</v>
          </cell>
          <cell r="JL18" t="e">
            <v>#N/A</v>
          </cell>
          <cell r="JM18" t="e">
            <v>#N/A</v>
          </cell>
          <cell r="JN18" t="e">
            <v>#N/A</v>
          </cell>
          <cell r="JO18" t="e">
            <v>#N/A</v>
          </cell>
          <cell r="JP18" t="e">
            <v>#N/A</v>
          </cell>
          <cell r="JQ18" t="e">
            <v>#N/A</v>
          </cell>
          <cell r="JR18" t="e">
            <v>#N/A</v>
          </cell>
          <cell r="JS18" t="e">
            <v>#N/A</v>
          </cell>
          <cell r="JT18" t="e">
            <v>#N/A</v>
          </cell>
          <cell r="JU18" t="e">
            <v>#N/A</v>
          </cell>
          <cell r="JV18" t="e">
            <v>#N/A</v>
          </cell>
          <cell r="JW18" t="e">
            <v>#N/A</v>
          </cell>
          <cell r="JX18" t="e">
            <v>#N/A</v>
          </cell>
          <cell r="JY18" t="e">
            <v>#N/A</v>
          </cell>
          <cell r="JZ18" t="e">
            <v>#N/A</v>
          </cell>
          <cell r="KA18" t="e">
            <v>#N/A</v>
          </cell>
          <cell r="KB18" t="e">
            <v>#N/A</v>
          </cell>
          <cell r="KC18">
            <v>1092.2864999999999</v>
          </cell>
          <cell r="KD18">
            <v>1499.5398162440099</v>
          </cell>
          <cell r="KE18" t="e">
            <v>#N/A</v>
          </cell>
          <cell r="KF18" t="e">
            <v>#N/A</v>
          </cell>
          <cell r="KG18" t="e">
            <v>#N/A</v>
          </cell>
          <cell r="KH18" t="e">
            <v>#N/A</v>
          </cell>
          <cell r="KI18" t="e">
            <v>#N/A</v>
          </cell>
          <cell r="KJ18" t="e">
            <v>#N/A</v>
          </cell>
          <cell r="KK18" t="e">
            <v>#N/A</v>
          </cell>
          <cell r="KL18" t="e">
            <v>#N/A</v>
          </cell>
          <cell r="KM18" t="e">
            <v>#N/A</v>
          </cell>
          <cell r="KN18" t="e">
            <v>#N/A</v>
          </cell>
          <cell r="KO18" t="e">
            <v>#N/A</v>
          </cell>
          <cell r="KP18" t="e">
            <v>#N/A</v>
          </cell>
          <cell r="KQ18" t="e">
            <v>#N/A</v>
          </cell>
          <cell r="KR18" t="e">
            <v>#N/A</v>
          </cell>
          <cell r="KS18" t="e">
            <v>#N/A</v>
          </cell>
          <cell r="KT18">
            <v>129.61222651666199</v>
          </cell>
          <cell r="KU18">
            <v>0.66886403732149269</v>
          </cell>
          <cell r="KV18">
            <v>0.75521849277742081</v>
          </cell>
          <cell r="KW18">
            <v>128.7510569987262</v>
          </cell>
          <cell r="KX18">
            <v>128.64070809985211</v>
          </cell>
          <cell r="KY18">
            <v>56.348333309491473</v>
          </cell>
          <cell r="KZ18">
            <v>55.192224109422419</v>
          </cell>
          <cell r="LA18">
            <v>-6.0319449129692337</v>
          </cell>
          <cell r="LB18">
            <v>-1.8104778349345101</v>
          </cell>
          <cell r="LC18">
            <v>5.9440410000000004</v>
          </cell>
          <cell r="LD18">
            <v>4.0999999999999996</v>
          </cell>
          <cell r="LE18">
            <v>2243.9450999999999</v>
          </cell>
          <cell r="LF18">
            <v>28.312804816235399</v>
          </cell>
          <cell r="LG18">
            <v>3896.9634388386412</v>
          </cell>
          <cell r="LH18">
            <v>3665.3263342790619</v>
          </cell>
          <cell r="LI18">
            <v>8199755.5141955344</v>
          </cell>
          <cell r="LJ18">
            <v>3815.4706565996298</v>
          </cell>
          <cell r="LK18">
            <v>8561706.684070522</v>
          </cell>
          <cell r="LL18">
            <v>464.831120109229</v>
          </cell>
          <cell r="LM18">
            <v>5.6049364830927946</v>
          </cell>
          <cell r="LN18" t="e">
            <v>#N/A</v>
          </cell>
          <cell r="LO18">
            <v>7060.7110000000002</v>
          </cell>
          <cell r="LP18">
            <v>9729.35</v>
          </cell>
          <cell r="LQ18">
            <v>-7.6608654047922959</v>
          </cell>
          <cell r="LR18">
            <v>-7.6365412688236951</v>
          </cell>
          <cell r="LS18">
            <v>-7.6394548884531313</v>
          </cell>
          <cell r="LT18">
            <v>2.9122848226026309E-2</v>
          </cell>
          <cell r="LU18">
            <v>0.18084519442406399</v>
          </cell>
          <cell r="LV18">
            <v>0.115456406272541</v>
          </cell>
          <cell r="LW18">
            <v>0.358058342437375</v>
          </cell>
          <cell r="LX18">
            <v>46.408738986173702</v>
          </cell>
          <cell r="LY18">
            <v>8.3927974249302402</v>
          </cell>
          <cell r="LZ18">
            <v>6.7953640523636602E-2</v>
          </cell>
          <cell r="MA18">
            <v>4.5988318737000378E-2</v>
          </cell>
          <cell r="MB18">
            <v>-1.844766713199639E-3</v>
          </cell>
          <cell r="MC18" t="e">
            <v>#N/A</v>
          </cell>
          <cell r="MD18">
            <v>2237.114724958959</v>
          </cell>
          <cell r="ME18">
            <v>-0.23500284168808119</v>
          </cell>
          <cell r="MF18">
            <v>529.94955451336602</v>
          </cell>
          <cell r="MG18">
            <v>-3.8400293886719279</v>
          </cell>
          <cell r="MH18">
            <v>-2.3572782688521139</v>
          </cell>
          <cell r="MI18">
            <v>551.11243394133862</v>
          </cell>
          <cell r="MJ18">
            <v>542.74352979686853</v>
          </cell>
          <cell r="MK18">
            <v>54.509720520586839</v>
          </cell>
          <cell r="ML18">
            <v>54.137311218181921</v>
          </cell>
          <cell r="MM18">
            <v>1.619354621029867</v>
          </cell>
          <cell r="MN18">
            <v>1.742158905786084</v>
          </cell>
          <cell r="MO18">
            <v>11.521627000000001</v>
          </cell>
          <cell r="MP18">
            <v>14.6</v>
          </cell>
          <cell r="MQ18">
            <v>1880.85637976762</v>
          </cell>
          <cell r="MR18">
            <v>90.236029902432094</v>
          </cell>
          <cell r="MS18">
            <v>14364.092539079</v>
          </cell>
          <cell r="MT18">
            <v>12709.11537479149</v>
          </cell>
          <cell r="MU18">
            <v>23931007.519276232</v>
          </cell>
          <cell r="MV18">
            <v>12351.3189885992</v>
          </cell>
          <cell r="MW18">
            <v>23231057.118251748</v>
          </cell>
          <cell r="MX18">
            <v>1413.60660601317</v>
          </cell>
          <cell r="MY18">
            <v>-1.8690372375463871</v>
          </cell>
          <cell r="MZ18">
            <v>12279.246353636499</v>
          </cell>
          <cell r="NA18">
            <v>26532.704000000002</v>
          </cell>
          <cell r="NB18">
            <v>37758.631000000001</v>
          </cell>
          <cell r="NC18">
            <v>-7.2907334328102023</v>
          </cell>
          <cell r="ND18">
            <v>-7.2775940864125737</v>
          </cell>
          <cell r="NE18">
            <v>-7.2708716304350087</v>
          </cell>
          <cell r="NF18">
            <v>3.6976103069207282E-2</v>
          </cell>
          <cell r="NG18">
            <v>0.61709338526077895</v>
          </cell>
          <cell r="NH18">
            <v>0.47889346672277999</v>
          </cell>
          <cell r="NI18">
            <v>0.34387542640159502</v>
          </cell>
          <cell r="NJ18">
            <v>182.236629029619</v>
          </cell>
          <cell r="NK18">
            <v>112.4570183264</v>
          </cell>
          <cell r="NL18">
            <v>0.24257895575141999</v>
          </cell>
          <cell r="NM18">
            <v>-1.023704071984485E-2</v>
          </cell>
          <cell r="NN18">
            <v>-8.4220181842202223E-3</v>
          </cell>
          <cell r="NO18" t="e">
            <v>#N/A</v>
          </cell>
          <cell r="NP18">
            <v>1882.9797994235969</v>
          </cell>
          <cell r="NQ18">
            <v>-1.468303343699773</v>
          </cell>
          <cell r="NR18">
            <v>110.88683449393599</v>
          </cell>
          <cell r="NS18">
            <v>-1.872701912003583</v>
          </cell>
          <cell r="NT18">
            <v>-0.56401368982610389</v>
          </cell>
          <cell r="NU18">
            <v>113.0030446721333</v>
          </cell>
          <cell r="NV18">
            <v>111.5157988658584</v>
          </cell>
          <cell r="NW18">
            <v>69.365141570883722</v>
          </cell>
          <cell r="NX18">
            <v>68.821605431564763</v>
          </cell>
          <cell r="NY18">
            <v>-0.67950385205328701</v>
          </cell>
          <cell r="NZ18">
            <v>1.497519272477366</v>
          </cell>
          <cell r="OA18">
            <v>4.5082370000000003</v>
          </cell>
          <cell r="OB18">
            <v>4.9000000000000004</v>
          </cell>
          <cell r="OC18">
            <v>1783.76688344172</v>
          </cell>
          <cell r="OD18">
            <v>29.027578915422598</v>
          </cell>
          <cell r="OE18">
            <v>2502.6323009936932</v>
          </cell>
          <cell r="OF18">
            <v>2389.8077056263442</v>
          </cell>
          <cell r="OG18">
            <v>4296085.1765420241</v>
          </cell>
          <cell r="OH18">
            <v>2398.8000000000002</v>
          </cell>
          <cell r="OI18">
            <v>4278899.9999999981</v>
          </cell>
          <cell r="OJ18">
            <v>371.23572186892602</v>
          </cell>
          <cell r="OK18">
            <v>-0.28121963002234551</v>
          </cell>
          <cell r="OL18">
            <v>2406.3000000000002</v>
          </cell>
          <cell r="OM18">
            <v>3636.4050000000002</v>
          </cell>
          <cell r="ON18">
            <v>4800</v>
          </cell>
          <cell r="OO18">
            <v>-7.2873670995886712</v>
          </cell>
          <cell r="OP18">
            <v>-7.2864932383418273</v>
          </cell>
          <cell r="OQ18">
            <v>-7.2710678503126767</v>
          </cell>
          <cell r="OR18">
            <v>4.7931116189173902E-2</v>
          </cell>
          <cell r="OS18">
            <v>0.80612136777149301</v>
          </cell>
          <cell r="OT18">
            <v>0.95754110892077204</v>
          </cell>
          <cell r="OU18">
            <v>0.42545083159849201</v>
          </cell>
          <cell r="OV18">
            <v>47.176895948769697</v>
          </cell>
          <cell r="OW18">
            <v>38.0303038894357</v>
          </cell>
          <cell r="OX18">
            <v>0.41958808730160302</v>
          </cell>
          <cell r="OY18">
            <v>2.9902497709646592E-2</v>
          </cell>
          <cell r="OZ18">
            <v>3.3808773949029541E-3</v>
          </cell>
          <cell r="PA18" t="e">
            <v>#N/A</v>
          </cell>
          <cell r="PB18">
            <v>1797.669815202167</v>
          </cell>
          <cell r="PC18">
            <v>-1.1396418289767341</v>
          </cell>
          <cell r="PD18">
            <v>1238.14709828994</v>
          </cell>
          <cell r="PE18">
            <v>-1.780451820429096</v>
          </cell>
          <cell r="PF18">
            <v>-0.21384047653689731</v>
          </cell>
          <cell r="PG18">
            <v>1260.591319384085</v>
          </cell>
          <cell r="PH18">
            <v>1240.800431846272</v>
          </cell>
          <cell r="PI18">
            <v>61.886640393119322</v>
          </cell>
          <cell r="PJ18">
            <v>61.523837782946899</v>
          </cell>
          <cell r="PK18">
            <v>1.002406113468624</v>
          </cell>
          <cell r="PL18">
            <v>1.721858935035669</v>
          </cell>
          <cell r="PM18">
            <v>6.404846</v>
          </cell>
          <cell r="PN18">
            <v>8.6</v>
          </cell>
          <cell r="PO18">
            <v>1755.0755986367401</v>
          </cell>
          <cell r="PP18">
            <v>280.63189802135298</v>
          </cell>
          <cell r="PQ18">
            <v>24573.907431111809</v>
          </cell>
          <cell r="PR18">
            <v>22999.986503966538</v>
          </cell>
          <cell r="PS18">
            <v>39795299.368892483</v>
          </cell>
          <cell r="PT18">
            <v>22593</v>
          </cell>
          <cell r="PU18">
            <v>39652422.999999873</v>
          </cell>
          <cell r="PV18">
            <v>3686.9290534574502</v>
          </cell>
          <cell r="PW18">
            <v>-0.70936323448098726</v>
          </cell>
          <cell r="PX18">
            <v>22422.5502414615</v>
          </cell>
          <cell r="PY18">
            <v>39942.091255437197</v>
          </cell>
          <cell r="PZ18">
            <v>55446</v>
          </cell>
          <cell r="QA18">
            <v>-7.1252016380387193</v>
          </cell>
          <cell r="QB18">
            <v>-7.108028092585096</v>
          </cell>
          <cell r="QC18">
            <v>-7.1095745955688647</v>
          </cell>
          <cell r="QD18">
            <v>4.9839151258225967E-2</v>
          </cell>
          <cell r="QE18">
            <v>0.92078139268275205</v>
          </cell>
          <cell r="QF18">
            <v>1.0615674441173699</v>
          </cell>
          <cell r="QG18">
            <v>0.44270332808868301</v>
          </cell>
          <cell r="QH18">
            <v>548.13184107630298</v>
          </cell>
          <cell r="QI18">
            <v>504.70960000000002</v>
          </cell>
          <cell r="QJ18">
            <v>0.465424536030488</v>
          </cell>
          <cell r="QK18">
            <v>-1.3385180557174159E-2</v>
          </cell>
          <cell r="QL18">
            <v>-1.618175172511236E-2</v>
          </cell>
          <cell r="QM18" t="e">
            <v>#N/A</v>
          </cell>
          <cell r="QN18">
            <v>1730.231422615376</v>
          </cell>
          <cell r="QO18">
            <v>-1.469731510257055</v>
          </cell>
          <cell r="QP18" t="e">
            <v>#N/A</v>
          </cell>
          <cell r="QQ18" t="e">
            <v>#N/A</v>
          </cell>
          <cell r="QR18" t="e">
            <v>#N/A</v>
          </cell>
          <cell r="QS18" t="e">
            <v>#N/A</v>
          </cell>
          <cell r="QT18" t="e">
            <v>#N/A</v>
          </cell>
          <cell r="QU18" t="e">
            <v>#N/A</v>
          </cell>
          <cell r="QV18" t="e">
            <v>#N/A</v>
          </cell>
          <cell r="QW18" t="e">
            <v>#N/A</v>
          </cell>
          <cell r="QX18" t="e">
            <v>#N/A</v>
          </cell>
          <cell r="QY18" t="e">
            <v>#N/A</v>
          </cell>
          <cell r="QZ18" t="e">
            <v>#N/A</v>
          </cell>
          <cell r="RA18" t="e">
            <v>#N/A</v>
          </cell>
          <cell r="RB18" t="e">
            <v>#N/A</v>
          </cell>
          <cell r="RC18" t="e">
            <v>#N/A</v>
          </cell>
          <cell r="RD18" t="e">
            <v>#N/A</v>
          </cell>
          <cell r="RE18" t="e">
            <v>#N/A</v>
          </cell>
          <cell r="RF18" t="e">
            <v>#N/A</v>
          </cell>
          <cell r="RG18" t="e">
            <v>#N/A</v>
          </cell>
          <cell r="RH18" t="e">
            <v>#N/A</v>
          </cell>
          <cell r="RI18" t="e">
            <v>#N/A</v>
          </cell>
          <cell r="RJ18" t="e">
            <v>#N/A</v>
          </cell>
          <cell r="RK18" t="e">
            <v>#N/A</v>
          </cell>
          <cell r="RL18">
            <v>4611.5084999999999</v>
          </cell>
          <cell r="RM18" t="e">
            <v>#N/A</v>
          </cell>
          <cell r="RN18" t="e">
            <v>#N/A</v>
          </cell>
          <cell r="RO18" t="e">
            <v>#N/A</v>
          </cell>
          <cell r="RP18" t="e">
            <v>#N/A</v>
          </cell>
          <cell r="RQ18" t="e">
            <v>#N/A</v>
          </cell>
          <cell r="RR18" t="e">
            <v>#N/A</v>
          </cell>
          <cell r="RS18" t="e">
            <v>#N/A</v>
          </cell>
          <cell r="RT18" t="e">
            <v>#N/A</v>
          </cell>
          <cell r="RU18" t="e">
            <v>#N/A</v>
          </cell>
          <cell r="RV18" t="e">
            <v>#N/A</v>
          </cell>
          <cell r="RW18" t="e">
            <v>#N/A</v>
          </cell>
          <cell r="RX18" t="e">
            <v>#N/A</v>
          </cell>
          <cell r="RY18" t="e">
            <v>#N/A</v>
          </cell>
          <cell r="RZ18" t="e">
            <v>#N/A</v>
          </cell>
          <cell r="SA18" t="e">
            <v>#N/A</v>
          </cell>
          <cell r="SB18" t="e">
            <v>#N/A</v>
          </cell>
          <cell r="SC18" t="e">
            <v>#N/A</v>
          </cell>
          <cell r="SD18" t="e">
            <v>#N/A</v>
          </cell>
          <cell r="SE18" t="e">
            <v>#N/A</v>
          </cell>
          <cell r="SF18" t="e">
            <v>#N/A</v>
          </cell>
          <cell r="SG18" t="e">
            <v>#N/A</v>
          </cell>
          <cell r="SH18" t="e">
            <v>#N/A</v>
          </cell>
          <cell r="SI18" t="e">
            <v>#N/A</v>
          </cell>
          <cell r="SJ18" t="e">
            <v>#N/A</v>
          </cell>
          <cell r="SK18" t="e">
            <v>#N/A</v>
          </cell>
          <cell r="SL18" t="e">
            <v>#N/A</v>
          </cell>
          <cell r="SM18" t="e">
            <v>#N/A</v>
          </cell>
          <cell r="SN18" t="e">
            <v>#N/A</v>
          </cell>
          <cell r="SO18" t="e">
            <v>#N/A</v>
          </cell>
          <cell r="SP18" t="e">
            <v>#N/A</v>
          </cell>
          <cell r="SQ18" t="e">
            <v>#N/A</v>
          </cell>
          <cell r="SR18" t="e">
            <v>#N/A</v>
          </cell>
          <cell r="SS18" t="e">
            <v>#N/A</v>
          </cell>
          <cell r="ST18" t="e">
            <v>#N/A</v>
          </cell>
          <cell r="SU18" t="e">
            <v>#N/A</v>
          </cell>
          <cell r="SV18" t="e">
            <v>#N/A</v>
          </cell>
          <cell r="SW18">
            <v>7857.6880000000001</v>
          </cell>
          <cell r="SX18">
            <v>10711.8475</v>
          </cell>
          <cell r="SY18" t="e">
            <v>#N/A</v>
          </cell>
          <cell r="SZ18" t="e">
            <v>#N/A</v>
          </cell>
          <cell r="TA18" t="e">
            <v>#N/A</v>
          </cell>
          <cell r="TB18" t="e">
            <v>#N/A</v>
          </cell>
          <cell r="TC18">
            <v>37.232500000000002</v>
          </cell>
          <cell r="TD18" t="e">
            <v>#N/A</v>
          </cell>
          <cell r="TE18" t="e">
            <v>#N/A</v>
          </cell>
          <cell r="TF18">
            <v>21.847964680724399</v>
          </cell>
          <cell r="TG18">
            <v>813.45434497507301</v>
          </cell>
          <cell r="TH18" t="e">
            <v>#N/A</v>
          </cell>
          <cell r="TI18" t="e">
            <v>#N/A</v>
          </cell>
          <cell r="TJ18" t="e">
            <v>#N/A</v>
          </cell>
          <cell r="TK18" t="e">
            <v>#N/A</v>
          </cell>
          <cell r="TL18" t="e">
            <v>#N/A</v>
          </cell>
          <cell r="TM18" t="e">
            <v>#N/A</v>
          </cell>
          <cell r="TN18">
            <v>56.236295163255299</v>
          </cell>
          <cell r="TO18">
            <v>0.1541189470312343</v>
          </cell>
          <cell r="TP18">
            <v>2.7268096038773888</v>
          </cell>
          <cell r="TQ18">
            <v>56.14975774785372</v>
          </cell>
          <cell r="TR18">
            <v>54.743542975886093</v>
          </cell>
          <cell r="TS18">
            <v>67.775273382536085</v>
          </cell>
          <cell r="TT18">
            <v>67.416242698680165</v>
          </cell>
          <cell r="TU18">
            <v>2.4997833879250919</v>
          </cell>
          <cell r="TV18">
            <v>2.373278780331844</v>
          </cell>
          <cell r="TW18">
            <v>11.09844785100352</v>
          </cell>
          <cell r="TX18">
            <v>10.8</v>
          </cell>
          <cell r="TY18">
            <v>2048.9393148045701</v>
          </cell>
          <cell r="TZ18">
            <v>16.4031026563454</v>
          </cell>
          <cell r="UA18">
            <v>1533.3487320601309</v>
          </cell>
          <cell r="UB18">
            <v>1363.170822658413</v>
          </cell>
          <cell r="UC18">
            <v>2818308.994574816</v>
          </cell>
          <cell r="UD18">
            <v>1375.03111726059</v>
          </cell>
          <cell r="UE18">
            <v>2817355.3152348758</v>
          </cell>
          <cell r="UF18">
            <v>192.926378701304</v>
          </cell>
          <cell r="UG18">
            <v>-3.020244327690925</v>
          </cell>
          <cell r="UH18" t="e">
            <v>#N/A</v>
          </cell>
          <cell r="UI18">
            <v>2274.4499999999998</v>
          </cell>
          <cell r="UJ18">
            <v>3443.84</v>
          </cell>
          <cell r="UK18">
            <v>-7.4655966220707066</v>
          </cell>
          <cell r="UL18">
            <v>-7.4794249182377177</v>
          </cell>
          <cell r="UM18">
            <v>-7.4673566139495504</v>
          </cell>
          <cell r="UN18">
            <v>3.3633234054911802E-2</v>
          </cell>
          <cell r="UO18">
            <v>0.87741567669421106</v>
          </cell>
          <cell r="UP18">
            <v>0.79383573420117803</v>
          </cell>
          <cell r="UQ18">
            <v>0.33371573242448299</v>
          </cell>
          <cell r="UR18">
            <v>18.766936429245099</v>
          </cell>
          <cell r="US18">
            <v>16.4664042265434</v>
          </cell>
          <cell r="UT18">
            <v>0.60240464071586597</v>
          </cell>
          <cell r="UU18" t="e">
            <v>#N/A</v>
          </cell>
          <cell r="UV18" t="e">
            <v>#N/A</v>
          </cell>
          <cell r="UW18" t="e">
            <v>#N/A</v>
          </cell>
          <cell r="UX18">
            <v>2067.4657553765992</v>
          </cell>
          <cell r="UY18">
            <v>-0.89183887606308909</v>
          </cell>
          <cell r="UZ18">
            <v>1211.18438099176</v>
          </cell>
          <cell r="VA18">
            <v>-5.9007542522060419E-2</v>
          </cell>
          <cell r="VB18">
            <v>0.72297251094084469</v>
          </cell>
          <cell r="VC18">
            <v>1211.8994931004761</v>
          </cell>
          <cell r="VD18">
            <v>1202.4907037569781</v>
          </cell>
          <cell r="VE18">
            <v>55.055117652376623</v>
          </cell>
          <cell r="VF18">
            <v>55.022969245503148</v>
          </cell>
          <cell r="VG18">
            <v>-0.78363231474121164</v>
          </cell>
          <cell r="VH18">
            <v>0.44658287356940107</v>
          </cell>
          <cell r="VI18">
            <v>7.3079609999999997</v>
          </cell>
          <cell r="VJ18">
            <v>7.5</v>
          </cell>
          <cell r="VK18">
            <v>1838.6446205774901</v>
          </cell>
          <cell r="VL18">
            <v>268.52156135372701</v>
          </cell>
          <cell r="VM18">
            <v>22893.438177068969</v>
          </cell>
          <cell r="VN18">
            <v>21220.39464352966</v>
          </cell>
          <cell r="VO18">
            <v>38986257.506998248</v>
          </cell>
          <cell r="VP18">
            <v>21188.803119313299</v>
          </cell>
          <cell r="VQ18">
            <v>38958678.871800937</v>
          </cell>
          <cell r="VR18">
            <v>3465.9352502404699</v>
          </cell>
          <cell r="VS18">
            <v>0.20692032853091291</v>
          </cell>
          <cell r="VT18">
            <v>21148.139880481402</v>
          </cell>
          <cell r="VU18">
            <v>41607.057000000001</v>
          </cell>
          <cell r="VV18">
            <v>56501.674500000001</v>
          </cell>
          <cell r="VW18">
            <v>-7.1141121210214413</v>
          </cell>
          <cell r="VX18">
            <v>-7.1189159122933603</v>
          </cell>
          <cell r="VY18">
            <v>-7.1139818400843824</v>
          </cell>
          <cell r="VZ18">
            <v>4.6060260756085727E-2</v>
          </cell>
          <cell r="WA18">
            <v>0.65237854224875602</v>
          </cell>
          <cell r="WB18">
            <v>0.49649206561525899</v>
          </cell>
          <cell r="WC18">
            <v>0.31886698641696798</v>
          </cell>
          <cell r="WD18">
            <v>386.20671356214501</v>
          </cell>
          <cell r="WE18">
            <v>251.95297280035501</v>
          </cell>
          <cell r="WF18">
            <v>0.25265420879845701</v>
          </cell>
          <cell r="WG18">
            <v>2.0692032853089869E-3</v>
          </cell>
          <cell r="WH18">
            <v>-3.5934108787067671E-3</v>
          </cell>
          <cell r="WI18" t="e">
            <v>#N/A</v>
          </cell>
          <cell r="WJ18">
            <v>1837.206996472406</v>
          </cell>
          <cell r="WK18">
            <v>3.6116971571731327E-2</v>
          </cell>
          <cell r="WL18" t="e">
            <v>#N/A</v>
          </cell>
          <cell r="WM18" t="e">
            <v>#N/A</v>
          </cell>
          <cell r="WN18" t="e">
            <v>#N/A</v>
          </cell>
          <cell r="WO18" t="e">
            <v>#N/A</v>
          </cell>
          <cell r="WP18" t="e">
            <v>#N/A</v>
          </cell>
          <cell r="WQ18" t="e">
            <v>#N/A</v>
          </cell>
          <cell r="WR18" t="e">
            <v>#N/A</v>
          </cell>
          <cell r="WS18" t="e">
            <v>#N/A</v>
          </cell>
          <cell r="WT18" t="e">
            <v>#N/A</v>
          </cell>
          <cell r="WU18" t="e">
            <v>#N/A</v>
          </cell>
          <cell r="WV18" t="e">
            <v>#N/A</v>
          </cell>
          <cell r="WW18" t="e">
            <v>#N/A</v>
          </cell>
          <cell r="WX18" t="e">
            <v>#N/A</v>
          </cell>
          <cell r="WY18" t="e">
            <v>#N/A</v>
          </cell>
          <cell r="WZ18" t="e">
            <v>#N/A</v>
          </cell>
          <cell r="XA18" t="e">
            <v>#N/A</v>
          </cell>
          <cell r="XB18" t="e">
            <v>#N/A</v>
          </cell>
          <cell r="XC18" t="e">
            <v>#N/A</v>
          </cell>
          <cell r="XD18" t="e">
            <v>#N/A</v>
          </cell>
          <cell r="XE18" t="e">
            <v>#N/A</v>
          </cell>
          <cell r="XF18" t="e">
            <v>#N/A</v>
          </cell>
          <cell r="XG18">
            <v>2474.4180000000001</v>
          </cell>
          <cell r="XH18">
            <v>3432.9470000000001</v>
          </cell>
          <cell r="XI18" t="e">
            <v>#N/A</v>
          </cell>
          <cell r="XJ18" t="e">
            <v>#N/A</v>
          </cell>
          <cell r="XK18" t="e">
            <v>#N/A</v>
          </cell>
          <cell r="XL18" t="e">
            <v>#N/A</v>
          </cell>
          <cell r="XM18" t="e">
            <v>#N/A</v>
          </cell>
          <cell r="XN18" t="e">
            <v>#N/A</v>
          </cell>
          <cell r="XO18" t="e">
            <v>#N/A</v>
          </cell>
          <cell r="XP18" t="e">
            <v>#N/A</v>
          </cell>
          <cell r="XQ18" t="e">
            <v>#N/A</v>
          </cell>
          <cell r="XR18" t="e">
            <v>#N/A</v>
          </cell>
          <cell r="XS18" t="e">
            <v>#N/A</v>
          </cell>
          <cell r="XT18" t="e">
            <v>#N/A</v>
          </cell>
          <cell r="XU18" t="e">
            <v>#N/A</v>
          </cell>
          <cell r="XV18" t="e">
            <v>#N/A</v>
          </cell>
          <cell r="XW18" t="e">
            <v>#N/A</v>
          </cell>
          <cell r="XX18">
            <v>15.0123258179818</v>
          </cell>
          <cell r="XY18">
            <v>-2.0602122948773172</v>
          </cell>
          <cell r="XZ18">
            <v>-3.1200800190030802</v>
          </cell>
          <cell r="YA18">
            <v>15.328117580957951</v>
          </cell>
          <cell r="YB18">
            <v>15.49580740872462</v>
          </cell>
          <cell r="YC18">
            <v>56.47092772625664</v>
          </cell>
          <cell r="YD18">
            <v>56.359370110574162</v>
          </cell>
          <cell r="YE18">
            <v>-0.68968005180334302</v>
          </cell>
          <cell r="YF18">
            <v>2.3367543385706568</v>
          </cell>
          <cell r="YG18">
            <v>1.913830731129198</v>
          </cell>
          <cell r="YH18">
            <v>2.4</v>
          </cell>
          <cell r="YI18">
            <v>1681.7801310299001</v>
          </cell>
          <cell r="YJ18">
            <v>2.7238797799965102</v>
          </cell>
          <cell r="YK18">
            <v>157.38917697078941</v>
          </cell>
          <cell r="YL18">
            <v>160.62057470342791</v>
          </cell>
          <cell r="YM18">
            <v>270769.03279706562</v>
          </cell>
          <cell r="YN18">
            <v>160.70241924971899</v>
          </cell>
          <cell r="YO18">
            <v>270266.13570261438</v>
          </cell>
          <cell r="YP18">
            <v>41.072500874322188</v>
          </cell>
          <cell r="YQ18">
            <v>-0.85441996225099537</v>
          </cell>
          <cell r="YR18">
            <v>153.91589566190399</v>
          </cell>
          <cell r="YS18">
            <v>279.26</v>
          </cell>
          <cell r="YT18">
            <v>365.4</v>
          </cell>
          <cell r="YU18">
            <v>-6.7211525879998986</v>
          </cell>
          <cell r="YV18">
            <v>-6.6869810215354288</v>
          </cell>
          <cell r="YW18">
            <v>-6.701543642816806</v>
          </cell>
          <cell r="YX18">
            <v>4.2659320566820723E-2</v>
          </cell>
          <cell r="YY18">
            <v>1.0236688737453401</v>
          </cell>
          <cell r="YZ18">
            <v>1.1236554076298499</v>
          </cell>
          <cell r="ZA18">
            <v>0.30263593769255698</v>
          </cell>
          <cell r="ZB18">
            <v>4.5432693008711302</v>
          </cell>
          <cell r="ZC18">
            <v>4.6508033683445698</v>
          </cell>
          <cell r="ZD18">
            <v>0.36131534822797701</v>
          </cell>
          <cell r="ZE18">
            <v>-8.5441996225081949E-3</v>
          </cell>
          <cell r="ZF18">
            <v>-8.5441996225081914E-3</v>
          </cell>
          <cell r="ZG18" t="e">
            <v>#N/A</v>
          </cell>
          <cell r="ZH18">
            <v>1685.7680486887641</v>
          </cell>
          <cell r="ZI18">
            <v>-0.93698212991745189</v>
          </cell>
          <cell r="ZJ18" t="e">
            <v>#N/A</v>
          </cell>
          <cell r="ZK18" t="e">
            <v>#N/A</v>
          </cell>
          <cell r="ZL18" t="e">
            <v>#N/A</v>
          </cell>
          <cell r="ZM18" t="e">
            <v>#N/A</v>
          </cell>
          <cell r="ZN18" t="e">
            <v>#N/A</v>
          </cell>
          <cell r="ZO18" t="e">
            <v>#N/A</v>
          </cell>
          <cell r="ZP18" t="e">
            <v>#N/A</v>
          </cell>
          <cell r="ZQ18" t="e">
            <v>#N/A</v>
          </cell>
          <cell r="ZR18" t="e">
            <v>#N/A</v>
          </cell>
          <cell r="ZS18" t="e">
            <v>#N/A</v>
          </cell>
          <cell r="ZT18" t="e">
            <v>#N/A</v>
          </cell>
          <cell r="ZU18" t="e">
            <v>#N/A</v>
          </cell>
          <cell r="ZV18" t="e">
            <v>#N/A</v>
          </cell>
          <cell r="ZW18" t="e">
            <v>#N/A</v>
          </cell>
          <cell r="ZX18" t="e">
            <v>#N/A</v>
          </cell>
          <cell r="ZY18" t="e">
            <v>#N/A</v>
          </cell>
          <cell r="ZZ18" t="e">
            <v>#N/A</v>
          </cell>
          <cell r="AAA18" t="e">
            <v>#N/A</v>
          </cell>
          <cell r="AAB18" t="e">
            <v>#N/A</v>
          </cell>
          <cell r="AAC18" t="e">
            <v>#N/A</v>
          </cell>
          <cell r="AAD18" t="e">
            <v>#N/A</v>
          </cell>
          <cell r="AAE18">
            <v>1872.671</v>
          </cell>
          <cell r="AAF18">
            <v>2519.4209999999998</v>
          </cell>
          <cell r="AAG18" t="e">
            <v>#N/A</v>
          </cell>
          <cell r="AAH18" t="e">
            <v>#N/A</v>
          </cell>
          <cell r="AAI18" t="e">
            <v>#N/A</v>
          </cell>
          <cell r="AAJ18" t="e">
            <v>#N/A</v>
          </cell>
          <cell r="AAK18" t="e">
            <v>#N/A</v>
          </cell>
          <cell r="AAL18" t="e">
            <v>#N/A</v>
          </cell>
          <cell r="AAM18" t="e">
            <v>#N/A</v>
          </cell>
          <cell r="AAN18" t="e">
            <v>#N/A</v>
          </cell>
          <cell r="AAO18" t="e">
            <v>#N/A</v>
          </cell>
          <cell r="AAP18" t="e">
            <v>#N/A</v>
          </cell>
          <cell r="AAQ18" t="e">
            <v>#N/A</v>
          </cell>
          <cell r="AAR18" t="e">
            <v>#N/A</v>
          </cell>
          <cell r="AAS18" t="e">
            <v>#N/A</v>
          </cell>
          <cell r="AAT18" t="e">
            <v>#N/A</v>
          </cell>
          <cell r="AAU18" t="e">
            <v>#N/A</v>
          </cell>
          <cell r="AAV18" t="e">
            <v>#N/A</v>
          </cell>
          <cell r="AAW18" t="e">
            <v>#N/A</v>
          </cell>
          <cell r="AAX18" t="e">
            <v>#N/A</v>
          </cell>
          <cell r="AAY18" t="e">
            <v>#N/A</v>
          </cell>
          <cell r="AAZ18" t="e">
            <v>#N/A</v>
          </cell>
          <cell r="ABA18" t="e">
            <v>#N/A</v>
          </cell>
          <cell r="ABB18" t="e">
            <v>#N/A</v>
          </cell>
          <cell r="ABC18" t="e">
            <v>#N/A</v>
          </cell>
          <cell r="ABD18" t="e">
            <v>#N/A</v>
          </cell>
          <cell r="ABE18" t="e">
            <v>#N/A</v>
          </cell>
          <cell r="ABF18" t="e">
            <v>#N/A</v>
          </cell>
          <cell r="ABG18" t="e">
            <v>#N/A</v>
          </cell>
          <cell r="ABH18" t="e">
            <v>#N/A</v>
          </cell>
          <cell r="ABI18" t="e">
            <v>#N/A</v>
          </cell>
          <cell r="ABJ18" t="e">
            <v>#N/A</v>
          </cell>
          <cell r="ABK18" t="e">
            <v>#N/A</v>
          </cell>
          <cell r="ABL18" t="e">
            <v>#N/A</v>
          </cell>
          <cell r="ABM18" t="e">
            <v>#N/A</v>
          </cell>
          <cell r="ABN18" t="e">
            <v>#N/A</v>
          </cell>
          <cell r="ABO18" t="e">
            <v>#N/A</v>
          </cell>
          <cell r="ABP18" t="e">
            <v>#N/A</v>
          </cell>
          <cell r="ABQ18">
            <v>232.73849999999999</v>
          </cell>
          <cell r="ABR18">
            <v>317.58644723131403</v>
          </cell>
          <cell r="ABS18" t="e">
            <v>#N/A</v>
          </cell>
          <cell r="ABT18" t="e">
            <v>#N/A</v>
          </cell>
          <cell r="ABU18" t="e">
            <v>#N/A</v>
          </cell>
          <cell r="ABV18" t="e">
            <v>#N/A</v>
          </cell>
          <cell r="ABW18">
            <v>0.97597950151409196</v>
          </cell>
          <cell r="ABX18" t="e">
            <v>#N/A</v>
          </cell>
          <cell r="ABY18" t="e">
            <v>#N/A</v>
          </cell>
          <cell r="ABZ18">
            <v>1.19113220621305</v>
          </cell>
          <cell r="ACA18">
            <v>1.16252061685719</v>
          </cell>
          <cell r="ACB18" t="e">
            <v>#N/A</v>
          </cell>
          <cell r="ACC18" t="e">
            <v>#N/A</v>
          </cell>
          <cell r="ACD18" t="e">
            <v>#N/A</v>
          </cell>
          <cell r="ACE18" t="e">
            <v>#N/A</v>
          </cell>
          <cell r="ACF18" t="e">
            <v>#N/A</v>
          </cell>
          <cell r="ACG18" t="e">
            <v>#N/A</v>
          </cell>
          <cell r="ACH18">
            <v>370.38311527570602</v>
          </cell>
          <cell r="ACI18">
            <v>-1.286157582458114</v>
          </cell>
          <cell r="ACJ18">
            <v>-0.65878500743745683</v>
          </cell>
          <cell r="ACK18">
            <v>375.20889290181992</v>
          </cell>
          <cell r="ACL18">
            <v>372.83932484964652</v>
          </cell>
          <cell r="ACM18">
            <v>64.588752149730638</v>
          </cell>
          <cell r="ACN18">
            <v>63.637764114419497</v>
          </cell>
          <cell r="ACO18">
            <v>-1.0515062792578971</v>
          </cell>
          <cell r="ACP18">
            <v>0.94412274280868402</v>
          </cell>
          <cell r="ACQ18">
            <v>8.7537380000000002</v>
          </cell>
          <cell r="ACR18">
            <v>10.9</v>
          </cell>
          <cell r="ACS18">
            <v>1590.3493909461099</v>
          </cell>
          <cell r="ACT18">
            <v>63.320614058143804</v>
          </cell>
          <cell r="ACU18">
            <v>6670.6768472266122</v>
          </cell>
          <cell r="ACV18">
            <v>6086.7432731937342</v>
          </cell>
          <cell r="ACW18">
            <v>9620525.43363305</v>
          </cell>
          <cell r="ACX18">
            <v>6032.3924528301804</v>
          </cell>
          <cell r="ACY18">
            <v>9593611.6633063853</v>
          </cell>
          <cell r="ACZ18">
            <v>1105.1990927211</v>
          </cell>
          <cell r="ADA18">
            <v>-1.8650174136746629</v>
          </cell>
          <cell r="ADB18">
            <v>6025.5547297278399</v>
          </cell>
          <cell r="ADC18">
            <v>10482.261500000001</v>
          </cell>
          <cell r="ADD18">
            <v>14247</v>
          </cell>
          <cell r="ADE18">
            <v>-6.9879805426936246</v>
          </cell>
          <cell r="ADF18">
            <v>-6.9674632153842468</v>
          </cell>
          <cell r="ADG18">
            <v>-6.9768564876508403</v>
          </cell>
          <cell r="ADH18">
            <v>4.1492090015246501E-2</v>
          </cell>
          <cell r="ADI18">
            <v>1.2592900154739</v>
          </cell>
          <cell r="ADJ18">
            <v>1.37883473609852</v>
          </cell>
          <cell r="ADK18">
            <v>0.39904546883040898</v>
          </cell>
          <cell r="ADL18">
            <v>147.79970388206101</v>
          </cell>
          <cell r="ADM18">
            <v>186.12269138868001</v>
          </cell>
          <cell r="ADN18">
            <v>0.56153491406172007</v>
          </cell>
          <cell r="ADO18">
            <v>-1.8650174136744201E-2</v>
          </cell>
          <cell r="ADP18">
            <v>-1.6021478461925729E-2</v>
          </cell>
          <cell r="ADQ18" t="e">
            <v>#N/A</v>
          </cell>
          <cell r="ADR18">
            <v>1580.5702658763739</v>
          </cell>
          <cell r="ADS18">
            <v>-0.71433977822595862</v>
          </cell>
          <cell r="ADT18" t="e">
            <v>#N/A</v>
          </cell>
          <cell r="ADU18" t="e">
            <v>#N/A</v>
          </cell>
          <cell r="ADV18" t="e">
            <v>#N/A</v>
          </cell>
          <cell r="ADW18" t="e">
            <v>#N/A</v>
          </cell>
          <cell r="ADX18" t="e">
            <v>#N/A</v>
          </cell>
          <cell r="ADY18" t="e">
            <v>#N/A</v>
          </cell>
          <cell r="ADZ18" t="e">
            <v>#N/A</v>
          </cell>
          <cell r="AEA18" t="e">
            <v>#N/A</v>
          </cell>
          <cell r="AEB18" t="e">
            <v>#N/A</v>
          </cell>
          <cell r="AEC18" t="e">
            <v>#N/A</v>
          </cell>
          <cell r="AED18" t="e">
            <v>#N/A</v>
          </cell>
          <cell r="AEE18" t="e">
            <v>#N/A</v>
          </cell>
          <cell r="AEF18" t="e">
            <v>#N/A</v>
          </cell>
          <cell r="AEG18" t="e">
            <v>#N/A</v>
          </cell>
          <cell r="AEH18" t="e">
            <v>#N/A</v>
          </cell>
          <cell r="AEI18" t="e">
            <v>#N/A</v>
          </cell>
          <cell r="AEJ18" t="e">
            <v>#N/A</v>
          </cell>
          <cell r="AEK18" t="e">
            <v>#N/A</v>
          </cell>
          <cell r="AEL18" t="e">
            <v>#N/A</v>
          </cell>
          <cell r="AEM18" t="e">
            <v>#N/A</v>
          </cell>
          <cell r="AEN18" t="e">
            <v>#N/A</v>
          </cell>
          <cell r="AEO18">
            <v>25779.121527325799</v>
          </cell>
          <cell r="AEP18">
            <v>35823.436530604798</v>
          </cell>
          <cell r="AEQ18" t="e">
            <v>#N/A</v>
          </cell>
          <cell r="AER18" t="e">
            <v>#N/A</v>
          </cell>
          <cell r="AES18" t="e">
            <v>#N/A</v>
          </cell>
          <cell r="AET18" t="e">
            <v>#N/A</v>
          </cell>
          <cell r="AEU18">
            <v>1.08518E-2</v>
          </cell>
          <cell r="AEV18" t="e">
            <v>#N/A</v>
          </cell>
          <cell r="AEW18" t="e">
            <v>#N/A</v>
          </cell>
          <cell r="AEX18">
            <v>26.663345580313099</v>
          </cell>
          <cell r="AEY18">
            <v>0.28934529356844102</v>
          </cell>
          <cell r="AEZ18" t="e">
            <v>#N/A</v>
          </cell>
          <cell r="AFA18" t="e">
            <v>#N/A</v>
          </cell>
          <cell r="AFB18" t="e">
            <v>#N/A</v>
          </cell>
          <cell r="AFC18" t="e">
            <v>#N/A</v>
          </cell>
          <cell r="AFD18" t="e">
            <v>#N/A</v>
          </cell>
          <cell r="AFE18" t="e">
            <v>#N/A</v>
          </cell>
          <cell r="AFF18">
            <v>101.819366059712</v>
          </cell>
          <cell r="AFG18">
            <v>1.083795545391153</v>
          </cell>
          <cell r="AFH18">
            <v>3.046894112595222</v>
          </cell>
          <cell r="AFI18">
            <v>100.7276839085356</v>
          </cell>
          <cell r="AFJ18">
            <v>98.808767538843099</v>
          </cell>
          <cell r="AFK18">
            <v>72.075942228968131</v>
          </cell>
          <cell r="AFL18">
            <v>71.690896724909933</v>
          </cell>
          <cell r="AFM18">
            <v>0.28239582945870367</v>
          </cell>
          <cell r="AFN18">
            <v>0.42365496869942731</v>
          </cell>
          <cell r="AFO18">
            <v>8.300198</v>
          </cell>
          <cell r="AFP18">
            <v>7.9</v>
          </cell>
          <cell r="AFQ18">
            <v>1686.83917033085</v>
          </cell>
          <cell r="AFR18">
            <v>21.4109253171322</v>
          </cell>
          <cell r="AFS18">
            <v>4994.8244986220061</v>
          </cell>
          <cell r="AFT18">
            <v>4580.2441754838719</v>
          </cell>
          <cell r="AFU18">
            <v>7888285.4240826238</v>
          </cell>
          <cell r="AFV18">
            <v>4624.9408122243904</v>
          </cell>
          <cell r="AFW18">
            <v>7801531.3225218784</v>
          </cell>
          <cell r="AFX18">
            <v>222.51551105580799</v>
          </cell>
          <cell r="AFY18">
            <v>-3.989226429930667</v>
          </cell>
          <cell r="AFZ18" t="e">
            <v>#N/A</v>
          </cell>
          <cell r="AGA18">
            <v>6967.1670000000004</v>
          </cell>
          <cell r="AGB18">
            <v>9851.3619999999992</v>
          </cell>
          <cell r="AGC18">
            <v>-7.5839384490229129</v>
          </cell>
          <cell r="AGD18">
            <v>-7.6110279157926994</v>
          </cell>
          <cell r="AGE18">
            <v>-7.6019062909834219</v>
          </cell>
          <cell r="AGF18">
            <v>4.4381922172868279E-2</v>
          </cell>
          <cell r="AGG18">
            <v>0.34165062200097701</v>
          </cell>
          <cell r="AGH18">
            <v>0.20175165817573601</v>
          </cell>
          <cell r="AGI18">
            <v>0.28526899264403299</v>
          </cell>
          <cell r="AGJ18">
            <v>29.0459079875084</v>
          </cell>
          <cell r="AGK18">
            <v>9.9235525305154102</v>
          </cell>
          <cell r="AGL18">
            <v>0.11745419760322801</v>
          </cell>
          <cell r="AGM18">
            <v>-4.4642033805864789E-3</v>
          </cell>
          <cell r="AGN18">
            <v>-1.959687118761284E-2</v>
          </cell>
          <cell r="AGO18" t="e">
            <v>#N/A</v>
          </cell>
          <cell r="AGP18">
            <v>1722.241243448397</v>
          </cell>
          <cell r="AGQ18">
            <v>0.88799146850915278</v>
          </cell>
          <cell r="AGR18" t="e">
            <v>#N/A</v>
          </cell>
          <cell r="AGS18" t="e">
            <v>#N/A</v>
          </cell>
          <cell r="AGT18" t="e">
            <v>#N/A</v>
          </cell>
          <cell r="AGU18" t="e">
            <v>#N/A</v>
          </cell>
          <cell r="AGV18" t="e">
            <v>#N/A</v>
          </cell>
          <cell r="AGW18" t="e">
            <v>#N/A</v>
          </cell>
          <cell r="AGX18" t="e">
            <v>#N/A</v>
          </cell>
          <cell r="AGY18" t="e">
            <v>#N/A</v>
          </cell>
          <cell r="AGZ18" t="e">
            <v>#N/A</v>
          </cell>
          <cell r="AHA18" t="e">
            <v>#N/A</v>
          </cell>
          <cell r="AHB18" t="e">
            <v>#N/A</v>
          </cell>
          <cell r="AHC18" t="e">
            <v>#N/A</v>
          </cell>
          <cell r="AHD18" t="e">
            <v>#N/A</v>
          </cell>
          <cell r="AHE18" t="e">
            <v>#N/A</v>
          </cell>
          <cell r="AHF18" t="e">
            <v>#N/A</v>
          </cell>
          <cell r="AHG18" t="e">
            <v>#N/A</v>
          </cell>
          <cell r="AHH18" t="e">
            <v>#N/A</v>
          </cell>
          <cell r="AHI18" t="e">
            <v>#N/A</v>
          </cell>
          <cell r="AHJ18" t="e">
            <v>#N/A</v>
          </cell>
          <cell r="AHK18" t="e">
            <v>#N/A</v>
          </cell>
          <cell r="AHL18" t="e">
            <v>#N/A</v>
          </cell>
          <cell r="AHM18">
            <v>15585.887500000001</v>
          </cell>
          <cell r="AHN18">
            <v>22349.79897</v>
          </cell>
          <cell r="AHO18" t="e">
            <v>#N/A</v>
          </cell>
          <cell r="AHP18" t="e">
            <v>#N/A</v>
          </cell>
          <cell r="AHQ18" t="e">
            <v>#N/A</v>
          </cell>
          <cell r="AHR18" t="e">
            <v>#N/A</v>
          </cell>
          <cell r="AHS18">
            <v>1.62777E-3</v>
          </cell>
          <cell r="AHT18" t="e">
            <v>#N/A</v>
          </cell>
          <cell r="AHU18" t="e">
            <v>#N/A</v>
          </cell>
          <cell r="AHV18">
            <v>40.427801224988698</v>
          </cell>
          <cell r="AHW18">
            <v>6.5807162000000002E-2</v>
          </cell>
          <cell r="AHX18" t="e">
            <v>#N/A</v>
          </cell>
          <cell r="AHY18" t="e">
            <v>#N/A</v>
          </cell>
          <cell r="AHZ18" t="e">
            <v>#N/A</v>
          </cell>
          <cell r="AIA18" t="e">
            <v>#N/A</v>
          </cell>
          <cell r="AIB18" t="e">
            <v>#N/A</v>
          </cell>
          <cell r="AIC18" t="e">
            <v>#N/A</v>
          </cell>
          <cell r="AID18">
            <v>2264.8455826138102</v>
          </cell>
          <cell r="AIE18">
            <v>-1.971852962945464</v>
          </cell>
          <cell r="AIF18">
            <v>-1.6156407258232861</v>
          </cell>
          <cell r="AIG18">
            <v>2310.4033393161062</v>
          </cell>
          <cell r="AIH18">
            <v>2302.038250106561</v>
          </cell>
          <cell r="AII18">
            <v>72.121893792888542</v>
          </cell>
          <cell r="AIJ18">
            <v>72.05222690188566</v>
          </cell>
          <cell r="AIK18">
            <v>-0.77730398739817019</v>
          </cell>
          <cell r="AIL18">
            <v>0.54813356923020251</v>
          </cell>
          <cell r="AIM18">
            <v>1.6573800000000001</v>
          </cell>
          <cell r="AIN18">
            <v>3.2</v>
          </cell>
          <cell r="AIO18">
            <v>1502.5501660232701</v>
          </cell>
          <cell r="AIP18">
            <v>476.692950760217</v>
          </cell>
          <cell r="AIQ18">
            <v>4449.4941262589182</v>
          </cell>
          <cell r="AIR18">
            <v>4375.7491005091279</v>
          </cell>
          <cell r="AIS18">
            <v>6619561.3178859372</v>
          </cell>
          <cell r="AIT18">
            <v>4311.2748348406894</v>
          </cell>
          <cell r="AIU18">
            <v>6477906.7188618239</v>
          </cell>
          <cell r="AIV18">
            <v>7752.01315574419</v>
          </cell>
          <cell r="AIW18">
            <v>-2.724550296975139</v>
          </cell>
          <cell r="AIX18" t="e">
            <v>#N/A</v>
          </cell>
          <cell r="AIY18">
            <v>6175.3734999999997</v>
          </cell>
          <cell r="AIZ18">
            <v>8320</v>
          </cell>
          <cell r="AJA18">
            <v>-5.6037760738828739</v>
          </cell>
          <cell r="AJB18">
            <v>-5.5962152700366854</v>
          </cell>
          <cell r="AJC18">
            <v>-5.5979211323868574</v>
          </cell>
          <cell r="AJD18">
            <v>3.8948733550204409E-2</v>
          </cell>
          <cell r="AJE18">
            <v>5.6346499999999997</v>
          </cell>
          <cell r="AJF18">
            <v>7.7642343524489803</v>
          </cell>
          <cell r="AJG18">
            <v>0.53071017718586</v>
          </cell>
          <cell r="AJH18">
            <v>114.667772324097</v>
          </cell>
          <cell r="AJI18">
            <v>646.11276332597492</v>
          </cell>
          <cell r="AJJ18">
            <v>0.30641776920213998</v>
          </cell>
          <cell r="AJK18">
            <v>-1.474335448312993E-2</v>
          </cell>
          <cell r="AJL18">
            <v>-4.7005063692222068E-3</v>
          </cell>
          <cell r="AJM18" t="e">
            <v>#N/A</v>
          </cell>
          <cell r="AJN18">
            <v>1512.7835636453051</v>
          </cell>
          <cell r="AJO18">
            <v>-0.14811021849290279</v>
          </cell>
          <cell r="AJP18" t="e">
            <v>#N/A</v>
          </cell>
          <cell r="AJQ18" t="e">
            <v>#N/A</v>
          </cell>
          <cell r="AJR18" t="e">
            <v>#N/A</v>
          </cell>
          <cell r="AJS18" t="e">
            <v>#N/A</v>
          </cell>
          <cell r="AJT18" t="e">
            <v>#N/A</v>
          </cell>
          <cell r="AJU18" t="e">
            <v>#N/A</v>
          </cell>
          <cell r="AJV18" t="e">
            <v>#N/A</v>
          </cell>
          <cell r="AJW18" t="e">
            <v>#N/A</v>
          </cell>
          <cell r="AJX18" t="e">
            <v>#N/A</v>
          </cell>
          <cell r="AJY18" t="e">
            <v>#N/A</v>
          </cell>
          <cell r="AJZ18" t="e">
            <v>#N/A</v>
          </cell>
          <cell r="AKA18" t="e">
            <v>#N/A</v>
          </cell>
          <cell r="AKB18" t="e">
            <v>#N/A</v>
          </cell>
          <cell r="AKC18" t="e">
            <v>#N/A</v>
          </cell>
          <cell r="AKD18" t="e">
            <v>#N/A</v>
          </cell>
          <cell r="AKE18" t="e">
            <v>#N/A</v>
          </cell>
          <cell r="AKF18" t="e">
            <v>#N/A</v>
          </cell>
          <cell r="AKG18" t="e">
            <v>#N/A</v>
          </cell>
          <cell r="AKH18" t="e">
            <v>#N/A</v>
          </cell>
          <cell r="AKI18" t="e">
            <v>#N/A</v>
          </cell>
          <cell r="AKJ18" t="e">
            <v>#N/A</v>
          </cell>
          <cell r="AKK18">
            <v>1386.2228990516501</v>
          </cell>
          <cell r="AKL18">
            <v>1906.5305000000001</v>
          </cell>
          <cell r="AKM18" t="e">
            <v>#N/A</v>
          </cell>
          <cell r="AKN18" t="e">
            <v>#N/A</v>
          </cell>
          <cell r="AKO18" t="e">
            <v>#N/A</v>
          </cell>
          <cell r="AKP18" t="e">
            <v>#N/A</v>
          </cell>
          <cell r="AKQ18" t="e">
            <v>#N/A</v>
          </cell>
          <cell r="AKR18" t="e">
            <v>#N/A</v>
          </cell>
          <cell r="AKS18" t="e">
            <v>#N/A</v>
          </cell>
          <cell r="AKT18" t="e">
            <v>#N/A</v>
          </cell>
          <cell r="AKU18" t="e">
            <v>#N/A</v>
          </cell>
          <cell r="AKV18" t="e">
            <v>#N/A</v>
          </cell>
          <cell r="AKW18" t="e">
            <v>#N/A</v>
          </cell>
          <cell r="AKX18" t="e">
            <v>#N/A</v>
          </cell>
          <cell r="AKY18" t="e">
            <v>#N/A</v>
          </cell>
          <cell r="AKZ18" t="e">
            <v>#N/A</v>
          </cell>
          <cell r="ALA18" t="e">
            <v>#N/A</v>
          </cell>
          <cell r="ALB18" t="e">
            <v>#N/A</v>
          </cell>
          <cell r="ALC18" t="e">
            <v>#N/A</v>
          </cell>
          <cell r="ALD18" t="e">
            <v>#N/A</v>
          </cell>
          <cell r="ALE18" t="e">
            <v>#N/A</v>
          </cell>
          <cell r="ALF18" t="e">
            <v>#N/A</v>
          </cell>
          <cell r="ALG18" t="e">
            <v>#N/A</v>
          </cell>
          <cell r="ALH18" t="e">
            <v>#N/A</v>
          </cell>
          <cell r="ALI18" t="e">
            <v>#N/A</v>
          </cell>
          <cell r="ALJ18" t="e">
            <v>#N/A</v>
          </cell>
          <cell r="ALK18" t="e">
            <v>#N/A</v>
          </cell>
          <cell r="ALL18" t="e">
            <v>#N/A</v>
          </cell>
          <cell r="ALM18" t="e">
            <v>#N/A</v>
          </cell>
          <cell r="ALN18" t="e">
            <v>#N/A</v>
          </cell>
          <cell r="ALO18" t="e">
            <v>#N/A</v>
          </cell>
          <cell r="ALP18" t="e">
            <v>#N/A</v>
          </cell>
          <cell r="ALQ18" t="e">
            <v>#N/A</v>
          </cell>
          <cell r="ALR18" t="e">
            <v>#N/A</v>
          </cell>
          <cell r="ALS18" t="e">
            <v>#N/A</v>
          </cell>
          <cell r="ALT18" t="e">
            <v>#N/A</v>
          </cell>
          <cell r="ALU18" t="e">
            <v>#N/A</v>
          </cell>
          <cell r="ALV18" t="e">
            <v>#N/A</v>
          </cell>
          <cell r="ALW18">
            <v>3525.0569999999998</v>
          </cell>
          <cell r="ALX18">
            <v>5016.1049999999996</v>
          </cell>
          <cell r="ALY18" t="e">
            <v>#N/A</v>
          </cell>
          <cell r="ALZ18" t="e">
            <v>#N/A</v>
          </cell>
          <cell r="AMA18" t="e">
            <v>#N/A</v>
          </cell>
          <cell r="AMB18" t="e">
            <v>#N/A</v>
          </cell>
          <cell r="AMC18" t="e">
            <v>#N/A</v>
          </cell>
          <cell r="AMD18" t="e">
            <v>#N/A</v>
          </cell>
          <cell r="AME18" t="e">
            <v>#N/A</v>
          </cell>
          <cell r="AMF18" t="e">
            <v>#N/A</v>
          </cell>
          <cell r="AMG18" t="e">
            <v>#N/A</v>
          </cell>
          <cell r="AMH18" t="e">
            <v>#N/A</v>
          </cell>
          <cell r="AMI18" t="e">
            <v>#N/A</v>
          </cell>
          <cell r="AMJ18" t="e">
            <v>#N/A</v>
          </cell>
          <cell r="AMK18" t="e">
            <v>#N/A</v>
          </cell>
          <cell r="AML18" t="e">
            <v>#N/A</v>
          </cell>
          <cell r="AMM18" t="e">
            <v>#N/A</v>
          </cell>
          <cell r="AMN18">
            <v>976.72763194391007</v>
          </cell>
          <cell r="AMO18">
            <v>-2.7004463342153451</v>
          </cell>
          <cell r="AMP18">
            <v>-3.4629107215663479</v>
          </cell>
          <cell r="AMQ18">
            <v>1003.835675648506</v>
          </cell>
          <cell r="AMR18">
            <v>1011.764120137099</v>
          </cell>
          <cell r="AMS18">
            <v>64.587047655841545</v>
          </cell>
          <cell r="AMT18">
            <v>64.522239984756567</v>
          </cell>
          <cell r="AMU18">
            <v>3.2698067400957598</v>
          </cell>
          <cell r="AMV18">
            <v>1.9572263488773169</v>
          </cell>
          <cell r="AMW18">
            <v>7.9796040000000001</v>
          </cell>
          <cell r="AMX18">
            <v>9.6</v>
          </cell>
          <cell r="AMY18">
            <v>1565.6544622367601</v>
          </cell>
          <cell r="AMZ18">
            <v>162.34212938483199</v>
          </cell>
          <cell r="ANA18">
            <v>26744.908337940651</v>
          </cell>
          <cell r="ANB18">
            <v>24610.770562410009</v>
          </cell>
          <cell r="ANC18">
            <v>39398176.094775103</v>
          </cell>
          <cell r="AND18">
            <v>24201.681489711598</v>
          </cell>
          <cell r="ANE18">
            <v>37891470.61799977</v>
          </cell>
          <cell r="ANF18">
            <v>2744.8910429918301</v>
          </cell>
          <cell r="ANG18">
            <v>-7.5995406979819222</v>
          </cell>
          <cell r="ANH18" t="e">
            <v>#N/A</v>
          </cell>
          <cell r="ANI18">
            <v>41450.681725028699</v>
          </cell>
          <cell r="ANJ18">
            <v>56358.129128703396</v>
          </cell>
          <cell r="ANK18">
            <v>-7.2295697847037443</v>
          </cell>
          <cell r="ANL18">
            <v>-7.2257784400047083</v>
          </cell>
          <cell r="ANM18">
            <v>-7.2275397666771299</v>
          </cell>
          <cell r="ANN18">
            <v>5.2950042370398159E-2</v>
          </cell>
          <cell r="ANO18">
            <v>0.55311100000000002</v>
          </cell>
          <cell r="ANP18">
            <v>0.67601444243537501</v>
          </cell>
          <cell r="ANQ18">
            <v>0.47752678884623001</v>
          </cell>
          <cell r="ANR18">
            <v>524.41731073018002</v>
          </cell>
          <cell r="ANS18">
            <v>290.06098315527998</v>
          </cell>
          <cell r="ANT18">
            <v>0.288891030539633</v>
          </cell>
          <cell r="ANU18">
            <v>-1.6639627275789989E-2</v>
          </cell>
          <cell r="ANV18">
            <v>1.561259925675095E-2</v>
          </cell>
          <cell r="ANW18" t="e">
            <v>#N/A</v>
          </cell>
          <cell r="ANX18">
            <v>1600.8509768057031</v>
          </cell>
          <cell r="ANY18">
            <v>-1.0801941377950099</v>
          </cell>
          <cell r="ANZ18">
            <v>7919.7223124825096</v>
          </cell>
          <cell r="AOA18">
            <v>-3.9432794323246423E-2</v>
          </cell>
          <cell r="AOB18">
            <v>-0.35522347947740668</v>
          </cell>
          <cell r="AOC18">
            <v>7922.8465122522321</v>
          </cell>
          <cell r="AOD18">
            <v>7947.9553159029692</v>
          </cell>
          <cell r="AOE18">
            <v>70.56041607881366</v>
          </cell>
          <cell r="AOF18">
            <v>70.430170266069439</v>
          </cell>
          <cell r="AOG18">
            <v>1.5224508414088509</v>
          </cell>
          <cell r="AOH18">
            <v>1.261133116304691</v>
          </cell>
          <cell r="AOI18">
            <v>6.8099629999999998</v>
          </cell>
          <cell r="AOJ18">
            <v>7.6</v>
          </cell>
          <cell r="AOK18">
            <v>1647.63322880081</v>
          </cell>
          <cell r="AOL18">
            <v>1359.9289218274901</v>
          </cell>
          <cell r="AOM18">
            <v>118866.4070452528</v>
          </cell>
          <cell r="AON18">
            <v>110771.6487060417</v>
          </cell>
          <cell r="AOO18">
            <v>183139935.69609311</v>
          </cell>
          <cell r="AOP18">
            <v>110035.672369847</v>
          </cell>
          <cell r="AOQ18">
            <v>181298430.14999911</v>
          </cell>
          <cell r="AOR18">
            <v>19916.3265386356</v>
          </cell>
          <cell r="AOS18">
            <v>-0.26975799629373931</v>
          </cell>
          <cell r="AOT18">
            <v>109673.967156258</v>
          </cell>
          <cell r="AOU18">
            <v>168772.000118986</v>
          </cell>
          <cell r="AOV18">
            <v>230008</v>
          </cell>
          <cell r="AOW18">
            <v>-6.847817624501717</v>
          </cell>
          <cell r="AOX18">
            <v>-6.8426593218673881</v>
          </cell>
          <cell r="AOY18">
            <v>-6.8539921692893344</v>
          </cell>
          <cell r="AOZ18">
            <v>4.551793880993648E-2</v>
          </cell>
          <cell r="APA18">
            <v>1.1164499999999999</v>
          </cell>
          <cell r="APB18">
            <v>1.22944143029507</v>
          </cell>
          <cell r="APC18">
            <v>0.413969204469953</v>
          </cell>
          <cell r="APD18">
            <v>2872.5343723409001</v>
          </cell>
          <cell r="APE18">
            <v>3207.0410000000002</v>
          </cell>
          <cell r="APF18">
            <v>0.42606713011616698</v>
          </cell>
          <cell r="APG18">
            <v>-2.6975799629412119E-3</v>
          </cell>
          <cell r="APH18">
            <v>1.2617065724183441E-3</v>
          </cell>
          <cell r="API18" t="e">
            <v>#N/A</v>
          </cell>
          <cell r="APJ18">
            <v>1653.310552252387</v>
          </cell>
          <cell r="APK18">
            <v>-0.28563402006943628</v>
          </cell>
        </row>
        <row r="19">
          <cell r="A19">
            <v>1982</v>
          </cell>
          <cell r="B19">
            <v>191.67943815392101</v>
          </cell>
          <cell r="C19">
            <v>-0.76730012898602595</v>
          </cell>
          <cell r="D19">
            <v>-0.83320823055563764</v>
          </cell>
          <cell r="E19">
            <v>193.1615671074882</v>
          </cell>
          <cell r="F19">
            <v>193.28994589192911</v>
          </cell>
          <cell r="G19">
            <v>62.93944896863502</v>
          </cell>
          <cell r="H19">
            <v>63.000479259805218</v>
          </cell>
          <cell r="I19">
            <v>1.328504490051063</v>
          </cell>
          <cell r="J19">
            <v>1.2640671875257861</v>
          </cell>
          <cell r="K19">
            <v>2.5667949999999999</v>
          </cell>
          <cell r="L19">
            <v>3.3</v>
          </cell>
          <cell r="M19">
            <v>1834.4331689999999</v>
          </cell>
          <cell r="N19">
            <v>45.277054314785801</v>
          </cell>
          <cell r="O19">
            <v>3543.298469724059</v>
          </cell>
          <cell r="P19">
            <v>3452.349261768105</v>
          </cell>
          <cell r="Q19">
            <v>6343338.6378082419</v>
          </cell>
          <cell r="R19">
            <v>3423.05040205156</v>
          </cell>
          <cell r="S19">
            <v>6279357.1966821672</v>
          </cell>
          <cell r="T19">
            <v>588.99170444311596</v>
          </cell>
          <cell r="U19">
            <v>-1.7920176166207999</v>
          </cell>
          <cell r="V19" t="e">
            <v>#N/A</v>
          </cell>
          <cell r="W19">
            <v>5624.2404999999899</v>
          </cell>
          <cell r="X19">
            <v>7574.14</v>
          </cell>
          <cell r="Y19">
            <v>-7.1509256654324798</v>
          </cell>
          <cell r="Z19">
            <v>-7.1440505683990523</v>
          </cell>
          <cell r="AA19">
            <v>-7.1498125222616524</v>
          </cell>
          <cell r="AB19">
            <v>5.4810056921174917E-2</v>
          </cell>
          <cell r="AC19">
            <v>1.2135709250525</v>
          </cell>
          <cell r="AD19">
            <v>1.13202753060234</v>
          </cell>
          <cell r="AE19">
            <v>0.37836459694793201</v>
          </cell>
          <cell r="AF19">
            <v>72.524713360314806</v>
          </cell>
          <cell r="AG19">
            <v>88.013883481845099</v>
          </cell>
          <cell r="AH19">
            <v>0.50125649185394106</v>
          </cell>
          <cell r="AI19">
            <v>-1.792017616621E-2</v>
          </cell>
          <cell r="AJ19">
            <v>-1.5422310312332771E-2</v>
          </cell>
          <cell r="AK19" t="e">
            <v>#N/A</v>
          </cell>
          <cell r="AL19">
            <v>1837.397712929986</v>
          </cell>
          <cell r="AM19">
            <v>-0.42937452725568809</v>
          </cell>
          <cell r="AN19">
            <v>239.19246974288899</v>
          </cell>
          <cell r="AO19">
            <v>-1.5060493083924991</v>
          </cell>
          <cell r="AP19">
            <v>-0.79051659866765656</v>
          </cell>
          <cell r="AQ19">
            <v>242.8499091196168</v>
          </cell>
          <cell r="AR19">
            <v>241.09839255515851</v>
          </cell>
          <cell r="AS19">
            <v>56.239998290393352</v>
          </cell>
          <cell r="AT19">
            <v>55.562280684877813</v>
          </cell>
          <cell r="AU19">
            <v>1.515265746338379</v>
          </cell>
          <cell r="AV19">
            <v>1.3418822290325321</v>
          </cell>
          <cell r="AW19">
            <v>9.0621620000000007</v>
          </cell>
          <cell r="AX19">
            <v>11.5</v>
          </cell>
          <cell r="AY19">
            <v>1684.2123296806301</v>
          </cell>
          <cell r="AZ19">
            <v>43.440571164770297</v>
          </cell>
          <cell r="BA19">
            <v>4077.9813671648558</v>
          </cell>
          <cell r="BB19">
            <v>3708.4280893425621</v>
          </cell>
          <cell r="BC19">
            <v>6321862.1632814631</v>
          </cell>
          <cell r="BD19">
            <v>3653.0342370255598</v>
          </cell>
          <cell r="BE19">
            <v>6152485.3027439211</v>
          </cell>
          <cell r="BF19">
            <v>647.20807386374997</v>
          </cell>
          <cell r="BG19">
            <v>0.28649487853118488</v>
          </cell>
          <cell r="BH19">
            <v>3690.9178353658499</v>
          </cell>
          <cell r="BI19">
            <v>7339.4780000000001</v>
          </cell>
          <cell r="BJ19" t="e">
            <v>#N/A</v>
          </cell>
          <cell r="BK19">
            <v>-6.9492035407555601</v>
          </cell>
          <cell r="BL19">
            <v>-6.9546520296653451</v>
          </cell>
          <cell r="BM19">
            <v>-6.9516809894175484</v>
          </cell>
          <cell r="BN19">
            <v>5.4115613034134813E-2</v>
          </cell>
          <cell r="BO19">
            <v>1.1083716122251099</v>
          </cell>
          <cell r="BP19">
            <v>1.06409761766927</v>
          </cell>
          <cell r="BQ19">
            <v>0.393445046631831</v>
          </cell>
          <cell r="BR19">
            <v>94.109092411974103</v>
          </cell>
          <cell r="BS19">
            <v>104.307846481702</v>
          </cell>
          <cell r="BT19">
            <v>0.47106697047520901</v>
          </cell>
          <cell r="BU19">
            <v>2.864948785310704E-3</v>
          </cell>
          <cell r="BV19">
            <v>-2.8106598846160031E-2</v>
          </cell>
          <cell r="BW19" t="e">
            <v>#N/A</v>
          </cell>
          <cell r="BX19">
            <v>1704.7282597846511</v>
          </cell>
          <cell r="BY19">
            <v>-0.41649434629381638</v>
          </cell>
          <cell r="BZ19" t="e">
            <v>#N/A</v>
          </cell>
          <cell r="CA19" t="e">
            <v>#N/A</v>
          </cell>
          <cell r="CB19" t="e">
            <v>#N/A</v>
          </cell>
          <cell r="CC19" t="e">
            <v>#N/A</v>
          </cell>
          <cell r="CD19" t="e">
            <v>#N/A</v>
          </cell>
          <cell r="CE19" t="e">
            <v>#N/A</v>
          </cell>
          <cell r="CF19" t="e">
            <v>#N/A</v>
          </cell>
          <cell r="CG19" t="e">
            <v>#N/A</v>
          </cell>
          <cell r="CH19" t="e">
            <v>#N/A</v>
          </cell>
          <cell r="CI19" t="e">
            <v>#N/A</v>
          </cell>
          <cell r="CJ19" t="e">
            <v>#N/A</v>
          </cell>
          <cell r="CK19" t="e">
            <v>#N/A</v>
          </cell>
          <cell r="CL19" t="e">
            <v>#N/A</v>
          </cell>
          <cell r="CM19" t="e">
            <v>#N/A</v>
          </cell>
          <cell r="CN19" t="e">
            <v>#N/A</v>
          </cell>
          <cell r="CO19" t="e">
            <v>#N/A</v>
          </cell>
          <cell r="CP19" t="e">
            <v>#N/A</v>
          </cell>
          <cell r="CQ19" t="e">
            <v>#N/A</v>
          </cell>
          <cell r="CR19" t="e">
            <v>#N/A</v>
          </cell>
          <cell r="CS19" t="e">
            <v>#N/A</v>
          </cell>
          <cell r="CT19" t="e">
            <v>#N/A</v>
          </cell>
          <cell r="CU19">
            <v>6577.9584999999897</v>
          </cell>
          <cell r="CV19">
            <v>8917.4565000000002</v>
          </cell>
          <cell r="CW19" t="e">
            <v>#N/A</v>
          </cell>
          <cell r="CX19" t="e">
            <v>#N/A</v>
          </cell>
          <cell r="CY19" t="e">
            <v>#N/A</v>
          </cell>
          <cell r="CZ19" t="e">
            <v>#N/A</v>
          </cell>
          <cell r="DA19" t="e">
            <v>#N/A</v>
          </cell>
          <cell r="DB19" t="e">
            <v>#N/A</v>
          </cell>
          <cell r="DC19" t="e">
            <v>#N/A</v>
          </cell>
          <cell r="DD19" t="e">
            <v>#N/A</v>
          </cell>
          <cell r="DE19" t="e">
            <v>#N/A</v>
          </cell>
          <cell r="DF19" t="e">
            <v>#N/A</v>
          </cell>
          <cell r="DG19" t="e">
            <v>#N/A</v>
          </cell>
          <cell r="DH19" t="e">
            <v>#N/A</v>
          </cell>
          <cell r="DI19" t="e">
            <v>#N/A</v>
          </cell>
          <cell r="DJ19" t="e">
            <v>#N/A</v>
          </cell>
          <cell r="DK19" t="e">
            <v>#N/A</v>
          </cell>
          <cell r="DL19" t="e">
            <v>#N/A</v>
          </cell>
          <cell r="DM19" t="e">
            <v>#N/A</v>
          </cell>
          <cell r="DN19" t="e">
            <v>#N/A</v>
          </cell>
          <cell r="DO19" t="e">
            <v>#N/A</v>
          </cell>
          <cell r="DP19" t="e">
            <v>#N/A</v>
          </cell>
          <cell r="DQ19" t="e">
            <v>#N/A</v>
          </cell>
          <cell r="DR19" t="e">
            <v>#N/A</v>
          </cell>
          <cell r="DS19" t="e">
            <v>#N/A</v>
          </cell>
          <cell r="DT19" t="e">
            <v>#N/A</v>
          </cell>
          <cell r="DU19" t="e">
            <v>#N/A</v>
          </cell>
          <cell r="DV19" t="e">
            <v>#N/A</v>
          </cell>
          <cell r="DW19" t="e">
            <v>#N/A</v>
          </cell>
          <cell r="DX19" t="e">
            <v>#N/A</v>
          </cell>
          <cell r="DY19" t="e">
            <v>#N/A</v>
          </cell>
          <cell r="DZ19" t="e">
            <v>#N/A</v>
          </cell>
          <cell r="EA19" t="e">
            <v>#N/A</v>
          </cell>
          <cell r="EB19" t="e">
            <v>#N/A</v>
          </cell>
          <cell r="EC19" t="e">
            <v>#N/A</v>
          </cell>
          <cell r="ED19" t="e">
            <v>#N/A</v>
          </cell>
          <cell r="EE19" t="e">
            <v>#N/A</v>
          </cell>
          <cell r="EF19" t="e">
            <v>#N/A</v>
          </cell>
          <cell r="EG19" t="e">
            <v>#N/A</v>
          </cell>
          <cell r="EH19">
            <v>521.4</v>
          </cell>
          <cell r="EI19" t="e">
            <v>#N/A</v>
          </cell>
          <cell r="EJ19" t="e">
            <v>#N/A</v>
          </cell>
          <cell r="EK19" t="e">
            <v>#N/A</v>
          </cell>
          <cell r="EL19" t="e">
            <v>#N/A</v>
          </cell>
          <cell r="EM19">
            <v>0.78358170702952801</v>
          </cell>
          <cell r="EN19" t="e">
            <v>#N/A</v>
          </cell>
          <cell r="EO19" t="e">
            <v>#N/A</v>
          </cell>
          <cell r="EP19">
            <v>2.5066137950868401</v>
          </cell>
          <cell r="EQ19">
            <v>1.96413671641791</v>
          </cell>
          <cell r="ER19" t="e">
            <v>#N/A</v>
          </cell>
          <cell r="ES19" t="e">
            <v>#N/A</v>
          </cell>
          <cell r="ET19" t="e">
            <v>#N/A</v>
          </cell>
          <cell r="EU19" t="e">
            <v>#N/A</v>
          </cell>
          <cell r="EV19" t="e">
            <v>#N/A</v>
          </cell>
          <cell r="EW19" t="e">
            <v>#N/A</v>
          </cell>
          <cell r="EX19" t="e">
            <v>#N/A</v>
          </cell>
          <cell r="EY19" t="e">
            <v>#N/A</v>
          </cell>
          <cell r="EZ19" t="e">
            <v>#N/A</v>
          </cell>
          <cell r="FA19" t="e">
            <v>#N/A</v>
          </cell>
          <cell r="FB19" t="e">
            <v>#N/A</v>
          </cell>
          <cell r="FC19" t="e">
            <v>#N/A</v>
          </cell>
          <cell r="FD19" t="e">
            <v>#N/A</v>
          </cell>
          <cell r="FE19" t="e">
            <v>#N/A</v>
          </cell>
          <cell r="FF19" t="e">
            <v>#N/A</v>
          </cell>
          <cell r="FG19" t="e">
            <v>#N/A</v>
          </cell>
          <cell r="FH19" t="e">
            <v>#N/A</v>
          </cell>
          <cell r="FI19" t="e">
            <v>#N/A</v>
          </cell>
          <cell r="FJ19" t="e">
            <v>#N/A</v>
          </cell>
          <cell r="FK19" t="e">
            <v>#N/A</v>
          </cell>
          <cell r="FL19" t="e">
            <v>#N/A</v>
          </cell>
          <cell r="FM19" t="e">
            <v>#N/A</v>
          </cell>
          <cell r="FN19" t="e">
            <v>#N/A</v>
          </cell>
          <cell r="FO19" t="e">
            <v>#N/A</v>
          </cell>
          <cell r="FP19" t="e">
            <v>#N/A</v>
          </cell>
          <cell r="FQ19" t="e">
            <v>#N/A</v>
          </cell>
          <cell r="FR19" t="e">
            <v>#N/A</v>
          </cell>
          <cell r="FS19">
            <v>7409.3535000000002</v>
          </cell>
          <cell r="FT19">
            <v>10318.328779351499</v>
          </cell>
          <cell r="FU19" t="e">
            <v>#N/A</v>
          </cell>
          <cell r="FV19" t="e">
            <v>#N/A</v>
          </cell>
          <cell r="FW19" t="e">
            <v>#N/A</v>
          </cell>
          <cell r="FX19" t="e">
            <v>#N/A</v>
          </cell>
          <cell r="FY19" t="e">
            <v>#N/A</v>
          </cell>
          <cell r="FZ19" t="e">
            <v>#N/A</v>
          </cell>
          <cell r="GA19" t="e">
            <v>#N/A</v>
          </cell>
          <cell r="GB19" t="e">
            <v>#N/A</v>
          </cell>
          <cell r="GC19" t="e">
            <v>#N/A</v>
          </cell>
          <cell r="GD19" t="e">
            <v>#N/A</v>
          </cell>
          <cell r="GE19" t="e">
            <v>#N/A</v>
          </cell>
          <cell r="GF19" t="e">
            <v>#N/A</v>
          </cell>
          <cell r="GG19" t="e">
            <v>#N/A</v>
          </cell>
          <cell r="GH19" t="e">
            <v>#N/A</v>
          </cell>
          <cell r="GI19" t="e">
            <v>#N/A</v>
          </cell>
          <cell r="GJ19">
            <v>1840.5240928854901</v>
          </cell>
          <cell r="GK19">
            <v>-1.4944360610615099</v>
          </cell>
          <cell r="GL19">
            <v>-1.794452751154352</v>
          </cell>
          <cell r="GM19">
            <v>1868.446836187235</v>
          </cell>
          <cell r="GN19">
            <v>1874.154917360969</v>
          </cell>
          <cell r="GO19">
            <v>60.046658352457023</v>
          </cell>
          <cell r="GP19">
            <v>59.969894239921068</v>
          </cell>
          <cell r="GQ19">
            <v>-9.1314492041671969E-2</v>
          </cell>
          <cell r="GR19">
            <v>1.232342394189345</v>
          </cell>
          <cell r="GS19">
            <v>5.1805669999999999</v>
          </cell>
          <cell r="GT19">
            <v>5.6999999999999993</v>
          </cell>
          <cell r="GU19">
            <v>1712.9871901967999</v>
          </cell>
          <cell r="GV19">
            <v>386.22458228807602</v>
          </cell>
          <cell r="GW19">
            <v>35875.749651318838</v>
          </cell>
          <cell r="GX19">
            <v>34017.182403879997</v>
          </cell>
          <cell r="GY19">
            <v>58300503.098437287</v>
          </cell>
          <cell r="GZ19">
            <v>33874.136879818303</v>
          </cell>
          <cell r="HA19">
            <v>58025962.554101743</v>
          </cell>
          <cell r="HB19">
            <v>5918.5325604417403</v>
          </cell>
          <cell r="HC19">
            <v>-0.69900756357486049</v>
          </cell>
          <cell r="HD19">
            <v>34296.0945409989</v>
          </cell>
          <cell r="HE19">
            <v>59822.932999999997</v>
          </cell>
          <cell r="HF19">
            <v>78293.328927242401</v>
          </cell>
          <cell r="HG19">
            <v>-7.1419004075490999</v>
          </cell>
          <cell r="HH19">
            <v>-7.1226163640480351</v>
          </cell>
          <cell r="HI19">
            <v>-7.1299113732387429</v>
          </cell>
          <cell r="HJ19">
            <v>4.8498943141142933E-2</v>
          </cell>
          <cell r="HK19">
            <v>1.2148243968034</v>
          </cell>
          <cell r="HL19">
            <v>1.2281287193686099</v>
          </cell>
          <cell r="HM19">
            <v>0.43249812216319811</v>
          </cell>
          <cell r="HN19">
            <v>796.02321396909997</v>
          </cell>
          <cell r="HO19">
            <v>967.02842075151796</v>
          </cell>
          <cell r="HP19">
            <v>0.55490235513140596</v>
          </cell>
          <cell r="HQ19">
            <v>-6.9900756357523979E-3</v>
          </cell>
          <cell r="HR19">
            <v>-2.9333992246468551E-3</v>
          </cell>
          <cell r="HS19" t="e">
            <v>#N/A</v>
          </cell>
          <cell r="HT19">
            <v>1713.854557565812</v>
          </cell>
          <cell r="HU19">
            <v>-0.88837761983087127</v>
          </cell>
          <cell r="HV19">
            <v>1196.2832157488999</v>
          </cell>
          <cell r="HW19">
            <v>-2.8813580851423488</v>
          </cell>
          <cell r="HX19">
            <v>-2.235762357572479</v>
          </cell>
          <cell r="HY19">
            <v>1231.775066209907</v>
          </cell>
          <cell r="HZ19">
            <v>1223.640918803359</v>
          </cell>
          <cell r="IA19">
            <v>72.082148841260263</v>
          </cell>
          <cell r="IB19">
            <v>71.672726090001802</v>
          </cell>
          <cell r="IC19">
            <v>2.9063679941255138</v>
          </cell>
          <cell r="ID19">
            <v>1.8652317844851221</v>
          </cell>
          <cell r="IE19">
            <v>5.6742220000000003</v>
          </cell>
          <cell r="IF19">
            <v>9.4</v>
          </cell>
          <cell r="IG19">
            <v>1552.84344892477</v>
          </cell>
          <cell r="IH19">
            <v>160.27523655833701</v>
          </cell>
          <cell r="II19">
            <v>2729.353672597249</v>
          </cell>
          <cell r="IJ19">
            <v>2574.484086048928</v>
          </cell>
          <cell r="IK19">
            <v>3989605.8631828651</v>
          </cell>
          <cell r="IL19">
            <v>2486.92</v>
          </cell>
          <cell r="IM19">
            <v>3861797.429999989</v>
          </cell>
          <cell r="IN19">
            <v>3148.5099906676001</v>
          </cell>
          <cell r="IO19">
            <v>3.0447599620991181</v>
          </cell>
          <cell r="IP19">
            <v>2501.8000000000002</v>
          </cell>
          <cell r="IQ19">
            <v>3808.0785000000001</v>
          </cell>
          <cell r="IR19">
            <v>5118.37</v>
          </cell>
          <cell r="IS19">
            <v>-5.5904830389568438</v>
          </cell>
          <cell r="IT19">
            <v>-5.5783624977423649</v>
          </cell>
          <cell r="IU19">
            <v>-5.5824100109195598</v>
          </cell>
          <cell r="IV19">
            <v>4.1390522615962558E-2</v>
          </cell>
          <cell r="IW19">
            <v>8.1568699999999996</v>
          </cell>
          <cell r="IX19">
            <v>10.057431738794399</v>
          </cell>
          <cell r="IY19">
            <v>0.38244961032460201</v>
          </cell>
          <cell r="IZ19">
            <v>61.377183895293101</v>
          </cell>
          <cell r="JA19">
            <v>500.64571000000001</v>
          </cell>
          <cell r="JB19">
            <v>0.45102417957269197</v>
          </cell>
          <cell r="JC19">
            <v>-1.140722726693533E-2</v>
          </cell>
          <cell r="JD19">
            <v>-1.4245984705570159E-2</v>
          </cell>
          <cell r="JE19" t="e">
            <v>#N/A</v>
          </cell>
          <cell r="JF19">
            <v>1549.67198469101</v>
          </cell>
          <cell r="JG19">
            <v>-0.38992008304107317</v>
          </cell>
          <cell r="JH19" t="e">
            <v>#N/A</v>
          </cell>
          <cell r="JI19" t="e">
            <v>#N/A</v>
          </cell>
          <cell r="JJ19" t="e">
            <v>#N/A</v>
          </cell>
          <cell r="JK19" t="e">
            <v>#N/A</v>
          </cell>
          <cell r="JL19" t="e">
            <v>#N/A</v>
          </cell>
          <cell r="JM19" t="e">
            <v>#N/A</v>
          </cell>
          <cell r="JN19" t="e">
            <v>#N/A</v>
          </cell>
          <cell r="JO19" t="e">
            <v>#N/A</v>
          </cell>
          <cell r="JP19" t="e">
            <v>#N/A</v>
          </cell>
          <cell r="JQ19" t="e">
            <v>#N/A</v>
          </cell>
          <cell r="JR19" t="e">
            <v>#N/A</v>
          </cell>
          <cell r="JS19" t="e">
            <v>#N/A</v>
          </cell>
          <cell r="JT19" t="e">
            <v>#N/A</v>
          </cell>
          <cell r="JU19" t="e">
            <v>#N/A</v>
          </cell>
          <cell r="JV19" t="e">
            <v>#N/A</v>
          </cell>
          <cell r="JW19" t="e">
            <v>#N/A</v>
          </cell>
          <cell r="JX19" t="e">
            <v>#N/A</v>
          </cell>
          <cell r="JY19" t="e">
            <v>#N/A</v>
          </cell>
          <cell r="JZ19" t="e">
            <v>#N/A</v>
          </cell>
          <cell r="KA19" t="e">
            <v>#N/A</v>
          </cell>
          <cell r="KB19" t="e">
            <v>#N/A</v>
          </cell>
          <cell r="KC19">
            <v>1096.8779999999999</v>
          </cell>
          <cell r="KD19">
            <v>1510.3736014787301</v>
          </cell>
          <cell r="KE19" t="e">
            <v>#N/A</v>
          </cell>
          <cell r="KF19" t="e">
            <v>#N/A</v>
          </cell>
          <cell r="KG19" t="e">
            <v>#N/A</v>
          </cell>
          <cell r="KH19" t="e">
            <v>#N/A</v>
          </cell>
          <cell r="KI19" t="e">
            <v>#N/A</v>
          </cell>
          <cell r="KJ19" t="e">
            <v>#N/A</v>
          </cell>
          <cell r="KK19" t="e">
            <v>#N/A</v>
          </cell>
          <cell r="KL19" t="e">
            <v>#N/A</v>
          </cell>
          <cell r="KM19" t="e">
            <v>#N/A</v>
          </cell>
          <cell r="KN19" t="e">
            <v>#N/A</v>
          </cell>
          <cell r="KO19" t="e">
            <v>#N/A</v>
          </cell>
          <cell r="KP19" t="e">
            <v>#N/A</v>
          </cell>
          <cell r="KQ19" t="e">
            <v>#N/A</v>
          </cell>
          <cell r="KR19" t="e">
            <v>#N/A</v>
          </cell>
          <cell r="KS19" t="e">
            <v>#N/A</v>
          </cell>
          <cell r="KT19">
            <v>128.14730997854099</v>
          </cell>
          <cell r="KU19">
            <v>-1.1355745143188929</v>
          </cell>
          <cell r="KV19">
            <v>-1.4414690966293771</v>
          </cell>
          <cell r="KW19">
            <v>129.61923295361791</v>
          </cell>
          <cell r="KX19">
            <v>130.02153015468539</v>
          </cell>
          <cell r="KY19">
            <v>56.272138126646077</v>
          </cell>
          <cell r="KZ19">
            <v>55.832889947026217</v>
          </cell>
          <cell r="LA19">
            <v>-1.4371465536894059</v>
          </cell>
          <cell r="LB19">
            <v>-1.285770544474651</v>
          </cell>
          <cell r="LC19">
            <v>6.1476509999999998</v>
          </cell>
          <cell r="LD19">
            <v>5.9</v>
          </cell>
          <cell r="LE19">
            <v>2243.5313420000002</v>
          </cell>
          <cell r="LF19">
            <v>27.307075611958599</v>
          </cell>
          <cell r="LG19">
            <v>3979.7315457166592</v>
          </cell>
          <cell r="LH19">
            <v>3735.0715395490929</v>
          </cell>
          <cell r="LI19">
            <v>8319415.1995381741</v>
          </cell>
          <cell r="LJ19">
            <v>3774.3894549588499</v>
          </cell>
          <cell r="LK19">
            <v>8467961.0391144771</v>
          </cell>
          <cell r="LL19">
            <v>478.52386576397998</v>
          </cell>
          <cell r="LM19">
            <v>6.172547430218664</v>
          </cell>
          <cell r="LN19" t="e">
            <v>#N/A</v>
          </cell>
          <cell r="LO19">
            <v>7127.9339999999902</v>
          </cell>
          <cell r="LP19">
            <v>9789.5130000000008</v>
          </cell>
          <cell r="LQ19">
            <v>-7.67523687032919</v>
          </cell>
          <cell r="LR19">
            <v>-7.6422660063926129</v>
          </cell>
          <cell r="LS19">
            <v>-7.6523125938978778</v>
          </cell>
          <cell r="LT19">
            <v>2.9288766109309632E-2</v>
          </cell>
          <cell r="LU19">
            <v>0.19175906089508399</v>
          </cell>
          <cell r="LV19">
            <v>0.135542489893517</v>
          </cell>
          <cell r="LW19">
            <v>0.42957121873585202</v>
          </cell>
          <cell r="LX19">
            <v>55.048396125203197</v>
          </cell>
          <cell r="LY19">
            <v>10.556028744749501</v>
          </cell>
          <cell r="LZ19">
            <v>8.6670087003486801E-2</v>
          </cell>
          <cell r="MA19">
            <v>6.4752011713094138E-2</v>
          </cell>
          <cell r="MB19">
            <v>-1.844766713199639E-3</v>
          </cell>
          <cell r="MC19" t="e">
            <v>#N/A</v>
          </cell>
          <cell r="MD19">
            <v>2227.377738671777</v>
          </cell>
          <cell r="ME19">
            <v>-0.43524751674773882</v>
          </cell>
          <cell r="MF19">
            <v>536.55412965084997</v>
          </cell>
          <cell r="MG19">
            <v>-3.770433979024201</v>
          </cell>
          <cell r="MH19">
            <v>-2.9109192307820941</v>
          </cell>
          <cell r="MI19">
            <v>557.57721024523141</v>
          </cell>
          <cell r="MJ19">
            <v>552.64106467981355</v>
          </cell>
          <cell r="MK19">
            <v>54.719126589365132</v>
          </cell>
          <cell r="ML19">
            <v>53.640238877812408</v>
          </cell>
          <cell r="MM19">
            <v>1.5897597388689459</v>
          </cell>
          <cell r="MN19">
            <v>1.779489731986317</v>
          </cell>
          <cell r="MO19">
            <v>12.459814</v>
          </cell>
          <cell r="MP19">
            <v>16.600000000000001</v>
          </cell>
          <cell r="MQ19">
            <v>1859.8352716771999</v>
          </cell>
          <cell r="MR19">
            <v>91.146390813559407</v>
          </cell>
          <cell r="MS19">
            <v>14392.830697058909</v>
          </cell>
          <cell r="MT19">
            <v>12599.51076287047</v>
          </cell>
          <cell r="MU19">
            <v>23365557.433101129</v>
          </cell>
          <cell r="MV19">
            <v>12245.054457267501</v>
          </cell>
          <cell r="MW19">
            <v>22773784.183234211</v>
          </cell>
          <cell r="MX19">
            <v>1452.1280627138301</v>
          </cell>
          <cell r="MY19">
            <v>-1.6786446095730341</v>
          </cell>
          <cell r="MZ19">
            <v>12173.601898977</v>
          </cell>
          <cell r="NA19">
            <v>26832.1525</v>
          </cell>
          <cell r="NB19">
            <v>37986.012000000002</v>
          </cell>
          <cell r="NC19">
            <v>-7.2748358354215128</v>
          </cell>
          <cell r="ND19">
            <v>-7.2572684993556686</v>
          </cell>
          <cell r="NE19">
            <v>-7.2530767331151456</v>
          </cell>
          <cell r="NF19">
            <v>3.7227425147169278E-2</v>
          </cell>
          <cell r="NG19">
            <v>0.646434796196795</v>
          </cell>
          <cell r="NH19">
            <v>0.50197437007989798</v>
          </cell>
          <cell r="NI19">
            <v>0.37285744156745498</v>
          </cell>
          <cell r="NJ19">
            <v>200.058200044069</v>
          </cell>
          <cell r="NK19">
            <v>129.324581772985</v>
          </cell>
          <cell r="NL19">
            <v>0.27011443734761398</v>
          </cell>
          <cell r="NM19">
            <v>-2.782836369609426E-2</v>
          </cell>
          <cell r="NN19">
            <v>-9.3590241386225063E-3</v>
          </cell>
          <cell r="NO19" t="e">
            <v>#N/A</v>
          </cell>
          <cell r="NP19">
            <v>1854.4813265255621</v>
          </cell>
          <cell r="NQ19">
            <v>-1.513477356834025</v>
          </cell>
          <cell r="NR19">
            <v>114.309595225588</v>
          </cell>
          <cell r="NS19">
            <v>-1.714458660596974</v>
          </cell>
          <cell r="NT19">
            <v>-0.69355055194567639</v>
          </cell>
          <cell r="NU19">
            <v>116.3035718863776</v>
          </cell>
          <cell r="NV19">
            <v>115.1079268878519</v>
          </cell>
          <cell r="NW19">
            <v>69.727206803762044</v>
          </cell>
          <cell r="NX19">
            <v>69.067868578245196</v>
          </cell>
          <cell r="NY19">
            <v>1.724077298869275</v>
          </cell>
          <cell r="NZ19">
            <v>1.6252313466266879</v>
          </cell>
          <cell r="OA19">
            <v>4.4633510000000003</v>
          </cell>
          <cell r="OB19">
            <v>5.4</v>
          </cell>
          <cell r="OC19">
            <v>1776.4013754816201</v>
          </cell>
          <cell r="OD19">
            <v>30.812990041918699</v>
          </cell>
          <cell r="OE19">
            <v>2527.3532033937499</v>
          </cell>
          <cell r="OF19">
            <v>2414.5485589165428</v>
          </cell>
          <cell r="OG19">
            <v>4300797.2300161989</v>
          </cell>
          <cell r="OH19">
            <v>2413.6999999999998</v>
          </cell>
          <cell r="OI19">
            <v>4287699.999999986</v>
          </cell>
          <cell r="OJ19">
            <v>383.991538283382</v>
          </cell>
          <cell r="OK19">
            <v>-4.2640107433397958</v>
          </cell>
          <cell r="OL19">
            <v>2423.1999999999998</v>
          </cell>
          <cell r="OM19">
            <v>3659.2314999999999</v>
          </cell>
          <cell r="ON19">
            <v>4826.8999999999996</v>
          </cell>
          <cell r="OO19">
            <v>-7.2701263265999776</v>
          </cell>
          <cell r="OP19">
            <v>-7.2644387650515228</v>
          </cell>
          <cell r="OQ19">
            <v>-7.2548155368464098</v>
          </cell>
          <cell r="OR19">
            <v>4.8640722225104883E-2</v>
          </cell>
          <cell r="OS19">
            <v>0.79169588931888901</v>
          </cell>
          <cell r="OT19">
            <v>0.96384546305253005</v>
          </cell>
          <cell r="OU19">
            <v>0.472513559657464</v>
          </cell>
          <cell r="OV19">
            <v>54.0128337430465</v>
          </cell>
          <cell r="OW19">
            <v>42.761738444834513</v>
          </cell>
          <cell r="OX19">
            <v>0.44915074746943801</v>
          </cell>
          <cell r="OY19">
            <v>-1.733360383273683E-2</v>
          </cell>
          <cell r="OZ19">
            <v>-5.0519132140131942E-3</v>
          </cell>
          <cell r="PA19" t="e">
            <v>#N/A</v>
          </cell>
          <cell r="PB19">
            <v>1781.2013819867241</v>
          </cell>
          <cell r="PC19">
            <v>-0.91609888958341656</v>
          </cell>
          <cell r="PD19">
            <v>1268.3890017772701</v>
          </cell>
          <cell r="PE19">
            <v>-1.183663222649767</v>
          </cell>
          <cell r="PF19">
            <v>-5.0793257251113832E-2</v>
          </cell>
          <cell r="PG19">
            <v>1283.5822933156919</v>
          </cell>
          <cell r="PH19">
            <v>1269.0335852708399</v>
          </cell>
          <cell r="PI19">
            <v>62.16185666537875</v>
          </cell>
          <cell r="PJ19">
            <v>61.411276279977542</v>
          </cell>
          <cell r="PK19">
            <v>4.0679088135085806</v>
          </cell>
          <cell r="PL19">
            <v>1.75540716406335</v>
          </cell>
          <cell r="PM19">
            <v>6.6050890000000004</v>
          </cell>
          <cell r="PN19">
            <v>9.4</v>
          </cell>
          <cell r="PO19">
            <v>1683.1353725282399</v>
          </cell>
          <cell r="PP19">
            <v>278.24820041737797</v>
          </cell>
          <cell r="PQ19">
            <v>24704.677218057619</v>
          </cell>
          <cell r="PR19">
            <v>23072.91130064219</v>
          </cell>
          <cell r="PS19">
            <v>39288711.743646987</v>
          </cell>
          <cell r="PT19">
            <v>22656</v>
          </cell>
          <cell r="PU19">
            <v>38133114.999999806</v>
          </cell>
          <cell r="PV19">
            <v>3781.3158398058799</v>
          </cell>
          <cell r="PW19">
            <v>0.53842233317493715</v>
          </cell>
          <cell r="PX19">
            <v>22472.3574715799</v>
          </cell>
          <cell r="PY19">
            <v>40228.242620178702</v>
          </cell>
          <cell r="PZ19">
            <v>55771</v>
          </cell>
          <cell r="QA19">
            <v>-7.0845225499036344</v>
          </cell>
          <cell r="QB19">
            <v>-7.0891567097380364</v>
          </cell>
          <cell r="QC19">
            <v>-7.0920205239282312</v>
          </cell>
          <cell r="QD19">
            <v>4.9868443738164847E-2</v>
          </cell>
          <cell r="QE19">
            <v>0.98042554618671596</v>
          </cell>
          <cell r="QF19">
            <v>1.0975380059067601</v>
          </cell>
          <cell r="QG19">
            <v>0.465800076866624</v>
          </cell>
          <cell r="QH19">
            <v>590.81569452463498</v>
          </cell>
          <cell r="QI19">
            <v>579.25080000000003</v>
          </cell>
          <cell r="QJ19">
            <v>0.51864606461768603</v>
          </cell>
          <cell r="QK19">
            <v>5.2469051436965231E-6</v>
          </cell>
          <cell r="QL19">
            <v>-4.399751462207455E-3</v>
          </cell>
          <cell r="QM19" t="e">
            <v>#N/A</v>
          </cell>
          <cell r="QN19">
            <v>1702.806864366243</v>
          </cell>
          <cell r="QO19">
            <v>-1.585022551935789</v>
          </cell>
          <cell r="QP19" t="e">
            <v>#N/A</v>
          </cell>
          <cell r="QQ19" t="e">
            <v>#N/A</v>
          </cell>
          <cell r="QR19" t="e">
            <v>#N/A</v>
          </cell>
          <cell r="QS19" t="e">
            <v>#N/A</v>
          </cell>
          <cell r="QT19" t="e">
            <v>#N/A</v>
          </cell>
          <cell r="QU19" t="e">
            <v>#N/A</v>
          </cell>
          <cell r="QV19" t="e">
            <v>#N/A</v>
          </cell>
          <cell r="QW19" t="e">
            <v>#N/A</v>
          </cell>
          <cell r="QX19" t="e">
            <v>#N/A</v>
          </cell>
          <cell r="QY19" t="e">
            <v>#N/A</v>
          </cell>
          <cell r="QZ19" t="e">
            <v>#N/A</v>
          </cell>
          <cell r="RA19" t="e">
            <v>#N/A</v>
          </cell>
          <cell r="RB19" t="e">
            <v>#N/A</v>
          </cell>
          <cell r="RC19" t="e">
            <v>#N/A</v>
          </cell>
          <cell r="RD19" t="e">
            <v>#N/A</v>
          </cell>
          <cell r="RE19" t="e">
            <v>#N/A</v>
          </cell>
          <cell r="RF19" t="e">
            <v>#N/A</v>
          </cell>
          <cell r="RG19" t="e">
            <v>#N/A</v>
          </cell>
          <cell r="RH19" t="e">
            <v>#N/A</v>
          </cell>
          <cell r="RI19" t="e">
            <v>#N/A</v>
          </cell>
          <cell r="RJ19" t="e">
            <v>#N/A</v>
          </cell>
          <cell r="RK19" t="e">
            <v>#N/A</v>
          </cell>
          <cell r="RL19">
            <v>4634.2344999999996</v>
          </cell>
          <cell r="RM19" t="e">
            <v>#N/A</v>
          </cell>
          <cell r="RN19" t="e">
            <v>#N/A</v>
          </cell>
          <cell r="RO19" t="e">
            <v>#N/A</v>
          </cell>
          <cell r="RP19" t="e">
            <v>#N/A</v>
          </cell>
          <cell r="RQ19" t="e">
            <v>#N/A</v>
          </cell>
          <cell r="RR19" t="e">
            <v>#N/A</v>
          </cell>
          <cell r="RS19" t="e">
            <v>#N/A</v>
          </cell>
          <cell r="RT19" t="e">
            <v>#N/A</v>
          </cell>
          <cell r="RU19" t="e">
            <v>#N/A</v>
          </cell>
          <cell r="RV19" t="e">
            <v>#N/A</v>
          </cell>
          <cell r="RW19" t="e">
            <v>#N/A</v>
          </cell>
          <cell r="RX19" t="e">
            <v>#N/A</v>
          </cell>
          <cell r="RY19" t="e">
            <v>#N/A</v>
          </cell>
          <cell r="RZ19" t="e">
            <v>#N/A</v>
          </cell>
          <cell r="SA19" t="e">
            <v>#N/A</v>
          </cell>
          <cell r="SB19" t="e">
            <v>#N/A</v>
          </cell>
          <cell r="SC19" t="e">
            <v>#N/A</v>
          </cell>
          <cell r="SD19" t="e">
            <v>#N/A</v>
          </cell>
          <cell r="SE19" t="e">
            <v>#N/A</v>
          </cell>
          <cell r="SF19" t="e">
            <v>#N/A</v>
          </cell>
          <cell r="SG19" t="e">
            <v>#N/A</v>
          </cell>
          <cell r="SH19" t="e">
            <v>#N/A</v>
          </cell>
          <cell r="SI19" t="e">
            <v>#N/A</v>
          </cell>
          <cell r="SJ19" t="e">
            <v>#N/A</v>
          </cell>
          <cell r="SK19" t="e">
            <v>#N/A</v>
          </cell>
          <cell r="SL19" t="e">
            <v>#N/A</v>
          </cell>
          <cell r="SM19" t="e">
            <v>#N/A</v>
          </cell>
          <cell r="SN19" t="e">
            <v>#N/A</v>
          </cell>
          <cell r="SO19" t="e">
            <v>#N/A</v>
          </cell>
          <cell r="SP19" t="e">
            <v>#N/A</v>
          </cell>
          <cell r="SQ19" t="e">
            <v>#N/A</v>
          </cell>
          <cell r="SR19" t="e">
            <v>#N/A</v>
          </cell>
          <cell r="SS19" t="e">
            <v>#N/A</v>
          </cell>
          <cell r="ST19" t="e">
            <v>#N/A</v>
          </cell>
          <cell r="SU19" t="e">
            <v>#N/A</v>
          </cell>
          <cell r="SV19" t="e">
            <v>#N/A</v>
          </cell>
          <cell r="SW19">
            <v>7845.2240000000002</v>
          </cell>
          <cell r="SX19">
            <v>10705.5345</v>
          </cell>
          <cell r="SY19" t="e">
            <v>#N/A</v>
          </cell>
          <cell r="SZ19" t="e">
            <v>#N/A</v>
          </cell>
          <cell r="TA19" t="e">
            <v>#N/A</v>
          </cell>
          <cell r="TB19" t="e">
            <v>#N/A</v>
          </cell>
          <cell r="TC19">
            <v>35.445599999999999</v>
          </cell>
          <cell r="TD19" t="e">
            <v>#N/A</v>
          </cell>
          <cell r="TE19" t="e">
            <v>#N/A</v>
          </cell>
          <cell r="TF19">
            <v>24.9503456181545</v>
          </cell>
          <cell r="TG19">
            <v>884.37997064285707</v>
          </cell>
          <cell r="TH19" t="e">
            <v>#N/A</v>
          </cell>
          <cell r="TI19" t="e">
            <v>#N/A</v>
          </cell>
          <cell r="TJ19" t="e">
            <v>#N/A</v>
          </cell>
          <cell r="TK19" t="e">
            <v>#N/A</v>
          </cell>
          <cell r="TL19" t="e">
            <v>#N/A</v>
          </cell>
          <cell r="TM19" t="e">
            <v>#N/A</v>
          </cell>
          <cell r="TN19">
            <v>57.509497697113098</v>
          </cell>
          <cell r="TO19">
            <v>-0.92729233280594014</v>
          </cell>
          <cell r="TP19">
            <v>1.875267372466505</v>
          </cell>
          <cell r="TQ19">
            <v>58.047770219725422</v>
          </cell>
          <cell r="TR19">
            <v>56.45089252806811</v>
          </cell>
          <cell r="TS19">
            <v>68.30967763582278</v>
          </cell>
          <cell r="TT19">
            <v>67.303683002405393</v>
          </cell>
          <cell r="TU19">
            <v>1.0901241408441289</v>
          </cell>
          <cell r="TV19">
            <v>2.3733728421457378</v>
          </cell>
          <cell r="TW19">
            <v>12.387723137454561</v>
          </cell>
          <cell r="TX19">
            <v>12.5</v>
          </cell>
          <cell r="TY19">
            <v>2033.6122278780299</v>
          </cell>
          <cell r="TZ19">
            <v>15.851410768450799</v>
          </cell>
          <cell r="UA19">
            <v>1548.321227470336</v>
          </cell>
          <cell r="UB19">
            <v>1356.5194805328731</v>
          </cell>
          <cell r="UC19">
            <v>2788734.697814432</v>
          </cell>
          <cell r="UD19">
            <v>1375.03111726059</v>
          </cell>
          <cell r="UE19">
            <v>2796280.0937739252</v>
          </cell>
          <cell r="UF19">
            <v>202.162495271263</v>
          </cell>
          <cell r="UG19">
            <v>-3.8639172822942491</v>
          </cell>
          <cell r="UH19" t="e">
            <v>#N/A</v>
          </cell>
          <cell r="UI19">
            <v>2300.5</v>
          </cell>
          <cell r="UJ19">
            <v>3480.85</v>
          </cell>
          <cell r="UK19">
            <v>-7.4546953806622653</v>
          </cell>
          <cell r="UL19">
            <v>-7.4593358113938999</v>
          </cell>
          <cell r="UM19">
            <v>-7.443622885528093</v>
          </cell>
          <cell r="UN19">
            <v>3.428921562216139E-2</v>
          </cell>
          <cell r="UO19">
            <v>0.87561772757515499</v>
          </cell>
          <cell r="UP19">
            <v>0.84411627812672396</v>
          </cell>
          <cell r="UQ19">
            <v>0.38531155443563903</v>
          </cell>
          <cell r="UR19">
            <v>22.1590739524874</v>
          </cell>
          <cell r="US19">
            <v>19.402877979446899</v>
          </cell>
          <cell r="UT19">
            <v>0.67290452978495097</v>
          </cell>
          <cell r="UU19" t="e">
            <v>#N/A</v>
          </cell>
          <cell r="UV19" t="e">
            <v>#N/A</v>
          </cell>
          <cell r="UW19" t="e">
            <v>#N/A</v>
          </cell>
          <cell r="UX19">
            <v>2055.801437307005</v>
          </cell>
          <cell r="UY19">
            <v>-0.56418434207484713</v>
          </cell>
          <cell r="UZ19">
            <v>1213.07060495424</v>
          </cell>
          <cell r="VA19">
            <v>-1.629142707050468</v>
          </cell>
          <cell r="VB19">
            <v>-1.397633774415197</v>
          </cell>
          <cell r="VC19">
            <v>1233.1605501227889</v>
          </cell>
          <cell r="VD19">
            <v>1230.265207002182</v>
          </cell>
          <cell r="VE19">
            <v>55.145640714766003</v>
          </cell>
          <cell r="VF19">
            <v>55.023190119721058</v>
          </cell>
          <cell r="VG19">
            <v>-1.3594094803038641</v>
          </cell>
          <cell r="VH19">
            <v>0.4826578890592792</v>
          </cell>
          <cell r="VI19">
            <v>7.6674569999999997</v>
          </cell>
          <cell r="VJ19">
            <v>8.1</v>
          </cell>
          <cell r="VK19">
            <v>1849.9050264580401</v>
          </cell>
          <cell r="VL19">
            <v>258.09612556771498</v>
          </cell>
          <cell r="VM19">
            <v>23052.247769622401</v>
          </cell>
          <cell r="VN19">
            <v>21284.72658435315</v>
          </cell>
          <cell r="VO19">
            <v>39149263.108948343</v>
          </cell>
          <cell r="VP19">
            <v>21232.161599546402</v>
          </cell>
          <cell r="VQ19">
            <v>39277482.465570264</v>
          </cell>
          <cell r="VR19">
            <v>3564.8909907728598</v>
          </cell>
          <cell r="VS19">
            <v>-5.7451712457878594</v>
          </cell>
          <cell r="VT19">
            <v>21264.6160388055</v>
          </cell>
          <cell r="VU19">
            <v>41895.512999999897</v>
          </cell>
          <cell r="VV19">
            <v>56543.547500000001</v>
          </cell>
          <cell r="VW19">
            <v>-7.1277062158244799</v>
          </cell>
          <cell r="VX19">
            <v>-7.1095445545888971</v>
          </cell>
          <cell r="VY19">
            <v>-7.1091552611937896</v>
          </cell>
          <cell r="VZ19">
            <v>4.5915567818032438E-2</v>
          </cell>
          <cell r="WA19">
            <v>0.68367634679047795</v>
          </cell>
          <cell r="WB19">
            <v>0.540151704957477</v>
          </cell>
          <cell r="WC19">
            <v>0.358702980913709</v>
          </cell>
          <cell r="WD19">
            <v>435.13204205588301</v>
          </cell>
          <cell r="WE19">
            <v>297.48948488424702</v>
          </cell>
          <cell r="WF19">
            <v>0.29422319272320002</v>
          </cell>
          <cell r="WG19">
            <v>-5.7451712457879008E-2</v>
          </cell>
          <cell r="WH19">
            <v>-7.0766618106184237E-3</v>
          </cell>
          <cell r="WI19" t="e">
            <v>#N/A</v>
          </cell>
          <cell r="WJ19">
            <v>1839.3124738434651</v>
          </cell>
          <cell r="WK19">
            <v>0.1146020766904066</v>
          </cell>
          <cell r="WL19" t="e">
            <v>#N/A</v>
          </cell>
          <cell r="WM19" t="e">
            <v>#N/A</v>
          </cell>
          <cell r="WN19" t="e">
            <v>#N/A</v>
          </cell>
          <cell r="WO19" t="e">
            <v>#N/A</v>
          </cell>
          <cell r="WP19" t="e">
            <v>#N/A</v>
          </cell>
          <cell r="WQ19" t="e">
            <v>#N/A</v>
          </cell>
          <cell r="WR19" t="e">
            <v>#N/A</v>
          </cell>
          <cell r="WS19" t="e">
            <v>#N/A</v>
          </cell>
          <cell r="WT19" t="e">
            <v>#N/A</v>
          </cell>
          <cell r="WU19" t="e">
            <v>#N/A</v>
          </cell>
          <cell r="WV19" t="e">
            <v>#N/A</v>
          </cell>
          <cell r="WW19" t="e">
            <v>#N/A</v>
          </cell>
          <cell r="WX19" t="e">
            <v>#N/A</v>
          </cell>
          <cell r="WY19" t="e">
            <v>#N/A</v>
          </cell>
          <cell r="WZ19" t="e">
            <v>#N/A</v>
          </cell>
          <cell r="XA19" t="e">
            <v>#N/A</v>
          </cell>
          <cell r="XB19" t="e">
            <v>#N/A</v>
          </cell>
          <cell r="XC19" t="e">
            <v>#N/A</v>
          </cell>
          <cell r="XD19" t="e">
            <v>#N/A</v>
          </cell>
          <cell r="XE19" t="e">
            <v>#N/A</v>
          </cell>
          <cell r="XF19" t="e">
            <v>#N/A</v>
          </cell>
          <cell r="XG19">
            <v>2490.6990000000001</v>
          </cell>
          <cell r="XH19">
            <v>3457.1785</v>
          </cell>
          <cell r="XI19" t="e">
            <v>#N/A</v>
          </cell>
          <cell r="XJ19" t="e">
            <v>#N/A</v>
          </cell>
          <cell r="XK19" t="e">
            <v>#N/A</v>
          </cell>
          <cell r="XL19" t="e">
            <v>#N/A</v>
          </cell>
          <cell r="XM19" t="e">
            <v>#N/A</v>
          </cell>
          <cell r="XN19" t="e">
            <v>#N/A</v>
          </cell>
          <cell r="XO19" t="e">
            <v>#N/A</v>
          </cell>
          <cell r="XP19" t="e">
            <v>#N/A</v>
          </cell>
          <cell r="XQ19" t="e">
            <v>#N/A</v>
          </cell>
          <cell r="XR19" t="e">
            <v>#N/A</v>
          </cell>
          <cell r="XS19" t="e">
            <v>#N/A</v>
          </cell>
          <cell r="XT19" t="e">
            <v>#N/A</v>
          </cell>
          <cell r="XU19" t="e">
            <v>#N/A</v>
          </cell>
          <cell r="XV19" t="e">
            <v>#N/A</v>
          </cell>
          <cell r="XW19" t="e">
            <v>#N/A</v>
          </cell>
          <cell r="XX19">
            <v>15.182159809401099</v>
          </cell>
          <cell r="XY19">
            <v>-3.9358489772026268</v>
          </cell>
          <cell r="XZ19">
            <v>-4.9250280942351949</v>
          </cell>
          <cell r="YA19">
            <v>15.804188813158991</v>
          </cell>
          <cell r="YB19">
            <v>15.968618770089311</v>
          </cell>
          <cell r="YC19">
            <v>56.191892681021457</v>
          </cell>
          <cell r="YD19">
            <v>56.328452915860908</v>
          </cell>
          <cell r="YE19">
            <v>1.0931228383140199</v>
          </cell>
          <cell r="YF19">
            <v>2.5495467930227278</v>
          </cell>
          <cell r="YG19">
            <v>2.0854879999999998</v>
          </cell>
          <cell r="YH19">
            <v>2.4</v>
          </cell>
          <cell r="YI19">
            <v>1663.88769877599</v>
          </cell>
          <cell r="YJ19">
            <v>2.7110315723507998</v>
          </cell>
          <cell r="YK19">
            <v>157.77092705656401</v>
          </cell>
          <cell r="YL19">
            <v>160.95811251227809</v>
          </cell>
          <cell r="YM19">
            <v>269182.27114867372</v>
          </cell>
          <cell r="YN19">
            <v>160.29737219427</v>
          </cell>
          <cell r="YO19">
            <v>266716.82574016228</v>
          </cell>
          <cell r="YP19">
            <v>42.131631891175701</v>
          </cell>
          <cell r="YQ19">
            <v>-1.366192554062962</v>
          </cell>
          <cell r="YR19">
            <v>153.61111171009901</v>
          </cell>
          <cell r="YS19">
            <v>280.09100000000001</v>
          </cell>
          <cell r="YT19">
            <v>365.5</v>
          </cell>
          <cell r="YU19">
            <v>-6.7102213596167584</v>
          </cell>
          <cell r="YV19">
            <v>-6.6648810560500857</v>
          </cell>
          <cell r="YW19">
            <v>-6.6760481748865788</v>
          </cell>
          <cell r="YX19">
            <v>4.0219137387127873E-2</v>
          </cell>
          <cell r="YY19">
            <v>1.1083716122251099</v>
          </cell>
          <cell r="YZ19">
            <v>1.14906510378552</v>
          </cell>
          <cell r="ZA19">
            <v>0.30972693070097901</v>
          </cell>
          <cell r="ZB19">
            <v>4.7023237591775704</v>
          </cell>
          <cell r="ZC19">
            <v>5.2119221661641193</v>
          </cell>
          <cell r="ZD19">
            <v>0.38113570053387102</v>
          </cell>
          <cell r="ZE19">
            <v>-1.3661925540628299E-2</v>
          </cell>
          <cell r="ZF19">
            <v>-1.3661925540628299E-2</v>
          </cell>
          <cell r="ZG19" t="e">
            <v>#N/A</v>
          </cell>
          <cell r="ZH19">
            <v>1672.3746752941081</v>
          </cell>
          <cell r="ZI19">
            <v>-0.7944968114132589</v>
          </cell>
          <cell r="ZJ19" t="e">
            <v>#N/A</v>
          </cell>
          <cell r="ZK19" t="e">
            <v>#N/A</v>
          </cell>
          <cell r="ZL19" t="e">
            <v>#N/A</v>
          </cell>
          <cell r="ZM19" t="e">
            <v>#N/A</v>
          </cell>
          <cell r="ZN19" t="e">
            <v>#N/A</v>
          </cell>
          <cell r="ZO19" t="e">
            <v>#N/A</v>
          </cell>
          <cell r="ZP19" t="e">
            <v>#N/A</v>
          </cell>
          <cell r="ZQ19" t="e">
            <v>#N/A</v>
          </cell>
          <cell r="ZR19" t="e">
            <v>#N/A</v>
          </cell>
          <cell r="ZS19" t="e">
            <v>#N/A</v>
          </cell>
          <cell r="ZT19" t="e">
            <v>#N/A</v>
          </cell>
          <cell r="ZU19" t="e">
            <v>#N/A</v>
          </cell>
          <cell r="ZV19" t="e">
            <v>#N/A</v>
          </cell>
          <cell r="ZW19" t="e">
            <v>#N/A</v>
          </cell>
          <cell r="ZX19" t="e">
            <v>#N/A</v>
          </cell>
          <cell r="ZY19" t="e">
            <v>#N/A</v>
          </cell>
          <cell r="ZZ19" t="e">
            <v>#N/A</v>
          </cell>
          <cell r="AAA19" t="e">
            <v>#N/A</v>
          </cell>
          <cell r="AAB19" t="e">
            <v>#N/A</v>
          </cell>
          <cell r="AAC19" t="e">
            <v>#N/A</v>
          </cell>
          <cell r="AAD19" t="e">
            <v>#N/A</v>
          </cell>
          <cell r="AAE19">
            <v>1875.9114999999999</v>
          </cell>
          <cell r="AAF19">
            <v>2531.08</v>
          </cell>
          <cell r="AAG19" t="e">
            <v>#N/A</v>
          </cell>
          <cell r="AAH19" t="e">
            <v>#N/A</v>
          </cell>
          <cell r="AAI19" t="e">
            <v>#N/A</v>
          </cell>
          <cell r="AAJ19" t="e">
            <v>#N/A</v>
          </cell>
          <cell r="AAK19" t="e">
            <v>#N/A</v>
          </cell>
          <cell r="AAL19" t="e">
            <v>#N/A</v>
          </cell>
          <cell r="AAM19" t="e">
            <v>#N/A</v>
          </cell>
          <cell r="AAN19" t="e">
            <v>#N/A</v>
          </cell>
          <cell r="AAO19" t="e">
            <v>#N/A</v>
          </cell>
          <cell r="AAP19" t="e">
            <v>#N/A</v>
          </cell>
          <cell r="AAQ19" t="e">
            <v>#N/A</v>
          </cell>
          <cell r="AAR19" t="e">
            <v>#N/A</v>
          </cell>
          <cell r="AAS19" t="e">
            <v>#N/A</v>
          </cell>
          <cell r="AAT19" t="e">
            <v>#N/A</v>
          </cell>
          <cell r="AAU19" t="e">
            <v>#N/A</v>
          </cell>
          <cell r="AAV19" t="e">
            <v>#N/A</v>
          </cell>
          <cell r="AAW19" t="e">
            <v>#N/A</v>
          </cell>
          <cell r="AAX19" t="e">
            <v>#N/A</v>
          </cell>
          <cell r="AAY19" t="e">
            <v>#N/A</v>
          </cell>
          <cell r="AAZ19" t="e">
            <v>#N/A</v>
          </cell>
          <cell r="ABA19" t="e">
            <v>#N/A</v>
          </cell>
          <cell r="ABB19" t="e">
            <v>#N/A</v>
          </cell>
          <cell r="ABC19" t="e">
            <v>#N/A</v>
          </cell>
          <cell r="ABD19" t="e">
            <v>#N/A</v>
          </cell>
          <cell r="ABE19" t="e">
            <v>#N/A</v>
          </cell>
          <cell r="ABF19" t="e">
            <v>#N/A</v>
          </cell>
          <cell r="ABG19" t="e">
            <v>#N/A</v>
          </cell>
          <cell r="ABH19" t="e">
            <v>#N/A</v>
          </cell>
          <cell r="ABI19" t="e">
            <v>#N/A</v>
          </cell>
          <cell r="ABJ19" t="e">
            <v>#N/A</v>
          </cell>
          <cell r="ABK19" t="e">
            <v>#N/A</v>
          </cell>
          <cell r="ABL19" t="e">
            <v>#N/A</v>
          </cell>
          <cell r="ABM19" t="e">
            <v>#N/A</v>
          </cell>
          <cell r="ABN19" t="e">
            <v>#N/A</v>
          </cell>
          <cell r="ABO19" t="e">
            <v>#N/A</v>
          </cell>
          <cell r="ABP19" t="e">
            <v>#N/A</v>
          </cell>
          <cell r="ABQ19">
            <v>234.37</v>
          </cell>
          <cell r="ABR19">
            <v>320.83940294579497</v>
          </cell>
          <cell r="ABS19" t="e">
            <v>#N/A</v>
          </cell>
          <cell r="ABT19" t="e">
            <v>#N/A</v>
          </cell>
          <cell r="ABU19" t="e">
            <v>#N/A</v>
          </cell>
          <cell r="ABV19" t="e">
            <v>#N/A</v>
          </cell>
          <cell r="ABW19">
            <v>0.92759608665269</v>
          </cell>
          <cell r="ABX19" t="e">
            <v>#N/A</v>
          </cell>
          <cell r="ABY19" t="e">
            <v>#N/A</v>
          </cell>
          <cell r="ABZ19">
            <v>1.32590203280835</v>
          </cell>
          <cell r="ACA19">
            <v>1.2299015369178701</v>
          </cell>
          <cell r="ACB19" t="e">
            <v>#N/A</v>
          </cell>
          <cell r="ACC19" t="e">
            <v>#N/A</v>
          </cell>
          <cell r="ACD19" t="e">
            <v>#N/A</v>
          </cell>
          <cell r="ACE19" t="e">
            <v>#N/A</v>
          </cell>
          <cell r="ACF19" t="e">
            <v>#N/A</v>
          </cell>
          <cell r="ACG19" t="e">
            <v>#N/A</v>
          </cell>
          <cell r="ACH19">
            <v>365.78755874189602</v>
          </cell>
          <cell r="ACI19">
            <v>-3.399577207999116</v>
          </cell>
          <cell r="ACJ19">
            <v>-3.4382590596437002</v>
          </cell>
          <cell r="ACK19">
            <v>378.66041179706463</v>
          </cell>
          <cell r="ACL19">
            <v>378.81210009234769</v>
          </cell>
          <cell r="ACM19">
            <v>65.749444897056151</v>
          </cell>
          <cell r="ACN19">
            <v>63.477067050660473</v>
          </cell>
          <cell r="ACO19">
            <v>-0.15305812354835521</v>
          </cell>
          <cell r="ACP19">
            <v>0.99374814894153118</v>
          </cell>
          <cell r="ACQ19">
            <v>9.6474469999999997</v>
          </cell>
          <cell r="ACR19">
            <v>14.7</v>
          </cell>
          <cell r="ACS19">
            <v>1575.73137808357</v>
          </cell>
          <cell r="ACT19">
            <v>61.573493450314913</v>
          </cell>
          <cell r="ACU19">
            <v>6726.2029996956953</v>
          </cell>
          <cell r="ACV19">
            <v>6077.296130187643</v>
          </cell>
          <cell r="ACW19">
            <v>9538735.222752586</v>
          </cell>
          <cell r="ACX19">
            <v>5942.8427672955904</v>
          </cell>
          <cell r="ACY19">
            <v>9364323.8234446552</v>
          </cell>
          <cell r="ACZ19">
            <v>1120.36154004492</v>
          </cell>
          <cell r="ADA19">
            <v>1.97974612960059</v>
          </cell>
          <cell r="ADB19">
            <v>5936.2332469290104</v>
          </cell>
          <cell r="ADC19">
            <v>10596.272499999999</v>
          </cell>
          <cell r="ADD19">
            <v>14312</v>
          </cell>
          <cell r="ADE19">
            <v>-6.9895111239291081</v>
          </cell>
          <cell r="ADF19">
            <v>-6.9569405407728304</v>
          </cell>
          <cell r="ADG19">
            <v>-6.966919006161425</v>
          </cell>
          <cell r="ADH19">
            <v>4.1993380588312722E-2</v>
          </cell>
          <cell r="ADI19">
            <v>1.1861406446401701</v>
          </cell>
          <cell r="ADJ19">
            <v>1.3312794612154899</v>
          </cell>
          <cell r="ADK19">
            <v>0.44324296210369002</v>
          </cell>
          <cell r="ADL19">
            <v>162.13276103743499</v>
          </cell>
          <cell r="ADM19">
            <v>192.312257694235</v>
          </cell>
          <cell r="ADN19">
            <v>0.58821533819904193</v>
          </cell>
          <cell r="ADO19">
            <v>1.9797461296002801E-2</v>
          </cell>
          <cell r="ADP19">
            <v>-1.883163414590529E-4</v>
          </cell>
          <cell r="ADQ19" t="e">
            <v>#N/A</v>
          </cell>
          <cell r="ADR19">
            <v>1569.568936318735</v>
          </cell>
          <cell r="ADS19">
            <v>-0.69603546233601987</v>
          </cell>
          <cell r="ADT19" t="e">
            <v>#N/A</v>
          </cell>
          <cell r="ADU19" t="e">
            <v>#N/A</v>
          </cell>
          <cell r="ADV19" t="e">
            <v>#N/A</v>
          </cell>
          <cell r="ADW19" t="e">
            <v>#N/A</v>
          </cell>
          <cell r="ADX19" t="e">
            <v>#N/A</v>
          </cell>
          <cell r="ADY19" t="e">
            <v>#N/A</v>
          </cell>
          <cell r="ADZ19" t="e">
            <v>#N/A</v>
          </cell>
          <cell r="AEA19" t="e">
            <v>#N/A</v>
          </cell>
          <cell r="AEB19" t="e">
            <v>#N/A</v>
          </cell>
          <cell r="AEC19" t="e">
            <v>#N/A</v>
          </cell>
          <cell r="AED19" t="e">
            <v>#N/A</v>
          </cell>
          <cell r="AEE19" t="e">
            <v>#N/A</v>
          </cell>
          <cell r="AEF19" t="e">
            <v>#N/A</v>
          </cell>
          <cell r="AEG19" t="e">
            <v>#N/A</v>
          </cell>
          <cell r="AEH19" t="e">
            <v>#N/A</v>
          </cell>
          <cell r="AEI19" t="e">
            <v>#N/A</v>
          </cell>
          <cell r="AEJ19" t="e">
            <v>#N/A</v>
          </cell>
          <cell r="AEK19" t="e">
            <v>#N/A</v>
          </cell>
          <cell r="AEL19" t="e">
            <v>#N/A</v>
          </cell>
          <cell r="AEM19" t="e">
            <v>#N/A</v>
          </cell>
          <cell r="AEN19" t="e">
            <v>#N/A</v>
          </cell>
          <cell r="AEO19">
            <v>25883.311678853901</v>
          </cell>
          <cell r="AEP19">
            <v>36154.6352413555</v>
          </cell>
          <cell r="AEQ19" t="e">
            <v>#N/A</v>
          </cell>
          <cell r="AER19" t="e">
            <v>#N/A</v>
          </cell>
          <cell r="AES19" t="e">
            <v>#N/A</v>
          </cell>
          <cell r="AET19" t="e">
            <v>#N/A</v>
          </cell>
          <cell r="AEU19">
            <v>9.6766700000000001E-3</v>
          </cell>
          <cell r="AEV19" t="e">
            <v>#N/A</v>
          </cell>
          <cell r="AEW19" t="e">
            <v>#N/A</v>
          </cell>
          <cell r="AEX19">
            <v>60.237112528530503</v>
          </cell>
          <cell r="AEY19">
            <v>0.58289465969145593</v>
          </cell>
          <cell r="AEZ19" t="e">
            <v>#N/A</v>
          </cell>
          <cell r="AFA19" t="e">
            <v>#N/A</v>
          </cell>
          <cell r="AFB19" t="e">
            <v>#N/A</v>
          </cell>
          <cell r="AFC19" t="e">
            <v>#N/A</v>
          </cell>
          <cell r="AFD19" t="e">
            <v>#N/A</v>
          </cell>
          <cell r="AFE19" t="e">
            <v>#N/A</v>
          </cell>
          <cell r="AFF19">
            <v>104.02199547143501</v>
          </cell>
          <cell r="AFG19">
            <v>0.64290977183507625</v>
          </cell>
          <cell r="AFH19">
            <v>2.0859861877958958</v>
          </cell>
          <cell r="AFI19">
            <v>103.3575000039849</v>
          </cell>
          <cell r="AFJ19">
            <v>101.89644960678309</v>
          </cell>
          <cell r="AFK19">
            <v>69.860056453783002</v>
          </cell>
          <cell r="AFL19">
            <v>70.735724632001109</v>
          </cell>
          <cell r="AFM19">
            <v>0.78923483825388274</v>
          </cell>
          <cell r="AFN19">
            <v>0.411613587601245</v>
          </cell>
          <cell r="AFO19">
            <v>8.5153990000000004</v>
          </cell>
          <cell r="AFP19">
            <v>7.7</v>
          </cell>
          <cell r="AFQ19">
            <v>1708.2041672636799</v>
          </cell>
          <cell r="AFR19">
            <v>21.841032514584601</v>
          </cell>
          <cell r="AFS19">
            <v>4977.4335019260388</v>
          </cell>
          <cell r="AFT19">
            <v>4553.5851792773637</v>
          </cell>
          <cell r="AFU19">
            <v>7935667.0219911709</v>
          </cell>
          <cell r="AFV19">
            <v>4537.29788774177</v>
          </cell>
          <cell r="AFW19">
            <v>7750631.1599571845</v>
          </cell>
          <cell r="AFX19">
            <v>234.10093409994101</v>
          </cell>
          <cell r="AFY19">
            <v>2.0017055536004409</v>
          </cell>
          <cell r="AFZ19" t="e">
            <v>#N/A</v>
          </cell>
          <cell r="AGA19">
            <v>7036.6615000000002</v>
          </cell>
          <cell r="AGB19">
            <v>9911.7705000000005</v>
          </cell>
          <cell r="AGC19">
            <v>-7.5760461006403741</v>
          </cell>
          <cell r="AGD19">
            <v>-7.6009149582263724</v>
          </cell>
          <cell r="AGE19">
            <v>-7.5977901551074094</v>
          </cell>
          <cell r="AGF19">
            <v>4.608941382014238E-2</v>
          </cell>
          <cell r="AGG19">
            <v>0.38909528037429802</v>
          </cell>
          <cell r="AGH19">
            <v>0.22037073630479201</v>
          </cell>
          <cell r="AGI19">
            <v>0.29647665887410801</v>
          </cell>
          <cell r="AGJ19">
            <v>30.8400936667888</v>
          </cell>
          <cell r="AGK19">
            <v>11.999734892048799</v>
          </cell>
          <cell r="AGL19">
            <v>0.139088564247624</v>
          </cell>
          <cell r="AGM19">
            <v>1.2633012600888531E-2</v>
          </cell>
          <cell r="AGN19">
            <v>1.83398555789147E-2</v>
          </cell>
          <cell r="AGO19" t="e">
            <v>#N/A</v>
          </cell>
          <cell r="AGP19">
            <v>1742.7294559252171</v>
          </cell>
          <cell r="AGQ19">
            <v>1.1896250049032939</v>
          </cell>
          <cell r="AGR19" t="e">
            <v>#N/A</v>
          </cell>
          <cell r="AGS19" t="e">
            <v>#N/A</v>
          </cell>
          <cell r="AGT19" t="e">
            <v>#N/A</v>
          </cell>
          <cell r="AGU19" t="e">
            <v>#N/A</v>
          </cell>
          <cell r="AGV19" t="e">
            <v>#N/A</v>
          </cell>
          <cell r="AGW19" t="e">
            <v>#N/A</v>
          </cell>
          <cell r="AGX19" t="e">
            <v>#N/A</v>
          </cell>
          <cell r="AGY19" t="e">
            <v>#N/A</v>
          </cell>
          <cell r="AGZ19" t="e">
            <v>#N/A</v>
          </cell>
          <cell r="AHA19" t="e">
            <v>#N/A</v>
          </cell>
          <cell r="AHB19" t="e">
            <v>#N/A</v>
          </cell>
          <cell r="AHC19" t="e">
            <v>#N/A</v>
          </cell>
          <cell r="AHD19" t="e">
            <v>#N/A</v>
          </cell>
          <cell r="AHE19" t="e">
            <v>#N/A</v>
          </cell>
          <cell r="AHF19" t="e">
            <v>#N/A</v>
          </cell>
          <cell r="AHG19" t="e">
            <v>#N/A</v>
          </cell>
          <cell r="AHH19" t="e">
            <v>#N/A</v>
          </cell>
          <cell r="AHI19" t="e">
            <v>#N/A</v>
          </cell>
          <cell r="AHJ19" t="e">
            <v>#N/A</v>
          </cell>
          <cell r="AHK19" t="e">
            <v>#N/A</v>
          </cell>
          <cell r="AHL19" t="e">
            <v>#N/A</v>
          </cell>
          <cell r="AHM19">
            <v>15711.838</v>
          </cell>
          <cell r="AHN19">
            <v>22472.4515150675</v>
          </cell>
          <cell r="AHO19" t="e">
            <v>#N/A</v>
          </cell>
          <cell r="AHP19" t="e">
            <v>#N/A</v>
          </cell>
          <cell r="AHQ19" t="e">
            <v>#N/A</v>
          </cell>
          <cell r="AHR19" t="e">
            <v>#N/A</v>
          </cell>
          <cell r="AHS19">
            <v>1.4515000000000001E-3</v>
          </cell>
          <cell r="AHT19" t="e">
            <v>#N/A</v>
          </cell>
          <cell r="AHU19" t="e">
            <v>#N/A</v>
          </cell>
          <cell r="AHV19">
            <v>52.869829831209003</v>
          </cell>
          <cell r="AHW19">
            <v>7.6740558E-2</v>
          </cell>
          <cell r="AHX19" t="e">
            <v>#N/A</v>
          </cell>
          <cell r="AHY19" t="e">
            <v>#N/A</v>
          </cell>
          <cell r="AHZ19" t="e">
            <v>#N/A</v>
          </cell>
          <cell r="AIA19" t="e">
            <v>#N/A</v>
          </cell>
          <cell r="AIB19" t="e">
            <v>#N/A</v>
          </cell>
          <cell r="AIC19" t="e">
            <v>#N/A</v>
          </cell>
          <cell r="AID19">
            <v>2293.1259093815002</v>
          </cell>
          <cell r="AIE19">
            <v>-2.607243210825783</v>
          </cell>
          <cell r="AIF19">
            <v>-2.2531585023608862</v>
          </cell>
          <cell r="AIG19">
            <v>2354.5138108631859</v>
          </cell>
          <cell r="AIH19">
            <v>2345.98466226337</v>
          </cell>
          <cell r="AII19">
            <v>72.37673905723635</v>
          </cell>
          <cell r="AIJ19">
            <v>72.374354356151002</v>
          </cell>
          <cell r="AIK19">
            <v>-2.2354767140786439E-2</v>
          </cell>
          <cell r="AIL19">
            <v>0.59957834727928372</v>
          </cell>
          <cell r="AIM19">
            <v>1.715932</v>
          </cell>
          <cell r="AIN19">
            <v>4</v>
          </cell>
          <cell r="AIO19">
            <v>1516.6258251872</v>
          </cell>
          <cell r="AIP19">
            <v>479.81179174943901</v>
          </cell>
          <cell r="AIQ19">
            <v>4482.3319385977502</v>
          </cell>
          <cell r="AIR19">
            <v>4405.4181705171313</v>
          </cell>
          <cell r="AIS19">
            <v>6671936.8802890079</v>
          </cell>
          <cell r="AIT19">
            <v>4303.1804441627401</v>
          </cell>
          <cell r="AIU19">
            <v>6526314.5920577385</v>
          </cell>
          <cell r="AIV19">
            <v>7926.5676989441099</v>
          </cell>
          <cell r="AIW19">
            <v>-0.77775015334313657</v>
          </cell>
          <cell r="AIX19" t="e">
            <v>#N/A</v>
          </cell>
          <cell r="AIY19">
            <v>6193.2599999999893</v>
          </cell>
          <cell r="AIZ19">
            <v>8325</v>
          </cell>
          <cell r="AJA19">
            <v>-5.6039996215542818</v>
          </cell>
          <cell r="AJB19">
            <v>-5.5900522353665298</v>
          </cell>
          <cell r="AJC19">
            <v>-5.5919253489140646</v>
          </cell>
          <cell r="AJD19">
            <v>3.9377803212746823E-2</v>
          </cell>
          <cell r="AJE19">
            <v>6.1433600000000004</v>
          </cell>
          <cell r="AJF19">
            <v>7.7515229638561296</v>
          </cell>
          <cell r="AJG19">
            <v>0.52659856837859498</v>
          </cell>
          <cell r="AJH19">
            <v>115.200121671568</v>
          </cell>
          <cell r="AJI19">
            <v>707.71581947224809</v>
          </cell>
          <cell r="AJJ19">
            <v>0.32441612865523289</v>
          </cell>
          <cell r="AJK19">
            <v>-4.2566054237254652E-2</v>
          </cell>
          <cell r="AJL19">
            <v>-8.8485242662470712E-3</v>
          </cell>
          <cell r="AJM19" t="e">
            <v>#N/A</v>
          </cell>
          <cell r="AJN19">
            <v>1514.484351324546</v>
          </cell>
          <cell r="AJO19">
            <v>0.1124276942263247</v>
          </cell>
          <cell r="AJP19" t="e">
            <v>#N/A</v>
          </cell>
          <cell r="AJQ19" t="e">
            <v>#N/A</v>
          </cell>
          <cell r="AJR19" t="e">
            <v>#N/A</v>
          </cell>
          <cell r="AJS19" t="e">
            <v>#N/A</v>
          </cell>
          <cell r="AJT19" t="e">
            <v>#N/A</v>
          </cell>
          <cell r="AJU19" t="e">
            <v>#N/A</v>
          </cell>
          <cell r="AJV19" t="e">
            <v>#N/A</v>
          </cell>
          <cell r="AJW19" t="e">
            <v>#N/A</v>
          </cell>
          <cell r="AJX19" t="e">
            <v>#N/A</v>
          </cell>
          <cell r="AJY19" t="e">
            <v>#N/A</v>
          </cell>
          <cell r="AJZ19" t="e">
            <v>#N/A</v>
          </cell>
          <cell r="AKA19" t="e">
            <v>#N/A</v>
          </cell>
          <cell r="AKB19" t="e">
            <v>#N/A</v>
          </cell>
          <cell r="AKC19" t="e">
            <v>#N/A</v>
          </cell>
          <cell r="AKD19" t="e">
            <v>#N/A</v>
          </cell>
          <cell r="AKE19" t="e">
            <v>#N/A</v>
          </cell>
          <cell r="AKF19" t="e">
            <v>#N/A</v>
          </cell>
          <cell r="AKG19" t="e">
            <v>#N/A</v>
          </cell>
          <cell r="AKH19" t="e">
            <v>#N/A</v>
          </cell>
          <cell r="AKI19" t="e">
            <v>#N/A</v>
          </cell>
          <cell r="AKJ19" t="e">
            <v>#N/A</v>
          </cell>
          <cell r="AKK19">
            <v>1395.3295000000001</v>
          </cell>
          <cell r="AKL19">
            <v>1910.3340000000001</v>
          </cell>
          <cell r="AKM19" t="e">
            <v>#N/A</v>
          </cell>
          <cell r="AKN19" t="e">
            <v>#N/A</v>
          </cell>
          <cell r="AKO19" t="e">
            <v>#N/A</v>
          </cell>
          <cell r="AKP19" t="e">
            <v>#N/A</v>
          </cell>
          <cell r="AKQ19" t="e">
            <v>#N/A</v>
          </cell>
          <cell r="AKR19" t="e">
            <v>#N/A</v>
          </cell>
          <cell r="AKS19" t="e">
            <v>#N/A</v>
          </cell>
          <cell r="AKT19" t="e">
            <v>#N/A</v>
          </cell>
          <cell r="AKU19" t="e">
            <v>#N/A</v>
          </cell>
          <cell r="AKV19" t="e">
            <v>#N/A</v>
          </cell>
          <cell r="AKW19" t="e">
            <v>#N/A</v>
          </cell>
          <cell r="AKX19" t="e">
            <v>#N/A</v>
          </cell>
          <cell r="AKY19" t="e">
            <v>#N/A</v>
          </cell>
          <cell r="AKZ19" t="e">
            <v>#N/A</v>
          </cell>
          <cell r="ALA19" t="e">
            <v>#N/A</v>
          </cell>
          <cell r="ALB19" t="e">
            <v>#N/A</v>
          </cell>
          <cell r="ALC19" t="e">
            <v>#N/A</v>
          </cell>
          <cell r="ALD19" t="e">
            <v>#N/A</v>
          </cell>
          <cell r="ALE19" t="e">
            <v>#N/A</v>
          </cell>
          <cell r="ALF19" t="e">
            <v>#N/A</v>
          </cell>
          <cell r="ALG19" t="e">
            <v>#N/A</v>
          </cell>
          <cell r="ALH19" t="e">
            <v>#N/A</v>
          </cell>
          <cell r="ALI19" t="e">
            <v>#N/A</v>
          </cell>
          <cell r="ALJ19" t="e">
            <v>#N/A</v>
          </cell>
          <cell r="ALK19" t="e">
            <v>#N/A</v>
          </cell>
          <cell r="ALL19" t="e">
            <v>#N/A</v>
          </cell>
          <cell r="ALM19" t="e">
            <v>#N/A</v>
          </cell>
          <cell r="ALN19" t="e">
            <v>#N/A</v>
          </cell>
          <cell r="ALO19" t="e">
            <v>#N/A</v>
          </cell>
          <cell r="ALP19" t="e">
            <v>#N/A</v>
          </cell>
          <cell r="ALQ19" t="e">
            <v>#N/A</v>
          </cell>
          <cell r="ALR19" t="e">
            <v>#N/A</v>
          </cell>
          <cell r="ALS19" t="e">
            <v>#N/A</v>
          </cell>
          <cell r="ALT19" t="e">
            <v>#N/A</v>
          </cell>
          <cell r="ALU19" t="e">
            <v>#N/A</v>
          </cell>
          <cell r="ALV19" t="e">
            <v>#N/A</v>
          </cell>
          <cell r="ALW19">
            <v>3544.933</v>
          </cell>
          <cell r="ALX19">
            <v>5055.0985000000001</v>
          </cell>
          <cell r="ALY19" t="e">
            <v>#N/A</v>
          </cell>
          <cell r="ALZ19" t="e">
            <v>#N/A</v>
          </cell>
          <cell r="AMA19" t="e">
            <v>#N/A</v>
          </cell>
          <cell r="AMB19" t="e">
            <v>#N/A</v>
          </cell>
          <cell r="AMC19" t="e">
            <v>#N/A</v>
          </cell>
          <cell r="AMD19" t="e">
            <v>#N/A</v>
          </cell>
          <cell r="AME19" t="e">
            <v>#N/A</v>
          </cell>
          <cell r="AMF19" t="e">
            <v>#N/A</v>
          </cell>
          <cell r="AMG19" t="e">
            <v>#N/A</v>
          </cell>
          <cell r="AMH19" t="e">
            <v>#N/A</v>
          </cell>
          <cell r="AMI19" t="e">
            <v>#N/A</v>
          </cell>
          <cell r="AMJ19" t="e">
            <v>#N/A</v>
          </cell>
          <cell r="AMK19" t="e">
            <v>#N/A</v>
          </cell>
          <cell r="AML19" t="e">
            <v>#N/A</v>
          </cell>
          <cell r="AMM19" t="e">
            <v>#N/A</v>
          </cell>
          <cell r="AMN19">
            <v>996.21228581326</v>
          </cell>
          <cell r="AMO19">
            <v>-2.5818220775348122</v>
          </cell>
          <cell r="AMP19">
            <v>-3.667873560843093</v>
          </cell>
          <cell r="AMQ19">
            <v>1022.6143693696901</v>
          </cell>
          <cell r="AMR19">
            <v>1034.14335657011</v>
          </cell>
          <cell r="AMS19">
            <v>64.012086145779591</v>
          </cell>
          <cell r="AMT19">
            <v>64.561034530120864</v>
          </cell>
          <cell r="AMU19">
            <v>2.318676397354658</v>
          </cell>
          <cell r="AMV19">
            <v>1.9354461419948339</v>
          </cell>
          <cell r="AMW19">
            <v>8.2776890000000005</v>
          </cell>
          <cell r="AMX19">
            <v>10.7</v>
          </cell>
          <cell r="AMY19">
            <v>1579.1562642107001</v>
          </cell>
          <cell r="AMZ19">
            <v>170.69278723794201</v>
          </cell>
          <cell r="ANA19">
            <v>26841.872971481102</v>
          </cell>
          <cell r="ANB19">
            <v>24619.986205126839</v>
          </cell>
          <cell r="ANC19">
            <v>39179779.775316499</v>
          </cell>
          <cell r="AND19">
            <v>23765.982649448801</v>
          </cell>
          <cell r="ANE19">
            <v>37530200.375999883</v>
          </cell>
          <cell r="ANF19">
            <v>2766.88157038599</v>
          </cell>
          <cell r="ANG19">
            <v>-4.6013620345877406</v>
          </cell>
          <cell r="ANH19" t="e">
            <v>#N/A</v>
          </cell>
          <cell r="ANI19">
            <v>41575.964770140199</v>
          </cell>
          <cell r="ANJ19">
            <v>56291.128979999987</v>
          </cell>
          <cell r="ANK19">
            <v>-7.2063830207301978</v>
          </cell>
          <cell r="ANL19">
            <v>-7.2056724497098577</v>
          </cell>
          <cell r="ANM19">
            <v>-7.2081853052571816</v>
          </cell>
          <cell r="ANN19">
            <v>5.4174193989755627E-2</v>
          </cell>
          <cell r="ANO19">
            <v>0.56045499999999904</v>
          </cell>
          <cell r="ANP19">
            <v>0.67379546918643696</v>
          </cell>
          <cell r="ANQ19">
            <v>0.50899589085367092</v>
          </cell>
          <cell r="ANR19">
            <v>570.12747994352605</v>
          </cell>
          <cell r="ANS19">
            <v>319.53079677174901</v>
          </cell>
          <cell r="ANT19">
            <v>0.30202917429384102</v>
          </cell>
          <cell r="ANU19">
            <v>-4.4543770219468197E-2</v>
          </cell>
          <cell r="ANV19">
            <v>8.4544596159203539E-3</v>
          </cell>
          <cell r="ANW19" t="e">
            <v>#N/A</v>
          </cell>
          <cell r="ANX19">
            <v>1591.3810612598049</v>
          </cell>
          <cell r="ANY19">
            <v>-0.59155509682696783</v>
          </cell>
          <cell r="ANZ19">
            <v>7776.9988766349006</v>
          </cell>
          <cell r="AOA19">
            <v>-4.5929347700940371</v>
          </cell>
          <cell r="AOB19">
            <v>-5.0058283765393119</v>
          </cell>
          <cell r="AOC19">
            <v>8151.3867530610823</v>
          </cell>
          <cell r="AOD19">
            <v>8186.81687910442</v>
          </cell>
          <cell r="AOE19">
            <v>70.923205967881756</v>
          </cell>
          <cell r="AOF19">
            <v>70.872459822410704</v>
          </cell>
          <cell r="AOG19">
            <v>-1.490549963095944</v>
          </cell>
          <cell r="AOH19">
            <v>1.257535462907633</v>
          </cell>
          <cell r="AOI19">
            <v>6.8326229999999999</v>
          </cell>
          <cell r="AOJ19">
            <v>9.6999999999999993</v>
          </cell>
          <cell r="AOK19">
            <v>1635.4644996076099</v>
          </cell>
          <cell r="AOL19">
            <v>1292.40053834276</v>
          </cell>
          <cell r="AOM19">
            <v>120851.089604686</v>
          </cell>
          <cell r="AON19">
            <v>112593.7902606056</v>
          </cell>
          <cell r="AOO19">
            <v>185810024.92337161</v>
          </cell>
          <cell r="AOP19">
            <v>109206.672197929</v>
          </cell>
          <cell r="AOQ19">
            <v>178603635.49999821</v>
          </cell>
          <cell r="AOR19">
            <v>20286.985058186601</v>
          </cell>
          <cell r="AOS19">
            <v>-2.560722137174821</v>
          </cell>
          <cell r="AOT19">
            <v>108847.692043203</v>
          </cell>
          <cell r="AOU19">
            <v>170519.11265322199</v>
          </cell>
          <cell r="AOV19">
            <v>232218</v>
          </cell>
          <cell r="AOW19">
            <v>-6.8627231241326756</v>
          </cell>
          <cell r="AOX19">
            <v>-6.8327128765480722</v>
          </cell>
          <cell r="AOY19">
            <v>-6.8414168146602581</v>
          </cell>
          <cell r="AOZ19">
            <v>4.6280724359669359E-2</v>
          </cell>
          <cell r="APA19">
            <v>0.979715</v>
          </cell>
          <cell r="APB19">
            <v>1.2046676228067099</v>
          </cell>
          <cell r="APC19">
            <v>0.50088707602563398</v>
          </cell>
          <cell r="APD19">
            <v>3413.0221544020401</v>
          </cell>
          <cell r="APE19">
            <v>3343.7890000000002</v>
          </cell>
          <cell r="APF19">
            <v>0.45936292899863601</v>
          </cell>
          <cell r="APG19">
            <v>-2.5607221371745089E-2</v>
          </cell>
          <cell r="APH19">
            <v>-2.5394171636011979E-2</v>
          </cell>
          <cell r="API19" t="e">
            <v>#N/A</v>
          </cell>
          <cell r="APJ19">
            <v>1650.2688513576311</v>
          </cell>
          <cell r="APK19">
            <v>-0.1839763794292848</v>
          </cell>
        </row>
        <row r="20">
          <cell r="A20">
            <v>1983</v>
          </cell>
          <cell r="B20">
            <v>197.37823266296201</v>
          </cell>
          <cell r="C20">
            <v>0.54859538203861913</v>
          </cell>
          <cell r="D20">
            <v>8.828046655973143E-2</v>
          </cell>
          <cell r="E20">
            <v>196.30133261734301</v>
          </cell>
          <cell r="F20">
            <v>197.2041399281583</v>
          </cell>
          <cell r="G20">
            <v>62.397840595326088</v>
          </cell>
          <cell r="H20">
            <v>62.735905836030192</v>
          </cell>
          <cell r="I20">
            <v>2.534553459052979</v>
          </cell>
          <cell r="J20">
            <v>1.294394699956936</v>
          </cell>
          <cell r="K20">
            <v>2.8171360000000001</v>
          </cell>
          <cell r="L20">
            <v>3.4</v>
          </cell>
          <cell r="M20">
            <v>1836.3197660000001</v>
          </cell>
          <cell r="N20">
            <v>45.082402092993298</v>
          </cell>
          <cell r="O20">
            <v>3539.0227879148601</v>
          </cell>
          <cell r="P20">
            <v>3439.323702908307</v>
          </cell>
          <cell r="Q20">
            <v>6300124.1297641927</v>
          </cell>
          <cell r="R20">
            <v>3400.2736714831199</v>
          </cell>
          <cell r="S20">
            <v>6243989.7527538436</v>
          </cell>
          <cell r="T20">
            <v>601.96117748492293</v>
          </cell>
          <cell r="U20">
            <v>-1.573214944929147</v>
          </cell>
          <cell r="V20" t="e">
            <v>#N/A</v>
          </cell>
          <cell r="W20">
            <v>5641.1439999999893</v>
          </cell>
          <cell r="X20">
            <v>7561.91</v>
          </cell>
          <cell r="Y20">
            <v>-7.12558013084195</v>
          </cell>
          <cell r="Z20">
            <v>-7.132109811830464</v>
          </cell>
          <cell r="AA20">
            <v>-7.1368685752620831</v>
          </cell>
          <cell r="AB20">
            <v>5.452186984797807E-2</v>
          </cell>
          <cell r="AC20">
            <v>1.16050522154313</v>
          </cell>
          <cell r="AD20">
            <v>1.11625311603524</v>
          </cell>
          <cell r="AE20">
            <v>0.40940644043615998</v>
          </cell>
          <cell r="AF20">
            <v>80.807919654123793</v>
          </cell>
          <cell r="AG20">
            <v>93.778012700648802</v>
          </cell>
          <cell r="AH20">
            <v>0.50375575375275505</v>
          </cell>
          <cell r="AI20">
            <v>-1.5732149449287899E-2</v>
          </cell>
          <cell r="AJ20">
            <v>6.1523149126578905E-4</v>
          </cell>
          <cell r="AK20" t="e">
            <v>#N/A</v>
          </cell>
          <cell r="AL20">
            <v>1831.7915596129501</v>
          </cell>
          <cell r="AM20">
            <v>-0.30511376375321753</v>
          </cell>
          <cell r="AN20">
            <v>239.938374068434</v>
          </cell>
          <cell r="AO20">
            <v>-2.438888997851663</v>
          </cell>
          <cell r="AP20">
            <v>-2.2495109666179292</v>
          </cell>
          <cell r="AQ20">
            <v>245.9364921163623</v>
          </cell>
          <cell r="AR20">
            <v>245.4600242322004</v>
          </cell>
          <cell r="AS20">
            <v>55.154228119294181</v>
          </cell>
          <cell r="AT20">
            <v>55.359088363477802</v>
          </cell>
          <cell r="AU20">
            <v>0.62156736959604331</v>
          </cell>
          <cell r="AV20">
            <v>1.3717846871020181</v>
          </cell>
          <cell r="AW20">
            <v>9.3299979999999998</v>
          </cell>
          <cell r="AX20">
            <v>11.1</v>
          </cell>
          <cell r="AY20">
            <v>1690.4299734035101</v>
          </cell>
          <cell r="AZ20">
            <v>41.1329046119059</v>
          </cell>
          <cell r="BA20">
            <v>4070.277525515588</v>
          </cell>
          <cell r="BB20">
            <v>3690.520713790535</v>
          </cell>
          <cell r="BC20">
            <v>6281349.0833026785</v>
          </cell>
          <cell r="BD20">
            <v>3605.0862896979002</v>
          </cell>
          <cell r="BE20">
            <v>6094145.9208113803</v>
          </cell>
          <cell r="BF20">
            <v>652.94872913009499</v>
          </cell>
          <cell r="BG20">
            <v>-1.060838764236083</v>
          </cell>
          <cell r="BH20">
            <v>3644.0205284552799</v>
          </cell>
          <cell r="BI20">
            <v>7352.5010000000002</v>
          </cell>
          <cell r="BJ20" t="e">
            <v>#N/A</v>
          </cell>
          <cell r="BK20">
            <v>-6.9429878670595997</v>
          </cell>
          <cell r="BL20">
            <v>-6.9391501893070364</v>
          </cell>
          <cell r="BM20">
            <v>-6.9379631425465282</v>
          </cell>
          <cell r="BN20">
            <v>5.4684499119848198E-2</v>
          </cell>
          <cell r="BO20">
            <v>1.1263785978646399</v>
          </cell>
          <cell r="BP20">
            <v>1.07096115943518</v>
          </cell>
          <cell r="BQ20">
            <v>0.40888177509770302</v>
          </cell>
          <cell r="BR20">
            <v>98.106428303158197</v>
          </cell>
          <cell r="BS20">
            <v>110.504981153619</v>
          </cell>
          <cell r="BT20">
            <v>0.49248498438369398</v>
          </cell>
          <cell r="BU20">
            <v>-1.0608387642364299E-2</v>
          </cell>
          <cell r="BV20">
            <v>-1.0192275161537839E-2</v>
          </cell>
          <cell r="BW20" t="e">
            <v>#N/A</v>
          </cell>
          <cell r="BX20">
            <v>1702.0224435621999</v>
          </cell>
          <cell r="BY20">
            <v>-0.1587241958898922</v>
          </cell>
          <cell r="BZ20" t="e">
            <v>#N/A</v>
          </cell>
          <cell r="CA20" t="e">
            <v>#N/A</v>
          </cell>
          <cell r="CB20" t="e">
            <v>#N/A</v>
          </cell>
          <cell r="CC20" t="e">
            <v>#N/A</v>
          </cell>
          <cell r="CD20" t="e">
            <v>#N/A</v>
          </cell>
          <cell r="CE20" t="e">
            <v>#N/A</v>
          </cell>
          <cell r="CF20" t="e">
            <v>#N/A</v>
          </cell>
          <cell r="CG20" t="e">
            <v>#N/A</v>
          </cell>
          <cell r="CH20" t="e">
            <v>#N/A</v>
          </cell>
          <cell r="CI20" t="e">
            <v>#N/A</v>
          </cell>
          <cell r="CJ20" t="e">
            <v>#N/A</v>
          </cell>
          <cell r="CK20" t="e">
            <v>#N/A</v>
          </cell>
          <cell r="CL20" t="e">
            <v>#N/A</v>
          </cell>
          <cell r="CM20" t="e">
            <v>#N/A</v>
          </cell>
          <cell r="CN20" t="e">
            <v>#N/A</v>
          </cell>
          <cell r="CO20" t="e">
            <v>#N/A</v>
          </cell>
          <cell r="CP20" t="e">
            <v>#N/A</v>
          </cell>
          <cell r="CQ20" t="e">
            <v>#N/A</v>
          </cell>
          <cell r="CR20" t="e">
            <v>#N/A</v>
          </cell>
          <cell r="CS20" t="e">
            <v>#N/A</v>
          </cell>
          <cell r="CT20" t="e">
            <v>#N/A</v>
          </cell>
          <cell r="CU20">
            <v>6593.8264999999901</v>
          </cell>
          <cell r="CV20">
            <v>8939.7379999999994</v>
          </cell>
          <cell r="CW20" t="e">
            <v>#N/A</v>
          </cell>
          <cell r="CX20" t="e">
            <v>#N/A</v>
          </cell>
          <cell r="CY20" t="e">
            <v>#N/A</v>
          </cell>
          <cell r="CZ20" t="e">
            <v>#N/A</v>
          </cell>
          <cell r="DA20" t="e">
            <v>#N/A</v>
          </cell>
          <cell r="DB20" t="e">
            <v>#N/A</v>
          </cell>
          <cell r="DC20" t="e">
            <v>#N/A</v>
          </cell>
          <cell r="DD20" t="e">
            <v>#N/A</v>
          </cell>
          <cell r="DE20" t="e">
            <v>#N/A</v>
          </cell>
          <cell r="DF20" t="e">
            <v>#N/A</v>
          </cell>
          <cell r="DG20" t="e">
            <v>#N/A</v>
          </cell>
          <cell r="DH20" t="e">
            <v>#N/A</v>
          </cell>
          <cell r="DI20" t="e">
            <v>#N/A</v>
          </cell>
          <cell r="DJ20" t="e">
            <v>#N/A</v>
          </cell>
          <cell r="DK20" t="e">
            <v>#N/A</v>
          </cell>
          <cell r="DL20" t="e">
            <v>#N/A</v>
          </cell>
          <cell r="DM20" t="e">
            <v>#N/A</v>
          </cell>
          <cell r="DN20" t="e">
            <v>#N/A</v>
          </cell>
          <cell r="DO20" t="e">
            <v>#N/A</v>
          </cell>
          <cell r="DP20" t="e">
            <v>#N/A</v>
          </cell>
          <cell r="DQ20" t="e">
            <v>#N/A</v>
          </cell>
          <cell r="DR20" t="e">
            <v>#N/A</v>
          </cell>
          <cell r="DS20" t="e">
            <v>#N/A</v>
          </cell>
          <cell r="DT20" t="e">
            <v>#N/A</v>
          </cell>
          <cell r="DU20" t="e">
            <v>#N/A</v>
          </cell>
          <cell r="DV20" t="e">
            <v>#N/A</v>
          </cell>
          <cell r="DW20" t="e">
            <v>#N/A</v>
          </cell>
          <cell r="DX20" t="e">
            <v>#N/A</v>
          </cell>
          <cell r="DY20" t="e">
            <v>#N/A</v>
          </cell>
          <cell r="DZ20" t="e">
            <v>#N/A</v>
          </cell>
          <cell r="EA20" t="e">
            <v>#N/A</v>
          </cell>
          <cell r="EB20" t="e">
            <v>#N/A</v>
          </cell>
          <cell r="EC20" t="e">
            <v>#N/A</v>
          </cell>
          <cell r="ED20" t="e">
            <v>#N/A</v>
          </cell>
          <cell r="EE20" t="e">
            <v>#N/A</v>
          </cell>
          <cell r="EF20" t="e">
            <v>#N/A</v>
          </cell>
          <cell r="EG20" t="e">
            <v>#N/A</v>
          </cell>
          <cell r="EH20">
            <v>528.04999999999995</v>
          </cell>
          <cell r="EI20" t="e">
            <v>#N/A</v>
          </cell>
          <cell r="EJ20" t="e">
            <v>#N/A</v>
          </cell>
          <cell r="EK20" t="e">
            <v>#N/A</v>
          </cell>
          <cell r="EL20" t="e">
            <v>#N/A</v>
          </cell>
          <cell r="EM20">
            <v>0.744024166458786</v>
          </cell>
          <cell r="EN20" t="e">
            <v>#N/A</v>
          </cell>
          <cell r="EO20" t="e">
            <v>#N/A</v>
          </cell>
          <cell r="EP20">
            <v>2.9278514556511199</v>
          </cell>
          <cell r="EQ20">
            <v>2.1783922388059702</v>
          </cell>
          <cell r="ER20" t="e">
            <v>#N/A</v>
          </cell>
          <cell r="ES20" t="e">
            <v>#N/A</v>
          </cell>
          <cell r="ET20" t="e">
            <v>#N/A</v>
          </cell>
          <cell r="EU20" t="e">
            <v>#N/A</v>
          </cell>
          <cell r="EV20" t="e">
            <v>#N/A</v>
          </cell>
          <cell r="EW20" t="e">
            <v>#N/A</v>
          </cell>
          <cell r="EX20" t="e">
            <v>#N/A</v>
          </cell>
          <cell r="EY20" t="e">
            <v>#N/A</v>
          </cell>
          <cell r="EZ20" t="e">
            <v>#N/A</v>
          </cell>
          <cell r="FA20" t="e">
            <v>#N/A</v>
          </cell>
          <cell r="FB20" t="e">
            <v>#N/A</v>
          </cell>
          <cell r="FC20" t="e">
            <v>#N/A</v>
          </cell>
          <cell r="FD20" t="e">
            <v>#N/A</v>
          </cell>
          <cell r="FE20" t="e">
            <v>#N/A</v>
          </cell>
          <cell r="FF20" t="e">
            <v>#N/A</v>
          </cell>
          <cell r="FG20" t="e">
            <v>#N/A</v>
          </cell>
          <cell r="FH20" t="e">
            <v>#N/A</v>
          </cell>
          <cell r="FI20" t="e">
            <v>#N/A</v>
          </cell>
          <cell r="FJ20" t="e">
            <v>#N/A</v>
          </cell>
          <cell r="FK20" t="e">
            <v>#N/A</v>
          </cell>
          <cell r="FL20" t="e">
            <v>#N/A</v>
          </cell>
          <cell r="FM20" t="e">
            <v>#N/A</v>
          </cell>
          <cell r="FN20" t="e">
            <v>#N/A</v>
          </cell>
          <cell r="FO20" t="e">
            <v>#N/A</v>
          </cell>
          <cell r="FP20" t="e">
            <v>#N/A</v>
          </cell>
          <cell r="FQ20" t="e">
            <v>#N/A</v>
          </cell>
          <cell r="FR20" t="e">
            <v>#N/A</v>
          </cell>
          <cell r="FS20">
            <v>7404.7505000000001</v>
          </cell>
          <cell r="FT20">
            <v>10327.362346428499</v>
          </cell>
          <cell r="FU20" t="e">
            <v>#N/A</v>
          </cell>
          <cell r="FV20" t="e">
            <v>#N/A</v>
          </cell>
          <cell r="FW20" t="e">
            <v>#N/A</v>
          </cell>
          <cell r="FX20" t="e">
            <v>#N/A</v>
          </cell>
          <cell r="FY20" t="e">
            <v>#N/A</v>
          </cell>
          <cell r="FZ20" t="e">
            <v>#N/A</v>
          </cell>
          <cell r="GA20" t="e">
            <v>#N/A</v>
          </cell>
          <cell r="GB20" t="e">
            <v>#N/A</v>
          </cell>
          <cell r="GC20" t="e">
            <v>#N/A</v>
          </cell>
          <cell r="GD20" t="e">
            <v>#N/A</v>
          </cell>
          <cell r="GE20" t="e">
            <v>#N/A</v>
          </cell>
          <cell r="GF20" t="e">
            <v>#N/A</v>
          </cell>
          <cell r="GG20" t="e">
            <v>#N/A</v>
          </cell>
          <cell r="GH20" t="e">
            <v>#N/A</v>
          </cell>
          <cell r="GI20" t="e">
            <v>#N/A</v>
          </cell>
          <cell r="GJ20">
            <v>1869.46457666335</v>
          </cell>
          <cell r="GK20">
            <v>-1.732794925314141</v>
          </cell>
          <cell r="GL20">
            <v>-2.2645849830603249</v>
          </cell>
          <cell r="GM20">
            <v>1902.4297834079071</v>
          </cell>
          <cell r="GN20">
            <v>1912.7811309128131</v>
          </cell>
          <cell r="GO20">
            <v>60.287654406891861</v>
          </cell>
          <cell r="GP20">
            <v>60.544124192780963</v>
          </cell>
          <cell r="GQ20">
            <v>2.009872960660708</v>
          </cell>
          <cell r="GR20">
            <v>1.3584420498784939</v>
          </cell>
          <cell r="GS20">
            <v>5.6641769999999996</v>
          </cell>
          <cell r="GT20">
            <v>7.1000000000000014</v>
          </cell>
          <cell r="GU20">
            <v>1700.1263381857</v>
          </cell>
          <cell r="GV20">
            <v>397.80860593753198</v>
          </cell>
          <cell r="GW20">
            <v>36284.759311379072</v>
          </cell>
          <cell r="GX20">
            <v>34229.526319958582</v>
          </cell>
          <cell r="GY20">
            <v>58129782.852492169</v>
          </cell>
          <cell r="GZ20">
            <v>33565.749304244899</v>
          </cell>
          <cell r="HA20">
            <v>57066014.453085087</v>
          </cell>
          <cell r="HB20">
            <v>6026.8251826599408</v>
          </cell>
          <cell r="HC20">
            <v>-0.76788803586602672</v>
          </cell>
          <cell r="HD20">
            <v>33984.905039821999</v>
          </cell>
          <cell r="HE20">
            <v>59931.099499999902</v>
          </cell>
          <cell r="HF20">
            <v>78088.34974669489</v>
          </cell>
          <cell r="HG20">
            <v>-7.1218016779424929</v>
          </cell>
          <cell r="HH20">
            <v>-7.1078953367838498</v>
          </cell>
          <cell r="HI20">
            <v>-7.116326952739958</v>
          </cell>
          <cell r="HJ20">
            <v>4.8916852406016488E-2</v>
          </cell>
          <cell r="HK20">
            <v>1.16090355501245</v>
          </cell>
          <cell r="HL20">
            <v>1.2032341370173301</v>
          </cell>
          <cell r="HM20">
            <v>0.46529487089351601</v>
          </cell>
          <cell r="HN20">
            <v>869.85227883857601</v>
          </cell>
          <cell r="HO20">
            <v>1009.81460283938</v>
          </cell>
          <cell r="HP20">
            <v>0.55830430886888005</v>
          </cell>
          <cell r="HQ20">
            <v>-7.6788803586525E-3</v>
          </cell>
          <cell r="HR20">
            <v>-1.9675909120040378E-3</v>
          </cell>
          <cell r="HS20" t="e">
            <v>#N/A</v>
          </cell>
          <cell r="HT20">
            <v>1698.235094144374</v>
          </cell>
          <cell r="HU20">
            <v>-0.91136458181275692</v>
          </cell>
          <cell r="HV20">
            <v>1228.0421896149001</v>
          </cell>
          <cell r="HW20">
            <v>-2.4679537699693892</v>
          </cell>
          <cell r="HX20">
            <v>-1.884804707560273</v>
          </cell>
          <cell r="HY20">
            <v>1259.116605344818</v>
          </cell>
          <cell r="HZ20">
            <v>1251.633027845103</v>
          </cell>
          <cell r="IA20">
            <v>71.54493436135337</v>
          </cell>
          <cell r="IB20">
            <v>71.764482992343773</v>
          </cell>
          <cell r="IC20">
            <v>2.4841622121527069</v>
          </cell>
          <cell r="ID20">
            <v>1.878822622503673</v>
          </cell>
          <cell r="IE20">
            <v>5.8395630000000001</v>
          </cell>
          <cell r="IF20">
            <v>9</v>
          </cell>
          <cell r="IG20">
            <v>1545.95779724354</v>
          </cell>
          <cell r="IH20">
            <v>167.43521923314901</v>
          </cell>
          <cell r="II20">
            <v>2743.227503465198</v>
          </cell>
          <cell r="IJ20">
            <v>2583.0350051670198</v>
          </cell>
          <cell r="IK20">
            <v>3985815.396102041</v>
          </cell>
          <cell r="IL20">
            <v>2488.6999999999998</v>
          </cell>
          <cell r="IM20">
            <v>3847425.1699999981</v>
          </cell>
          <cell r="IN20">
            <v>3182.7319998080302</v>
          </cell>
          <cell r="IO20">
            <v>-3.56983694866426</v>
          </cell>
          <cell r="IP20">
            <v>2505.9</v>
          </cell>
          <cell r="IQ20">
            <v>3822.5419999999999</v>
          </cell>
          <cell r="IR20">
            <v>5114.22</v>
          </cell>
          <cell r="IS20">
            <v>-5.5656414168353168</v>
          </cell>
          <cell r="IT20">
            <v>-5.5605007093082364</v>
          </cell>
          <cell r="IU20">
            <v>-5.5636217846945231</v>
          </cell>
          <cell r="IV20">
            <v>4.2309921355680118E-2</v>
          </cell>
          <cell r="IW20">
            <v>8.1318900000000003</v>
          </cell>
          <cell r="IX20">
            <v>10.2892156663042</v>
          </cell>
          <cell r="IY20">
            <v>0.41183368179290902</v>
          </cell>
          <cell r="IZ20">
            <v>67.847504085766005</v>
          </cell>
          <cell r="JA20">
            <v>551.72843999999998</v>
          </cell>
          <cell r="JB20">
            <v>0.47850550189210089</v>
          </cell>
          <cell r="JC20">
            <v>-4.4595281360930994E-3</v>
          </cell>
          <cell r="JD20">
            <v>-1.0135210251204041E-2</v>
          </cell>
          <cell r="JE20" t="e">
            <v>#N/A</v>
          </cell>
          <cell r="JF20">
            <v>1543.074479489803</v>
          </cell>
          <cell r="JG20">
            <v>-0.42573559220164808</v>
          </cell>
          <cell r="JH20" t="e">
            <v>#N/A</v>
          </cell>
          <cell r="JI20" t="e">
            <v>#N/A</v>
          </cell>
          <cell r="JJ20" t="e">
            <v>#N/A</v>
          </cell>
          <cell r="JK20" t="e">
            <v>#N/A</v>
          </cell>
          <cell r="JL20" t="e">
            <v>#N/A</v>
          </cell>
          <cell r="JM20" t="e">
            <v>#N/A</v>
          </cell>
          <cell r="JN20" t="e">
            <v>#N/A</v>
          </cell>
          <cell r="JO20" t="e">
            <v>#N/A</v>
          </cell>
          <cell r="JP20" t="e">
            <v>#N/A</v>
          </cell>
          <cell r="JQ20" t="e">
            <v>#N/A</v>
          </cell>
          <cell r="JR20" t="e">
            <v>#N/A</v>
          </cell>
          <cell r="JS20" t="e">
            <v>#N/A</v>
          </cell>
          <cell r="JT20" t="e">
            <v>#N/A</v>
          </cell>
          <cell r="JU20" t="e">
            <v>#N/A</v>
          </cell>
          <cell r="JV20" t="e">
            <v>#N/A</v>
          </cell>
          <cell r="JW20" t="e">
            <v>#N/A</v>
          </cell>
          <cell r="JX20" t="e">
            <v>#N/A</v>
          </cell>
          <cell r="JY20" t="e">
            <v>#N/A</v>
          </cell>
          <cell r="JZ20" t="e">
            <v>#N/A</v>
          </cell>
          <cell r="KA20" t="e">
            <v>#N/A</v>
          </cell>
          <cell r="KB20" t="e">
            <v>#N/A</v>
          </cell>
          <cell r="KC20">
            <v>1101.4304999999999</v>
          </cell>
          <cell r="KD20">
            <v>1520.78705842513</v>
          </cell>
          <cell r="KE20" t="e">
            <v>#N/A</v>
          </cell>
          <cell r="KF20" t="e">
            <v>#N/A</v>
          </cell>
          <cell r="KG20" t="e">
            <v>#N/A</v>
          </cell>
          <cell r="KH20" t="e">
            <v>#N/A</v>
          </cell>
          <cell r="KI20" t="e">
            <v>#N/A</v>
          </cell>
          <cell r="KJ20" t="e">
            <v>#N/A</v>
          </cell>
          <cell r="KK20" t="e">
            <v>#N/A</v>
          </cell>
          <cell r="KL20" t="e">
            <v>#N/A</v>
          </cell>
          <cell r="KM20" t="e">
            <v>#N/A</v>
          </cell>
          <cell r="KN20" t="e">
            <v>#N/A</v>
          </cell>
          <cell r="KO20" t="e">
            <v>#N/A</v>
          </cell>
          <cell r="KP20" t="e">
            <v>#N/A</v>
          </cell>
          <cell r="KQ20" t="e">
            <v>#N/A</v>
          </cell>
          <cell r="KR20" t="e">
            <v>#N/A</v>
          </cell>
          <cell r="KS20" t="e">
            <v>#N/A</v>
          </cell>
          <cell r="KT20">
            <v>126.765544807655</v>
          </cell>
          <cell r="KU20">
            <v>-2.652876411894356</v>
          </cell>
          <cell r="KV20">
            <v>-3.3443911726686588</v>
          </cell>
          <cell r="KW20">
            <v>130.2201237542717</v>
          </cell>
          <cell r="KX20">
            <v>131.1517731310482</v>
          </cell>
          <cell r="KY20">
            <v>56.813107854309919</v>
          </cell>
          <cell r="KZ20">
            <v>56.358328182259591</v>
          </cell>
          <cell r="LA20">
            <v>-2.2902546953329939</v>
          </cell>
          <cell r="LB20">
            <v>-1.157454900928645</v>
          </cell>
          <cell r="LC20">
            <v>6.3373799999999996</v>
          </cell>
          <cell r="LD20">
            <v>7.2</v>
          </cell>
          <cell r="LE20">
            <v>2240.8450022384</v>
          </cell>
          <cell r="LF20">
            <v>26.3035659444826</v>
          </cell>
          <cell r="LG20">
            <v>4054.54944433642</v>
          </cell>
          <cell r="LH20">
            <v>3797.5972387609322</v>
          </cell>
          <cell r="LI20">
            <v>8403723.7486703452</v>
          </cell>
          <cell r="LJ20">
            <v>3792.98410412257</v>
          </cell>
          <cell r="LK20">
            <v>8499489.473292755</v>
          </cell>
          <cell r="LL20">
            <v>491.89502605144901</v>
          </cell>
          <cell r="LM20">
            <v>-5.8952474557586001</v>
          </cell>
          <cell r="LN20" t="e">
            <v>#N/A</v>
          </cell>
          <cell r="LO20">
            <v>7194.2330000000002</v>
          </cell>
          <cell r="LP20">
            <v>9846.6270000000004</v>
          </cell>
          <cell r="LQ20">
            <v>-7.6981394172825199</v>
          </cell>
          <cell r="LR20">
            <v>-7.6481137188159263</v>
          </cell>
          <cell r="LS20">
            <v>-7.6638871429071642</v>
          </cell>
          <cell r="LT20">
            <v>2.702562313452558E-2</v>
          </cell>
          <cell r="LU20">
            <v>0.229166250917094</v>
          </cell>
          <cell r="LV20">
            <v>0.155796732975616</v>
          </cell>
          <cell r="LW20">
            <v>0.433554516538115</v>
          </cell>
          <cell r="LX20">
            <v>54.959774492773903</v>
          </cell>
          <cell r="LY20">
            <v>12.5949254717579</v>
          </cell>
          <cell r="LZ20">
            <v>0.107045719880973</v>
          </cell>
          <cell r="MA20">
            <v>3.7804405642896471E-2</v>
          </cell>
          <cell r="MB20">
            <v>-1.844766713199639E-3</v>
          </cell>
          <cell r="MC20" t="e">
            <v>#N/A</v>
          </cell>
          <cell r="MD20">
            <v>2212.9054821548921</v>
          </cell>
          <cell r="ME20">
            <v>-0.6497441482698818</v>
          </cell>
          <cell r="MF20">
            <v>546.05839093104998</v>
          </cell>
          <cell r="MG20">
            <v>-3.7247434205959991</v>
          </cell>
          <cell r="MH20">
            <v>-3.103546055487139</v>
          </cell>
          <cell r="MI20">
            <v>567.18456053210593</v>
          </cell>
          <cell r="MJ20">
            <v>563.54837427151551</v>
          </cell>
          <cell r="MK20">
            <v>52.770578601764818</v>
          </cell>
          <cell r="ML20">
            <v>53.244375492967222</v>
          </cell>
          <cell r="MM20">
            <v>2.2773705882207729</v>
          </cell>
          <cell r="MN20">
            <v>1.806193355634012</v>
          </cell>
          <cell r="MO20">
            <v>12.657462000000001</v>
          </cell>
          <cell r="MP20">
            <v>14.7</v>
          </cell>
          <cell r="MQ20">
            <v>1827.72076016499</v>
          </cell>
          <cell r="MR20">
            <v>90.026305119151999</v>
          </cell>
          <cell r="MS20">
            <v>14434.08350919222</v>
          </cell>
          <cell r="MT20">
            <v>12607.09487396795</v>
          </cell>
          <cell r="MU20">
            <v>23032343.939655539</v>
          </cell>
          <cell r="MV20">
            <v>12202.7120500689</v>
          </cell>
          <cell r="MW20">
            <v>22303150.144226409</v>
          </cell>
          <cell r="MX20">
            <v>1487.22282817875</v>
          </cell>
          <cell r="MY20">
            <v>9.6434147979419294E-2</v>
          </cell>
          <cell r="MZ20">
            <v>12131.506568941601</v>
          </cell>
          <cell r="NA20">
            <v>27109.123500000002</v>
          </cell>
          <cell r="NB20">
            <v>38171.5249999999</v>
          </cell>
          <cell r="NC20">
            <v>-7.2520621295393051</v>
          </cell>
          <cell r="ND20">
            <v>-7.2372699553644786</v>
          </cell>
          <cell r="NE20">
            <v>-7.2350147995588054</v>
          </cell>
          <cell r="NF20">
            <v>3.782830252007701E-2</v>
          </cell>
          <cell r="NG20">
            <v>0.76630666041614004</v>
          </cell>
          <cell r="NH20">
            <v>0.535212504578645</v>
          </cell>
          <cell r="NI20">
            <v>0.35190875068819599</v>
          </cell>
          <cell r="NJ20">
            <v>192.162726155352</v>
          </cell>
          <cell r="NK20">
            <v>147.25557693656901</v>
          </cell>
          <cell r="NL20">
            <v>0.30103177016692301</v>
          </cell>
          <cell r="NM20">
            <v>-6.0208242115757094E-3</v>
          </cell>
          <cell r="NN20">
            <v>-1.145981603091927E-3</v>
          </cell>
          <cell r="NO20" t="e">
            <v>#N/A</v>
          </cell>
          <cell r="NP20">
            <v>1826.9350845621391</v>
          </cell>
          <cell r="NQ20">
            <v>-1.4853879394424621</v>
          </cell>
          <cell r="NR20">
            <v>117.857591853777</v>
          </cell>
          <cell r="NS20">
            <v>-1.7103004205078931</v>
          </cell>
          <cell r="NT20">
            <v>-0.69190796011310285</v>
          </cell>
          <cell r="NU20">
            <v>119.9083854747763</v>
          </cell>
          <cell r="NV20">
            <v>118.6787394993348</v>
          </cell>
          <cell r="NW20">
            <v>69.182024061479694</v>
          </cell>
          <cell r="NX20">
            <v>69.183805501645764</v>
          </cell>
          <cell r="NY20">
            <v>2.4473253588457311</v>
          </cell>
          <cell r="NZ20">
            <v>1.717654301655003</v>
          </cell>
          <cell r="OA20">
            <v>4.2925840000000006</v>
          </cell>
          <cell r="OB20">
            <v>5.5</v>
          </cell>
          <cell r="OC20">
            <v>1766.1139508789399</v>
          </cell>
          <cell r="OD20">
            <v>32.071069213406403</v>
          </cell>
          <cell r="OE20">
            <v>2546.4147749534009</v>
          </cell>
          <cell r="OF20">
            <v>2437.107781750115</v>
          </cell>
          <cell r="OG20">
            <v>4310623.2245178549</v>
          </cell>
          <cell r="OH20">
            <v>2406.3000000000002</v>
          </cell>
          <cell r="OI20">
            <v>4249799.9999999925</v>
          </cell>
          <cell r="OJ20">
            <v>397.23124505103198</v>
          </cell>
          <cell r="OK20">
            <v>0.49607839815806187</v>
          </cell>
          <cell r="OL20">
            <v>2415.9</v>
          </cell>
          <cell r="OM20">
            <v>3680.6514999999899</v>
          </cell>
          <cell r="ON20">
            <v>4855.8</v>
          </cell>
          <cell r="OO20">
            <v>-7.2456530730115212</v>
          </cell>
          <cell r="OP20">
            <v>-7.2430300985280631</v>
          </cell>
          <cell r="OQ20">
            <v>-7.2376389938298598</v>
          </cell>
          <cell r="OR20">
            <v>4.9041087024837143E-2</v>
          </cell>
          <cell r="OS20">
            <v>0.83222581583758404</v>
          </cell>
          <cell r="OT20">
            <v>0.99386974564198705</v>
          </cell>
          <cell r="OU20">
            <v>0.48637804516985589</v>
          </cell>
          <cell r="OV20">
            <v>57.323345134267001</v>
          </cell>
          <cell r="OW20">
            <v>47.705967670904798</v>
          </cell>
          <cell r="OX20">
            <v>0.47843862146223498</v>
          </cell>
          <cell r="OY20">
            <v>-1.094336277554453E-2</v>
          </cell>
          <cell r="OZ20">
            <v>-6.2051520117451884E-3</v>
          </cell>
          <cell r="PA20" t="e">
            <v>#N/A</v>
          </cell>
          <cell r="PB20">
            <v>1768.7454189745961</v>
          </cell>
          <cell r="PC20">
            <v>-0.69930122096777403</v>
          </cell>
          <cell r="PD20">
            <v>1284.3968057207901</v>
          </cell>
          <cell r="PE20">
            <v>-1.4638710030442039</v>
          </cell>
          <cell r="PF20">
            <v>-0.98918191181475157</v>
          </cell>
          <cell r="PG20">
            <v>1303.47804282069</v>
          </cell>
          <cell r="PH20">
            <v>1297.228757949284</v>
          </cell>
          <cell r="PI20">
            <v>61.301496187636317</v>
          </cell>
          <cell r="PJ20">
            <v>61.148208754432673</v>
          </cell>
          <cell r="PK20">
            <v>1.274845308523709</v>
          </cell>
          <cell r="PL20">
            <v>1.7420513442907291</v>
          </cell>
          <cell r="PM20">
            <v>6.7884720000000014</v>
          </cell>
          <cell r="PN20">
            <v>8.8000000000000007</v>
          </cell>
          <cell r="PO20">
            <v>1664.8667726830899</v>
          </cell>
          <cell r="PP20">
            <v>268.853399946727</v>
          </cell>
          <cell r="PQ20">
            <v>24760.29885704636</v>
          </cell>
          <cell r="PR20">
            <v>23079.45290201945</v>
          </cell>
          <cell r="PS20">
            <v>38722085.898915976</v>
          </cell>
          <cell r="PT20">
            <v>22638</v>
          </cell>
          <cell r="PU20">
            <v>37689253.999999791</v>
          </cell>
          <cell r="PV20">
            <v>3862.1521459770802</v>
          </cell>
          <cell r="PW20">
            <v>-4.0934032384315264</v>
          </cell>
          <cell r="PX20">
            <v>22457.464911339299</v>
          </cell>
          <cell r="PY20">
            <v>40492.271746637998</v>
          </cell>
          <cell r="PZ20">
            <v>56069</v>
          </cell>
          <cell r="QA20">
            <v>-7.0717740968183964</v>
          </cell>
          <cell r="QB20">
            <v>-7.070713024025749</v>
          </cell>
          <cell r="QC20">
            <v>-7.0746000104853239</v>
          </cell>
          <cell r="QD20">
            <v>4.972266315240647E-2</v>
          </cell>
          <cell r="QE20">
            <v>1.0321987569307101</v>
          </cell>
          <cell r="QF20">
            <v>1.1464612483307199</v>
          </cell>
          <cell r="QG20">
            <v>0.48496575429310801</v>
          </cell>
          <cell r="QH20">
            <v>622.88846569804298</v>
          </cell>
          <cell r="QI20">
            <v>642.94469999999899</v>
          </cell>
          <cell r="QJ20">
            <v>0.56165283128999099</v>
          </cell>
          <cell r="QK20">
            <v>-1.056946946937082E-2</v>
          </cell>
          <cell r="QL20">
            <v>-3.7070940573641661E-3</v>
          </cell>
          <cell r="QM20" t="e">
            <v>#N/A</v>
          </cell>
          <cell r="QN20">
            <v>1677.7731284751469</v>
          </cell>
          <cell r="QO20">
            <v>-1.470145347365259</v>
          </cell>
          <cell r="QP20" t="e">
            <v>#N/A</v>
          </cell>
          <cell r="QQ20" t="e">
            <v>#N/A</v>
          </cell>
          <cell r="QR20" t="e">
            <v>#N/A</v>
          </cell>
          <cell r="QS20" t="e">
            <v>#N/A</v>
          </cell>
          <cell r="QT20" t="e">
            <v>#N/A</v>
          </cell>
          <cell r="QU20" t="e">
            <v>#N/A</v>
          </cell>
          <cell r="QV20" t="e">
            <v>#N/A</v>
          </cell>
          <cell r="QW20" t="e">
            <v>#N/A</v>
          </cell>
          <cell r="QX20" t="e">
            <v>#N/A</v>
          </cell>
          <cell r="QY20" t="e">
            <v>#N/A</v>
          </cell>
          <cell r="QZ20" t="e">
            <v>#N/A</v>
          </cell>
          <cell r="RA20" t="e">
            <v>#N/A</v>
          </cell>
          <cell r="RB20" t="e">
            <v>#N/A</v>
          </cell>
          <cell r="RC20" t="e">
            <v>#N/A</v>
          </cell>
          <cell r="RD20" t="e">
            <v>#N/A</v>
          </cell>
          <cell r="RE20" t="e">
            <v>#N/A</v>
          </cell>
          <cell r="RF20" t="e">
            <v>#N/A</v>
          </cell>
          <cell r="RG20" t="e">
            <v>#N/A</v>
          </cell>
          <cell r="RH20" t="e">
            <v>#N/A</v>
          </cell>
          <cell r="RI20" t="e">
            <v>#N/A</v>
          </cell>
          <cell r="RJ20" t="e">
            <v>#N/A</v>
          </cell>
          <cell r="RK20" t="e">
            <v>#N/A</v>
          </cell>
          <cell r="RL20">
            <v>4658.2539999999999</v>
          </cell>
          <cell r="RM20" t="e">
            <v>#N/A</v>
          </cell>
          <cell r="RN20" t="e">
            <v>#N/A</v>
          </cell>
          <cell r="RO20" t="e">
            <v>#N/A</v>
          </cell>
          <cell r="RP20" t="e">
            <v>#N/A</v>
          </cell>
          <cell r="RQ20" t="e">
            <v>#N/A</v>
          </cell>
          <cell r="RR20" t="e">
            <v>#N/A</v>
          </cell>
          <cell r="RS20" t="e">
            <v>#N/A</v>
          </cell>
          <cell r="RT20" t="e">
            <v>#N/A</v>
          </cell>
          <cell r="RU20" t="e">
            <v>#N/A</v>
          </cell>
          <cell r="RV20" t="e">
            <v>#N/A</v>
          </cell>
          <cell r="RW20" t="e">
            <v>#N/A</v>
          </cell>
          <cell r="RX20" t="e">
            <v>#N/A</v>
          </cell>
          <cell r="RY20" t="e">
            <v>#N/A</v>
          </cell>
          <cell r="RZ20" t="e">
            <v>#N/A</v>
          </cell>
          <cell r="SA20" t="e">
            <v>#N/A</v>
          </cell>
          <cell r="SB20" t="e">
            <v>#N/A</v>
          </cell>
          <cell r="SC20" t="e">
            <v>#N/A</v>
          </cell>
          <cell r="SD20" t="e">
            <v>#N/A</v>
          </cell>
          <cell r="SE20" t="e">
            <v>#N/A</v>
          </cell>
          <cell r="SF20" t="e">
            <v>#N/A</v>
          </cell>
          <cell r="SG20" t="e">
            <v>#N/A</v>
          </cell>
          <cell r="SH20" t="e">
            <v>#N/A</v>
          </cell>
          <cell r="SI20" t="e">
            <v>#N/A</v>
          </cell>
          <cell r="SJ20" t="e">
            <v>#N/A</v>
          </cell>
          <cell r="SK20" t="e">
            <v>#N/A</v>
          </cell>
          <cell r="SL20" t="e">
            <v>#N/A</v>
          </cell>
          <cell r="SM20" t="e">
            <v>#N/A</v>
          </cell>
          <cell r="SN20" t="e">
            <v>#N/A</v>
          </cell>
          <cell r="SO20" t="e">
            <v>#N/A</v>
          </cell>
          <cell r="SP20" t="e">
            <v>#N/A</v>
          </cell>
          <cell r="SQ20" t="e">
            <v>#N/A</v>
          </cell>
          <cell r="SR20" t="e">
            <v>#N/A</v>
          </cell>
          <cell r="SS20" t="e">
            <v>#N/A</v>
          </cell>
          <cell r="ST20" t="e">
            <v>#N/A</v>
          </cell>
          <cell r="SU20" t="e">
            <v>#N/A</v>
          </cell>
          <cell r="SV20" t="e">
            <v>#N/A</v>
          </cell>
          <cell r="SW20">
            <v>7837.8809999999894</v>
          </cell>
          <cell r="SX20">
            <v>10689.4625</v>
          </cell>
          <cell r="SY20" t="e">
            <v>#N/A</v>
          </cell>
          <cell r="SZ20" t="e">
            <v>#N/A</v>
          </cell>
          <cell r="TA20" t="e">
            <v>#N/A</v>
          </cell>
          <cell r="TB20" t="e">
            <v>#N/A</v>
          </cell>
          <cell r="TC20">
            <v>37.985700000000001</v>
          </cell>
          <cell r="TD20" t="e">
            <v>#N/A</v>
          </cell>
          <cell r="TE20" t="e">
            <v>#N/A</v>
          </cell>
          <cell r="TF20">
            <v>24.6109016744672</v>
          </cell>
          <cell r="TG20">
            <v>934.862327735809</v>
          </cell>
          <cell r="TH20" t="e">
            <v>#N/A</v>
          </cell>
          <cell r="TI20" t="e">
            <v>#N/A</v>
          </cell>
          <cell r="TJ20" t="e">
            <v>#N/A</v>
          </cell>
          <cell r="TK20" t="e">
            <v>#N/A</v>
          </cell>
          <cell r="TL20" t="e">
            <v>#N/A</v>
          </cell>
          <cell r="TM20" t="e">
            <v>#N/A</v>
          </cell>
          <cell r="TN20">
            <v>57.371981245267897</v>
          </cell>
          <cell r="TO20">
            <v>-4.0431545166836784</v>
          </cell>
          <cell r="TP20">
            <v>-1.352711758819769</v>
          </cell>
          <cell r="TQ20">
            <v>59.789357347353572</v>
          </cell>
          <cell r="TR20">
            <v>58.158700830174467</v>
          </cell>
          <cell r="TS20">
            <v>67.376038408740015</v>
          </cell>
          <cell r="TT20">
            <v>67.010372398076683</v>
          </cell>
          <cell r="TU20">
            <v>-0.61430120025258717</v>
          </cell>
          <cell r="TV20">
            <v>2.387648335376813</v>
          </cell>
          <cell r="TW20">
            <v>13.69212287063112</v>
          </cell>
          <cell r="TX20">
            <v>13.9</v>
          </cell>
          <cell r="TY20">
            <v>2045.11003587357</v>
          </cell>
          <cell r="TZ20">
            <v>14.4237672707971</v>
          </cell>
          <cell r="UA20">
            <v>1557.8571375104871</v>
          </cell>
          <cell r="UB20">
            <v>1344.553424093654</v>
          </cell>
          <cell r="UC20">
            <v>2758867.987013869</v>
          </cell>
          <cell r="UD20">
            <v>1348.63435933762</v>
          </cell>
          <cell r="UE20">
            <v>2758105.6630052892</v>
          </cell>
          <cell r="UF20">
            <v>209.62311153276301</v>
          </cell>
          <cell r="UG20">
            <v>-1.4588063718012241</v>
          </cell>
          <cell r="UH20" t="e">
            <v>#N/A</v>
          </cell>
          <cell r="UI20">
            <v>2324.8000000000002</v>
          </cell>
          <cell r="UJ20">
            <v>3505.86</v>
          </cell>
          <cell r="UK20">
            <v>-7.4608383926647912</v>
          </cell>
          <cell r="UL20">
            <v>-7.4389352811511404</v>
          </cell>
          <cell r="UM20">
            <v>-7.4197464021743249</v>
          </cell>
          <cell r="UN20">
            <v>3.4443337276550183E-2</v>
          </cell>
          <cell r="UO20">
            <v>0.907806857601414</v>
          </cell>
          <cell r="UP20">
            <v>0.891617784458277</v>
          </cell>
          <cell r="UQ20">
            <v>0.41193622393444002</v>
          </cell>
          <cell r="UR20">
            <v>23.633597313813102</v>
          </cell>
          <cell r="US20">
            <v>21.4547417112699</v>
          </cell>
          <cell r="UT20">
            <v>0.74607242653374395</v>
          </cell>
          <cell r="UU20" t="e">
            <v>#N/A</v>
          </cell>
          <cell r="UV20" t="e">
            <v>#N/A</v>
          </cell>
          <cell r="UW20" t="e">
            <v>#N/A</v>
          </cell>
          <cell r="UX20">
            <v>2051.8842446692552</v>
          </cell>
          <cell r="UY20">
            <v>-0.19054333588175429</v>
          </cell>
          <cell r="UZ20">
            <v>1224.29224203936</v>
          </cell>
          <cell r="VA20">
            <v>-2.742887639972968</v>
          </cell>
          <cell r="VB20">
            <v>-2.6916647058131349</v>
          </cell>
          <cell r="VC20">
            <v>1258.8202675679561</v>
          </cell>
          <cell r="VD20">
            <v>1258.1576268240799</v>
          </cell>
          <cell r="VE20">
            <v>54.728511571011367</v>
          </cell>
          <cell r="VF20">
            <v>55.051586520607657</v>
          </cell>
          <cell r="VG20">
            <v>-0.14270443182518019</v>
          </cell>
          <cell r="VH20">
            <v>0.59321225489172846</v>
          </cell>
          <cell r="VI20">
            <v>7.4902129999999998</v>
          </cell>
          <cell r="VJ20">
            <v>7.6</v>
          </cell>
          <cell r="VK20">
            <v>1849.1871198180099</v>
          </cell>
          <cell r="VL20">
            <v>253.16094626839799</v>
          </cell>
          <cell r="VM20">
            <v>23188.706509172411</v>
          </cell>
          <cell r="VN20">
            <v>21451.822999690539</v>
          </cell>
          <cell r="VO20">
            <v>39504260.051839441</v>
          </cell>
          <cell r="VP20">
            <v>21300.622357809199</v>
          </cell>
          <cell r="VQ20">
            <v>39388836.508168302</v>
          </cell>
          <cell r="VR20">
            <v>3655.6060115482901</v>
          </cell>
          <cell r="VS20">
            <v>-0.6608829446901332</v>
          </cell>
          <cell r="VT20">
            <v>21293.681806727898</v>
          </cell>
          <cell r="VU20">
            <v>42121.777000000002</v>
          </cell>
          <cell r="VV20">
            <v>56564.074000000001</v>
          </cell>
          <cell r="VW20">
            <v>-7.1291332601427317</v>
          </cell>
          <cell r="VX20">
            <v>-7.1003946316148827</v>
          </cell>
          <cell r="VY20">
            <v>-7.1032231386448723</v>
          </cell>
          <cell r="VZ20">
            <v>4.5568272890652919E-2</v>
          </cell>
          <cell r="WA20">
            <v>0.69717807950337496</v>
          </cell>
          <cell r="WB20">
            <v>0.59441635200641896</v>
          </cell>
          <cell r="WC20">
            <v>0.40619748613374201</v>
          </cell>
          <cell r="WD20">
            <v>497.30443100943103</v>
          </cell>
          <cell r="WE20">
            <v>346.70974813967399</v>
          </cell>
          <cell r="WF20">
            <v>0.33848658959485101</v>
          </cell>
          <cell r="WG20">
            <v>-6.6088294468909939E-3</v>
          </cell>
          <cell r="WH20">
            <v>1.3571122209716589E-2</v>
          </cell>
          <cell r="WI20" t="e">
            <v>#N/A</v>
          </cell>
          <cell r="WJ20">
            <v>1841.5339364122731</v>
          </cell>
          <cell r="WK20">
            <v>0.1207767902626333</v>
          </cell>
          <cell r="WL20" t="e">
            <v>#N/A</v>
          </cell>
          <cell r="WM20" t="e">
            <v>#N/A</v>
          </cell>
          <cell r="WN20" t="e">
            <v>#N/A</v>
          </cell>
          <cell r="WO20" t="e">
            <v>#N/A</v>
          </cell>
          <cell r="WP20" t="e">
            <v>#N/A</v>
          </cell>
          <cell r="WQ20" t="e">
            <v>#N/A</v>
          </cell>
          <cell r="WR20" t="e">
            <v>#N/A</v>
          </cell>
          <cell r="WS20" t="e">
            <v>#N/A</v>
          </cell>
          <cell r="WT20" t="e">
            <v>#N/A</v>
          </cell>
          <cell r="WU20" t="e">
            <v>#N/A</v>
          </cell>
          <cell r="WV20" t="e">
            <v>#N/A</v>
          </cell>
          <cell r="WW20" t="e">
            <v>#N/A</v>
          </cell>
          <cell r="WX20" t="e">
            <v>#N/A</v>
          </cell>
          <cell r="WY20" t="e">
            <v>#N/A</v>
          </cell>
          <cell r="WZ20" t="e">
            <v>#N/A</v>
          </cell>
          <cell r="XA20" t="e">
            <v>#N/A</v>
          </cell>
          <cell r="XB20" t="e">
            <v>#N/A</v>
          </cell>
          <cell r="XC20" t="e">
            <v>#N/A</v>
          </cell>
          <cell r="XD20" t="e">
            <v>#N/A</v>
          </cell>
          <cell r="XE20" t="e">
            <v>#N/A</v>
          </cell>
          <cell r="XF20" t="e">
            <v>#N/A</v>
          </cell>
          <cell r="XG20">
            <v>2509.413</v>
          </cell>
          <cell r="XH20">
            <v>3485.192</v>
          </cell>
          <cell r="XI20" t="e">
            <v>#N/A</v>
          </cell>
          <cell r="XJ20" t="e">
            <v>#N/A</v>
          </cell>
          <cell r="XK20" t="e">
            <v>#N/A</v>
          </cell>
          <cell r="XL20" t="e">
            <v>#N/A</v>
          </cell>
          <cell r="XM20" t="e">
            <v>#N/A</v>
          </cell>
          <cell r="XN20" t="e">
            <v>#N/A</v>
          </cell>
          <cell r="XO20" t="e">
            <v>#N/A</v>
          </cell>
          <cell r="XP20" t="e">
            <v>#N/A</v>
          </cell>
          <cell r="XQ20" t="e">
            <v>#N/A</v>
          </cell>
          <cell r="XR20" t="e">
            <v>#N/A</v>
          </cell>
          <cell r="XS20" t="e">
            <v>#N/A</v>
          </cell>
          <cell r="XT20" t="e">
            <v>#N/A</v>
          </cell>
          <cell r="XU20" t="e">
            <v>#N/A</v>
          </cell>
          <cell r="XV20" t="e">
            <v>#N/A</v>
          </cell>
          <cell r="XW20" t="e">
            <v>#N/A</v>
          </cell>
          <cell r="XX20">
            <v>15.635966224708101</v>
          </cell>
          <cell r="XY20">
            <v>-4.2366979733576944</v>
          </cell>
          <cell r="XZ20">
            <v>-5.4541718996247157</v>
          </cell>
          <cell r="YA20">
            <v>16.327722513534479</v>
          </cell>
          <cell r="YB20">
            <v>16.537975856648121</v>
          </cell>
          <cell r="YC20">
            <v>56.445483419604102</v>
          </cell>
          <cell r="YD20">
            <v>56.296895272332087</v>
          </cell>
          <cell r="YE20">
            <v>2.831704925826894</v>
          </cell>
          <cell r="YF20">
            <v>2.8112858624238508</v>
          </cell>
          <cell r="YG20">
            <v>2.1093630000000001</v>
          </cell>
          <cell r="YH20">
            <v>3.4</v>
          </cell>
          <cell r="YI20">
            <v>1658.1767944078499</v>
          </cell>
          <cell r="YJ20">
            <v>2.3920972272104701</v>
          </cell>
          <cell r="YK20">
            <v>158.07464481279951</v>
          </cell>
          <cell r="YL20">
            <v>161.67290057756651</v>
          </cell>
          <cell r="YM20">
            <v>268789.02775463217</v>
          </cell>
          <cell r="YN20">
            <v>159.79106337495699</v>
          </cell>
          <cell r="YO20">
            <v>264961.83324210782</v>
          </cell>
          <cell r="YP20">
            <v>42.7899819826753</v>
          </cell>
          <cell r="YQ20">
            <v>-8.2408935514699522E-3</v>
          </cell>
          <cell r="YR20">
            <v>153.10313845708899</v>
          </cell>
          <cell r="YS20">
            <v>280.78750000000002</v>
          </cell>
          <cell r="YT20">
            <v>366</v>
          </cell>
          <cell r="YU20">
            <v>-6.6819043103584894</v>
          </cell>
          <cell r="YV20">
            <v>-6.6397263491309406</v>
          </cell>
          <cell r="YW20">
            <v>-6.6479353162623402</v>
          </cell>
          <cell r="YX20">
            <v>4.1150723527374138E-2</v>
          </cell>
          <cell r="YY20">
            <v>1.1263785978646399</v>
          </cell>
          <cell r="YZ20">
            <v>1.16969191062872</v>
          </cell>
          <cell r="ZA20">
            <v>0.32555715250475797</v>
          </cell>
          <cell r="ZB20">
            <v>5.0904006407765499</v>
          </cell>
          <cell r="ZC20">
            <v>5.73371833632718</v>
          </cell>
          <cell r="ZD20">
            <v>0.39450807130842203</v>
          </cell>
          <cell r="ZE20">
            <v>-8.2408935514504121E-5</v>
          </cell>
          <cell r="ZF20">
            <v>-8.2408935514510437E-5</v>
          </cell>
          <cell r="ZG20" t="e">
            <v>#N/A</v>
          </cell>
          <cell r="ZH20">
            <v>1662.548434489639</v>
          </cell>
          <cell r="ZI20">
            <v>-0.58756216233307734</v>
          </cell>
          <cell r="ZJ20" t="e">
            <v>#N/A</v>
          </cell>
          <cell r="ZK20" t="e">
            <v>#N/A</v>
          </cell>
          <cell r="ZL20" t="e">
            <v>#N/A</v>
          </cell>
          <cell r="ZM20" t="e">
            <v>#N/A</v>
          </cell>
          <cell r="ZN20" t="e">
            <v>#N/A</v>
          </cell>
          <cell r="ZO20" t="e">
            <v>#N/A</v>
          </cell>
          <cell r="ZP20" t="e">
            <v>#N/A</v>
          </cell>
          <cell r="ZQ20" t="e">
            <v>#N/A</v>
          </cell>
          <cell r="ZR20" t="e">
            <v>#N/A</v>
          </cell>
          <cell r="ZS20" t="e">
            <v>#N/A</v>
          </cell>
          <cell r="ZT20" t="e">
            <v>#N/A</v>
          </cell>
          <cell r="ZU20" t="e">
            <v>#N/A</v>
          </cell>
          <cell r="ZV20" t="e">
            <v>#N/A</v>
          </cell>
          <cell r="ZW20" t="e">
            <v>#N/A</v>
          </cell>
          <cell r="ZX20" t="e">
            <v>#N/A</v>
          </cell>
          <cell r="ZY20" t="e">
            <v>#N/A</v>
          </cell>
          <cell r="ZZ20" t="e">
            <v>#N/A</v>
          </cell>
          <cell r="AAA20" t="e">
            <v>#N/A</v>
          </cell>
          <cell r="AAB20" t="e">
            <v>#N/A</v>
          </cell>
          <cell r="AAC20" t="e">
            <v>#N/A</v>
          </cell>
          <cell r="AAD20" t="e">
            <v>#N/A</v>
          </cell>
          <cell r="AAE20">
            <v>1881.175</v>
          </cell>
          <cell r="AAF20">
            <v>2546.0104999999999</v>
          </cell>
          <cell r="AAG20" t="e">
            <v>#N/A</v>
          </cell>
          <cell r="AAH20" t="e">
            <v>#N/A</v>
          </cell>
          <cell r="AAI20" t="e">
            <v>#N/A</v>
          </cell>
          <cell r="AAJ20" t="e">
            <v>#N/A</v>
          </cell>
          <cell r="AAK20" t="e">
            <v>#N/A</v>
          </cell>
          <cell r="AAL20" t="e">
            <v>#N/A</v>
          </cell>
          <cell r="AAM20" t="e">
            <v>#N/A</v>
          </cell>
          <cell r="AAN20" t="e">
            <v>#N/A</v>
          </cell>
          <cell r="AAO20" t="e">
            <v>#N/A</v>
          </cell>
          <cell r="AAP20" t="e">
            <v>#N/A</v>
          </cell>
          <cell r="AAQ20" t="e">
            <v>#N/A</v>
          </cell>
          <cell r="AAR20" t="e">
            <v>#N/A</v>
          </cell>
          <cell r="AAS20" t="e">
            <v>#N/A</v>
          </cell>
          <cell r="AAT20" t="e">
            <v>#N/A</v>
          </cell>
          <cell r="AAU20" t="e">
            <v>#N/A</v>
          </cell>
          <cell r="AAV20" t="e">
            <v>#N/A</v>
          </cell>
          <cell r="AAW20" t="e">
            <v>#N/A</v>
          </cell>
          <cell r="AAX20" t="e">
            <v>#N/A</v>
          </cell>
          <cell r="AAY20" t="e">
            <v>#N/A</v>
          </cell>
          <cell r="AAZ20" t="e">
            <v>#N/A</v>
          </cell>
          <cell r="ABA20" t="e">
            <v>#N/A</v>
          </cell>
          <cell r="ABB20" t="e">
            <v>#N/A</v>
          </cell>
          <cell r="ABC20" t="e">
            <v>#N/A</v>
          </cell>
          <cell r="ABD20" t="e">
            <v>#N/A</v>
          </cell>
          <cell r="ABE20" t="e">
            <v>#N/A</v>
          </cell>
          <cell r="ABF20" t="e">
            <v>#N/A</v>
          </cell>
          <cell r="ABG20" t="e">
            <v>#N/A</v>
          </cell>
          <cell r="ABH20" t="e">
            <v>#N/A</v>
          </cell>
          <cell r="ABI20" t="e">
            <v>#N/A</v>
          </cell>
          <cell r="ABJ20" t="e">
            <v>#N/A</v>
          </cell>
          <cell r="ABK20" t="e">
            <v>#N/A</v>
          </cell>
          <cell r="ABL20" t="e">
            <v>#N/A</v>
          </cell>
          <cell r="ABM20" t="e">
            <v>#N/A</v>
          </cell>
          <cell r="ABN20" t="e">
            <v>#N/A</v>
          </cell>
          <cell r="ABO20" t="e">
            <v>#N/A</v>
          </cell>
          <cell r="ABP20" t="e">
            <v>#N/A</v>
          </cell>
          <cell r="ABQ20">
            <v>236.26599999999999</v>
          </cell>
          <cell r="ABR20">
            <v>325.44566191374798</v>
          </cell>
          <cell r="ABS20" t="e">
            <v>#N/A</v>
          </cell>
          <cell r="ABT20" t="e">
            <v>#N/A</v>
          </cell>
          <cell r="ABU20" t="e">
            <v>#N/A</v>
          </cell>
          <cell r="ABV20" t="e">
            <v>#N/A</v>
          </cell>
          <cell r="ABW20">
            <v>0.83430934078732799</v>
          </cell>
          <cell r="ABX20" t="e">
            <v>#N/A</v>
          </cell>
          <cell r="ABY20" t="e">
            <v>#N/A</v>
          </cell>
          <cell r="ABZ20">
            <v>1.4607480846159699</v>
          </cell>
          <cell r="ACA20">
            <v>1.2187157715323</v>
          </cell>
          <cell r="ACB20" t="e">
            <v>#N/A</v>
          </cell>
          <cell r="ACC20" t="e">
            <v>#N/A</v>
          </cell>
          <cell r="ACD20" t="e">
            <v>#N/A</v>
          </cell>
          <cell r="ACE20" t="e">
            <v>#N/A</v>
          </cell>
          <cell r="ACF20" t="e">
            <v>#N/A</v>
          </cell>
          <cell r="ACG20" t="e">
            <v>#N/A</v>
          </cell>
          <cell r="ACH20">
            <v>373.35921988369603</v>
          </cell>
          <cell r="ACI20">
            <v>-2.890951469483471</v>
          </cell>
          <cell r="ACJ20">
            <v>-3.0935104135338838</v>
          </cell>
          <cell r="ACK20">
            <v>384.47418189497319</v>
          </cell>
          <cell r="ACL20">
            <v>385.2778296654335</v>
          </cell>
          <cell r="ACM20">
            <v>62.452386572487853</v>
          </cell>
          <cell r="ACN20">
            <v>63.074684840252623</v>
          </cell>
          <cell r="ACO20">
            <v>2.776991261759409</v>
          </cell>
          <cell r="ACP20">
            <v>1.068849744548217</v>
          </cell>
          <cell r="ACQ20">
            <v>9.3612070000000003</v>
          </cell>
          <cell r="ACR20">
            <v>11.9</v>
          </cell>
          <cell r="ACS20">
            <v>1560.6913082010501</v>
          </cell>
          <cell r="ACT20">
            <v>62.902677978914099</v>
          </cell>
          <cell r="ACU20">
            <v>6752.1185207814096</v>
          </cell>
          <cell r="ACV20">
            <v>6120.0387291657235</v>
          </cell>
          <cell r="ACW20">
            <v>9535543.2415171787</v>
          </cell>
          <cell r="ACX20">
            <v>5889.9270440251503</v>
          </cell>
          <cell r="ACY20">
            <v>9192357.9435483553</v>
          </cell>
          <cell r="ACZ20">
            <v>1135.7216774741901</v>
          </cell>
          <cell r="ADA20">
            <v>-2.4404469466946082</v>
          </cell>
          <cell r="ADB20">
            <v>5882.8969579526902</v>
          </cell>
          <cell r="ADC20">
            <v>10704.958000000001</v>
          </cell>
          <cell r="ADD20">
            <v>14368</v>
          </cell>
          <cell r="ADE20">
            <v>-6.961741211311514</v>
          </cell>
          <cell r="ADF20">
            <v>-6.9462529830367954</v>
          </cell>
          <cell r="ADG20">
            <v>-6.9562305087159428</v>
          </cell>
          <cell r="ADH20">
            <v>4.2434998748473549E-2</v>
          </cell>
          <cell r="ADI20">
            <v>1.1513311642638999</v>
          </cell>
          <cell r="ADJ20">
            <v>1.2862931306335901</v>
          </cell>
          <cell r="ADK20">
            <v>0.462987122853174</v>
          </cell>
          <cell r="ADL20">
            <v>172.86051100465801</v>
          </cell>
          <cell r="ADM20">
            <v>199.019693390246</v>
          </cell>
          <cell r="ADN20">
            <v>0.58583403746535301</v>
          </cell>
          <cell r="ADO20">
            <v>-2.4404469466940509E-2</v>
          </cell>
          <cell r="ADP20">
            <v>-5.7404245549667176E-3</v>
          </cell>
          <cell r="ADQ20" t="e">
            <v>#N/A</v>
          </cell>
          <cell r="ADR20">
            <v>1558.085440877112</v>
          </cell>
          <cell r="ADS20">
            <v>-0.73163371011638612</v>
          </cell>
          <cell r="ADT20" t="e">
            <v>#N/A</v>
          </cell>
          <cell r="ADU20" t="e">
            <v>#N/A</v>
          </cell>
          <cell r="ADV20" t="e">
            <v>#N/A</v>
          </cell>
          <cell r="ADW20" t="e">
            <v>#N/A</v>
          </cell>
          <cell r="ADX20" t="e">
            <v>#N/A</v>
          </cell>
          <cell r="ADY20" t="e">
            <v>#N/A</v>
          </cell>
          <cell r="ADZ20" t="e">
            <v>#N/A</v>
          </cell>
          <cell r="AEA20" t="e">
            <v>#N/A</v>
          </cell>
          <cell r="AEB20" t="e">
            <v>#N/A</v>
          </cell>
          <cell r="AEC20" t="e">
            <v>#N/A</v>
          </cell>
          <cell r="AED20" t="e">
            <v>#N/A</v>
          </cell>
          <cell r="AEE20" t="e">
            <v>#N/A</v>
          </cell>
          <cell r="AEF20" t="e">
            <v>#N/A</v>
          </cell>
          <cell r="AEG20" t="e">
            <v>#N/A</v>
          </cell>
          <cell r="AEH20" t="e">
            <v>#N/A</v>
          </cell>
          <cell r="AEI20" t="e">
            <v>#N/A</v>
          </cell>
          <cell r="AEJ20" t="e">
            <v>#N/A</v>
          </cell>
          <cell r="AEK20" t="e">
            <v>#N/A</v>
          </cell>
          <cell r="AEL20" t="e">
            <v>#N/A</v>
          </cell>
          <cell r="AEM20" t="e">
            <v>#N/A</v>
          </cell>
          <cell r="AEN20" t="e">
            <v>#N/A</v>
          </cell>
          <cell r="AEO20">
            <v>25979.888985756799</v>
          </cell>
          <cell r="AEP20">
            <v>36495.248202873998</v>
          </cell>
          <cell r="AEQ20" t="e">
            <v>#N/A</v>
          </cell>
          <cell r="AER20" t="e">
            <v>#N/A</v>
          </cell>
          <cell r="AES20" t="e">
            <v>#N/A</v>
          </cell>
          <cell r="AET20" t="e">
            <v>#N/A</v>
          </cell>
          <cell r="AEU20">
            <v>8.1499999999999993E-3</v>
          </cell>
          <cell r="AEV20" t="e">
            <v>#N/A</v>
          </cell>
          <cell r="AEW20" t="e">
            <v>#N/A</v>
          </cell>
          <cell r="AEX20">
            <v>89.291406036376998</v>
          </cell>
          <cell r="AEY20">
            <v>0.72772495919647295</v>
          </cell>
          <cell r="AEZ20" t="e">
            <v>#N/A</v>
          </cell>
          <cell r="AFA20" t="e">
            <v>#N/A</v>
          </cell>
          <cell r="AFB20" t="e">
            <v>#N/A</v>
          </cell>
          <cell r="AFC20" t="e">
            <v>#N/A</v>
          </cell>
          <cell r="AFD20" t="e">
            <v>#N/A</v>
          </cell>
          <cell r="AFE20" t="e">
            <v>#N/A</v>
          </cell>
          <cell r="AFF20">
            <v>105.032797345875</v>
          </cell>
          <cell r="AFG20">
            <v>-0.65523750206044618</v>
          </cell>
          <cell r="AFH20">
            <v>-2.4062288334791852E-2</v>
          </cell>
          <cell r="AFI20">
            <v>105.72555080400279</v>
          </cell>
          <cell r="AFJ20">
            <v>105.05807672321509</v>
          </cell>
          <cell r="AFK20">
            <v>69.908382737105626</v>
          </cell>
          <cell r="AFL20">
            <v>69.871149758126734</v>
          </cell>
          <cell r="AFM20">
            <v>-3.215108259763344</v>
          </cell>
          <cell r="AFN20">
            <v>0.32456563249807502</v>
          </cell>
          <cell r="AFO20">
            <v>8.9889410000000005</v>
          </cell>
          <cell r="AFP20">
            <v>9.6</v>
          </cell>
          <cell r="AFQ20">
            <v>1797.68177239689</v>
          </cell>
          <cell r="AFR20">
            <v>21.253273519778801</v>
          </cell>
          <cell r="AFS20">
            <v>4958.8463308289402</v>
          </cell>
          <cell r="AFT20">
            <v>4513.0985598700618</v>
          </cell>
          <cell r="AFU20">
            <v>7975604.8386473376</v>
          </cell>
          <cell r="AFV20">
            <v>4485.1858785899494</v>
          </cell>
          <cell r="AFW20">
            <v>8062936.8997530825</v>
          </cell>
          <cell r="AFX20">
            <v>245.15193909940899</v>
          </cell>
          <cell r="AFY20">
            <v>-4.2935118703301356</v>
          </cell>
          <cell r="AFZ20" t="e">
            <v>#N/A</v>
          </cell>
          <cell r="AGA20">
            <v>7097.13</v>
          </cell>
          <cell r="AGB20">
            <v>9957.8649999999998</v>
          </cell>
          <cell r="AGC20">
            <v>-7.6081971832380084</v>
          </cell>
          <cell r="AGD20">
            <v>-7.5906403583738236</v>
          </cell>
          <cell r="AGE20">
            <v>-7.5945444987824287</v>
          </cell>
          <cell r="AGF20">
            <v>4.3580639947191878E-2</v>
          </cell>
          <cell r="AGG20">
            <v>0.492257160243812</v>
          </cell>
          <cell r="AGH20">
            <v>0.26573402187981499</v>
          </cell>
          <cell r="AGI20">
            <v>0.29652962212268902</v>
          </cell>
          <cell r="AGJ20">
            <v>31.145335707461399</v>
          </cell>
          <cell r="AGK20">
            <v>15.331514510195101</v>
          </cell>
          <cell r="AGL20">
            <v>0.16207321180334</v>
          </cell>
          <cell r="AGM20">
            <v>-9.3960870905256427E-2</v>
          </cell>
          <cell r="AGN20">
            <v>-6.9307596337109551E-3</v>
          </cell>
          <cell r="AGO20" t="e">
            <v>#N/A</v>
          </cell>
          <cell r="AGP20">
            <v>1767.2126440059319</v>
          </cell>
          <cell r="AGQ20">
            <v>1.4048760120208841</v>
          </cell>
          <cell r="AGR20" t="e">
            <v>#N/A</v>
          </cell>
          <cell r="AGS20" t="e">
            <v>#N/A</v>
          </cell>
          <cell r="AGT20" t="e">
            <v>#N/A</v>
          </cell>
          <cell r="AGU20" t="e">
            <v>#N/A</v>
          </cell>
          <cell r="AGV20" t="e">
            <v>#N/A</v>
          </cell>
          <cell r="AGW20" t="e">
            <v>#N/A</v>
          </cell>
          <cell r="AGX20" t="e">
            <v>#N/A</v>
          </cell>
          <cell r="AGY20" t="e">
            <v>#N/A</v>
          </cell>
          <cell r="AGZ20" t="e">
            <v>#N/A</v>
          </cell>
          <cell r="AHA20" t="e">
            <v>#N/A</v>
          </cell>
          <cell r="AHB20" t="e">
            <v>#N/A</v>
          </cell>
          <cell r="AHC20" t="e">
            <v>#N/A</v>
          </cell>
          <cell r="AHD20" t="e">
            <v>#N/A</v>
          </cell>
          <cell r="AHE20" t="e">
            <v>#N/A</v>
          </cell>
          <cell r="AHF20" t="e">
            <v>#N/A</v>
          </cell>
          <cell r="AHG20" t="e">
            <v>#N/A</v>
          </cell>
          <cell r="AHH20" t="e">
            <v>#N/A</v>
          </cell>
          <cell r="AHI20" t="e">
            <v>#N/A</v>
          </cell>
          <cell r="AHJ20" t="e">
            <v>#N/A</v>
          </cell>
          <cell r="AHK20" t="e">
            <v>#N/A</v>
          </cell>
          <cell r="AHL20" t="e">
            <v>#N/A</v>
          </cell>
          <cell r="AHM20">
            <v>15943.026</v>
          </cell>
          <cell r="AHN20">
            <v>22557.176115088201</v>
          </cell>
          <cell r="AHO20" t="e">
            <v>#N/A</v>
          </cell>
          <cell r="AHP20" t="e">
            <v>#N/A</v>
          </cell>
          <cell r="AHQ20" t="e">
            <v>#N/A</v>
          </cell>
          <cell r="AHR20" t="e">
            <v>#N/A</v>
          </cell>
          <cell r="AHS20">
            <v>1.4214200000000001E-3</v>
          </cell>
          <cell r="AHT20" t="e">
            <v>#N/A</v>
          </cell>
          <cell r="AHU20" t="e">
            <v>#N/A</v>
          </cell>
          <cell r="AHV20">
            <v>57.058582262807597</v>
          </cell>
          <cell r="AHW20">
            <v>8.1104209999999996E-2</v>
          </cell>
          <cell r="AHX20" t="e">
            <v>#N/A</v>
          </cell>
          <cell r="AHY20" t="e">
            <v>#N/A</v>
          </cell>
          <cell r="AHZ20" t="e">
            <v>#N/A</v>
          </cell>
          <cell r="AIA20" t="e">
            <v>#N/A</v>
          </cell>
          <cell r="AIB20" t="e">
            <v>#N/A</v>
          </cell>
          <cell r="AIC20" t="e">
            <v>#N/A</v>
          </cell>
          <cell r="AID20">
            <v>2336.70994759006</v>
          </cell>
          <cell r="AIE20">
            <v>-2.691281978243421</v>
          </cell>
          <cell r="AIF20">
            <v>-2.30724773143467</v>
          </cell>
          <cell r="AIG20">
            <v>2401.3366891418832</v>
          </cell>
          <cell r="AIH20">
            <v>2391.8969353696311</v>
          </cell>
          <cell r="AII20">
            <v>72.702318496096296</v>
          </cell>
          <cell r="AIJ20">
            <v>72.682443082498196</v>
          </cell>
          <cell r="AIK20">
            <v>0.55805701786342254</v>
          </cell>
          <cell r="AIL20">
            <v>0.67347984114549675</v>
          </cell>
          <cell r="AIM20">
            <v>1.8105910000000001</v>
          </cell>
          <cell r="AIN20">
            <v>4.4000000000000004</v>
          </cell>
          <cell r="AIO20">
            <v>1525.8869403598501</v>
          </cell>
          <cell r="AIP20">
            <v>495.960060137764</v>
          </cell>
          <cell r="AIQ20">
            <v>4510.2675764918686</v>
          </cell>
          <cell r="AIR20">
            <v>4428.6050776759876</v>
          </cell>
          <cell r="AIS20">
            <v>6724977.1616121056</v>
          </cell>
          <cell r="AIT20">
            <v>4312.9948928597514</v>
          </cell>
          <cell r="AIU20">
            <v>6581142.580853424</v>
          </cell>
          <cell r="AIV20">
            <v>8105.42162924067</v>
          </cell>
          <cell r="AIW20">
            <v>1.180957660196214E-2</v>
          </cell>
          <cell r="AIX20" t="e">
            <v>#N/A</v>
          </cell>
          <cell r="AIY20">
            <v>6205.4430000000002</v>
          </cell>
          <cell r="AIZ20">
            <v>8329</v>
          </cell>
          <cell r="AJA20">
            <v>-5.5984190513756484</v>
          </cell>
          <cell r="AJB20">
            <v>-5.5839970139447743</v>
          </cell>
          <cell r="AJC20">
            <v>-5.5851905505026096</v>
          </cell>
          <cell r="AJD20">
            <v>4.000547801836668E-2</v>
          </cell>
          <cell r="AJE20">
            <v>6.8211500000000003</v>
          </cell>
          <cell r="AJF20">
            <v>8.1331713802088998</v>
          </cell>
          <cell r="AJG20">
            <v>0.52218133368382103</v>
          </cell>
          <cell r="AJH20">
            <v>116.404967220771</v>
          </cell>
          <cell r="AJI20">
            <v>794.01574215796302</v>
          </cell>
          <cell r="AJJ20">
            <v>0.34273354837653802</v>
          </cell>
          <cell r="AJK20">
            <v>-5.1827842327367972E-2</v>
          </cell>
          <cell r="AJL20">
            <v>-9.1561106567365387E-3</v>
          </cell>
          <cell r="AJM20" t="e">
            <v>#N/A</v>
          </cell>
          <cell r="AJN20">
            <v>1518.53169195687</v>
          </cell>
          <cell r="AJO20">
            <v>0.26724215597104811</v>
          </cell>
          <cell r="AJP20" t="e">
            <v>#N/A</v>
          </cell>
          <cell r="AJQ20" t="e">
            <v>#N/A</v>
          </cell>
          <cell r="AJR20" t="e">
            <v>#N/A</v>
          </cell>
          <cell r="AJS20" t="e">
            <v>#N/A</v>
          </cell>
          <cell r="AJT20" t="e">
            <v>#N/A</v>
          </cell>
          <cell r="AJU20" t="e">
            <v>#N/A</v>
          </cell>
          <cell r="AJV20" t="e">
            <v>#N/A</v>
          </cell>
          <cell r="AJW20" t="e">
            <v>#N/A</v>
          </cell>
          <cell r="AJX20" t="e">
            <v>#N/A</v>
          </cell>
          <cell r="AJY20" t="e">
            <v>#N/A</v>
          </cell>
          <cell r="AJZ20" t="e">
            <v>#N/A</v>
          </cell>
          <cell r="AKA20" t="e">
            <v>#N/A</v>
          </cell>
          <cell r="AKB20" t="e">
            <v>#N/A</v>
          </cell>
          <cell r="AKC20" t="e">
            <v>#N/A</v>
          </cell>
          <cell r="AKD20" t="e">
            <v>#N/A</v>
          </cell>
          <cell r="AKE20" t="e">
            <v>#N/A</v>
          </cell>
          <cell r="AKF20" t="e">
            <v>#N/A</v>
          </cell>
          <cell r="AKG20" t="e">
            <v>#N/A</v>
          </cell>
          <cell r="AKH20" t="e">
            <v>#N/A</v>
          </cell>
          <cell r="AKI20" t="e">
            <v>#N/A</v>
          </cell>
          <cell r="AKJ20" t="e">
            <v>#N/A</v>
          </cell>
          <cell r="AKK20">
            <v>1405.3575000000001</v>
          </cell>
          <cell r="AKL20">
            <v>1922.3209999999999</v>
          </cell>
          <cell r="AKM20" t="e">
            <v>#N/A</v>
          </cell>
          <cell r="AKN20" t="e">
            <v>#N/A</v>
          </cell>
          <cell r="AKO20" t="e">
            <v>#N/A</v>
          </cell>
          <cell r="AKP20" t="e">
            <v>#N/A</v>
          </cell>
          <cell r="AKQ20" t="e">
            <v>#N/A</v>
          </cell>
          <cell r="AKR20" t="e">
            <v>#N/A</v>
          </cell>
          <cell r="AKS20" t="e">
            <v>#N/A</v>
          </cell>
          <cell r="AKT20" t="e">
            <v>#N/A</v>
          </cell>
          <cell r="AKU20" t="e">
            <v>#N/A</v>
          </cell>
          <cell r="AKV20" t="e">
            <v>#N/A</v>
          </cell>
          <cell r="AKW20" t="e">
            <v>#N/A</v>
          </cell>
          <cell r="AKX20" t="e">
            <v>#N/A</v>
          </cell>
          <cell r="AKY20" t="e">
            <v>#N/A</v>
          </cell>
          <cell r="AKZ20" t="e">
            <v>#N/A</v>
          </cell>
          <cell r="ALA20" t="e">
            <v>#N/A</v>
          </cell>
          <cell r="ALB20" t="e">
            <v>#N/A</v>
          </cell>
          <cell r="ALC20" t="e">
            <v>#N/A</v>
          </cell>
          <cell r="ALD20" t="e">
            <v>#N/A</v>
          </cell>
          <cell r="ALE20" t="e">
            <v>#N/A</v>
          </cell>
          <cell r="ALF20" t="e">
            <v>#N/A</v>
          </cell>
          <cell r="ALG20" t="e">
            <v>#N/A</v>
          </cell>
          <cell r="ALH20" t="e">
            <v>#N/A</v>
          </cell>
          <cell r="ALI20" t="e">
            <v>#N/A</v>
          </cell>
          <cell r="ALJ20" t="e">
            <v>#N/A</v>
          </cell>
          <cell r="ALK20" t="e">
            <v>#N/A</v>
          </cell>
          <cell r="ALL20" t="e">
            <v>#N/A</v>
          </cell>
          <cell r="ALM20" t="e">
            <v>#N/A</v>
          </cell>
          <cell r="ALN20" t="e">
            <v>#N/A</v>
          </cell>
          <cell r="ALO20" t="e">
            <v>#N/A</v>
          </cell>
          <cell r="ALP20" t="e">
            <v>#N/A</v>
          </cell>
          <cell r="ALQ20" t="e">
            <v>#N/A</v>
          </cell>
          <cell r="ALR20" t="e">
            <v>#N/A</v>
          </cell>
          <cell r="ALS20" t="e">
            <v>#N/A</v>
          </cell>
          <cell r="ALT20" t="e">
            <v>#N/A</v>
          </cell>
          <cell r="ALU20" t="e">
            <v>#N/A</v>
          </cell>
          <cell r="ALV20" t="e">
            <v>#N/A</v>
          </cell>
          <cell r="ALW20">
            <v>3560.6819999999898</v>
          </cell>
          <cell r="ALX20">
            <v>5091.9709999999995</v>
          </cell>
          <cell r="ALY20" t="e">
            <v>#N/A</v>
          </cell>
          <cell r="ALZ20" t="e">
            <v>#N/A</v>
          </cell>
          <cell r="AMA20" t="e">
            <v>#N/A</v>
          </cell>
          <cell r="AMB20" t="e">
            <v>#N/A</v>
          </cell>
          <cell r="AMC20" t="e">
            <v>#N/A</v>
          </cell>
          <cell r="AMD20" t="e">
            <v>#N/A</v>
          </cell>
          <cell r="AME20" t="e">
            <v>#N/A</v>
          </cell>
          <cell r="AMF20" t="e">
            <v>#N/A</v>
          </cell>
          <cell r="AMG20" t="e">
            <v>#N/A</v>
          </cell>
          <cell r="AMH20" t="e">
            <v>#N/A</v>
          </cell>
          <cell r="AMI20" t="e">
            <v>#N/A</v>
          </cell>
          <cell r="AMJ20" t="e">
            <v>#N/A</v>
          </cell>
          <cell r="AMK20" t="e">
            <v>#N/A</v>
          </cell>
          <cell r="AML20" t="e">
            <v>#N/A</v>
          </cell>
          <cell r="AMM20" t="e">
            <v>#N/A</v>
          </cell>
          <cell r="AMN20">
            <v>1038.2709374334099</v>
          </cell>
          <cell r="AMO20">
            <v>-0.86459445317390582</v>
          </cell>
          <cell r="AMP20">
            <v>-1.9552864691661731</v>
          </cell>
          <cell r="AMQ20">
            <v>1047.3260604587811</v>
          </cell>
          <cell r="AMR20">
            <v>1058.976970856146</v>
          </cell>
          <cell r="AMS20">
            <v>64.039935282075419</v>
          </cell>
          <cell r="AMT20">
            <v>64.721465338233344</v>
          </cell>
          <cell r="AMU20">
            <v>4.4410440317119706</v>
          </cell>
          <cell r="AMV20">
            <v>1.9074155309164449</v>
          </cell>
          <cell r="AMW20">
            <v>8.5376320000000003</v>
          </cell>
          <cell r="AMX20">
            <v>11.5</v>
          </cell>
          <cell r="AMY20">
            <v>1571.5032482449601</v>
          </cell>
          <cell r="AMZ20">
            <v>183.035318170274</v>
          </cell>
          <cell r="ANA20">
            <v>26998.208237955809</v>
          </cell>
          <cell r="ANB20">
            <v>24693.200572005459</v>
          </cell>
          <cell r="ANC20">
            <v>39258202.776372217</v>
          </cell>
          <cell r="AND20">
            <v>23641.811829210099</v>
          </cell>
          <cell r="ANE20">
            <v>37153184.08399979</v>
          </cell>
          <cell r="ANF20">
            <v>2794.7206859928301</v>
          </cell>
          <cell r="ANG20">
            <v>-0.30696260119065322</v>
          </cell>
          <cell r="ANH20" t="e">
            <v>#N/A</v>
          </cell>
          <cell r="ANI20">
            <v>41714.457632971687</v>
          </cell>
          <cell r="ANJ20">
            <v>56316.129032472098</v>
          </cell>
          <cell r="ANK20">
            <v>-7.161972580413078</v>
          </cell>
          <cell r="ANL20">
            <v>-7.1861220434614612</v>
          </cell>
          <cell r="ANM20">
            <v>-7.1891111499480171</v>
          </cell>
          <cell r="ANN20">
            <v>5.6090656074514772E-2</v>
          </cell>
          <cell r="ANO20">
            <v>0.58701399999999904</v>
          </cell>
          <cell r="ANP20">
            <v>0.67771039787457998</v>
          </cell>
          <cell r="ANQ20">
            <v>0.51291221905242901</v>
          </cell>
          <cell r="ANR20">
            <v>598.76933113628002</v>
          </cell>
          <cell r="ANS20">
            <v>351.48598014763201</v>
          </cell>
          <cell r="ANT20">
            <v>0.31215383176209599</v>
          </cell>
          <cell r="ANU20">
            <v>-2.314257174540062E-2</v>
          </cell>
          <cell r="ANV20">
            <v>4.4367347439338921E-4</v>
          </cell>
          <cell r="ANW20" t="e">
            <v>#N/A</v>
          </cell>
          <cell r="ANX20">
            <v>1589.838573654928</v>
          </cell>
          <cell r="ANY20">
            <v>-9.6927608504737695E-2</v>
          </cell>
          <cell r="ANZ20">
            <v>8133.4075206770985</v>
          </cell>
          <cell r="AOA20">
            <v>-3.309539276141948</v>
          </cell>
          <cell r="AOB20">
            <v>-3.6612656810995459</v>
          </cell>
          <cell r="AOC20">
            <v>8411.7993231055189</v>
          </cell>
          <cell r="AOD20">
            <v>8442.5102511248442</v>
          </cell>
          <cell r="AOE20">
            <v>71.064252529167433</v>
          </cell>
          <cell r="AOF20">
            <v>71.312334275656468</v>
          </cell>
          <cell r="AOG20">
            <v>2.590670862593925</v>
          </cell>
          <cell r="AOH20">
            <v>1.372954374816082</v>
          </cell>
          <cell r="AOI20">
            <v>6.8061769999999999</v>
          </cell>
          <cell r="AOJ20">
            <v>9.6</v>
          </cell>
          <cell r="AOK20">
            <v>1643.3689976767901</v>
          </cell>
          <cell r="AOL20">
            <v>1386.2192891341699</v>
          </cell>
          <cell r="AOM20">
            <v>122812.0542498724</v>
          </cell>
          <cell r="AON20">
            <v>114453.24846029009</v>
          </cell>
          <cell r="AOO20">
            <v>188807040.10201529</v>
          </cell>
          <cell r="AOP20">
            <v>110635.87275105499</v>
          </cell>
          <cell r="AOQ20">
            <v>181815563.30999821</v>
          </cell>
          <cell r="AOR20">
            <v>20715.580771986999</v>
          </cell>
          <cell r="AOS20">
            <v>-1.5454376058112509</v>
          </cell>
          <cell r="AOT20">
            <v>110272.194580857</v>
          </cell>
          <cell r="AOU20">
            <v>172217.12835138</v>
          </cell>
          <cell r="AOV20">
            <v>234333</v>
          </cell>
          <cell r="AOW20">
            <v>-6.8368164155067372</v>
          </cell>
          <cell r="AOX20">
            <v>-6.8220373225719797</v>
          </cell>
          <cell r="AOY20">
            <v>-6.8276872709120973</v>
          </cell>
          <cell r="AOZ20">
            <v>4.7203838943398503E-2</v>
          </cell>
          <cell r="APA20">
            <v>0.89022000000000001</v>
          </cell>
          <cell r="APB20">
            <v>1.1929903299817799</v>
          </cell>
          <cell r="APC20">
            <v>0.57283868511513203</v>
          </cell>
          <cell r="APD20">
            <v>4082.17968592033</v>
          </cell>
          <cell r="APE20">
            <v>3634.038</v>
          </cell>
          <cell r="APF20">
            <v>0.46780923806094799</v>
          </cell>
          <cell r="APG20">
            <v>-1.54543760581143E-2</v>
          </cell>
          <cell r="APH20">
            <v>1.898807904653119E-2</v>
          </cell>
          <cell r="API20" t="e">
            <v>#N/A</v>
          </cell>
          <cell r="APJ20">
            <v>1649.643349070363</v>
          </cell>
          <cell r="APK20">
            <v>-3.7903053599608327E-2</v>
          </cell>
        </row>
        <row r="21">
          <cell r="A21">
            <v>1984</v>
          </cell>
          <cell r="B21">
            <v>197.47945020183101</v>
          </cell>
          <cell r="C21">
            <v>-1.11129738543092</v>
          </cell>
          <cell r="D21">
            <v>-1.8680196014199679</v>
          </cell>
          <cell r="E21">
            <v>199.6986965958402</v>
          </cell>
          <cell r="F21">
            <v>201.23862720362311</v>
          </cell>
          <cell r="G21">
            <v>62.144131491330143</v>
          </cell>
          <cell r="H21">
            <v>62.537033010184373</v>
          </cell>
          <cell r="I21">
            <v>-0.42625062449603851</v>
          </cell>
          <cell r="J21">
            <v>1.2372527739923811</v>
          </cell>
          <cell r="K21">
            <v>3.0385819999999999</v>
          </cell>
          <cell r="L21">
            <v>3.5</v>
          </cell>
          <cell r="M21">
            <v>1831.4417289999999</v>
          </cell>
          <cell r="N21">
            <v>44.971886656371503</v>
          </cell>
          <cell r="O21">
            <v>3542.7976517813909</v>
          </cell>
          <cell r="P21">
            <v>3435.146840037939</v>
          </cell>
          <cell r="Q21">
            <v>6278038.3633464091</v>
          </cell>
          <cell r="R21">
            <v>3397.3204353282499</v>
          </cell>
          <cell r="S21">
            <v>6221994.4120446024</v>
          </cell>
          <cell r="T21">
            <v>614.242584275029</v>
          </cell>
          <cell r="U21">
            <v>0.89674192920214946</v>
          </cell>
          <cell r="V21" t="e">
            <v>#N/A</v>
          </cell>
          <cell r="W21">
            <v>5665.1194999999998</v>
          </cell>
          <cell r="X21">
            <v>7561.43</v>
          </cell>
          <cell r="Y21">
            <v>-7.1298426370869104</v>
          </cell>
          <cell r="Z21">
            <v>-7.1201458344172313</v>
          </cell>
          <cell r="AA21">
            <v>-7.1244960475221593</v>
          </cell>
          <cell r="AB21">
            <v>5.4306624893736118E-2</v>
          </cell>
          <cell r="AC21">
            <v>1.14349977834785</v>
          </cell>
          <cell r="AD21">
            <v>1.1049011984363599</v>
          </cell>
          <cell r="AE21">
            <v>0.43606093562728898</v>
          </cell>
          <cell r="AF21">
            <v>86.113073822173405</v>
          </cell>
          <cell r="AG21">
            <v>98.47028082850791</v>
          </cell>
          <cell r="AH21">
            <v>0.52859788237806693</v>
          </cell>
          <cell r="AI21">
            <v>8.9674192920168941E-3</v>
          </cell>
          <cell r="AJ21">
            <v>3.1438621931604111E-3</v>
          </cell>
          <cell r="AK21" t="e">
            <v>#N/A</v>
          </cell>
          <cell r="AL21">
            <v>1827.589519659972</v>
          </cell>
          <cell r="AM21">
            <v>-0.22939509306754149</v>
          </cell>
          <cell r="AN21">
            <v>245.85617251866401</v>
          </cell>
          <cell r="AO21">
            <v>-1.519207280678325</v>
          </cell>
          <cell r="AP21">
            <v>-1.665235459085757</v>
          </cell>
          <cell r="AQ21">
            <v>249.64885611692239</v>
          </cell>
          <cell r="AR21">
            <v>250.01958734173849</v>
          </cell>
          <cell r="AS21">
            <v>54.901267648138138</v>
          </cell>
          <cell r="AT21">
            <v>55.146152737965402</v>
          </cell>
          <cell r="AU21">
            <v>1.2011573967445339</v>
          </cell>
          <cell r="AV21">
            <v>1.423637751341289</v>
          </cell>
          <cell r="AW21">
            <v>9.5133770000000002</v>
          </cell>
          <cell r="AX21">
            <v>10.9</v>
          </cell>
          <cell r="AY21">
            <v>1714.4079652318501</v>
          </cell>
          <cell r="AZ21">
            <v>42.096328846665202</v>
          </cell>
          <cell r="BA21">
            <v>4063.033977120605</v>
          </cell>
          <cell r="BB21">
            <v>3676.5022372390281</v>
          </cell>
          <cell r="BC21">
            <v>6255962.7601370821</v>
          </cell>
          <cell r="BD21">
            <v>3604.08737412858</v>
          </cell>
          <cell r="BE21">
            <v>6178876.1015975801</v>
          </cell>
          <cell r="BF21">
            <v>659.28105262794895</v>
          </cell>
          <cell r="BG21">
            <v>1.1377556978372061</v>
          </cell>
          <cell r="BH21">
            <v>3641.0270833333302</v>
          </cell>
          <cell r="BI21">
            <v>7367.7559999999894</v>
          </cell>
          <cell r="BJ21" t="e">
            <v>#N/A</v>
          </cell>
          <cell r="BK21">
            <v>-6.9309762930921544</v>
          </cell>
          <cell r="BL21">
            <v>-6.9240399798220746</v>
          </cell>
          <cell r="BM21">
            <v>-6.9237267650331153</v>
          </cell>
          <cell r="BN21">
            <v>5.4773068318026447E-2</v>
          </cell>
          <cell r="BO21">
            <v>1.1264802342097999</v>
          </cell>
          <cell r="BP21">
            <v>1.06501859445487</v>
          </cell>
          <cell r="BQ21">
            <v>0.43108486431338799</v>
          </cell>
          <cell r="BR21">
            <v>105.984874770817</v>
          </cell>
          <cell r="BS21">
            <v>119.389866554527</v>
          </cell>
          <cell r="BT21">
            <v>0.51607988238993696</v>
          </cell>
          <cell r="BU21">
            <v>1.1377556978374E-2</v>
          </cell>
          <cell r="BV21">
            <v>-7.1319898419888372E-3</v>
          </cell>
          <cell r="BW21" t="e">
            <v>#N/A</v>
          </cell>
          <cell r="BX21">
            <v>1701.6072224221391</v>
          </cell>
          <cell r="BY21">
            <v>-2.439574998738259E-2</v>
          </cell>
          <cell r="BZ21" t="e">
            <v>#N/A</v>
          </cell>
          <cell r="CA21" t="e">
            <v>#N/A</v>
          </cell>
          <cell r="CB21" t="e">
            <v>#N/A</v>
          </cell>
          <cell r="CC21" t="e">
            <v>#N/A</v>
          </cell>
          <cell r="CD21" t="e">
            <v>#N/A</v>
          </cell>
          <cell r="CE21" t="e">
            <v>#N/A</v>
          </cell>
          <cell r="CF21" t="e">
            <v>#N/A</v>
          </cell>
          <cell r="CG21" t="e">
            <v>#N/A</v>
          </cell>
          <cell r="CH21" t="e">
            <v>#N/A</v>
          </cell>
          <cell r="CI21" t="e">
            <v>#N/A</v>
          </cell>
          <cell r="CJ21" t="e">
            <v>#N/A</v>
          </cell>
          <cell r="CK21" t="e">
            <v>#N/A</v>
          </cell>
          <cell r="CL21" t="e">
            <v>#N/A</v>
          </cell>
          <cell r="CM21" t="e">
            <v>#N/A</v>
          </cell>
          <cell r="CN21" t="e">
            <v>#N/A</v>
          </cell>
          <cell r="CO21" t="e">
            <v>#N/A</v>
          </cell>
          <cell r="CP21" t="e">
            <v>#N/A</v>
          </cell>
          <cell r="CQ21" t="e">
            <v>#N/A</v>
          </cell>
          <cell r="CR21" t="e">
            <v>#N/A</v>
          </cell>
          <cell r="CS21" t="e">
            <v>#N/A</v>
          </cell>
          <cell r="CT21" t="e">
            <v>#N/A</v>
          </cell>
          <cell r="CU21">
            <v>6618.2894999999999</v>
          </cell>
          <cell r="CV21">
            <v>8960.6790000000001</v>
          </cell>
          <cell r="CW21" t="e">
            <v>#N/A</v>
          </cell>
          <cell r="CX21" t="e">
            <v>#N/A</v>
          </cell>
          <cell r="CY21" t="e">
            <v>#N/A</v>
          </cell>
          <cell r="CZ21" t="e">
            <v>#N/A</v>
          </cell>
          <cell r="DA21" t="e">
            <v>#N/A</v>
          </cell>
          <cell r="DB21" t="e">
            <v>#N/A</v>
          </cell>
          <cell r="DC21" t="e">
            <v>#N/A</v>
          </cell>
          <cell r="DD21" t="e">
            <v>#N/A</v>
          </cell>
          <cell r="DE21" t="e">
            <v>#N/A</v>
          </cell>
          <cell r="DF21" t="e">
            <v>#N/A</v>
          </cell>
          <cell r="DG21" t="e">
            <v>#N/A</v>
          </cell>
          <cell r="DH21" t="e">
            <v>#N/A</v>
          </cell>
          <cell r="DI21" t="e">
            <v>#N/A</v>
          </cell>
          <cell r="DJ21" t="e">
            <v>#N/A</v>
          </cell>
          <cell r="DK21" t="e">
            <v>#N/A</v>
          </cell>
          <cell r="DL21" t="e">
            <v>#N/A</v>
          </cell>
          <cell r="DM21" t="e">
            <v>#N/A</v>
          </cell>
          <cell r="DN21" t="e">
            <v>#N/A</v>
          </cell>
          <cell r="DO21" t="e">
            <v>#N/A</v>
          </cell>
          <cell r="DP21" t="e">
            <v>#N/A</v>
          </cell>
          <cell r="DQ21" t="e">
            <v>#N/A</v>
          </cell>
          <cell r="DR21" t="e">
            <v>#N/A</v>
          </cell>
          <cell r="DS21" t="e">
            <v>#N/A</v>
          </cell>
          <cell r="DT21" t="e">
            <v>#N/A</v>
          </cell>
          <cell r="DU21" t="e">
            <v>#N/A</v>
          </cell>
          <cell r="DV21" t="e">
            <v>#N/A</v>
          </cell>
          <cell r="DW21" t="e">
            <v>#N/A</v>
          </cell>
          <cell r="DX21" t="e">
            <v>#N/A</v>
          </cell>
          <cell r="DY21" t="e">
            <v>#N/A</v>
          </cell>
          <cell r="DZ21" t="e">
            <v>#N/A</v>
          </cell>
          <cell r="EA21" t="e">
            <v>#N/A</v>
          </cell>
          <cell r="EB21" t="e">
            <v>#N/A</v>
          </cell>
          <cell r="EC21" t="e">
            <v>#N/A</v>
          </cell>
          <cell r="ED21" t="e">
            <v>#N/A</v>
          </cell>
          <cell r="EE21" t="e">
            <v>#N/A</v>
          </cell>
          <cell r="EF21" t="e">
            <v>#N/A</v>
          </cell>
          <cell r="EG21" t="e">
            <v>#N/A</v>
          </cell>
          <cell r="EH21">
            <v>534.95000000000005</v>
          </cell>
          <cell r="EI21" t="e">
            <v>#N/A</v>
          </cell>
          <cell r="EJ21" t="e">
            <v>#N/A</v>
          </cell>
          <cell r="EK21" t="e">
            <v>#N/A</v>
          </cell>
          <cell r="EL21" t="e">
            <v>#N/A</v>
          </cell>
          <cell r="EM21">
            <v>0.712532933292782</v>
          </cell>
          <cell r="EN21" t="e">
            <v>#N/A</v>
          </cell>
          <cell r="EO21" t="e">
            <v>#N/A</v>
          </cell>
          <cell r="EP21">
            <v>3.5970510185241902</v>
          </cell>
          <cell r="EQ21">
            <v>2.5630173134328298</v>
          </cell>
          <cell r="ER21" t="e">
            <v>#N/A</v>
          </cell>
          <cell r="ES21" t="e">
            <v>#N/A</v>
          </cell>
          <cell r="ET21" t="e">
            <v>#N/A</v>
          </cell>
          <cell r="EU21" t="e">
            <v>#N/A</v>
          </cell>
          <cell r="EV21" t="e">
            <v>#N/A</v>
          </cell>
          <cell r="EW21" t="e">
            <v>#N/A</v>
          </cell>
          <cell r="EX21" t="e">
            <v>#N/A</v>
          </cell>
          <cell r="EY21" t="e">
            <v>#N/A</v>
          </cell>
          <cell r="EZ21" t="e">
            <v>#N/A</v>
          </cell>
          <cell r="FA21" t="e">
            <v>#N/A</v>
          </cell>
          <cell r="FB21" t="e">
            <v>#N/A</v>
          </cell>
          <cell r="FC21" t="e">
            <v>#N/A</v>
          </cell>
          <cell r="FD21" t="e">
            <v>#N/A</v>
          </cell>
          <cell r="FE21" t="e">
            <v>#N/A</v>
          </cell>
          <cell r="FF21" t="e">
            <v>#N/A</v>
          </cell>
          <cell r="FG21" t="e">
            <v>#N/A</v>
          </cell>
          <cell r="FH21" t="e">
            <v>#N/A</v>
          </cell>
          <cell r="FI21" t="e">
            <v>#N/A</v>
          </cell>
          <cell r="FJ21" t="e">
            <v>#N/A</v>
          </cell>
          <cell r="FK21" t="e">
            <v>#N/A</v>
          </cell>
          <cell r="FL21" t="e">
            <v>#N/A</v>
          </cell>
          <cell r="FM21" t="e">
            <v>#N/A</v>
          </cell>
          <cell r="FN21" t="e">
            <v>#N/A</v>
          </cell>
          <cell r="FO21" t="e">
            <v>#N/A</v>
          </cell>
          <cell r="FP21" t="e">
            <v>#N/A</v>
          </cell>
          <cell r="FQ21" t="e">
            <v>#N/A</v>
          </cell>
          <cell r="FR21" t="e">
            <v>#N/A</v>
          </cell>
          <cell r="FS21">
            <v>7401.5959999999995</v>
          </cell>
          <cell r="FT21">
            <v>10333.721505490401</v>
          </cell>
          <cell r="FU21" t="e">
            <v>#N/A</v>
          </cell>
          <cell r="FV21" t="e">
            <v>#N/A</v>
          </cell>
          <cell r="FW21" t="e">
            <v>#N/A</v>
          </cell>
          <cell r="FX21" t="e">
            <v>#N/A</v>
          </cell>
          <cell r="FY21" t="e">
            <v>#N/A</v>
          </cell>
          <cell r="FZ21" t="e">
            <v>#N/A</v>
          </cell>
          <cell r="GA21" t="e">
            <v>#N/A</v>
          </cell>
          <cell r="GB21" t="e">
            <v>#N/A</v>
          </cell>
          <cell r="GC21" t="e">
            <v>#N/A</v>
          </cell>
          <cell r="GD21" t="e">
            <v>#N/A</v>
          </cell>
          <cell r="GE21" t="e">
            <v>#N/A</v>
          </cell>
          <cell r="GF21" t="e">
            <v>#N/A</v>
          </cell>
          <cell r="GG21" t="e">
            <v>#N/A</v>
          </cell>
          <cell r="GH21" t="e">
            <v>#N/A</v>
          </cell>
          <cell r="GI21" t="e">
            <v>#N/A</v>
          </cell>
          <cell r="GJ21">
            <v>1922.2386990663399</v>
          </cell>
          <cell r="GK21">
            <v>-0.84769524663905749</v>
          </cell>
          <cell r="GL21">
            <v>-1.6328362043002249</v>
          </cell>
          <cell r="GM21">
            <v>1938.672735694711</v>
          </cell>
          <cell r="GN21">
            <v>1954.146714099297</v>
          </cell>
          <cell r="GO21">
            <v>60.979105349646403</v>
          </cell>
          <cell r="GP21">
            <v>61.203118139686772</v>
          </cell>
          <cell r="GQ21">
            <v>2.0808847964583599</v>
          </cell>
          <cell r="GR21">
            <v>1.4511841452550021</v>
          </cell>
          <cell r="GS21">
            <v>6.0351949999999999</v>
          </cell>
          <cell r="GT21">
            <v>7.3999999999999986</v>
          </cell>
          <cell r="GU21">
            <v>1688.5615201083001</v>
          </cell>
          <cell r="GV21">
            <v>398.40405244760098</v>
          </cell>
          <cell r="GW21">
            <v>36695.308730539429</v>
          </cell>
          <cell r="GX21">
            <v>34480.675292799351</v>
          </cell>
          <cell r="GY21">
            <v>57994031.834575787</v>
          </cell>
          <cell r="GZ21">
            <v>33855.484405489202</v>
          </cell>
          <cell r="HA21">
            <v>57167068.211735703</v>
          </cell>
          <cell r="HB21">
            <v>6128.9235043630197</v>
          </cell>
          <cell r="HC21">
            <v>-0.21296113322850641</v>
          </cell>
          <cell r="HD21">
            <v>34282.291780865999</v>
          </cell>
          <cell r="HE21">
            <v>59956.6</v>
          </cell>
          <cell r="HF21">
            <v>77818.89053906269</v>
          </cell>
          <cell r="HG21">
            <v>-7.1009928299779093</v>
          </cell>
          <cell r="HH21">
            <v>-7.0927330435150351</v>
          </cell>
          <cell r="HI21">
            <v>-7.1018151112874079</v>
          </cell>
          <cell r="HJ21">
            <v>4.9164480761286579E-2</v>
          </cell>
          <cell r="HK21">
            <v>1.1443274722240599</v>
          </cell>
          <cell r="HL21">
            <v>1.1573996284724499</v>
          </cell>
          <cell r="HM21">
            <v>0.481424306291236</v>
          </cell>
          <cell r="HN21">
            <v>925.41243222418393</v>
          </cell>
          <cell r="HO21">
            <v>1058.9748693318199</v>
          </cell>
          <cell r="HP21">
            <v>0.56366092042693705</v>
          </cell>
          <cell r="HQ21">
            <v>-2.1296113322892031E-3</v>
          </cell>
          <cell r="HR21">
            <v>-7.6844610303484946E-3</v>
          </cell>
          <cell r="HS21" t="e">
            <v>#N/A</v>
          </cell>
          <cell r="HT21">
            <v>1681.9285394531339</v>
          </cell>
          <cell r="HU21">
            <v>-0.96020596603294539</v>
          </cell>
          <cell r="HV21">
            <v>1281.3311772059301</v>
          </cell>
          <cell r="HW21">
            <v>-0.50059796488396424</v>
          </cell>
          <cell r="HX21">
            <v>5.3585782025478153E-2</v>
          </cell>
          <cell r="HY21">
            <v>1287.777766497243</v>
          </cell>
          <cell r="HZ21">
            <v>1280.644933603289</v>
          </cell>
          <cell r="IA21">
            <v>71.524952307126526</v>
          </cell>
          <cell r="IB21">
            <v>71.882385074431795</v>
          </cell>
          <cell r="IC21">
            <v>3.0192902074888122</v>
          </cell>
          <cell r="ID21">
            <v>1.885726060671544</v>
          </cell>
          <cell r="IE21">
            <v>5.9485939999999999</v>
          </cell>
          <cell r="IF21">
            <v>7.9</v>
          </cell>
          <cell r="IG21">
            <v>1540.8369654768101</v>
          </cell>
          <cell r="IH21">
            <v>185.016474967394</v>
          </cell>
          <cell r="II21">
            <v>2754.936615644413</v>
          </cell>
          <cell r="IJ21">
            <v>2591.0566214223859</v>
          </cell>
          <cell r="IK21">
            <v>3976862.7132601729</v>
          </cell>
          <cell r="IL21">
            <v>2524.6799999999998</v>
          </cell>
          <cell r="IM21">
            <v>3890120.269999993</v>
          </cell>
          <cell r="IN21">
            <v>3229.55988645258</v>
          </cell>
          <cell r="IO21">
            <v>-2.9462259312906371</v>
          </cell>
          <cell r="IP21">
            <v>2540.6799999999998</v>
          </cell>
          <cell r="IQ21">
            <v>3832.5614999999898</v>
          </cell>
          <cell r="IR21">
            <v>5111.3500000000004</v>
          </cell>
          <cell r="IS21">
            <v>-5.5354485147604287</v>
          </cell>
          <cell r="IT21">
            <v>-5.5425369668518556</v>
          </cell>
          <cell r="IU21">
            <v>-5.5447645240878076</v>
          </cell>
          <cell r="IV21">
            <v>4.3418229474294009E-2</v>
          </cell>
          <cell r="IW21">
            <v>8.1464800000000004</v>
          </cell>
          <cell r="IX21">
            <v>10.2775859021869</v>
          </cell>
          <cell r="IY21">
            <v>0.43538448087009401</v>
          </cell>
          <cell r="IZ21">
            <v>74.839876854788798</v>
          </cell>
          <cell r="JA21">
            <v>609.68155999999999</v>
          </cell>
          <cell r="JB21">
            <v>0.49261684220156499</v>
          </cell>
          <cell r="JC21">
            <v>-3.8341781880167972E-2</v>
          </cell>
          <cell r="JD21">
            <v>-3.9836751628398266E-3</v>
          </cell>
          <cell r="JE21" t="e">
            <v>#N/A</v>
          </cell>
          <cell r="JF21">
            <v>1534.8420719100441</v>
          </cell>
          <cell r="JG21">
            <v>-0.53350681961127355</v>
          </cell>
          <cell r="JH21" t="e">
            <v>#N/A</v>
          </cell>
          <cell r="JI21" t="e">
            <v>#N/A</v>
          </cell>
          <cell r="JJ21" t="e">
            <v>#N/A</v>
          </cell>
          <cell r="JK21" t="e">
            <v>#N/A</v>
          </cell>
          <cell r="JL21" t="e">
            <v>#N/A</v>
          </cell>
          <cell r="JM21" t="e">
            <v>#N/A</v>
          </cell>
          <cell r="JN21" t="e">
            <v>#N/A</v>
          </cell>
          <cell r="JO21" t="e">
            <v>#N/A</v>
          </cell>
          <cell r="JP21" t="e">
            <v>#N/A</v>
          </cell>
          <cell r="JQ21" t="e">
            <v>#N/A</v>
          </cell>
          <cell r="JR21" t="e">
            <v>#N/A</v>
          </cell>
          <cell r="JS21" t="e">
            <v>#N/A</v>
          </cell>
          <cell r="JT21" t="e">
            <v>#N/A</v>
          </cell>
          <cell r="JU21" t="e">
            <v>#N/A</v>
          </cell>
          <cell r="JV21" t="e">
            <v>#N/A</v>
          </cell>
          <cell r="JW21" t="e">
            <v>#N/A</v>
          </cell>
          <cell r="JX21" t="e">
            <v>#N/A</v>
          </cell>
          <cell r="JY21" t="e">
            <v>#N/A</v>
          </cell>
          <cell r="JZ21" t="e">
            <v>#N/A</v>
          </cell>
          <cell r="KA21" t="e">
            <v>#N/A</v>
          </cell>
          <cell r="KB21" t="e">
            <v>#N/A</v>
          </cell>
          <cell r="KC21">
            <v>1106.5965000000001</v>
          </cell>
          <cell r="KD21">
            <v>1530.73734786916</v>
          </cell>
          <cell r="KE21" t="e">
            <v>#N/A</v>
          </cell>
          <cell r="KF21" t="e">
            <v>#N/A</v>
          </cell>
          <cell r="KG21" t="e">
            <v>#N/A</v>
          </cell>
          <cell r="KH21" t="e">
            <v>#N/A</v>
          </cell>
          <cell r="KI21" t="e">
            <v>#N/A</v>
          </cell>
          <cell r="KJ21" t="e">
            <v>#N/A</v>
          </cell>
          <cell r="KK21" t="e">
            <v>#N/A</v>
          </cell>
          <cell r="KL21" t="e">
            <v>#N/A</v>
          </cell>
          <cell r="KM21" t="e">
            <v>#N/A</v>
          </cell>
          <cell r="KN21" t="e">
            <v>#N/A</v>
          </cell>
          <cell r="KO21" t="e">
            <v>#N/A</v>
          </cell>
          <cell r="KP21" t="e">
            <v>#N/A</v>
          </cell>
          <cell r="KQ21" t="e">
            <v>#N/A</v>
          </cell>
          <cell r="KR21" t="e">
            <v>#N/A</v>
          </cell>
          <cell r="KS21" t="e">
            <v>#N/A</v>
          </cell>
          <cell r="KT21">
            <v>129.30932734750601</v>
          </cell>
          <cell r="KU21">
            <v>-1.3403126134999499</v>
          </cell>
          <cell r="KV21">
            <v>-2.163321213057956</v>
          </cell>
          <cell r="KW21">
            <v>131.0660217692924</v>
          </cell>
          <cell r="KX21">
            <v>132.1685577952841</v>
          </cell>
          <cell r="KY21">
            <v>56.340361956784989</v>
          </cell>
          <cell r="KZ21">
            <v>56.736474894130751</v>
          </cell>
          <cell r="LA21">
            <v>3.6505104981634058</v>
          </cell>
          <cell r="LB21">
            <v>-0.38833484816240832</v>
          </cell>
          <cell r="LC21">
            <v>6.4806319999999999</v>
          </cell>
          <cell r="LD21">
            <v>7.4</v>
          </cell>
          <cell r="LE21">
            <v>2166.0134105605798</v>
          </cell>
          <cell r="LF21">
            <v>24.3001559540388</v>
          </cell>
          <cell r="LG21">
            <v>4115.3705612450422</v>
          </cell>
          <cell r="LH21">
            <v>3848.6685397344158</v>
          </cell>
          <cell r="LI21">
            <v>8448002.0386256129</v>
          </cell>
          <cell r="LJ21">
            <v>3784.2273220000002</v>
          </cell>
          <cell r="LK21">
            <v>8196687.12806175</v>
          </cell>
          <cell r="LL21">
            <v>501.749473679348</v>
          </cell>
          <cell r="LM21">
            <v>-0.74205583643136563</v>
          </cell>
          <cell r="LN21" t="e">
            <v>#N/A</v>
          </cell>
          <cell r="LO21">
            <v>7253.4830000000002</v>
          </cell>
          <cell r="LP21">
            <v>9895.8009999999995</v>
          </cell>
          <cell r="LQ21">
            <v>-7.6616343123008859</v>
          </cell>
          <cell r="LR21">
            <v>-7.653303628655852</v>
          </cell>
          <cell r="LS21">
            <v>-7.6677704913887883</v>
          </cell>
          <cell r="LT21">
            <v>2.9367461675916251E-2</v>
          </cell>
          <cell r="LU21">
            <v>0.259472927366104</v>
          </cell>
          <cell r="LV21">
            <v>0.17915218465146601</v>
          </cell>
          <cell r="LW21">
            <v>0.46686016884153497</v>
          </cell>
          <cell r="LX21">
            <v>60.369374398242201</v>
          </cell>
          <cell r="LY21">
            <v>15.6642182983722</v>
          </cell>
          <cell r="LZ21">
            <v>0.12651311000555299</v>
          </cell>
          <cell r="MA21">
            <v>-6.8296271724778979E-3</v>
          </cell>
          <cell r="MB21">
            <v>-1.844766713199639E-3</v>
          </cell>
          <cell r="MC21" t="e">
            <v>#N/A</v>
          </cell>
          <cell r="MD21">
            <v>2195.0453647558279</v>
          </cell>
          <cell r="ME21">
            <v>-0.8070890303760847</v>
          </cell>
          <cell r="MF21">
            <v>555.79642303190792</v>
          </cell>
          <cell r="MG21">
            <v>-3.233895025568867</v>
          </cell>
          <cell r="MH21">
            <v>-3.4837019262354612</v>
          </cell>
          <cell r="MI21">
            <v>574.37097750164492</v>
          </cell>
          <cell r="MJ21">
            <v>575.85758480617358</v>
          </cell>
          <cell r="MK21">
            <v>52.320177652216678</v>
          </cell>
          <cell r="ML21">
            <v>53.100839312410173</v>
          </cell>
          <cell r="MM21">
            <v>4.1769536062505894</v>
          </cell>
          <cell r="MN21">
            <v>1.823361196159468</v>
          </cell>
          <cell r="MO21">
            <v>13.697760000000001</v>
          </cell>
          <cell r="MP21">
            <v>16.7</v>
          </cell>
          <cell r="MQ21">
            <v>1783.72914838163</v>
          </cell>
          <cell r="MR21">
            <v>85.719956235799188</v>
          </cell>
          <cell r="MS21">
            <v>14535.208049147281</v>
          </cell>
          <cell r="MT21">
            <v>12544.2101350744</v>
          </cell>
          <cell r="MU21">
            <v>22608019.88975893</v>
          </cell>
          <cell r="MV21">
            <v>11929.825142122199</v>
          </cell>
          <cell r="MW21">
            <v>21279576.841099389</v>
          </cell>
          <cell r="MX21">
            <v>1514.8571844517501</v>
          </cell>
          <cell r="MY21">
            <v>-3.54100840633369</v>
          </cell>
          <cell r="MZ21">
            <v>11860.2120155055</v>
          </cell>
          <cell r="NA21">
            <v>27372.8404999999</v>
          </cell>
          <cell r="NB21">
            <v>38330.364000000001</v>
          </cell>
          <cell r="NC21">
            <v>-7.2102925934767992</v>
          </cell>
          <cell r="ND21">
            <v>-7.2179154465175817</v>
          </cell>
          <cell r="NE21">
            <v>-7.2167811875972108</v>
          </cell>
          <cell r="NF21">
            <v>3.9056420371068809E-2</v>
          </cell>
          <cell r="NG21">
            <v>0.76069741444592698</v>
          </cell>
          <cell r="NH21">
            <v>0.55963409203343295</v>
          </cell>
          <cell r="NI21">
            <v>0.39302427518903299</v>
          </cell>
          <cell r="NJ21">
            <v>218.44148631477299</v>
          </cell>
          <cell r="NK21">
            <v>166.16787384737299</v>
          </cell>
          <cell r="NL21">
            <v>0.31884620359931898</v>
          </cell>
          <cell r="NM21">
            <v>-4.4402188674767647E-2</v>
          </cell>
          <cell r="NN21">
            <v>-5.9599431159963277E-3</v>
          </cell>
          <cell r="NO21" t="e">
            <v>#N/A</v>
          </cell>
          <cell r="NP21">
            <v>1802.267312674034</v>
          </cell>
          <cell r="NQ21">
            <v>-1.3502270604221711</v>
          </cell>
          <cell r="NR21">
            <v>121.660305559671</v>
          </cell>
          <cell r="NS21">
            <v>-1.477758673120644</v>
          </cell>
          <cell r="NT21">
            <v>-0.4354476867936552</v>
          </cell>
          <cell r="NU21">
            <v>123.4851175949435</v>
          </cell>
          <cell r="NV21">
            <v>122.1923894931569</v>
          </cell>
          <cell r="NW21">
            <v>68.895373497309919</v>
          </cell>
          <cell r="NX21">
            <v>69.202453597864405</v>
          </cell>
          <cell r="NY21">
            <v>2.067852668128189</v>
          </cell>
          <cell r="NZ21">
            <v>1.7929188990681411</v>
          </cell>
          <cell r="OA21">
            <v>4.0884729999999996</v>
          </cell>
          <cell r="OB21">
            <v>5.2</v>
          </cell>
          <cell r="OC21">
            <v>1761.8672852290599</v>
          </cell>
          <cell r="OD21">
            <v>31.873181540562499</v>
          </cell>
          <cell r="OE21">
            <v>2557.9752739327</v>
          </cell>
          <cell r="OF21">
            <v>2453.3931455112861</v>
          </cell>
          <cell r="OG21">
            <v>4316940.6814698763</v>
          </cell>
          <cell r="OH21">
            <v>2414.1999999999998</v>
          </cell>
          <cell r="OI21">
            <v>4253499.9999999963</v>
          </cell>
          <cell r="OJ21">
            <v>409.34223863384801</v>
          </cell>
          <cell r="OK21">
            <v>0.23599721426255019</v>
          </cell>
          <cell r="OL21">
            <v>2419</v>
          </cell>
          <cell r="OM21">
            <v>3696.3649999999998</v>
          </cell>
          <cell r="ON21">
            <v>4881.8</v>
          </cell>
          <cell r="OO21">
            <v>-7.2249745463302393</v>
          </cell>
          <cell r="OP21">
            <v>-7.2221863014977981</v>
          </cell>
          <cell r="OQ21">
            <v>-7.2197098048391783</v>
          </cell>
          <cell r="OR21">
            <v>4.9749832632646082E-2</v>
          </cell>
          <cell r="OS21">
            <v>0.79453321963829504</v>
          </cell>
          <cell r="OT21">
            <v>1.0166109464106099</v>
          </cell>
          <cell r="OU21">
            <v>0.55252144034752704</v>
          </cell>
          <cell r="OV21">
            <v>67.219927260949802</v>
          </cell>
          <cell r="OW21">
            <v>53.4084652304944</v>
          </cell>
          <cell r="OX21">
            <v>0.51336969032794599</v>
          </cell>
          <cell r="OY21">
            <v>7.7286886562439178E-3</v>
          </cell>
          <cell r="OZ21">
            <v>-3.1055211155794332E-3</v>
          </cell>
          <cell r="PA21" t="e">
            <v>#N/A</v>
          </cell>
          <cell r="PB21">
            <v>1759.5796618932141</v>
          </cell>
          <cell r="PC21">
            <v>-0.51820668950175452</v>
          </cell>
          <cell r="PD21">
            <v>1305.06880556858</v>
          </cell>
          <cell r="PE21">
            <v>-1.4150749736430379</v>
          </cell>
          <cell r="PF21">
            <v>-1.577520250228859</v>
          </cell>
          <cell r="PG21">
            <v>1323.801590577531</v>
          </cell>
          <cell r="PH21">
            <v>1325.9865112996349</v>
          </cell>
          <cell r="PI21">
            <v>60.347135426207011</v>
          </cell>
          <cell r="PJ21">
            <v>60.818248163140161</v>
          </cell>
          <cell r="PK21">
            <v>1.560732974751478</v>
          </cell>
          <cell r="PL21">
            <v>1.735885152076033</v>
          </cell>
          <cell r="PM21">
            <v>6.9636649999999998</v>
          </cell>
          <cell r="PN21">
            <v>8.4</v>
          </cell>
          <cell r="PO21">
            <v>1656.7658025568101</v>
          </cell>
          <cell r="PP21">
            <v>265.76849853106802</v>
          </cell>
          <cell r="PQ21">
            <v>24785.883863943822</v>
          </cell>
          <cell r="PR21">
            <v>23059.87794436972</v>
          </cell>
          <cell r="PS21">
            <v>38214123.307497948</v>
          </cell>
          <cell r="PT21">
            <v>22528</v>
          </cell>
          <cell r="PU21">
            <v>37323619.999999806</v>
          </cell>
          <cell r="PV21">
            <v>3936.7503444357899</v>
          </cell>
          <cell r="PW21">
            <v>-2.0402870931239381</v>
          </cell>
          <cell r="PX21">
            <v>22334.1969776757</v>
          </cell>
          <cell r="PY21">
            <v>40754.024676043999</v>
          </cell>
          <cell r="PZ21">
            <v>56339</v>
          </cell>
          <cell r="QA21">
            <v>-7.0561667670708816</v>
          </cell>
          <cell r="QB21">
            <v>-7.0526900784080224</v>
          </cell>
          <cell r="QC21">
            <v>-7.0572411589645636</v>
          </cell>
          <cell r="QD21">
            <v>4.9498386611072892E-2</v>
          </cell>
          <cell r="QE21">
            <v>1.0475778137896199</v>
          </cell>
          <cell r="QF21">
            <v>1.1577631641866799</v>
          </cell>
          <cell r="QG21">
            <v>0.51164554535950701</v>
          </cell>
          <cell r="QH21">
            <v>667.732640756818</v>
          </cell>
          <cell r="QI21">
            <v>699.50189999999998</v>
          </cell>
          <cell r="QJ21">
            <v>0.59245746873284799</v>
          </cell>
          <cell r="QK21">
            <v>-2.2710474436894931E-2</v>
          </cell>
          <cell r="QL21">
            <v>-8.1815783296024791E-3</v>
          </cell>
          <cell r="QM21" t="e">
            <v>#N/A</v>
          </cell>
          <cell r="QN21">
            <v>1657.1693657566941</v>
          </cell>
          <cell r="QO21">
            <v>-1.228042240560745</v>
          </cell>
          <cell r="QP21" t="e">
            <v>#N/A</v>
          </cell>
          <cell r="QQ21" t="e">
            <v>#N/A</v>
          </cell>
          <cell r="QR21" t="e">
            <v>#N/A</v>
          </cell>
          <cell r="QS21" t="e">
            <v>#N/A</v>
          </cell>
          <cell r="QT21" t="e">
            <v>#N/A</v>
          </cell>
          <cell r="QU21" t="e">
            <v>#N/A</v>
          </cell>
          <cell r="QV21" t="e">
            <v>#N/A</v>
          </cell>
          <cell r="QW21" t="e">
            <v>#N/A</v>
          </cell>
          <cell r="QX21" t="e">
            <v>#N/A</v>
          </cell>
          <cell r="QY21" t="e">
            <v>#N/A</v>
          </cell>
          <cell r="QZ21" t="e">
            <v>#N/A</v>
          </cell>
          <cell r="RA21" t="e">
            <v>#N/A</v>
          </cell>
          <cell r="RB21" t="e">
            <v>#N/A</v>
          </cell>
          <cell r="RC21" t="e">
            <v>#N/A</v>
          </cell>
          <cell r="RD21" t="e">
            <v>#N/A</v>
          </cell>
          <cell r="RE21" t="e">
            <v>#N/A</v>
          </cell>
          <cell r="RF21" t="e">
            <v>#N/A</v>
          </cell>
          <cell r="RG21" t="e">
            <v>#N/A</v>
          </cell>
          <cell r="RH21" t="e">
            <v>#N/A</v>
          </cell>
          <cell r="RI21" t="e">
            <v>#N/A</v>
          </cell>
          <cell r="RJ21" t="e">
            <v>#N/A</v>
          </cell>
          <cell r="RK21" t="e">
            <v>#N/A</v>
          </cell>
          <cell r="RL21">
            <v>4680.2849999999999</v>
          </cell>
          <cell r="RM21" t="e">
            <v>#N/A</v>
          </cell>
          <cell r="RN21" t="e">
            <v>#N/A</v>
          </cell>
          <cell r="RO21" t="e">
            <v>#N/A</v>
          </cell>
          <cell r="RP21" t="e">
            <v>#N/A</v>
          </cell>
          <cell r="RQ21" t="e">
            <v>#N/A</v>
          </cell>
          <cell r="RR21" t="e">
            <v>#N/A</v>
          </cell>
          <cell r="RS21" t="e">
            <v>#N/A</v>
          </cell>
          <cell r="RT21" t="e">
            <v>#N/A</v>
          </cell>
          <cell r="RU21" t="e">
            <v>#N/A</v>
          </cell>
          <cell r="RV21" t="e">
            <v>#N/A</v>
          </cell>
          <cell r="RW21" t="e">
            <v>#N/A</v>
          </cell>
          <cell r="RX21" t="e">
            <v>#N/A</v>
          </cell>
          <cell r="RY21" t="e">
            <v>#N/A</v>
          </cell>
          <cell r="RZ21" t="e">
            <v>#N/A</v>
          </cell>
          <cell r="SA21" t="e">
            <v>#N/A</v>
          </cell>
          <cell r="SB21" t="e">
            <v>#N/A</v>
          </cell>
          <cell r="SC21" t="e">
            <v>#N/A</v>
          </cell>
          <cell r="SD21" t="e">
            <v>#N/A</v>
          </cell>
          <cell r="SE21" t="e">
            <v>#N/A</v>
          </cell>
          <cell r="SF21" t="e">
            <v>#N/A</v>
          </cell>
          <cell r="SG21" t="e">
            <v>#N/A</v>
          </cell>
          <cell r="SH21" t="e">
            <v>#N/A</v>
          </cell>
          <cell r="SI21" t="e">
            <v>#N/A</v>
          </cell>
          <cell r="SJ21" t="e">
            <v>#N/A</v>
          </cell>
          <cell r="SK21" t="e">
            <v>#N/A</v>
          </cell>
          <cell r="SL21" t="e">
            <v>#N/A</v>
          </cell>
          <cell r="SM21" t="e">
            <v>#N/A</v>
          </cell>
          <cell r="SN21" t="e">
            <v>#N/A</v>
          </cell>
          <cell r="SO21" t="e">
            <v>#N/A</v>
          </cell>
          <cell r="SP21" t="e">
            <v>#N/A</v>
          </cell>
          <cell r="SQ21" t="e">
            <v>#N/A</v>
          </cell>
          <cell r="SR21" t="e">
            <v>#N/A</v>
          </cell>
          <cell r="SS21" t="e">
            <v>#N/A</v>
          </cell>
          <cell r="ST21" t="e">
            <v>#N/A</v>
          </cell>
          <cell r="SU21" t="e">
            <v>#N/A</v>
          </cell>
          <cell r="SV21" t="e">
            <v>#N/A</v>
          </cell>
          <cell r="SW21">
            <v>7830.1569999999901</v>
          </cell>
          <cell r="SX21">
            <v>10668.094999999999</v>
          </cell>
          <cell r="SY21" t="e">
            <v>#N/A</v>
          </cell>
          <cell r="SZ21" t="e">
            <v>#N/A</v>
          </cell>
          <cell r="TA21" t="e">
            <v>#N/A</v>
          </cell>
          <cell r="TB21" t="e">
            <v>#N/A</v>
          </cell>
          <cell r="TC21">
            <v>37.905200000000001</v>
          </cell>
          <cell r="TD21" t="e">
            <v>#N/A</v>
          </cell>
          <cell r="TE21" t="e">
            <v>#N/A</v>
          </cell>
          <cell r="TF21">
            <v>26.9250364826271</v>
          </cell>
          <cell r="TG21">
            <v>1020.59889288127</v>
          </cell>
          <cell r="TH21" t="e">
            <v>#N/A</v>
          </cell>
          <cell r="TI21" t="e">
            <v>#N/A</v>
          </cell>
          <cell r="TJ21" t="e">
            <v>#N/A</v>
          </cell>
          <cell r="TK21" t="e">
            <v>#N/A</v>
          </cell>
          <cell r="TL21" t="e">
            <v>#N/A</v>
          </cell>
          <cell r="TM21" t="e">
            <v>#N/A</v>
          </cell>
          <cell r="TN21">
            <v>59.861381629953698</v>
          </cell>
          <cell r="TO21">
            <v>-3.1552788196589239</v>
          </cell>
          <cell r="TP21">
            <v>-0.1049101309363976</v>
          </cell>
          <cell r="TQ21">
            <v>61.811713535198052</v>
          </cell>
          <cell r="TR21">
            <v>59.92424823724204</v>
          </cell>
          <cell r="TS21">
            <v>66.625013738943565</v>
          </cell>
          <cell r="TT21">
            <v>66.595914401389436</v>
          </cell>
          <cell r="TU21">
            <v>4.8481708283991232</v>
          </cell>
          <cell r="TV21">
            <v>2.627857080967289</v>
          </cell>
          <cell r="TW21">
            <v>14.838765580677389</v>
          </cell>
          <cell r="TX21">
            <v>15.5</v>
          </cell>
          <cell r="TY21">
            <v>2027.9570757956701</v>
          </cell>
          <cell r="TZ21">
            <v>14.040317282243</v>
          </cell>
          <cell r="UA21">
            <v>1565.514113136966</v>
          </cell>
          <cell r="UB21">
            <v>1333.2111437561509</v>
          </cell>
          <cell r="UC21">
            <v>2738818.7397121591</v>
          </cell>
          <cell r="UD21">
            <v>1323.4374540475001</v>
          </cell>
          <cell r="UE21">
            <v>2683874.3493086342</v>
          </cell>
          <cell r="UF21">
            <v>216.76602600840101</v>
          </cell>
          <cell r="UG21">
            <v>-2.0323791030469209</v>
          </cell>
          <cell r="UH21" t="e">
            <v>#N/A</v>
          </cell>
          <cell r="UI21">
            <v>2350.7660000000001</v>
          </cell>
          <cell r="UJ21">
            <v>3529.86</v>
          </cell>
          <cell r="UK21">
            <v>-7.4123566843808</v>
          </cell>
          <cell r="UL21">
            <v>-7.4175822826694269</v>
          </cell>
          <cell r="UM21">
            <v>-7.393467831364652</v>
          </cell>
          <cell r="UN21">
            <v>3.290382799955225E-2</v>
          </cell>
          <cell r="UO21">
            <v>0.92175620013103698</v>
          </cell>
          <cell r="UP21">
            <v>0.89456539288034698</v>
          </cell>
          <cell r="UQ21">
            <v>0.43158017153123701</v>
          </cell>
          <cell r="UR21">
            <v>25.834985351952302</v>
          </cell>
          <cell r="US21">
            <v>23.8135579284565</v>
          </cell>
          <cell r="UT21">
            <v>0.77705410343612002</v>
          </cell>
          <cell r="UU21" t="e">
            <v>#N/A</v>
          </cell>
          <cell r="UV21" t="e">
            <v>#N/A</v>
          </cell>
          <cell r="UW21" t="e">
            <v>#N/A</v>
          </cell>
          <cell r="UX21">
            <v>2054.3023155326241</v>
          </cell>
          <cell r="UY21">
            <v>0.1178463585190359</v>
          </cell>
          <cell r="UZ21">
            <v>1261.17643682217</v>
          </cell>
          <cell r="VA21">
            <v>-1.7636865610214489</v>
          </cell>
          <cell r="VB21">
            <v>-1.9839204592874251</v>
          </cell>
          <cell r="VC21">
            <v>1283.818979633814</v>
          </cell>
          <cell r="VD21">
            <v>1286.703613051897</v>
          </cell>
          <cell r="VE21">
            <v>54.679046150022216</v>
          </cell>
          <cell r="VF21">
            <v>55.157593931952533</v>
          </cell>
          <cell r="VG21">
            <v>2.4564807217733349</v>
          </cell>
          <cell r="VH21">
            <v>0.74697913919896664</v>
          </cell>
          <cell r="VI21">
            <v>7.7628830000000004</v>
          </cell>
          <cell r="VJ21">
            <v>8</v>
          </cell>
          <cell r="VK21">
            <v>1838.9530926372599</v>
          </cell>
          <cell r="VL21">
            <v>260.33484997914798</v>
          </cell>
          <cell r="VM21">
            <v>23354.17728727097</v>
          </cell>
          <cell r="VN21">
            <v>21541.219828847559</v>
          </cell>
          <cell r="VO21">
            <v>39713488.761393838</v>
          </cell>
          <cell r="VP21">
            <v>21299.431735926399</v>
          </cell>
          <cell r="VQ21">
            <v>39168655.862198062</v>
          </cell>
          <cell r="VR21">
            <v>3748.2647133417099</v>
          </cell>
          <cell r="VS21">
            <v>-3.9665131669178302</v>
          </cell>
          <cell r="VT21">
            <v>21270.028285246299</v>
          </cell>
          <cell r="VU21">
            <v>42340.819499999998</v>
          </cell>
          <cell r="VV21">
            <v>56576.718000000001</v>
          </cell>
          <cell r="VW21">
            <v>-7.1045684529249984</v>
          </cell>
          <cell r="VX21">
            <v>-7.0909874794289909</v>
          </cell>
          <cell r="VY21">
            <v>-7.0957533472528826</v>
          </cell>
          <cell r="VZ21">
            <v>4.586822202831177E-2</v>
          </cell>
          <cell r="WA21">
            <v>0.71342426417803295</v>
          </cell>
          <cell r="WB21">
            <v>0.62257326394649404</v>
          </cell>
          <cell r="WC21">
            <v>0.44081212793956498</v>
          </cell>
          <cell r="WD21">
            <v>555.94186882282202</v>
          </cell>
          <cell r="WE21">
            <v>396.62241869068203</v>
          </cell>
          <cell r="WF21">
            <v>0.367237163050111</v>
          </cell>
          <cell r="WG21">
            <v>-3.9665131669192992E-2</v>
          </cell>
          <cell r="WH21">
            <v>-1.1513331413615579E-2</v>
          </cell>
          <cell r="WI21" t="e">
            <v>#N/A</v>
          </cell>
          <cell r="WJ21">
            <v>1843.604451230304</v>
          </cell>
          <cell r="WK21">
            <v>0.1124342471833462</v>
          </cell>
          <cell r="WL21" t="e">
            <v>#N/A</v>
          </cell>
          <cell r="WM21" t="e">
            <v>#N/A</v>
          </cell>
          <cell r="WN21" t="e">
            <v>#N/A</v>
          </cell>
          <cell r="WO21" t="e">
            <v>#N/A</v>
          </cell>
          <cell r="WP21" t="e">
            <v>#N/A</v>
          </cell>
          <cell r="WQ21" t="e">
            <v>#N/A</v>
          </cell>
          <cell r="WR21" t="e">
            <v>#N/A</v>
          </cell>
          <cell r="WS21" t="e">
            <v>#N/A</v>
          </cell>
          <cell r="WT21" t="e">
            <v>#N/A</v>
          </cell>
          <cell r="WU21" t="e">
            <v>#N/A</v>
          </cell>
          <cell r="WV21" t="e">
            <v>#N/A</v>
          </cell>
          <cell r="WW21" t="e">
            <v>#N/A</v>
          </cell>
          <cell r="WX21" t="e">
            <v>#N/A</v>
          </cell>
          <cell r="WY21" t="e">
            <v>#N/A</v>
          </cell>
          <cell r="WZ21" t="e">
            <v>#N/A</v>
          </cell>
          <cell r="XA21" t="e">
            <v>#N/A</v>
          </cell>
          <cell r="XB21" t="e">
            <v>#N/A</v>
          </cell>
          <cell r="XC21" t="e">
            <v>#N/A</v>
          </cell>
          <cell r="XD21" t="e">
            <v>#N/A</v>
          </cell>
          <cell r="XE21" t="e">
            <v>#N/A</v>
          </cell>
          <cell r="XF21" t="e">
            <v>#N/A</v>
          </cell>
          <cell r="XG21">
            <v>2531.3984999999998</v>
          </cell>
          <cell r="XH21">
            <v>3514.2044999999998</v>
          </cell>
          <cell r="XI21" t="e">
            <v>#N/A</v>
          </cell>
          <cell r="XJ21" t="e">
            <v>#N/A</v>
          </cell>
          <cell r="XK21" t="e">
            <v>#N/A</v>
          </cell>
          <cell r="XL21" t="e">
            <v>#N/A</v>
          </cell>
          <cell r="XM21" t="e">
            <v>#N/A</v>
          </cell>
          <cell r="XN21" t="e">
            <v>#N/A</v>
          </cell>
          <cell r="XO21" t="e">
            <v>#N/A</v>
          </cell>
          <cell r="XP21" t="e">
            <v>#N/A</v>
          </cell>
          <cell r="XQ21" t="e">
            <v>#N/A</v>
          </cell>
          <cell r="XR21" t="e">
            <v>#N/A</v>
          </cell>
          <cell r="XS21" t="e">
            <v>#N/A</v>
          </cell>
          <cell r="XT21" t="e">
            <v>#N/A</v>
          </cell>
          <cell r="XU21" t="e">
            <v>#N/A</v>
          </cell>
          <cell r="XV21" t="e">
            <v>#N/A</v>
          </cell>
          <cell r="XW21" t="e">
            <v>#N/A</v>
          </cell>
          <cell r="XX21">
            <v>16.6033539601451</v>
          </cell>
          <cell r="XY21">
            <v>-2.147859962984477</v>
          </cell>
          <cell r="XZ21">
            <v>-3.57469194998512</v>
          </cell>
          <cell r="YA21">
            <v>16.967798510961931</v>
          </cell>
          <cell r="YB21">
            <v>17.218875724548479</v>
          </cell>
          <cell r="YC21">
            <v>56.284498864718401</v>
          </cell>
          <cell r="YD21">
            <v>56.273118814160341</v>
          </cell>
          <cell r="YE21">
            <v>5.7397019512750447</v>
          </cell>
          <cell r="YF21">
            <v>3.0855589612784229</v>
          </cell>
          <cell r="YG21">
            <v>2.0329120000000001</v>
          </cell>
          <cell r="YH21">
            <v>3</v>
          </cell>
          <cell r="YI21">
            <v>1644.39693613657</v>
          </cell>
          <cell r="YJ21">
            <v>2.39502542337158</v>
          </cell>
          <cell r="YK21">
            <v>158.53938309751021</v>
          </cell>
          <cell r="YL21">
            <v>163.07731864975511</v>
          </cell>
          <cell r="YM21">
            <v>270130.466513908</v>
          </cell>
          <cell r="YN21">
            <v>160.70241924971899</v>
          </cell>
          <cell r="YO21">
            <v>264258.56584397249</v>
          </cell>
          <cell r="YP21">
            <v>43.326536437343599</v>
          </cell>
          <cell r="YQ21">
            <v>0.18806439347731629</v>
          </cell>
          <cell r="YR21">
            <v>153.81430101130201</v>
          </cell>
          <cell r="YS21">
            <v>281.73200000000003</v>
          </cell>
          <cell r="YT21">
            <v>366.4</v>
          </cell>
          <cell r="YU21">
            <v>-6.624507290845739</v>
          </cell>
          <cell r="YV21">
            <v>-6.6117406610924014</v>
          </cell>
          <cell r="YW21">
            <v>-6.617079726649556</v>
          </cell>
          <cell r="YX21">
            <v>4.343238493196222E-2</v>
          </cell>
          <cell r="YY21">
            <v>1.1264802342097999</v>
          </cell>
          <cell r="YZ21">
            <v>1.1518140898595399</v>
          </cell>
          <cell r="ZA21">
            <v>0.33987536993073902</v>
          </cell>
          <cell r="ZB21">
            <v>5.6430710692953499</v>
          </cell>
          <cell r="ZC21">
            <v>6.3568080198023793</v>
          </cell>
          <cell r="ZD21">
            <v>0.40027561888159502</v>
          </cell>
          <cell r="ZE21">
            <v>1.880643934774104E-3</v>
          </cell>
          <cell r="ZF21">
            <v>1.8806439347741129E-3</v>
          </cell>
          <cell r="ZG21" t="e">
            <v>#N/A</v>
          </cell>
          <cell r="ZH21">
            <v>1656.4563898310921</v>
          </cell>
          <cell r="ZI21">
            <v>-0.36642810111078278</v>
          </cell>
          <cell r="ZJ21" t="e">
            <v>#N/A</v>
          </cell>
          <cell r="ZK21" t="e">
            <v>#N/A</v>
          </cell>
          <cell r="ZL21" t="e">
            <v>#N/A</v>
          </cell>
          <cell r="ZM21" t="e">
            <v>#N/A</v>
          </cell>
          <cell r="ZN21" t="e">
            <v>#N/A</v>
          </cell>
          <cell r="ZO21" t="e">
            <v>#N/A</v>
          </cell>
          <cell r="ZP21" t="e">
            <v>#N/A</v>
          </cell>
          <cell r="ZQ21" t="e">
            <v>#N/A</v>
          </cell>
          <cell r="ZR21" t="e">
            <v>#N/A</v>
          </cell>
          <cell r="ZS21" t="e">
            <v>#N/A</v>
          </cell>
          <cell r="ZT21" t="e">
            <v>#N/A</v>
          </cell>
          <cell r="ZU21" t="e">
            <v>#N/A</v>
          </cell>
          <cell r="ZV21" t="e">
            <v>#N/A</v>
          </cell>
          <cell r="ZW21" t="e">
            <v>#N/A</v>
          </cell>
          <cell r="ZX21" t="e">
            <v>#N/A</v>
          </cell>
          <cell r="ZY21" t="e">
            <v>#N/A</v>
          </cell>
          <cell r="ZZ21" t="e">
            <v>#N/A</v>
          </cell>
          <cell r="AAA21" t="e">
            <v>#N/A</v>
          </cell>
          <cell r="AAB21" t="e">
            <v>#N/A</v>
          </cell>
          <cell r="AAC21" t="e">
            <v>#N/A</v>
          </cell>
          <cell r="AAD21" t="e">
            <v>#N/A</v>
          </cell>
          <cell r="AAE21">
            <v>1888.0545</v>
          </cell>
          <cell r="AAF21">
            <v>2562.0464999999999</v>
          </cell>
          <cell r="AAG21" t="e">
            <v>#N/A</v>
          </cell>
          <cell r="AAH21" t="e">
            <v>#N/A</v>
          </cell>
          <cell r="AAI21" t="e">
            <v>#N/A</v>
          </cell>
          <cell r="AAJ21" t="e">
            <v>#N/A</v>
          </cell>
          <cell r="AAK21" t="e">
            <v>#N/A</v>
          </cell>
          <cell r="AAL21" t="e">
            <v>#N/A</v>
          </cell>
          <cell r="AAM21" t="e">
            <v>#N/A</v>
          </cell>
          <cell r="AAN21" t="e">
            <v>#N/A</v>
          </cell>
          <cell r="AAO21" t="e">
            <v>#N/A</v>
          </cell>
          <cell r="AAP21" t="e">
            <v>#N/A</v>
          </cell>
          <cell r="AAQ21" t="e">
            <v>#N/A</v>
          </cell>
          <cell r="AAR21" t="e">
            <v>#N/A</v>
          </cell>
          <cell r="AAS21" t="e">
            <v>#N/A</v>
          </cell>
          <cell r="AAT21" t="e">
            <v>#N/A</v>
          </cell>
          <cell r="AAU21" t="e">
            <v>#N/A</v>
          </cell>
          <cell r="AAV21" t="e">
            <v>#N/A</v>
          </cell>
          <cell r="AAW21" t="e">
            <v>#N/A</v>
          </cell>
          <cell r="AAX21" t="e">
            <v>#N/A</v>
          </cell>
          <cell r="AAY21" t="e">
            <v>#N/A</v>
          </cell>
          <cell r="AAZ21" t="e">
            <v>#N/A</v>
          </cell>
          <cell r="ABA21" t="e">
            <v>#N/A</v>
          </cell>
          <cell r="ABB21" t="e">
            <v>#N/A</v>
          </cell>
          <cell r="ABC21" t="e">
            <v>#N/A</v>
          </cell>
          <cell r="ABD21" t="e">
            <v>#N/A</v>
          </cell>
          <cell r="ABE21" t="e">
            <v>#N/A</v>
          </cell>
          <cell r="ABF21" t="e">
            <v>#N/A</v>
          </cell>
          <cell r="ABG21" t="e">
            <v>#N/A</v>
          </cell>
          <cell r="ABH21" t="e">
            <v>#N/A</v>
          </cell>
          <cell r="ABI21" t="e">
            <v>#N/A</v>
          </cell>
          <cell r="ABJ21" t="e">
            <v>#N/A</v>
          </cell>
          <cell r="ABK21" t="e">
            <v>#N/A</v>
          </cell>
          <cell r="ABL21" t="e">
            <v>#N/A</v>
          </cell>
          <cell r="ABM21" t="e">
            <v>#N/A</v>
          </cell>
          <cell r="ABN21" t="e">
            <v>#N/A</v>
          </cell>
          <cell r="ABO21" t="e">
            <v>#N/A</v>
          </cell>
          <cell r="ABP21" t="e">
            <v>#N/A</v>
          </cell>
          <cell r="ABQ21">
            <v>238.1705</v>
          </cell>
          <cell r="ABR21">
            <v>329.14664886903302</v>
          </cell>
          <cell r="ABS21" t="e">
            <v>#N/A</v>
          </cell>
          <cell r="ABT21" t="e">
            <v>#N/A</v>
          </cell>
          <cell r="ABU21" t="e">
            <v>#N/A</v>
          </cell>
          <cell r="ABV21" t="e">
            <v>#N/A</v>
          </cell>
          <cell r="ABW21">
            <v>0.76101327742837099</v>
          </cell>
          <cell r="ABX21" t="e">
            <v>#N/A</v>
          </cell>
          <cell r="ABY21" t="e">
            <v>#N/A</v>
          </cell>
          <cell r="ABZ21">
            <v>1.61368701323681</v>
          </cell>
          <cell r="ACA21">
            <v>1.2280372426869399</v>
          </cell>
          <cell r="ACB21" t="e">
            <v>#N/A</v>
          </cell>
          <cell r="ACC21" t="e">
            <v>#N/A</v>
          </cell>
          <cell r="ACD21" t="e">
            <v>#N/A</v>
          </cell>
          <cell r="ACE21" t="e">
            <v>#N/A</v>
          </cell>
          <cell r="ACF21" t="e">
            <v>#N/A</v>
          </cell>
          <cell r="ACG21" t="e">
            <v>#N/A</v>
          </cell>
          <cell r="ACH21">
            <v>384.79027978665601</v>
          </cell>
          <cell r="ACI21">
            <v>-1.152556408559047</v>
          </cell>
          <cell r="ACJ21">
            <v>-1.9618766981471469</v>
          </cell>
          <cell r="ACK21">
            <v>389.27691582706183</v>
          </cell>
          <cell r="ACL21">
            <v>392.4904586371083</v>
          </cell>
          <cell r="ACM21">
            <v>61.945350772814393</v>
          </cell>
          <cell r="ACN21">
            <v>62.653187709230259</v>
          </cell>
          <cell r="ACO21">
            <v>2.2706494285727352</v>
          </cell>
          <cell r="ACP21">
            <v>1.106802274046004</v>
          </cell>
          <cell r="ACQ21">
            <v>9.59422</v>
          </cell>
          <cell r="ACR21">
            <v>11.4</v>
          </cell>
          <cell r="ACS21">
            <v>1552.50828289234</v>
          </cell>
          <cell r="ACT21">
            <v>67.440267741282696</v>
          </cell>
          <cell r="ACU21">
            <v>6778.3343494599912</v>
          </cell>
          <cell r="ACV21">
            <v>6128.006039637231</v>
          </cell>
          <cell r="ACW21">
            <v>9473182.2690549586</v>
          </cell>
          <cell r="ACX21">
            <v>5937.7547169811296</v>
          </cell>
          <cell r="ACY21">
            <v>9218413.3798962664</v>
          </cell>
          <cell r="ACZ21">
            <v>1154.07615372074</v>
          </cell>
          <cell r="ADA21">
            <v>-2.8264348098422269</v>
          </cell>
          <cell r="ADB21">
            <v>5931.9362034108708</v>
          </cell>
          <cell r="ADC21">
            <v>10818.817999999999</v>
          </cell>
          <cell r="ADD21">
            <v>14423</v>
          </cell>
          <cell r="ADE21">
            <v>-6.9390347170257867</v>
          </cell>
          <cell r="ADF21">
            <v>-6.9352435762354698</v>
          </cell>
          <cell r="ADG21">
            <v>-6.9451624859754828</v>
          </cell>
          <cell r="ADH21">
            <v>4.3219912473536543E-2</v>
          </cell>
          <cell r="ADI21">
            <v>1.14504630827105</v>
          </cell>
          <cell r="ADJ21">
            <v>1.2411521507985701</v>
          </cell>
          <cell r="ADK21">
            <v>0.47626858145123702</v>
          </cell>
          <cell r="ADL21">
            <v>183.263520710215</v>
          </cell>
          <cell r="ADM21">
            <v>209.845217829988</v>
          </cell>
          <cell r="ADN21">
            <v>0.57157706564375399</v>
          </cell>
          <cell r="ADO21">
            <v>-2.8264348098425141E-2</v>
          </cell>
          <cell r="ADP21">
            <v>-2.2383870704908739E-2</v>
          </cell>
          <cell r="ADQ21" t="e">
            <v>#N/A</v>
          </cell>
          <cell r="ADR21">
            <v>1545.8833114361221</v>
          </cell>
          <cell r="ADS21">
            <v>-0.78314892886242049</v>
          </cell>
          <cell r="ADT21" t="e">
            <v>#N/A</v>
          </cell>
          <cell r="ADU21" t="e">
            <v>#N/A</v>
          </cell>
          <cell r="ADV21" t="e">
            <v>#N/A</v>
          </cell>
          <cell r="ADW21" t="e">
            <v>#N/A</v>
          </cell>
          <cell r="ADX21" t="e">
            <v>#N/A</v>
          </cell>
          <cell r="ADY21" t="e">
            <v>#N/A</v>
          </cell>
          <cell r="ADZ21" t="e">
            <v>#N/A</v>
          </cell>
          <cell r="AEA21" t="e">
            <v>#N/A</v>
          </cell>
          <cell r="AEB21" t="e">
            <v>#N/A</v>
          </cell>
          <cell r="AEC21" t="e">
            <v>#N/A</v>
          </cell>
          <cell r="AED21" t="e">
            <v>#N/A</v>
          </cell>
          <cell r="AEE21" t="e">
            <v>#N/A</v>
          </cell>
          <cell r="AEF21" t="e">
            <v>#N/A</v>
          </cell>
          <cell r="AEG21" t="e">
            <v>#N/A</v>
          </cell>
          <cell r="AEH21" t="e">
            <v>#N/A</v>
          </cell>
          <cell r="AEI21" t="e">
            <v>#N/A</v>
          </cell>
          <cell r="AEJ21" t="e">
            <v>#N/A</v>
          </cell>
          <cell r="AEK21" t="e">
            <v>#N/A</v>
          </cell>
          <cell r="AEL21" t="e">
            <v>#N/A</v>
          </cell>
          <cell r="AEM21" t="e">
            <v>#N/A</v>
          </cell>
          <cell r="AEN21" t="e">
            <v>#N/A</v>
          </cell>
          <cell r="AEO21">
            <v>26082.051505538198</v>
          </cell>
          <cell r="AEP21">
            <v>36826.878009271401</v>
          </cell>
          <cell r="AEQ21" t="e">
            <v>#N/A</v>
          </cell>
          <cell r="AER21" t="e">
            <v>#N/A</v>
          </cell>
          <cell r="AES21" t="e">
            <v>#N/A</v>
          </cell>
          <cell r="AET21" t="e">
            <v>#N/A</v>
          </cell>
          <cell r="AEU21">
            <v>8.9350200000000001E-3</v>
          </cell>
          <cell r="AEV21" t="e">
            <v>#N/A</v>
          </cell>
          <cell r="AEW21" t="e">
            <v>#N/A</v>
          </cell>
          <cell r="AEX21">
            <v>100.87869480989499</v>
          </cell>
          <cell r="AEY21">
            <v>0.90135315570031094</v>
          </cell>
          <cell r="AEZ21" t="e">
            <v>#N/A</v>
          </cell>
          <cell r="AFA21" t="e">
            <v>#N/A</v>
          </cell>
          <cell r="AFB21" t="e">
            <v>#N/A</v>
          </cell>
          <cell r="AFC21" t="e">
            <v>#N/A</v>
          </cell>
          <cell r="AFD21" t="e">
            <v>#N/A</v>
          </cell>
          <cell r="AFE21" t="e">
            <v>#N/A</v>
          </cell>
          <cell r="AFF21">
            <v>103.938481004256</v>
          </cell>
          <cell r="AFG21">
            <v>-3.7638131691768328</v>
          </cell>
          <cell r="AFH21">
            <v>-4.1152780667664368</v>
          </cell>
          <cell r="AFI21">
            <v>108.0035321712953</v>
          </cell>
          <cell r="AFJ21">
            <v>108.3994184982154</v>
          </cell>
          <cell r="AFK21">
            <v>69.516715828060256</v>
          </cell>
          <cell r="AFL21">
            <v>69.076182840797969</v>
          </cell>
          <cell r="AFM21">
            <v>-1.6792114981222459</v>
          </cell>
          <cell r="AFN21">
            <v>0.54701855109113851</v>
          </cell>
          <cell r="AFO21">
            <v>9.3406230000000008</v>
          </cell>
          <cell r="AFP21">
            <v>11.2</v>
          </cell>
          <cell r="AFQ21">
            <v>1809.9822397641301</v>
          </cell>
          <cell r="AFR21">
            <v>18.721877796307901</v>
          </cell>
          <cell r="AFS21">
            <v>4942.0102564451226</v>
          </cell>
          <cell r="AFT21">
            <v>4480.3957097692501</v>
          </cell>
          <cell r="AFU21">
            <v>8023957.6523117861</v>
          </cell>
          <cell r="AFV21">
            <v>4416.49277561709</v>
          </cell>
          <cell r="AFW21">
            <v>7993773.4859135207</v>
          </cell>
          <cell r="AFX21">
            <v>253.64373318894499</v>
          </cell>
          <cell r="AFY21">
            <v>-3.7749571041869832</v>
          </cell>
          <cell r="AFZ21" t="e">
            <v>#N/A</v>
          </cell>
          <cell r="AGA21">
            <v>7154.4344999999894</v>
          </cell>
          <cell r="AGB21">
            <v>9996.232</v>
          </cell>
          <cell r="AGC21">
            <v>-7.62498929821923</v>
          </cell>
          <cell r="AGD21">
            <v>-7.5792860855506277</v>
          </cell>
          <cell r="AGE21">
            <v>-7.5890743132715173</v>
          </cell>
          <cell r="AGF21">
            <v>4.1729564711391401E-2</v>
          </cell>
          <cell r="AGG21">
            <v>0.57701090372202901</v>
          </cell>
          <cell r="AGH21">
            <v>0.31100581541755401</v>
          </cell>
          <cell r="AGI21">
            <v>0.31391942687155899</v>
          </cell>
          <cell r="AGJ21">
            <v>32.6283083867568</v>
          </cell>
          <cell r="AGK21">
            <v>18.826889709163598</v>
          </cell>
          <cell r="AGL21">
            <v>0.18586436992299901</v>
          </cell>
          <cell r="AGM21">
            <v>-0.1214398594868131</v>
          </cell>
          <cell r="AGN21">
            <v>-5.2948165749751558E-2</v>
          </cell>
          <cell r="AGO21" t="e">
            <v>#N/A</v>
          </cell>
          <cell r="AGP21">
            <v>1790.903788880968</v>
          </cell>
          <cell r="AGQ21">
            <v>1.34059389827208</v>
          </cell>
          <cell r="AGR21" t="e">
            <v>#N/A</v>
          </cell>
          <cell r="AGS21" t="e">
            <v>#N/A</v>
          </cell>
          <cell r="AGT21" t="e">
            <v>#N/A</v>
          </cell>
          <cell r="AGU21" t="e">
            <v>#N/A</v>
          </cell>
          <cell r="AGV21" t="e">
            <v>#N/A</v>
          </cell>
          <cell r="AGW21" t="e">
            <v>#N/A</v>
          </cell>
          <cell r="AGX21" t="e">
            <v>#N/A</v>
          </cell>
          <cell r="AGY21" t="e">
            <v>#N/A</v>
          </cell>
          <cell r="AGZ21" t="e">
            <v>#N/A</v>
          </cell>
          <cell r="AHA21" t="e">
            <v>#N/A</v>
          </cell>
          <cell r="AHB21" t="e">
            <v>#N/A</v>
          </cell>
          <cell r="AHC21" t="e">
            <v>#N/A</v>
          </cell>
          <cell r="AHD21" t="e">
            <v>#N/A</v>
          </cell>
          <cell r="AHE21" t="e">
            <v>#N/A</v>
          </cell>
          <cell r="AHF21" t="e">
            <v>#N/A</v>
          </cell>
          <cell r="AHG21" t="e">
            <v>#N/A</v>
          </cell>
          <cell r="AHH21" t="e">
            <v>#N/A</v>
          </cell>
          <cell r="AHI21" t="e">
            <v>#N/A</v>
          </cell>
          <cell r="AHJ21" t="e">
            <v>#N/A</v>
          </cell>
          <cell r="AHK21" t="e">
            <v>#N/A</v>
          </cell>
          <cell r="AHL21" t="e">
            <v>#N/A</v>
          </cell>
          <cell r="AHM21">
            <v>16138.305</v>
          </cell>
          <cell r="AHN21">
            <v>22637.233898127</v>
          </cell>
          <cell r="AHO21" t="e">
            <v>#N/A</v>
          </cell>
          <cell r="AHP21" t="e">
            <v>#N/A</v>
          </cell>
          <cell r="AHQ21" t="e">
            <v>#N/A</v>
          </cell>
          <cell r="AHR21" t="e">
            <v>#N/A</v>
          </cell>
          <cell r="AHS21">
            <v>1.5086399999999999E-3</v>
          </cell>
          <cell r="AHT21" t="e">
            <v>#N/A</v>
          </cell>
          <cell r="AHU21" t="e">
            <v>#N/A</v>
          </cell>
          <cell r="AHV21">
            <v>57.0697595185067</v>
          </cell>
          <cell r="AHW21">
            <v>8.6097722000000002E-2</v>
          </cell>
          <cell r="AHX21" t="e">
            <v>#N/A</v>
          </cell>
          <cell r="AHY21" t="e">
            <v>#N/A</v>
          </cell>
          <cell r="AHZ21" t="e">
            <v>#N/A</v>
          </cell>
          <cell r="AIA21" t="e">
            <v>#N/A</v>
          </cell>
          <cell r="AIB21" t="e">
            <v>#N/A</v>
          </cell>
          <cell r="AIC21" t="e">
            <v>#N/A</v>
          </cell>
          <cell r="AID21">
            <v>2435.5419184491798</v>
          </cell>
          <cell r="AIE21">
            <v>-0.70290836767098464</v>
          </cell>
          <cell r="AIF21">
            <v>-0.16190448135088301</v>
          </cell>
          <cell r="AIG21">
            <v>2452.782733523909</v>
          </cell>
          <cell r="AIH21">
            <v>2439.4915646144682</v>
          </cell>
          <cell r="AII21">
            <v>72.847514614095772</v>
          </cell>
          <cell r="AIJ21">
            <v>72.977731987611264</v>
          </cell>
          <cell r="AIK21">
            <v>2.6346899050329502</v>
          </cell>
          <cell r="AIL21">
            <v>0.76425945173621557</v>
          </cell>
          <cell r="AIM21">
            <v>1.9145909999999999</v>
          </cell>
          <cell r="AIN21">
            <v>3.9</v>
          </cell>
          <cell r="AIO21">
            <v>1528.05606900513</v>
          </cell>
          <cell r="AIP21">
            <v>535.99561209110993</v>
          </cell>
          <cell r="AIQ21">
            <v>4533.4938403302513</v>
          </cell>
          <cell r="AIR21">
            <v>4446.6959752777339</v>
          </cell>
          <cell r="AIS21">
            <v>6774726.24619471</v>
          </cell>
          <cell r="AIT21">
            <v>4348.9137514931299</v>
          </cell>
          <cell r="AIU21">
            <v>6645384.0515489448</v>
          </cell>
          <cell r="AIV21">
            <v>8310.9504214038097</v>
          </cell>
          <cell r="AIW21">
            <v>1.1185653177497861</v>
          </cell>
          <cell r="AIX21" t="e">
            <v>#N/A</v>
          </cell>
          <cell r="AIY21">
            <v>6212.1605</v>
          </cell>
          <cell r="AIZ21">
            <v>8337</v>
          </cell>
          <cell r="AJA21">
            <v>-5.5720721523253181</v>
          </cell>
          <cell r="AJB21">
            <v>-5.5780414654241692</v>
          </cell>
          <cell r="AJC21">
            <v>-5.5775479559852474</v>
          </cell>
          <cell r="AJD21">
            <v>4.077108323838409E-2</v>
          </cell>
          <cell r="AJE21">
            <v>6.51098</v>
          </cell>
          <cell r="AJF21">
            <v>8.2704918667235301</v>
          </cell>
          <cell r="AJG21">
            <v>0.58982711597828807</v>
          </cell>
          <cell r="AJH21">
            <v>137.04579212151299</v>
          </cell>
          <cell r="AJI21">
            <v>892.30241158733202</v>
          </cell>
          <cell r="AJJ21">
            <v>0.35983942406847402</v>
          </cell>
          <cell r="AJK21">
            <v>-2.1757730665861199E-2</v>
          </cell>
          <cell r="AJL21">
            <v>-3.3887502272545969E-3</v>
          </cell>
          <cell r="AJM21" t="e">
            <v>#N/A</v>
          </cell>
          <cell r="AJN21">
            <v>1523.541587700196</v>
          </cell>
          <cell r="AJO21">
            <v>0.32991710149095083</v>
          </cell>
          <cell r="AJP21" t="e">
            <v>#N/A</v>
          </cell>
          <cell r="AJQ21" t="e">
            <v>#N/A</v>
          </cell>
          <cell r="AJR21" t="e">
            <v>#N/A</v>
          </cell>
          <cell r="AJS21" t="e">
            <v>#N/A</v>
          </cell>
          <cell r="AJT21" t="e">
            <v>#N/A</v>
          </cell>
          <cell r="AJU21" t="e">
            <v>#N/A</v>
          </cell>
          <cell r="AJV21" t="e">
            <v>#N/A</v>
          </cell>
          <cell r="AJW21" t="e">
            <v>#N/A</v>
          </cell>
          <cell r="AJX21" t="e">
            <v>#N/A</v>
          </cell>
          <cell r="AJY21" t="e">
            <v>#N/A</v>
          </cell>
          <cell r="AJZ21" t="e">
            <v>#N/A</v>
          </cell>
          <cell r="AKA21" t="e">
            <v>#N/A</v>
          </cell>
          <cell r="AKB21" t="e">
            <v>#N/A</v>
          </cell>
          <cell r="AKC21" t="e">
            <v>#N/A</v>
          </cell>
          <cell r="AKD21" t="e">
            <v>#N/A</v>
          </cell>
          <cell r="AKE21" t="e">
            <v>#N/A</v>
          </cell>
          <cell r="AKF21" t="e">
            <v>#N/A</v>
          </cell>
          <cell r="AKG21" t="e">
            <v>#N/A</v>
          </cell>
          <cell r="AKH21" t="e">
            <v>#N/A</v>
          </cell>
          <cell r="AKI21" t="e">
            <v>#N/A</v>
          </cell>
          <cell r="AKJ21" t="e">
            <v>#N/A</v>
          </cell>
          <cell r="AKK21">
            <v>1414.021</v>
          </cell>
          <cell r="AKL21">
            <v>1932.154</v>
          </cell>
          <cell r="AKM21" t="e">
            <v>#N/A</v>
          </cell>
          <cell r="AKN21" t="e">
            <v>#N/A</v>
          </cell>
          <cell r="AKO21" t="e">
            <v>#N/A</v>
          </cell>
          <cell r="AKP21" t="e">
            <v>#N/A</v>
          </cell>
          <cell r="AKQ21" t="e">
            <v>#N/A</v>
          </cell>
          <cell r="AKR21" t="e">
            <v>#N/A</v>
          </cell>
          <cell r="AKS21" t="e">
            <v>#N/A</v>
          </cell>
          <cell r="AKT21" t="e">
            <v>#N/A</v>
          </cell>
          <cell r="AKU21" t="e">
            <v>#N/A</v>
          </cell>
          <cell r="AKV21" t="e">
            <v>#N/A</v>
          </cell>
          <cell r="AKW21" t="e">
            <v>#N/A</v>
          </cell>
          <cell r="AKX21" t="e">
            <v>#N/A</v>
          </cell>
          <cell r="AKY21" t="e">
            <v>#N/A</v>
          </cell>
          <cell r="AKZ21" t="e">
            <v>#N/A</v>
          </cell>
          <cell r="ALA21" t="e">
            <v>#N/A</v>
          </cell>
          <cell r="ALB21" t="e">
            <v>#N/A</v>
          </cell>
          <cell r="ALC21" t="e">
            <v>#N/A</v>
          </cell>
          <cell r="ALD21" t="e">
            <v>#N/A</v>
          </cell>
          <cell r="ALE21" t="e">
            <v>#N/A</v>
          </cell>
          <cell r="ALF21" t="e">
            <v>#N/A</v>
          </cell>
          <cell r="ALG21" t="e">
            <v>#N/A</v>
          </cell>
          <cell r="ALH21" t="e">
            <v>#N/A</v>
          </cell>
          <cell r="ALI21" t="e">
            <v>#N/A</v>
          </cell>
          <cell r="ALJ21" t="e">
            <v>#N/A</v>
          </cell>
          <cell r="ALK21" t="e">
            <v>#N/A</v>
          </cell>
          <cell r="ALL21" t="e">
            <v>#N/A</v>
          </cell>
          <cell r="ALM21" t="e">
            <v>#N/A</v>
          </cell>
          <cell r="ALN21" t="e">
            <v>#N/A</v>
          </cell>
          <cell r="ALO21" t="e">
            <v>#N/A</v>
          </cell>
          <cell r="ALP21" t="e">
            <v>#N/A</v>
          </cell>
          <cell r="ALQ21" t="e">
            <v>#N/A</v>
          </cell>
          <cell r="ALR21" t="e">
            <v>#N/A</v>
          </cell>
          <cell r="ALS21" t="e">
            <v>#N/A</v>
          </cell>
          <cell r="ALT21" t="e">
            <v>#N/A</v>
          </cell>
          <cell r="ALU21" t="e">
            <v>#N/A</v>
          </cell>
          <cell r="ALV21" t="e">
            <v>#N/A</v>
          </cell>
          <cell r="ALW21">
            <v>3575.7579999999998</v>
          </cell>
          <cell r="ALX21">
            <v>5127.0969999999998</v>
          </cell>
          <cell r="ALY21" t="e">
            <v>#N/A</v>
          </cell>
          <cell r="ALZ21" t="e">
            <v>#N/A</v>
          </cell>
          <cell r="AMA21" t="e">
            <v>#N/A</v>
          </cell>
          <cell r="AMB21" t="e">
            <v>#N/A</v>
          </cell>
          <cell r="AMC21" t="e">
            <v>#N/A</v>
          </cell>
          <cell r="AMD21" t="e">
            <v>#N/A</v>
          </cell>
          <cell r="AME21" t="e">
            <v>#N/A</v>
          </cell>
          <cell r="AMF21" t="e">
            <v>#N/A</v>
          </cell>
          <cell r="AMG21" t="e">
            <v>#N/A</v>
          </cell>
          <cell r="AMH21" t="e">
            <v>#N/A</v>
          </cell>
          <cell r="AMI21" t="e">
            <v>#N/A</v>
          </cell>
          <cell r="AMJ21" t="e">
            <v>#N/A</v>
          </cell>
          <cell r="AMK21" t="e">
            <v>#N/A</v>
          </cell>
          <cell r="AML21" t="e">
            <v>#N/A</v>
          </cell>
          <cell r="AMM21" t="e">
            <v>#N/A</v>
          </cell>
          <cell r="AMN21">
            <v>1061.8303967767899</v>
          </cell>
          <cell r="AMO21">
            <v>-1.4810949459559191</v>
          </cell>
          <cell r="AMP21">
            <v>-2.2498773715285521</v>
          </cell>
          <cell r="AMQ21">
            <v>1077.7935424620341</v>
          </cell>
          <cell r="AMR21">
            <v>1086.270142915926</v>
          </cell>
          <cell r="AMS21">
            <v>65.284118978225109</v>
          </cell>
          <cell r="AMT21">
            <v>65.024182856628698</v>
          </cell>
          <cell r="AMU21">
            <v>-0.3035929795920822</v>
          </cell>
          <cell r="AMV21">
            <v>1.7488894573846281</v>
          </cell>
          <cell r="AMW21">
            <v>8.743720999999999</v>
          </cell>
          <cell r="AMX21">
            <v>11.8</v>
          </cell>
          <cell r="AMY21">
            <v>1590.0502750000001</v>
          </cell>
          <cell r="AMZ21">
            <v>194.820647961709</v>
          </cell>
          <cell r="ANA21">
            <v>27232.501006160859</v>
          </cell>
          <cell r="ANB21">
            <v>24851.367096859951</v>
          </cell>
          <cell r="ANC21">
            <v>39635874.050006457</v>
          </cell>
          <cell r="AND21">
            <v>24115.0828238545</v>
          </cell>
          <cell r="ANE21">
            <v>38344194.075717628</v>
          </cell>
          <cell r="ANF21">
            <v>2834.63616385155</v>
          </cell>
          <cell r="ANG21">
            <v>-2.4599487808020242</v>
          </cell>
          <cell r="ANH21" t="e">
            <v>#N/A</v>
          </cell>
          <cell r="ANI21">
            <v>41880.573979999986</v>
          </cell>
          <cell r="ANJ21">
            <v>56409.1292455558</v>
          </cell>
          <cell r="ANK21">
            <v>-7.1650085102089989</v>
          </cell>
          <cell r="ANL21">
            <v>-7.1673930572557243</v>
          </cell>
          <cell r="ANM21">
            <v>-7.1716222553741709</v>
          </cell>
          <cell r="ANN21">
            <v>5.5427782418248632E-2</v>
          </cell>
          <cell r="ANO21">
            <v>0.59062599999999998</v>
          </cell>
          <cell r="ANP21">
            <v>0.67251444442360298</v>
          </cell>
          <cell r="ANQ21">
            <v>0.53636094646473698</v>
          </cell>
          <cell r="ANR21">
            <v>640.35102170717107</v>
          </cell>
          <cell r="ANS21">
            <v>378.20796254681898</v>
          </cell>
          <cell r="ANT21">
            <v>0.32946224950033098</v>
          </cell>
          <cell r="ANU21">
            <v>2.392170018390205E-3</v>
          </cell>
          <cell r="ANV21">
            <v>-7.0525320233304602E-3</v>
          </cell>
          <cell r="ANW21" t="e">
            <v>#N/A</v>
          </cell>
          <cell r="ANX21">
            <v>1594.9172492411719</v>
          </cell>
          <cell r="ANY21">
            <v>0.31944599095796722</v>
          </cell>
          <cell r="ANZ21">
            <v>8722.0131396131001</v>
          </cell>
          <cell r="AOA21">
            <v>4.9352826058135513E-2</v>
          </cell>
          <cell r="AOB21">
            <v>7.5454076102765555E-2</v>
          </cell>
          <cell r="AOC21">
            <v>8717.7107030135903</v>
          </cell>
          <cell r="AOD21">
            <v>8715.436987156123</v>
          </cell>
          <cell r="AOE21">
            <v>71.548771840747264</v>
          </cell>
          <cell r="AOF21">
            <v>71.78578859585599</v>
          </cell>
          <cell r="AOG21">
            <v>2.8074625538155651</v>
          </cell>
          <cell r="AOH21">
            <v>1.4226201961422551</v>
          </cell>
          <cell r="AOI21">
            <v>6.7337439999999997</v>
          </cell>
          <cell r="AOJ21">
            <v>7.5</v>
          </cell>
          <cell r="AOK21">
            <v>1659.04179907312</v>
          </cell>
          <cell r="AOL21">
            <v>1594.2798055757701</v>
          </cell>
          <cell r="AOM21">
            <v>124867.8604696221</v>
          </cell>
          <cell r="AON21">
            <v>116459.5784073205</v>
          </cell>
          <cell r="AOO21">
            <v>192236980.37010339</v>
          </cell>
          <cell r="AOP21">
            <v>115121.412834024</v>
          </cell>
          <cell r="AOQ21">
            <v>190991235.85999861</v>
          </cell>
          <cell r="AOR21">
            <v>21303.381317859701</v>
          </cell>
          <cell r="AOS21">
            <v>0.49994145695562148</v>
          </cell>
          <cell r="AOT21">
            <v>114742.98996150499</v>
          </cell>
          <cell r="AOU21">
            <v>173945.098204062</v>
          </cell>
          <cell r="AOV21">
            <v>236394</v>
          </cell>
          <cell r="AOW21">
            <v>-6.8087417899685816</v>
          </cell>
          <cell r="AOX21">
            <v>-6.8107250698901094</v>
          </cell>
          <cell r="AOY21">
            <v>-6.8134610689506747</v>
          </cell>
          <cell r="AOZ21">
            <v>4.8585616342656471E-2</v>
          </cell>
          <cell r="APA21">
            <v>0.78903400000000001</v>
          </cell>
          <cell r="APB21">
            <v>1.16575478858603</v>
          </cell>
          <cell r="APC21">
            <v>0.66961471792670901</v>
          </cell>
          <cell r="APD21">
            <v>5117.1597168182807</v>
          </cell>
          <cell r="APE21">
            <v>4037.6129999999998</v>
          </cell>
          <cell r="APF21">
            <v>0.47948128817956498</v>
          </cell>
          <cell r="APG21">
            <v>4.999414569556695E-3</v>
          </cell>
          <cell r="APH21">
            <v>6.1191819689386988E-3</v>
          </cell>
          <cell r="API21" t="e">
            <v>#N/A</v>
          </cell>
          <cell r="APJ21">
            <v>1650.675564853492</v>
          </cell>
          <cell r="APK21">
            <v>6.257205739110816E-2</v>
          </cell>
        </row>
        <row r="22">
          <cell r="A22">
            <v>1985</v>
          </cell>
          <cell r="B22">
            <v>202.41381879701501</v>
          </cell>
          <cell r="C22">
            <v>-0.63994320540645688</v>
          </cell>
          <cell r="D22">
            <v>-1.501513151512923</v>
          </cell>
          <cell r="E22">
            <v>203.7174950649071</v>
          </cell>
          <cell r="F22">
            <v>205.49941960872269</v>
          </cell>
          <cell r="G22">
            <v>62.295705079656173</v>
          </cell>
          <cell r="H22">
            <v>62.441739051853091</v>
          </cell>
          <cell r="I22">
            <v>1.687699130497045</v>
          </cell>
          <cell r="J22">
            <v>1.2973360339547211</v>
          </cell>
          <cell r="K22">
            <v>3.2263459999999999</v>
          </cell>
          <cell r="L22">
            <v>3.8</v>
          </cell>
          <cell r="M22">
            <v>1825.4808720000001</v>
          </cell>
          <cell r="N22">
            <v>47.7518660550327</v>
          </cell>
          <cell r="O22">
            <v>3550.0782424888189</v>
          </cell>
          <cell r="P22">
            <v>3435.5404351154111</v>
          </cell>
          <cell r="Q22">
            <v>6267564.0919731623</v>
          </cell>
          <cell r="R22">
            <v>3407.1881180850901</v>
          </cell>
          <cell r="S22">
            <v>6219756.7368700095</v>
          </cell>
          <cell r="T22">
            <v>628.509635092282</v>
          </cell>
          <cell r="U22">
            <v>3.9529046576047833E-2</v>
          </cell>
          <cell r="V22" t="e">
            <v>#N/A</v>
          </cell>
          <cell r="W22">
            <v>5685.4250000000002</v>
          </cell>
          <cell r="X22">
            <v>7564.98</v>
          </cell>
          <cell r="Y22">
            <v>-7.1129656457819399</v>
          </cell>
          <cell r="Z22">
            <v>-7.107981108866352</v>
          </cell>
          <cell r="AA22">
            <v>-7.111522687182612</v>
          </cell>
          <cell r="AB22">
            <v>5.4513991857631901E-2</v>
          </cell>
          <cell r="AC22">
            <v>1.13680661032099</v>
          </cell>
          <cell r="AD22">
            <v>1.08580174200899</v>
          </cell>
          <cell r="AE22">
            <v>0.45162489240044801</v>
          </cell>
          <cell r="AF22">
            <v>91.415119134565998</v>
          </cell>
          <cell r="AG22">
            <v>103.921311715456</v>
          </cell>
          <cell r="AH22">
            <v>0.54367020527183696</v>
          </cell>
          <cell r="AI22">
            <v>3.952904657641998E-4</v>
          </cell>
          <cell r="AJ22">
            <v>9.7565733643292553E-3</v>
          </cell>
          <cell r="AK22" t="e">
            <v>#N/A</v>
          </cell>
          <cell r="AL22">
            <v>1824.3313418497471</v>
          </cell>
          <cell r="AM22">
            <v>-0.1782773306136631</v>
          </cell>
          <cell r="AN22">
            <v>249.91720717996401</v>
          </cell>
          <cell r="AO22">
            <v>-1.712180578790923</v>
          </cell>
          <cell r="AP22">
            <v>-1.9457243759719911</v>
          </cell>
          <cell r="AQ22">
            <v>254.27078212911849</v>
          </cell>
          <cell r="AR22">
            <v>254.87639941192151</v>
          </cell>
          <cell r="AS22">
            <v>54.573194248226372</v>
          </cell>
          <cell r="AT22">
            <v>54.975062858818482</v>
          </cell>
          <cell r="AU22">
            <v>0.68109755492313795</v>
          </cell>
          <cell r="AV22">
            <v>1.4700939915210041</v>
          </cell>
          <cell r="AW22">
            <v>9.4813939999999999</v>
          </cell>
          <cell r="AX22">
            <v>10.199999999999999</v>
          </cell>
          <cell r="AY22">
            <v>1720.7658903281499</v>
          </cell>
          <cell r="AZ22">
            <v>43.976144007085402</v>
          </cell>
          <cell r="BA22">
            <v>4062.064514089067</v>
          </cell>
          <cell r="BB22">
            <v>3676.924172974097</v>
          </cell>
          <cell r="BC22">
            <v>6251469.594381569</v>
          </cell>
          <cell r="BD22">
            <v>3621.06893880712</v>
          </cell>
          <cell r="BE22">
            <v>6231011.916426043</v>
          </cell>
          <cell r="BF22">
            <v>667.06945856833602</v>
          </cell>
          <cell r="BG22">
            <v>-2.575266940089227</v>
          </cell>
          <cell r="BH22">
            <v>3658.98775406504</v>
          </cell>
          <cell r="BI22">
            <v>7388.9219999999996</v>
          </cell>
          <cell r="BJ22" t="e">
            <v>#N/A</v>
          </cell>
          <cell r="BK22">
            <v>-6.924165317542923</v>
          </cell>
          <cell r="BL22">
            <v>-6.9090450165666928</v>
          </cell>
          <cell r="BM22">
            <v>-6.9090258251179053</v>
          </cell>
          <cell r="BN22">
            <v>5.4889698289448813E-2</v>
          </cell>
          <cell r="BO22">
            <v>1.1133815403607801</v>
          </cell>
          <cell r="BP22">
            <v>1.0635304832630601</v>
          </cell>
          <cell r="BQ22">
            <v>0.45634068595425398</v>
          </cell>
          <cell r="BR22">
            <v>114.047389756276</v>
          </cell>
          <cell r="BS22">
            <v>126.97825848097</v>
          </cell>
          <cell r="BT22">
            <v>0.53472325663704701</v>
          </cell>
          <cell r="BU22">
            <v>-2.5752669400887791E-2</v>
          </cell>
          <cell r="BV22">
            <v>-1.248107307952684E-2</v>
          </cell>
          <cell r="BW22">
            <v>-2.1038512410033069E-2</v>
          </cell>
          <cell r="BX22">
            <v>1700.189968651172</v>
          </cell>
          <cell r="BY22">
            <v>-8.3289125262953068E-2</v>
          </cell>
          <cell r="BZ22" t="e">
            <v>#N/A</v>
          </cell>
          <cell r="CA22" t="e">
            <v>#N/A</v>
          </cell>
          <cell r="CB22" t="e">
            <v>#N/A</v>
          </cell>
          <cell r="CC22" t="e">
            <v>#N/A</v>
          </cell>
          <cell r="CD22" t="e">
            <v>#N/A</v>
          </cell>
          <cell r="CE22" t="e">
            <v>#N/A</v>
          </cell>
          <cell r="CF22" t="e">
            <v>#N/A</v>
          </cell>
          <cell r="CG22" t="e">
            <v>#N/A</v>
          </cell>
          <cell r="CH22" t="e">
            <v>#N/A</v>
          </cell>
          <cell r="CI22" t="e">
            <v>#N/A</v>
          </cell>
          <cell r="CJ22" t="e">
            <v>#N/A</v>
          </cell>
          <cell r="CK22" t="e">
            <v>#N/A</v>
          </cell>
          <cell r="CL22" t="e">
            <v>#N/A</v>
          </cell>
          <cell r="CM22" t="e">
            <v>#N/A</v>
          </cell>
          <cell r="CN22" t="e">
            <v>#N/A</v>
          </cell>
          <cell r="CO22" t="e">
            <v>#N/A</v>
          </cell>
          <cell r="CP22" t="e">
            <v>#N/A</v>
          </cell>
          <cell r="CQ22" t="e">
            <v>#N/A</v>
          </cell>
          <cell r="CR22" t="e">
            <v>#N/A</v>
          </cell>
          <cell r="CS22" t="e">
            <v>#N/A</v>
          </cell>
          <cell r="CT22" t="e">
            <v>#N/A</v>
          </cell>
          <cell r="CU22">
            <v>6628.875</v>
          </cell>
          <cell r="CV22">
            <v>8960.5469999999914</v>
          </cell>
          <cell r="CW22" t="e">
            <v>#N/A</v>
          </cell>
          <cell r="CX22" t="e">
            <v>#N/A</v>
          </cell>
          <cell r="CY22" t="e">
            <v>#N/A</v>
          </cell>
          <cell r="CZ22" t="e">
            <v>#N/A</v>
          </cell>
          <cell r="DA22">
            <v>4.5767900000000001E-4</v>
          </cell>
          <cell r="DB22" t="e">
            <v>#N/A</v>
          </cell>
          <cell r="DC22" t="e">
            <v>#N/A</v>
          </cell>
          <cell r="DD22" t="e">
            <v>#N/A</v>
          </cell>
          <cell r="DE22" t="e">
            <v>#N/A</v>
          </cell>
          <cell r="DF22" t="e">
            <v>#N/A</v>
          </cell>
          <cell r="DG22" t="e">
            <v>#N/A</v>
          </cell>
          <cell r="DH22" t="e">
            <v>#N/A</v>
          </cell>
          <cell r="DI22" t="e">
            <v>#N/A</v>
          </cell>
          <cell r="DJ22" t="e">
            <v>#N/A</v>
          </cell>
          <cell r="DK22" t="e">
            <v>#N/A</v>
          </cell>
          <cell r="DL22" t="e">
            <v>#N/A</v>
          </cell>
          <cell r="DM22" t="e">
            <v>#N/A</v>
          </cell>
          <cell r="DN22" t="e">
            <v>#N/A</v>
          </cell>
          <cell r="DO22" t="e">
            <v>#N/A</v>
          </cell>
          <cell r="DP22" t="e">
            <v>#N/A</v>
          </cell>
          <cell r="DQ22" t="e">
            <v>#N/A</v>
          </cell>
          <cell r="DR22" t="e">
            <v>#N/A</v>
          </cell>
          <cell r="DS22" t="e">
            <v>#N/A</v>
          </cell>
          <cell r="DT22" t="e">
            <v>#N/A</v>
          </cell>
          <cell r="DU22" t="e">
            <v>#N/A</v>
          </cell>
          <cell r="DV22" t="e">
            <v>#N/A</v>
          </cell>
          <cell r="DW22" t="e">
            <v>#N/A</v>
          </cell>
          <cell r="DX22" t="e">
            <v>#N/A</v>
          </cell>
          <cell r="DY22" t="e">
            <v>#N/A</v>
          </cell>
          <cell r="DZ22" t="e">
            <v>#N/A</v>
          </cell>
          <cell r="EA22" t="e">
            <v>#N/A</v>
          </cell>
          <cell r="EB22" t="e">
            <v>#N/A</v>
          </cell>
          <cell r="EC22" t="e">
            <v>#N/A</v>
          </cell>
          <cell r="ED22" t="e">
            <v>#N/A</v>
          </cell>
          <cell r="EE22" t="e">
            <v>#N/A</v>
          </cell>
          <cell r="EF22" t="e">
            <v>#N/A</v>
          </cell>
          <cell r="EG22" t="e">
            <v>#N/A</v>
          </cell>
          <cell r="EH22">
            <v>541.5</v>
          </cell>
          <cell r="EI22" t="e">
            <v>#N/A</v>
          </cell>
          <cell r="EJ22" t="e">
            <v>#N/A</v>
          </cell>
          <cell r="EK22" t="e">
            <v>#N/A</v>
          </cell>
          <cell r="EL22" t="e">
            <v>#N/A</v>
          </cell>
          <cell r="EM22">
            <v>0.92506928378844799</v>
          </cell>
          <cell r="EN22" t="e">
            <v>#N/A</v>
          </cell>
          <cell r="EO22" t="e">
            <v>#N/A</v>
          </cell>
          <cell r="EP22">
            <v>3.0705966316737601</v>
          </cell>
          <cell r="EQ22">
            <v>2.8405146268656698</v>
          </cell>
          <cell r="ER22" t="e">
            <v>#N/A</v>
          </cell>
          <cell r="ES22" t="e">
            <v>#N/A</v>
          </cell>
          <cell r="ET22" t="e">
            <v>#N/A</v>
          </cell>
          <cell r="EU22" t="e">
            <v>#N/A</v>
          </cell>
          <cell r="EV22" t="e">
            <v>#N/A</v>
          </cell>
          <cell r="EW22" t="e">
            <v>#N/A</v>
          </cell>
          <cell r="EX22" t="e">
            <v>#N/A</v>
          </cell>
          <cell r="EY22" t="e">
            <v>#N/A</v>
          </cell>
          <cell r="EZ22" t="e">
            <v>#N/A</v>
          </cell>
          <cell r="FA22" t="e">
            <v>#N/A</v>
          </cell>
          <cell r="FB22" t="e">
            <v>#N/A</v>
          </cell>
          <cell r="FC22" t="e">
            <v>#N/A</v>
          </cell>
          <cell r="FD22" t="e">
            <v>#N/A</v>
          </cell>
          <cell r="FE22" t="e">
            <v>#N/A</v>
          </cell>
          <cell r="FF22" t="e">
            <v>#N/A</v>
          </cell>
          <cell r="FG22" t="e">
            <v>#N/A</v>
          </cell>
          <cell r="FH22" t="e">
            <v>#N/A</v>
          </cell>
          <cell r="FI22" t="e">
            <v>#N/A</v>
          </cell>
          <cell r="FJ22" t="e">
            <v>#N/A</v>
          </cell>
          <cell r="FK22" t="e">
            <v>#N/A</v>
          </cell>
          <cell r="FL22" t="e">
            <v>#N/A</v>
          </cell>
          <cell r="FM22" t="e">
            <v>#N/A</v>
          </cell>
          <cell r="FN22" t="e">
            <v>#N/A</v>
          </cell>
          <cell r="FO22" t="e">
            <v>#N/A</v>
          </cell>
          <cell r="FP22" t="e">
            <v>#N/A</v>
          </cell>
          <cell r="FQ22" t="e">
            <v>#N/A</v>
          </cell>
          <cell r="FR22" t="e">
            <v>#N/A</v>
          </cell>
          <cell r="FS22">
            <v>7404.9974999999886</v>
          </cell>
          <cell r="FT22">
            <v>10340.6283505027</v>
          </cell>
          <cell r="FU22" t="e">
            <v>#N/A</v>
          </cell>
          <cell r="FV22" t="e">
            <v>#N/A</v>
          </cell>
          <cell r="FW22" t="e">
            <v>#N/A</v>
          </cell>
          <cell r="FX22" t="e">
            <v>#N/A</v>
          </cell>
          <cell r="FY22" t="e">
            <v>#N/A</v>
          </cell>
          <cell r="FZ22" t="e">
            <v>#N/A</v>
          </cell>
          <cell r="GA22" t="e">
            <v>#N/A</v>
          </cell>
          <cell r="GB22" t="e">
            <v>#N/A</v>
          </cell>
          <cell r="GC22" t="e">
            <v>#N/A</v>
          </cell>
          <cell r="GD22" t="e">
            <v>#N/A</v>
          </cell>
          <cell r="GE22" t="e">
            <v>#N/A</v>
          </cell>
          <cell r="GF22" t="e">
            <v>#N/A</v>
          </cell>
          <cell r="GG22" t="e">
            <v>#N/A</v>
          </cell>
          <cell r="GH22" t="e">
            <v>#N/A</v>
          </cell>
          <cell r="GI22" t="e">
            <v>#N/A</v>
          </cell>
          <cell r="GJ22">
            <v>1966.98714086838</v>
          </cell>
          <cell r="GK22">
            <v>-0.54981545432728485</v>
          </cell>
          <cell r="GL22">
            <v>-1.5998706629232531</v>
          </cell>
          <cell r="GM22">
            <v>1977.8617303269421</v>
          </cell>
          <cell r="GN22">
            <v>1998.9680441682381</v>
          </cell>
          <cell r="GO22">
            <v>61.944273315408701</v>
          </cell>
          <cell r="GP22">
            <v>61.932328834601137</v>
          </cell>
          <cell r="GQ22">
            <v>1.7345007619616659</v>
          </cell>
          <cell r="GR22">
            <v>1.538369103816084</v>
          </cell>
          <cell r="GS22">
            <v>6.3478760000000003</v>
          </cell>
          <cell r="GT22">
            <v>7.6000000000000014</v>
          </cell>
          <cell r="GU22">
            <v>1665.5316171459999</v>
          </cell>
          <cell r="GV22">
            <v>401.11060972472302</v>
          </cell>
          <cell r="GW22">
            <v>37147.057284240393</v>
          </cell>
          <cell r="GX22">
            <v>34789.008150187838</v>
          </cell>
          <cell r="GY22">
            <v>57913067.65432629</v>
          </cell>
          <cell r="GZ22">
            <v>34330.500751735301</v>
          </cell>
          <cell r="HA22">
            <v>57178534.434469663</v>
          </cell>
          <cell r="HB22">
            <v>6226.6565481068892</v>
          </cell>
          <cell r="HC22">
            <v>-0.53298159658865529</v>
          </cell>
          <cell r="HD22">
            <v>34766.643181891399</v>
          </cell>
          <cell r="HE22">
            <v>59980.074999999997</v>
          </cell>
          <cell r="HF22">
            <v>77645.167874984909</v>
          </cell>
          <cell r="HG22">
            <v>-7.0836478223582926</v>
          </cell>
          <cell r="HH22">
            <v>-7.0769379005693249</v>
          </cell>
          <cell r="HI22">
            <v>-7.0864314202492471</v>
          </cell>
          <cell r="HJ22">
            <v>4.9499323293052518E-2</v>
          </cell>
          <cell r="HK22">
            <v>1.1382993409447599</v>
          </cell>
          <cell r="HL22">
            <v>1.12813258437039</v>
          </cell>
          <cell r="HM22">
            <v>0.494256924859932</v>
          </cell>
          <cell r="HN22">
            <v>972.19701548463797</v>
          </cell>
          <cell r="HO22">
            <v>1106.6512219946301</v>
          </cell>
          <cell r="HP22">
            <v>0.57190554304352903</v>
          </cell>
          <cell r="HQ22">
            <v>-5.3298159658872989E-3</v>
          </cell>
          <cell r="HR22">
            <v>-1.5898361792451781E-2</v>
          </cell>
          <cell r="HS22">
            <v>-3.331701386257273E-3</v>
          </cell>
          <cell r="HT22">
            <v>1664.6944173949839</v>
          </cell>
          <cell r="HU22">
            <v>-1.0246643453564299</v>
          </cell>
          <cell r="HV22">
            <v>1334.5459297315199</v>
          </cell>
          <cell r="HW22">
            <v>1.1935854790710909</v>
          </cell>
          <cell r="HX22">
            <v>1.8666622498574541</v>
          </cell>
          <cell r="HY22">
            <v>1318.8048663494901</v>
          </cell>
          <cell r="HZ22">
            <v>1310.0909564094291</v>
          </cell>
          <cell r="IA22">
            <v>72.033782837845635</v>
          </cell>
          <cell r="IB22">
            <v>72.035811405898968</v>
          </cell>
          <cell r="IC22">
            <v>2.4192841861180092</v>
          </cell>
          <cell r="ID22">
            <v>1.856411388379442</v>
          </cell>
          <cell r="IE22">
            <v>6.0561750000000014</v>
          </cell>
          <cell r="IF22">
            <v>6.7</v>
          </cell>
          <cell r="IG22">
            <v>1527.4664184159701</v>
          </cell>
          <cell r="IH22">
            <v>210.933066959153</v>
          </cell>
          <cell r="II22">
            <v>2769.0061653747721</v>
          </cell>
          <cell r="IJ22">
            <v>2601.3103062388859</v>
          </cell>
          <cell r="IK22">
            <v>3964811.9748503822</v>
          </cell>
          <cell r="IL22">
            <v>2583.41</v>
          </cell>
          <cell r="IM22">
            <v>3946072.0200000009</v>
          </cell>
          <cell r="IN22">
            <v>3296.8387556357402</v>
          </cell>
          <cell r="IO22">
            <v>-0.75363773602130646</v>
          </cell>
          <cell r="IP22">
            <v>2600.4899999999998</v>
          </cell>
          <cell r="IQ22">
            <v>3843.93</v>
          </cell>
          <cell r="IR22">
            <v>5113.03</v>
          </cell>
          <cell r="IS22">
            <v>-5.5112556728992486</v>
          </cell>
          <cell r="IT22">
            <v>-5.524661902647555</v>
          </cell>
          <cell r="IU22">
            <v>-5.5262004102040132</v>
          </cell>
          <cell r="IV22">
            <v>4.4481044732626339E-2</v>
          </cell>
          <cell r="IW22">
            <v>8.01877</v>
          </cell>
          <cell r="IX22">
            <v>10.2227899935369</v>
          </cell>
          <cell r="IY22">
            <v>0.46096463957260098</v>
          </cell>
          <cell r="IZ22">
            <v>82.527723079724112</v>
          </cell>
          <cell r="JA22">
            <v>661.77082999999902</v>
          </cell>
          <cell r="JB22">
            <v>0.508813496089637</v>
          </cell>
          <cell r="JC22">
            <v>-2.8112060277390512E-3</v>
          </cell>
          <cell r="JD22">
            <v>1.7746062427453761E-3</v>
          </cell>
          <cell r="JE22" t="e">
            <v>#N/A</v>
          </cell>
          <cell r="JF22">
            <v>1524.159561180119</v>
          </cell>
          <cell r="JG22">
            <v>-0.69600064563197783</v>
          </cell>
          <cell r="JH22" t="e">
            <v>#N/A</v>
          </cell>
          <cell r="JI22" t="e">
            <v>#N/A</v>
          </cell>
          <cell r="JJ22" t="e">
            <v>#N/A</v>
          </cell>
          <cell r="JK22" t="e">
            <v>#N/A</v>
          </cell>
          <cell r="JL22" t="e">
            <v>#N/A</v>
          </cell>
          <cell r="JM22" t="e">
            <v>#N/A</v>
          </cell>
          <cell r="JN22" t="e">
            <v>#N/A</v>
          </cell>
          <cell r="JO22" t="e">
            <v>#N/A</v>
          </cell>
          <cell r="JP22" t="e">
            <v>#N/A</v>
          </cell>
          <cell r="JQ22" t="e">
            <v>#N/A</v>
          </cell>
          <cell r="JR22" t="e">
            <v>#N/A</v>
          </cell>
          <cell r="JS22" t="e">
            <v>#N/A</v>
          </cell>
          <cell r="JT22" t="e">
            <v>#N/A</v>
          </cell>
          <cell r="JU22" t="e">
            <v>#N/A</v>
          </cell>
          <cell r="JV22" t="e">
            <v>#N/A</v>
          </cell>
          <cell r="JW22" t="e">
            <v>#N/A</v>
          </cell>
          <cell r="JX22" t="e">
            <v>#N/A</v>
          </cell>
          <cell r="JY22" t="e">
            <v>#N/A</v>
          </cell>
          <cell r="JZ22" t="e">
            <v>#N/A</v>
          </cell>
          <cell r="KA22" t="e">
            <v>#N/A</v>
          </cell>
          <cell r="KB22" t="e">
            <v>#N/A</v>
          </cell>
          <cell r="KC22">
            <v>1112.883</v>
          </cell>
          <cell r="KD22">
            <v>1540.9829758946801</v>
          </cell>
          <cell r="KE22" t="e">
            <v>#N/A</v>
          </cell>
          <cell r="KF22" t="e">
            <v>#N/A</v>
          </cell>
          <cell r="KG22" t="e">
            <v>#N/A</v>
          </cell>
          <cell r="KH22" t="e">
            <v>#N/A</v>
          </cell>
          <cell r="KI22" t="e">
            <v>#N/A</v>
          </cell>
          <cell r="KJ22" t="e">
            <v>#N/A</v>
          </cell>
          <cell r="KK22" t="e">
            <v>#N/A</v>
          </cell>
          <cell r="KL22" t="e">
            <v>#N/A</v>
          </cell>
          <cell r="KM22" t="e">
            <v>#N/A</v>
          </cell>
          <cell r="KN22" t="e">
            <v>#N/A</v>
          </cell>
          <cell r="KO22" t="e">
            <v>#N/A</v>
          </cell>
          <cell r="KP22" t="e">
            <v>#N/A</v>
          </cell>
          <cell r="KQ22" t="e">
            <v>#N/A</v>
          </cell>
          <cell r="KR22" t="e">
            <v>#N/A</v>
          </cell>
          <cell r="KS22" t="e">
            <v>#N/A</v>
          </cell>
          <cell r="KT22">
            <v>132.55913649296599</v>
          </cell>
          <cell r="KU22">
            <v>1.0935720799731821</v>
          </cell>
          <cell r="KV22">
            <v>-0.45782598332216867</v>
          </cell>
          <cell r="KW22">
            <v>131.12518804667519</v>
          </cell>
          <cell r="KX22">
            <v>133.16881794319289</v>
          </cell>
          <cell r="KY22">
            <v>57.406909528586702</v>
          </cell>
          <cell r="KZ22">
            <v>56.980744128852891</v>
          </cell>
          <cell r="LA22">
            <v>-0.49672597869081508</v>
          </cell>
          <cell r="LB22">
            <v>-0.61683090310014066</v>
          </cell>
          <cell r="LC22">
            <v>6.6344839999999996</v>
          </cell>
          <cell r="LD22">
            <v>7.1</v>
          </cell>
          <cell r="LE22">
            <v>2184.4648027473199</v>
          </cell>
          <cell r="LF22">
            <v>26.628876668308301</v>
          </cell>
          <cell r="LG22">
            <v>4144.9636606400163</v>
          </cell>
          <cell r="LH22">
            <v>3869.9667097690399</v>
          </cell>
          <cell r="LI22">
            <v>8428550.4500199612</v>
          </cell>
          <cell r="LJ22">
            <v>3879.47084441894</v>
          </cell>
          <cell r="LK22">
            <v>8474567.5129175987</v>
          </cell>
          <cell r="LL22">
            <v>513.52318793661107</v>
          </cell>
          <cell r="LM22">
            <v>0.17048733985378561</v>
          </cell>
          <cell r="LN22" t="e">
            <v>#N/A</v>
          </cell>
          <cell r="LO22">
            <v>7274.3235000000004</v>
          </cell>
          <cell r="LP22">
            <v>9934.2999999999993</v>
          </cell>
          <cell r="LQ22">
            <v>-7.666601572087794</v>
          </cell>
          <cell r="LR22">
            <v>-7.6575552154592748</v>
          </cell>
          <cell r="LS22">
            <v>-7.6739388004197897</v>
          </cell>
          <cell r="LT22">
            <v>2.960673242387633E-2</v>
          </cell>
          <cell r="LU22">
            <v>0.31031283932501802</v>
          </cell>
          <cell r="LV22">
            <v>0.203512528257351</v>
          </cell>
          <cell r="LW22">
            <v>0.46462468026014597</v>
          </cell>
          <cell r="LX22">
            <v>61.5902464086058</v>
          </cell>
          <cell r="LY22">
            <v>19.112244237781901</v>
          </cell>
          <cell r="LZ22">
            <v>0.15309533574269699</v>
          </cell>
          <cell r="MA22">
            <v>1.369967622888141E-2</v>
          </cell>
          <cell r="MB22">
            <v>-1.844766713199639E-3</v>
          </cell>
          <cell r="MC22">
            <v>-3.8470135679536778E-3</v>
          </cell>
          <cell r="MD22">
            <v>2177.9387478304629</v>
          </cell>
          <cell r="ME22">
            <v>-0.77932862801076697</v>
          </cell>
          <cell r="MF22">
            <v>568.69845475447096</v>
          </cell>
          <cell r="MG22">
            <v>-2.8978867363053329</v>
          </cell>
          <cell r="MH22">
            <v>-3.5798382474536372</v>
          </cell>
          <cell r="MI22">
            <v>585.67052316368131</v>
          </cell>
          <cell r="MJ22">
            <v>589.81279891853342</v>
          </cell>
          <cell r="MK22">
            <v>51.982136478708867</v>
          </cell>
          <cell r="ML22">
            <v>53.313368895784798</v>
          </cell>
          <cell r="MM22">
            <v>2.6179855916403478</v>
          </cell>
          <cell r="MN22">
            <v>1.706073242650596</v>
          </cell>
          <cell r="MO22">
            <v>14.525959</v>
          </cell>
          <cell r="MP22">
            <v>17.8</v>
          </cell>
          <cell r="MQ22">
            <v>1773.7539142088101</v>
          </cell>
          <cell r="MR22">
            <v>91.463308263849399</v>
          </cell>
          <cell r="MS22">
            <v>14732.03444523962</v>
          </cell>
          <cell r="MT22">
            <v>12592.06516185824</v>
          </cell>
          <cell r="MU22">
            <v>22445139.78863639</v>
          </cell>
          <cell r="MV22">
            <v>11807.3528442145</v>
          </cell>
          <cell r="MW22">
            <v>20943338.323869999</v>
          </cell>
          <cell r="MX22">
            <v>1545.9939547750701</v>
          </cell>
          <cell r="MY22">
            <v>-1.151994603729745</v>
          </cell>
          <cell r="MZ22">
            <v>11738.4543701161</v>
          </cell>
          <cell r="NA22">
            <v>27632.9084999999</v>
          </cell>
          <cell r="NB22">
            <v>38469.512000000002</v>
          </cell>
          <cell r="NC22">
            <v>-7.1841127375603957</v>
          </cell>
          <cell r="ND22">
            <v>-7.1996698866353093</v>
          </cell>
          <cell r="NE22">
            <v>-7.1997204551707048</v>
          </cell>
          <cell r="NF22">
            <v>3.9823251036276743E-2</v>
          </cell>
          <cell r="NG22">
            <v>0.77611517795968399</v>
          </cell>
          <cell r="NH22">
            <v>0.58004722094820405</v>
          </cell>
          <cell r="NI22">
            <v>0.41832944169373998</v>
          </cell>
          <cell r="NJ22">
            <v>237.90330706953</v>
          </cell>
          <cell r="NK22">
            <v>184.640367503466</v>
          </cell>
          <cell r="NL22">
            <v>0.33654290054965302</v>
          </cell>
          <cell r="NM22">
            <v>-2.4081553159672569E-2</v>
          </cell>
          <cell r="NN22">
            <v>-6.233160276492072E-3</v>
          </cell>
          <cell r="NO22" t="e">
            <v>#N/A</v>
          </cell>
          <cell r="NP22">
            <v>1782.482817562239</v>
          </cell>
          <cell r="NQ22">
            <v>-1.0977558641087739</v>
          </cell>
          <cell r="NR22">
            <v>125.967146815188</v>
          </cell>
          <cell r="NS22">
            <v>-0.89214488402410419</v>
          </cell>
          <cell r="NT22">
            <v>0.29143295122100449</v>
          </cell>
          <cell r="NU22">
            <v>127.10107253131591</v>
          </cell>
          <cell r="NV22">
            <v>125.6011038115837</v>
          </cell>
          <cell r="NW22">
            <v>68.894480660458498</v>
          </cell>
          <cell r="NX22">
            <v>69.156672118982343</v>
          </cell>
          <cell r="NY22">
            <v>2.3069740522899451</v>
          </cell>
          <cell r="NZ22">
            <v>1.849990975600591</v>
          </cell>
          <cell r="OA22">
            <v>3.9763000000000002</v>
          </cell>
          <cell r="OB22">
            <v>5</v>
          </cell>
          <cell r="OC22">
            <v>1755.8743507296499</v>
          </cell>
          <cell r="OD22">
            <v>33.4629160296656</v>
          </cell>
          <cell r="OE22">
            <v>2563.1914291321409</v>
          </cell>
          <cell r="OF22">
            <v>2461.271248335559</v>
          </cell>
          <cell r="OG22">
            <v>4313916.1418943303</v>
          </cell>
          <cell r="OH22">
            <v>2425.8000000000002</v>
          </cell>
          <cell r="OI22">
            <v>4259399.9999999851</v>
          </cell>
          <cell r="OJ22">
            <v>422.19153278824399</v>
          </cell>
          <cell r="OK22">
            <v>-4.9584563661731813E-2</v>
          </cell>
          <cell r="OL22">
            <v>2430.8000000000002</v>
          </cell>
          <cell r="OM22">
            <v>3706.3544999999899</v>
          </cell>
          <cell r="ON22">
            <v>4902.2</v>
          </cell>
          <cell r="OO22">
            <v>-7.2019048058073398</v>
          </cell>
          <cell r="OP22">
            <v>-7.2018526664319129</v>
          </cell>
          <cell r="OQ22">
            <v>-7.2012098950831724</v>
          </cell>
          <cell r="OR22">
            <v>5.0357915528253652E-2</v>
          </cell>
          <cell r="OS22">
            <v>0.789512810033418</v>
          </cell>
          <cell r="OT22">
            <v>1.0209911609593101</v>
          </cell>
          <cell r="OU22">
            <v>0.58509086793141096</v>
          </cell>
          <cell r="OV22">
            <v>73.702227260941797</v>
          </cell>
          <cell r="OW22">
            <v>58.188852550507796</v>
          </cell>
          <cell r="OX22">
            <v>0.54976911692686203</v>
          </cell>
          <cell r="OY22">
            <v>2.036772773010934E-2</v>
          </cell>
          <cell r="OZ22">
            <v>-1.9728278853722581E-3</v>
          </cell>
          <cell r="PA22" t="e">
            <v>#N/A</v>
          </cell>
          <cell r="PB22">
            <v>1752.7186996604401</v>
          </cell>
          <cell r="PC22">
            <v>-0.38992052371139557</v>
          </cell>
          <cell r="PD22">
            <v>1325.54630453562</v>
          </cell>
          <cell r="PE22">
            <v>-1.6364602079950941</v>
          </cell>
          <cell r="PF22">
            <v>-2.2333956544493989</v>
          </cell>
          <cell r="PG22">
            <v>1347.5992296927909</v>
          </cell>
          <cell r="PH22">
            <v>1355.8272923651421</v>
          </cell>
          <cell r="PI22">
            <v>60.034408055408591</v>
          </cell>
          <cell r="PJ22">
            <v>60.52033620624826</v>
          </cell>
          <cell r="PK22">
            <v>2.3443764388382249</v>
          </cell>
          <cell r="PL22">
            <v>1.725649423402231</v>
          </cell>
          <cell r="PM22">
            <v>7.1342920000000003</v>
          </cell>
          <cell r="PN22">
            <v>8.6999999999999993</v>
          </cell>
          <cell r="PO22">
            <v>1622.9865700182299</v>
          </cell>
          <cell r="PP22">
            <v>270.92529789888999</v>
          </cell>
          <cell r="PQ22">
            <v>24829.149390306829</v>
          </cell>
          <cell r="PR22">
            <v>23057.76537168612</v>
          </cell>
          <cell r="PS22">
            <v>37854950.060920469</v>
          </cell>
          <cell r="PT22">
            <v>22487</v>
          </cell>
          <cell r="PU22">
            <v>36496098.99999994</v>
          </cell>
          <cell r="PV22">
            <v>4012.8231264650099</v>
          </cell>
          <cell r="PW22">
            <v>-1.8962369389337259</v>
          </cell>
          <cell r="PX22">
            <v>22281.889464292399</v>
          </cell>
          <cell r="PY22">
            <v>41026.126004474201</v>
          </cell>
          <cell r="PZ22">
            <v>56617</v>
          </cell>
          <cell r="QA22">
            <v>-7.0327230026824994</v>
          </cell>
          <cell r="QB22">
            <v>-7.0350915265725691</v>
          </cell>
          <cell r="QC22">
            <v>-7.0399846647305413</v>
          </cell>
          <cell r="QD22">
            <v>4.9495776674046629E-2</v>
          </cell>
          <cell r="QE22">
            <v>1.03589564559872</v>
          </cell>
          <cell r="QF22">
            <v>1.1658297471665799</v>
          </cell>
          <cell r="QG22">
            <v>0.54589484290097601</v>
          </cell>
          <cell r="QH22">
            <v>723.60889167244295</v>
          </cell>
          <cell r="QI22">
            <v>749.58330000000001</v>
          </cell>
          <cell r="QJ22">
            <v>0.61606881986773399</v>
          </cell>
          <cell r="QK22">
            <v>-2.095654234015145E-2</v>
          </cell>
          <cell r="QL22">
            <v>-7.8868675195268058E-3</v>
          </cell>
          <cell r="QM22">
            <v>1.291313583152366E-2</v>
          </cell>
          <cell r="QN22">
            <v>1641.7440914462859</v>
          </cell>
          <cell r="QO22">
            <v>-0.93082062878738769</v>
          </cell>
          <cell r="QP22" t="e">
            <v>#N/A</v>
          </cell>
          <cell r="QQ22" t="e">
            <v>#N/A</v>
          </cell>
          <cell r="QR22" t="e">
            <v>#N/A</v>
          </cell>
          <cell r="QS22" t="e">
            <v>#N/A</v>
          </cell>
          <cell r="QT22" t="e">
            <v>#N/A</v>
          </cell>
          <cell r="QU22" t="e">
            <v>#N/A</v>
          </cell>
          <cell r="QV22" t="e">
            <v>#N/A</v>
          </cell>
          <cell r="QW22" t="e">
            <v>#N/A</v>
          </cell>
          <cell r="QX22" t="e">
            <v>#N/A</v>
          </cell>
          <cell r="QY22" t="e">
            <v>#N/A</v>
          </cell>
          <cell r="QZ22" t="e">
            <v>#N/A</v>
          </cell>
          <cell r="RA22" t="e">
            <v>#N/A</v>
          </cell>
          <cell r="RB22" t="e">
            <v>#N/A</v>
          </cell>
          <cell r="RC22" t="e">
            <v>#N/A</v>
          </cell>
          <cell r="RD22" t="e">
            <v>#N/A</v>
          </cell>
          <cell r="RE22" t="e">
            <v>#N/A</v>
          </cell>
          <cell r="RF22" t="e">
            <v>#N/A</v>
          </cell>
          <cell r="RG22" t="e">
            <v>#N/A</v>
          </cell>
          <cell r="RH22" t="e">
            <v>#N/A</v>
          </cell>
          <cell r="RI22" t="e">
            <v>#N/A</v>
          </cell>
          <cell r="RJ22" t="e">
            <v>#N/A</v>
          </cell>
          <cell r="RK22" t="e">
            <v>#N/A</v>
          </cell>
          <cell r="RL22">
            <v>4701.4174999999996</v>
          </cell>
          <cell r="RM22" t="e">
            <v>#N/A</v>
          </cell>
          <cell r="RN22" t="e">
            <v>#N/A</v>
          </cell>
          <cell r="RO22" t="e">
            <v>#N/A</v>
          </cell>
          <cell r="RP22" t="e">
            <v>#N/A</v>
          </cell>
          <cell r="RQ22" t="e">
            <v>#N/A</v>
          </cell>
          <cell r="RR22" t="e">
            <v>#N/A</v>
          </cell>
          <cell r="RS22" t="e">
            <v>#N/A</v>
          </cell>
          <cell r="RT22" t="e">
            <v>#N/A</v>
          </cell>
          <cell r="RU22" t="e">
            <v>#N/A</v>
          </cell>
          <cell r="RV22" t="e">
            <v>#N/A</v>
          </cell>
          <cell r="RW22" t="e">
            <v>#N/A</v>
          </cell>
          <cell r="RX22" t="e">
            <v>#N/A</v>
          </cell>
          <cell r="RY22" t="e">
            <v>#N/A</v>
          </cell>
          <cell r="RZ22" t="e">
            <v>#N/A</v>
          </cell>
          <cell r="SA22" t="e">
            <v>#N/A</v>
          </cell>
          <cell r="SB22" t="e">
            <v>#N/A</v>
          </cell>
          <cell r="SC22" t="e">
            <v>#N/A</v>
          </cell>
          <cell r="SD22" t="e">
            <v>#N/A</v>
          </cell>
          <cell r="SE22" t="e">
            <v>#N/A</v>
          </cell>
          <cell r="SF22" t="e">
            <v>#N/A</v>
          </cell>
          <cell r="SG22" t="e">
            <v>#N/A</v>
          </cell>
          <cell r="SH22" t="e">
            <v>#N/A</v>
          </cell>
          <cell r="SI22" t="e">
            <v>#N/A</v>
          </cell>
          <cell r="SJ22" t="e">
            <v>#N/A</v>
          </cell>
          <cell r="SK22" t="e">
            <v>#N/A</v>
          </cell>
          <cell r="SL22" t="e">
            <v>#N/A</v>
          </cell>
          <cell r="SM22" t="e">
            <v>#N/A</v>
          </cell>
          <cell r="SN22" t="e">
            <v>#N/A</v>
          </cell>
          <cell r="SO22" t="e">
            <v>#N/A</v>
          </cell>
          <cell r="SP22" t="e">
            <v>#N/A</v>
          </cell>
          <cell r="SQ22" t="e">
            <v>#N/A</v>
          </cell>
          <cell r="SR22" t="e">
            <v>#N/A</v>
          </cell>
          <cell r="SS22" t="e">
            <v>#N/A</v>
          </cell>
          <cell r="ST22" t="e">
            <v>#N/A</v>
          </cell>
          <cell r="SU22" t="e">
            <v>#N/A</v>
          </cell>
          <cell r="SV22" t="e">
            <v>#N/A</v>
          </cell>
          <cell r="SW22">
            <v>7821.2514999999894</v>
          </cell>
          <cell r="SX22">
            <v>10648.713</v>
          </cell>
          <cell r="SY22" t="e">
            <v>#N/A</v>
          </cell>
          <cell r="SZ22" t="e">
            <v>#N/A</v>
          </cell>
          <cell r="TA22" t="e">
            <v>#N/A</v>
          </cell>
          <cell r="TB22" t="e">
            <v>#N/A</v>
          </cell>
          <cell r="TC22">
            <v>22.270299999999999</v>
          </cell>
          <cell r="TD22" t="e">
            <v>#N/A</v>
          </cell>
          <cell r="TE22" t="e">
            <v>#N/A</v>
          </cell>
          <cell r="TF22">
            <v>48.413079866055199</v>
          </cell>
          <cell r="TG22">
            <v>1078.173812541</v>
          </cell>
          <cell r="TH22" t="e">
            <v>#N/A</v>
          </cell>
          <cell r="TI22" t="e">
            <v>#N/A</v>
          </cell>
          <cell r="TJ22" t="e">
            <v>#N/A</v>
          </cell>
          <cell r="TK22" t="e">
            <v>#N/A</v>
          </cell>
          <cell r="TL22" t="e">
            <v>#N/A</v>
          </cell>
          <cell r="TM22" t="e">
            <v>#N/A</v>
          </cell>
          <cell r="TN22">
            <v>61.716972214147702</v>
          </cell>
          <cell r="TO22">
            <v>-3.2521724718357241</v>
          </cell>
          <cell r="TP22">
            <v>-0.14008045100234459</v>
          </cell>
          <cell r="TQ22">
            <v>63.791584566776187</v>
          </cell>
          <cell r="TR22">
            <v>61.803546901382603</v>
          </cell>
          <cell r="TS22">
            <v>65.294063569750577</v>
          </cell>
          <cell r="TT22">
            <v>66.156479129105321</v>
          </cell>
          <cell r="TU22">
            <v>2.188025239004165</v>
          </cell>
          <cell r="TV22">
            <v>2.5055210405756871</v>
          </cell>
          <cell r="TW22">
            <v>15.67555751067442</v>
          </cell>
          <cell r="TX22">
            <v>16.8</v>
          </cell>
          <cell r="TY22">
            <v>2080.8997006980198</v>
          </cell>
          <cell r="TZ22">
            <v>12.951731073126201</v>
          </cell>
          <cell r="UA22">
            <v>1569.159574380127</v>
          </cell>
          <cell r="UB22">
            <v>1323.185062863917</v>
          </cell>
          <cell r="UC22">
            <v>2727039.911994182</v>
          </cell>
          <cell r="UD22">
            <v>1288.5217424312</v>
          </cell>
          <cell r="UE22">
            <v>2681284.508167976</v>
          </cell>
          <cell r="UF22">
            <v>222.586900213104</v>
          </cell>
          <cell r="UG22">
            <v>-1.5731902847381689</v>
          </cell>
          <cell r="UH22" t="e">
            <v>#N/A</v>
          </cell>
          <cell r="UI22">
            <v>2371.8910000000001</v>
          </cell>
          <cell r="UJ22">
            <v>3540.87</v>
          </cell>
          <cell r="UK22">
            <v>-7.3904764319907583</v>
          </cell>
          <cell r="UL22">
            <v>-7.3948548022238896</v>
          </cell>
          <cell r="UM22">
            <v>-7.3684126209588952</v>
          </cell>
          <cell r="UN22">
            <v>3.2896561328050758E-2</v>
          </cell>
          <cell r="UO22">
            <v>0.90807604207404002</v>
          </cell>
          <cell r="UP22">
            <v>0.89882275034820902</v>
          </cell>
          <cell r="UQ22">
            <v>0.46118099430974402</v>
          </cell>
          <cell r="UR22">
            <v>28.462694611507398</v>
          </cell>
          <cell r="US22">
            <v>25.846291069579799</v>
          </cell>
          <cell r="UT22">
            <v>0.80107986830562394</v>
          </cell>
          <cell r="UU22" t="e">
            <v>#N/A</v>
          </cell>
          <cell r="UV22" t="e">
            <v>#N/A</v>
          </cell>
          <cell r="UW22">
            <v>-0.1324238042798305</v>
          </cell>
          <cell r="UX22">
            <v>2060.9663670868131</v>
          </cell>
          <cell r="UY22">
            <v>0.32439488111375431</v>
          </cell>
          <cell r="UZ22">
            <v>1294.23199527717</v>
          </cell>
          <cell r="VA22">
            <v>-1.375569110634689</v>
          </cell>
          <cell r="VB22">
            <v>-1.663751246818324</v>
          </cell>
          <cell r="VC22">
            <v>1312.283359818837</v>
          </cell>
          <cell r="VD22">
            <v>1316.1291097503811</v>
          </cell>
          <cell r="VE22">
            <v>55.102830540718273</v>
          </cell>
          <cell r="VF22">
            <v>55.358340342585613</v>
          </cell>
          <cell r="VG22">
            <v>1.2791919388582149</v>
          </cell>
          <cell r="VH22">
            <v>0.80458919775088233</v>
          </cell>
          <cell r="VI22">
            <v>7.8674439999999999</v>
          </cell>
          <cell r="VJ22">
            <v>8.3000000000000007</v>
          </cell>
          <cell r="VK22">
            <v>1835.4985276367699</v>
          </cell>
          <cell r="VL22">
            <v>261.34461546049602</v>
          </cell>
          <cell r="VM22">
            <v>23555.88141576009</v>
          </cell>
          <cell r="VN22">
            <v>21702.635636668761</v>
          </cell>
          <cell r="VO22">
            <v>40063551.604402937</v>
          </cell>
          <cell r="VP22">
            <v>21501.043708085799</v>
          </cell>
          <cell r="VQ22">
            <v>39465134.068845317</v>
          </cell>
          <cell r="VR22">
            <v>3836.88865667249</v>
          </cell>
          <cell r="VS22">
            <v>-1.8232886656980321</v>
          </cell>
          <cell r="VT22">
            <v>21452.441035655698</v>
          </cell>
          <cell r="VU22">
            <v>42551.639499999997</v>
          </cell>
          <cell r="VV22">
            <v>56593.071000000004</v>
          </cell>
          <cell r="VW22">
            <v>-7.0917765335364162</v>
          </cell>
          <cell r="VX22">
            <v>-7.0811318203741793</v>
          </cell>
          <cell r="VY22">
            <v>-7.0877074552753738</v>
          </cell>
          <cell r="VZ22">
            <v>4.6080169182002452E-2</v>
          </cell>
          <cell r="WA22">
            <v>0.74782339239878703</v>
          </cell>
          <cell r="WB22">
            <v>0.65029842567773699</v>
          </cell>
          <cell r="WC22">
            <v>0.460234007017855</v>
          </cell>
          <cell r="WD22">
            <v>595.64957719712697</v>
          </cell>
          <cell r="WE22">
            <v>445.44068750045898</v>
          </cell>
          <cell r="WF22">
            <v>0.39717230448770102</v>
          </cell>
          <cell r="WG22">
            <v>-1.8232886656976109E-2</v>
          </cell>
          <cell r="WH22">
            <v>-2.5846154437831979E-3</v>
          </cell>
          <cell r="WI22">
            <v>-2.295702241414772E-2</v>
          </cell>
          <cell r="WJ22">
            <v>1846.022403689605</v>
          </cell>
          <cell r="WK22">
            <v>0.1311535377172213</v>
          </cell>
          <cell r="WL22" t="e">
            <v>#N/A</v>
          </cell>
          <cell r="WM22" t="e">
            <v>#N/A</v>
          </cell>
          <cell r="WN22" t="e">
            <v>#N/A</v>
          </cell>
          <cell r="WO22" t="e">
            <v>#N/A</v>
          </cell>
          <cell r="WP22" t="e">
            <v>#N/A</v>
          </cell>
          <cell r="WQ22" t="e">
            <v>#N/A</v>
          </cell>
          <cell r="WR22" t="e">
            <v>#N/A</v>
          </cell>
          <cell r="WS22" t="e">
            <v>#N/A</v>
          </cell>
          <cell r="WT22" t="e">
            <v>#N/A</v>
          </cell>
          <cell r="WU22" t="e">
            <v>#N/A</v>
          </cell>
          <cell r="WV22" t="e">
            <v>#N/A</v>
          </cell>
          <cell r="WW22" t="e">
            <v>#N/A</v>
          </cell>
          <cell r="WX22" t="e">
            <v>#N/A</v>
          </cell>
          <cell r="WY22" t="e">
            <v>#N/A</v>
          </cell>
          <cell r="WZ22" t="e">
            <v>#N/A</v>
          </cell>
          <cell r="XA22" t="e">
            <v>#N/A</v>
          </cell>
          <cell r="XB22" t="e">
            <v>#N/A</v>
          </cell>
          <cell r="XC22" t="e">
            <v>#N/A</v>
          </cell>
          <cell r="XD22" t="e">
            <v>#N/A</v>
          </cell>
          <cell r="XE22" t="e">
            <v>#N/A</v>
          </cell>
          <cell r="XF22" t="e">
            <v>#N/A</v>
          </cell>
          <cell r="XG22">
            <v>2557.1365000000001</v>
          </cell>
          <cell r="XH22">
            <v>3544.5430000000001</v>
          </cell>
          <cell r="XI22" t="e">
            <v>#N/A</v>
          </cell>
          <cell r="XJ22" t="e">
            <v>#N/A</v>
          </cell>
          <cell r="XK22" t="e">
            <v>#N/A</v>
          </cell>
          <cell r="XL22" t="e">
            <v>#N/A</v>
          </cell>
          <cell r="XM22" t="e">
            <v>#N/A</v>
          </cell>
          <cell r="XN22" t="e">
            <v>#N/A</v>
          </cell>
          <cell r="XO22" t="e">
            <v>#N/A</v>
          </cell>
          <cell r="XP22" t="e">
            <v>#N/A</v>
          </cell>
          <cell r="XQ22" t="e">
            <v>#N/A</v>
          </cell>
          <cell r="XR22" t="e">
            <v>#N/A</v>
          </cell>
          <cell r="XS22" t="e">
            <v>#N/A</v>
          </cell>
          <cell r="XT22" t="e">
            <v>#N/A</v>
          </cell>
          <cell r="XU22" t="e">
            <v>#N/A</v>
          </cell>
          <cell r="XV22" t="e">
            <v>#N/A</v>
          </cell>
          <cell r="XW22" t="e">
            <v>#N/A</v>
          </cell>
          <cell r="XX22">
            <v>17.087880347429401</v>
          </cell>
          <cell r="XY22">
            <v>-3.3405877559507968</v>
          </cell>
          <cell r="XZ22">
            <v>-5.1687391823719402</v>
          </cell>
          <cell r="YA22">
            <v>17.678444292921309</v>
          </cell>
          <cell r="YB22">
            <v>18.019248294390451</v>
          </cell>
          <cell r="YC22">
            <v>55.995679287022561</v>
          </cell>
          <cell r="YD22">
            <v>56.280403990245453</v>
          </cell>
          <cell r="YE22">
            <v>1.5117817616593141</v>
          </cell>
          <cell r="YF22">
            <v>3.193374010762895</v>
          </cell>
          <cell r="YG22">
            <v>2.0085700000000002</v>
          </cell>
          <cell r="YH22">
            <v>2.9</v>
          </cell>
          <cell r="YI22">
            <v>1658.25421191704</v>
          </cell>
          <cell r="YJ22">
            <v>2.1671041956471702</v>
          </cell>
          <cell r="YK22">
            <v>159.213604662145</v>
          </cell>
          <cell r="YL22">
            <v>165.10939545869471</v>
          </cell>
          <cell r="YM22">
            <v>273062.61406378431</v>
          </cell>
          <cell r="YN22">
            <v>162.22134570765601</v>
          </cell>
          <cell r="YO22">
            <v>269004.22978257091</v>
          </cell>
          <cell r="YP22">
            <v>43.584478990092201</v>
          </cell>
          <cell r="YQ22">
            <v>-2.828844288003229</v>
          </cell>
          <cell r="YR22">
            <v>153.81430101130201</v>
          </cell>
          <cell r="YS22">
            <v>282.89350000000002</v>
          </cell>
          <cell r="YT22">
            <v>366.6</v>
          </cell>
          <cell r="YU22">
            <v>-6.6093894732291458</v>
          </cell>
          <cell r="YV22">
            <v>-6.581569531861156</v>
          </cell>
          <cell r="YW22">
            <v>-6.5851459865419271</v>
          </cell>
          <cell r="YX22">
            <v>4.4064487953231389E-2</v>
          </cell>
          <cell r="YY22">
            <v>1.1133815403607801</v>
          </cell>
          <cell r="YZ22">
            <v>1.1320778073507101</v>
          </cell>
          <cell r="ZA22">
            <v>0.35411738410392601</v>
          </cell>
          <cell r="ZB22">
            <v>6.0511154885126102</v>
          </cell>
          <cell r="ZC22">
            <v>6.7372002835011697</v>
          </cell>
          <cell r="ZD22">
            <v>0.40948180507186899</v>
          </cell>
          <cell r="ZE22">
            <v>-2.8288442880034109E-2</v>
          </cell>
          <cell r="ZF22">
            <v>-2.8288442880034091E-2</v>
          </cell>
          <cell r="ZG22">
            <v>-7.1881645734402618E-3</v>
          </cell>
          <cell r="ZH22">
            <v>1653.8284408660211</v>
          </cell>
          <cell r="ZI22">
            <v>-0.1586488470933678</v>
          </cell>
          <cell r="ZJ22" t="e">
            <v>#N/A</v>
          </cell>
          <cell r="ZK22" t="e">
            <v>#N/A</v>
          </cell>
          <cell r="ZL22" t="e">
            <v>#N/A</v>
          </cell>
          <cell r="ZM22" t="e">
            <v>#N/A</v>
          </cell>
          <cell r="ZN22" t="e">
            <v>#N/A</v>
          </cell>
          <cell r="ZO22" t="e">
            <v>#N/A</v>
          </cell>
          <cell r="ZP22" t="e">
            <v>#N/A</v>
          </cell>
          <cell r="ZQ22" t="e">
            <v>#N/A</v>
          </cell>
          <cell r="ZR22" t="e">
            <v>#N/A</v>
          </cell>
          <cell r="ZS22" t="e">
            <v>#N/A</v>
          </cell>
          <cell r="ZT22" t="e">
            <v>#N/A</v>
          </cell>
          <cell r="ZU22" t="e">
            <v>#N/A</v>
          </cell>
          <cell r="ZV22" t="e">
            <v>#N/A</v>
          </cell>
          <cell r="ZW22" t="e">
            <v>#N/A</v>
          </cell>
          <cell r="ZX22" t="e">
            <v>#N/A</v>
          </cell>
          <cell r="ZY22" t="e">
            <v>#N/A</v>
          </cell>
          <cell r="ZZ22" t="e">
            <v>#N/A</v>
          </cell>
          <cell r="AAA22" t="e">
            <v>#N/A</v>
          </cell>
          <cell r="AAB22" t="e">
            <v>#N/A</v>
          </cell>
          <cell r="AAC22" t="e">
            <v>#N/A</v>
          </cell>
          <cell r="AAD22" t="e">
            <v>#N/A</v>
          </cell>
          <cell r="AAE22">
            <v>1897.211</v>
          </cell>
          <cell r="AAF22">
            <v>2578.873</v>
          </cell>
          <cell r="AAG22" t="e">
            <v>#N/A</v>
          </cell>
          <cell r="AAH22" t="e">
            <v>#N/A</v>
          </cell>
          <cell r="AAI22" t="e">
            <v>#N/A</v>
          </cell>
          <cell r="AAJ22" t="e">
            <v>#N/A</v>
          </cell>
          <cell r="AAK22" t="e">
            <v>#N/A</v>
          </cell>
          <cell r="AAL22" t="e">
            <v>#N/A</v>
          </cell>
          <cell r="AAM22" t="e">
            <v>#N/A</v>
          </cell>
          <cell r="AAN22" t="e">
            <v>#N/A</v>
          </cell>
          <cell r="AAO22" t="e">
            <v>#N/A</v>
          </cell>
          <cell r="AAP22" t="e">
            <v>#N/A</v>
          </cell>
          <cell r="AAQ22" t="e">
            <v>#N/A</v>
          </cell>
          <cell r="AAR22" t="e">
            <v>#N/A</v>
          </cell>
          <cell r="AAS22" t="e">
            <v>#N/A</v>
          </cell>
          <cell r="AAT22" t="e">
            <v>#N/A</v>
          </cell>
          <cell r="AAU22" t="e">
            <v>#N/A</v>
          </cell>
          <cell r="AAV22" t="e">
            <v>#N/A</v>
          </cell>
          <cell r="AAW22" t="e">
            <v>#N/A</v>
          </cell>
          <cell r="AAX22" t="e">
            <v>#N/A</v>
          </cell>
          <cell r="AAY22" t="e">
            <v>#N/A</v>
          </cell>
          <cell r="AAZ22" t="e">
            <v>#N/A</v>
          </cell>
          <cell r="ABA22" t="e">
            <v>#N/A</v>
          </cell>
          <cell r="ABB22" t="e">
            <v>#N/A</v>
          </cell>
          <cell r="ABC22" t="e">
            <v>#N/A</v>
          </cell>
          <cell r="ABD22" t="e">
            <v>#N/A</v>
          </cell>
          <cell r="ABE22" t="e">
            <v>#N/A</v>
          </cell>
          <cell r="ABF22" t="e">
            <v>#N/A</v>
          </cell>
          <cell r="ABG22" t="e">
            <v>#N/A</v>
          </cell>
          <cell r="ABH22" t="e">
            <v>#N/A</v>
          </cell>
          <cell r="ABI22" t="e">
            <v>#N/A</v>
          </cell>
          <cell r="ABJ22" t="e">
            <v>#N/A</v>
          </cell>
          <cell r="ABK22" t="e">
            <v>#N/A</v>
          </cell>
          <cell r="ABL22" t="e">
            <v>#N/A</v>
          </cell>
          <cell r="ABM22" t="e">
            <v>#N/A</v>
          </cell>
          <cell r="ABN22" t="e">
            <v>#N/A</v>
          </cell>
          <cell r="ABO22" t="e">
            <v>#N/A</v>
          </cell>
          <cell r="ABP22" t="e">
            <v>#N/A</v>
          </cell>
          <cell r="ABQ22">
            <v>242.34299999999999</v>
          </cell>
          <cell r="ABR22">
            <v>334.98001562429903</v>
          </cell>
          <cell r="ABS22" t="e">
            <v>#N/A</v>
          </cell>
          <cell r="ABT22" t="e">
            <v>#N/A</v>
          </cell>
          <cell r="ABU22" t="e">
            <v>#N/A</v>
          </cell>
          <cell r="ABV22" t="e">
            <v>#N/A</v>
          </cell>
          <cell r="ABW22">
            <v>0.96650128115536904</v>
          </cell>
          <cell r="ABX22" t="e">
            <v>#N/A</v>
          </cell>
          <cell r="ABY22" t="e">
            <v>#N/A</v>
          </cell>
          <cell r="ABZ22">
            <v>1.3116589721593901</v>
          </cell>
          <cell r="ACA22">
            <v>1.26772007703098</v>
          </cell>
          <cell r="ACB22" t="e">
            <v>#N/A</v>
          </cell>
          <cell r="ACC22" t="e">
            <v>#N/A</v>
          </cell>
          <cell r="ACD22" t="e">
            <v>#N/A</v>
          </cell>
          <cell r="ACE22" t="e">
            <v>#N/A</v>
          </cell>
          <cell r="ACF22" t="e">
            <v>#N/A</v>
          </cell>
          <cell r="ACG22" t="e">
            <v>#N/A</v>
          </cell>
          <cell r="ACH22">
            <v>394.71855524151101</v>
          </cell>
          <cell r="ACI22">
            <v>-0.31383413713284009</v>
          </cell>
          <cell r="ACJ22">
            <v>-1.467828597492749</v>
          </cell>
          <cell r="ACK22">
            <v>395.9612167093515</v>
          </cell>
          <cell r="ACL22">
            <v>400.59865688849209</v>
          </cell>
          <cell r="ACM22">
            <v>61.642854855129762</v>
          </cell>
          <cell r="ACN22">
            <v>62.372916056851167</v>
          </cell>
          <cell r="ACO22">
            <v>1.4045915362965291</v>
          </cell>
          <cell r="ACP22">
            <v>1.1291945505664811</v>
          </cell>
          <cell r="ACQ22">
            <v>9.5213739999999998</v>
          </cell>
          <cell r="ACR22">
            <v>10.3</v>
          </cell>
          <cell r="ACS22">
            <v>1535.9277183361501</v>
          </cell>
          <cell r="ACT22">
            <v>72.577268708835803</v>
          </cell>
          <cell r="ACU22">
            <v>6823.0893010828149</v>
          </cell>
          <cell r="ACV22">
            <v>6173.4374503727349</v>
          </cell>
          <cell r="ACW22">
            <v>9463797.2985893637</v>
          </cell>
          <cell r="ACX22">
            <v>6048.6742138364698</v>
          </cell>
          <cell r="ACY22">
            <v>9290326.3842165545</v>
          </cell>
          <cell r="ACZ22">
            <v>1175.29827620523</v>
          </cell>
          <cell r="ADA22">
            <v>2.1184053952584159</v>
          </cell>
          <cell r="ADB22">
            <v>6045.0441640731306</v>
          </cell>
          <cell r="ADC22">
            <v>10939.186</v>
          </cell>
          <cell r="ADD22">
            <v>14488</v>
          </cell>
          <cell r="ADE22">
            <v>-6.9249888016628214</v>
          </cell>
          <cell r="ADF22">
            <v>-6.9239102367109382</v>
          </cell>
          <cell r="ADG22">
            <v>-6.933870540469818</v>
          </cell>
          <cell r="ADH22">
            <v>4.4498923280562451E-2</v>
          </cell>
          <cell r="ADI22">
            <v>1.1394466604044999</v>
          </cell>
          <cell r="ADJ22">
            <v>1.19485504720269</v>
          </cell>
          <cell r="ADK22">
            <v>0.48275333975329099</v>
          </cell>
          <cell r="ADL22">
            <v>190.551700805433</v>
          </cell>
          <cell r="ADM22">
            <v>217.12349911714901</v>
          </cell>
          <cell r="ADN22">
            <v>0.57817796415408207</v>
          </cell>
          <cell r="ADO22">
            <v>2.1184053952584141E-2</v>
          </cell>
          <cell r="ADP22">
            <v>1.701028117608256E-2</v>
          </cell>
          <cell r="ADQ22">
            <v>1.248557147857844E-2</v>
          </cell>
          <cell r="ADR22">
            <v>1532.9866666127739</v>
          </cell>
          <cell r="ADS22">
            <v>-0.83425732899379268</v>
          </cell>
          <cell r="ADT22" t="e">
            <v>#N/A</v>
          </cell>
          <cell r="ADU22" t="e">
            <v>#N/A</v>
          </cell>
          <cell r="ADV22" t="e">
            <v>#N/A</v>
          </cell>
          <cell r="ADW22" t="e">
            <v>#N/A</v>
          </cell>
          <cell r="ADX22" t="e">
            <v>#N/A</v>
          </cell>
          <cell r="ADY22" t="e">
            <v>#N/A</v>
          </cell>
          <cell r="ADZ22" t="e">
            <v>#N/A</v>
          </cell>
          <cell r="AEA22" t="e">
            <v>#N/A</v>
          </cell>
          <cell r="AEB22" t="e">
            <v>#N/A</v>
          </cell>
          <cell r="AEC22" t="e">
            <v>#N/A</v>
          </cell>
          <cell r="AED22" t="e">
            <v>#N/A</v>
          </cell>
          <cell r="AEE22" t="e">
            <v>#N/A</v>
          </cell>
          <cell r="AEF22" t="e">
            <v>#N/A</v>
          </cell>
          <cell r="AEG22" t="e">
            <v>#N/A</v>
          </cell>
          <cell r="AEH22" t="e">
            <v>#N/A</v>
          </cell>
          <cell r="AEI22" t="e">
            <v>#N/A</v>
          </cell>
          <cell r="AEJ22" t="e">
            <v>#N/A</v>
          </cell>
          <cell r="AEK22" t="e">
            <v>#N/A</v>
          </cell>
          <cell r="AEL22" t="e">
            <v>#N/A</v>
          </cell>
          <cell r="AEM22" t="e">
            <v>#N/A</v>
          </cell>
          <cell r="AEN22" t="e">
            <v>#N/A</v>
          </cell>
          <cell r="AEO22">
            <v>26182.411796806799</v>
          </cell>
          <cell r="AEP22">
            <v>37124.006193234301</v>
          </cell>
          <cell r="AEQ22" t="e">
            <v>#N/A</v>
          </cell>
          <cell r="AER22" t="e">
            <v>#N/A</v>
          </cell>
          <cell r="AES22" t="e">
            <v>#N/A</v>
          </cell>
          <cell r="AET22" t="e">
            <v>#N/A</v>
          </cell>
          <cell r="AEU22">
            <v>6.5363699999999997E-3</v>
          </cell>
          <cell r="AEV22" t="e">
            <v>#N/A</v>
          </cell>
          <cell r="AEW22" t="e">
            <v>#N/A</v>
          </cell>
          <cell r="AEX22">
            <v>167.95078090938901</v>
          </cell>
          <cell r="AEY22">
            <v>1.0977884458127001</v>
          </cell>
          <cell r="AEZ22" t="e">
            <v>#N/A</v>
          </cell>
          <cell r="AFA22" t="e">
            <v>#N/A</v>
          </cell>
          <cell r="AFB22" t="e">
            <v>#N/A</v>
          </cell>
          <cell r="AFC22" t="e">
            <v>#N/A</v>
          </cell>
          <cell r="AFD22" t="e">
            <v>#N/A</v>
          </cell>
          <cell r="AFE22" t="e">
            <v>#N/A</v>
          </cell>
          <cell r="AFF22">
            <v>105.63934206703</v>
          </cell>
          <cell r="AFG22">
            <v>-4.5633060426508942</v>
          </cell>
          <cell r="AFH22">
            <v>-5.7123366880211019</v>
          </cell>
          <cell r="AFI22">
            <v>110.6904877847513</v>
          </cell>
          <cell r="AFJ22">
            <v>112.0394104131</v>
          </cell>
          <cell r="AFK22">
            <v>69.178592880581803</v>
          </cell>
          <cell r="AFL22">
            <v>68.333557915423825</v>
          </cell>
          <cell r="AFM22">
            <v>1.262300964383378</v>
          </cell>
          <cell r="AFN22">
            <v>0.92636246159063518</v>
          </cell>
          <cell r="AFO22">
            <v>9.3684410000000007</v>
          </cell>
          <cell r="AFP22">
            <v>11.4</v>
          </cell>
          <cell r="AFQ22">
            <v>1791.53812455662</v>
          </cell>
          <cell r="AFR22">
            <v>18.5576960765585</v>
          </cell>
          <cell r="AFS22">
            <v>4923.8647158923122</v>
          </cell>
          <cell r="AFT22">
            <v>4462.575355064123</v>
          </cell>
          <cell r="AFU22">
            <v>8086466.7242948823</v>
          </cell>
          <cell r="AFV22">
            <v>4416.49277561709</v>
          </cell>
          <cell r="AFW22">
            <v>7912315.1843469031</v>
          </cell>
          <cell r="AFX22">
            <v>261.19385575330301</v>
          </cell>
          <cell r="AFY22">
            <v>7.1479641570485466</v>
          </cell>
          <cell r="AFZ22" t="e">
            <v>#N/A</v>
          </cell>
          <cell r="AGA22">
            <v>7205.6319999999996</v>
          </cell>
          <cell r="AGB22">
            <v>10023.612999999999</v>
          </cell>
          <cell r="AGC22">
            <v>-7.6123662885753962</v>
          </cell>
          <cell r="AGD22">
            <v>-7.5661096773210064</v>
          </cell>
          <cell r="AGE22">
            <v>-7.5798106886556109</v>
          </cell>
          <cell r="AGF22">
            <v>4.3397774405097227E-2</v>
          </cell>
          <cell r="AGG22">
            <v>0.64969174289961196</v>
          </cell>
          <cell r="AGH22">
            <v>0.35852870925709901</v>
          </cell>
          <cell r="AGI22">
            <v>0.33674751397347702</v>
          </cell>
          <cell r="AGJ22">
            <v>35.573785818866099</v>
          </cell>
          <cell r="AGK22">
            <v>23.1119949101966</v>
          </cell>
          <cell r="AGL22">
            <v>0.223830590215949</v>
          </cell>
          <cell r="AGM22">
            <v>3.8258661552818762E-2</v>
          </cell>
          <cell r="AGN22">
            <v>1.2904419847464529E-2</v>
          </cell>
          <cell r="AGO22" t="e">
            <v>#N/A</v>
          </cell>
          <cell r="AGP22">
            <v>1812.062784579844</v>
          </cell>
          <cell r="AGQ22">
            <v>1.1814702626821161</v>
          </cell>
          <cell r="AGR22" t="e">
            <v>#N/A</v>
          </cell>
          <cell r="AGS22" t="e">
            <v>#N/A</v>
          </cell>
          <cell r="AGT22" t="e">
            <v>#N/A</v>
          </cell>
          <cell r="AGU22" t="e">
            <v>#N/A</v>
          </cell>
          <cell r="AGV22" t="e">
            <v>#N/A</v>
          </cell>
          <cell r="AGW22" t="e">
            <v>#N/A</v>
          </cell>
          <cell r="AGX22" t="e">
            <v>#N/A</v>
          </cell>
          <cell r="AGY22" t="e">
            <v>#N/A</v>
          </cell>
          <cell r="AGZ22" t="e">
            <v>#N/A</v>
          </cell>
          <cell r="AHA22" t="e">
            <v>#N/A</v>
          </cell>
          <cell r="AHB22" t="e">
            <v>#N/A</v>
          </cell>
          <cell r="AHC22" t="e">
            <v>#N/A</v>
          </cell>
          <cell r="AHD22" t="e">
            <v>#N/A</v>
          </cell>
          <cell r="AHE22" t="e">
            <v>#N/A</v>
          </cell>
          <cell r="AHF22" t="e">
            <v>#N/A</v>
          </cell>
          <cell r="AHG22" t="e">
            <v>#N/A</v>
          </cell>
          <cell r="AHH22" t="e">
            <v>#N/A</v>
          </cell>
          <cell r="AHI22" t="e">
            <v>#N/A</v>
          </cell>
          <cell r="AHJ22" t="e">
            <v>#N/A</v>
          </cell>
          <cell r="AHK22" t="e">
            <v>#N/A</v>
          </cell>
          <cell r="AHL22" t="e">
            <v>#N/A</v>
          </cell>
          <cell r="AHM22">
            <v>16283.787</v>
          </cell>
          <cell r="AHN22">
            <v>22729.672369174099</v>
          </cell>
          <cell r="AHO22" t="e">
            <v>#N/A</v>
          </cell>
          <cell r="AHP22" t="e">
            <v>#N/A</v>
          </cell>
          <cell r="AHQ22" t="e">
            <v>#N/A</v>
          </cell>
          <cell r="AHR22" t="e">
            <v>#N/A</v>
          </cell>
          <cell r="AHS22">
            <v>7.5983599999999995E-4</v>
          </cell>
          <cell r="AHT22" t="e">
            <v>#N/A</v>
          </cell>
          <cell r="AHU22" t="e">
            <v>#N/A</v>
          </cell>
          <cell r="AHV22">
            <v>113.490045220284</v>
          </cell>
          <cell r="AHW22">
            <v>8.6233822000000002E-2</v>
          </cell>
          <cell r="AHX22" t="e">
            <v>#N/A</v>
          </cell>
          <cell r="AHY22" t="e">
            <v>#N/A</v>
          </cell>
          <cell r="AHZ22" t="e">
            <v>#N/A</v>
          </cell>
          <cell r="AIA22" t="e">
            <v>#N/A</v>
          </cell>
          <cell r="AIB22" t="e">
            <v>#N/A</v>
          </cell>
          <cell r="AIC22" t="e">
            <v>#N/A</v>
          </cell>
          <cell r="AID22">
            <v>2488.15872655571</v>
          </cell>
          <cell r="AIE22">
            <v>-0.66216239612459926</v>
          </cell>
          <cell r="AIF22">
            <v>1.123986950248845E-2</v>
          </cell>
          <cell r="AIG22">
            <v>2504.7442007723362</v>
          </cell>
          <cell r="AIH22">
            <v>2487.8790921923678</v>
          </cell>
          <cell r="AII22">
            <v>73.280526002280268</v>
          </cell>
          <cell r="AIJ22">
            <v>73.263447519533898</v>
          </cell>
          <cell r="AIK22">
            <v>0.33093733847584522</v>
          </cell>
          <cell r="AIL22">
            <v>0.70092308997393715</v>
          </cell>
          <cell r="AIM22">
            <v>2.1151840000000002</v>
          </cell>
          <cell r="AIN22">
            <v>3.6</v>
          </cell>
          <cell r="AIO22">
            <v>1532.07793212195</v>
          </cell>
          <cell r="AIP22">
            <v>578.34571939175908</v>
          </cell>
          <cell r="AIQ22">
            <v>4556.7556558553142</v>
          </cell>
          <cell r="AIR22">
            <v>4460.3718893035684</v>
          </cell>
          <cell r="AIS22">
            <v>6819308.9911156408</v>
          </cell>
          <cell r="AIT22">
            <v>4393.7364398722602</v>
          </cell>
          <cell r="AIU22">
            <v>6731546.6390883513</v>
          </cell>
          <cell r="AIV22">
            <v>8544.2774179820008</v>
          </cell>
          <cell r="AIW22">
            <v>1.8408469984866119E-2</v>
          </cell>
          <cell r="AIX22" t="e">
            <v>#N/A</v>
          </cell>
          <cell r="AIY22">
            <v>6219.6849999999886</v>
          </cell>
          <cell r="AIZ22">
            <v>8350</v>
          </cell>
          <cell r="AJA22">
            <v>-5.5687627789405596</v>
          </cell>
          <cell r="AJB22">
            <v>-5.572321669831779</v>
          </cell>
          <cell r="AJC22">
            <v>-5.5705387250855081</v>
          </cell>
          <cell r="AJD22">
            <v>4.1513750572379257E-2</v>
          </cell>
          <cell r="AJE22">
            <v>6.5213299999999998</v>
          </cell>
          <cell r="AJF22">
            <v>8.4077960062350208</v>
          </cell>
          <cell r="AJG22">
            <v>0.62724881618610606</v>
          </cell>
          <cell r="AJH22">
            <v>148.88923361372699</v>
          </cell>
          <cell r="AJI22">
            <v>970.95582584221199</v>
          </cell>
          <cell r="AJJ22">
            <v>0.38627287500676499</v>
          </cell>
          <cell r="AJK22">
            <v>6.1321678643594668E-3</v>
          </cell>
          <cell r="AJL22">
            <v>-6.4840419379086811E-4</v>
          </cell>
          <cell r="AJM22" t="e">
            <v>#N/A</v>
          </cell>
          <cell r="AJN22">
            <v>1528.86556555274</v>
          </cell>
          <cell r="AJO22">
            <v>0.34944749099894418</v>
          </cell>
          <cell r="AJP22" t="e">
            <v>#N/A</v>
          </cell>
          <cell r="AJQ22" t="e">
            <v>#N/A</v>
          </cell>
          <cell r="AJR22" t="e">
            <v>#N/A</v>
          </cell>
          <cell r="AJS22" t="e">
            <v>#N/A</v>
          </cell>
          <cell r="AJT22" t="e">
            <v>#N/A</v>
          </cell>
          <cell r="AJU22" t="e">
            <v>#N/A</v>
          </cell>
          <cell r="AJV22" t="e">
            <v>#N/A</v>
          </cell>
          <cell r="AJW22" t="e">
            <v>#N/A</v>
          </cell>
          <cell r="AJX22" t="e">
            <v>#N/A</v>
          </cell>
          <cell r="AJY22" t="e">
            <v>#N/A</v>
          </cell>
          <cell r="AJZ22" t="e">
            <v>#N/A</v>
          </cell>
          <cell r="AKA22" t="e">
            <v>#N/A</v>
          </cell>
          <cell r="AKB22" t="e">
            <v>#N/A</v>
          </cell>
          <cell r="AKC22" t="e">
            <v>#N/A</v>
          </cell>
          <cell r="AKD22" t="e">
            <v>#N/A</v>
          </cell>
          <cell r="AKE22" t="e">
            <v>#N/A</v>
          </cell>
          <cell r="AKF22" t="e">
            <v>#N/A</v>
          </cell>
          <cell r="AKG22" t="e">
            <v>#N/A</v>
          </cell>
          <cell r="AKH22" t="e">
            <v>#N/A</v>
          </cell>
          <cell r="AKI22" t="e">
            <v>#N/A</v>
          </cell>
          <cell r="AKJ22" t="e">
            <v>#N/A</v>
          </cell>
          <cell r="AKK22">
            <v>1422.2204999999999</v>
          </cell>
          <cell r="AKL22">
            <v>1941.6405</v>
          </cell>
          <cell r="AKM22" t="e">
            <v>#N/A</v>
          </cell>
          <cell r="AKN22" t="e">
            <v>#N/A</v>
          </cell>
          <cell r="AKO22" t="e">
            <v>#N/A</v>
          </cell>
          <cell r="AKP22" t="e">
            <v>#N/A</v>
          </cell>
          <cell r="AKQ22" t="e">
            <v>#N/A</v>
          </cell>
          <cell r="AKR22" t="e">
            <v>#N/A</v>
          </cell>
          <cell r="AKS22" t="e">
            <v>#N/A</v>
          </cell>
          <cell r="AKT22" t="e">
            <v>#N/A</v>
          </cell>
          <cell r="AKU22" t="e">
            <v>#N/A</v>
          </cell>
          <cell r="AKV22" t="e">
            <v>#N/A</v>
          </cell>
          <cell r="AKW22" t="e">
            <v>#N/A</v>
          </cell>
          <cell r="AKX22" t="e">
            <v>#N/A</v>
          </cell>
          <cell r="AKY22" t="e">
            <v>#N/A</v>
          </cell>
          <cell r="AKZ22" t="e">
            <v>#N/A</v>
          </cell>
          <cell r="ALA22" t="e">
            <v>#N/A</v>
          </cell>
          <cell r="ALB22" t="e">
            <v>#N/A</v>
          </cell>
          <cell r="ALC22" t="e">
            <v>#N/A</v>
          </cell>
          <cell r="ALD22" t="e">
            <v>#N/A</v>
          </cell>
          <cell r="ALE22" t="e">
            <v>#N/A</v>
          </cell>
          <cell r="ALF22" t="e">
            <v>#N/A</v>
          </cell>
          <cell r="ALG22" t="e">
            <v>#N/A</v>
          </cell>
          <cell r="ALH22" t="e">
            <v>#N/A</v>
          </cell>
          <cell r="ALI22" t="e">
            <v>#N/A</v>
          </cell>
          <cell r="ALJ22" t="e">
            <v>#N/A</v>
          </cell>
          <cell r="ALK22" t="e">
            <v>#N/A</v>
          </cell>
          <cell r="ALL22" t="e">
            <v>#N/A</v>
          </cell>
          <cell r="ALM22" t="e">
            <v>#N/A</v>
          </cell>
          <cell r="ALN22" t="e">
            <v>#N/A</v>
          </cell>
          <cell r="ALO22" t="e">
            <v>#N/A</v>
          </cell>
          <cell r="ALP22" t="e">
            <v>#N/A</v>
          </cell>
          <cell r="ALQ22" t="e">
            <v>#N/A</v>
          </cell>
          <cell r="ALR22" t="e">
            <v>#N/A</v>
          </cell>
          <cell r="ALS22" t="e">
            <v>#N/A</v>
          </cell>
          <cell r="ALT22" t="e">
            <v>#N/A</v>
          </cell>
          <cell r="ALU22" t="e">
            <v>#N/A</v>
          </cell>
          <cell r="ALV22" t="e">
            <v>#N/A</v>
          </cell>
          <cell r="ALW22">
            <v>3593.8409999999999</v>
          </cell>
          <cell r="ALX22">
            <v>5161.7674999999999</v>
          </cell>
          <cell r="ALY22" t="e">
            <v>#N/A</v>
          </cell>
          <cell r="ALZ22" t="e">
            <v>#N/A</v>
          </cell>
          <cell r="AMA22" t="e">
            <v>#N/A</v>
          </cell>
          <cell r="AMB22" t="e">
            <v>#N/A</v>
          </cell>
          <cell r="AMC22" t="e">
            <v>#N/A</v>
          </cell>
          <cell r="AMD22" t="e">
            <v>#N/A</v>
          </cell>
          <cell r="AME22" t="e">
            <v>#N/A</v>
          </cell>
          <cell r="AMF22" t="e">
            <v>#N/A</v>
          </cell>
          <cell r="AMG22" t="e">
            <v>#N/A</v>
          </cell>
          <cell r="AMH22" t="e">
            <v>#N/A</v>
          </cell>
          <cell r="AMI22" t="e">
            <v>#N/A</v>
          </cell>
          <cell r="AMJ22" t="e">
            <v>#N/A</v>
          </cell>
          <cell r="AMK22" t="e">
            <v>#N/A</v>
          </cell>
          <cell r="AML22" t="e">
            <v>#N/A</v>
          </cell>
          <cell r="AMM22" t="e">
            <v>#N/A</v>
          </cell>
          <cell r="AMN22">
            <v>1105.8689100092199</v>
          </cell>
          <cell r="AMO22">
            <v>-0.5733530658669217</v>
          </cell>
          <cell r="AMP22">
            <v>-0.89092581098946244</v>
          </cell>
          <cell r="AMQ22">
            <v>1112.246006587975</v>
          </cell>
          <cell r="AMR22">
            <v>1115.8099488450689</v>
          </cell>
          <cell r="AMS22">
            <v>65.426616400859416</v>
          </cell>
          <cell r="AMT22">
            <v>65.421684527225793</v>
          </cell>
          <cell r="AMU22">
            <v>1.6037378804613309</v>
          </cell>
          <cell r="AMV22">
            <v>1.688802964077585</v>
          </cell>
          <cell r="AMW22">
            <v>8.8839480000000002</v>
          </cell>
          <cell r="AMX22">
            <v>11.4</v>
          </cell>
          <cell r="AMY22">
            <v>1619.9395409055301</v>
          </cell>
          <cell r="AMZ22">
            <v>198.71790197926899</v>
          </cell>
          <cell r="ANA22">
            <v>27509.627599275758</v>
          </cell>
          <cell r="ANB22">
            <v>25065.686588362449</v>
          </cell>
          <cell r="ANC22">
            <v>40192259.220935471</v>
          </cell>
          <cell r="AND22">
            <v>24375.367473854702</v>
          </cell>
          <cell r="ANE22">
            <v>39486621.594999768</v>
          </cell>
          <cell r="ANF22">
            <v>2879.6685598433701</v>
          </cell>
          <cell r="ANG22">
            <v>1.4295348749128629</v>
          </cell>
          <cell r="ANH22" t="e">
            <v>#N/A</v>
          </cell>
          <cell r="ANI22">
            <v>42049.7084385337</v>
          </cell>
          <cell r="ANJ22">
            <v>56554.129577783002</v>
          </cell>
          <cell r="ANK22">
            <v>-7.1489711314043856</v>
          </cell>
          <cell r="ANL22">
            <v>-7.1495098324583708</v>
          </cell>
          <cell r="ANM22">
            <v>-7.154734225733395</v>
          </cell>
          <cell r="ANN22">
            <v>5.4217013085245271E-2</v>
          </cell>
          <cell r="ANO22">
            <v>0.58897699999999997</v>
          </cell>
          <cell r="ANP22">
            <v>0.67649877251149304</v>
          </cell>
          <cell r="ANQ22">
            <v>0.56687966087705599</v>
          </cell>
          <cell r="ANR22">
            <v>704.855882410395</v>
          </cell>
          <cell r="ANS22">
            <v>415.14390305442703</v>
          </cell>
          <cell r="ANT22">
            <v>0.34294194452541799</v>
          </cell>
          <cell r="ANU22">
            <v>4.1394530306307348E-4</v>
          </cell>
          <cell r="ANV22">
            <v>-1.222759111723835E-2</v>
          </cell>
          <cell r="ANW22">
            <v>3.1399401703674591E-2</v>
          </cell>
          <cell r="ANX22">
            <v>1603.477290727636</v>
          </cell>
          <cell r="ANY22">
            <v>0.53670756213444193</v>
          </cell>
          <cell r="ANZ22">
            <v>9085.7350742031413</v>
          </cell>
          <cell r="AOA22">
            <v>0.4290296148931283</v>
          </cell>
          <cell r="AOB22">
            <v>0.92298387141289684</v>
          </cell>
          <cell r="AOC22">
            <v>9046.9211034333948</v>
          </cell>
          <cell r="AOD22">
            <v>9002.6421392567809</v>
          </cell>
          <cell r="AOE22">
            <v>72.01056660223631</v>
          </cell>
          <cell r="AOF22">
            <v>72.304009578409591</v>
          </cell>
          <cell r="AOG22">
            <v>1.573393018898805</v>
          </cell>
          <cell r="AOH22">
            <v>1.400388480077108</v>
          </cell>
          <cell r="AOI22">
            <v>6.6327819999999997</v>
          </cell>
          <cell r="AOJ22">
            <v>7.2</v>
          </cell>
          <cell r="AOK22">
            <v>1663.2923690539301</v>
          </cell>
          <cell r="AOL22">
            <v>1705.9543906190199</v>
          </cell>
          <cell r="AOM22">
            <v>127083.83662167531</v>
          </cell>
          <cell r="AON22">
            <v>118654.6427813234</v>
          </cell>
          <cell r="AOO22">
            <v>196015047.30653149</v>
          </cell>
          <cell r="AOP22">
            <v>117455.17069925601</v>
          </cell>
          <cell r="AOQ22">
            <v>195362289.12999931</v>
          </cell>
          <cell r="AOR22">
            <v>21946.727553831101</v>
          </cell>
          <cell r="AOS22">
            <v>-0.32190909224936171</v>
          </cell>
          <cell r="AOT22">
            <v>117069.07638375</v>
          </cell>
          <cell r="AOU22">
            <v>175763.193995293</v>
          </cell>
          <cell r="AOV22">
            <v>238506</v>
          </cell>
          <cell r="AOW22">
            <v>-6.7930078597795944</v>
          </cell>
          <cell r="AOX22">
            <v>-6.7990163193828108</v>
          </cell>
          <cell r="AOY22">
            <v>-6.7994571841499036</v>
          </cell>
          <cell r="AOZ22">
            <v>4.987978850835191E-2</v>
          </cell>
          <cell r="APA22">
            <v>0.76308799999999999</v>
          </cell>
          <cell r="APB22">
            <v>1.1478169365600399</v>
          </cell>
          <cell r="APC22">
            <v>0.71427526303070588</v>
          </cell>
          <cell r="APD22">
            <v>5686.0794561046696</v>
          </cell>
          <cell r="APE22">
            <v>4338.9790000000003</v>
          </cell>
          <cell r="APF22">
            <v>0.494544922803412</v>
          </cell>
          <cell r="APG22">
            <v>-3.219090922493395E-3</v>
          </cell>
          <cell r="APH22">
            <v>-4.747625188511748E-3</v>
          </cell>
          <cell r="API22">
            <v>5.9524366510008888E-3</v>
          </cell>
          <cell r="APJ22">
            <v>1651.979583030567</v>
          </cell>
          <cell r="APK22">
            <v>7.8999059829820695E-2</v>
          </cell>
        </row>
        <row r="23">
          <cell r="A23">
            <v>1986</v>
          </cell>
          <cell r="B23">
            <v>207.07216053894899</v>
          </cell>
          <cell r="C23">
            <v>-0.49258192131875772</v>
          </cell>
          <cell r="D23">
            <v>-1.423262707096218</v>
          </cell>
          <cell r="E23">
            <v>208.09720977305989</v>
          </cell>
          <cell r="F23">
            <v>210.06189312562631</v>
          </cell>
          <cell r="G23">
            <v>62.483708800139091</v>
          </cell>
          <cell r="H23">
            <v>62.448612078736318</v>
          </cell>
          <cell r="I23">
            <v>1.4673846773448851</v>
          </cell>
          <cell r="J23">
            <v>1.324357890735417</v>
          </cell>
          <cell r="K23">
            <v>3.378241</v>
          </cell>
          <cell r="L23">
            <v>4.0999999999999996</v>
          </cell>
          <cell r="M23">
            <v>1820.774042</v>
          </cell>
          <cell r="N23">
            <v>48.6524835163193</v>
          </cell>
          <cell r="O23">
            <v>3561.3528596336369</v>
          </cell>
          <cell r="P23">
            <v>3441.0417771748212</v>
          </cell>
          <cell r="Q23">
            <v>6269378.5234638788</v>
          </cell>
          <cell r="R23">
            <v>3417.25684489476</v>
          </cell>
          <cell r="S23">
            <v>6222052.5580311986</v>
          </cell>
          <cell r="T23">
            <v>642.74600526029099</v>
          </cell>
          <cell r="U23">
            <v>6.0098215329729143E-2</v>
          </cell>
          <cell r="V23" t="e">
            <v>#N/A</v>
          </cell>
          <cell r="W23">
            <v>5702.8535000000002</v>
          </cell>
          <cell r="X23">
            <v>7569.79</v>
          </cell>
          <cell r="Y23">
            <v>-7.0982917990084911</v>
          </cell>
          <cell r="Z23">
            <v>-7.095535075911517</v>
          </cell>
          <cell r="AA23">
            <v>-7.0982791082752579</v>
          </cell>
          <cell r="AB23">
            <v>5.4758290767105117E-2</v>
          </cell>
          <cell r="AC23">
            <v>1.0874980923380999</v>
          </cell>
          <cell r="AD23">
            <v>1.0857983154567401</v>
          </cell>
          <cell r="AE23">
            <v>0.48603382960889602</v>
          </cell>
          <cell r="AF23">
            <v>100.644075192134</v>
          </cell>
          <cell r="AG23">
            <v>109.450239776578</v>
          </cell>
          <cell r="AH23">
            <v>0.56059920496500704</v>
          </cell>
          <cell r="AI23">
            <v>6.0098215329330352E-4</v>
          </cell>
          <cell r="AJ23">
            <v>-5.1264506708581146E-4</v>
          </cell>
          <cell r="AK23" t="e">
            <v>#N/A</v>
          </cell>
          <cell r="AL23">
            <v>1821.9419958949729</v>
          </cell>
          <cell r="AM23">
            <v>-0.13097105224052499</v>
          </cell>
          <cell r="AN23">
            <v>254.472603382562</v>
          </cell>
          <cell r="AO23">
            <v>-1.818774619939056</v>
          </cell>
          <cell r="AP23">
            <v>-2.1612496788511288</v>
          </cell>
          <cell r="AQ23">
            <v>259.18662391663457</v>
          </cell>
          <cell r="AR23">
            <v>260.09388156254391</v>
          </cell>
          <cell r="AS23">
            <v>54.712671302946092</v>
          </cell>
          <cell r="AT23">
            <v>54.872919267532197</v>
          </cell>
          <cell r="AU23">
            <v>1.71452355582371</v>
          </cell>
          <cell r="AV23">
            <v>1.528304213622445</v>
          </cell>
          <cell r="AW23">
            <v>9.3968139999999991</v>
          </cell>
          <cell r="AX23">
            <v>10.1</v>
          </cell>
          <cell r="AY23">
            <v>1700.6896602818999</v>
          </cell>
          <cell r="AZ23">
            <v>45.324937935748487</v>
          </cell>
          <cell r="BA23">
            <v>4065.313725031408</v>
          </cell>
          <cell r="BB23">
            <v>3683.3037557737362</v>
          </cell>
          <cell r="BC23">
            <v>6245992.2847554041</v>
          </cell>
          <cell r="BD23">
            <v>3644.0439969016202</v>
          </cell>
          <cell r="BE23">
            <v>6197387.947142913</v>
          </cell>
          <cell r="BF23">
            <v>675.57654377781103</v>
          </cell>
          <cell r="BG23">
            <v>-1.269810462128929</v>
          </cell>
          <cell r="BH23">
            <v>3682.93531504065</v>
          </cell>
          <cell r="BI23">
            <v>7408.5974999999999</v>
          </cell>
          <cell r="BJ23" t="e">
            <v>#N/A</v>
          </cell>
          <cell r="BK23">
            <v>-6.9070200819846859</v>
          </cell>
          <cell r="BL23">
            <v>-6.8939582780298183</v>
          </cell>
          <cell r="BM23">
            <v>-6.8937427829816809</v>
          </cell>
          <cell r="BN23">
            <v>5.5193431888325303E-2</v>
          </cell>
          <cell r="BO23">
            <v>1.0857215808665801</v>
          </cell>
          <cell r="BP23">
            <v>1.0619340428938699</v>
          </cell>
          <cell r="BQ23">
            <v>0.48105446474430003</v>
          </cell>
          <cell r="BR23">
            <v>122.415182012287</v>
          </cell>
          <cell r="BS23">
            <v>132.90880493645099</v>
          </cell>
          <cell r="BT23">
            <v>0.54729814271854005</v>
          </cell>
          <cell r="BU23">
            <v>-1.2698104621294899E-2</v>
          </cell>
          <cell r="BV23">
            <v>-1.676318481701311E-2</v>
          </cell>
          <cell r="BW23">
            <v>-2.5451088336066331E-2</v>
          </cell>
          <cell r="BX23">
            <v>1695.758128816974</v>
          </cell>
          <cell r="BY23">
            <v>-0.26066733223428779</v>
          </cell>
          <cell r="BZ23" t="e">
            <v>#N/A</v>
          </cell>
          <cell r="CA23" t="e">
            <v>#N/A</v>
          </cell>
          <cell r="CB23" t="e">
            <v>#N/A</v>
          </cell>
          <cell r="CC23" t="e">
            <v>#N/A</v>
          </cell>
          <cell r="CD23" t="e">
            <v>#N/A</v>
          </cell>
          <cell r="CE23" t="e">
            <v>#N/A</v>
          </cell>
          <cell r="CF23" t="e">
            <v>#N/A</v>
          </cell>
          <cell r="CG23" t="e">
            <v>#N/A</v>
          </cell>
          <cell r="CH23" t="e">
            <v>#N/A</v>
          </cell>
          <cell r="CI23" t="e">
            <v>#N/A</v>
          </cell>
          <cell r="CJ23" t="e">
            <v>#N/A</v>
          </cell>
          <cell r="CK23" t="e">
            <v>#N/A</v>
          </cell>
          <cell r="CL23" t="e">
            <v>#N/A</v>
          </cell>
          <cell r="CM23" t="e">
            <v>#N/A</v>
          </cell>
          <cell r="CN23" t="e">
            <v>#N/A</v>
          </cell>
          <cell r="CO23" t="e">
            <v>#N/A</v>
          </cell>
          <cell r="CP23" t="e">
            <v>#N/A</v>
          </cell>
          <cell r="CQ23" t="e">
            <v>#N/A</v>
          </cell>
          <cell r="CR23" t="e">
            <v>#N/A</v>
          </cell>
          <cell r="CS23" t="e">
            <v>#N/A</v>
          </cell>
          <cell r="CT23" t="e">
            <v>#N/A</v>
          </cell>
          <cell r="CU23">
            <v>6636.1194999999998</v>
          </cell>
          <cell r="CV23">
            <v>8958.1709999999912</v>
          </cell>
          <cell r="CW23" t="e">
            <v>#N/A</v>
          </cell>
          <cell r="CX23" t="e">
            <v>#N/A</v>
          </cell>
          <cell r="CY23" t="e">
            <v>#N/A</v>
          </cell>
          <cell r="CZ23" t="e">
            <v>#N/A</v>
          </cell>
          <cell r="DA23">
            <v>8.9605399999999997E-4</v>
          </cell>
          <cell r="DB23" t="e">
            <v>#N/A</v>
          </cell>
          <cell r="DC23" t="e">
            <v>#N/A</v>
          </cell>
          <cell r="DD23" t="e">
            <v>#N/A</v>
          </cell>
          <cell r="DE23" t="e">
            <v>#N/A</v>
          </cell>
          <cell r="DF23" t="e">
            <v>#N/A</v>
          </cell>
          <cell r="DG23" t="e">
            <v>#N/A</v>
          </cell>
          <cell r="DH23" t="e">
            <v>#N/A</v>
          </cell>
          <cell r="DI23" t="e">
            <v>#N/A</v>
          </cell>
          <cell r="DJ23" t="e">
            <v>#N/A</v>
          </cell>
          <cell r="DK23" t="e">
            <v>#N/A</v>
          </cell>
          <cell r="DL23" t="e">
            <v>#N/A</v>
          </cell>
          <cell r="DM23" t="e">
            <v>#N/A</v>
          </cell>
          <cell r="DN23" t="e">
            <v>#N/A</v>
          </cell>
          <cell r="DO23" t="e">
            <v>#N/A</v>
          </cell>
          <cell r="DP23" t="e">
            <v>#N/A</v>
          </cell>
          <cell r="DQ23" t="e">
            <v>#N/A</v>
          </cell>
          <cell r="DR23" t="e">
            <v>#N/A</v>
          </cell>
          <cell r="DS23" t="e">
            <v>#N/A</v>
          </cell>
          <cell r="DT23" t="e">
            <v>#N/A</v>
          </cell>
          <cell r="DU23" t="e">
            <v>#N/A</v>
          </cell>
          <cell r="DV23" t="e">
            <v>#N/A</v>
          </cell>
          <cell r="DW23" t="e">
            <v>#N/A</v>
          </cell>
          <cell r="DX23" t="e">
            <v>#N/A</v>
          </cell>
          <cell r="DY23" t="e">
            <v>#N/A</v>
          </cell>
          <cell r="DZ23" t="e">
            <v>#N/A</v>
          </cell>
          <cell r="EA23" t="e">
            <v>#N/A</v>
          </cell>
          <cell r="EB23" t="e">
            <v>#N/A</v>
          </cell>
          <cell r="EC23" t="e">
            <v>#N/A</v>
          </cell>
          <cell r="ED23" t="e">
            <v>#N/A</v>
          </cell>
          <cell r="EE23" t="e">
            <v>#N/A</v>
          </cell>
          <cell r="EF23" t="e">
            <v>#N/A</v>
          </cell>
          <cell r="EG23" t="e">
            <v>#N/A</v>
          </cell>
          <cell r="EH23">
            <v>547.75</v>
          </cell>
          <cell r="EI23" t="e">
            <v>#N/A</v>
          </cell>
          <cell r="EJ23" t="e">
            <v>#N/A</v>
          </cell>
          <cell r="EK23" t="e">
            <v>#N/A</v>
          </cell>
          <cell r="EL23" t="e">
            <v>#N/A</v>
          </cell>
          <cell r="EM23">
            <v>0.94270717646777402</v>
          </cell>
          <cell r="EN23" t="e">
            <v>#N/A</v>
          </cell>
          <cell r="EO23" t="e">
            <v>#N/A</v>
          </cell>
          <cell r="EP23">
            <v>3.2520106008210501</v>
          </cell>
          <cell r="EQ23">
            <v>3.0656937313432802</v>
          </cell>
          <cell r="ER23" t="e">
            <v>#N/A</v>
          </cell>
          <cell r="ES23" t="e">
            <v>#N/A</v>
          </cell>
          <cell r="ET23" t="e">
            <v>#N/A</v>
          </cell>
          <cell r="EU23" t="e">
            <v>#N/A</v>
          </cell>
          <cell r="EV23" t="e">
            <v>#N/A</v>
          </cell>
          <cell r="EW23" t="e">
            <v>#N/A</v>
          </cell>
          <cell r="EX23" t="e">
            <v>#N/A</v>
          </cell>
          <cell r="EY23" t="e">
            <v>#N/A</v>
          </cell>
          <cell r="EZ23" t="e">
            <v>#N/A</v>
          </cell>
          <cell r="FA23" t="e">
            <v>#N/A</v>
          </cell>
          <cell r="FB23" t="e">
            <v>#N/A</v>
          </cell>
          <cell r="FC23" t="e">
            <v>#N/A</v>
          </cell>
          <cell r="FD23" t="e">
            <v>#N/A</v>
          </cell>
          <cell r="FE23" t="e">
            <v>#N/A</v>
          </cell>
          <cell r="FF23" t="e">
            <v>#N/A</v>
          </cell>
          <cell r="FG23" t="e">
            <v>#N/A</v>
          </cell>
          <cell r="FH23" t="e">
            <v>#N/A</v>
          </cell>
          <cell r="FI23" t="e">
            <v>#N/A</v>
          </cell>
          <cell r="FJ23" t="e">
            <v>#N/A</v>
          </cell>
          <cell r="FK23" t="e">
            <v>#N/A</v>
          </cell>
          <cell r="FL23" t="e">
            <v>#N/A</v>
          </cell>
          <cell r="FM23" t="e">
            <v>#N/A</v>
          </cell>
          <cell r="FN23" t="e">
            <v>#N/A</v>
          </cell>
          <cell r="FO23" t="e">
            <v>#N/A</v>
          </cell>
          <cell r="FP23" t="e">
            <v>#N/A</v>
          </cell>
          <cell r="FQ23" t="e">
            <v>#N/A</v>
          </cell>
          <cell r="FR23" t="e">
            <v>#N/A</v>
          </cell>
          <cell r="FS23">
            <v>7416.1274999999996</v>
          </cell>
          <cell r="FT23">
            <v>10345.7395858695</v>
          </cell>
          <cell r="FU23" t="e">
            <v>#N/A</v>
          </cell>
          <cell r="FV23" t="e">
            <v>#N/A</v>
          </cell>
          <cell r="FW23" t="e">
            <v>#N/A</v>
          </cell>
          <cell r="FX23" t="e">
            <v>#N/A</v>
          </cell>
          <cell r="FY23" t="e">
            <v>#N/A</v>
          </cell>
          <cell r="FZ23" t="e">
            <v>#N/A</v>
          </cell>
          <cell r="GA23" t="e">
            <v>#N/A</v>
          </cell>
          <cell r="GB23" t="e">
            <v>#N/A</v>
          </cell>
          <cell r="GC23" t="e">
            <v>#N/A</v>
          </cell>
          <cell r="GD23" t="e">
            <v>#N/A</v>
          </cell>
          <cell r="GE23" t="e">
            <v>#N/A</v>
          </cell>
          <cell r="GF23" t="e">
            <v>#N/A</v>
          </cell>
          <cell r="GG23" t="e">
            <v>#N/A</v>
          </cell>
          <cell r="GH23" t="e">
            <v>#N/A</v>
          </cell>
          <cell r="GI23" t="e">
            <v>#N/A</v>
          </cell>
          <cell r="GJ23">
            <v>2011.9788317954999</v>
          </cell>
          <cell r="GK23">
            <v>-0.5888313798227629</v>
          </cell>
          <cell r="GL23">
            <v>-1.744047264710846</v>
          </cell>
          <cell r="GM23">
            <v>2023.896167524917</v>
          </cell>
          <cell r="GN23">
            <v>2047.691540090158</v>
          </cell>
          <cell r="GO23">
            <v>62.673527059420017</v>
          </cell>
          <cell r="GP23">
            <v>62.694807752482753</v>
          </cell>
          <cell r="GQ23">
            <v>1.1963723330889131</v>
          </cell>
          <cell r="GR23">
            <v>1.627681866834418</v>
          </cell>
          <cell r="GS23">
            <v>6.5249670000000002</v>
          </cell>
          <cell r="GT23">
            <v>7.1</v>
          </cell>
          <cell r="GU23">
            <v>1646.5892606179</v>
          </cell>
          <cell r="GV23">
            <v>413.88552639431703</v>
          </cell>
          <cell r="GW23">
            <v>37676.46446771895</v>
          </cell>
          <cell r="GX23">
            <v>35218.087594433557</v>
          </cell>
          <cell r="GY23">
            <v>58002624.821866617</v>
          </cell>
          <cell r="GZ23">
            <v>34989.554844694598</v>
          </cell>
          <cell r="HA23">
            <v>57613425.241075143</v>
          </cell>
          <cell r="HB23">
            <v>6329.3790533074898</v>
          </cell>
          <cell r="HC23">
            <v>0.79795557160704522</v>
          </cell>
          <cell r="HD23">
            <v>35431.685261019498</v>
          </cell>
          <cell r="HE23">
            <v>60095.031499999997</v>
          </cell>
          <cell r="HF23">
            <v>77680.712198814203</v>
          </cell>
          <cell r="HG23">
            <v>-7.0716840990274026</v>
          </cell>
          <cell r="HH23">
            <v>-7.0604009221390802</v>
          </cell>
          <cell r="HI23">
            <v>-7.0701546015809029</v>
          </cell>
          <cell r="HJ23">
            <v>4.9972729150818559E-2</v>
          </cell>
          <cell r="HK23">
            <v>1.08812626864298</v>
          </cell>
          <cell r="HL23">
            <v>1.12866101747196</v>
          </cell>
          <cell r="HM23">
            <v>0.53255595587989502</v>
          </cell>
          <cell r="HN23">
            <v>1071.4913099769601</v>
          </cell>
          <cell r="HO23">
            <v>1165.9178410086099</v>
          </cell>
          <cell r="HP23">
            <v>0.58800592803692597</v>
          </cell>
          <cell r="HQ23">
            <v>7.9795557160703013E-3</v>
          </cell>
          <cell r="HR23">
            <v>-8.2961045499579007E-3</v>
          </cell>
          <cell r="HS23">
            <v>1.068068570164156E-2</v>
          </cell>
          <cell r="HT23">
            <v>1646.95554993833</v>
          </cell>
          <cell r="HU23">
            <v>-1.0655930164295451</v>
          </cell>
          <cell r="HV23">
            <v>1397.7154115778901</v>
          </cell>
          <cell r="HW23">
            <v>3.2153016557329832</v>
          </cell>
          <cell r="HX23">
            <v>4.3587766379270532</v>
          </cell>
          <cell r="HY23">
            <v>1354.174612830049</v>
          </cell>
          <cell r="HZ23">
            <v>1339.3367157103289</v>
          </cell>
          <cell r="IA23">
            <v>72.169113445924509</v>
          </cell>
          <cell r="IB23">
            <v>72.198397779647877</v>
          </cell>
          <cell r="IC23">
            <v>1.9000520334318871</v>
          </cell>
          <cell r="ID23">
            <v>1.8144952163767769</v>
          </cell>
          <cell r="IE23">
            <v>6.0902560000000001</v>
          </cell>
          <cell r="IF23">
            <v>5</v>
          </cell>
          <cell r="IG23">
            <v>1530.9510118795699</v>
          </cell>
          <cell r="IH23">
            <v>249.04136825247301</v>
          </cell>
          <cell r="II23">
            <v>2786.983057522566</v>
          </cell>
          <cell r="IJ23">
            <v>2617.2486546428149</v>
          </cell>
          <cell r="IK23">
            <v>3954168.6745395018</v>
          </cell>
          <cell r="IL23">
            <v>2646.56</v>
          </cell>
          <cell r="IM23">
            <v>4051753.7099999939</v>
          </cell>
          <cell r="IN23">
            <v>3393.0565626765001</v>
          </cell>
          <cell r="IO23">
            <v>-0.31386229716607872</v>
          </cell>
          <cell r="IP23">
            <v>2661.71</v>
          </cell>
          <cell r="IQ23">
            <v>3860.1729999999998</v>
          </cell>
          <cell r="IR23">
            <v>5119.58</v>
          </cell>
          <cell r="IS23">
            <v>-5.4922551525649297</v>
          </cell>
          <cell r="IT23">
            <v>-5.5069952644487561</v>
          </cell>
          <cell r="IU23">
            <v>-5.5080554580402454</v>
          </cell>
          <cell r="IV23">
            <v>4.6354575561352737E-2</v>
          </cell>
          <cell r="IW23">
            <v>7.9356499999999999</v>
          </cell>
          <cell r="IX23">
            <v>10.1715595351458</v>
          </cell>
          <cell r="IY23">
            <v>0.477136765077046</v>
          </cell>
          <cell r="IZ23">
            <v>89.466482266732996</v>
          </cell>
          <cell r="JA23">
            <v>709.97468999999899</v>
          </cell>
          <cell r="JB23">
            <v>0.52167234499656201</v>
          </cell>
          <cell r="JC23">
            <v>1.5416563738868339E-2</v>
          </cell>
          <cell r="JD23">
            <v>9.6401032077492715E-3</v>
          </cell>
          <cell r="JE23" t="e">
            <v>#N/A</v>
          </cell>
          <cell r="JF23">
            <v>1510.811235885091</v>
          </cell>
          <cell r="JG23">
            <v>-0.875782669676195</v>
          </cell>
          <cell r="JH23" t="e">
            <v>#N/A</v>
          </cell>
          <cell r="JI23" t="e">
            <v>#N/A</v>
          </cell>
          <cell r="JJ23" t="e">
            <v>#N/A</v>
          </cell>
          <cell r="JK23" t="e">
            <v>#N/A</v>
          </cell>
          <cell r="JL23" t="e">
            <v>#N/A</v>
          </cell>
          <cell r="JM23" t="e">
            <v>#N/A</v>
          </cell>
          <cell r="JN23" t="e">
            <v>#N/A</v>
          </cell>
          <cell r="JO23" t="e">
            <v>#N/A</v>
          </cell>
          <cell r="JP23" t="e">
            <v>#N/A</v>
          </cell>
          <cell r="JQ23" t="e">
            <v>#N/A</v>
          </cell>
          <cell r="JR23" t="e">
            <v>#N/A</v>
          </cell>
          <cell r="JS23" t="e">
            <v>#N/A</v>
          </cell>
          <cell r="JT23" t="e">
            <v>#N/A</v>
          </cell>
          <cell r="JU23" t="e">
            <v>#N/A</v>
          </cell>
          <cell r="JV23" t="e">
            <v>#N/A</v>
          </cell>
          <cell r="JW23" t="e">
            <v>#N/A</v>
          </cell>
          <cell r="JX23" t="e">
            <v>#N/A</v>
          </cell>
          <cell r="JY23" t="e">
            <v>#N/A</v>
          </cell>
          <cell r="JZ23" t="e">
            <v>#N/A</v>
          </cell>
          <cell r="KA23" t="e">
            <v>#N/A</v>
          </cell>
          <cell r="KB23" t="e">
            <v>#N/A</v>
          </cell>
          <cell r="KC23">
            <v>1120.5944999999999</v>
          </cell>
          <cell r="KD23">
            <v>1552.48303690537</v>
          </cell>
          <cell r="KE23" t="e">
            <v>#N/A</v>
          </cell>
          <cell r="KF23" t="e">
            <v>#N/A</v>
          </cell>
          <cell r="KG23" t="e">
            <v>#N/A</v>
          </cell>
          <cell r="KH23" t="e">
            <v>#N/A</v>
          </cell>
          <cell r="KI23" t="e">
            <v>#N/A</v>
          </cell>
          <cell r="KJ23" t="e">
            <v>#N/A</v>
          </cell>
          <cell r="KK23" t="e">
            <v>#N/A</v>
          </cell>
          <cell r="KL23" t="e">
            <v>#N/A</v>
          </cell>
          <cell r="KM23" t="e">
            <v>#N/A</v>
          </cell>
          <cell r="KN23" t="e">
            <v>#N/A</v>
          </cell>
          <cell r="KO23" t="e">
            <v>#N/A</v>
          </cell>
          <cell r="KP23" t="e">
            <v>#N/A</v>
          </cell>
          <cell r="KQ23" t="e">
            <v>#N/A</v>
          </cell>
          <cell r="KR23" t="e">
            <v>#N/A</v>
          </cell>
          <cell r="KS23" t="e">
            <v>#N/A</v>
          </cell>
          <cell r="KT23">
            <v>133.24148059999999</v>
          </cell>
          <cell r="KU23">
            <v>1.560465900465946</v>
          </cell>
          <cell r="KV23">
            <v>-0.73142973569702008</v>
          </cell>
          <cell r="KW23">
            <v>131.19423923338729</v>
          </cell>
          <cell r="KX23">
            <v>134.2232292106595</v>
          </cell>
          <cell r="KY23">
            <v>57.202233278426739</v>
          </cell>
          <cell r="KZ23">
            <v>57.06493863890465</v>
          </cell>
          <cell r="LA23">
            <v>-0.15983440276743369</v>
          </cell>
          <cell r="LB23">
            <v>-0.48142633635483989</v>
          </cell>
          <cell r="LC23">
            <v>6.7815009999999996</v>
          </cell>
          <cell r="LD23">
            <v>6.7</v>
          </cell>
          <cell r="LE23">
            <v>2172.1639565904902</v>
          </cell>
          <cell r="LF23">
            <v>27.764524588895199</v>
          </cell>
          <cell r="LG23">
            <v>4162.2989341907269</v>
          </cell>
          <cell r="LH23">
            <v>3880.0325903455928</v>
          </cell>
          <cell r="LI23">
            <v>8391826.8207577821</v>
          </cell>
          <cell r="LJ23">
            <v>3892.7681807395102</v>
          </cell>
          <cell r="LK23">
            <v>8455730.7335646972</v>
          </cell>
          <cell r="LL23">
            <v>525.66480647684693</v>
          </cell>
          <cell r="LM23">
            <v>-8.9697545461677066</v>
          </cell>
          <cell r="LN23" t="e">
            <v>#N/A</v>
          </cell>
          <cell r="LO23">
            <v>7293.9690000000001</v>
          </cell>
          <cell r="LP23">
            <v>9967.2129999999997</v>
          </cell>
          <cell r="LQ23">
            <v>-7.6681999161154684</v>
          </cell>
          <cell r="LR23">
            <v>-7.660671265609527</v>
          </cell>
          <cell r="LS23">
            <v>-7.6787530637833381</v>
          </cell>
          <cell r="LT23">
            <v>3.042298072543476E-2</v>
          </cell>
          <cell r="LU23">
            <v>0.40330095377842901</v>
          </cell>
          <cell r="LV23">
            <v>0.23501045195783901</v>
          </cell>
          <cell r="LW23">
            <v>0.42501152904366402</v>
          </cell>
          <cell r="LX23">
            <v>56.6291654018477</v>
          </cell>
          <cell r="LY23">
            <v>22.8385964182416</v>
          </cell>
          <cell r="LZ23">
            <v>0.17123051299356601</v>
          </cell>
          <cell r="MA23">
            <v>-0.1053096468718864</v>
          </cell>
          <cell r="MB23">
            <v>-1.844766713199639E-3</v>
          </cell>
          <cell r="MC23">
            <v>3.0386212573467519E-2</v>
          </cell>
          <cell r="MD23">
            <v>2162.8237973151472</v>
          </cell>
          <cell r="ME23">
            <v>-0.69400255311919956</v>
          </cell>
          <cell r="MF23">
            <v>587.20376477904006</v>
          </cell>
          <cell r="MG23">
            <v>-2.5619621715305851</v>
          </cell>
          <cell r="MH23">
            <v>-3.0171480904469861</v>
          </cell>
          <cell r="MI23">
            <v>602.64325705404451</v>
          </cell>
          <cell r="MJ23">
            <v>605.47174393950695</v>
          </cell>
          <cell r="MK23">
            <v>52.434261523843077</v>
          </cell>
          <cell r="ML23">
            <v>53.907636636715317</v>
          </cell>
          <cell r="MM23">
            <v>1.1118178917632451</v>
          </cell>
          <cell r="MN23">
            <v>1.5488431722487479</v>
          </cell>
          <cell r="MO23">
            <v>15.022746</v>
          </cell>
          <cell r="MP23">
            <v>17.399999999999999</v>
          </cell>
          <cell r="MQ23">
            <v>1765.73435620285</v>
          </cell>
          <cell r="MR23">
            <v>101.031418932164</v>
          </cell>
          <cell r="MS23">
            <v>15036.9589671761</v>
          </cell>
          <cell r="MT23">
            <v>12777.994815413011</v>
          </cell>
          <cell r="MU23">
            <v>22588077.86364853</v>
          </cell>
          <cell r="MV23">
            <v>12081.0567788316</v>
          </cell>
          <cell r="MW23">
            <v>21331937.013620291</v>
          </cell>
          <cell r="MX23">
            <v>1586.05198923025</v>
          </cell>
          <cell r="MY23">
            <v>0.38806637462145588</v>
          </cell>
          <cell r="MZ23">
            <v>12010.5611826942</v>
          </cell>
          <cell r="NA23">
            <v>27893.931</v>
          </cell>
          <cell r="NB23">
            <v>38584.623500000002</v>
          </cell>
          <cell r="NC23">
            <v>-7.1729945586427633</v>
          </cell>
          <cell r="ND23">
            <v>-7.1829219610075832</v>
          </cell>
          <cell r="NE23">
            <v>-7.1842320234482173</v>
          </cell>
          <cell r="NF23">
            <v>3.9439600839742739E-2</v>
          </cell>
          <cell r="NG23">
            <v>0.82612840022598</v>
          </cell>
          <cell r="NH23">
            <v>0.62470342172662596</v>
          </cell>
          <cell r="NI23">
            <v>0.43575211258209889</v>
          </cell>
          <cell r="NJ23">
            <v>255.87528101862901</v>
          </cell>
          <cell r="NK23">
            <v>211.385836565293</v>
          </cell>
          <cell r="NL23">
            <v>0.36520338837447103</v>
          </cell>
          <cell r="NM23">
            <v>-7.5193291279105623E-3</v>
          </cell>
          <cell r="NN23">
            <v>-2.994805497104994E-3</v>
          </cell>
          <cell r="NO23" t="e">
            <v>#N/A</v>
          </cell>
          <cell r="NP23">
            <v>1767.732589498507</v>
          </cell>
          <cell r="NQ23">
            <v>-0.82751025246379228</v>
          </cell>
          <cell r="NR23">
            <v>129.43766699890901</v>
          </cell>
          <cell r="NS23">
            <v>-0.83443843632337034</v>
          </cell>
          <cell r="NT23">
            <v>0.45794333073092552</v>
          </cell>
          <cell r="NU23">
            <v>130.52683306370821</v>
          </cell>
          <cell r="NV23">
            <v>128.8476179258121</v>
          </cell>
          <cell r="NW23">
            <v>68.717419396184113</v>
          </cell>
          <cell r="NX23">
            <v>69.048612307025422</v>
          </cell>
          <cell r="NY23">
            <v>2.5575083593855301</v>
          </cell>
          <cell r="NZ23">
            <v>1.882857941879301</v>
          </cell>
          <cell r="OA23">
            <v>4.0858549999999996</v>
          </cell>
          <cell r="OB23">
            <v>5.3</v>
          </cell>
          <cell r="OC23">
            <v>1739.29236499068</v>
          </cell>
          <cell r="OD23">
            <v>34.105221828113997</v>
          </cell>
          <cell r="OE23">
            <v>2564.04081211723</v>
          </cell>
          <cell r="OF23">
            <v>2459.2778223932969</v>
          </cell>
          <cell r="OG23">
            <v>4297356.5360792978</v>
          </cell>
          <cell r="OH23">
            <v>2416.5</v>
          </cell>
          <cell r="OI23">
            <v>4202999.9999999786</v>
          </cell>
          <cell r="OJ23">
            <v>434.76033951420499</v>
          </cell>
          <cell r="OK23">
            <v>-3.1003612485937411</v>
          </cell>
          <cell r="OL23">
            <v>2422.8000000000002</v>
          </cell>
          <cell r="OM23">
            <v>3713.3849999999902</v>
          </cell>
          <cell r="ON23">
            <v>4918.2</v>
          </cell>
          <cell r="OO23">
            <v>-7.1763297222134854</v>
          </cell>
          <cell r="OP23">
            <v>-7.1820023682499183</v>
          </cell>
          <cell r="OQ23">
            <v>-7.1823813156643794</v>
          </cell>
          <cell r="OR23">
            <v>5.1011006686756281E-2</v>
          </cell>
          <cell r="OS23">
            <v>0.83753214491744399</v>
          </cell>
          <cell r="OT23">
            <v>1.03883623448441</v>
          </cell>
          <cell r="OU23">
            <v>0.57774744680246104</v>
          </cell>
          <cell r="OV23">
            <v>74.782281628686903</v>
          </cell>
          <cell r="OW23">
            <v>62.632564734294597</v>
          </cell>
          <cell r="OX23">
            <v>0.57162228464817399</v>
          </cell>
          <cell r="OY23">
            <v>5.3429320857147494E-3</v>
          </cell>
          <cell r="OZ23">
            <v>-4.7560260326801034E-3</v>
          </cell>
          <cell r="PA23" t="e">
            <v>#N/A</v>
          </cell>
          <cell r="PB23">
            <v>1747.4058835277251</v>
          </cell>
          <cell r="PC23">
            <v>-0.30311858564325828</v>
          </cell>
          <cell r="PD23">
            <v>1357.22069944444</v>
          </cell>
          <cell r="PE23">
            <v>-1.44356210715586</v>
          </cell>
          <cell r="PF23">
            <v>-2.1538987121974</v>
          </cell>
          <cell r="PG23">
            <v>1377.0999931228071</v>
          </cell>
          <cell r="PH23">
            <v>1387.097371874162</v>
          </cell>
          <cell r="PI23">
            <v>60.031703654728609</v>
          </cell>
          <cell r="PJ23">
            <v>60.306303310211923</v>
          </cell>
          <cell r="PK23">
            <v>1.488041221375624</v>
          </cell>
          <cell r="PL23">
            <v>1.7015119141587931</v>
          </cell>
          <cell r="PM23">
            <v>7.2975080000000014</v>
          </cell>
          <cell r="PN23">
            <v>8.9</v>
          </cell>
          <cell r="PO23">
            <v>1618.7842130879101</v>
          </cell>
          <cell r="PP23">
            <v>282.10180307428902</v>
          </cell>
          <cell r="PQ23">
            <v>24922.483520141061</v>
          </cell>
          <cell r="PR23">
            <v>23103.76329146008</v>
          </cell>
          <cell r="PS23">
            <v>37710088.693896107</v>
          </cell>
          <cell r="PT23">
            <v>22601</v>
          </cell>
          <cell r="PU23">
            <v>36586141.999999858</v>
          </cell>
          <cell r="PV23">
            <v>4095.4342782057402</v>
          </cell>
          <cell r="PW23">
            <v>-1.4076263975442589</v>
          </cell>
          <cell r="PX23">
            <v>22400.484249472702</v>
          </cell>
          <cell r="PY23">
            <v>41326.498478842797</v>
          </cell>
          <cell r="PZ23">
            <v>56901</v>
          </cell>
          <cell r="QA23">
            <v>-7.0178425904687431</v>
          </cell>
          <cell r="QB23">
            <v>-7.0179557890937359</v>
          </cell>
          <cell r="QC23">
            <v>-7.0229695455889534</v>
          </cell>
          <cell r="QD23">
            <v>4.9713292873014001E-2</v>
          </cell>
          <cell r="QE23">
            <v>1.03661672945025</v>
          </cell>
          <cell r="QF23">
            <v>1.1917403603494301</v>
          </cell>
          <cell r="QG23">
            <v>0.57409691411879893</v>
          </cell>
          <cell r="QH23">
            <v>779.17621532921703</v>
          </cell>
          <cell r="QI23">
            <v>807.70709999999997</v>
          </cell>
          <cell r="QJ23">
            <v>0.63136148606285303</v>
          </cell>
          <cell r="QK23">
            <v>-3.0440224164066392E-3</v>
          </cell>
          <cell r="QL23">
            <v>8.9059761191075826E-3</v>
          </cell>
          <cell r="QM23">
            <v>1.971152849073118E-2</v>
          </cell>
          <cell r="QN23">
            <v>1632.2054644593341</v>
          </cell>
          <cell r="QO23">
            <v>-0.58100571438932658</v>
          </cell>
          <cell r="QP23" t="e">
            <v>#N/A</v>
          </cell>
          <cell r="QQ23" t="e">
            <v>#N/A</v>
          </cell>
          <cell r="QR23" t="e">
            <v>#N/A</v>
          </cell>
          <cell r="QS23" t="e">
            <v>#N/A</v>
          </cell>
          <cell r="QT23" t="e">
            <v>#N/A</v>
          </cell>
          <cell r="QU23" t="e">
            <v>#N/A</v>
          </cell>
          <cell r="QV23" t="e">
            <v>#N/A</v>
          </cell>
          <cell r="QW23" t="e">
            <v>#N/A</v>
          </cell>
          <cell r="QX23" t="e">
            <v>#N/A</v>
          </cell>
          <cell r="QY23" t="e">
            <v>#N/A</v>
          </cell>
          <cell r="QZ23" t="e">
            <v>#N/A</v>
          </cell>
          <cell r="RA23" t="e">
            <v>#N/A</v>
          </cell>
          <cell r="RB23" t="e">
            <v>#N/A</v>
          </cell>
          <cell r="RC23" t="e">
            <v>#N/A</v>
          </cell>
          <cell r="RD23" t="e">
            <v>#N/A</v>
          </cell>
          <cell r="RE23" t="e">
            <v>#N/A</v>
          </cell>
          <cell r="RF23" t="e">
            <v>#N/A</v>
          </cell>
          <cell r="RG23" t="e">
            <v>#N/A</v>
          </cell>
          <cell r="RH23" t="e">
            <v>#N/A</v>
          </cell>
          <cell r="RI23" t="e">
            <v>#N/A</v>
          </cell>
          <cell r="RJ23" t="e">
            <v>#N/A</v>
          </cell>
          <cell r="RK23" t="e">
            <v>#N/A</v>
          </cell>
          <cell r="RL23">
            <v>4721.4465</v>
          </cell>
          <cell r="RM23" t="e">
            <v>#N/A</v>
          </cell>
          <cell r="RN23" t="e">
            <v>#N/A</v>
          </cell>
          <cell r="RO23" t="e">
            <v>#N/A</v>
          </cell>
          <cell r="RP23" t="e">
            <v>#N/A</v>
          </cell>
          <cell r="RQ23" t="e">
            <v>#N/A</v>
          </cell>
          <cell r="RR23" t="e">
            <v>#N/A</v>
          </cell>
          <cell r="RS23" t="e">
            <v>#N/A</v>
          </cell>
          <cell r="RT23" t="e">
            <v>#N/A</v>
          </cell>
          <cell r="RU23" t="e">
            <v>#N/A</v>
          </cell>
          <cell r="RV23" t="e">
            <v>#N/A</v>
          </cell>
          <cell r="RW23" t="e">
            <v>#N/A</v>
          </cell>
          <cell r="RX23" t="e">
            <v>#N/A</v>
          </cell>
          <cell r="RY23" t="e">
            <v>#N/A</v>
          </cell>
          <cell r="RZ23" t="e">
            <v>#N/A</v>
          </cell>
          <cell r="SA23" t="e">
            <v>#N/A</v>
          </cell>
          <cell r="SB23" t="e">
            <v>#N/A</v>
          </cell>
          <cell r="SC23" t="e">
            <v>#N/A</v>
          </cell>
          <cell r="SD23" t="e">
            <v>#N/A</v>
          </cell>
          <cell r="SE23" t="e">
            <v>#N/A</v>
          </cell>
          <cell r="SF23" t="e">
            <v>#N/A</v>
          </cell>
          <cell r="SG23" t="e">
            <v>#N/A</v>
          </cell>
          <cell r="SH23" t="e">
            <v>#N/A</v>
          </cell>
          <cell r="SI23" t="e">
            <v>#N/A</v>
          </cell>
          <cell r="SJ23" t="e">
            <v>#N/A</v>
          </cell>
          <cell r="SK23" t="e">
            <v>#N/A</v>
          </cell>
          <cell r="SL23" t="e">
            <v>#N/A</v>
          </cell>
          <cell r="SM23" t="e">
            <v>#N/A</v>
          </cell>
          <cell r="SN23" t="e">
            <v>#N/A</v>
          </cell>
          <cell r="SO23" t="e">
            <v>#N/A</v>
          </cell>
          <cell r="SP23" t="e">
            <v>#N/A</v>
          </cell>
          <cell r="SQ23" t="e">
            <v>#N/A</v>
          </cell>
          <cell r="SR23" t="e">
            <v>#N/A</v>
          </cell>
          <cell r="SS23" t="e">
            <v>#N/A</v>
          </cell>
          <cell r="ST23" t="e">
            <v>#N/A</v>
          </cell>
          <cell r="SU23" t="e">
            <v>#N/A</v>
          </cell>
          <cell r="SV23" t="e">
            <v>#N/A</v>
          </cell>
          <cell r="SW23">
            <v>7812.0590000000002</v>
          </cell>
          <cell r="SX23">
            <v>10630.5635</v>
          </cell>
          <cell r="SY23" t="e">
            <v>#N/A</v>
          </cell>
          <cell r="SZ23" t="e">
            <v>#N/A</v>
          </cell>
          <cell r="TA23" t="e">
            <v>#N/A</v>
          </cell>
          <cell r="TB23" t="e">
            <v>#N/A</v>
          </cell>
          <cell r="TC23">
            <v>43.689300000000003</v>
          </cell>
          <cell r="TD23" t="e">
            <v>#N/A</v>
          </cell>
          <cell r="TE23" t="e">
            <v>#N/A</v>
          </cell>
          <cell r="TF23">
            <v>25.993651301578399</v>
          </cell>
          <cell r="TG23">
            <v>1135.64442981005</v>
          </cell>
          <cell r="TH23" t="e">
            <v>#N/A</v>
          </cell>
          <cell r="TI23" t="e">
            <v>#N/A</v>
          </cell>
          <cell r="TJ23" t="e">
            <v>#N/A</v>
          </cell>
          <cell r="TK23" t="e">
            <v>#N/A</v>
          </cell>
          <cell r="TL23" t="e">
            <v>#N/A</v>
          </cell>
          <cell r="TM23" t="e">
            <v>#N/A</v>
          </cell>
          <cell r="TN23">
            <v>61.895746652991299</v>
          </cell>
          <cell r="TO23">
            <v>-5.6277618884713609</v>
          </cell>
          <cell r="TP23">
            <v>-3.074208027852543</v>
          </cell>
          <cell r="TQ23">
            <v>65.586816516784538</v>
          </cell>
          <cell r="TR23">
            <v>63.858902149365598</v>
          </cell>
          <cell r="TS23">
            <v>65.477196959248545</v>
          </cell>
          <cell r="TT23">
            <v>65.791146631741469</v>
          </cell>
          <cell r="TU23">
            <v>-1.21969620979101</v>
          </cell>
          <cell r="TV23">
            <v>2.2128104292941759</v>
          </cell>
          <cell r="TW23">
            <v>16.116528345635519</v>
          </cell>
          <cell r="TX23">
            <v>16.8</v>
          </cell>
          <cell r="TY23">
            <v>2089.18934740241</v>
          </cell>
          <cell r="TZ23">
            <v>12.9469057796461</v>
          </cell>
          <cell r="UA23">
            <v>1566.2730511194779</v>
          </cell>
          <cell r="UB23">
            <v>1313.8442108657571</v>
          </cell>
          <cell r="UC23">
            <v>2715916.466695108</v>
          </cell>
          <cell r="UD23">
            <v>1296.92071086124</v>
          </cell>
          <cell r="UE23">
            <v>2709512.933556864</v>
          </cell>
          <cell r="UF23">
            <v>227.916793416758</v>
          </cell>
          <cell r="UG23">
            <v>-4.0192489020874911</v>
          </cell>
          <cell r="UH23" t="e">
            <v>#N/A</v>
          </cell>
          <cell r="UI23">
            <v>2380.6745000000001</v>
          </cell>
          <cell r="UJ23">
            <v>3541.87</v>
          </cell>
          <cell r="UK23">
            <v>-7.4026733940886684</v>
          </cell>
          <cell r="UL23">
            <v>-7.3702785701067679</v>
          </cell>
          <cell r="UM23">
            <v>-7.3462845166659534</v>
          </cell>
          <cell r="UN23">
            <v>3.4220399173085211E-2</v>
          </cell>
          <cell r="UO23">
            <v>0.93138589371784397</v>
          </cell>
          <cell r="UP23">
            <v>0.923285710009077</v>
          </cell>
          <cell r="UQ23">
            <v>0.47550811408142202</v>
          </cell>
          <cell r="UR23">
            <v>29.431929760625401</v>
          </cell>
          <cell r="US23">
            <v>27.412484203940899</v>
          </cell>
          <cell r="UT23">
            <v>0.8453647211584141</v>
          </cell>
          <cell r="UU23" t="e">
            <v>#N/A</v>
          </cell>
          <cell r="UV23" t="e">
            <v>#N/A</v>
          </cell>
          <cell r="UW23">
            <v>-5.6939773691747901E-2</v>
          </cell>
          <cell r="UX23">
            <v>2067.15259254783</v>
          </cell>
          <cell r="UY23">
            <v>0.3001613980611495</v>
          </cell>
          <cell r="UZ23">
            <v>1329.30406543039</v>
          </cell>
          <cell r="VA23">
            <v>-0.94708423903746564</v>
          </cell>
          <cell r="VB23">
            <v>-1.270479754891485</v>
          </cell>
          <cell r="VC23">
            <v>1342.0140691651179</v>
          </cell>
          <cell r="VD23">
            <v>1346.409931021871</v>
          </cell>
          <cell r="VE23">
            <v>55.638912574236087</v>
          </cell>
          <cell r="VF23">
            <v>55.623098963143804</v>
          </cell>
          <cell r="VG23">
            <v>1.1188178283751069</v>
          </cell>
          <cell r="VH23">
            <v>0.86788413376082119</v>
          </cell>
          <cell r="VI23">
            <v>8.1020009999999996</v>
          </cell>
          <cell r="VJ23">
            <v>9</v>
          </cell>
          <cell r="VK23">
            <v>1843.82697794348</v>
          </cell>
          <cell r="VL23">
            <v>267.99310482726997</v>
          </cell>
          <cell r="VM23">
            <v>23783.324654661032</v>
          </cell>
          <cell r="VN23">
            <v>21856.399453307149</v>
          </cell>
          <cell r="VO23">
            <v>40408571.240545757</v>
          </cell>
          <cell r="VP23">
            <v>21648.978477027598</v>
          </cell>
          <cell r="VQ23">
            <v>39916970.560861237</v>
          </cell>
          <cell r="VR23">
            <v>3927.2853814243599</v>
          </cell>
          <cell r="VS23">
            <v>-2.4663559796719738</v>
          </cell>
          <cell r="VT23">
            <v>21581.934043089299</v>
          </cell>
          <cell r="VU23">
            <v>42758</v>
          </cell>
          <cell r="VV23">
            <v>56596.154999999999</v>
          </cell>
          <cell r="VW23">
            <v>-7.0805883552526652</v>
          </cell>
          <cell r="VX23">
            <v>-7.0707721865283606</v>
          </cell>
          <cell r="VY23">
            <v>-7.0790286139377656</v>
          </cell>
          <cell r="VZ23">
            <v>4.6286560796220517E-2</v>
          </cell>
          <cell r="WA23">
            <v>0.75499542935644304</v>
          </cell>
          <cell r="WB23">
            <v>0.68118778061363405</v>
          </cell>
          <cell r="WC23">
            <v>0.49160861769591002</v>
          </cell>
          <cell r="WD23">
            <v>653.49733410378792</v>
          </cell>
          <cell r="WE23">
            <v>493.38750034498003</v>
          </cell>
          <cell r="WF23">
            <v>0.41847396704217699</v>
          </cell>
          <cell r="WG23">
            <v>-2.4663559796718491E-2</v>
          </cell>
          <cell r="WH23">
            <v>-8.5280189192227136E-3</v>
          </cell>
          <cell r="WI23">
            <v>-6.9453928736489083E-3</v>
          </cell>
          <cell r="WJ23">
            <v>1848.8210433229169</v>
          </cell>
          <cell r="WK23">
            <v>0.151603774023501</v>
          </cell>
          <cell r="WL23" t="e">
            <v>#N/A</v>
          </cell>
          <cell r="WM23" t="e">
            <v>#N/A</v>
          </cell>
          <cell r="WN23" t="e">
            <v>#N/A</v>
          </cell>
          <cell r="WO23" t="e">
            <v>#N/A</v>
          </cell>
          <cell r="WP23" t="e">
            <v>#N/A</v>
          </cell>
          <cell r="WQ23" t="e">
            <v>#N/A</v>
          </cell>
          <cell r="WR23" t="e">
            <v>#N/A</v>
          </cell>
          <cell r="WS23" t="e">
            <v>#N/A</v>
          </cell>
          <cell r="WT23" t="e">
            <v>#N/A</v>
          </cell>
          <cell r="WU23" t="e">
            <v>#N/A</v>
          </cell>
          <cell r="WV23" t="e">
            <v>#N/A</v>
          </cell>
          <cell r="WW23" t="e">
            <v>#N/A</v>
          </cell>
          <cell r="WX23" t="e">
            <v>#N/A</v>
          </cell>
          <cell r="WY23" t="e">
            <v>#N/A</v>
          </cell>
          <cell r="WZ23" t="e">
            <v>#N/A</v>
          </cell>
          <cell r="XA23" t="e">
            <v>#N/A</v>
          </cell>
          <cell r="XB23" t="e">
            <v>#N/A</v>
          </cell>
          <cell r="XC23" t="e">
            <v>#N/A</v>
          </cell>
          <cell r="XD23" t="e">
            <v>#N/A</v>
          </cell>
          <cell r="XE23" t="e">
            <v>#N/A</v>
          </cell>
          <cell r="XF23" t="e">
            <v>#N/A</v>
          </cell>
          <cell r="XG23">
            <v>2586.0749999999998</v>
          </cell>
          <cell r="XH23">
            <v>3578.9135000000001</v>
          </cell>
          <cell r="XI23" t="e">
            <v>#N/A</v>
          </cell>
          <cell r="XJ23" t="e">
            <v>#N/A</v>
          </cell>
          <cell r="XK23" t="e">
            <v>#N/A</v>
          </cell>
          <cell r="XL23" t="e">
            <v>#N/A</v>
          </cell>
          <cell r="XM23" t="e">
            <v>#N/A</v>
          </cell>
          <cell r="XN23" t="e">
            <v>#N/A</v>
          </cell>
          <cell r="XO23" t="e">
            <v>#N/A</v>
          </cell>
          <cell r="XP23" t="e">
            <v>#N/A</v>
          </cell>
          <cell r="XQ23" t="e">
            <v>#N/A</v>
          </cell>
          <cell r="XR23" t="e">
            <v>#N/A</v>
          </cell>
          <cell r="XS23" t="e">
            <v>#N/A</v>
          </cell>
          <cell r="XT23" t="e">
            <v>#N/A</v>
          </cell>
          <cell r="XU23" t="e">
            <v>#N/A</v>
          </cell>
          <cell r="XV23" t="e">
            <v>#N/A</v>
          </cell>
          <cell r="XW23" t="e">
            <v>#N/A</v>
          </cell>
          <cell r="XX23">
            <v>18.793916004109199</v>
          </cell>
          <cell r="XY23">
            <v>0.71641738916916609</v>
          </cell>
          <cell r="XZ23">
            <v>-0.78087779174772498</v>
          </cell>
          <cell r="YA23">
            <v>18.66023086533086</v>
          </cell>
          <cell r="YB23">
            <v>18.941828536501671</v>
          </cell>
          <cell r="YC23">
            <v>56.103113689488779</v>
          </cell>
          <cell r="YD23">
            <v>56.343169254543056</v>
          </cell>
          <cell r="YE23">
            <v>7.5209919136582037</v>
          </cell>
          <cell r="YF23">
            <v>3.407990277267281</v>
          </cell>
          <cell r="YG23">
            <v>1.9769779999999999</v>
          </cell>
          <cell r="YH23">
            <v>2.6</v>
          </cell>
          <cell r="YI23">
            <v>1649.9398512022501</v>
          </cell>
          <cell r="YJ23">
            <v>2.9719424935411198</v>
          </cell>
          <cell r="YK23">
            <v>160.36505519566549</v>
          </cell>
          <cell r="YL23">
            <v>168.22550958342541</v>
          </cell>
          <cell r="YM23">
            <v>278108.48487716343</v>
          </cell>
          <cell r="YN23">
            <v>166.04779582366501</v>
          </cell>
          <cell r="YO23">
            <v>273968.87553375948</v>
          </cell>
          <cell r="YP23">
            <v>44.600706368584703</v>
          </cell>
          <cell r="YQ23">
            <v>0.81071477722247653</v>
          </cell>
          <cell r="YR23">
            <v>155.53007733491901</v>
          </cell>
          <cell r="YS23">
            <v>284.62200000000001</v>
          </cell>
          <cell r="YT23">
            <v>368.3</v>
          </cell>
          <cell r="YU23">
            <v>-6.5341795540925638</v>
          </cell>
          <cell r="YV23">
            <v>-6.5499861676614222</v>
          </cell>
          <cell r="YW23">
            <v>-6.5510660837692543</v>
          </cell>
          <cell r="YX23">
            <v>4.4871825024986503E-2</v>
          </cell>
          <cell r="YY23">
            <v>1.0857215808665801</v>
          </cell>
          <cell r="YZ23">
            <v>1.0987036722299</v>
          </cell>
          <cell r="ZA23">
            <v>0.36283485870659299</v>
          </cell>
          <cell r="ZB23">
            <v>6.8190878578945506</v>
          </cell>
          <cell r="ZC23">
            <v>7.4036308491414102</v>
          </cell>
          <cell r="ZD23">
            <v>0.40056738764176297</v>
          </cell>
          <cell r="ZE23">
            <v>8.107147772226507E-3</v>
          </cell>
          <cell r="ZF23">
            <v>8.1071477722265105E-3</v>
          </cell>
          <cell r="ZG23">
            <v>3.6852918113415997E-2</v>
          </cell>
          <cell r="ZH23">
            <v>1653.188541772528</v>
          </cell>
          <cell r="ZI23">
            <v>-3.8691987492822648E-2</v>
          </cell>
          <cell r="ZJ23" t="e">
            <v>#N/A</v>
          </cell>
          <cell r="ZK23" t="e">
            <v>#N/A</v>
          </cell>
          <cell r="ZL23" t="e">
            <v>#N/A</v>
          </cell>
          <cell r="ZM23" t="e">
            <v>#N/A</v>
          </cell>
          <cell r="ZN23" t="e">
            <v>#N/A</v>
          </cell>
          <cell r="ZO23" t="e">
            <v>#N/A</v>
          </cell>
          <cell r="ZP23" t="e">
            <v>#N/A</v>
          </cell>
          <cell r="ZQ23" t="e">
            <v>#N/A</v>
          </cell>
          <cell r="ZR23" t="e">
            <v>#N/A</v>
          </cell>
          <cell r="ZS23" t="e">
            <v>#N/A</v>
          </cell>
          <cell r="ZT23" t="e">
            <v>#N/A</v>
          </cell>
          <cell r="ZU23" t="e">
            <v>#N/A</v>
          </cell>
          <cell r="ZV23" t="e">
            <v>#N/A</v>
          </cell>
          <cell r="ZW23" t="e">
            <v>#N/A</v>
          </cell>
          <cell r="ZX23" t="e">
            <v>#N/A</v>
          </cell>
          <cell r="ZY23" t="e">
            <v>#N/A</v>
          </cell>
          <cell r="ZZ23" t="e">
            <v>#N/A</v>
          </cell>
          <cell r="AAA23" t="e">
            <v>#N/A</v>
          </cell>
          <cell r="AAB23" t="e">
            <v>#N/A</v>
          </cell>
          <cell r="AAC23" t="e">
            <v>#N/A</v>
          </cell>
          <cell r="AAD23" t="e">
            <v>#N/A</v>
          </cell>
          <cell r="AAE23">
            <v>1910.2184999999999</v>
          </cell>
          <cell r="AAF23">
            <v>2599.8919999999998</v>
          </cell>
          <cell r="AAG23" t="e">
            <v>#N/A</v>
          </cell>
          <cell r="AAH23" t="e">
            <v>#N/A</v>
          </cell>
          <cell r="AAI23" t="e">
            <v>#N/A</v>
          </cell>
          <cell r="AAJ23" t="e">
            <v>#N/A</v>
          </cell>
          <cell r="AAK23" t="e">
            <v>#N/A</v>
          </cell>
          <cell r="AAL23" t="e">
            <v>#N/A</v>
          </cell>
          <cell r="AAM23" t="e">
            <v>#N/A</v>
          </cell>
          <cell r="AAN23" t="e">
            <v>#N/A</v>
          </cell>
          <cell r="AAO23" t="e">
            <v>#N/A</v>
          </cell>
          <cell r="AAP23" t="e">
            <v>#N/A</v>
          </cell>
          <cell r="AAQ23" t="e">
            <v>#N/A</v>
          </cell>
          <cell r="AAR23" t="e">
            <v>#N/A</v>
          </cell>
          <cell r="AAS23" t="e">
            <v>#N/A</v>
          </cell>
          <cell r="AAT23" t="e">
            <v>#N/A</v>
          </cell>
          <cell r="AAU23" t="e">
            <v>#N/A</v>
          </cell>
          <cell r="AAV23" t="e">
            <v>#N/A</v>
          </cell>
          <cell r="AAW23" t="e">
            <v>#N/A</v>
          </cell>
          <cell r="AAX23" t="e">
            <v>#N/A</v>
          </cell>
          <cell r="AAY23" t="e">
            <v>#N/A</v>
          </cell>
          <cell r="AAZ23" t="e">
            <v>#N/A</v>
          </cell>
          <cell r="ABA23" t="e">
            <v>#N/A</v>
          </cell>
          <cell r="ABB23" t="e">
            <v>#N/A</v>
          </cell>
          <cell r="ABC23" t="e">
            <v>#N/A</v>
          </cell>
          <cell r="ABD23" t="e">
            <v>#N/A</v>
          </cell>
          <cell r="ABE23" t="e">
            <v>#N/A</v>
          </cell>
          <cell r="ABF23" t="e">
            <v>#N/A</v>
          </cell>
          <cell r="ABG23" t="e">
            <v>#N/A</v>
          </cell>
          <cell r="ABH23" t="e">
            <v>#N/A</v>
          </cell>
          <cell r="ABI23" t="e">
            <v>#N/A</v>
          </cell>
          <cell r="ABJ23" t="e">
            <v>#N/A</v>
          </cell>
          <cell r="ABK23" t="e">
            <v>#N/A</v>
          </cell>
          <cell r="ABL23" t="e">
            <v>#N/A</v>
          </cell>
          <cell r="ABM23" t="e">
            <v>#N/A</v>
          </cell>
          <cell r="ABN23" t="e">
            <v>#N/A</v>
          </cell>
          <cell r="ABO23" t="e">
            <v>#N/A</v>
          </cell>
          <cell r="ABP23" t="e">
            <v>#N/A</v>
          </cell>
          <cell r="ABQ23">
            <v>246.56200000000001</v>
          </cell>
          <cell r="ABR23">
            <v>340.62371582095801</v>
          </cell>
          <cell r="ABS23" t="e">
            <v>#N/A</v>
          </cell>
          <cell r="ABT23" t="e">
            <v>#N/A</v>
          </cell>
          <cell r="ABU23" t="e">
            <v>#N/A</v>
          </cell>
          <cell r="ABV23" t="e">
            <v>#N/A</v>
          </cell>
          <cell r="ABW23">
            <v>0.97777079</v>
          </cell>
          <cell r="ABX23" t="e">
            <v>#N/A</v>
          </cell>
          <cell r="ABY23" t="e">
            <v>#N/A</v>
          </cell>
          <cell r="ABZ23">
            <v>1.39432651521821</v>
          </cell>
          <cell r="ACA23">
            <v>1.36333173830285</v>
          </cell>
          <cell r="ACB23" t="e">
            <v>#N/A</v>
          </cell>
          <cell r="ACC23" t="e">
            <v>#N/A</v>
          </cell>
          <cell r="ACD23" t="e">
            <v>#N/A</v>
          </cell>
          <cell r="ACE23" t="e">
            <v>#N/A</v>
          </cell>
          <cell r="ACF23" t="e">
            <v>#N/A</v>
          </cell>
          <cell r="ACG23" t="e">
            <v>#N/A</v>
          </cell>
          <cell r="ACH23">
            <v>405.71926998194101</v>
          </cell>
          <cell r="ACI23">
            <v>0.34681433146528379</v>
          </cell>
          <cell r="ACJ23">
            <v>-0.96787017071612302</v>
          </cell>
          <cell r="ACK23">
            <v>404.31704054078921</v>
          </cell>
          <cell r="ACL23">
            <v>409.68448389561888</v>
          </cell>
          <cell r="ACM23">
            <v>61.740778937226032</v>
          </cell>
          <cell r="ACN23">
            <v>62.32342658873155</v>
          </cell>
          <cell r="ACO23">
            <v>1.1658915224352919</v>
          </cell>
          <cell r="ACP23">
            <v>1.1466420646410569</v>
          </cell>
          <cell r="ACQ23">
            <v>9.3217149999999993</v>
          </cell>
          <cell r="ACR23">
            <v>9.3000000000000007</v>
          </cell>
          <cell r="ACS23">
            <v>1520.8717349513099</v>
          </cell>
          <cell r="ACT23">
            <v>77.518124364548797</v>
          </cell>
          <cell r="ACU23">
            <v>6891.5023291661464</v>
          </cell>
          <cell r="ACV23">
            <v>6249.0961228229162</v>
          </cell>
          <cell r="ACW23">
            <v>9499139.2960231155</v>
          </cell>
          <cell r="ACX23">
            <v>6192.1572327043996</v>
          </cell>
          <cell r="ACY23">
            <v>9417476.9135944434</v>
          </cell>
          <cell r="ACZ23">
            <v>1199.01952929802</v>
          </cell>
          <cell r="ADA23">
            <v>-1.5199953842293111E-2</v>
          </cell>
          <cell r="ADB23">
            <v>6189.3413292284195</v>
          </cell>
          <cell r="ADC23">
            <v>11057.6435</v>
          </cell>
          <cell r="ADD23">
            <v>14567</v>
          </cell>
          <cell r="ADE23">
            <v>-6.9133298864384676</v>
          </cell>
          <cell r="ADF23">
            <v>-6.9122887922131806</v>
          </cell>
          <cell r="ADG23">
            <v>-6.9224041198234074</v>
          </cell>
          <cell r="ADH23">
            <v>4.5772951735670572E-2</v>
          </cell>
          <cell r="ADI23">
            <v>1.08948092081081</v>
          </cell>
          <cell r="ADJ23">
            <v>1.1630589751050799</v>
          </cell>
          <cell r="ADK23">
            <v>0.50596221350022197</v>
          </cell>
          <cell r="ADL23">
            <v>205.27861989975699</v>
          </cell>
          <cell r="ADM23">
            <v>223.64713983115999</v>
          </cell>
          <cell r="ADN23">
            <v>0.58647926777156001</v>
          </cell>
          <cell r="ADO23">
            <v>-1.5199953842270019E-4</v>
          </cell>
          <cell r="ADP23">
            <v>1.020812281560597E-2</v>
          </cell>
          <cell r="ADQ23">
            <v>2.15770312643783E-2</v>
          </cell>
          <cell r="ADR23">
            <v>1520.082122169702</v>
          </cell>
          <cell r="ADS23">
            <v>-0.84179104255260873</v>
          </cell>
          <cell r="ADT23" t="e">
            <v>#N/A</v>
          </cell>
          <cell r="ADU23" t="e">
            <v>#N/A</v>
          </cell>
          <cell r="ADV23" t="e">
            <v>#N/A</v>
          </cell>
          <cell r="ADW23" t="e">
            <v>#N/A</v>
          </cell>
          <cell r="ADX23" t="e">
            <v>#N/A</v>
          </cell>
          <cell r="ADY23" t="e">
            <v>#N/A</v>
          </cell>
          <cell r="ADZ23" t="e">
            <v>#N/A</v>
          </cell>
          <cell r="AEA23" t="e">
            <v>#N/A</v>
          </cell>
          <cell r="AEB23" t="e">
            <v>#N/A</v>
          </cell>
          <cell r="AEC23" t="e">
            <v>#N/A</v>
          </cell>
          <cell r="AED23" t="e">
            <v>#N/A</v>
          </cell>
          <cell r="AEE23" t="e">
            <v>#N/A</v>
          </cell>
          <cell r="AEF23" t="e">
            <v>#N/A</v>
          </cell>
          <cell r="AEG23" t="e">
            <v>#N/A</v>
          </cell>
          <cell r="AEH23" t="e">
            <v>#N/A</v>
          </cell>
          <cell r="AEI23" t="e">
            <v>#N/A</v>
          </cell>
          <cell r="AEJ23" t="e">
            <v>#N/A</v>
          </cell>
          <cell r="AEK23" t="e">
            <v>#N/A</v>
          </cell>
          <cell r="AEL23" t="e">
            <v>#N/A</v>
          </cell>
          <cell r="AEM23" t="e">
            <v>#N/A</v>
          </cell>
          <cell r="AEN23" t="e">
            <v>#N/A</v>
          </cell>
          <cell r="AEO23">
            <v>26292.679856777999</v>
          </cell>
          <cell r="AEP23">
            <v>37377.707977177</v>
          </cell>
          <cell r="AEQ23" t="e">
            <v>#N/A</v>
          </cell>
          <cell r="AER23" t="e">
            <v>#N/A</v>
          </cell>
          <cell r="AES23" t="e">
            <v>#N/A</v>
          </cell>
          <cell r="AET23" t="e">
            <v>#N/A</v>
          </cell>
          <cell r="AEU23">
            <v>1.67105E-2</v>
          </cell>
          <cell r="AEV23" t="e">
            <v>#N/A</v>
          </cell>
          <cell r="AEW23" t="e">
            <v>#N/A</v>
          </cell>
          <cell r="AEX23">
            <v>81.468764847514407</v>
          </cell>
          <cell r="AEY23">
            <v>1.3613837949843901</v>
          </cell>
          <cell r="AEZ23" t="e">
            <v>#N/A</v>
          </cell>
          <cell r="AFA23" t="e">
            <v>#N/A</v>
          </cell>
          <cell r="AFB23" t="e">
            <v>#N/A</v>
          </cell>
          <cell r="AFC23" t="e">
            <v>#N/A</v>
          </cell>
          <cell r="AFD23" t="e">
            <v>#N/A</v>
          </cell>
          <cell r="AFE23" t="e">
            <v>#N/A</v>
          </cell>
          <cell r="AFF23">
            <v>109.146443152278</v>
          </cell>
          <cell r="AFG23">
            <v>-4.1568645347271671</v>
          </cell>
          <cell r="AFH23">
            <v>-5.9601739238925528</v>
          </cell>
          <cell r="AFI23">
            <v>113.88029264946719</v>
          </cell>
          <cell r="AFJ23">
            <v>116.0640631810023</v>
          </cell>
          <cell r="AFK23">
            <v>66.674555801723116</v>
          </cell>
          <cell r="AFL23">
            <v>67.670062316139536</v>
          </cell>
          <cell r="AFM23">
            <v>2.5903793286659038</v>
          </cell>
          <cell r="AFN23">
            <v>1.3035093208570989</v>
          </cell>
          <cell r="AFO23">
            <v>9.1544330000000009</v>
          </cell>
          <cell r="AFP23">
            <v>11.1</v>
          </cell>
          <cell r="AFQ23">
            <v>1833.49181435477</v>
          </cell>
          <cell r="AFR23">
            <v>19.664414195247801</v>
          </cell>
          <cell r="AFS23">
            <v>4905.1375506526756</v>
          </cell>
          <cell r="AFT23">
            <v>4456.1000200203353</v>
          </cell>
          <cell r="AFU23">
            <v>8158483.5640934883</v>
          </cell>
          <cell r="AFV23">
            <v>4296.5167181834586</v>
          </cell>
          <cell r="AFW23">
            <v>7877628.2330277925</v>
          </cell>
          <cell r="AFX23">
            <v>268.46612588954798</v>
          </cell>
          <cell r="AFY23">
            <v>-1.206706203508912</v>
          </cell>
          <cell r="AFZ23" t="e">
            <v>#N/A</v>
          </cell>
          <cell r="AGA23">
            <v>7248.6080000000002</v>
          </cell>
          <cell r="AGB23">
            <v>10032.7335</v>
          </cell>
          <cell r="AGC23">
            <v>-7.5864624952887372</v>
          </cell>
          <cell r="AGD23">
            <v>-7.5508257033758639</v>
          </cell>
          <cell r="AGE23">
            <v>-7.5667755954470399</v>
          </cell>
          <cell r="AGF23">
            <v>4.744424030673669E-2</v>
          </cell>
          <cell r="AGG23">
            <v>0.73367434482896199</v>
          </cell>
          <cell r="AGH23">
            <v>0.41192095550415703</v>
          </cell>
          <cell r="AGI23">
            <v>0.35272015189542011</v>
          </cell>
          <cell r="AGJ23">
            <v>38.4981500075165</v>
          </cell>
          <cell r="AGK23">
            <v>28.2451049838918</v>
          </cell>
          <cell r="AGL23">
            <v>0.25541372056799799</v>
          </cell>
          <cell r="AGM23">
            <v>2.1498263455815739E-2</v>
          </cell>
          <cell r="AGN23">
            <v>3.1384384014039417E-2</v>
          </cell>
          <cell r="AGO23" t="e">
            <v>#N/A</v>
          </cell>
          <cell r="AGP23">
            <v>1830.8573702203969</v>
          </cell>
          <cell r="AGQ23">
            <v>1.037192850076107</v>
          </cell>
          <cell r="AGR23" t="e">
            <v>#N/A</v>
          </cell>
          <cell r="AGS23" t="e">
            <v>#N/A</v>
          </cell>
          <cell r="AGT23" t="e">
            <v>#N/A</v>
          </cell>
          <cell r="AGU23" t="e">
            <v>#N/A</v>
          </cell>
          <cell r="AGV23" t="e">
            <v>#N/A</v>
          </cell>
          <cell r="AGW23" t="e">
            <v>#N/A</v>
          </cell>
          <cell r="AGX23" t="e">
            <v>#N/A</v>
          </cell>
          <cell r="AGY23" t="e">
            <v>#N/A</v>
          </cell>
          <cell r="AGZ23" t="e">
            <v>#N/A</v>
          </cell>
          <cell r="AHA23" t="e">
            <v>#N/A</v>
          </cell>
          <cell r="AHB23" t="e">
            <v>#N/A</v>
          </cell>
          <cell r="AHC23" t="e">
            <v>#N/A</v>
          </cell>
          <cell r="AHD23" t="e">
            <v>#N/A</v>
          </cell>
          <cell r="AHE23" t="e">
            <v>#N/A</v>
          </cell>
          <cell r="AHF23" t="e">
            <v>#N/A</v>
          </cell>
          <cell r="AHG23" t="e">
            <v>#N/A</v>
          </cell>
          <cell r="AHH23" t="e">
            <v>#N/A</v>
          </cell>
          <cell r="AHI23" t="e">
            <v>#N/A</v>
          </cell>
          <cell r="AHJ23" t="e">
            <v>#N/A</v>
          </cell>
          <cell r="AHK23" t="e">
            <v>#N/A</v>
          </cell>
          <cell r="AHL23" t="e">
            <v>#N/A</v>
          </cell>
          <cell r="AHM23">
            <v>16399.8325</v>
          </cell>
          <cell r="AHN23">
            <v>22833.4991734668</v>
          </cell>
          <cell r="AHO23" t="e">
            <v>#N/A</v>
          </cell>
          <cell r="AHP23" t="e">
            <v>#N/A</v>
          </cell>
          <cell r="AHQ23" t="e">
            <v>#N/A</v>
          </cell>
          <cell r="AHR23" t="e">
            <v>#N/A</v>
          </cell>
          <cell r="AHS23">
            <v>1.54426E-3</v>
          </cell>
          <cell r="AHT23" t="e">
            <v>#N/A</v>
          </cell>
          <cell r="AHU23" t="e">
            <v>#N/A</v>
          </cell>
          <cell r="AHV23">
            <v>57.290589019983599</v>
          </cell>
          <cell r="AHW23">
            <v>8.8471565000000002E-2</v>
          </cell>
          <cell r="AHX23" t="e">
            <v>#N/A</v>
          </cell>
          <cell r="AHY23" t="e">
            <v>#N/A</v>
          </cell>
          <cell r="AHZ23" t="e">
            <v>#N/A</v>
          </cell>
          <cell r="AIA23" t="e">
            <v>#N/A</v>
          </cell>
          <cell r="AIB23" t="e">
            <v>#N/A</v>
          </cell>
          <cell r="AIC23" t="e">
            <v>#N/A</v>
          </cell>
          <cell r="AID23">
            <v>2555.1231193114299</v>
          </cell>
          <cell r="AIE23">
            <v>-2.1156092437679689E-2</v>
          </cell>
          <cell r="AIF23">
            <v>0.75185027156434714</v>
          </cell>
          <cell r="AIG23">
            <v>2555.6637979069119</v>
          </cell>
          <cell r="AIH23">
            <v>2536.0557770645469</v>
          </cell>
          <cell r="AII23">
            <v>73.427584179541753</v>
          </cell>
          <cell r="AIJ23">
            <v>73.529794388958294</v>
          </cell>
          <cell r="AIK23">
            <v>1.418044105174054</v>
          </cell>
          <cell r="AIL23">
            <v>0.66986931122947624</v>
          </cell>
          <cell r="AIM23">
            <v>2.3867959999999999</v>
          </cell>
          <cell r="AIN23">
            <v>3.4</v>
          </cell>
          <cell r="AIO23">
            <v>1530.1036565980701</v>
          </cell>
          <cell r="AIP23">
            <v>585.80949014877604</v>
          </cell>
          <cell r="AIQ23">
            <v>4582.8223768738699</v>
          </cell>
          <cell r="AIR23">
            <v>4473.4397556955391</v>
          </cell>
          <cell r="AIS23">
            <v>6863628.1447434248</v>
          </cell>
          <cell r="AIT23">
            <v>4420.8526486433702</v>
          </cell>
          <cell r="AIU23">
            <v>6764362.8029704839</v>
          </cell>
          <cell r="AIV23">
            <v>8772.2476856327703</v>
          </cell>
          <cell r="AIW23">
            <v>-0.82271209328828032</v>
          </cell>
          <cell r="AIX23" t="e">
            <v>#N/A</v>
          </cell>
          <cell r="AIY23">
            <v>6232.6059999999898</v>
          </cell>
          <cell r="AIZ23">
            <v>8370</v>
          </cell>
          <cell r="AJA23">
            <v>-5.5545823378888191</v>
          </cell>
          <cell r="AJB23">
            <v>-5.5669140140636753</v>
          </cell>
          <cell r="AJC23">
            <v>-5.5638400319732133</v>
          </cell>
          <cell r="AJD23">
            <v>4.1880571637914053E-2</v>
          </cell>
          <cell r="AJE23">
            <v>6.9956699999999996</v>
          </cell>
          <cell r="AJF23">
            <v>8.6949521276216295</v>
          </cell>
          <cell r="AJG23">
            <v>0.62253482881566602</v>
          </cell>
          <cell r="AJH23">
            <v>151.74725640408499</v>
          </cell>
          <cell r="AJI23">
            <v>1061.57372920837</v>
          </cell>
          <cell r="AJJ23">
            <v>0.40770216532867898</v>
          </cell>
          <cell r="AJK23">
            <v>6.6813079662283734E-3</v>
          </cell>
          <cell r="AJL23">
            <v>1.5669194487980241E-3</v>
          </cell>
          <cell r="AJM23" t="e">
            <v>#N/A</v>
          </cell>
          <cell r="AJN23">
            <v>1534.3066006432121</v>
          </cell>
          <cell r="AJO23">
            <v>0.35588708471601121</v>
          </cell>
          <cell r="AJP23" t="e">
            <v>#N/A</v>
          </cell>
          <cell r="AJQ23" t="e">
            <v>#N/A</v>
          </cell>
          <cell r="AJR23" t="e">
            <v>#N/A</v>
          </cell>
          <cell r="AJS23" t="e">
            <v>#N/A</v>
          </cell>
          <cell r="AJT23" t="e">
            <v>#N/A</v>
          </cell>
          <cell r="AJU23" t="e">
            <v>#N/A</v>
          </cell>
          <cell r="AJV23" t="e">
            <v>#N/A</v>
          </cell>
          <cell r="AJW23" t="e">
            <v>#N/A</v>
          </cell>
          <cell r="AJX23" t="e">
            <v>#N/A</v>
          </cell>
          <cell r="AJY23" t="e">
            <v>#N/A</v>
          </cell>
          <cell r="AJZ23" t="e">
            <v>#N/A</v>
          </cell>
          <cell r="AKA23" t="e">
            <v>#N/A</v>
          </cell>
          <cell r="AKB23" t="e">
            <v>#N/A</v>
          </cell>
          <cell r="AKC23" t="e">
            <v>#N/A</v>
          </cell>
          <cell r="AKD23" t="e">
            <v>#N/A</v>
          </cell>
          <cell r="AKE23" t="e">
            <v>#N/A</v>
          </cell>
          <cell r="AKF23" t="e">
            <v>#N/A</v>
          </cell>
          <cell r="AKG23" t="e">
            <v>#N/A</v>
          </cell>
          <cell r="AKH23" t="e">
            <v>#N/A</v>
          </cell>
          <cell r="AKI23" t="e">
            <v>#N/A</v>
          </cell>
          <cell r="AKJ23" t="e">
            <v>#N/A</v>
          </cell>
          <cell r="AKK23">
            <v>1445.7739999999999</v>
          </cell>
          <cell r="AKL23">
            <v>1965.9639999999999</v>
          </cell>
          <cell r="AKM23" t="e">
            <v>#N/A</v>
          </cell>
          <cell r="AKN23" t="e">
            <v>#N/A</v>
          </cell>
          <cell r="AKO23" t="e">
            <v>#N/A</v>
          </cell>
          <cell r="AKP23" t="e">
            <v>#N/A</v>
          </cell>
          <cell r="AKQ23" t="e">
            <v>#N/A</v>
          </cell>
          <cell r="AKR23" t="e">
            <v>#N/A</v>
          </cell>
          <cell r="AKS23" t="e">
            <v>#N/A</v>
          </cell>
          <cell r="AKT23" t="e">
            <v>#N/A</v>
          </cell>
          <cell r="AKU23" t="e">
            <v>#N/A</v>
          </cell>
          <cell r="AKV23" t="e">
            <v>#N/A</v>
          </cell>
          <cell r="AKW23" t="e">
            <v>#N/A</v>
          </cell>
          <cell r="AKX23" t="e">
            <v>#N/A</v>
          </cell>
          <cell r="AKY23" t="e">
            <v>#N/A</v>
          </cell>
          <cell r="AKZ23" t="e">
            <v>#N/A</v>
          </cell>
          <cell r="ALA23" t="e">
            <v>#N/A</v>
          </cell>
          <cell r="ALB23" t="e">
            <v>#N/A</v>
          </cell>
          <cell r="ALC23" t="e">
            <v>#N/A</v>
          </cell>
          <cell r="ALD23" t="e">
            <v>#N/A</v>
          </cell>
          <cell r="ALE23" t="e">
            <v>#N/A</v>
          </cell>
          <cell r="ALF23" t="e">
            <v>#N/A</v>
          </cell>
          <cell r="ALG23" t="e">
            <v>#N/A</v>
          </cell>
          <cell r="ALH23" t="e">
            <v>#N/A</v>
          </cell>
          <cell r="ALI23" t="e">
            <v>#N/A</v>
          </cell>
          <cell r="ALJ23" t="e">
            <v>#N/A</v>
          </cell>
          <cell r="ALK23" t="e">
            <v>#N/A</v>
          </cell>
          <cell r="ALL23" t="e">
            <v>#N/A</v>
          </cell>
          <cell r="ALM23" t="e">
            <v>#N/A</v>
          </cell>
          <cell r="ALN23" t="e">
            <v>#N/A</v>
          </cell>
          <cell r="ALO23" t="e">
            <v>#N/A</v>
          </cell>
          <cell r="ALP23" t="e">
            <v>#N/A</v>
          </cell>
          <cell r="ALQ23" t="e">
            <v>#N/A</v>
          </cell>
          <cell r="ALR23" t="e">
            <v>#N/A</v>
          </cell>
          <cell r="ALS23" t="e">
            <v>#N/A</v>
          </cell>
          <cell r="ALT23" t="e">
            <v>#N/A</v>
          </cell>
          <cell r="ALU23" t="e">
            <v>#N/A</v>
          </cell>
          <cell r="ALV23" t="e">
            <v>#N/A</v>
          </cell>
          <cell r="ALW23">
            <v>3614.7440000000001</v>
          </cell>
          <cell r="ALX23">
            <v>5193.8374999999996</v>
          </cell>
          <cell r="ALY23" t="e">
            <v>#N/A</v>
          </cell>
          <cell r="ALZ23" t="e">
            <v>#N/A</v>
          </cell>
          <cell r="AMA23" t="e">
            <v>#N/A</v>
          </cell>
          <cell r="AMB23" t="e">
            <v>#N/A</v>
          </cell>
          <cell r="AMC23" t="e">
            <v>#N/A</v>
          </cell>
          <cell r="AMD23" t="e">
            <v>#N/A</v>
          </cell>
          <cell r="AME23" t="e">
            <v>#N/A</v>
          </cell>
          <cell r="AMF23" t="e">
            <v>#N/A</v>
          </cell>
          <cell r="AMG23" t="e">
            <v>#N/A</v>
          </cell>
          <cell r="AMH23" t="e">
            <v>#N/A</v>
          </cell>
          <cell r="AMI23" t="e">
            <v>#N/A</v>
          </cell>
          <cell r="AMJ23" t="e">
            <v>#N/A</v>
          </cell>
          <cell r="AMK23" t="e">
            <v>#N/A</v>
          </cell>
          <cell r="AML23" t="e">
            <v>#N/A</v>
          </cell>
          <cell r="AMM23" t="e">
            <v>#N/A</v>
          </cell>
          <cell r="AMN23">
            <v>1140.7075471042499</v>
          </cell>
          <cell r="AMO23">
            <v>-0.60019885191947564</v>
          </cell>
          <cell r="AMP23">
            <v>-0.55705808620899466</v>
          </cell>
          <cell r="AMQ23">
            <v>1147.5954015289069</v>
          </cell>
          <cell r="AMR23">
            <v>1147.097546745098</v>
          </cell>
          <cell r="AMS23">
            <v>65.203080970164564</v>
          </cell>
          <cell r="AMT23">
            <v>65.89246140410323</v>
          </cell>
          <cell r="AMU23">
            <v>2.2352930095149941</v>
          </cell>
          <cell r="AMV23">
            <v>1.6256419078212401</v>
          </cell>
          <cell r="AMW23">
            <v>8.9861319999999996</v>
          </cell>
          <cell r="AMX23">
            <v>11.3</v>
          </cell>
          <cell r="AMY23">
            <v>1626.07785780568</v>
          </cell>
          <cell r="AMZ23">
            <v>196.180008480917</v>
          </cell>
          <cell r="ANA23">
            <v>27805.580576428791</v>
          </cell>
          <cell r="ANB23">
            <v>25306.93440246454</v>
          </cell>
          <cell r="ANC23">
            <v>40792050.255270213</v>
          </cell>
          <cell r="AND23">
            <v>24405.514857420902</v>
          </cell>
          <cell r="ANE23">
            <v>39685267.317999668</v>
          </cell>
          <cell r="ANF23">
            <v>2924.46448094473</v>
          </cell>
          <cell r="ANG23">
            <v>0.78699921778080295</v>
          </cell>
          <cell r="ANH23" t="e">
            <v>#N/A</v>
          </cell>
          <cell r="ANI23">
            <v>42198.4244994334</v>
          </cell>
          <cell r="ANJ23">
            <v>56684.129875641898</v>
          </cell>
          <cell r="ANK23">
            <v>-7.1266182013092356</v>
          </cell>
          <cell r="ANL23">
            <v>-7.1324728649646572</v>
          </cell>
          <cell r="ANM23">
            <v>-7.1384778066551826</v>
          </cell>
          <cell r="ANN23">
            <v>5.2569969159155981E-2</v>
          </cell>
          <cell r="ANO23">
            <v>0.671543</v>
          </cell>
          <cell r="ANP23">
            <v>0.68654369583922004</v>
          </cell>
          <cell r="ANQ23">
            <v>0.51945564076408501</v>
          </cell>
          <cell r="ANR23">
            <v>666.23675199682998</v>
          </cell>
          <cell r="ANS23">
            <v>447.40662714620697</v>
          </cell>
          <cell r="ANT23">
            <v>0.35963583117988701</v>
          </cell>
          <cell r="ANU23">
            <v>7.3351275681862727E-3</v>
          </cell>
          <cell r="ANV23">
            <v>-1.712444293533405E-2</v>
          </cell>
          <cell r="ANW23">
            <v>2.705143674617648E-2</v>
          </cell>
          <cell r="ANX23">
            <v>1611.892203399304</v>
          </cell>
          <cell r="ANY23">
            <v>0.52479150907396299</v>
          </cell>
          <cell r="ANZ23">
            <v>9400.3208379249008</v>
          </cell>
          <cell r="AOA23">
            <v>0.22434738460448411</v>
          </cell>
          <cell r="AOB23">
            <v>1.0702049175716819</v>
          </cell>
          <cell r="AOC23">
            <v>9379.2786715305556</v>
          </cell>
          <cell r="AOD23">
            <v>9300.7833966413546</v>
          </cell>
          <cell r="AOE23">
            <v>72.772803310413053</v>
          </cell>
          <cell r="AOF23">
            <v>72.854482343206769</v>
          </cell>
          <cell r="AOG23">
            <v>1.6332327178586681</v>
          </cell>
          <cell r="AOH23">
            <v>1.3485830064052351</v>
          </cell>
          <cell r="AOI23">
            <v>6.5051480000000002</v>
          </cell>
          <cell r="AOJ23">
            <v>7</v>
          </cell>
          <cell r="AOK23">
            <v>1645.70772869396</v>
          </cell>
          <cell r="AOL23">
            <v>1759.6215890292799</v>
          </cell>
          <cell r="AOM23">
            <v>129288.95707204239</v>
          </cell>
          <cell r="AON23">
            <v>120878.51906684951</v>
          </cell>
          <cell r="AOO23">
            <v>199812930.74808931</v>
          </cell>
          <cell r="AOP23">
            <v>120103.927346115</v>
          </cell>
          <cell r="AOQ23">
            <v>197655961.4799993</v>
          </cell>
          <cell r="AOR23">
            <v>22590.496196375901</v>
          </cell>
          <cell r="AOS23">
            <v>-1.2805159334772891</v>
          </cell>
          <cell r="AOT23">
            <v>119709.126135217</v>
          </cell>
          <cell r="AOU23">
            <v>177461.91162676999</v>
          </cell>
          <cell r="AOV23">
            <v>240683</v>
          </cell>
          <cell r="AOW23">
            <v>-6.7766755326010069</v>
          </cell>
          <cell r="AOX23">
            <v>-6.7871314391312163</v>
          </cell>
          <cell r="AOY23">
            <v>-6.7859713540858513</v>
          </cell>
          <cell r="AOZ23">
            <v>5.0843705228832407E-2</v>
          </cell>
          <cell r="APA23">
            <v>0.98416700000000001</v>
          </cell>
          <cell r="APB23">
            <v>1.1373681123608499</v>
          </cell>
          <cell r="APC23">
            <v>0.56497829834245106</v>
          </cell>
          <cell r="APD23">
            <v>4653.3068066699998</v>
          </cell>
          <cell r="APE23">
            <v>4579.6310000000003</v>
          </cell>
          <cell r="APF23">
            <v>0.50845945404182402</v>
          </cell>
          <cell r="APG23">
            <v>-1.2805159334773299E-2</v>
          </cell>
          <cell r="APH23">
            <v>-5.1026703822086494E-3</v>
          </cell>
          <cell r="API23">
            <v>8.9766152255022717E-3</v>
          </cell>
          <cell r="APJ23">
            <v>1653.0061113470999</v>
          </cell>
          <cell r="APK23">
            <v>6.2139285925688632E-2</v>
          </cell>
        </row>
        <row r="24">
          <cell r="A24">
            <v>1987</v>
          </cell>
          <cell r="B24">
            <v>209.88248125301399</v>
          </cell>
          <cell r="C24">
            <v>-1.4125805264931679</v>
          </cell>
          <cell r="D24">
            <v>-2.3691578786508072</v>
          </cell>
          <cell r="E24">
            <v>212.88971998036251</v>
          </cell>
          <cell r="F24">
            <v>214.97559243844569</v>
          </cell>
          <cell r="G24">
            <v>62.190328775016908</v>
          </cell>
          <cell r="H24">
            <v>62.541636811314312</v>
          </cell>
          <cell r="I24">
            <v>0.69525017286737878</v>
          </cell>
          <cell r="J24">
            <v>1.3434159840288731</v>
          </cell>
          <cell r="K24">
            <v>3.4892949999999998</v>
          </cell>
          <cell r="L24">
            <v>3.9</v>
          </cell>
          <cell r="M24">
            <v>1816.82773</v>
          </cell>
          <cell r="N24">
            <v>50.778816309018097</v>
          </cell>
          <cell r="O24">
            <v>3573.9227603833292</v>
          </cell>
          <cell r="P24">
            <v>3449.218052201411</v>
          </cell>
          <cell r="Q24">
            <v>6279168.3398179514</v>
          </cell>
          <cell r="R24">
            <v>3415.2473223759398</v>
          </cell>
          <cell r="S24">
            <v>6204916.0401008576</v>
          </cell>
          <cell r="T24">
            <v>658.20916955508198</v>
          </cell>
          <cell r="U24">
            <v>-1.572163806021099</v>
          </cell>
          <cell r="V24" t="e">
            <v>#N/A</v>
          </cell>
          <cell r="W24">
            <v>5714.4695000000002</v>
          </cell>
          <cell r="X24">
            <v>7574.59</v>
          </cell>
          <cell r="Y24">
            <v>-7.0913392972798173</v>
          </cell>
          <cell r="Z24">
            <v>-7.0827770216555734</v>
          </cell>
          <cell r="AA24">
            <v>-7.0848449484349691</v>
          </cell>
          <cell r="AB24">
            <v>5.4944957611872548E-2</v>
          </cell>
          <cell r="AC24">
            <v>1.0589158666598799</v>
          </cell>
          <cell r="AD24">
            <v>1.0876897631970901</v>
          </cell>
          <cell r="AE24">
            <v>0.51131691375525801</v>
          </cell>
          <cell r="AF24">
            <v>107.316462565587</v>
          </cell>
          <cell r="AG24">
            <v>113.639104964512</v>
          </cell>
          <cell r="AH24">
            <v>0.57268884391584496</v>
          </cell>
          <cell r="AI24">
            <v>-1.5721638060208501E-2</v>
          </cell>
          <cell r="AJ24">
            <v>-7.9529265904487775E-3</v>
          </cell>
          <cell r="AK24" t="e">
            <v>#N/A</v>
          </cell>
          <cell r="AL24">
            <v>1820.461404523372</v>
          </cell>
          <cell r="AM24">
            <v>-8.1264462586427832E-2</v>
          </cell>
          <cell r="AN24">
            <v>260.342419683196</v>
          </cell>
          <cell r="AO24">
            <v>-1.571239354435072</v>
          </cell>
          <cell r="AP24">
            <v>-2.0121781118119801</v>
          </cell>
          <cell r="AQ24">
            <v>264.49832140086659</v>
          </cell>
          <cell r="AR24">
            <v>265.68854646066899</v>
          </cell>
          <cell r="AS24">
            <v>54.861810010159523</v>
          </cell>
          <cell r="AT24">
            <v>54.826635644542492</v>
          </cell>
          <cell r="AU24">
            <v>1.8718104489203751</v>
          </cell>
          <cell r="AV24">
            <v>1.561239717325513</v>
          </cell>
          <cell r="AW24">
            <v>9.2275039999999997</v>
          </cell>
          <cell r="AX24">
            <v>9.9</v>
          </cell>
          <cell r="AY24">
            <v>1685.1158247101</v>
          </cell>
          <cell r="AZ24">
            <v>47.567364737282801</v>
          </cell>
          <cell r="BA24">
            <v>4071.7658881047159</v>
          </cell>
          <cell r="BB24">
            <v>3696.043527909218</v>
          </cell>
          <cell r="BC24">
            <v>6240240.0077955564</v>
          </cell>
          <cell r="BD24">
            <v>3671.0147172734301</v>
          </cell>
          <cell r="BE24">
            <v>6186084.9928211309</v>
          </cell>
          <cell r="BF24">
            <v>685.83173409165499</v>
          </cell>
          <cell r="BG24">
            <v>-1.6310478418811949</v>
          </cell>
          <cell r="BH24">
            <v>3710.8741361788602</v>
          </cell>
          <cell r="BI24">
            <v>7426.6199999999899</v>
          </cell>
          <cell r="BJ24" t="e">
            <v>#N/A</v>
          </cell>
          <cell r="BK24">
            <v>-6.8883019774954821</v>
          </cell>
          <cell r="BL24">
            <v>-6.8787239457101421</v>
          </cell>
          <cell r="BM24">
            <v>-6.8781303858084257</v>
          </cell>
          <cell r="BN24">
            <v>5.5230121245462241E-2</v>
          </cell>
          <cell r="BO24">
            <v>1.0669585199764999</v>
          </cell>
          <cell r="BP24">
            <v>1.05596592402545</v>
          </cell>
          <cell r="BQ24">
            <v>0.497758035006377</v>
          </cell>
          <cell r="BR24">
            <v>129.58753125031299</v>
          </cell>
          <cell r="BS24">
            <v>138.264520550242</v>
          </cell>
          <cell r="BT24">
            <v>0.54931451234414408</v>
          </cell>
          <cell r="BU24">
            <v>-1.6310478418809001E-2</v>
          </cell>
          <cell r="BV24">
            <v>2.4698961621019929E-3</v>
          </cell>
          <cell r="BW24">
            <v>-3.5221792172283072E-2</v>
          </cell>
          <cell r="BX24">
            <v>1688.3567416549181</v>
          </cell>
          <cell r="BY24">
            <v>-0.43646479036605351</v>
          </cell>
          <cell r="BZ24" t="e">
            <v>#N/A</v>
          </cell>
          <cell r="CA24" t="e">
            <v>#N/A</v>
          </cell>
          <cell r="CB24" t="e">
            <v>#N/A</v>
          </cell>
          <cell r="CC24" t="e">
            <v>#N/A</v>
          </cell>
          <cell r="CD24" t="e">
            <v>#N/A</v>
          </cell>
          <cell r="CE24" t="e">
            <v>#N/A</v>
          </cell>
          <cell r="CF24" t="e">
            <v>#N/A</v>
          </cell>
          <cell r="CG24" t="e">
            <v>#N/A</v>
          </cell>
          <cell r="CH24" t="e">
            <v>#N/A</v>
          </cell>
          <cell r="CI24" t="e">
            <v>#N/A</v>
          </cell>
          <cell r="CJ24" t="e">
            <v>#N/A</v>
          </cell>
          <cell r="CK24" t="e">
            <v>#N/A</v>
          </cell>
          <cell r="CL24" t="e">
            <v>#N/A</v>
          </cell>
          <cell r="CM24" t="e">
            <v>#N/A</v>
          </cell>
          <cell r="CN24" t="e">
            <v>#N/A</v>
          </cell>
          <cell r="CO24" t="e">
            <v>#N/A</v>
          </cell>
          <cell r="CP24" t="e">
            <v>#N/A</v>
          </cell>
          <cell r="CQ24" t="e">
            <v>#N/A</v>
          </cell>
          <cell r="CR24" t="e">
            <v>#N/A</v>
          </cell>
          <cell r="CS24" t="e">
            <v>#N/A</v>
          </cell>
          <cell r="CT24" t="e">
            <v>#N/A</v>
          </cell>
          <cell r="CU24">
            <v>6649.4605000000001</v>
          </cell>
          <cell r="CV24">
            <v>8971.3584999999912</v>
          </cell>
          <cell r="CW24" t="e">
            <v>#N/A</v>
          </cell>
          <cell r="CX24" t="e">
            <v>#N/A</v>
          </cell>
          <cell r="CY24" t="e">
            <v>#N/A</v>
          </cell>
          <cell r="CZ24" t="e">
            <v>#N/A</v>
          </cell>
          <cell r="DA24">
            <v>1.33858E-3</v>
          </cell>
          <cell r="DB24" t="e">
            <v>#N/A</v>
          </cell>
          <cell r="DC24" t="e">
            <v>#N/A</v>
          </cell>
          <cell r="DD24" t="e">
            <v>#N/A</v>
          </cell>
          <cell r="DE24" t="e">
            <v>#N/A</v>
          </cell>
          <cell r="DF24" t="e">
            <v>#N/A</v>
          </cell>
          <cell r="DG24" t="e">
            <v>#N/A</v>
          </cell>
          <cell r="DH24" t="e">
            <v>#N/A</v>
          </cell>
          <cell r="DI24" t="e">
            <v>#N/A</v>
          </cell>
          <cell r="DJ24" t="e">
            <v>#N/A</v>
          </cell>
          <cell r="DK24" t="e">
            <v>#N/A</v>
          </cell>
          <cell r="DL24" t="e">
            <v>#N/A</v>
          </cell>
          <cell r="DM24" t="e">
            <v>#N/A</v>
          </cell>
          <cell r="DN24" t="e">
            <v>#N/A</v>
          </cell>
          <cell r="DO24" t="e">
            <v>#N/A</v>
          </cell>
          <cell r="DP24" t="e">
            <v>#N/A</v>
          </cell>
          <cell r="DQ24" t="e">
            <v>#N/A</v>
          </cell>
          <cell r="DR24" t="e">
            <v>#N/A</v>
          </cell>
          <cell r="DS24" t="e">
            <v>#N/A</v>
          </cell>
          <cell r="DT24" t="e">
            <v>#N/A</v>
          </cell>
          <cell r="DU24" t="e">
            <v>#N/A</v>
          </cell>
          <cell r="DV24" t="e">
            <v>#N/A</v>
          </cell>
          <cell r="DW24" t="e">
            <v>#N/A</v>
          </cell>
          <cell r="DX24" t="e">
            <v>#N/A</v>
          </cell>
          <cell r="DY24" t="e">
            <v>#N/A</v>
          </cell>
          <cell r="DZ24" t="e">
            <v>#N/A</v>
          </cell>
          <cell r="EA24" t="e">
            <v>#N/A</v>
          </cell>
          <cell r="EB24" t="e">
            <v>#N/A</v>
          </cell>
          <cell r="EC24" t="e">
            <v>#N/A</v>
          </cell>
          <cell r="ED24" t="e">
            <v>#N/A</v>
          </cell>
          <cell r="EE24" t="e">
            <v>#N/A</v>
          </cell>
          <cell r="EF24" t="e">
            <v>#N/A</v>
          </cell>
          <cell r="EG24" t="e">
            <v>#N/A</v>
          </cell>
          <cell r="EH24">
            <v>553.75</v>
          </cell>
          <cell r="EI24" t="e">
            <v>#N/A</v>
          </cell>
          <cell r="EJ24" t="e">
            <v>#N/A</v>
          </cell>
          <cell r="EK24" t="e">
            <v>#N/A</v>
          </cell>
          <cell r="EL24" t="e">
            <v>#N/A</v>
          </cell>
          <cell r="EM24">
            <v>1.0706284577821601</v>
          </cell>
          <cell r="EN24" t="e">
            <v>#N/A</v>
          </cell>
          <cell r="EO24" t="e">
            <v>#N/A</v>
          </cell>
          <cell r="EP24">
            <v>3.18815730656861</v>
          </cell>
          <cell r="EQ24">
            <v>3.4133319402984998</v>
          </cell>
          <cell r="ER24" t="e">
            <v>#N/A</v>
          </cell>
          <cell r="ES24" t="e">
            <v>#N/A</v>
          </cell>
          <cell r="ET24" t="e">
            <v>#N/A</v>
          </cell>
          <cell r="EU24" t="e">
            <v>#N/A</v>
          </cell>
          <cell r="EV24" t="e">
            <v>#N/A</v>
          </cell>
          <cell r="EW24" t="e">
            <v>#N/A</v>
          </cell>
          <cell r="EX24" t="e">
            <v>#N/A</v>
          </cell>
          <cell r="EY24" t="e">
            <v>#N/A</v>
          </cell>
          <cell r="EZ24" t="e">
            <v>#N/A</v>
          </cell>
          <cell r="FA24" t="e">
            <v>#N/A</v>
          </cell>
          <cell r="FB24" t="e">
            <v>#N/A</v>
          </cell>
          <cell r="FC24" t="e">
            <v>#N/A</v>
          </cell>
          <cell r="FD24" t="e">
            <v>#N/A</v>
          </cell>
          <cell r="FE24" t="e">
            <v>#N/A</v>
          </cell>
          <cell r="FF24" t="e">
            <v>#N/A</v>
          </cell>
          <cell r="FG24" t="e">
            <v>#N/A</v>
          </cell>
          <cell r="FH24" t="e">
            <v>#N/A</v>
          </cell>
          <cell r="FI24" t="e">
            <v>#N/A</v>
          </cell>
          <cell r="FJ24" t="e">
            <v>#N/A</v>
          </cell>
          <cell r="FK24" t="e">
            <v>#N/A</v>
          </cell>
          <cell r="FL24" t="e">
            <v>#N/A</v>
          </cell>
          <cell r="FM24" t="e">
            <v>#N/A</v>
          </cell>
          <cell r="FN24" t="e">
            <v>#N/A</v>
          </cell>
          <cell r="FO24" t="e">
            <v>#N/A</v>
          </cell>
          <cell r="FP24" t="e">
            <v>#N/A</v>
          </cell>
          <cell r="FQ24" t="e">
            <v>#N/A</v>
          </cell>
          <cell r="FR24" t="e">
            <v>#N/A</v>
          </cell>
          <cell r="FS24">
            <v>7437.69649999999</v>
          </cell>
          <cell r="FT24">
            <v>10350.832314953001</v>
          </cell>
          <cell r="FU24" t="e">
            <v>#N/A</v>
          </cell>
          <cell r="FV24" t="e">
            <v>#N/A</v>
          </cell>
          <cell r="FW24" t="e">
            <v>#N/A</v>
          </cell>
          <cell r="FX24" t="e">
            <v>#N/A</v>
          </cell>
          <cell r="FY24" t="e">
            <v>#N/A</v>
          </cell>
          <cell r="FZ24" t="e">
            <v>#N/A</v>
          </cell>
          <cell r="GA24" t="e">
            <v>#N/A</v>
          </cell>
          <cell r="GB24" t="e">
            <v>#N/A</v>
          </cell>
          <cell r="GC24" t="e">
            <v>#N/A</v>
          </cell>
          <cell r="GD24" t="e">
            <v>#N/A</v>
          </cell>
          <cell r="GE24" t="e">
            <v>#N/A</v>
          </cell>
          <cell r="GF24" t="e">
            <v>#N/A</v>
          </cell>
          <cell r="GG24" t="e">
            <v>#N/A</v>
          </cell>
          <cell r="GH24" t="e">
            <v>#N/A</v>
          </cell>
          <cell r="GI24" t="e">
            <v>#N/A</v>
          </cell>
          <cell r="GJ24">
            <v>2040.1897222507801</v>
          </cell>
          <cell r="GK24">
            <v>-1.6056294025857401</v>
          </cell>
          <cell r="GL24">
            <v>-2.8698240449875012</v>
          </cell>
          <cell r="GM24">
            <v>2073.4821614930829</v>
          </cell>
          <cell r="GN24">
            <v>2100.4695010495279</v>
          </cell>
          <cell r="GO24">
            <v>63.376323700481109</v>
          </cell>
          <cell r="GP24">
            <v>63.454800816371034</v>
          </cell>
          <cell r="GQ24">
            <v>0.79942782248503264</v>
          </cell>
          <cell r="GR24">
            <v>1.7496840478721689</v>
          </cell>
          <cell r="GS24">
            <v>6.649152</v>
          </cell>
          <cell r="GT24">
            <v>7</v>
          </cell>
          <cell r="GU24">
            <v>1624.4565915594001</v>
          </cell>
          <cell r="GV24">
            <v>422.49234756344498</v>
          </cell>
          <cell r="GW24">
            <v>38195.893966685238</v>
          </cell>
          <cell r="GX24">
            <v>35656.190919081513</v>
          </cell>
          <cell r="GY24">
            <v>58091725.137070984</v>
          </cell>
          <cell r="GZ24">
            <v>35478.249672115402</v>
          </cell>
          <cell r="HA24">
            <v>57632876.536857992</v>
          </cell>
          <cell r="HB24">
            <v>6433.4922535355099</v>
          </cell>
          <cell r="HC24">
            <v>-0.352612583118872</v>
          </cell>
          <cell r="HD24">
            <v>35927.3298294263</v>
          </cell>
          <cell r="HE24">
            <v>60193.86</v>
          </cell>
          <cell r="HF24">
            <v>77800.135629691897</v>
          </cell>
          <cell r="HG24">
            <v>-7.0636898208025531</v>
          </cell>
          <cell r="HH24">
            <v>-7.0430802216345487</v>
          </cell>
          <cell r="HI24">
            <v>-7.0526577611021812</v>
          </cell>
          <cell r="HJ24">
            <v>5.0301798115417372E-2</v>
          </cell>
          <cell r="HK24">
            <v>1.0591564706544001</v>
          </cell>
          <cell r="HL24">
            <v>1.1178539421156</v>
          </cell>
          <cell r="HM24">
            <v>0.55412365346709402</v>
          </cell>
          <cell r="HN24">
            <v>1130.5173826596199</v>
          </cell>
          <cell r="HO24">
            <v>1197.3948010312099</v>
          </cell>
          <cell r="HP24">
            <v>0.60463418273341607</v>
          </cell>
          <cell r="HQ24">
            <v>-3.5261258311890002E-3</v>
          </cell>
          <cell r="HR24">
            <v>-2.2034192280283968E-3</v>
          </cell>
          <cell r="HS24">
            <v>3.8235601054356959E-3</v>
          </cell>
          <cell r="HT24">
            <v>1629.2184790266831</v>
          </cell>
          <cell r="HU24">
            <v>-1.076961118489927</v>
          </cell>
          <cell r="HV24">
            <v>1404.18621357898</v>
          </cell>
          <cell r="HW24">
            <v>1.282655580032843</v>
          </cell>
          <cell r="HX24">
            <v>2.649313734414394</v>
          </cell>
          <cell r="HY24">
            <v>1386.4034325891089</v>
          </cell>
          <cell r="HZ24">
            <v>1367.9450572967739</v>
          </cell>
          <cell r="IA24">
            <v>72.410045668120489</v>
          </cell>
          <cell r="IB24">
            <v>72.343577131775788</v>
          </cell>
          <cell r="IC24">
            <v>0.65228809183350833</v>
          </cell>
          <cell r="ID24">
            <v>1.7538531312554011</v>
          </cell>
          <cell r="IE24">
            <v>6.188599</v>
          </cell>
          <cell r="IF24">
            <v>5</v>
          </cell>
          <cell r="IG24">
            <v>1493.02639385268</v>
          </cell>
          <cell r="IH24">
            <v>256.60396565526003</v>
          </cell>
          <cell r="II24">
            <v>2804.2971247874179</v>
          </cell>
          <cell r="IJ24">
            <v>2630.750420965795</v>
          </cell>
          <cell r="IK24">
            <v>3932740.558336989</v>
          </cell>
          <cell r="IL24">
            <v>2666.53</v>
          </cell>
          <cell r="IM24">
            <v>3981199.6699999869</v>
          </cell>
          <cell r="IN24">
            <v>3486.5573798812002</v>
          </cell>
          <cell r="IO24">
            <v>3.0747015745039352</v>
          </cell>
          <cell r="IP24">
            <v>2681.82</v>
          </cell>
          <cell r="IQ24">
            <v>3876.3595</v>
          </cell>
          <cell r="IR24">
            <v>5127.47</v>
          </cell>
          <cell r="IS24">
            <v>-5.4857322716465946</v>
          </cell>
          <cell r="IT24">
            <v>-5.4895227377113951</v>
          </cell>
          <cell r="IU24">
            <v>-5.4905169267276914</v>
          </cell>
          <cell r="IV24">
            <v>4.8069681550460638E-2</v>
          </cell>
          <cell r="IW24">
            <v>7.8847199999999997</v>
          </cell>
          <cell r="IX24">
            <v>10.4152558345322</v>
          </cell>
          <cell r="IY24">
            <v>0.50283122960883797</v>
          </cell>
          <cell r="IZ24">
            <v>94.720868971884798</v>
          </cell>
          <cell r="JA24">
            <v>746.84753000000001</v>
          </cell>
          <cell r="JB24">
            <v>0.56448031445639901</v>
          </cell>
          <cell r="JC24">
            <v>3.7160559034186462E-2</v>
          </cell>
          <cell r="JD24">
            <v>7.9852179121788509E-3</v>
          </cell>
          <cell r="JE24">
            <v>-2.344016223593654E-3</v>
          </cell>
          <cell r="JF24">
            <v>1494.912070333608</v>
          </cell>
          <cell r="JG24">
            <v>-1.0523594989130689</v>
          </cell>
          <cell r="JH24" t="e">
            <v>#N/A</v>
          </cell>
          <cell r="JI24" t="e">
            <v>#N/A</v>
          </cell>
          <cell r="JJ24" t="e">
            <v>#N/A</v>
          </cell>
          <cell r="JK24" t="e">
            <v>#N/A</v>
          </cell>
          <cell r="JL24" t="e">
            <v>#N/A</v>
          </cell>
          <cell r="JM24" t="e">
            <v>#N/A</v>
          </cell>
          <cell r="JN24" t="e">
            <v>#N/A</v>
          </cell>
          <cell r="JO24" t="e">
            <v>#N/A</v>
          </cell>
          <cell r="JP24" t="e">
            <v>#N/A</v>
          </cell>
          <cell r="JQ24" t="e">
            <v>#N/A</v>
          </cell>
          <cell r="JR24" t="e">
            <v>#N/A</v>
          </cell>
          <cell r="JS24" t="e">
            <v>#N/A</v>
          </cell>
          <cell r="JT24" t="e">
            <v>#N/A</v>
          </cell>
          <cell r="JU24" t="e">
            <v>#N/A</v>
          </cell>
          <cell r="JV24" t="e">
            <v>#N/A</v>
          </cell>
          <cell r="JW24" t="e">
            <v>#N/A</v>
          </cell>
          <cell r="JX24" t="e">
            <v>#N/A</v>
          </cell>
          <cell r="JY24" t="e">
            <v>#N/A</v>
          </cell>
          <cell r="JZ24" t="e">
            <v>#N/A</v>
          </cell>
          <cell r="KA24" t="e">
            <v>#N/A</v>
          </cell>
          <cell r="KB24" t="e">
            <v>#N/A</v>
          </cell>
          <cell r="KC24">
            <v>1128.7049999999999</v>
          </cell>
          <cell r="KD24">
            <v>1564.6095580000001</v>
          </cell>
          <cell r="KE24" t="e">
            <v>#N/A</v>
          </cell>
          <cell r="KF24" t="e">
            <v>#N/A</v>
          </cell>
          <cell r="KG24" t="e">
            <v>#N/A</v>
          </cell>
          <cell r="KH24" t="e">
            <v>#N/A</v>
          </cell>
          <cell r="KI24" t="e">
            <v>#N/A</v>
          </cell>
          <cell r="KJ24" t="e">
            <v>#N/A</v>
          </cell>
          <cell r="KK24" t="e">
            <v>#N/A</v>
          </cell>
          <cell r="KL24" t="e">
            <v>#N/A</v>
          </cell>
          <cell r="KM24" t="e">
            <v>#N/A</v>
          </cell>
          <cell r="KN24" t="e">
            <v>#N/A</v>
          </cell>
          <cell r="KO24" t="e">
            <v>#N/A</v>
          </cell>
          <cell r="KP24" t="e">
            <v>#N/A</v>
          </cell>
          <cell r="KQ24" t="e">
            <v>#N/A</v>
          </cell>
          <cell r="KR24" t="e">
            <v>#N/A</v>
          </cell>
          <cell r="KS24" t="e">
            <v>#N/A</v>
          </cell>
          <cell r="KT24">
            <v>130.23453878031</v>
          </cell>
          <cell r="KU24">
            <v>-0.95517896604632169</v>
          </cell>
          <cell r="KV24">
            <v>-3.8139248467135678</v>
          </cell>
          <cell r="KW24">
            <v>131.49050845946209</v>
          </cell>
          <cell r="KX24">
            <v>135.3985372339628</v>
          </cell>
          <cell r="KY24">
            <v>56.769341028956958</v>
          </cell>
          <cell r="KZ24">
            <v>57.005477716738078</v>
          </cell>
          <cell r="LA24">
            <v>-1.508542287926939</v>
          </cell>
          <cell r="LB24">
            <v>-0.35636796758131689</v>
          </cell>
          <cell r="LC24">
            <v>6.9732390000000004</v>
          </cell>
          <cell r="LD24">
            <v>6.8</v>
          </cell>
          <cell r="LE24">
            <v>2128.0851641222198</v>
          </cell>
          <cell r="LF24">
            <v>23.392475595621001</v>
          </cell>
          <cell r="LG24">
            <v>4190.2033160752053</v>
          </cell>
          <cell r="LH24">
            <v>3898.0104242593561</v>
          </cell>
          <cell r="LI24">
            <v>8386925.2562641865</v>
          </cell>
          <cell r="LJ24">
            <v>3889.0924942769102</v>
          </cell>
          <cell r="LK24">
            <v>8276320.0389697719</v>
          </cell>
          <cell r="LL24">
            <v>535.05824922724901</v>
          </cell>
          <cell r="LM24">
            <v>-0.75654919277423716</v>
          </cell>
          <cell r="LN24" t="e">
            <v>#N/A</v>
          </cell>
          <cell r="LO24">
            <v>7350.5275000000001</v>
          </cell>
          <cell r="LP24">
            <v>10000.594499999999</v>
          </cell>
          <cell r="LQ24">
            <v>-7.6832853389947378</v>
          </cell>
          <cell r="LR24">
            <v>-7.6625450290562256</v>
          </cell>
          <cell r="LS24">
            <v>-7.6823167434591513</v>
          </cell>
          <cell r="LT24">
            <v>2.663110155508483E-2</v>
          </cell>
          <cell r="LU24">
            <v>0.45860161408657302</v>
          </cell>
          <cell r="LV24">
            <v>0.264868220733884</v>
          </cell>
          <cell r="LW24">
            <v>0.43076240411139399</v>
          </cell>
          <cell r="LX24">
            <v>56.100143023344998</v>
          </cell>
          <cell r="LY24">
            <v>25.7276161409936</v>
          </cell>
          <cell r="LZ24">
            <v>0.19476212724933201</v>
          </cell>
          <cell r="MA24">
            <v>-3.8389247297510087E-2</v>
          </cell>
          <cell r="MB24">
            <v>-1.844766713199639E-3</v>
          </cell>
          <cell r="MC24">
            <v>3.0386212573467519E-2</v>
          </cell>
          <cell r="MD24">
            <v>2151.5912846379192</v>
          </cell>
          <cell r="ME24">
            <v>-0.51934478856632271</v>
          </cell>
          <cell r="MF24">
            <v>619.77587897210003</v>
          </cell>
          <cell r="MG24">
            <v>-9.4421868842253787E-2</v>
          </cell>
          <cell r="MH24">
            <v>-0.46554097409664541</v>
          </cell>
          <cell r="MI24">
            <v>620.36163602241277</v>
          </cell>
          <cell r="MJ24">
            <v>622.67468476500824</v>
          </cell>
          <cell r="MK24">
            <v>55.983653007931117</v>
          </cell>
          <cell r="ML24">
            <v>54.776191687118377</v>
          </cell>
          <cell r="MM24">
            <v>1.5493180101319839</v>
          </cell>
          <cell r="MN24">
            <v>1.399673429953374</v>
          </cell>
          <cell r="MO24">
            <v>16.163792999999998</v>
          </cell>
          <cell r="MP24">
            <v>19.7</v>
          </cell>
          <cell r="MQ24">
            <v>1757.72935995081</v>
          </cell>
          <cell r="MR24">
            <v>113.353915087559</v>
          </cell>
          <cell r="MS24">
            <v>15425.678357631879</v>
          </cell>
          <cell r="MT24">
            <v>12932.303639058469</v>
          </cell>
          <cell r="MU24">
            <v>22725869.011234459</v>
          </cell>
          <cell r="MV24">
            <v>12659.8691107131</v>
          </cell>
          <cell r="MW24">
            <v>22252623.629034769</v>
          </cell>
          <cell r="MX24">
            <v>1636.8189789564201</v>
          </cell>
          <cell r="MY24">
            <v>-2.475329305657926</v>
          </cell>
          <cell r="MZ24">
            <v>12585.996018622</v>
          </cell>
          <cell r="NA24">
            <v>28161.282999999999</v>
          </cell>
          <cell r="NB24">
            <v>38684.815000000002</v>
          </cell>
          <cell r="NC24">
            <v>-7.1575013785414434</v>
          </cell>
          <cell r="ND24">
            <v>-7.1679047834335732</v>
          </cell>
          <cell r="NE24">
            <v>-7.1702352891486836</v>
          </cell>
          <cell r="NF24">
            <v>3.9460828387954741E-2</v>
          </cell>
          <cell r="NG24">
            <v>0.85442825718509896</v>
          </cell>
          <cell r="NH24">
            <v>0.64721738792870098</v>
          </cell>
          <cell r="NI24">
            <v>0.44636329741781089</v>
          </cell>
          <cell r="NJ24">
            <v>276.64520499800801</v>
          </cell>
          <cell r="NK24">
            <v>236.37348036506299</v>
          </cell>
          <cell r="NL24">
            <v>0.38809012864956011</v>
          </cell>
          <cell r="NM24">
            <v>7.8260800024329558E-3</v>
          </cell>
          <cell r="NN24">
            <v>-7.4888315934304121E-3</v>
          </cell>
          <cell r="NO24">
            <v>6.0861537180054246E-3</v>
          </cell>
          <cell r="NP24">
            <v>1757.2947284192451</v>
          </cell>
          <cell r="NQ24">
            <v>-0.59046606603675444</v>
          </cell>
          <cell r="NR24">
            <v>134.046984784199</v>
          </cell>
          <cell r="NS24">
            <v>0.1400244284027741</v>
          </cell>
          <cell r="NT24">
            <v>1.6473045501754771</v>
          </cell>
          <cell r="NU24">
            <v>133.85954871624651</v>
          </cell>
          <cell r="NV24">
            <v>131.87460836015609</v>
          </cell>
          <cell r="NW24">
            <v>69.035301316023791</v>
          </cell>
          <cell r="NX24">
            <v>68.854206258167125</v>
          </cell>
          <cell r="NY24">
            <v>1.5237149905462211</v>
          </cell>
          <cell r="NZ24">
            <v>1.8704643689129159</v>
          </cell>
          <cell r="OA24">
            <v>4.3081630000000004</v>
          </cell>
          <cell r="OB24">
            <v>4.9000000000000004</v>
          </cell>
          <cell r="OC24">
            <v>1746.2613184741999</v>
          </cell>
          <cell r="OD24">
            <v>36.043194400713098</v>
          </cell>
          <cell r="OE24">
            <v>2559.7239718536212</v>
          </cell>
          <cell r="OF24">
            <v>2449.4468907960932</v>
          </cell>
          <cell r="OG24">
            <v>4269876.1381048458</v>
          </cell>
          <cell r="OH24">
            <v>2440.6999999999998</v>
          </cell>
          <cell r="OI24">
            <v>4262099.9999999804</v>
          </cell>
          <cell r="OJ24">
            <v>448.22809226070802</v>
          </cell>
          <cell r="OK24">
            <v>0.47926063554730719</v>
          </cell>
          <cell r="OL24">
            <v>2446.4</v>
          </cell>
          <cell r="OM24">
            <v>3717.6</v>
          </cell>
          <cell r="ON24">
            <v>4932.1000000000004</v>
          </cell>
          <cell r="OO24">
            <v>-7.1610925723080223</v>
          </cell>
          <cell r="OP24">
            <v>-7.1626091032650763</v>
          </cell>
          <cell r="OQ24">
            <v>-7.1636766719752503</v>
          </cell>
          <cell r="OR24">
            <v>5.1926175417554399E-2</v>
          </cell>
          <cell r="OS24">
            <v>0.85190212135431598</v>
          </cell>
          <cell r="OT24">
            <v>1.05955187869283</v>
          </cell>
          <cell r="OU24">
            <v>0.59241451489657504</v>
          </cell>
          <cell r="OV24">
            <v>79.411379464280301</v>
          </cell>
          <cell r="OW24">
            <v>67.650722625293</v>
          </cell>
          <cell r="OX24">
            <v>0.60058866639029995</v>
          </cell>
          <cell r="OY24">
            <v>2.0443399717954221E-2</v>
          </cell>
          <cell r="OZ24">
            <v>3.7931869509322692E-3</v>
          </cell>
          <cell r="PA24" t="e">
            <v>#N/A</v>
          </cell>
          <cell r="PB24">
            <v>1743.200129853436</v>
          </cell>
          <cell r="PC24">
            <v>-0.24068556217731191</v>
          </cell>
          <cell r="PD24">
            <v>1391.86709849823</v>
          </cell>
          <cell r="PE24">
            <v>-1.4309969139195471</v>
          </cell>
          <cell r="PF24">
            <v>-1.9710293388155891</v>
          </cell>
          <cell r="PG24">
            <v>1412.0738314485241</v>
          </cell>
          <cell r="PH24">
            <v>1419.8528140307751</v>
          </cell>
          <cell r="PI24">
            <v>60.114742140620343</v>
          </cell>
          <cell r="PJ24">
            <v>60.17938708640213</v>
          </cell>
          <cell r="PK24">
            <v>0.69591864698352879</v>
          </cell>
          <cell r="PL24">
            <v>1.6765804716816211</v>
          </cell>
          <cell r="PM24">
            <v>7.4536440000000006</v>
          </cell>
          <cell r="PN24">
            <v>8.9</v>
          </cell>
          <cell r="PO24">
            <v>1630.40219250164</v>
          </cell>
          <cell r="PP24">
            <v>296.57219556599398</v>
          </cell>
          <cell r="PQ24">
            <v>25059.850239696741</v>
          </cell>
          <cell r="PR24">
            <v>23191.97821589659</v>
          </cell>
          <cell r="PS24">
            <v>37742298.146112837</v>
          </cell>
          <cell r="PT24">
            <v>22805</v>
          </cell>
          <cell r="PU24">
            <v>37181321.999999903</v>
          </cell>
          <cell r="PV24">
            <v>4187.23608606991</v>
          </cell>
          <cell r="PW24">
            <v>-1.2668276545532151</v>
          </cell>
          <cell r="PX24">
            <v>22591.636858130401</v>
          </cell>
          <cell r="PY24">
            <v>41641.916697684603</v>
          </cell>
          <cell r="PZ24">
            <v>57205</v>
          </cell>
          <cell r="QA24">
            <v>-7.0108834039989079</v>
          </cell>
          <cell r="QB24">
            <v>-7.0012976013069652</v>
          </cell>
          <cell r="QC24">
            <v>-7.0062037408721372</v>
          </cell>
          <cell r="QD24">
            <v>4.9999676173911538E-2</v>
          </cell>
          <cell r="QE24">
            <v>1.0563344853397401</v>
          </cell>
          <cell r="QF24">
            <v>1.19420489497628</v>
          </cell>
          <cell r="QG24">
            <v>0.57729779884496901</v>
          </cell>
          <cell r="QH24">
            <v>803.521812247767</v>
          </cell>
          <cell r="QI24">
            <v>848.78779999999995</v>
          </cell>
          <cell r="QJ24">
            <v>0.64067751020152497</v>
          </cell>
          <cell r="QK24">
            <v>-1.373548830729272E-2</v>
          </cell>
          <cell r="QL24">
            <v>-6.2786402679407202E-3</v>
          </cell>
          <cell r="QM24">
            <v>2.173535692819013E-2</v>
          </cell>
          <cell r="QN24">
            <v>1627.385891568445</v>
          </cell>
          <cell r="QO24">
            <v>-0.29527979141307231</v>
          </cell>
          <cell r="QP24" t="e">
            <v>#N/A</v>
          </cell>
          <cell r="QQ24" t="e">
            <v>#N/A</v>
          </cell>
          <cell r="QR24" t="e">
            <v>#N/A</v>
          </cell>
          <cell r="QS24" t="e">
            <v>#N/A</v>
          </cell>
          <cell r="QT24" t="e">
            <v>#N/A</v>
          </cell>
          <cell r="QU24" t="e">
            <v>#N/A</v>
          </cell>
          <cell r="QV24" t="e">
            <v>#N/A</v>
          </cell>
          <cell r="QW24" t="e">
            <v>#N/A</v>
          </cell>
          <cell r="QX24" t="e">
            <v>#N/A</v>
          </cell>
          <cell r="QY24" t="e">
            <v>#N/A</v>
          </cell>
          <cell r="QZ24" t="e">
            <v>#N/A</v>
          </cell>
          <cell r="RA24" t="e">
            <v>#N/A</v>
          </cell>
          <cell r="RB24" t="e">
            <v>#N/A</v>
          </cell>
          <cell r="RC24" t="e">
            <v>#N/A</v>
          </cell>
          <cell r="RD24" t="e">
            <v>#N/A</v>
          </cell>
          <cell r="RE24" t="e">
            <v>#N/A</v>
          </cell>
          <cell r="RF24" t="e">
            <v>#N/A</v>
          </cell>
          <cell r="RG24" t="e">
            <v>#N/A</v>
          </cell>
          <cell r="RH24" t="e">
            <v>#N/A</v>
          </cell>
          <cell r="RI24" t="e">
            <v>#N/A</v>
          </cell>
          <cell r="RJ24" t="e">
            <v>#N/A</v>
          </cell>
          <cell r="RK24" t="e">
            <v>#N/A</v>
          </cell>
          <cell r="RL24">
            <v>4739.7455</v>
          </cell>
          <cell r="RM24" t="e">
            <v>#N/A</v>
          </cell>
          <cell r="RN24" t="e">
            <v>#N/A</v>
          </cell>
          <cell r="RO24" t="e">
            <v>#N/A</v>
          </cell>
          <cell r="RP24" t="e">
            <v>#N/A</v>
          </cell>
          <cell r="RQ24" t="e">
            <v>#N/A</v>
          </cell>
          <cell r="RR24" t="e">
            <v>#N/A</v>
          </cell>
          <cell r="RS24" t="e">
            <v>#N/A</v>
          </cell>
          <cell r="RT24" t="e">
            <v>#N/A</v>
          </cell>
          <cell r="RU24" t="e">
            <v>#N/A</v>
          </cell>
          <cell r="RV24" t="e">
            <v>#N/A</v>
          </cell>
          <cell r="RW24" t="e">
            <v>#N/A</v>
          </cell>
          <cell r="RX24" t="e">
            <v>#N/A</v>
          </cell>
          <cell r="RY24" t="e">
            <v>#N/A</v>
          </cell>
          <cell r="RZ24" t="e">
            <v>#N/A</v>
          </cell>
          <cell r="SA24" t="e">
            <v>#N/A</v>
          </cell>
          <cell r="SB24" t="e">
            <v>#N/A</v>
          </cell>
          <cell r="SC24" t="e">
            <v>#N/A</v>
          </cell>
          <cell r="SD24" t="e">
            <v>#N/A</v>
          </cell>
          <cell r="SE24" t="e">
            <v>#N/A</v>
          </cell>
          <cell r="SF24" t="e">
            <v>#N/A</v>
          </cell>
          <cell r="SG24" t="e">
            <v>#N/A</v>
          </cell>
          <cell r="SH24" t="e">
            <v>#N/A</v>
          </cell>
          <cell r="SI24" t="e">
            <v>#N/A</v>
          </cell>
          <cell r="SJ24" t="e">
            <v>#N/A</v>
          </cell>
          <cell r="SK24" t="e">
            <v>#N/A</v>
          </cell>
          <cell r="SL24" t="e">
            <v>#N/A</v>
          </cell>
          <cell r="SM24" t="e">
            <v>#N/A</v>
          </cell>
          <cell r="SN24" t="e">
            <v>#N/A</v>
          </cell>
          <cell r="SO24" t="e">
            <v>#N/A</v>
          </cell>
          <cell r="SP24" t="e">
            <v>#N/A</v>
          </cell>
          <cell r="SQ24" t="e">
            <v>#N/A</v>
          </cell>
          <cell r="SR24" t="e">
            <v>#N/A</v>
          </cell>
          <cell r="SS24" t="e">
            <v>#N/A</v>
          </cell>
          <cell r="ST24" t="e">
            <v>#N/A</v>
          </cell>
          <cell r="SU24" t="e">
            <v>#N/A</v>
          </cell>
          <cell r="SV24" t="e">
            <v>#N/A</v>
          </cell>
          <cell r="SW24">
            <v>7803.9035000000003</v>
          </cell>
          <cell r="SX24">
            <v>10612.7405</v>
          </cell>
          <cell r="SY24" t="e">
            <v>#N/A</v>
          </cell>
          <cell r="SZ24" t="e">
            <v>#N/A</v>
          </cell>
          <cell r="TA24" t="e">
            <v>#N/A</v>
          </cell>
          <cell r="TB24" t="e">
            <v>#N/A</v>
          </cell>
          <cell r="TC24">
            <v>72.269499999999994</v>
          </cell>
          <cell r="TD24" t="e">
            <v>#N/A</v>
          </cell>
          <cell r="TE24" t="e">
            <v>#N/A</v>
          </cell>
          <cell r="TF24">
            <v>17.699922088801301</v>
          </cell>
          <cell r="TG24">
            <v>1279.1645193966201</v>
          </cell>
          <cell r="TH24" t="e">
            <v>#N/A</v>
          </cell>
          <cell r="TI24" t="e">
            <v>#N/A</v>
          </cell>
          <cell r="TJ24" t="e">
            <v>#N/A</v>
          </cell>
          <cell r="TK24" t="e">
            <v>#N/A</v>
          </cell>
          <cell r="TL24" t="e">
            <v>#N/A</v>
          </cell>
          <cell r="TM24" t="e">
            <v>#N/A</v>
          </cell>
          <cell r="TN24">
            <v>64.782001703002408</v>
          </cell>
          <cell r="TO24">
            <v>-4.0422714076023816</v>
          </cell>
          <cell r="TP24">
            <v>-2.0827117043989101</v>
          </cell>
          <cell r="TQ24">
            <v>67.510978691647409</v>
          </cell>
          <cell r="TR24">
            <v>66.159922145140456</v>
          </cell>
          <cell r="TS24">
            <v>65.838493589947305</v>
          </cell>
          <cell r="TT24">
            <v>65.51275540387951</v>
          </cell>
          <cell r="TU24">
            <v>4.1302536860765571</v>
          </cell>
          <cell r="TV24">
            <v>2.3898273180870788</v>
          </cell>
          <cell r="TW24">
            <v>16.188152019506578</v>
          </cell>
          <cell r="TX24">
            <v>16.600000000000001</v>
          </cell>
          <cell r="TY24">
            <v>2062.8192209062399</v>
          </cell>
          <cell r="TZ24">
            <v>12.6464508389501</v>
          </cell>
          <cell r="UA24">
            <v>1560.966854424028</v>
          </cell>
          <cell r="UB24">
            <v>1308.2751670557559</v>
          </cell>
          <cell r="UC24">
            <v>2708300.3499083952</v>
          </cell>
          <cell r="UD24">
            <v>1308.3193108734299</v>
          </cell>
          <cell r="UE24">
            <v>2698826.2215525168</v>
          </cell>
          <cell r="UF24">
            <v>232.416457402238</v>
          </cell>
          <cell r="UG24">
            <v>-9.1034705963277673E-2</v>
          </cell>
          <cell r="UH24" t="e">
            <v>#N/A</v>
          </cell>
          <cell r="UI24">
            <v>2382.6914999999999</v>
          </cell>
          <cell r="UJ24">
            <v>3542.87</v>
          </cell>
          <cell r="UK24">
            <v>-7.3613708572279029</v>
          </cell>
          <cell r="UL24">
            <v>-7.3433355329079681</v>
          </cell>
          <cell r="UM24">
            <v>-7.3223862434850826</v>
          </cell>
          <cell r="UN24">
            <v>3.5744565950317088E-2</v>
          </cell>
          <cell r="UO24">
            <v>0.98461585344175195</v>
          </cell>
          <cell r="UP24">
            <v>0.92274040852251304</v>
          </cell>
          <cell r="UQ24">
            <v>0.45968986028685699</v>
          </cell>
          <cell r="UR24">
            <v>29.7796293119561</v>
          </cell>
          <cell r="US24">
            <v>29.3214951301707</v>
          </cell>
          <cell r="UT24">
            <v>0.85600745618677199</v>
          </cell>
          <cell r="UU24" t="e">
            <v>#N/A</v>
          </cell>
          <cell r="UV24" t="e">
            <v>#N/A</v>
          </cell>
          <cell r="UW24">
            <v>-4.6483111445779789E-2</v>
          </cell>
          <cell r="UX24">
            <v>2070.130518492806</v>
          </cell>
          <cell r="UY24">
            <v>0.14405931887713219</v>
          </cell>
          <cell r="UZ24">
            <v>1370.0736041176799</v>
          </cell>
          <cell r="VA24">
            <v>-0.20046927503220011</v>
          </cell>
          <cell r="VB24">
            <v>-0.52373297946479713</v>
          </cell>
          <cell r="VC24">
            <v>1372.8256978415991</v>
          </cell>
          <cell r="VD24">
            <v>1377.2869098866081</v>
          </cell>
          <cell r="VE24">
            <v>55.923482416690739</v>
          </cell>
          <cell r="VF24">
            <v>55.895592024077331</v>
          </cell>
          <cell r="VG24">
            <v>1.3726475787306569</v>
          </cell>
          <cell r="VH24">
            <v>0.94620268338942992</v>
          </cell>
          <cell r="VI24">
            <v>8.4211030000000004</v>
          </cell>
          <cell r="VJ24">
            <v>9.6999999999999993</v>
          </cell>
          <cell r="VK24">
            <v>1862.70945003357</v>
          </cell>
          <cell r="VL24">
            <v>278.34880795406599</v>
          </cell>
          <cell r="VM24">
            <v>24017.240059664349</v>
          </cell>
          <cell r="VN24">
            <v>21994.72353648275</v>
          </cell>
          <cell r="VO24">
            <v>40711820.470327392</v>
          </cell>
          <cell r="VP24">
            <v>21698.389285165002</v>
          </cell>
          <cell r="VQ24">
            <v>40417794.771984011</v>
          </cell>
          <cell r="VR24">
            <v>4022.4259059907599</v>
          </cell>
          <cell r="VS24">
            <v>0.51489128389381467</v>
          </cell>
          <cell r="VT24">
            <v>21618.717273529001</v>
          </cell>
          <cell r="VU24">
            <v>42968.039499999897</v>
          </cell>
          <cell r="VV24">
            <v>56601.930999999997</v>
          </cell>
          <cell r="VW24">
            <v>-7.0668618794653586</v>
          </cell>
          <cell r="VX24">
            <v>-7.0599595571010694</v>
          </cell>
          <cell r="VY24">
            <v>-7.0695665871038713</v>
          </cell>
          <cell r="VZ24">
            <v>4.665010703174808E-2</v>
          </cell>
          <cell r="WA24">
            <v>0.77205503364716699</v>
          </cell>
          <cell r="WB24">
            <v>0.70798759877936202</v>
          </cell>
          <cell r="WC24">
            <v>0.51094609841540295</v>
          </cell>
          <cell r="WD24">
            <v>700.03376256585807</v>
          </cell>
          <cell r="WE24">
            <v>540.46459011193599</v>
          </cell>
          <cell r="WF24">
            <v>0.43947923842208603</v>
          </cell>
          <cell r="WG24">
            <v>5.148912838937294E-3</v>
          </cell>
          <cell r="WH24">
            <v>-6.5602133801192424E-4</v>
          </cell>
          <cell r="WI24">
            <v>2.1074958822224061E-2</v>
          </cell>
          <cell r="WJ24">
            <v>1850.981232057703</v>
          </cell>
          <cell r="WK24">
            <v>0.11684141862116081</v>
          </cell>
          <cell r="WL24" t="e">
            <v>#N/A</v>
          </cell>
          <cell r="WM24" t="e">
            <v>#N/A</v>
          </cell>
          <cell r="WN24" t="e">
            <v>#N/A</v>
          </cell>
          <cell r="WO24" t="e">
            <v>#N/A</v>
          </cell>
          <cell r="WP24" t="e">
            <v>#N/A</v>
          </cell>
          <cell r="WQ24" t="e">
            <v>#N/A</v>
          </cell>
          <cell r="WR24" t="e">
            <v>#N/A</v>
          </cell>
          <cell r="WS24" t="e">
            <v>#N/A</v>
          </cell>
          <cell r="WT24" t="e">
            <v>#N/A</v>
          </cell>
          <cell r="WU24" t="e">
            <v>#N/A</v>
          </cell>
          <cell r="WV24" t="e">
            <v>#N/A</v>
          </cell>
          <cell r="WW24" t="e">
            <v>#N/A</v>
          </cell>
          <cell r="WX24" t="e">
            <v>#N/A</v>
          </cell>
          <cell r="WY24" t="e">
            <v>#N/A</v>
          </cell>
          <cell r="WZ24" t="e">
            <v>#N/A</v>
          </cell>
          <cell r="XA24" t="e">
            <v>#N/A</v>
          </cell>
          <cell r="XB24" t="e">
            <v>#N/A</v>
          </cell>
          <cell r="XC24" t="e">
            <v>#N/A</v>
          </cell>
          <cell r="XD24" t="e">
            <v>#N/A</v>
          </cell>
          <cell r="XE24" t="e">
            <v>#N/A</v>
          </cell>
          <cell r="XF24" t="e">
            <v>#N/A</v>
          </cell>
          <cell r="XG24">
            <v>2616.4070000000002</v>
          </cell>
          <cell r="XH24">
            <v>3616.3670000000002</v>
          </cell>
          <cell r="XI24" t="e">
            <v>#N/A</v>
          </cell>
          <cell r="XJ24" t="e">
            <v>#N/A</v>
          </cell>
          <cell r="XK24" t="e">
            <v>#N/A</v>
          </cell>
          <cell r="XL24" t="e">
            <v>#N/A</v>
          </cell>
          <cell r="XM24" t="e">
            <v>#N/A</v>
          </cell>
          <cell r="XN24" t="e">
            <v>#N/A</v>
          </cell>
          <cell r="XO24" t="e">
            <v>#N/A</v>
          </cell>
          <cell r="XP24" t="e">
            <v>#N/A</v>
          </cell>
          <cell r="XQ24" t="e">
            <v>#N/A</v>
          </cell>
          <cell r="XR24" t="e">
            <v>#N/A</v>
          </cell>
          <cell r="XS24" t="e">
            <v>#N/A</v>
          </cell>
          <cell r="XT24" t="e">
            <v>#N/A</v>
          </cell>
          <cell r="XU24" t="e">
            <v>#N/A</v>
          </cell>
          <cell r="XV24" t="e">
            <v>#N/A</v>
          </cell>
          <cell r="XW24" t="e">
            <v>#N/A</v>
          </cell>
          <cell r="XX24">
            <v>19.536568426396101</v>
          </cell>
          <cell r="XY24">
            <v>-1.3332730494803771</v>
          </cell>
          <cell r="XZ24">
            <v>-2.2145207375073079</v>
          </cell>
          <cell r="YA24">
            <v>19.80056400998636</v>
          </cell>
          <cell r="YB24">
            <v>19.979007694948919</v>
          </cell>
          <cell r="YC24">
            <v>56.412534671256509</v>
          </cell>
          <cell r="YD24">
            <v>56.457360590686527</v>
          </cell>
          <cell r="YE24">
            <v>1.0882101310501819</v>
          </cell>
          <cell r="YF24">
            <v>3.3223742409357548</v>
          </cell>
          <cell r="YG24">
            <v>1.974483</v>
          </cell>
          <cell r="YH24">
            <v>2.5</v>
          </cell>
          <cell r="YI24">
            <v>1648.0922117447201</v>
          </cell>
          <cell r="YJ24">
            <v>3.4993911529528301</v>
          </cell>
          <cell r="YK24">
            <v>161.7167459627654</v>
          </cell>
          <cell r="YL24">
            <v>172.11774183093169</v>
          </cell>
          <cell r="YM24">
            <v>284597.24099644262</v>
          </cell>
          <cell r="YN24">
            <v>170.57911832946601</v>
          </cell>
          <cell r="YO24">
            <v>281130.11640507402</v>
          </cell>
          <cell r="YP24">
            <v>46.037945870312598</v>
          </cell>
          <cell r="YQ24">
            <v>-1.274003748982167</v>
          </cell>
          <cell r="YR24">
            <v>157.54863771564499</v>
          </cell>
          <cell r="YS24">
            <v>286.44049999999999</v>
          </cell>
          <cell r="YT24">
            <v>370.7</v>
          </cell>
          <cell r="YU24">
            <v>-6.523297452782062</v>
          </cell>
          <cell r="YV24">
            <v>-6.5180419741311004</v>
          </cell>
          <cell r="YW24">
            <v>-6.5178423413598967</v>
          </cell>
          <cell r="YX24">
            <v>4.6235851831204357E-2</v>
          </cell>
          <cell r="YY24">
            <v>1.0669585199764999</v>
          </cell>
          <cell r="YZ24">
            <v>1.0751055952589701</v>
          </cell>
          <cell r="ZA24">
            <v>0.36944621340203698</v>
          </cell>
          <cell r="ZB24">
            <v>7.2177112280018703</v>
          </cell>
          <cell r="ZC24">
            <v>7.7009984894466399</v>
          </cell>
          <cell r="ZD24">
            <v>0.41104199751741699</v>
          </cell>
          <cell r="ZE24">
            <v>-1.27400374898214E-2</v>
          </cell>
          <cell r="ZF24">
            <v>-1.27400374898214E-2</v>
          </cell>
          <cell r="ZG24">
            <v>-1.9771331055399188E-2</v>
          </cell>
          <cell r="ZH24">
            <v>1653.503223833819</v>
          </cell>
          <cell r="ZI24">
            <v>1.903485617884559E-2</v>
          </cell>
          <cell r="ZJ24" t="e">
            <v>#N/A</v>
          </cell>
          <cell r="ZK24" t="e">
            <v>#N/A</v>
          </cell>
          <cell r="ZL24" t="e">
            <v>#N/A</v>
          </cell>
          <cell r="ZM24" t="e">
            <v>#N/A</v>
          </cell>
          <cell r="ZN24" t="e">
            <v>#N/A</v>
          </cell>
          <cell r="ZO24" t="e">
            <v>#N/A</v>
          </cell>
          <cell r="ZP24" t="e">
            <v>#N/A</v>
          </cell>
          <cell r="ZQ24" t="e">
            <v>#N/A</v>
          </cell>
          <cell r="ZR24" t="e">
            <v>#N/A</v>
          </cell>
          <cell r="ZS24" t="e">
            <v>#N/A</v>
          </cell>
          <cell r="ZT24" t="e">
            <v>#N/A</v>
          </cell>
          <cell r="ZU24" t="e">
            <v>#N/A</v>
          </cell>
          <cell r="ZV24" t="e">
            <v>#N/A</v>
          </cell>
          <cell r="ZW24" t="e">
            <v>#N/A</v>
          </cell>
          <cell r="ZX24" t="e">
            <v>#N/A</v>
          </cell>
          <cell r="ZY24" t="e">
            <v>#N/A</v>
          </cell>
          <cell r="ZZ24" t="e">
            <v>#N/A</v>
          </cell>
          <cell r="AAA24" t="e">
            <v>#N/A</v>
          </cell>
          <cell r="AAB24" t="e">
            <v>#N/A</v>
          </cell>
          <cell r="AAC24" t="e">
            <v>#N/A</v>
          </cell>
          <cell r="AAD24" t="e">
            <v>#N/A</v>
          </cell>
          <cell r="AAE24">
            <v>1927.5664999999899</v>
          </cell>
          <cell r="AAF24">
            <v>2626.5825</v>
          </cell>
          <cell r="AAG24" t="e">
            <v>#N/A</v>
          </cell>
          <cell r="AAH24" t="e">
            <v>#N/A</v>
          </cell>
          <cell r="AAI24" t="e">
            <v>#N/A</v>
          </cell>
          <cell r="AAJ24" t="e">
            <v>#N/A</v>
          </cell>
          <cell r="AAK24" t="e">
            <v>#N/A</v>
          </cell>
          <cell r="AAL24" t="e">
            <v>#N/A</v>
          </cell>
          <cell r="AAM24" t="e">
            <v>#N/A</v>
          </cell>
          <cell r="AAN24" t="e">
            <v>#N/A</v>
          </cell>
          <cell r="AAO24" t="e">
            <v>#N/A</v>
          </cell>
          <cell r="AAP24" t="e">
            <v>#N/A</v>
          </cell>
          <cell r="AAQ24" t="e">
            <v>#N/A</v>
          </cell>
          <cell r="AAR24" t="e">
            <v>#N/A</v>
          </cell>
          <cell r="AAS24" t="e">
            <v>#N/A</v>
          </cell>
          <cell r="AAT24" t="e">
            <v>#N/A</v>
          </cell>
          <cell r="AAU24" t="e">
            <v>#N/A</v>
          </cell>
          <cell r="AAV24" t="e">
            <v>#N/A</v>
          </cell>
          <cell r="AAW24" t="e">
            <v>#N/A</v>
          </cell>
          <cell r="AAX24" t="e">
            <v>#N/A</v>
          </cell>
          <cell r="AAY24" t="e">
            <v>#N/A</v>
          </cell>
          <cell r="AAZ24" t="e">
            <v>#N/A</v>
          </cell>
          <cell r="ABA24" t="e">
            <v>#N/A</v>
          </cell>
          <cell r="ABB24" t="e">
            <v>#N/A</v>
          </cell>
          <cell r="ABC24" t="e">
            <v>#N/A</v>
          </cell>
          <cell r="ABD24" t="e">
            <v>#N/A</v>
          </cell>
          <cell r="ABE24" t="e">
            <v>#N/A</v>
          </cell>
          <cell r="ABF24" t="e">
            <v>#N/A</v>
          </cell>
          <cell r="ABG24" t="e">
            <v>#N/A</v>
          </cell>
          <cell r="ABH24" t="e">
            <v>#N/A</v>
          </cell>
          <cell r="ABI24" t="e">
            <v>#N/A</v>
          </cell>
          <cell r="ABJ24" t="e">
            <v>#N/A</v>
          </cell>
          <cell r="ABK24" t="e">
            <v>#N/A</v>
          </cell>
          <cell r="ABL24" t="e">
            <v>#N/A</v>
          </cell>
          <cell r="ABM24" t="e">
            <v>#N/A</v>
          </cell>
          <cell r="ABN24" t="e">
            <v>#N/A</v>
          </cell>
          <cell r="ABO24" t="e">
            <v>#N/A</v>
          </cell>
          <cell r="ABP24" t="e">
            <v>#N/A</v>
          </cell>
          <cell r="ABQ24">
            <v>248.62899999999999</v>
          </cell>
          <cell r="ABR24">
            <v>343.107440641626</v>
          </cell>
          <cell r="ABS24" t="e">
            <v>#N/A</v>
          </cell>
          <cell r="ABT24" t="e">
            <v>#N/A</v>
          </cell>
          <cell r="ABU24" t="e">
            <v>#N/A</v>
          </cell>
          <cell r="ABV24" t="e">
            <v>#N/A</v>
          </cell>
          <cell r="ABW24">
            <v>1.0468926158863201</v>
          </cell>
          <cell r="ABX24" t="e">
            <v>#N/A</v>
          </cell>
          <cell r="ABY24" t="e">
            <v>#N/A</v>
          </cell>
          <cell r="ABZ24">
            <v>1.3971557023178101</v>
          </cell>
          <cell r="ACA24">
            <v>1.4626719880000001</v>
          </cell>
          <cell r="ACB24" t="e">
            <v>#N/A</v>
          </cell>
          <cell r="ACC24" t="e">
            <v>#N/A</v>
          </cell>
          <cell r="ACD24" t="e">
            <v>#N/A</v>
          </cell>
          <cell r="ACE24" t="e">
            <v>#N/A</v>
          </cell>
          <cell r="ACF24" t="e">
            <v>#N/A</v>
          </cell>
          <cell r="ACG24" t="e">
            <v>#N/A</v>
          </cell>
          <cell r="ACH24">
            <v>413.554708544748</v>
          </cell>
          <cell r="ACI24">
            <v>-6.8344122330810109E-3</v>
          </cell>
          <cell r="ACJ24">
            <v>-1.482436478937688</v>
          </cell>
          <cell r="ACK24">
            <v>413.58297451015193</v>
          </cell>
          <cell r="ACL24">
            <v>419.77764549194632</v>
          </cell>
          <cell r="ACM24">
            <v>62.364939698995272</v>
          </cell>
          <cell r="ACN24">
            <v>62.521269890315509</v>
          </cell>
          <cell r="ACO24">
            <v>0.81499678770020623</v>
          </cell>
          <cell r="ACP24">
            <v>1.178508573847648</v>
          </cell>
          <cell r="ACQ24">
            <v>9.1838309999999996</v>
          </cell>
          <cell r="ACR24">
            <v>9.1999999999999993</v>
          </cell>
          <cell r="ACS24">
            <v>1499.4413427156501</v>
          </cell>
          <cell r="ACT24">
            <v>78.649644560194787</v>
          </cell>
          <cell r="ACU24">
            <v>6982.7092849316496</v>
          </cell>
          <cell r="ACV24">
            <v>6341.4290649822196</v>
          </cell>
          <cell r="ACW24">
            <v>9563828.7748486847</v>
          </cell>
          <cell r="ACX24">
            <v>6324.4465408804999</v>
          </cell>
          <cell r="ACY24">
            <v>9483136.613191206</v>
          </cell>
          <cell r="ACZ24">
            <v>1221.3632790225799</v>
          </cell>
          <cell r="ADA24">
            <v>-0.59438167698604438</v>
          </cell>
          <cell r="ADB24">
            <v>6324.98331194197</v>
          </cell>
          <cell r="ADC24">
            <v>11168.534</v>
          </cell>
          <cell r="ADD24">
            <v>14664</v>
          </cell>
          <cell r="ADE24">
            <v>-6.9051799185614664</v>
          </cell>
          <cell r="ADF24">
            <v>-6.9004258561417</v>
          </cell>
          <cell r="ADG24">
            <v>-6.9106190340849309</v>
          </cell>
          <cell r="ADH24">
            <v>4.6959948074073089E-2</v>
          </cell>
          <cell r="ADI24">
            <v>1.05920470479328</v>
          </cell>
          <cell r="ADJ24">
            <v>1.1254525585918</v>
          </cell>
          <cell r="ADK24">
            <v>0.51497245771942302</v>
          </cell>
          <cell r="ADL24">
            <v>212.96928466072799</v>
          </cell>
          <cell r="ADM24">
            <v>225.57806828910299</v>
          </cell>
          <cell r="ADN24">
            <v>0.59501968931057803</v>
          </cell>
          <cell r="ADO24">
            <v>-5.9438167698646982E-3</v>
          </cell>
          <cell r="ADP24">
            <v>5.8501317427636168E-4</v>
          </cell>
          <cell r="ADQ24">
            <v>1.8546544669111681E-2</v>
          </cell>
          <cell r="ADR24">
            <v>1508.150399041876</v>
          </cell>
          <cell r="ADS24">
            <v>-0.78493937622233778</v>
          </cell>
          <cell r="ADT24" t="e">
            <v>#N/A</v>
          </cell>
          <cell r="ADU24" t="e">
            <v>#N/A</v>
          </cell>
          <cell r="ADV24" t="e">
            <v>#N/A</v>
          </cell>
          <cell r="ADW24" t="e">
            <v>#N/A</v>
          </cell>
          <cell r="ADX24" t="e">
            <v>#N/A</v>
          </cell>
          <cell r="ADY24" t="e">
            <v>#N/A</v>
          </cell>
          <cell r="ADZ24" t="e">
            <v>#N/A</v>
          </cell>
          <cell r="AEA24" t="e">
            <v>#N/A</v>
          </cell>
          <cell r="AEB24" t="e">
            <v>#N/A</v>
          </cell>
          <cell r="AEC24" t="e">
            <v>#N/A</v>
          </cell>
          <cell r="AED24" t="e">
            <v>#N/A</v>
          </cell>
          <cell r="AEE24" t="e">
            <v>#N/A</v>
          </cell>
          <cell r="AEF24" t="e">
            <v>#N/A</v>
          </cell>
          <cell r="AEG24" t="e">
            <v>#N/A</v>
          </cell>
          <cell r="AEH24" t="e">
            <v>#N/A</v>
          </cell>
          <cell r="AEI24" t="e">
            <v>#N/A</v>
          </cell>
          <cell r="AEJ24" t="e">
            <v>#N/A</v>
          </cell>
          <cell r="AEK24" t="e">
            <v>#N/A</v>
          </cell>
          <cell r="AEL24" t="e">
            <v>#N/A</v>
          </cell>
          <cell r="AEM24" t="e">
            <v>#N/A</v>
          </cell>
          <cell r="AEN24" t="e">
            <v>#N/A</v>
          </cell>
          <cell r="AEO24">
            <v>26421.841894029301</v>
          </cell>
          <cell r="AEP24">
            <v>37589.189830166499</v>
          </cell>
          <cell r="AEQ24" t="e">
            <v>#N/A</v>
          </cell>
          <cell r="AER24" t="e">
            <v>#N/A</v>
          </cell>
          <cell r="AES24" t="e">
            <v>#N/A</v>
          </cell>
          <cell r="AET24" t="e">
            <v>#N/A</v>
          </cell>
          <cell r="AEU24">
            <v>4.07883E-2</v>
          </cell>
          <cell r="AEV24" t="e">
            <v>#N/A</v>
          </cell>
          <cell r="AEW24" t="e">
            <v>#N/A</v>
          </cell>
          <cell r="AEX24">
            <v>43.650378340391413</v>
          </cell>
          <cell r="AEY24">
            <v>1.78042472686138</v>
          </cell>
          <cell r="AEZ24" t="e">
            <v>#N/A</v>
          </cell>
          <cell r="AFA24" t="e">
            <v>#N/A</v>
          </cell>
          <cell r="AFB24" t="e">
            <v>#N/A</v>
          </cell>
          <cell r="AFC24" t="e">
            <v>#N/A</v>
          </cell>
          <cell r="AFD24" t="e">
            <v>#N/A</v>
          </cell>
          <cell r="AFE24" t="e">
            <v>#N/A</v>
          </cell>
          <cell r="AFF24">
            <v>117.47673651563299</v>
          </cell>
          <cell r="AFG24">
            <v>-0.77975395060849717</v>
          </cell>
          <cell r="AFH24">
            <v>-2.5093944140643361</v>
          </cell>
          <cell r="AFI24">
            <v>118.3999649196127</v>
          </cell>
          <cell r="AFJ24">
            <v>120.500571116137</v>
          </cell>
          <cell r="AFK24">
            <v>66.477949150545228</v>
          </cell>
          <cell r="AFL24">
            <v>67.196986873596188</v>
          </cell>
          <cell r="AFM24">
            <v>3.77549655825602</v>
          </cell>
          <cell r="AFN24">
            <v>1.6698156325086979</v>
          </cell>
          <cell r="AFO24">
            <v>8.5344890000000007</v>
          </cell>
          <cell r="AFP24">
            <v>9.3000000000000007</v>
          </cell>
          <cell r="AFQ24">
            <v>1854.6750835688899</v>
          </cell>
          <cell r="AFR24">
            <v>23.988050574214402</v>
          </cell>
          <cell r="AFS24">
            <v>4898.1056319585196</v>
          </cell>
          <cell r="AFT24">
            <v>4480.0773455906401</v>
          </cell>
          <cell r="AFU24">
            <v>8267547.362524257</v>
          </cell>
          <cell r="AFV24">
            <v>4395.0442018672902</v>
          </cell>
          <cell r="AFW24">
            <v>8151378.9723871816</v>
          </cell>
          <cell r="AFX24">
            <v>279.09587087905402</v>
          </cell>
          <cell r="AFY24">
            <v>-5.4616528751516569</v>
          </cell>
          <cell r="AFZ24" t="e">
            <v>#N/A</v>
          </cell>
          <cell r="AGA24">
            <v>7289.1745000000001</v>
          </cell>
          <cell r="AGB24">
            <v>10030.030500000001</v>
          </cell>
          <cell r="AGC24">
            <v>-7.548707529706177</v>
          </cell>
          <cell r="AGD24">
            <v>-7.5336112995186513</v>
          </cell>
          <cell r="AGE24">
            <v>-7.5500774391219529</v>
          </cell>
          <cell r="AGF24">
            <v>4.9757881149610002E-2</v>
          </cell>
          <cell r="AGG24">
            <v>0.81112369190251499</v>
          </cell>
          <cell r="AGH24">
            <v>0.44097190340284698</v>
          </cell>
          <cell r="AGI24">
            <v>0.34925633030842301</v>
          </cell>
          <cell r="AGJ24">
            <v>41.029493892059698</v>
          </cell>
          <cell r="AGK24">
            <v>33.279994562619201</v>
          </cell>
          <cell r="AGL24">
            <v>0.28092570735368899</v>
          </cell>
          <cell r="AGM24">
            <v>1.863146261201654E-2</v>
          </cell>
          <cell r="AGN24">
            <v>4.7390037925597872E-3</v>
          </cell>
          <cell r="AGO24">
            <v>5.3085007355364533E-2</v>
          </cell>
          <cell r="AGP24">
            <v>1845.4028189181381</v>
          </cell>
          <cell r="AGQ24">
            <v>0.79446105056182326</v>
          </cell>
          <cell r="AGR24" t="e">
            <v>#N/A</v>
          </cell>
          <cell r="AGS24" t="e">
            <v>#N/A</v>
          </cell>
          <cell r="AGT24" t="e">
            <v>#N/A</v>
          </cell>
          <cell r="AGU24" t="e">
            <v>#N/A</v>
          </cell>
          <cell r="AGV24" t="e">
            <v>#N/A</v>
          </cell>
          <cell r="AGW24" t="e">
            <v>#N/A</v>
          </cell>
          <cell r="AGX24" t="e">
            <v>#N/A</v>
          </cell>
          <cell r="AGY24" t="e">
            <v>#N/A</v>
          </cell>
          <cell r="AGZ24" t="e">
            <v>#N/A</v>
          </cell>
          <cell r="AHA24" t="e">
            <v>#N/A</v>
          </cell>
          <cell r="AHB24" t="e">
            <v>#N/A</v>
          </cell>
          <cell r="AHC24" t="e">
            <v>#N/A</v>
          </cell>
          <cell r="AHD24" t="e">
            <v>#N/A</v>
          </cell>
          <cell r="AHE24" t="e">
            <v>#N/A</v>
          </cell>
          <cell r="AHF24" t="e">
            <v>#N/A</v>
          </cell>
          <cell r="AHG24" t="e">
            <v>#N/A</v>
          </cell>
          <cell r="AHH24" t="e">
            <v>#N/A</v>
          </cell>
          <cell r="AHI24" t="e">
            <v>#N/A</v>
          </cell>
          <cell r="AHJ24" t="e">
            <v>#N/A</v>
          </cell>
          <cell r="AHK24" t="e">
            <v>#N/A</v>
          </cell>
          <cell r="AHL24" t="e">
            <v>#N/A</v>
          </cell>
          <cell r="AHM24">
            <v>16496.8655</v>
          </cell>
          <cell r="AHN24">
            <v>22946.071697768301</v>
          </cell>
          <cell r="AHO24" t="e">
            <v>#N/A</v>
          </cell>
          <cell r="AHP24" t="e">
            <v>#N/A</v>
          </cell>
          <cell r="AHQ24" t="e">
            <v>#N/A</v>
          </cell>
          <cell r="AHR24" t="e">
            <v>#N/A</v>
          </cell>
          <cell r="AHS24">
            <v>2.2463499999999998E-3</v>
          </cell>
          <cell r="AHT24" t="e">
            <v>#N/A</v>
          </cell>
          <cell r="AHU24" t="e">
            <v>#N/A</v>
          </cell>
          <cell r="AHV24">
            <v>39.695037282703012</v>
          </cell>
          <cell r="AHW24">
            <v>8.9168946999999998E-2</v>
          </cell>
          <cell r="AHX24" t="e">
            <v>#N/A</v>
          </cell>
          <cell r="AHY24" t="e">
            <v>#N/A</v>
          </cell>
          <cell r="AHZ24" t="e">
            <v>#N/A</v>
          </cell>
          <cell r="AIA24" t="e">
            <v>#N/A</v>
          </cell>
          <cell r="AIB24" t="e">
            <v>#N/A</v>
          </cell>
          <cell r="AIC24" t="e">
            <v>#N/A</v>
          </cell>
          <cell r="AID24">
            <v>2640.81793646711</v>
          </cell>
          <cell r="AIE24">
            <v>1.2804046116805301</v>
          </cell>
          <cell r="AIF24">
            <v>2.2406426129785162</v>
          </cell>
          <cell r="AIG24">
            <v>2607.432253644994</v>
          </cell>
          <cell r="AIH24">
            <v>2582.9434058465931</v>
          </cell>
          <cell r="AII24">
            <v>73.420414277854675</v>
          </cell>
          <cell r="AIJ24">
            <v>73.768685154851312</v>
          </cell>
          <cell r="AIK24">
            <v>1.351368436413924</v>
          </cell>
          <cell r="AIL24">
            <v>0.57018791276437497</v>
          </cell>
          <cell r="AIM24">
            <v>2.6977739999999999</v>
          </cell>
          <cell r="AIN24">
            <v>2.9</v>
          </cell>
          <cell r="AIO24">
            <v>1540.18220390949</v>
          </cell>
          <cell r="AIP24">
            <v>621.56088058282796</v>
          </cell>
          <cell r="AIQ24">
            <v>4611.0219497882881</v>
          </cell>
          <cell r="AIR24">
            <v>4486.6269984926066</v>
          </cell>
          <cell r="AIS24">
            <v>6909355.7974629151</v>
          </cell>
          <cell r="AIT24">
            <v>4456.1644279759093</v>
          </cell>
          <cell r="AIU24">
            <v>6863305.1496630078</v>
          </cell>
          <cell r="AIV24">
            <v>9027.4243743764291</v>
          </cell>
          <cell r="AIW24">
            <v>-0.82943074627948032</v>
          </cell>
          <cell r="AIX24" t="e">
            <v>#N/A</v>
          </cell>
          <cell r="AIY24">
            <v>6250.6495000000004</v>
          </cell>
          <cell r="AIZ24">
            <v>8398</v>
          </cell>
          <cell r="AJA24">
            <v>-5.5410686535246798</v>
          </cell>
          <cell r="AJB24">
            <v>-5.5618592961070181</v>
          </cell>
          <cell r="AJC24">
            <v>-5.5581381528455696</v>
          </cell>
          <cell r="AJD24">
            <v>4.1766284419811242E-2</v>
          </cell>
          <cell r="AJE24">
            <v>7.3100100000000001</v>
          </cell>
          <cell r="AJF24">
            <v>8.90221923036707</v>
          </cell>
          <cell r="AJG24">
            <v>0.62374463338783404</v>
          </cell>
          <cell r="AJH24">
            <v>157.141409926443</v>
          </cell>
          <cell r="AJI24">
            <v>1148.7052779764001</v>
          </cell>
          <cell r="AJJ24">
            <v>0.42503552424233698</v>
          </cell>
          <cell r="AJK24">
            <v>-9.6554251790910983E-3</v>
          </cell>
          <cell r="AJL24">
            <v>6.3595249605892272E-3</v>
          </cell>
          <cell r="AJM24" t="e">
            <v>#N/A</v>
          </cell>
          <cell r="AJN24">
            <v>1539.9889047572451</v>
          </cell>
          <cell r="AJO24">
            <v>0.37034997513865081</v>
          </cell>
          <cell r="AJP24" t="e">
            <v>#N/A</v>
          </cell>
          <cell r="AJQ24" t="e">
            <v>#N/A</v>
          </cell>
          <cell r="AJR24" t="e">
            <v>#N/A</v>
          </cell>
          <cell r="AJS24" t="e">
            <v>#N/A</v>
          </cell>
          <cell r="AJT24" t="e">
            <v>#N/A</v>
          </cell>
          <cell r="AJU24" t="e">
            <v>#N/A</v>
          </cell>
          <cell r="AJV24" t="e">
            <v>#N/A</v>
          </cell>
          <cell r="AJW24" t="e">
            <v>#N/A</v>
          </cell>
          <cell r="AJX24" t="e">
            <v>#N/A</v>
          </cell>
          <cell r="AJY24" t="e">
            <v>#N/A</v>
          </cell>
          <cell r="AJZ24" t="e">
            <v>#N/A</v>
          </cell>
          <cell r="AKA24" t="e">
            <v>#N/A</v>
          </cell>
          <cell r="AKB24" t="e">
            <v>#N/A</v>
          </cell>
          <cell r="AKC24" t="e">
            <v>#N/A</v>
          </cell>
          <cell r="AKD24" t="e">
            <v>#N/A</v>
          </cell>
          <cell r="AKE24" t="e">
            <v>#N/A</v>
          </cell>
          <cell r="AKF24" t="e">
            <v>#N/A</v>
          </cell>
          <cell r="AKG24" t="e">
            <v>#N/A</v>
          </cell>
          <cell r="AKH24" t="e">
            <v>#N/A</v>
          </cell>
          <cell r="AKI24" t="e">
            <v>#N/A</v>
          </cell>
          <cell r="AKJ24" t="e">
            <v>#N/A</v>
          </cell>
          <cell r="AKK24">
            <v>1469.694</v>
          </cell>
          <cell r="AKL24">
            <v>1989.7760000000001</v>
          </cell>
          <cell r="AKM24" t="e">
            <v>#N/A</v>
          </cell>
          <cell r="AKN24" t="e">
            <v>#N/A</v>
          </cell>
          <cell r="AKO24" t="e">
            <v>#N/A</v>
          </cell>
          <cell r="AKP24" t="e">
            <v>#N/A</v>
          </cell>
          <cell r="AKQ24" t="e">
            <v>#N/A</v>
          </cell>
          <cell r="AKR24" t="e">
            <v>#N/A</v>
          </cell>
          <cell r="AKS24" t="e">
            <v>#N/A</v>
          </cell>
          <cell r="AKT24" t="e">
            <v>#N/A</v>
          </cell>
          <cell r="AKU24" t="e">
            <v>#N/A</v>
          </cell>
          <cell r="AKV24" t="e">
            <v>#N/A</v>
          </cell>
          <cell r="AKW24" t="e">
            <v>#N/A</v>
          </cell>
          <cell r="AKX24" t="e">
            <v>#N/A</v>
          </cell>
          <cell r="AKY24" t="e">
            <v>#N/A</v>
          </cell>
          <cell r="AKZ24" t="e">
            <v>#N/A</v>
          </cell>
          <cell r="ALA24" t="e">
            <v>#N/A</v>
          </cell>
          <cell r="ALB24" t="e">
            <v>#N/A</v>
          </cell>
          <cell r="ALC24" t="e">
            <v>#N/A</v>
          </cell>
          <cell r="ALD24" t="e">
            <v>#N/A</v>
          </cell>
          <cell r="ALE24" t="e">
            <v>#N/A</v>
          </cell>
          <cell r="ALF24" t="e">
            <v>#N/A</v>
          </cell>
          <cell r="ALG24" t="e">
            <v>#N/A</v>
          </cell>
          <cell r="ALH24" t="e">
            <v>#N/A</v>
          </cell>
          <cell r="ALI24" t="e">
            <v>#N/A</v>
          </cell>
          <cell r="ALJ24" t="e">
            <v>#N/A</v>
          </cell>
          <cell r="ALK24" t="e">
            <v>#N/A</v>
          </cell>
          <cell r="ALL24" t="e">
            <v>#N/A</v>
          </cell>
          <cell r="ALM24" t="e">
            <v>#N/A</v>
          </cell>
          <cell r="ALN24" t="e">
            <v>#N/A</v>
          </cell>
          <cell r="ALO24" t="e">
            <v>#N/A</v>
          </cell>
          <cell r="ALP24" t="e">
            <v>#N/A</v>
          </cell>
          <cell r="ALQ24" t="e">
            <v>#N/A</v>
          </cell>
          <cell r="ALR24" t="e">
            <v>#N/A</v>
          </cell>
          <cell r="ALS24" t="e">
            <v>#N/A</v>
          </cell>
          <cell r="ALT24" t="e">
            <v>#N/A</v>
          </cell>
          <cell r="ALU24" t="e">
            <v>#N/A</v>
          </cell>
          <cell r="ALV24" t="e">
            <v>#N/A</v>
          </cell>
          <cell r="ALW24">
            <v>3638.4054999999998</v>
          </cell>
          <cell r="ALX24">
            <v>5222.84</v>
          </cell>
          <cell r="ALY24" t="e">
            <v>#N/A</v>
          </cell>
          <cell r="ALZ24" t="e">
            <v>#N/A</v>
          </cell>
          <cell r="AMA24" t="e">
            <v>#N/A</v>
          </cell>
          <cell r="AMB24" t="e">
            <v>#N/A</v>
          </cell>
          <cell r="AMC24" t="e">
            <v>#N/A</v>
          </cell>
          <cell r="AMD24" t="e">
            <v>#N/A</v>
          </cell>
          <cell r="AME24" t="e">
            <v>#N/A</v>
          </cell>
          <cell r="AMF24" t="e">
            <v>#N/A</v>
          </cell>
          <cell r="AMG24" t="e">
            <v>#N/A</v>
          </cell>
          <cell r="AMH24" t="e">
            <v>#N/A</v>
          </cell>
          <cell r="AMI24" t="e">
            <v>#N/A</v>
          </cell>
          <cell r="AMJ24" t="e">
            <v>#N/A</v>
          </cell>
          <cell r="AMK24" t="e">
            <v>#N/A</v>
          </cell>
          <cell r="AML24" t="e">
            <v>#N/A</v>
          </cell>
          <cell r="AMM24" t="e">
            <v>#N/A</v>
          </cell>
          <cell r="AMN24">
            <v>1202.2229199999999</v>
          </cell>
          <cell r="AMO24">
            <v>1.4669214721345409</v>
          </cell>
          <cell r="AMP24">
            <v>1.9292870327395131</v>
          </cell>
          <cell r="AMQ24">
            <v>1184.8422151352661</v>
          </cell>
          <cell r="AMR24">
            <v>1179.4676044519449</v>
          </cell>
          <cell r="AMS24">
            <v>66.092649082104202</v>
          </cell>
          <cell r="AMT24">
            <v>66.415497728702945</v>
          </cell>
          <cell r="AMU24">
            <v>3.4533668998723681</v>
          </cell>
          <cell r="AMV24">
            <v>1.5529405373851719</v>
          </cell>
          <cell r="AMW24">
            <v>9.0214749999999988</v>
          </cell>
          <cell r="AMX24">
            <v>10.4</v>
          </cell>
          <cell r="AMY24">
            <v>1610.2112958364</v>
          </cell>
          <cell r="AMZ24">
            <v>220.50026129673</v>
          </cell>
          <cell r="ANA24">
            <v>28092.555606328511</v>
          </cell>
          <cell r="ANB24">
            <v>25558.192725442492</v>
          </cell>
          <cell r="ANC24">
            <v>41357800.202159166</v>
          </cell>
          <cell r="AND24">
            <v>25048.572829722401</v>
          </cell>
          <cell r="ANE24">
            <v>40333494.914999753</v>
          </cell>
          <cell r="ANF24">
            <v>2987.45292949237</v>
          </cell>
          <cell r="ANG24">
            <v>-2.270430163894698</v>
          </cell>
          <cell r="ANH24" t="e">
            <v>#N/A</v>
          </cell>
          <cell r="ANI24">
            <v>42298.193293803597</v>
          </cell>
          <cell r="ANJ24">
            <v>56804.1301505886</v>
          </cell>
          <cell r="ANK24">
            <v>-7.0920845323105119</v>
          </cell>
          <cell r="ANL24">
            <v>-7.116277263659299</v>
          </cell>
          <cell r="ANM24">
            <v>-7.1229484012813309</v>
          </cell>
          <cell r="ANN24">
            <v>5.3860053276559808E-2</v>
          </cell>
          <cell r="ANO24">
            <v>0.70457099999999995</v>
          </cell>
          <cell r="ANP24">
            <v>0.70763422554419098</v>
          </cell>
          <cell r="ANQ24">
            <v>0.52184185608133193</v>
          </cell>
          <cell r="ANR24">
            <v>705.39068174095894</v>
          </cell>
          <cell r="ANS24">
            <v>496.99781802490901</v>
          </cell>
          <cell r="ANT24">
            <v>0.37042430495775402</v>
          </cell>
          <cell r="ANU24">
            <v>-1.4128458536815131E-2</v>
          </cell>
          <cell r="ANV24">
            <v>-1.866364461397645E-2</v>
          </cell>
          <cell r="ANW24">
            <v>4.0716469469742111E-2</v>
          </cell>
          <cell r="ANX24">
            <v>1618.181717558949</v>
          </cell>
          <cell r="ANY24">
            <v>0.39019446501333821</v>
          </cell>
          <cell r="ANZ24">
            <v>9725.5337269739903</v>
          </cell>
          <cell r="AOA24">
            <v>0.25546321719460702</v>
          </cell>
          <cell r="AOB24">
            <v>1.234903148542021</v>
          </cell>
          <cell r="AOC24">
            <v>9700.7518741442345</v>
          </cell>
          <cell r="AOD24">
            <v>9606.897843033159</v>
          </cell>
          <cell r="AOE24">
            <v>73.411352332953456</v>
          </cell>
          <cell r="AOF24">
            <v>73.39534771251968</v>
          </cell>
          <cell r="AOG24">
            <v>0.70970704212864888</v>
          </cell>
          <cell r="AOH24">
            <v>1.2681150072173959</v>
          </cell>
          <cell r="AOI24">
            <v>6.3578229999999998</v>
          </cell>
          <cell r="AOJ24">
            <v>6.2</v>
          </cell>
          <cell r="AOK24">
            <v>1648.2485258674801</v>
          </cell>
          <cell r="AOL24">
            <v>1790.73363243621</v>
          </cell>
          <cell r="AOM24">
            <v>131284.7759435664</v>
          </cell>
          <cell r="AON24">
            <v>122937.9222631279</v>
          </cell>
          <cell r="AOO24">
            <v>203380770.24113011</v>
          </cell>
          <cell r="AOP24">
            <v>123171.972911761</v>
          </cell>
          <cell r="AOQ24">
            <v>203018022.77999929</v>
          </cell>
          <cell r="AOR24">
            <v>23213.089222231101</v>
          </cell>
          <cell r="AOS24">
            <v>0.4338551452075734</v>
          </cell>
          <cell r="AOT24">
            <v>122767.086534364</v>
          </cell>
          <cell r="AOU24">
            <v>178873.43004054201</v>
          </cell>
          <cell r="AOV24">
            <v>242843</v>
          </cell>
          <cell r="AOW24">
            <v>-6.7695784621797204</v>
          </cell>
          <cell r="AOX24">
            <v>-6.7752307126204254</v>
          </cell>
          <cell r="AOY24">
            <v>-6.7732902040136773</v>
          </cell>
          <cell r="AOZ24">
            <v>5.1709382406943623E-2</v>
          </cell>
          <cell r="APA24">
            <v>1.1544399999999999</v>
          </cell>
          <cell r="APB24">
            <v>1.13974455352131</v>
          </cell>
          <cell r="APC24">
            <v>0.49355597149063601</v>
          </cell>
          <cell r="APD24">
            <v>4205.6884723329003</v>
          </cell>
          <cell r="APE24">
            <v>4855.2150000000001</v>
          </cell>
          <cell r="APF24">
            <v>0.52649695047786504</v>
          </cell>
          <cell r="APG24">
            <v>4.3385514520779024E-3</v>
          </cell>
          <cell r="APH24">
            <v>7.3870598900867453E-5</v>
          </cell>
          <cell r="API24">
            <v>4.1419246338327213E-2</v>
          </cell>
          <cell r="APJ24">
            <v>1654.3371361509419</v>
          </cell>
          <cell r="APK24">
            <v>8.0521469019667613E-2</v>
          </cell>
        </row>
        <row r="25">
          <cell r="A25">
            <v>1988</v>
          </cell>
          <cell r="B25">
            <v>216.799945247278</v>
          </cell>
          <cell r="C25">
            <v>-0.71700532666512107</v>
          </cell>
          <cell r="D25">
            <v>-1.5722847566200131</v>
          </cell>
          <cell r="E25">
            <v>218.36563850697931</v>
          </cell>
          <cell r="F25">
            <v>220.26310852710711</v>
          </cell>
          <cell r="G25">
            <v>62.498600630575012</v>
          </cell>
          <cell r="H25">
            <v>62.708307642207593</v>
          </cell>
          <cell r="I25">
            <v>1.941237839530352</v>
          </cell>
          <cell r="J25">
            <v>1.399076300612023</v>
          </cell>
          <cell r="K25">
            <v>3.5778780000000001</v>
          </cell>
          <cell r="L25">
            <v>3.7</v>
          </cell>
          <cell r="M25">
            <v>1811.092875</v>
          </cell>
          <cell r="N25">
            <v>54.364324271856702</v>
          </cell>
          <cell r="O25">
            <v>3589.289333661608</v>
          </cell>
          <cell r="P25">
            <v>3460.8689402361829</v>
          </cell>
          <cell r="Q25">
            <v>6298133.2334262384</v>
          </cell>
          <cell r="R25">
            <v>3444.92656542448</v>
          </cell>
          <cell r="S25">
            <v>6239081.9575384976</v>
          </cell>
          <cell r="T25">
            <v>676.21445062262001</v>
          </cell>
          <cell r="U25">
            <v>-0.81838417517479112</v>
          </cell>
          <cell r="V25" t="e">
            <v>#N/A</v>
          </cell>
          <cell r="W25">
            <v>5723.7860000000001</v>
          </cell>
          <cell r="X25">
            <v>7585.32</v>
          </cell>
          <cell r="Y25">
            <v>-7.0719269188845137</v>
          </cell>
          <cell r="Z25">
            <v>-7.0697037994323333</v>
          </cell>
          <cell r="AA25">
            <v>-7.0708541854288489</v>
          </cell>
          <cell r="AB25">
            <v>5.5239344703896562E-2</v>
          </cell>
          <cell r="AC25">
            <v>1.06001322645581</v>
          </cell>
          <cell r="AD25">
            <v>1.05505037630348</v>
          </cell>
          <cell r="AE25">
            <v>0.51858661182913002</v>
          </cell>
          <cell r="AF25">
            <v>112.429549050527</v>
          </cell>
          <cell r="AG25">
            <v>119.176809038022</v>
          </cell>
          <cell r="AH25">
            <v>0.57481163889542797</v>
          </cell>
          <cell r="AI25">
            <v>-8.1838417517512991E-3</v>
          </cell>
          <cell r="AJ25">
            <v>-3.1891425335798889E-3</v>
          </cell>
          <cell r="AK25" t="e">
            <v>#N/A</v>
          </cell>
          <cell r="AL25">
            <v>1819.812695073171</v>
          </cell>
          <cell r="AM25">
            <v>-3.563434240294594E-2</v>
          </cell>
          <cell r="AN25">
            <v>272.63893602068902</v>
          </cell>
          <cell r="AO25">
            <v>0.56951851306772383</v>
          </cell>
          <cell r="AP25">
            <v>0.37551685987375899</v>
          </cell>
          <cell r="AQ25">
            <v>271.09499980877712</v>
          </cell>
          <cell r="AR25">
            <v>271.61896102741707</v>
          </cell>
          <cell r="AS25">
            <v>55.10495527920154</v>
          </cell>
          <cell r="AT25">
            <v>54.807100873826677</v>
          </cell>
          <cell r="AU25">
            <v>2.9635828658051371</v>
          </cell>
          <cell r="AV25">
            <v>1.5774680257694129</v>
          </cell>
          <cell r="AW25">
            <v>8.9728169999999992</v>
          </cell>
          <cell r="AX25">
            <v>8.9</v>
          </cell>
          <cell r="AY25">
            <v>1673.23027174194</v>
          </cell>
          <cell r="AZ25">
            <v>55.186760811237697</v>
          </cell>
          <cell r="BA25">
            <v>4085.303760862761</v>
          </cell>
          <cell r="BB25">
            <v>3718.7369305064281</v>
          </cell>
          <cell r="BC25">
            <v>6241989.1839969298</v>
          </cell>
          <cell r="BD25">
            <v>3741.9377226955799</v>
          </cell>
          <cell r="BE25">
            <v>6261123.4725873424</v>
          </cell>
          <cell r="BF25">
            <v>703.04810853046104</v>
          </cell>
          <cell r="BG25">
            <v>0.15299092343288301</v>
          </cell>
          <cell r="BH25">
            <v>3782.7168191056899</v>
          </cell>
          <cell r="BI25">
            <v>7453.9679999999998</v>
          </cell>
          <cell r="BJ25" t="e">
            <v>#N/A</v>
          </cell>
          <cell r="BK25">
            <v>-6.8586661488374308</v>
          </cell>
          <cell r="BL25">
            <v>-6.8634168191459004</v>
          </cell>
          <cell r="BM25">
            <v>-6.8623557055507316</v>
          </cell>
          <cell r="BN25">
            <v>5.5363997442785688E-2</v>
          </cell>
          <cell r="BO25">
            <v>1.07656439406146</v>
          </cell>
          <cell r="BP25">
            <v>1.03075675589994</v>
          </cell>
          <cell r="BQ25">
            <v>0.50401667370866199</v>
          </cell>
          <cell r="BR25">
            <v>137.41456965661601</v>
          </cell>
          <cell r="BS25">
            <v>147.93563291759199</v>
          </cell>
          <cell r="BT25">
            <v>0.54580614001945593</v>
          </cell>
          <cell r="BU25">
            <v>1.5299092343286011E-3</v>
          </cell>
          <cell r="BV25">
            <v>7.053497830228031E-3</v>
          </cell>
          <cell r="BW25">
            <v>-1.347409653683314E-2</v>
          </cell>
          <cell r="BX25">
            <v>1678.523999046869</v>
          </cell>
          <cell r="BY25">
            <v>-0.58238536711208155</v>
          </cell>
          <cell r="BZ25" t="e">
            <v>#N/A</v>
          </cell>
          <cell r="CA25" t="e">
            <v>#N/A</v>
          </cell>
          <cell r="CB25" t="e">
            <v>#N/A</v>
          </cell>
          <cell r="CC25" t="e">
            <v>#N/A</v>
          </cell>
          <cell r="CD25" t="e">
            <v>#N/A</v>
          </cell>
          <cell r="CE25" t="e">
            <v>#N/A</v>
          </cell>
          <cell r="CF25" t="e">
            <v>#N/A</v>
          </cell>
          <cell r="CG25" t="e">
            <v>#N/A</v>
          </cell>
          <cell r="CH25" t="e">
            <v>#N/A</v>
          </cell>
          <cell r="CI25" t="e">
            <v>#N/A</v>
          </cell>
          <cell r="CJ25" t="e">
            <v>#N/A</v>
          </cell>
          <cell r="CK25" t="e">
            <v>#N/A</v>
          </cell>
          <cell r="CL25" t="e">
            <v>#N/A</v>
          </cell>
          <cell r="CM25" t="e">
            <v>#N/A</v>
          </cell>
          <cell r="CN25" t="e">
            <v>#N/A</v>
          </cell>
          <cell r="CO25" t="e">
            <v>#N/A</v>
          </cell>
          <cell r="CP25" t="e">
            <v>#N/A</v>
          </cell>
          <cell r="CQ25" t="e">
            <v>#N/A</v>
          </cell>
          <cell r="CR25" t="e">
            <v>#N/A</v>
          </cell>
          <cell r="CS25" t="e">
            <v>#N/A</v>
          </cell>
          <cell r="CT25" t="e">
            <v>#N/A</v>
          </cell>
          <cell r="CU25">
            <v>6671.2555000000002</v>
          </cell>
          <cell r="CV25">
            <v>8981.4454999999998</v>
          </cell>
          <cell r="CW25" t="e">
            <v>#N/A</v>
          </cell>
          <cell r="CX25" t="e">
            <v>#N/A</v>
          </cell>
          <cell r="CY25" t="e">
            <v>#N/A</v>
          </cell>
          <cell r="CZ25" t="e">
            <v>#N/A</v>
          </cell>
          <cell r="DA25">
            <v>1.3723299999999999E-3</v>
          </cell>
          <cell r="DB25" t="e">
            <v>#N/A</v>
          </cell>
          <cell r="DC25" t="e">
            <v>#N/A</v>
          </cell>
          <cell r="DD25" t="e">
            <v>#N/A</v>
          </cell>
          <cell r="DE25" t="e">
            <v>#N/A</v>
          </cell>
          <cell r="DF25" t="e">
            <v>#N/A</v>
          </cell>
          <cell r="DG25" t="e">
            <v>#N/A</v>
          </cell>
          <cell r="DH25" t="e">
            <v>#N/A</v>
          </cell>
          <cell r="DI25" t="e">
            <v>#N/A</v>
          </cell>
          <cell r="DJ25" t="e">
            <v>#N/A</v>
          </cell>
          <cell r="DK25" t="e">
            <v>#N/A</v>
          </cell>
          <cell r="DL25" t="e">
            <v>#N/A</v>
          </cell>
          <cell r="DM25" t="e">
            <v>#N/A</v>
          </cell>
          <cell r="DN25" t="e">
            <v>#N/A</v>
          </cell>
          <cell r="DO25" t="e">
            <v>#N/A</v>
          </cell>
          <cell r="DP25" t="e">
            <v>#N/A</v>
          </cell>
          <cell r="DQ25" t="e">
            <v>#N/A</v>
          </cell>
          <cell r="DR25" t="e">
            <v>#N/A</v>
          </cell>
          <cell r="DS25" t="e">
            <v>#N/A</v>
          </cell>
          <cell r="DT25" t="e">
            <v>#N/A</v>
          </cell>
          <cell r="DU25" t="e">
            <v>#N/A</v>
          </cell>
          <cell r="DV25" t="e">
            <v>#N/A</v>
          </cell>
          <cell r="DW25" t="e">
            <v>#N/A</v>
          </cell>
          <cell r="DX25" t="e">
            <v>#N/A</v>
          </cell>
          <cell r="DY25" t="e">
            <v>#N/A</v>
          </cell>
          <cell r="DZ25" t="e">
            <v>#N/A</v>
          </cell>
          <cell r="EA25" t="e">
            <v>#N/A</v>
          </cell>
          <cell r="EB25" t="e">
            <v>#N/A</v>
          </cell>
          <cell r="EC25" t="e">
            <v>#N/A</v>
          </cell>
          <cell r="ED25" t="e">
            <v>#N/A</v>
          </cell>
          <cell r="EE25" t="e">
            <v>#N/A</v>
          </cell>
          <cell r="EF25" t="e">
            <v>#N/A</v>
          </cell>
          <cell r="EG25" t="e">
            <v>#N/A</v>
          </cell>
          <cell r="EH25">
            <v>559.65</v>
          </cell>
          <cell r="EI25" t="e">
            <v>#N/A</v>
          </cell>
          <cell r="EJ25" t="e">
            <v>#N/A</v>
          </cell>
          <cell r="EK25" t="e">
            <v>#N/A</v>
          </cell>
          <cell r="EL25" t="e">
            <v>#N/A</v>
          </cell>
          <cell r="EM25">
            <v>0.93620253078045401</v>
          </cell>
          <cell r="EN25" t="e">
            <v>#N/A</v>
          </cell>
          <cell r="EO25" t="e">
            <v>#N/A</v>
          </cell>
          <cell r="EP25">
            <v>4.0784669120612804</v>
          </cell>
          <cell r="EQ25">
            <v>3.8182710447761101</v>
          </cell>
          <cell r="ER25" t="e">
            <v>#N/A</v>
          </cell>
          <cell r="ES25" t="e">
            <v>#N/A</v>
          </cell>
          <cell r="ET25" t="e">
            <v>#N/A</v>
          </cell>
          <cell r="EU25" t="e">
            <v>#N/A</v>
          </cell>
          <cell r="EV25" t="e">
            <v>#N/A</v>
          </cell>
          <cell r="EW25" t="e">
            <v>#N/A</v>
          </cell>
          <cell r="EX25" t="e">
            <v>#N/A</v>
          </cell>
          <cell r="EY25" t="e">
            <v>#N/A</v>
          </cell>
          <cell r="EZ25" t="e">
            <v>#N/A</v>
          </cell>
          <cell r="FA25" t="e">
            <v>#N/A</v>
          </cell>
          <cell r="FB25" t="e">
            <v>#N/A</v>
          </cell>
          <cell r="FC25" t="e">
            <v>#N/A</v>
          </cell>
          <cell r="FD25" t="e">
            <v>#N/A</v>
          </cell>
          <cell r="FE25" t="e">
            <v>#N/A</v>
          </cell>
          <cell r="FF25" t="e">
            <v>#N/A</v>
          </cell>
          <cell r="FG25" t="e">
            <v>#N/A</v>
          </cell>
          <cell r="FH25" t="e">
            <v>#N/A</v>
          </cell>
          <cell r="FI25" t="e">
            <v>#N/A</v>
          </cell>
          <cell r="FJ25" t="e">
            <v>#N/A</v>
          </cell>
          <cell r="FK25" t="e">
            <v>#N/A</v>
          </cell>
          <cell r="FL25" t="e">
            <v>#N/A</v>
          </cell>
          <cell r="FM25" t="e">
            <v>#N/A</v>
          </cell>
          <cell r="FN25" t="e">
            <v>#N/A</v>
          </cell>
          <cell r="FO25" t="e">
            <v>#N/A</v>
          </cell>
          <cell r="FP25" t="e">
            <v>#N/A</v>
          </cell>
          <cell r="FQ25" t="e">
            <v>#N/A</v>
          </cell>
          <cell r="FR25" t="e">
            <v>#N/A</v>
          </cell>
          <cell r="FS25">
            <v>7474.4664999999904</v>
          </cell>
          <cell r="FT25">
            <v>10358.7925176013</v>
          </cell>
          <cell r="FU25" t="e">
            <v>#N/A</v>
          </cell>
          <cell r="FV25" t="e">
            <v>#N/A</v>
          </cell>
          <cell r="FW25" t="e">
            <v>#N/A</v>
          </cell>
          <cell r="FX25" t="e">
            <v>#N/A</v>
          </cell>
          <cell r="FY25" t="e">
            <v>#N/A</v>
          </cell>
          <cell r="FZ25" t="e">
            <v>#N/A</v>
          </cell>
          <cell r="GA25" t="e">
            <v>#N/A</v>
          </cell>
          <cell r="GB25" t="e">
            <v>#N/A</v>
          </cell>
          <cell r="GC25" t="e">
            <v>#N/A</v>
          </cell>
          <cell r="GD25" t="e">
            <v>#N/A</v>
          </cell>
          <cell r="GE25" t="e">
            <v>#N/A</v>
          </cell>
          <cell r="GF25" t="e">
            <v>#N/A</v>
          </cell>
          <cell r="GG25" t="e">
            <v>#N/A</v>
          </cell>
          <cell r="GH25" t="e">
            <v>#N/A</v>
          </cell>
          <cell r="GI25" t="e">
            <v>#N/A</v>
          </cell>
          <cell r="GJ25">
            <v>2115.8243327259802</v>
          </cell>
          <cell r="GK25">
            <v>-0.61985750277104845</v>
          </cell>
          <cell r="GL25">
            <v>-1.9129945502811441</v>
          </cell>
          <cell r="GM25">
            <v>2129.0212305591899</v>
          </cell>
          <cell r="GN25">
            <v>2157.0893341326332</v>
          </cell>
          <cell r="GO25">
            <v>64.165196742470755</v>
          </cell>
          <cell r="GP25">
            <v>64.17442587999912</v>
          </cell>
          <cell r="GQ25">
            <v>2.3114567232884302</v>
          </cell>
          <cell r="GR25">
            <v>1.924962399826313</v>
          </cell>
          <cell r="GS25">
            <v>6.7274719999999997</v>
          </cell>
          <cell r="GT25">
            <v>7</v>
          </cell>
          <cell r="GU25">
            <v>1619.2723679009</v>
          </cell>
          <cell r="GV25">
            <v>443.819944333519</v>
          </cell>
          <cell r="GW25">
            <v>38697.081260512066</v>
          </cell>
          <cell r="GX25">
            <v>36093.745953893871</v>
          </cell>
          <cell r="GY25">
            <v>58181426.31882257</v>
          </cell>
          <cell r="GZ25">
            <v>35983.109977287997</v>
          </cell>
          <cell r="HA25">
            <v>58266455.697361633</v>
          </cell>
          <cell r="HB25">
            <v>6548.1061425861299</v>
          </cell>
          <cell r="HC25">
            <v>-0.28485343429129889</v>
          </cell>
          <cell r="HD25">
            <v>36433.012768838802</v>
          </cell>
          <cell r="HE25">
            <v>60299.847999999904</v>
          </cell>
          <cell r="HF25">
            <v>78104.678396772913</v>
          </cell>
          <cell r="HG25">
            <v>-7.0405752535696688</v>
          </cell>
          <cell r="HH25">
            <v>-7.0250467442348583</v>
          </cell>
          <cell r="HI25">
            <v>-7.0334081371039181</v>
          </cell>
          <cell r="HJ25">
            <v>5.1170661642125193E-2</v>
          </cell>
          <cell r="HK25">
            <v>1.0606238783534301</v>
          </cell>
          <cell r="HL25">
            <v>1.08605663150281</v>
          </cell>
          <cell r="HM25">
            <v>0.562711299435808</v>
          </cell>
          <cell r="HN25">
            <v>1190.5982596461299</v>
          </cell>
          <cell r="HO25">
            <v>1262.77694370673</v>
          </cell>
          <cell r="HP25">
            <v>0.60638694254893699</v>
          </cell>
          <cell r="HQ25">
            <v>-2.8485343429101029E-3</v>
          </cell>
          <cell r="HR25">
            <v>3.7038973291477549E-3</v>
          </cell>
          <cell r="HS25">
            <v>2.2307985625642679E-2</v>
          </cell>
          <cell r="HT25">
            <v>1611.953117671507</v>
          </cell>
          <cell r="HU25">
            <v>-1.0597327232312099</v>
          </cell>
          <cell r="HV25">
            <v>1408.0189566496599</v>
          </cell>
          <cell r="HW25">
            <v>-0.35779994883945448</v>
          </cell>
          <cell r="HX25">
            <v>0.85796044500212609</v>
          </cell>
          <cell r="HY25">
            <v>1413.074938055084</v>
          </cell>
          <cell r="HZ25">
            <v>1396.041473015363</v>
          </cell>
          <cell r="IA25">
            <v>72.408604203247393</v>
          </cell>
          <cell r="IB25">
            <v>72.441853965007581</v>
          </cell>
          <cell r="IC25">
            <v>0.84726851202372444</v>
          </cell>
          <cell r="ID25">
            <v>1.714238479234087</v>
          </cell>
          <cell r="IE25">
            <v>6.2597370000000003</v>
          </cell>
          <cell r="IF25">
            <v>5.7</v>
          </cell>
          <cell r="IG25">
            <v>1471.16973659418</v>
          </cell>
          <cell r="IH25">
            <v>242.66640759358</v>
          </cell>
          <cell r="II25">
            <v>2815.3961497039272</v>
          </cell>
          <cell r="IJ25">
            <v>2639.1597552243352</v>
          </cell>
          <cell r="IK25">
            <v>3902237.9050082401</v>
          </cell>
          <cell r="IL25">
            <v>2653.7</v>
          </cell>
          <cell r="IM25">
            <v>3904043.1299999752</v>
          </cell>
          <cell r="IN25">
            <v>3556.72549493011</v>
          </cell>
          <cell r="IO25">
            <v>-2.29356034520467</v>
          </cell>
          <cell r="IP25">
            <v>2668.55</v>
          </cell>
          <cell r="IQ25">
            <v>3886.422</v>
          </cell>
          <cell r="IR25">
            <v>5129.78</v>
          </cell>
          <cell r="IS25">
            <v>-5.4772595865263574</v>
          </cell>
          <cell r="IT25">
            <v>-5.4720826067725667</v>
          </cell>
          <cell r="IU25">
            <v>-5.4733745419353506</v>
          </cell>
          <cell r="IV25">
            <v>4.9475248432752819E-2</v>
          </cell>
          <cell r="IW25">
            <v>7.9515200000000004</v>
          </cell>
          <cell r="IX25">
            <v>10.334424802771601</v>
          </cell>
          <cell r="IY25">
            <v>0.51783040208684594</v>
          </cell>
          <cell r="IZ25">
            <v>97.812593063967611</v>
          </cell>
          <cell r="JA25">
            <v>777.75878999999998</v>
          </cell>
          <cell r="JB25">
            <v>0.59160370300264509</v>
          </cell>
          <cell r="JC25">
            <v>8.4053428557257989E-3</v>
          </cell>
          <cell r="JD25">
            <v>4.1093835145008971E-3</v>
          </cell>
          <cell r="JE25">
            <v>-1.467217172283871E-2</v>
          </cell>
          <cell r="JF25">
            <v>1478.591016433767</v>
          </cell>
          <cell r="JG25">
            <v>-1.09177350452454</v>
          </cell>
          <cell r="JH25" t="e">
            <v>#N/A</v>
          </cell>
          <cell r="JI25" t="e">
            <v>#N/A</v>
          </cell>
          <cell r="JJ25" t="e">
            <v>#N/A</v>
          </cell>
          <cell r="JK25" t="e">
            <v>#N/A</v>
          </cell>
          <cell r="JL25" t="e">
            <v>#N/A</v>
          </cell>
          <cell r="JM25" t="e">
            <v>#N/A</v>
          </cell>
          <cell r="JN25" t="e">
            <v>#N/A</v>
          </cell>
          <cell r="JO25" t="e">
            <v>#N/A</v>
          </cell>
          <cell r="JP25" t="e">
            <v>#N/A</v>
          </cell>
          <cell r="JQ25" t="e">
            <v>#N/A</v>
          </cell>
          <cell r="JR25" t="e">
            <v>#N/A</v>
          </cell>
          <cell r="JS25" t="e">
            <v>#N/A</v>
          </cell>
          <cell r="JT25" t="e">
            <v>#N/A</v>
          </cell>
          <cell r="JU25" t="e">
            <v>#N/A</v>
          </cell>
          <cell r="JV25" t="e">
            <v>#N/A</v>
          </cell>
          <cell r="JW25" t="e">
            <v>#N/A</v>
          </cell>
          <cell r="JX25" t="e">
            <v>#N/A</v>
          </cell>
          <cell r="JY25" t="e">
            <v>#N/A</v>
          </cell>
          <cell r="JZ25" t="e">
            <v>#N/A</v>
          </cell>
          <cell r="KA25" t="e">
            <v>#N/A</v>
          </cell>
          <cell r="KB25" t="e">
            <v>#N/A</v>
          </cell>
          <cell r="KC25">
            <v>1135.107</v>
          </cell>
          <cell r="KD25">
            <v>1574.3658114264999</v>
          </cell>
          <cell r="KE25" t="e">
            <v>#N/A</v>
          </cell>
          <cell r="KF25" t="e">
            <v>#N/A</v>
          </cell>
          <cell r="KG25" t="e">
            <v>#N/A</v>
          </cell>
          <cell r="KH25" t="e">
            <v>#N/A</v>
          </cell>
          <cell r="KI25" t="e">
            <v>#N/A</v>
          </cell>
          <cell r="KJ25" t="e">
            <v>#N/A</v>
          </cell>
          <cell r="KK25" t="e">
            <v>#N/A</v>
          </cell>
          <cell r="KL25" t="e">
            <v>#N/A</v>
          </cell>
          <cell r="KM25" t="e">
            <v>#N/A</v>
          </cell>
          <cell r="KN25" t="e">
            <v>#N/A</v>
          </cell>
          <cell r="KO25" t="e">
            <v>#N/A</v>
          </cell>
          <cell r="KP25" t="e">
            <v>#N/A</v>
          </cell>
          <cell r="KQ25" t="e">
            <v>#N/A</v>
          </cell>
          <cell r="KR25" t="e">
            <v>#N/A</v>
          </cell>
          <cell r="KS25" t="e">
            <v>#N/A</v>
          </cell>
          <cell r="KT25">
            <v>135.81885399362901</v>
          </cell>
          <cell r="KU25">
            <v>2.160948265027884</v>
          </cell>
          <cell r="KV25">
            <v>-0.68379315440643129</v>
          </cell>
          <cell r="KW25">
            <v>132.94596056536699</v>
          </cell>
          <cell r="KX25">
            <v>136.753968267018</v>
          </cell>
          <cell r="KY25">
            <v>57.29124147924022</v>
          </cell>
          <cell r="KZ25">
            <v>56.832510118757433</v>
          </cell>
          <cell r="LA25">
            <v>2.7807465280034189</v>
          </cell>
          <cell r="LB25">
            <v>0.2902711509611855</v>
          </cell>
          <cell r="LC25">
            <v>7.1514170000000004</v>
          </cell>
          <cell r="LD25">
            <v>6.9</v>
          </cell>
          <cell r="LE25">
            <v>2115.7836180757099</v>
          </cell>
          <cell r="LF25">
            <v>26.238453204306801</v>
          </cell>
          <cell r="LG25">
            <v>4212.9948275911338</v>
          </cell>
          <cell r="LH25">
            <v>3911.7059992816612</v>
          </cell>
          <cell r="LI25">
            <v>8398690.9419223275</v>
          </cell>
          <cell r="LJ25">
            <v>3953.95754949919</v>
          </cell>
          <cell r="LK25">
            <v>8365718.6097971639</v>
          </cell>
          <cell r="LL25">
            <v>546.16999958375698</v>
          </cell>
          <cell r="LM25">
            <v>8.7718790619505178</v>
          </cell>
          <cell r="LN25" t="e">
            <v>#N/A</v>
          </cell>
          <cell r="LO25">
            <v>7413.0014999999894</v>
          </cell>
          <cell r="LP25">
            <v>10036.983</v>
          </cell>
          <cell r="LQ25">
            <v>-7.6554778737147036</v>
          </cell>
          <cell r="LR25">
            <v>-7.6631450422540421</v>
          </cell>
          <cell r="LS25">
            <v>-7.6794140319495394</v>
          </cell>
          <cell r="LT25">
            <v>2.8271132852629371E-2</v>
          </cell>
          <cell r="LU25">
            <v>0.49178488628026401</v>
          </cell>
          <cell r="LV25">
            <v>0.29526307456122203</v>
          </cell>
          <cell r="LW25">
            <v>0.4686949687018</v>
          </cell>
          <cell r="LX25">
            <v>63.657613521658398</v>
          </cell>
          <cell r="LY25">
            <v>31.305852226621699</v>
          </cell>
          <cell r="LZ25">
            <v>0.22794302680159101</v>
          </cell>
          <cell r="MA25">
            <v>2.406549524748347E-2</v>
          </cell>
          <cell r="MB25">
            <v>-1.844766713199639E-3</v>
          </cell>
          <cell r="MC25">
            <v>1.615061358396571E-2</v>
          </cell>
          <cell r="MD25">
            <v>2147.0659971543491</v>
          </cell>
          <cell r="ME25">
            <v>-0.21032282087588561</v>
          </cell>
          <cell r="MF25">
            <v>651.34779523743202</v>
          </cell>
          <cell r="MG25">
            <v>1.283580053411093</v>
          </cell>
          <cell r="MH25">
            <v>1.606797520158243</v>
          </cell>
          <cell r="MI25">
            <v>643.09317946102317</v>
          </cell>
          <cell r="MJ25">
            <v>641.04746053846259</v>
          </cell>
          <cell r="MK25">
            <v>56.696680058651928</v>
          </cell>
          <cell r="ML25">
            <v>55.664245687623392</v>
          </cell>
          <cell r="MM25">
            <v>1.543508723227127</v>
          </cell>
          <cell r="MN25">
            <v>1.213647871039214</v>
          </cell>
          <cell r="MO25">
            <v>16.610883999999999</v>
          </cell>
          <cell r="MP25">
            <v>18.7</v>
          </cell>
          <cell r="MQ25">
            <v>1753.6646395837299</v>
          </cell>
          <cell r="MR25">
            <v>128.71819735897199</v>
          </cell>
          <cell r="MS25">
            <v>15823.914199555869</v>
          </cell>
          <cell r="MT25">
            <v>13195.42216760812</v>
          </cell>
          <cell r="MU25">
            <v>23095254.804543789</v>
          </cell>
          <cell r="MV25">
            <v>13103.4533157937</v>
          </cell>
          <cell r="MW25">
            <v>22979062.736343589</v>
          </cell>
          <cell r="MX25">
            <v>1700.5570828935199</v>
          </cell>
          <cell r="MY25">
            <v>0.42268134083849329</v>
          </cell>
          <cell r="MZ25">
            <v>13026.9918133054</v>
          </cell>
          <cell r="NA25">
            <v>28427.4294999999</v>
          </cell>
          <cell r="NB25">
            <v>38766.938999999998</v>
          </cell>
          <cell r="NC25">
            <v>-7.1420662913091721</v>
          </cell>
          <cell r="ND25">
            <v>-7.1547521936888003</v>
          </cell>
          <cell r="NE25">
            <v>-7.1580988104382914</v>
          </cell>
          <cell r="NF25">
            <v>3.9699010249319718E-2</v>
          </cell>
          <cell r="NG25">
            <v>0.82699746372891902</v>
          </cell>
          <cell r="NH25">
            <v>0.65505718163438797</v>
          </cell>
          <cell r="NI25">
            <v>0.48854182764156301</v>
          </cell>
          <cell r="NJ25">
            <v>318.21064231559802</v>
          </cell>
          <cell r="NK25">
            <v>263.15939412655001</v>
          </cell>
          <cell r="NL25">
            <v>0.41071625645297599</v>
          </cell>
          <cell r="NM25">
            <v>1.1061385917191051E-2</v>
          </cell>
          <cell r="NN25">
            <v>-1.907837001400551E-3</v>
          </cell>
          <cell r="NO25">
            <v>2.1618787053728581E-2</v>
          </cell>
          <cell r="NP25">
            <v>1750.2475109312991</v>
          </cell>
          <cell r="NQ25">
            <v>-0.40102649680656688</v>
          </cell>
          <cell r="NR25">
            <v>141.05913366916701</v>
          </cell>
          <cell r="NS25">
            <v>2.910216880703187</v>
          </cell>
          <cell r="NT25">
            <v>4.776849263140126</v>
          </cell>
          <cell r="NU25">
            <v>137.07009658009679</v>
          </cell>
          <cell r="NV25">
            <v>134.62814988347881</v>
          </cell>
          <cell r="NW25">
            <v>68.777527112804009</v>
          </cell>
          <cell r="NX25">
            <v>68.516266777496725</v>
          </cell>
          <cell r="NY25">
            <v>3.5020146330447588</v>
          </cell>
          <cell r="NZ25">
            <v>1.882317766873953</v>
          </cell>
          <cell r="OA25">
            <v>4.7862330000000002</v>
          </cell>
          <cell r="OB25">
            <v>4.3</v>
          </cell>
          <cell r="OC25">
            <v>1749.90811450974</v>
          </cell>
          <cell r="OD25">
            <v>39.940144382693802</v>
          </cell>
          <cell r="OE25">
            <v>2549.0055342032019</v>
          </cell>
          <cell r="OF25">
            <v>2427.0041901533432</v>
          </cell>
          <cell r="OG25">
            <v>4220193.8166701794</v>
          </cell>
          <cell r="OH25">
            <v>2448.6999999999998</v>
          </cell>
          <cell r="OI25">
            <v>4285000</v>
          </cell>
          <cell r="OJ25">
            <v>464.50643571053899</v>
          </cell>
          <cell r="OK25">
            <v>1.251535191031049</v>
          </cell>
          <cell r="OL25">
            <v>2455.9</v>
          </cell>
          <cell r="OM25">
            <v>3720.2925</v>
          </cell>
          <cell r="ON25">
            <v>4946.5</v>
          </cell>
          <cell r="OO25">
            <v>-7.1260724259775747</v>
          </cell>
          <cell r="OP25">
            <v>-7.1435898413302787</v>
          </cell>
          <cell r="OQ25">
            <v>-7.1448534943065107</v>
          </cell>
          <cell r="OR25">
            <v>5.2789642910422832E-2</v>
          </cell>
          <cell r="OS25">
            <v>0.83145719701365495</v>
          </cell>
          <cell r="OT25">
            <v>1.0899323134193799</v>
          </cell>
          <cell r="OU25">
            <v>0.65353012370540098</v>
          </cell>
          <cell r="OV25">
            <v>92.186393076587706</v>
          </cell>
          <cell r="OW25">
            <v>76.649039990258601</v>
          </cell>
          <cell r="OX25">
            <v>0.62403243396691199</v>
          </cell>
          <cell r="OY25">
            <v>-4.7701213477318177E-3</v>
          </cell>
          <cell r="OZ25">
            <v>1.4375273740074209E-2</v>
          </cell>
          <cell r="PA25" t="e">
            <v>#N/A</v>
          </cell>
          <cell r="PB25">
            <v>1738.84900314224</v>
          </cell>
          <cell r="PC25">
            <v>-0.24960568994235599</v>
          </cell>
          <cell r="PD25">
            <v>1458.87469772383</v>
          </cell>
          <cell r="PE25">
            <v>0.48589070511120269</v>
          </cell>
          <cell r="PF25">
            <v>0.3465770489411657</v>
          </cell>
          <cell r="PG25">
            <v>1451.8204371647421</v>
          </cell>
          <cell r="PH25">
            <v>1453.8360356948749</v>
          </cell>
          <cell r="PI25">
            <v>60.005740103149243</v>
          </cell>
          <cell r="PJ25">
            <v>60.11536518064154</v>
          </cell>
          <cell r="PK25">
            <v>2.77921671248702</v>
          </cell>
          <cell r="PL25">
            <v>1.6744540753889761</v>
          </cell>
          <cell r="PM25">
            <v>7.6022370000000006</v>
          </cell>
          <cell r="PN25">
            <v>8.5</v>
          </cell>
          <cell r="PO25">
            <v>1639.8734259661301</v>
          </cell>
          <cell r="PP25">
            <v>321.98900043666703</v>
          </cell>
          <cell r="PQ25">
            <v>25215.38112981923</v>
          </cell>
          <cell r="PR25">
            <v>23298.448095877098</v>
          </cell>
          <cell r="PS25">
            <v>37854751.251694821</v>
          </cell>
          <cell r="PT25">
            <v>23030</v>
          </cell>
          <cell r="PU25">
            <v>37766284.999999978</v>
          </cell>
          <cell r="PV25">
            <v>4297.2922022459197</v>
          </cell>
          <cell r="PW25">
            <v>1.2055172384981989</v>
          </cell>
          <cell r="PX25">
            <v>22807.583942498401</v>
          </cell>
          <cell r="PY25">
            <v>41944.985369462796</v>
          </cell>
          <cell r="PZ25">
            <v>57530</v>
          </cell>
          <cell r="QA25">
            <v>-6.9830912368740377</v>
          </cell>
          <cell r="QB25">
            <v>-6.9851305665614447</v>
          </cell>
          <cell r="QC25">
            <v>-6.9894592001182474</v>
          </cell>
          <cell r="QD25">
            <v>5.0614027942134723E-2</v>
          </cell>
          <cell r="QE25">
            <v>1.07269836285</v>
          </cell>
          <cell r="QF25">
            <v>1.1772195737269699</v>
          </cell>
          <cell r="QG25">
            <v>0.58656370168490801</v>
          </cell>
          <cell r="QH25">
            <v>855.72294299134205</v>
          </cell>
          <cell r="QI25">
            <v>917.93259999999998</v>
          </cell>
          <cell r="QJ25">
            <v>0.64407478013828789</v>
          </cell>
          <cell r="QK25">
            <v>-2.0982674947447631E-2</v>
          </cell>
          <cell r="QL25">
            <v>-1.7102746796624491E-4</v>
          </cell>
          <cell r="QM25">
            <v>6.0151783995920013E-2</v>
          </cell>
          <cell r="QN25">
            <v>1624.7756544090851</v>
          </cell>
          <cell r="QO25">
            <v>-0.16039448128952749</v>
          </cell>
          <cell r="QP25" t="e">
            <v>#N/A</v>
          </cell>
          <cell r="QQ25" t="e">
            <v>#N/A</v>
          </cell>
          <cell r="QR25" t="e">
            <v>#N/A</v>
          </cell>
          <cell r="QS25" t="e">
            <v>#N/A</v>
          </cell>
          <cell r="QT25" t="e">
            <v>#N/A</v>
          </cell>
          <cell r="QU25" t="e">
            <v>#N/A</v>
          </cell>
          <cell r="QV25" t="e">
            <v>#N/A</v>
          </cell>
          <cell r="QW25" t="e">
            <v>#N/A</v>
          </cell>
          <cell r="QX25" t="e">
            <v>#N/A</v>
          </cell>
          <cell r="QY25" t="e">
            <v>#N/A</v>
          </cell>
          <cell r="QZ25" t="e">
            <v>#N/A</v>
          </cell>
          <cell r="RA25" t="e">
            <v>#N/A</v>
          </cell>
          <cell r="RB25" t="e">
            <v>#N/A</v>
          </cell>
          <cell r="RC25" t="e">
            <v>#N/A</v>
          </cell>
          <cell r="RD25" t="e">
            <v>#N/A</v>
          </cell>
          <cell r="RE25" t="e">
            <v>#N/A</v>
          </cell>
          <cell r="RF25" t="e">
            <v>#N/A</v>
          </cell>
          <cell r="RG25" t="e">
            <v>#N/A</v>
          </cell>
          <cell r="RH25" t="e">
            <v>#N/A</v>
          </cell>
          <cell r="RI25" t="e">
            <v>#N/A</v>
          </cell>
          <cell r="RJ25" t="e">
            <v>#N/A</v>
          </cell>
          <cell r="RK25" t="e">
            <v>#N/A</v>
          </cell>
          <cell r="RL25">
            <v>4755.2075000000004</v>
          </cell>
          <cell r="RM25" t="e">
            <v>#N/A</v>
          </cell>
          <cell r="RN25" t="e">
            <v>#N/A</v>
          </cell>
          <cell r="RO25" t="e">
            <v>#N/A</v>
          </cell>
          <cell r="RP25" t="e">
            <v>#N/A</v>
          </cell>
          <cell r="RQ25" t="e">
            <v>#N/A</v>
          </cell>
          <cell r="RR25" t="e">
            <v>#N/A</v>
          </cell>
          <cell r="RS25" t="e">
            <v>#N/A</v>
          </cell>
          <cell r="RT25" t="e">
            <v>#N/A</v>
          </cell>
          <cell r="RU25" t="e">
            <v>#N/A</v>
          </cell>
          <cell r="RV25" t="e">
            <v>#N/A</v>
          </cell>
          <cell r="RW25" t="e">
            <v>#N/A</v>
          </cell>
          <cell r="RX25" t="e">
            <v>#N/A</v>
          </cell>
          <cell r="RY25" t="e">
            <v>#N/A</v>
          </cell>
          <cell r="RZ25" t="e">
            <v>#N/A</v>
          </cell>
          <cell r="SA25" t="e">
            <v>#N/A</v>
          </cell>
          <cell r="SB25" t="e">
            <v>#N/A</v>
          </cell>
          <cell r="SC25" t="e">
            <v>#N/A</v>
          </cell>
          <cell r="SD25" t="e">
            <v>#N/A</v>
          </cell>
          <cell r="SE25" t="e">
            <v>#N/A</v>
          </cell>
          <cell r="SF25" t="e">
            <v>#N/A</v>
          </cell>
          <cell r="SG25" t="e">
            <v>#N/A</v>
          </cell>
          <cell r="SH25" t="e">
            <v>#N/A</v>
          </cell>
          <cell r="SI25" t="e">
            <v>#N/A</v>
          </cell>
          <cell r="SJ25" t="e">
            <v>#N/A</v>
          </cell>
          <cell r="SK25" t="e">
            <v>#N/A</v>
          </cell>
          <cell r="SL25" t="e">
            <v>#N/A</v>
          </cell>
          <cell r="SM25" t="e">
            <v>#N/A</v>
          </cell>
          <cell r="SN25" t="e">
            <v>#N/A</v>
          </cell>
          <cell r="SO25" t="e">
            <v>#N/A</v>
          </cell>
          <cell r="SP25" t="e">
            <v>#N/A</v>
          </cell>
          <cell r="SQ25" t="e">
            <v>#N/A</v>
          </cell>
          <cell r="SR25" t="e">
            <v>#N/A</v>
          </cell>
          <cell r="SS25" t="e">
            <v>#N/A</v>
          </cell>
          <cell r="ST25" t="e">
            <v>#N/A</v>
          </cell>
          <cell r="SU25" t="e">
            <v>#N/A</v>
          </cell>
          <cell r="SV25" t="e">
            <v>#N/A</v>
          </cell>
          <cell r="SW25">
            <v>7800.9440000000004</v>
          </cell>
          <cell r="SX25">
            <v>10596.486999999999</v>
          </cell>
          <cell r="SY25" t="e">
            <v>#N/A</v>
          </cell>
          <cell r="SZ25" t="e">
            <v>#N/A</v>
          </cell>
          <cell r="TA25" t="e">
            <v>#N/A</v>
          </cell>
          <cell r="TB25" t="e">
            <v>#N/A</v>
          </cell>
          <cell r="TC25">
            <v>83.353499999999997</v>
          </cell>
          <cell r="TD25" t="e">
            <v>#N/A</v>
          </cell>
          <cell r="TE25" t="e">
            <v>#N/A</v>
          </cell>
          <cell r="TF25">
            <v>18.0240977939591</v>
          </cell>
          <cell r="TG25">
            <v>1502.3716354687699</v>
          </cell>
          <cell r="TH25" t="e">
            <v>#N/A</v>
          </cell>
          <cell r="TI25" t="e">
            <v>#N/A</v>
          </cell>
          <cell r="TJ25" t="e">
            <v>#N/A</v>
          </cell>
          <cell r="TK25" t="e">
            <v>#N/A</v>
          </cell>
          <cell r="TL25" t="e">
            <v>#N/A</v>
          </cell>
          <cell r="TM25" t="e">
            <v>#N/A</v>
          </cell>
          <cell r="TN25">
            <v>67.545757892693103</v>
          </cell>
          <cell r="TO25">
            <v>-2.9029258333925219</v>
          </cell>
          <cell r="TP25">
            <v>-1.7728765794843391</v>
          </cell>
          <cell r="TQ25">
            <v>69.565183577820591</v>
          </cell>
          <cell r="TR25">
            <v>68.764874243060177</v>
          </cell>
          <cell r="TS25">
            <v>65.518438540014756</v>
          </cell>
          <cell r="TT25">
            <v>65.302748972851816</v>
          </cell>
          <cell r="TU25">
            <v>3.2496531385548089</v>
          </cell>
          <cell r="TV25">
            <v>2.4357398987158159</v>
          </cell>
          <cell r="TW25">
            <v>15.98524963166993</v>
          </cell>
          <cell r="TX25">
            <v>16.2</v>
          </cell>
          <cell r="TY25">
            <v>2072.2622129729202</v>
          </cell>
          <cell r="TZ25">
            <v>12.444753571480801</v>
          </cell>
          <cell r="UA25">
            <v>1555.8151383160539</v>
          </cell>
          <cell r="UB25">
            <v>1307.1142046489219</v>
          </cell>
          <cell r="UC25">
            <v>2704907.2965650959</v>
          </cell>
          <cell r="UD25">
            <v>1308.0793403468599</v>
          </cell>
          <cell r="UE25">
            <v>2710683.388571342</v>
          </cell>
          <cell r="UF25">
            <v>236.72670863689501</v>
          </cell>
          <cell r="UG25">
            <v>1.9542922362356661</v>
          </cell>
          <cell r="UH25" t="e">
            <v>#N/A</v>
          </cell>
          <cell r="UI25">
            <v>2382.4650000000001</v>
          </cell>
          <cell r="UJ25">
            <v>3530.7</v>
          </cell>
          <cell r="UK25">
            <v>-7.3288743258423548</v>
          </cell>
          <cell r="UL25">
            <v>-7.3138315854572138</v>
          </cell>
          <cell r="UM25">
            <v>-7.2980288444979244</v>
          </cell>
          <cell r="UN25">
            <v>3.4999683016188533E-2</v>
          </cell>
          <cell r="UO25">
            <v>0.98490027477132003</v>
          </cell>
          <cell r="UP25">
            <v>0.91143925800436099</v>
          </cell>
          <cell r="UQ25">
            <v>0.47511691861945299</v>
          </cell>
          <cell r="UR25">
            <v>32.092132355791897</v>
          </cell>
          <cell r="US25">
            <v>31.607549975217101</v>
          </cell>
          <cell r="UT25">
            <v>0.87838600648520693</v>
          </cell>
          <cell r="UU25" t="e">
            <v>#N/A</v>
          </cell>
          <cell r="UV25" t="e">
            <v>#N/A</v>
          </cell>
          <cell r="UW25">
            <v>-1.478635401268889E-2</v>
          </cell>
          <cell r="UX25">
            <v>2069.373346984326</v>
          </cell>
          <cell r="UY25">
            <v>-3.6576027536217033E-2</v>
          </cell>
          <cell r="UZ25">
            <v>1425.2742601949101</v>
          </cell>
          <cell r="VA25">
            <v>1.305519388478116</v>
          </cell>
          <cell r="VB25">
            <v>1.2056296903523831</v>
          </cell>
          <cell r="VC25">
            <v>1406.906818896397</v>
          </cell>
          <cell r="VD25">
            <v>1408.2954323348049</v>
          </cell>
          <cell r="VE25">
            <v>56.325524863491573</v>
          </cell>
          <cell r="VF25">
            <v>56.121123116945611</v>
          </cell>
          <cell r="VG25">
            <v>2.2152232408334531</v>
          </cell>
          <cell r="VH25">
            <v>1.047636595224688</v>
          </cell>
          <cell r="VI25">
            <v>8.5228520000000003</v>
          </cell>
          <cell r="VJ25">
            <v>9.8000000000000007</v>
          </cell>
          <cell r="VK25">
            <v>1866.3279273238199</v>
          </cell>
          <cell r="VL25">
            <v>295.25993042316497</v>
          </cell>
          <cell r="VM25">
            <v>24225.795955906538</v>
          </cell>
          <cell r="VN25">
            <v>22161.067220762641</v>
          </cell>
          <cell r="VO25">
            <v>41019790.273291796</v>
          </cell>
          <cell r="VP25">
            <v>21931.255081748801</v>
          </cell>
          <cell r="VQ25">
            <v>40930913.840330228</v>
          </cell>
          <cell r="VR25">
            <v>4128.9408571358599</v>
          </cell>
          <cell r="VS25">
            <v>0.28185388137371609</v>
          </cell>
          <cell r="VT25">
            <v>21856.5554365629</v>
          </cell>
          <cell r="VU25">
            <v>43166.9834999999</v>
          </cell>
          <cell r="VV25">
            <v>56629.288</v>
          </cell>
          <cell r="VW25">
            <v>-7.0447096470570241</v>
          </cell>
          <cell r="VX25">
            <v>-7.0488430729890794</v>
          </cell>
          <cell r="VY25">
            <v>-7.0590902211516244</v>
          </cell>
          <cell r="VZ25">
            <v>4.6923171163192723E-2</v>
          </cell>
          <cell r="WA25">
            <v>0.79396675050483601</v>
          </cell>
          <cell r="WB25">
            <v>0.72338930373155497</v>
          </cell>
          <cell r="WC25">
            <v>0.53134950137608394</v>
          </cell>
          <cell r="WD25">
            <v>757.31876747873594</v>
          </cell>
          <cell r="WE25">
            <v>601.28592091142002</v>
          </cell>
          <cell r="WF25">
            <v>0.46232906458381701</v>
          </cell>
          <cell r="WG25">
            <v>2.8185388137343019E-3</v>
          </cell>
          <cell r="WH25">
            <v>6.6711630210204622E-3</v>
          </cell>
          <cell r="WI25">
            <v>3.6753012747295553E-2</v>
          </cell>
          <cell r="WJ25">
            <v>1850.984425283476</v>
          </cell>
          <cell r="WK25">
            <v>1.725152971587818E-4</v>
          </cell>
          <cell r="WL25" t="e">
            <v>#N/A</v>
          </cell>
          <cell r="WM25" t="e">
            <v>#N/A</v>
          </cell>
          <cell r="WN25" t="e">
            <v>#N/A</v>
          </cell>
          <cell r="WO25" t="e">
            <v>#N/A</v>
          </cell>
          <cell r="WP25" t="e">
            <v>#N/A</v>
          </cell>
          <cell r="WQ25" t="e">
            <v>#N/A</v>
          </cell>
          <cell r="WR25" t="e">
            <v>#N/A</v>
          </cell>
          <cell r="WS25" t="e">
            <v>#N/A</v>
          </cell>
          <cell r="WT25" t="e">
            <v>#N/A</v>
          </cell>
          <cell r="WU25" t="e">
            <v>#N/A</v>
          </cell>
          <cell r="WV25" t="e">
            <v>#N/A</v>
          </cell>
          <cell r="WW25" t="e">
            <v>#N/A</v>
          </cell>
          <cell r="WX25" t="e">
            <v>#N/A</v>
          </cell>
          <cell r="WY25" t="e">
            <v>#N/A</v>
          </cell>
          <cell r="WZ25" t="e">
            <v>#N/A</v>
          </cell>
          <cell r="XA25" t="e">
            <v>#N/A</v>
          </cell>
          <cell r="XB25" t="e">
            <v>#N/A</v>
          </cell>
          <cell r="XC25" t="e">
            <v>#N/A</v>
          </cell>
          <cell r="XD25" t="e">
            <v>#N/A</v>
          </cell>
          <cell r="XE25" t="e">
            <v>#N/A</v>
          </cell>
          <cell r="XF25" t="e">
            <v>#N/A</v>
          </cell>
          <cell r="XG25">
            <v>2647.7184999999899</v>
          </cell>
          <cell r="XH25">
            <v>3655.0484999999999</v>
          </cell>
          <cell r="XI25" t="e">
            <v>#N/A</v>
          </cell>
          <cell r="XJ25" t="e">
            <v>#N/A</v>
          </cell>
          <cell r="XK25" t="e">
            <v>#N/A</v>
          </cell>
          <cell r="XL25" t="e">
            <v>#N/A</v>
          </cell>
          <cell r="XM25" t="e">
            <v>#N/A</v>
          </cell>
          <cell r="XN25" t="e">
            <v>#N/A</v>
          </cell>
          <cell r="XO25" t="e">
            <v>#N/A</v>
          </cell>
          <cell r="XP25" t="e">
            <v>#N/A</v>
          </cell>
          <cell r="XQ25" t="e">
            <v>#N/A</v>
          </cell>
          <cell r="XR25" t="e">
            <v>#N/A</v>
          </cell>
          <cell r="XS25" t="e">
            <v>#N/A</v>
          </cell>
          <cell r="XT25" t="e">
            <v>#N/A</v>
          </cell>
          <cell r="XU25" t="e">
            <v>#N/A</v>
          </cell>
          <cell r="XV25" t="e">
            <v>#N/A</v>
          </cell>
          <cell r="XW25" t="e">
            <v>#N/A</v>
          </cell>
          <cell r="XX25">
            <v>21.190014646824</v>
          </cell>
          <cell r="XY25">
            <v>0.57520297820758959</v>
          </cell>
          <cell r="XZ25">
            <v>0.33655035074122708</v>
          </cell>
          <cell r="YA25">
            <v>21.06882613144256</v>
          </cell>
          <cell r="YB25">
            <v>21.1189387842727</v>
          </cell>
          <cell r="YC25">
            <v>56.528992613388972</v>
          </cell>
          <cell r="YD25">
            <v>56.594918425803748</v>
          </cell>
          <cell r="YE25">
            <v>4.1202285664413196</v>
          </cell>
          <cell r="YF25">
            <v>3.297308951333644</v>
          </cell>
          <cell r="YG25">
            <v>1.9478629999999999</v>
          </cell>
          <cell r="YH25">
            <v>2</v>
          </cell>
          <cell r="YI25">
            <v>1668.41621845708</v>
          </cell>
          <cell r="YJ25">
            <v>3.9006650918333401</v>
          </cell>
          <cell r="YK25">
            <v>162.91045351082099</v>
          </cell>
          <cell r="YL25">
            <v>176.50294432450909</v>
          </cell>
          <cell r="YM25">
            <v>291832.46553503</v>
          </cell>
          <cell r="YN25">
            <v>175.71461716937301</v>
          </cell>
          <cell r="YO25">
            <v>293165.1171053588</v>
          </cell>
          <cell r="YP25">
            <v>47.7518053137103</v>
          </cell>
          <cell r="YQ25">
            <v>-0.23418841080358191</v>
          </cell>
          <cell r="YR25">
            <v>159.466270077334</v>
          </cell>
          <cell r="YS25">
            <v>287.8535</v>
          </cell>
          <cell r="YT25">
            <v>373.9</v>
          </cell>
          <cell r="YU25">
            <v>-6.4820951671176488</v>
          </cell>
          <cell r="YV25">
            <v>-6.4866302907723998</v>
          </cell>
          <cell r="YW25">
            <v>-6.4848692518465603</v>
          </cell>
          <cell r="YX25">
            <v>4.7500069933523938E-2</v>
          </cell>
          <cell r="YY25">
            <v>1.07656439406146</v>
          </cell>
          <cell r="YZ25">
            <v>1.05567780015081</v>
          </cell>
          <cell r="ZA25">
            <v>0.37631525564336499</v>
          </cell>
          <cell r="ZB25">
            <v>7.9741257789062407</v>
          </cell>
          <cell r="ZC25">
            <v>8.5846598873380895</v>
          </cell>
          <cell r="ZD25">
            <v>0.40443944966926099</v>
          </cell>
          <cell r="ZE25">
            <v>-2.341884108037799E-3</v>
          </cell>
          <cell r="ZF25">
            <v>-2.3418841080377999E-3</v>
          </cell>
          <cell r="ZG25">
            <v>2.7415543251946801E-2</v>
          </cell>
          <cell r="ZH25">
            <v>1653.4141492760709</v>
          </cell>
          <cell r="ZI25">
            <v>-5.3870205067751984E-3</v>
          </cell>
          <cell r="ZJ25" t="e">
            <v>#N/A</v>
          </cell>
          <cell r="ZK25" t="e">
            <v>#N/A</v>
          </cell>
          <cell r="ZL25" t="e">
            <v>#N/A</v>
          </cell>
          <cell r="ZM25" t="e">
            <v>#N/A</v>
          </cell>
          <cell r="ZN25" t="e">
            <v>#N/A</v>
          </cell>
          <cell r="ZO25" t="e">
            <v>#N/A</v>
          </cell>
          <cell r="ZP25" t="e">
            <v>#N/A</v>
          </cell>
          <cell r="ZQ25" t="e">
            <v>#N/A</v>
          </cell>
          <cell r="ZR25" t="e">
            <v>#N/A</v>
          </cell>
          <cell r="ZS25" t="e">
            <v>#N/A</v>
          </cell>
          <cell r="ZT25" t="e">
            <v>#N/A</v>
          </cell>
          <cell r="ZU25" t="e">
            <v>#N/A</v>
          </cell>
          <cell r="ZV25" t="e">
            <v>#N/A</v>
          </cell>
          <cell r="ZW25" t="e">
            <v>#N/A</v>
          </cell>
          <cell r="ZX25" t="e">
            <v>#N/A</v>
          </cell>
          <cell r="ZY25" t="e">
            <v>#N/A</v>
          </cell>
          <cell r="ZZ25" t="e">
            <v>#N/A</v>
          </cell>
          <cell r="AAA25" t="e">
            <v>#N/A</v>
          </cell>
          <cell r="AAB25" t="e">
            <v>#N/A</v>
          </cell>
          <cell r="AAC25" t="e">
            <v>#N/A</v>
          </cell>
          <cell r="AAD25" t="e">
            <v>#N/A</v>
          </cell>
          <cell r="AAE25">
            <v>1945.26999999999</v>
          </cell>
          <cell r="AAF25">
            <v>2653.4335000000001</v>
          </cell>
          <cell r="AAG25" t="e">
            <v>#N/A</v>
          </cell>
          <cell r="AAH25" t="e">
            <v>#N/A</v>
          </cell>
          <cell r="AAI25" t="e">
            <v>#N/A</v>
          </cell>
          <cell r="AAJ25" t="e">
            <v>#N/A</v>
          </cell>
          <cell r="AAK25" t="e">
            <v>#N/A</v>
          </cell>
          <cell r="AAL25" t="e">
            <v>#N/A</v>
          </cell>
          <cell r="AAM25" t="e">
            <v>#N/A</v>
          </cell>
          <cell r="AAN25" t="e">
            <v>#N/A</v>
          </cell>
          <cell r="AAO25" t="e">
            <v>#N/A</v>
          </cell>
          <cell r="AAP25" t="e">
            <v>#N/A</v>
          </cell>
          <cell r="AAQ25" t="e">
            <v>#N/A</v>
          </cell>
          <cell r="AAR25" t="e">
            <v>#N/A</v>
          </cell>
          <cell r="AAS25" t="e">
            <v>#N/A</v>
          </cell>
          <cell r="AAT25" t="e">
            <v>#N/A</v>
          </cell>
          <cell r="AAU25" t="e">
            <v>#N/A</v>
          </cell>
          <cell r="AAV25" t="e">
            <v>#N/A</v>
          </cell>
          <cell r="AAW25" t="e">
            <v>#N/A</v>
          </cell>
          <cell r="AAX25" t="e">
            <v>#N/A</v>
          </cell>
          <cell r="AAY25" t="e">
            <v>#N/A</v>
          </cell>
          <cell r="AAZ25" t="e">
            <v>#N/A</v>
          </cell>
          <cell r="ABA25" t="e">
            <v>#N/A</v>
          </cell>
          <cell r="ABB25" t="e">
            <v>#N/A</v>
          </cell>
          <cell r="ABC25" t="e">
            <v>#N/A</v>
          </cell>
          <cell r="ABD25" t="e">
            <v>#N/A</v>
          </cell>
          <cell r="ABE25" t="e">
            <v>#N/A</v>
          </cell>
          <cell r="ABF25" t="e">
            <v>#N/A</v>
          </cell>
          <cell r="ABG25" t="e">
            <v>#N/A</v>
          </cell>
          <cell r="ABH25" t="e">
            <v>#N/A</v>
          </cell>
          <cell r="ABI25" t="e">
            <v>#N/A</v>
          </cell>
          <cell r="ABJ25" t="e">
            <v>#N/A</v>
          </cell>
          <cell r="ABK25" t="e">
            <v>#N/A</v>
          </cell>
          <cell r="ABL25" t="e">
            <v>#N/A</v>
          </cell>
          <cell r="ABM25" t="e">
            <v>#N/A</v>
          </cell>
          <cell r="ABN25" t="e">
            <v>#N/A</v>
          </cell>
          <cell r="ABO25" t="e">
            <v>#N/A</v>
          </cell>
          <cell r="ABP25" t="e">
            <v>#N/A</v>
          </cell>
          <cell r="ABQ25">
            <v>251.04849999999999</v>
          </cell>
          <cell r="ABR25">
            <v>346.34708171206199</v>
          </cell>
          <cell r="ABS25" t="e">
            <v>#N/A</v>
          </cell>
          <cell r="ABT25" t="e">
            <v>#N/A</v>
          </cell>
          <cell r="ABU25" t="e">
            <v>#N/A</v>
          </cell>
          <cell r="ABV25" t="e">
            <v>#N/A</v>
          </cell>
          <cell r="ABW25">
            <v>0.90144421150710397</v>
          </cell>
          <cell r="ABX25" t="e">
            <v>#N/A</v>
          </cell>
          <cell r="ABY25" t="e">
            <v>#N/A</v>
          </cell>
          <cell r="ABZ25">
            <v>1.7918777075786501</v>
          </cell>
          <cell r="ACA25">
            <v>1.6152777872254001</v>
          </cell>
          <cell r="ACB25" t="e">
            <v>#N/A</v>
          </cell>
          <cell r="ACC25" t="e">
            <v>#N/A</v>
          </cell>
          <cell r="ACD25" t="e">
            <v>#N/A</v>
          </cell>
          <cell r="ACE25" t="e">
            <v>#N/A</v>
          </cell>
          <cell r="ACF25" t="e">
            <v>#N/A</v>
          </cell>
          <cell r="ACG25" t="e">
            <v>#N/A</v>
          </cell>
          <cell r="ACH25">
            <v>427.78603906651199</v>
          </cell>
          <cell r="ACI25">
            <v>0.72484716793925763</v>
          </cell>
          <cell r="ACJ25">
            <v>-0.71586384402365644</v>
          </cell>
          <cell r="ACK25">
            <v>424.70755835773213</v>
          </cell>
          <cell r="ACL25">
            <v>430.87048508379632</v>
          </cell>
          <cell r="ACM25">
            <v>62.893588800595772</v>
          </cell>
          <cell r="ACN25">
            <v>62.92473178189654</v>
          </cell>
          <cell r="ACO25">
            <v>1.5863183684071911</v>
          </cell>
          <cell r="ACP25">
            <v>1.2251459862675951</v>
          </cell>
          <cell r="ACQ25">
            <v>9.0132739999999991</v>
          </cell>
          <cell r="ACR25">
            <v>9.1</v>
          </cell>
          <cell r="ACS25">
            <v>1496.2083275673299</v>
          </cell>
          <cell r="ACT25">
            <v>86.355666036770486</v>
          </cell>
          <cell r="ACU25">
            <v>7086.4763212331591</v>
          </cell>
          <cell r="ACV25">
            <v>6447.7527934552936</v>
          </cell>
          <cell r="ACW25">
            <v>9660353.227547599</v>
          </cell>
          <cell r="ACX25">
            <v>6438.4188679245199</v>
          </cell>
          <cell r="ACY25">
            <v>9633215.9265552871</v>
          </cell>
          <cell r="ACZ25">
            <v>1248.7588887859199</v>
          </cell>
          <cell r="ADA25">
            <v>-0.4997078212513717</v>
          </cell>
          <cell r="ADB25">
            <v>6440.5452713906598</v>
          </cell>
          <cell r="ADC25">
            <v>11261.83</v>
          </cell>
          <cell r="ADD25">
            <v>14760</v>
          </cell>
          <cell r="ADE25">
            <v>-6.8893167348773936</v>
          </cell>
          <cell r="ADF25">
            <v>-6.8883784528382446</v>
          </cell>
          <cell r="ADG25">
            <v>-6.898367574222255</v>
          </cell>
          <cell r="ADH25">
            <v>4.827397162342615E-2</v>
          </cell>
          <cell r="ADI25">
            <v>1.0594815107250899</v>
          </cell>
          <cell r="ADJ25">
            <v>1.0840754360768301</v>
          </cell>
          <cell r="ADK25">
            <v>0.51905771074671403</v>
          </cell>
          <cell r="ADL25">
            <v>222.045642127268</v>
          </cell>
          <cell r="ADM25">
            <v>235.25325237092201</v>
          </cell>
          <cell r="ADN25">
            <v>0.58999888625563301</v>
          </cell>
          <cell r="ADO25">
            <v>-4.9970782125063609E-3</v>
          </cell>
          <cell r="ADP25">
            <v>-1.225207651671527E-2</v>
          </cell>
          <cell r="ADQ25">
            <v>2.4910566519171659E-2</v>
          </cell>
          <cell r="ADR25">
            <v>1498.251179442427</v>
          </cell>
          <cell r="ADS25">
            <v>-0.65638145941795401</v>
          </cell>
          <cell r="ADT25" t="e">
            <v>#N/A</v>
          </cell>
          <cell r="ADU25" t="e">
            <v>#N/A</v>
          </cell>
          <cell r="ADV25" t="e">
            <v>#N/A</v>
          </cell>
          <cell r="ADW25" t="e">
            <v>#N/A</v>
          </cell>
          <cell r="ADX25" t="e">
            <v>#N/A</v>
          </cell>
          <cell r="ADY25" t="e">
            <v>#N/A</v>
          </cell>
          <cell r="ADZ25" t="e">
            <v>#N/A</v>
          </cell>
          <cell r="AEA25" t="e">
            <v>#N/A</v>
          </cell>
          <cell r="AEB25" t="e">
            <v>#N/A</v>
          </cell>
          <cell r="AEC25" t="e">
            <v>#N/A</v>
          </cell>
          <cell r="AED25" t="e">
            <v>#N/A</v>
          </cell>
          <cell r="AEE25" t="e">
            <v>#N/A</v>
          </cell>
          <cell r="AEF25" t="e">
            <v>#N/A</v>
          </cell>
          <cell r="AEG25" t="e">
            <v>#N/A</v>
          </cell>
          <cell r="AEH25" t="e">
            <v>#N/A</v>
          </cell>
          <cell r="AEI25" t="e">
            <v>#N/A</v>
          </cell>
          <cell r="AEJ25" t="e">
            <v>#N/A</v>
          </cell>
          <cell r="AEK25" t="e">
            <v>#N/A</v>
          </cell>
          <cell r="AEL25" t="e">
            <v>#N/A</v>
          </cell>
          <cell r="AEM25" t="e">
            <v>#N/A</v>
          </cell>
          <cell r="AEN25" t="e">
            <v>#N/A</v>
          </cell>
          <cell r="AEO25">
            <v>26572.046220800101</v>
          </cell>
          <cell r="AEP25">
            <v>37745.304332882799</v>
          </cell>
          <cell r="AEQ25" t="e">
            <v>#N/A</v>
          </cell>
          <cell r="AER25" t="e">
            <v>#N/A</v>
          </cell>
          <cell r="AES25" t="e">
            <v>#N/A</v>
          </cell>
          <cell r="AET25" t="e">
            <v>#N/A</v>
          </cell>
          <cell r="AEU25">
            <v>7.1179399999999907E-2</v>
          </cell>
          <cell r="AEV25" t="e">
            <v>#N/A</v>
          </cell>
          <cell r="AEW25" t="e">
            <v>#N/A</v>
          </cell>
          <cell r="AEX25">
            <v>43.749478683237001</v>
          </cell>
          <cell r="AEY25">
            <v>3.1140616429855998</v>
          </cell>
          <cell r="AEZ25" t="e">
            <v>#N/A</v>
          </cell>
          <cell r="AFA25" t="e">
            <v>#N/A</v>
          </cell>
          <cell r="AFB25" t="e">
            <v>#N/A</v>
          </cell>
          <cell r="AFC25" t="e">
            <v>#N/A</v>
          </cell>
          <cell r="AFD25" t="e">
            <v>#N/A</v>
          </cell>
          <cell r="AFE25" t="e">
            <v>#N/A</v>
          </cell>
          <cell r="AFF25">
            <v>123.749985862747</v>
          </cell>
          <cell r="AFG25">
            <v>2.4979319376594589E-2</v>
          </cell>
          <cell r="AFH25">
            <v>-1.2388964536381051</v>
          </cell>
          <cell r="AFI25">
            <v>123.7190816782048</v>
          </cell>
          <cell r="AFJ25">
            <v>125.30235226123661</v>
          </cell>
          <cell r="AFK25">
            <v>66.475532939312984</v>
          </cell>
          <cell r="AFL25">
            <v>66.926071767003208</v>
          </cell>
          <cell r="AFM25">
            <v>1.9284426148244549</v>
          </cell>
          <cell r="AFN25">
            <v>1.934767006699722</v>
          </cell>
          <cell r="AFO25">
            <v>7.9111900000000004</v>
          </cell>
          <cell r="AFP25">
            <v>7.8</v>
          </cell>
          <cell r="AFQ25">
            <v>1861.36372887524</v>
          </cell>
          <cell r="AFR25">
            <v>27.6608143657933</v>
          </cell>
          <cell r="AFS25">
            <v>4904.9606013587563</v>
          </cell>
          <cell r="AFT25">
            <v>4516.9198487601216</v>
          </cell>
          <cell r="AFU25">
            <v>8374721.0336901639</v>
          </cell>
          <cell r="AFV25">
            <v>4491.9295608230595</v>
          </cell>
          <cell r="AFW25">
            <v>8361114.7571785292</v>
          </cell>
          <cell r="AFX25">
            <v>292.33895976379398</v>
          </cell>
          <cell r="AFY25">
            <v>-2.5579291904997739</v>
          </cell>
          <cell r="AFZ25" t="e">
            <v>#N/A</v>
          </cell>
          <cell r="AGA25">
            <v>7328.9234999999899</v>
          </cell>
          <cell r="AGB25">
            <v>10019.61</v>
          </cell>
          <cell r="AGC25">
            <v>-7.5294231035579324</v>
          </cell>
          <cell r="AGD25">
            <v>-7.5149999694719423</v>
          </cell>
          <cell r="AGE25">
            <v>-7.5307297690549557</v>
          </cell>
          <cell r="AGF25">
            <v>5.1658684292399469E-2</v>
          </cell>
          <cell r="AGG25">
            <v>0.84825221216867297</v>
          </cell>
          <cell r="AGH25">
            <v>0.47740009359923502</v>
          </cell>
          <cell r="AGI25">
            <v>0.37843453969447099</v>
          </cell>
          <cell r="AGJ25">
            <v>46.831268937166101</v>
          </cell>
          <cell r="AGK25">
            <v>39.724727474617197</v>
          </cell>
          <cell r="AGL25">
            <v>0.30846360595760203</v>
          </cell>
          <cell r="AGM25">
            <v>-1.7740044136501348E-2</v>
          </cell>
          <cell r="AGN25">
            <v>2.1377075473269381E-2</v>
          </cell>
          <cell r="AGO25">
            <v>4.999678152734293E-2</v>
          </cell>
          <cell r="AGP25">
            <v>1854.077848202021</v>
          </cell>
          <cell r="AGQ25">
            <v>0.47008865462598859</v>
          </cell>
          <cell r="AGR25" t="e">
            <v>#N/A</v>
          </cell>
          <cell r="AGS25" t="e">
            <v>#N/A</v>
          </cell>
          <cell r="AGT25" t="e">
            <v>#N/A</v>
          </cell>
          <cell r="AGU25" t="e">
            <v>#N/A</v>
          </cell>
          <cell r="AGV25" t="e">
            <v>#N/A</v>
          </cell>
          <cell r="AGW25" t="e">
            <v>#N/A</v>
          </cell>
          <cell r="AGX25" t="e">
            <v>#N/A</v>
          </cell>
          <cell r="AGY25" t="e">
            <v>#N/A</v>
          </cell>
          <cell r="AGZ25" t="e">
            <v>#N/A</v>
          </cell>
          <cell r="AHA25" t="e">
            <v>#N/A</v>
          </cell>
          <cell r="AHB25" t="e">
            <v>#N/A</v>
          </cell>
          <cell r="AHC25" t="e">
            <v>#N/A</v>
          </cell>
          <cell r="AHD25" t="e">
            <v>#N/A</v>
          </cell>
          <cell r="AHE25" t="e">
            <v>#N/A</v>
          </cell>
          <cell r="AHF25" t="e">
            <v>#N/A</v>
          </cell>
          <cell r="AHG25" t="e">
            <v>#N/A</v>
          </cell>
          <cell r="AHH25" t="e">
            <v>#N/A</v>
          </cell>
          <cell r="AHI25" t="e">
            <v>#N/A</v>
          </cell>
          <cell r="AHJ25" t="e">
            <v>#N/A</v>
          </cell>
          <cell r="AHK25" t="e">
            <v>#N/A</v>
          </cell>
          <cell r="AHL25" t="e">
            <v>#N/A</v>
          </cell>
          <cell r="AHM25">
            <v>16585.412</v>
          </cell>
          <cell r="AHN25">
            <v>23054.287359724101</v>
          </cell>
          <cell r="AHO25" t="e">
            <v>#N/A</v>
          </cell>
          <cell r="AHP25" t="e">
            <v>#N/A</v>
          </cell>
          <cell r="AHQ25" t="e">
            <v>#N/A</v>
          </cell>
          <cell r="AHR25" t="e">
            <v>#N/A</v>
          </cell>
          <cell r="AHS25">
            <v>2.3643800000000001E-3</v>
          </cell>
          <cell r="AHT25" t="e">
            <v>#N/A</v>
          </cell>
          <cell r="AHU25" t="e">
            <v>#N/A</v>
          </cell>
          <cell r="AHV25">
            <v>38.240448658844997</v>
          </cell>
          <cell r="AHW25">
            <v>9.0414952000000007E-2</v>
          </cell>
          <cell r="AHX25" t="e">
            <v>#N/A</v>
          </cell>
          <cell r="AHY25" t="e">
            <v>#N/A</v>
          </cell>
          <cell r="AHZ25" t="e">
            <v>#N/A</v>
          </cell>
          <cell r="AIA25" t="e">
            <v>#N/A</v>
          </cell>
          <cell r="AIB25" t="e">
            <v>#N/A</v>
          </cell>
          <cell r="AIC25" t="e">
            <v>#N/A</v>
          </cell>
          <cell r="AID25">
            <v>2708.3974895509</v>
          </cell>
          <cell r="AIE25">
            <v>1.961478044620657</v>
          </cell>
          <cell r="AIF25">
            <v>3.075477510569824</v>
          </cell>
          <cell r="AIG25">
            <v>2656.2948492818468</v>
          </cell>
          <cell r="AIH25">
            <v>2627.5866529681311</v>
          </cell>
          <cell r="AII25">
            <v>73.859467669972119</v>
          </cell>
          <cell r="AIJ25">
            <v>73.961811355238126</v>
          </cell>
          <cell r="AIK25">
            <v>-0.24139717466971081</v>
          </cell>
          <cell r="AIL25">
            <v>0.41981948049434342</v>
          </cell>
          <cell r="AIM25">
            <v>3.0953940000000002</v>
          </cell>
          <cell r="AIN25">
            <v>2.5</v>
          </cell>
          <cell r="AIO25">
            <v>1559.6764595577599</v>
          </cell>
          <cell r="AIP25">
            <v>656.63309647481492</v>
          </cell>
          <cell r="AIQ25">
            <v>4639.6284942137127</v>
          </cell>
          <cell r="AIR25">
            <v>4496.0137121815314</v>
          </cell>
          <cell r="AIS25">
            <v>6949112.5069332849</v>
          </cell>
          <cell r="AIT25">
            <v>4517.3782574778706</v>
          </cell>
          <cell r="AIU25">
            <v>7045648.5271062879</v>
          </cell>
          <cell r="AIV25">
            <v>9306.0377694570107</v>
          </cell>
          <cell r="AIW25">
            <v>6.5750808242914793E-2</v>
          </cell>
          <cell r="AIX25" t="e">
            <v>#N/A</v>
          </cell>
          <cell r="AIY25">
            <v>6273.0055000000002</v>
          </cell>
          <cell r="AIZ25">
            <v>8436</v>
          </cell>
          <cell r="AJA25">
            <v>-5.5434826252713769</v>
          </cell>
          <cell r="AJB25">
            <v>-5.5570749971872146</v>
          </cell>
          <cell r="AJC25">
            <v>-5.5539399580406261</v>
          </cell>
          <cell r="AJD25">
            <v>4.1874590771118499E-2</v>
          </cell>
          <cell r="AJE25">
            <v>7.2419200000000004</v>
          </cell>
          <cell r="AJF25">
            <v>9.0671601712129899</v>
          </cell>
          <cell r="AJG25">
            <v>0.67120763373374204</v>
          </cell>
          <cell r="AJH25">
            <v>173.426177575743</v>
          </cell>
          <cell r="AJI25">
            <v>1255.9385039093199</v>
          </cell>
          <cell r="AJJ25">
            <v>0.44936295283485</v>
          </cell>
          <cell r="AJK25">
            <v>-3.0474291337439369E-3</v>
          </cell>
          <cell r="AJL25">
            <v>1.028886361382369E-2</v>
          </cell>
          <cell r="AJM25" t="e">
            <v>#N/A</v>
          </cell>
          <cell r="AJN25">
            <v>1545.616395275955</v>
          </cell>
          <cell r="AJO25">
            <v>0.36542409502600132</v>
          </cell>
          <cell r="AJP25" t="e">
            <v>#N/A</v>
          </cell>
          <cell r="AJQ25" t="e">
            <v>#N/A</v>
          </cell>
          <cell r="AJR25" t="e">
            <v>#N/A</v>
          </cell>
          <cell r="AJS25" t="e">
            <v>#N/A</v>
          </cell>
          <cell r="AJT25" t="e">
            <v>#N/A</v>
          </cell>
          <cell r="AJU25" t="e">
            <v>#N/A</v>
          </cell>
          <cell r="AJV25" t="e">
            <v>#N/A</v>
          </cell>
          <cell r="AJW25" t="e">
            <v>#N/A</v>
          </cell>
          <cell r="AJX25" t="e">
            <v>#N/A</v>
          </cell>
          <cell r="AJY25" t="e">
            <v>#N/A</v>
          </cell>
          <cell r="AJZ25" t="e">
            <v>#N/A</v>
          </cell>
          <cell r="AKA25" t="e">
            <v>#N/A</v>
          </cell>
          <cell r="AKB25" t="e">
            <v>#N/A</v>
          </cell>
          <cell r="AKC25" t="e">
            <v>#N/A</v>
          </cell>
          <cell r="AKD25" t="e">
            <v>#N/A</v>
          </cell>
          <cell r="AKE25" t="e">
            <v>#N/A</v>
          </cell>
          <cell r="AKF25" t="e">
            <v>#N/A</v>
          </cell>
          <cell r="AKG25" t="e">
            <v>#N/A</v>
          </cell>
          <cell r="AKH25" t="e">
            <v>#N/A</v>
          </cell>
          <cell r="AKI25" t="e">
            <v>#N/A</v>
          </cell>
          <cell r="AKJ25" t="e">
            <v>#N/A</v>
          </cell>
          <cell r="AKK25">
            <v>1476.3655000000001</v>
          </cell>
          <cell r="AKL25">
            <v>1995.1955</v>
          </cell>
          <cell r="AKM25" t="e">
            <v>#N/A</v>
          </cell>
          <cell r="AKN25" t="e">
            <v>#N/A</v>
          </cell>
          <cell r="AKO25" t="e">
            <v>#N/A</v>
          </cell>
          <cell r="AKP25" t="e">
            <v>#N/A</v>
          </cell>
          <cell r="AKQ25" t="e">
            <v>#N/A</v>
          </cell>
          <cell r="AKR25" t="e">
            <v>#N/A</v>
          </cell>
          <cell r="AKS25" t="e">
            <v>#N/A</v>
          </cell>
          <cell r="AKT25" t="e">
            <v>#N/A</v>
          </cell>
          <cell r="AKU25" t="e">
            <v>#N/A</v>
          </cell>
          <cell r="AKV25" t="e">
            <v>#N/A</v>
          </cell>
          <cell r="AKW25" t="e">
            <v>#N/A</v>
          </cell>
          <cell r="AKX25" t="e">
            <v>#N/A</v>
          </cell>
          <cell r="AKY25" t="e">
            <v>#N/A</v>
          </cell>
          <cell r="AKZ25" t="e">
            <v>#N/A</v>
          </cell>
          <cell r="ALA25" t="e">
            <v>#N/A</v>
          </cell>
          <cell r="ALB25" t="e">
            <v>#N/A</v>
          </cell>
          <cell r="ALC25" t="e">
            <v>#N/A</v>
          </cell>
          <cell r="ALD25" t="e">
            <v>#N/A</v>
          </cell>
          <cell r="ALE25" t="e">
            <v>#N/A</v>
          </cell>
          <cell r="ALF25" t="e">
            <v>#N/A</v>
          </cell>
          <cell r="ALG25" t="e">
            <v>#N/A</v>
          </cell>
          <cell r="ALH25" t="e">
            <v>#N/A</v>
          </cell>
          <cell r="ALI25" t="e">
            <v>#N/A</v>
          </cell>
          <cell r="ALJ25" t="e">
            <v>#N/A</v>
          </cell>
          <cell r="ALK25" t="e">
            <v>#N/A</v>
          </cell>
          <cell r="ALL25" t="e">
            <v>#N/A</v>
          </cell>
          <cell r="ALM25" t="e">
            <v>#N/A</v>
          </cell>
          <cell r="ALN25" t="e">
            <v>#N/A</v>
          </cell>
          <cell r="ALO25" t="e">
            <v>#N/A</v>
          </cell>
          <cell r="ALP25" t="e">
            <v>#N/A</v>
          </cell>
          <cell r="ALQ25" t="e">
            <v>#N/A</v>
          </cell>
          <cell r="ALR25" t="e">
            <v>#N/A</v>
          </cell>
          <cell r="ALS25" t="e">
            <v>#N/A</v>
          </cell>
          <cell r="ALT25" t="e">
            <v>#N/A</v>
          </cell>
          <cell r="ALU25" t="e">
            <v>#N/A</v>
          </cell>
          <cell r="ALV25" t="e">
            <v>#N/A</v>
          </cell>
          <cell r="ALW25">
            <v>3666.5039999999899</v>
          </cell>
          <cell r="ALX25">
            <v>5250.5959999999995</v>
          </cell>
          <cell r="ALY25" t="e">
            <v>#N/A</v>
          </cell>
          <cell r="ALZ25" t="e">
            <v>#N/A</v>
          </cell>
          <cell r="AMA25" t="e">
            <v>#N/A</v>
          </cell>
          <cell r="AMB25" t="e">
            <v>#N/A</v>
          </cell>
          <cell r="AMC25" t="e">
            <v>#N/A</v>
          </cell>
          <cell r="AMD25" t="e">
            <v>#N/A</v>
          </cell>
          <cell r="AME25" t="e">
            <v>#N/A</v>
          </cell>
          <cell r="AMF25" t="e">
            <v>#N/A</v>
          </cell>
          <cell r="AMG25" t="e">
            <v>#N/A</v>
          </cell>
          <cell r="AMH25" t="e">
            <v>#N/A</v>
          </cell>
          <cell r="AMI25" t="e">
            <v>#N/A</v>
          </cell>
          <cell r="AMJ25" t="e">
            <v>#N/A</v>
          </cell>
          <cell r="AMK25" t="e">
            <v>#N/A</v>
          </cell>
          <cell r="AML25" t="e">
            <v>#N/A</v>
          </cell>
          <cell r="AMM25" t="e">
            <v>#N/A</v>
          </cell>
          <cell r="AMN25">
            <v>1271.1393105883999</v>
          </cell>
          <cell r="AMO25">
            <v>3.964223542232848</v>
          </cell>
          <cell r="AMP25">
            <v>4.8702668850333364</v>
          </cell>
          <cell r="AMQ25">
            <v>1222.6699409456289</v>
          </cell>
          <cell r="AMR25">
            <v>1212.106489613418</v>
          </cell>
          <cell r="AMS25">
            <v>67.475868124778785</v>
          </cell>
          <cell r="AMT25">
            <v>66.900839699073018</v>
          </cell>
          <cell r="AMU25">
            <v>0.81778461460180196</v>
          </cell>
          <cell r="AMV25">
            <v>1.425896584779895</v>
          </cell>
          <cell r="AMW25">
            <v>8.9892959999999995</v>
          </cell>
          <cell r="AMX25">
            <v>8.6</v>
          </cell>
          <cell r="AMY25">
            <v>1636.2105408915399</v>
          </cell>
          <cell r="AMZ25">
            <v>254.62410022361499</v>
          </cell>
          <cell r="ANA25">
            <v>28329.242736373519</v>
          </cell>
          <cell r="ANB25">
            <v>25782.6432522424</v>
          </cell>
          <cell r="ANC25">
            <v>41813881.628866091</v>
          </cell>
          <cell r="AND25">
            <v>26115.483655738299</v>
          </cell>
          <cell r="ANE25">
            <v>42730429.637999743</v>
          </cell>
          <cell r="ANF25">
            <v>3074.3875636051898</v>
          </cell>
          <cell r="ANG25">
            <v>1.620256218203586</v>
          </cell>
          <cell r="ANH25" t="e">
            <v>#N/A</v>
          </cell>
          <cell r="ANI25">
            <v>42345.122817294097</v>
          </cell>
          <cell r="ANJ25">
            <v>56916.130409999998</v>
          </cell>
          <cell r="ANK25">
            <v>-7.0839066861644939</v>
          </cell>
          <cell r="ANL25">
            <v>-7.100859590790451</v>
          </cell>
          <cell r="ANM25">
            <v>-7.1086894354335319</v>
          </cell>
          <cell r="ANN25">
            <v>5.6131249619149337E-2</v>
          </cell>
          <cell r="ANO25">
            <v>0.66443399999999997</v>
          </cell>
          <cell r="ANP25">
            <v>0.71606563936147005</v>
          </cell>
          <cell r="ANQ25">
            <v>0.58609584873644605</v>
          </cell>
          <cell r="ANR25">
            <v>837.65965713910305</v>
          </cell>
          <cell r="ANS25">
            <v>556.56955663156202</v>
          </cell>
          <cell r="ANT25">
            <v>0.39224836387131301</v>
          </cell>
          <cell r="ANU25">
            <v>1.008951465039223E-2</v>
          </cell>
          <cell r="ANV25">
            <v>-1.472343506326977E-2</v>
          </cell>
          <cell r="ANW25">
            <v>5.7797760374199057E-2</v>
          </cell>
          <cell r="ANX25">
            <v>1621.784128949982</v>
          </cell>
          <cell r="ANY25">
            <v>0.2226209425025161</v>
          </cell>
          <cell r="ANZ25">
            <v>10131.7641628733</v>
          </cell>
          <cell r="AOA25">
            <v>1.180619918852077</v>
          </cell>
          <cell r="AOB25">
            <v>2.1486312565983661</v>
          </cell>
          <cell r="AOC25">
            <v>10013.54228803805</v>
          </cell>
          <cell r="AOD25">
            <v>9918.6489708532754</v>
          </cell>
          <cell r="AOE25">
            <v>73.913461367876508</v>
          </cell>
          <cell r="AOF25">
            <v>73.876578605341152</v>
          </cell>
          <cell r="AOG25">
            <v>1.2701760970335489</v>
          </cell>
          <cell r="AOH25">
            <v>1.2109117767696631</v>
          </cell>
          <cell r="AOI25">
            <v>6.2011450000000004</v>
          </cell>
          <cell r="AOJ25">
            <v>5.5</v>
          </cell>
          <cell r="AOK25">
            <v>1661.61133650685</v>
          </cell>
          <cell r="AOL25">
            <v>1832.13478674627</v>
          </cell>
          <cell r="AOM25">
            <v>133087.3206286472</v>
          </cell>
          <cell r="AON25">
            <v>124834.38289984989</v>
          </cell>
          <cell r="AOO25">
            <v>206703867.78793079</v>
          </cell>
          <cell r="AOP25">
            <v>125830.307224277</v>
          </cell>
          <cell r="AOQ25">
            <v>209081064.9599984</v>
          </cell>
          <cell r="AOR25">
            <v>23823.944040668499</v>
          </cell>
          <cell r="AOS25">
            <v>1.596133346594208</v>
          </cell>
          <cell r="AOT25">
            <v>125416.682468139</v>
          </cell>
          <cell r="AOU25">
            <v>180148.19194540399</v>
          </cell>
          <cell r="AOV25">
            <v>245061</v>
          </cell>
          <cell r="AOW25">
            <v>-6.7568767012093849</v>
          </cell>
          <cell r="AOX25">
            <v>-6.7633698642702331</v>
          </cell>
          <cell r="AOY25">
            <v>-6.7611810862459807</v>
          </cell>
          <cell r="AOZ25">
            <v>5.2611694919918572E-2</v>
          </cell>
          <cell r="APA25">
            <v>1.18248</v>
          </cell>
          <cell r="APB25">
            <v>1.1273287493920101</v>
          </cell>
          <cell r="APC25">
            <v>0.49884984845470698</v>
          </cell>
          <cell r="APD25">
            <v>4428.3522765712696</v>
          </cell>
          <cell r="APE25">
            <v>5236.4380000000001</v>
          </cell>
          <cell r="APF25">
            <v>0.54756904284158603</v>
          </cell>
          <cell r="APG25">
            <v>1.596133346593771E-2</v>
          </cell>
          <cell r="APH25">
            <v>6.7010753341690699E-3</v>
          </cell>
          <cell r="API25">
            <v>1.1618834134294339E-2</v>
          </cell>
          <cell r="APJ25">
            <v>1655.824805524627</v>
          </cell>
          <cell r="APK25">
            <v>8.9925405237911704E-2</v>
          </cell>
        </row>
        <row r="26">
          <cell r="A26">
            <v>1989</v>
          </cell>
          <cell r="B26">
            <v>225.22711987695399</v>
          </cell>
          <cell r="C26">
            <v>0.27238808396754521</v>
          </cell>
          <cell r="D26">
            <v>-0.29563251793477408</v>
          </cell>
          <cell r="E26">
            <v>224.61529457975021</v>
          </cell>
          <cell r="F26">
            <v>225.89493877233389</v>
          </cell>
          <cell r="G26">
            <v>62.882291911478667</v>
          </cell>
          <cell r="H26">
            <v>62.900988160406939</v>
          </cell>
          <cell r="I26">
            <v>1.5364441227797341</v>
          </cell>
          <cell r="J26">
            <v>1.406979866220226</v>
          </cell>
          <cell r="K26">
            <v>3.653664</v>
          </cell>
          <cell r="L26">
            <v>3.5</v>
          </cell>
          <cell r="M26">
            <v>1824.196171</v>
          </cell>
          <cell r="N26">
            <v>56.7894786394167</v>
          </cell>
          <cell r="O26">
            <v>3616.9455159022932</v>
          </cell>
          <cell r="P26">
            <v>3484.794479688157</v>
          </cell>
          <cell r="Q26">
            <v>6340777.4059544764</v>
          </cell>
          <cell r="R26">
            <v>3489.3149749509598</v>
          </cell>
          <cell r="S26">
            <v>6365195.0167185022</v>
          </cell>
          <cell r="T26">
            <v>695.34086785827094</v>
          </cell>
          <cell r="U26">
            <v>1.7211445363277229</v>
          </cell>
          <cell r="V26" t="e">
            <v>#N/A</v>
          </cell>
          <cell r="W26">
            <v>5750.2205000000004</v>
          </cell>
          <cell r="X26">
            <v>7619.57</v>
          </cell>
          <cell r="Y26">
            <v>-7.0565624776567164</v>
          </cell>
          <cell r="Z26">
            <v>-7.0563978853318492</v>
          </cell>
          <cell r="AA26">
            <v>-7.0567843867666467</v>
          </cell>
          <cell r="AB26">
            <v>5.5696918882889523E-2</v>
          </cell>
          <cell r="AC26">
            <v>1.05880685740863</v>
          </cell>
          <cell r="AD26">
            <v>1.0283749593963301</v>
          </cell>
          <cell r="AE26">
            <v>0.53456985816338898</v>
          </cell>
          <cell r="AF26">
            <v>120.399629527172</v>
          </cell>
          <cell r="AG26">
            <v>127.47995337282801</v>
          </cell>
          <cell r="AH26">
            <v>0.585690651095083</v>
          </cell>
          <cell r="AI26">
            <v>1.7211445363279201E-2</v>
          </cell>
          <cell r="AJ26">
            <v>4.26429728636675E-3</v>
          </cell>
          <cell r="AK26" t="e">
            <v>#N/A</v>
          </cell>
          <cell r="AL26">
            <v>1819.555627430256</v>
          </cell>
          <cell r="AM26">
            <v>-1.4126049544072041E-2</v>
          </cell>
          <cell r="AN26">
            <v>282.09723550932398</v>
          </cell>
          <cell r="AO26">
            <v>1.3884678540622359</v>
          </cell>
          <cell r="AP26">
            <v>1.553021861811388</v>
          </cell>
          <cell r="AQ26">
            <v>278.23404523221768</v>
          </cell>
          <cell r="AR26">
            <v>277.78320165911828</v>
          </cell>
          <cell r="AS26">
            <v>54.925762948147472</v>
          </cell>
          <cell r="AT26">
            <v>54.788721275923777</v>
          </cell>
          <cell r="AU26">
            <v>1.6556125658520491</v>
          </cell>
          <cell r="AV26">
            <v>1.548749250467196</v>
          </cell>
          <cell r="AW26">
            <v>8.683351</v>
          </cell>
          <cell r="AX26">
            <v>7.5</v>
          </cell>
          <cell r="AY26">
            <v>1664.0096831895701</v>
          </cell>
          <cell r="AZ26">
            <v>61.672805856270998</v>
          </cell>
          <cell r="BA26">
            <v>4097.7232508308753</v>
          </cell>
          <cell r="BB26">
            <v>3741.9035579526198</v>
          </cell>
          <cell r="BC26">
            <v>6235784.9942517681</v>
          </cell>
          <cell r="BD26">
            <v>3799.8748257164898</v>
          </cell>
          <cell r="BE26">
            <v>6323028.5049005188</v>
          </cell>
          <cell r="BF26">
            <v>725.81040789943802</v>
          </cell>
          <cell r="BG26">
            <v>3.5371326264708398</v>
          </cell>
          <cell r="BH26">
            <v>3839.5922764227598</v>
          </cell>
          <cell r="BI26">
            <v>7479.1364999999896</v>
          </cell>
          <cell r="BJ26" t="e">
            <v>#N/A</v>
          </cell>
          <cell r="BK26">
            <v>-6.8421100231789103</v>
          </cell>
          <cell r="BL26">
            <v>-6.8482074781931779</v>
          </cell>
          <cell r="BM26">
            <v>-6.8468682130460596</v>
          </cell>
          <cell r="BN26">
            <v>5.534543940190139E-2</v>
          </cell>
          <cell r="BO26">
            <v>1.07537698407779</v>
          </cell>
          <cell r="BP26">
            <v>1.0225783796936601</v>
          </cell>
          <cell r="BQ26">
            <v>0.52877988537019904</v>
          </cell>
          <cell r="BR26">
            <v>149.16734385587</v>
          </cell>
          <cell r="BS26">
            <v>160.41112835862199</v>
          </cell>
          <cell r="BT26">
            <v>0.56577461723020905</v>
          </cell>
          <cell r="BU26">
            <v>3.5371326264706397E-2</v>
          </cell>
          <cell r="BV26">
            <v>2.7243253971743651E-3</v>
          </cell>
          <cell r="BW26">
            <v>1.205580703521676E-2</v>
          </cell>
          <cell r="BX26">
            <v>1666.4740011802101</v>
          </cell>
          <cell r="BY26">
            <v>-0.7178924980221657</v>
          </cell>
          <cell r="BZ26" t="e">
            <v>#N/A</v>
          </cell>
          <cell r="CA26" t="e">
            <v>#N/A</v>
          </cell>
          <cell r="CB26" t="e">
            <v>#N/A</v>
          </cell>
          <cell r="CC26" t="e">
            <v>#N/A</v>
          </cell>
          <cell r="CD26" t="e">
            <v>#N/A</v>
          </cell>
          <cell r="CE26" t="e">
            <v>#N/A</v>
          </cell>
          <cell r="CF26" t="e">
            <v>#N/A</v>
          </cell>
          <cell r="CG26" t="e">
            <v>#N/A</v>
          </cell>
          <cell r="CH26" t="e">
            <v>#N/A</v>
          </cell>
          <cell r="CI26" t="e">
            <v>#N/A</v>
          </cell>
          <cell r="CJ26" t="e">
            <v>#N/A</v>
          </cell>
          <cell r="CK26" t="e">
            <v>#N/A</v>
          </cell>
          <cell r="CL26" t="e">
            <v>#N/A</v>
          </cell>
          <cell r="CM26" t="e">
            <v>#N/A</v>
          </cell>
          <cell r="CN26" t="e">
            <v>#N/A</v>
          </cell>
          <cell r="CO26" t="e">
            <v>#N/A</v>
          </cell>
          <cell r="CP26" t="e">
            <v>#N/A</v>
          </cell>
          <cell r="CQ26" t="e">
            <v>#N/A</v>
          </cell>
          <cell r="CR26" t="e">
            <v>#N/A</v>
          </cell>
          <cell r="CS26" t="e">
            <v>#N/A</v>
          </cell>
          <cell r="CT26" t="e">
            <v>#N/A</v>
          </cell>
          <cell r="CU26">
            <v>6616.7494999999999</v>
          </cell>
          <cell r="CV26">
            <v>8876.9719999999998</v>
          </cell>
          <cell r="CW26" t="e">
            <v>#N/A</v>
          </cell>
          <cell r="CX26" t="e">
            <v>#N/A</v>
          </cell>
          <cell r="CY26" t="e">
            <v>#N/A</v>
          </cell>
          <cell r="CZ26" t="e">
            <v>#N/A</v>
          </cell>
          <cell r="DA26">
            <v>1.1233899999999999E-3</v>
          </cell>
          <cell r="DB26" t="e">
            <v>#N/A</v>
          </cell>
          <cell r="DC26" t="e">
            <v>#N/A</v>
          </cell>
          <cell r="DD26" t="e">
            <v>#N/A</v>
          </cell>
          <cell r="DE26" t="e">
            <v>#N/A</v>
          </cell>
          <cell r="DF26" t="e">
            <v>#N/A</v>
          </cell>
          <cell r="DG26" t="e">
            <v>#N/A</v>
          </cell>
          <cell r="DH26" t="e">
            <v>#N/A</v>
          </cell>
          <cell r="DI26" t="e">
            <v>#N/A</v>
          </cell>
          <cell r="DJ26" t="e">
            <v>#N/A</v>
          </cell>
          <cell r="DK26" t="e">
            <v>#N/A</v>
          </cell>
          <cell r="DL26" t="e">
            <v>#N/A</v>
          </cell>
          <cell r="DM26" t="e">
            <v>#N/A</v>
          </cell>
          <cell r="DN26" t="e">
            <v>#N/A</v>
          </cell>
          <cell r="DO26" t="e">
            <v>#N/A</v>
          </cell>
          <cell r="DP26" t="e">
            <v>#N/A</v>
          </cell>
          <cell r="DQ26" t="e">
            <v>#N/A</v>
          </cell>
          <cell r="DR26" t="e">
            <v>#N/A</v>
          </cell>
          <cell r="DS26" t="e">
            <v>#N/A</v>
          </cell>
          <cell r="DT26" t="e">
            <v>#N/A</v>
          </cell>
          <cell r="DU26" t="e">
            <v>#N/A</v>
          </cell>
          <cell r="DV26" t="e">
            <v>#N/A</v>
          </cell>
          <cell r="DW26" t="e">
            <v>#N/A</v>
          </cell>
          <cell r="DX26" t="e">
            <v>#N/A</v>
          </cell>
          <cell r="DY26" t="e">
            <v>#N/A</v>
          </cell>
          <cell r="DZ26" t="e">
            <v>#N/A</v>
          </cell>
          <cell r="EA26" t="e">
            <v>#N/A</v>
          </cell>
          <cell r="EB26" t="e">
            <v>#N/A</v>
          </cell>
          <cell r="EC26" t="e">
            <v>#N/A</v>
          </cell>
          <cell r="ED26" t="e">
            <v>#N/A</v>
          </cell>
          <cell r="EE26" t="e">
            <v>#N/A</v>
          </cell>
          <cell r="EF26" t="e">
            <v>#N/A</v>
          </cell>
          <cell r="EG26" t="e">
            <v>#N/A</v>
          </cell>
          <cell r="EH26">
            <v>567.70000000000005</v>
          </cell>
          <cell r="EI26" t="e">
            <v>#N/A</v>
          </cell>
          <cell r="EJ26" t="e">
            <v>#N/A</v>
          </cell>
          <cell r="EK26" t="e">
            <v>#N/A</v>
          </cell>
          <cell r="EL26" t="e">
            <v>#N/A</v>
          </cell>
          <cell r="EM26">
            <v>1.01246424751483</v>
          </cell>
          <cell r="EN26" t="e">
            <v>#N/A</v>
          </cell>
          <cell r="EO26" t="e">
            <v>#N/A</v>
          </cell>
          <cell r="EP26">
            <v>4.2705923692271996</v>
          </cell>
          <cell r="EQ26">
            <v>4.3238220895522286</v>
          </cell>
          <cell r="ER26" t="e">
            <v>#N/A</v>
          </cell>
          <cell r="ES26" t="e">
            <v>#N/A</v>
          </cell>
          <cell r="ET26" t="e">
            <v>#N/A</v>
          </cell>
          <cell r="EU26" t="e">
            <v>#N/A</v>
          </cell>
          <cell r="EV26" t="e">
            <v>#N/A</v>
          </cell>
          <cell r="EW26" t="e">
            <v>#N/A</v>
          </cell>
          <cell r="EX26" t="e">
            <v>#N/A</v>
          </cell>
          <cell r="EY26" t="e">
            <v>#N/A</v>
          </cell>
          <cell r="EZ26" t="e">
            <v>#N/A</v>
          </cell>
          <cell r="FA26" t="e">
            <v>#N/A</v>
          </cell>
          <cell r="FB26" t="e">
            <v>#N/A</v>
          </cell>
          <cell r="FC26" t="e">
            <v>#N/A</v>
          </cell>
          <cell r="FD26" t="e">
            <v>#N/A</v>
          </cell>
          <cell r="FE26" t="e">
            <v>#N/A</v>
          </cell>
          <cell r="FF26" t="e">
            <v>#N/A</v>
          </cell>
          <cell r="FG26" t="e">
            <v>#N/A</v>
          </cell>
          <cell r="FH26" t="e">
            <v>#N/A</v>
          </cell>
          <cell r="FI26" t="e">
            <v>#N/A</v>
          </cell>
          <cell r="FJ26" t="e">
            <v>#N/A</v>
          </cell>
          <cell r="FK26" t="e">
            <v>#N/A</v>
          </cell>
          <cell r="FL26" t="e">
            <v>#N/A</v>
          </cell>
          <cell r="FM26" t="e">
            <v>#N/A</v>
          </cell>
          <cell r="FN26" t="e">
            <v>#N/A</v>
          </cell>
          <cell r="FO26" t="e">
            <v>#N/A</v>
          </cell>
          <cell r="FP26" t="e">
            <v>#N/A</v>
          </cell>
          <cell r="FQ26" t="e">
            <v>#N/A</v>
          </cell>
          <cell r="FR26" t="e">
            <v>#N/A</v>
          </cell>
          <cell r="FS26">
            <v>7527.3819999999896</v>
          </cell>
          <cell r="FT26">
            <v>10364.5869849391</v>
          </cell>
          <cell r="FU26" t="e">
            <v>#N/A</v>
          </cell>
          <cell r="FV26" t="e">
            <v>#N/A</v>
          </cell>
          <cell r="FW26" t="e">
            <v>#N/A</v>
          </cell>
          <cell r="FX26" t="e">
            <v>#N/A</v>
          </cell>
          <cell r="FY26" t="e">
            <v>#N/A</v>
          </cell>
          <cell r="FZ26" t="e">
            <v>#N/A</v>
          </cell>
          <cell r="GA26" t="e">
            <v>#N/A</v>
          </cell>
          <cell r="GB26" t="e">
            <v>#N/A</v>
          </cell>
          <cell r="GC26" t="e">
            <v>#N/A</v>
          </cell>
          <cell r="GD26" t="e">
            <v>#N/A</v>
          </cell>
          <cell r="GE26" t="e">
            <v>#N/A</v>
          </cell>
          <cell r="GF26" t="e">
            <v>#N/A</v>
          </cell>
          <cell r="GG26" t="e">
            <v>#N/A</v>
          </cell>
          <cell r="GH26" t="e">
            <v>#N/A</v>
          </cell>
          <cell r="GI26" t="e">
            <v>#N/A</v>
          </cell>
          <cell r="GJ26">
            <v>2198.2685322294001</v>
          </cell>
          <cell r="GK26">
            <v>0.19538772015186279</v>
          </cell>
          <cell r="GL26">
            <v>-0.82992022688229694</v>
          </cell>
          <cell r="GM26">
            <v>2193.9817612854772</v>
          </cell>
          <cell r="GN26">
            <v>2216.6650841247888</v>
          </cell>
          <cell r="GO26">
            <v>64.663306149829211</v>
          </cell>
          <cell r="GP26">
            <v>64.807953085511102</v>
          </cell>
          <cell r="GQ26">
            <v>2.857524011269863</v>
          </cell>
          <cell r="GR26">
            <v>2.0713197524538711</v>
          </cell>
          <cell r="GS26">
            <v>6.7489970000000001</v>
          </cell>
          <cell r="GT26">
            <v>6.3999999999999986</v>
          </cell>
          <cell r="GU26">
            <v>1595.8436777234999</v>
          </cell>
          <cell r="GV26">
            <v>475.91962914343202</v>
          </cell>
          <cell r="GW26">
            <v>39252.490880954792</v>
          </cell>
          <cell r="GX26">
            <v>36603.341448973879</v>
          </cell>
          <cell r="GY26">
            <v>58387936.882024333</v>
          </cell>
          <cell r="GZ26">
            <v>36658.329547999099</v>
          </cell>
          <cell r="HA26">
            <v>58500963.445078932</v>
          </cell>
          <cell r="HB26">
            <v>6681.1397253138302</v>
          </cell>
          <cell r="HC26">
            <v>2.493332563286987E-2</v>
          </cell>
          <cell r="HD26">
            <v>37110.602811724093</v>
          </cell>
          <cell r="HE26">
            <v>60567.398000000001</v>
          </cell>
          <cell r="HF26">
            <v>78711.0328275293</v>
          </cell>
          <cell r="HG26">
            <v>-7.0120000134569702</v>
          </cell>
          <cell r="HH26">
            <v>-7.006577531110814</v>
          </cell>
          <cell r="HI26">
            <v>-7.0126949395793794</v>
          </cell>
          <cell r="HJ26">
            <v>5.2364155215161363E-2</v>
          </cell>
          <cell r="HK26">
            <v>1.0584508878583501</v>
          </cell>
          <cell r="HL26">
            <v>1.05771619570876</v>
          </cell>
          <cell r="HM26">
            <v>0.58010063228040099</v>
          </cell>
          <cell r="HN26">
            <v>1275.2169654683801</v>
          </cell>
          <cell r="HO26">
            <v>1349.75452931205</v>
          </cell>
          <cell r="HP26">
            <v>0.60989903532641399</v>
          </cell>
          <cell r="HQ26">
            <v>2.4933325632290341E-4</v>
          </cell>
          <cell r="HR26">
            <v>6.8167503476223631E-3</v>
          </cell>
          <cell r="HS26">
            <v>5.540107002472304E-2</v>
          </cell>
          <cell r="HT26">
            <v>1595.1531901375399</v>
          </cell>
          <cell r="HU26">
            <v>-1.042209438338682</v>
          </cell>
          <cell r="HV26">
            <v>1417.8352877207601</v>
          </cell>
          <cell r="HW26">
            <v>-1.4546868635575421</v>
          </cell>
          <cell r="HX26">
            <v>-0.442675367532952</v>
          </cell>
          <cell r="HY26">
            <v>1438.7648104153609</v>
          </cell>
          <cell r="HZ26">
            <v>1424.1396029422669</v>
          </cell>
          <cell r="IA26">
            <v>72.883542445294921</v>
          </cell>
          <cell r="IB26">
            <v>72.470379635702585</v>
          </cell>
          <cell r="IC26">
            <v>0.9846195235303945</v>
          </cell>
          <cell r="ID26">
            <v>1.711270755538141</v>
          </cell>
          <cell r="IE26">
            <v>6.3312650000000001</v>
          </cell>
          <cell r="IF26">
            <v>6.8</v>
          </cell>
          <cell r="IG26">
            <v>1454.9503595164099</v>
          </cell>
          <cell r="IH26">
            <v>247.810248483169</v>
          </cell>
          <cell r="II26">
            <v>2822.1295661608901</v>
          </cell>
          <cell r="IJ26">
            <v>2643.4530646838939</v>
          </cell>
          <cell r="IK26">
            <v>3869456.0865268479</v>
          </cell>
          <cell r="IL26">
            <v>2645.22</v>
          </cell>
          <cell r="IM26">
            <v>3848663.7899999982</v>
          </cell>
          <cell r="IN26">
            <v>3622.2337196456201</v>
          </cell>
          <cell r="IO26">
            <v>-1.4589852415343161</v>
          </cell>
          <cell r="IP26">
            <v>2662.76</v>
          </cell>
          <cell r="IQ26">
            <v>3894.1835000000001</v>
          </cell>
          <cell r="IR26">
            <v>5131.88</v>
          </cell>
          <cell r="IS26">
            <v>-5.4674133912910534</v>
          </cell>
          <cell r="IT26">
            <v>-5.454475251308712</v>
          </cell>
          <cell r="IU26">
            <v>-5.4562618343799691</v>
          </cell>
          <cell r="IV26">
            <v>5.1255578769719243E-2</v>
          </cell>
          <cell r="IW26">
            <v>8.0492899999999992</v>
          </cell>
          <cell r="IX26">
            <v>10.255810016731401</v>
          </cell>
          <cell r="IY26">
            <v>0.53625840829359195</v>
          </cell>
          <cell r="IZ26">
            <v>101.999635992739</v>
          </cell>
          <cell r="JA26">
            <v>821.02464999999995</v>
          </cell>
          <cell r="JB26">
            <v>0.60987656657288802</v>
          </cell>
          <cell r="JC26">
            <v>-1.51366655316556E-2</v>
          </cell>
          <cell r="JD26">
            <v>-8.9829466050281379E-4</v>
          </cell>
          <cell r="JE26">
            <v>7.380226512176104E-4</v>
          </cell>
          <cell r="JF26">
            <v>1463.7884584455669</v>
          </cell>
          <cell r="JG26">
            <v>-1.0011259248620119</v>
          </cell>
          <cell r="JH26" t="e">
            <v>#N/A</v>
          </cell>
          <cell r="JI26" t="e">
            <v>#N/A</v>
          </cell>
          <cell r="JJ26" t="e">
            <v>#N/A</v>
          </cell>
          <cell r="JK26" t="e">
            <v>#N/A</v>
          </cell>
          <cell r="JL26" t="e">
            <v>#N/A</v>
          </cell>
          <cell r="JM26" t="e">
            <v>#N/A</v>
          </cell>
          <cell r="JN26" t="e">
            <v>#N/A</v>
          </cell>
          <cell r="JO26" t="e">
            <v>#N/A</v>
          </cell>
          <cell r="JP26" t="e">
            <v>#N/A</v>
          </cell>
          <cell r="JQ26" t="e">
            <v>#N/A</v>
          </cell>
          <cell r="JR26" t="e">
            <v>#N/A</v>
          </cell>
          <cell r="JS26" t="e">
            <v>#N/A</v>
          </cell>
          <cell r="JT26" t="e">
            <v>#N/A</v>
          </cell>
          <cell r="JU26" t="e">
            <v>#N/A</v>
          </cell>
          <cell r="JV26" t="e">
            <v>#N/A</v>
          </cell>
          <cell r="JW26" t="e">
            <v>#N/A</v>
          </cell>
          <cell r="JX26" t="e">
            <v>#N/A</v>
          </cell>
          <cell r="JY26" t="e">
            <v>#N/A</v>
          </cell>
          <cell r="JZ26" t="e">
            <v>#N/A</v>
          </cell>
          <cell r="KA26" t="e">
            <v>#N/A</v>
          </cell>
          <cell r="KB26" t="e">
            <v>#N/A</v>
          </cell>
          <cell r="KC26">
            <v>1138.9604999999999</v>
          </cell>
          <cell r="KD26">
            <v>1580.64654419516</v>
          </cell>
          <cell r="KE26" t="e">
            <v>#N/A</v>
          </cell>
          <cell r="KF26" t="e">
            <v>#N/A</v>
          </cell>
          <cell r="KG26" t="e">
            <v>#N/A</v>
          </cell>
          <cell r="KH26" t="e">
            <v>#N/A</v>
          </cell>
          <cell r="KI26" t="e">
            <v>#N/A</v>
          </cell>
          <cell r="KJ26" t="e">
            <v>#N/A</v>
          </cell>
          <cell r="KK26" t="e">
            <v>#N/A</v>
          </cell>
          <cell r="KL26" t="e">
            <v>#N/A</v>
          </cell>
          <cell r="KM26" t="e">
            <v>#N/A</v>
          </cell>
          <cell r="KN26" t="e">
            <v>#N/A</v>
          </cell>
          <cell r="KO26" t="e">
            <v>#N/A</v>
          </cell>
          <cell r="KP26" t="e">
            <v>#N/A</v>
          </cell>
          <cell r="KQ26" t="e">
            <v>#N/A</v>
          </cell>
          <cell r="KR26" t="e">
            <v>#N/A</v>
          </cell>
          <cell r="KS26" t="e">
            <v>#N/A</v>
          </cell>
          <cell r="KT26">
            <v>140.97857366755599</v>
          </cell>
          <cell r="KU26">
            <v>4.6664179719288379</v>
          </cell>
          <cell r="KV26">
            <v>1.938417765830414</v>
          </cell>
          <cell r="KW26">
            <v>134.69322481769271</v>
          </cell>
          <cell r="KX26">
            <v>138.2977848365347</v>
          </cell>
          <cell r="KY26">
            <v>56.820719028278397</v>
          </cell>
          <cell r="KZ26">
            <v>56.552570932588779</v>
          </cell>
          <cell r="LA26">
            <v>1.368787815350458</v>
          </cell>
          <cell r="LB26">
            <v>0.1771370475386114</v>
          </cell>
          <cell r="LC26">
            <v>7.3178540000000014</v>
          </cell>
          <cell r="LD26">
            <v>6.8</v>
          </cell>
          <cell r="LE26">
            <v>2159.8629340000002</v>
          </cell>
          <cell r="LF26">
            <v>27.220608370986699</v>
          </cell>
          <cell r="LG26">
            <v>4238.0083823114219</v>
          </cell>
          <cell r="LH26">
            <v>3927.8771163861102</v>
          </cell>
          <cell r="LI26">
            <v>8443844.2831198648</v>
          </cell>
          <cell r="LJ26">
            <v>3968.5521869242002</v>
          </cell>
          <cell r="LK26">
            <v>8571528.7701822203</v>
          </cell>
          <cell r="LL26">
            <v>558.47920585752195</v>
          </cell>
          <cell r="LM26">
            <v>3.1067118018824651</v>
          </cell>
          <cell r="LN26" t="e">
            <v>#N/A</v>
          </cell>
          <cell r="LO26">
            <v>7493.9269999999997</v>
          </cell>
          <cell r="LP26">
            <v>10089.497499999999</v>
          </cell>
          <cell r="LQ26">
            <v>-7.641789995561199</v>
          </cell>
          <cell r="LR26">
            <v>-7.6626472447570286</v>
          </cell>
          <cell r="LS26">
            <v>-7.6776426614741533</v>
          </cell>
          <cell r="LT26">
            <v>2.730175972423585E-2</v>
          </cell>
          <cell r="LU26">
            <v>0.52484372707263305</v>
          </cell>
          <cell r="LV26">
            <v>0.32003371963261101</v>
          </cell>
          <cell r="LW26">
            <v>0.50284297971029301</v>
          </cell>
          <cell r="LX26">
            <v>70.890086058301307</v>
          </cell>
          <cell r="LY26">
            <v>37.206216979338599</v>
          </cell>
          <cell r="LZ26">
            <v>0.27145696161995198</v>
          </cell>
          <cell r="MA26">
            <v>6.245657505462654E-2</v>
          </cell>
          <cell r="MB26">
            <v>-1.844766713199639E-3</v>
          </cell>
          <cell r="MC26">
            <v>5.5129039388554117E-2</v>
          </cell>
          <cell r="MD26">
            <v>2149.7221101684372</v>
          </cell>
          <cell r="ME26">
            <v>0.1237089599299246</v>
          </cell>
          <cell r="MF26">
            <v>682.79288359372094</v>
          </cell>
          <cell r="MG26">
            <v>2.268477151214876</v>
          </cell>
          <cell r="MH26">
            <v>3.4318859179899519</v>
          </cell>
          <cell r="MI26">
            <v>667.64745365684746</v>
          </cell>
          <cell r="MJ26">
            <v>660.13771046880095</v>
          </cell>
          <cell r="MK26">
            <v>56.671899349416393</v>
          </cell>
          <cell r="ML26">
            <v>56.437756410940963</v>
          </cell>
          <cell r="MM26">
            <v>1.2980114515789509</v>
          </cell>
          <cell r="MN26">
            <v>1.047490260353179</v>
          </cell>
          <cell r="MO26">
            <v>16.847488999999999</v>
          </cell>
          <cell r="MP26">
            <v>16.5</v>
          </cell>
          <cell r="MQ26">
            <v>1741.66690680436</v>
          </cell>
          <cell r="MR26">
            <v>144.18035119591599</v>
          </cell>
          <cell r="MS26">
            <v>16194.250953310529</v>
          </cell>
          <cell r="MT26">
            <v>13465.926305319141</v>
          </cell>
          <cell r="MU26">
            <v>23507638.255978391</v>
          </cell>
          <cell r="MV26">
            <v>13578.299003854199</v>
          </cell>
          <cell r="MW26">
            <v>23648874.025707468</v>
          </cell>
          <cell r="MX26">
            <v>1777.5187830647401</v>
          </cell>
          <cell r="MY26">
            <v>-0.10563673686501129</v>
          </cell>
          <cell r="MZ26">
            <v>13499.0666734106</v>
          </cell>
          <cell r="NA26">
            <v>28694.002</v>
          </cell>
          <cell r="NB26">
            <v>38827.763500000001</v>
          </cell>
          <cell r="NC26">
            <v>-7.1290861767933826</v>
          </cell>
          <cell r="ND26">
            <v>-7.143493997499859</v>
          </cell>
          <cell r="NE26">
            <v>-7.1476239078347596</v>
          </cell>
          <cell r="NF26">
            <v>3.9527429982134099E-2</v>
          </cell>
          <cell r="NG26">
            <v>0.78375464281850604</v>
          </cell>
          <cell r="NH26">
            <v>0.66287783936518796</v>
          </cell>
          <cell r="NI26">
            <v>0.55104925981514596</v>
          </cell>
          <cell r="NJ26">
            <v>376.25251311136901</v>
          </cell>
          <cell r="NK26">
            <v>294.88965402316597</v>
          </cell>
          <cell r="NL26">
            <v>0.43584225104674801</v>
          </cell>
          <cell r="NM26">
            <v>-5.5370878488616706E-3</v>
          </cell>
          <cell r="NN26">
            <v>4.6025245270724501E-3</v>
          </cell>
          <cell r="NO26">
            <v>4.8934797402758579E-2</v>
          </cell>
          <cell r="NP26">
            <v>1745.712676794667</v>
          </cell>
          <cell r="NQ26">
            <v>-0.25909673393674781</v>
          </cell>
          <cell r="NR26">
            <v>148.23048072770001</v>
          </cell>
          <cell r="NS26">
            <v>5.7288343732206704</v>
          </cell>
          <cell r="NT26">
            <v>8.1379234789628274</v>
          </cell>
          <cell r="NU26">
            <v>140.19872781766361</v>
          </cell>
          <cell r="NV26">
            <v>137.07539035233719</v>
          </cell>
          <cell r="NW26">
            <v>68.573998314269829</v>
          </cell>
          <cell r="NX26">
            <v>67.995716175889157</v>
          </cell>
          <cell r="NY26">
            <v>2.7624604650339002</v>
          </cell>
          <cell r="NZ26">
            <v>1.8387814107907909</v>
          </cell>
          <cell r="OA26">
            <v>5.4533300000000002</v>
          </cell>
          <cell r="OB26">
            <v>3.1</v>
          </cell>
          <cell r="OC26">
            <v>1750.03028223038</v>
          </cell>
          <cell r="OD26">
            <v>44.626434020599</v>
          </cell>
          <cell r="OE26">
            <v>2534.379850566087</v>
          </cell>
          <cell r="OF26">
            <v>2396.1717538612111</v>
          </cell>
          <cell r="OG26">
            <v>4153538.9426846788</v>
          </cell>
          <cell r="OH26">
            <v>2476.6999999999998</v>
          </cell>
          <cell r="OI26">
            <v>4334299.9999999814</v>
          </cell>
          <cell r="OJ26">
            <v>484.19436832977698</v>
          </cell>
          <cell r="OK26">
            <v>1.186926273709666</v>
          </cell>
          <cell r="OL26">
            <v>2481.6</v>
          </cell>
          <cell r="OM26">
            <v>3727.2639999999901</v>
          </cell>
          <cell r="ON26">
            <v>4964.3999999999996</v>
          </cell>
          <cell r="OO26">
            <v>-7.0984478213272357</v>
          </cell>
          <cell r="OP26">
            <v>-7.1248463869888408</v>
          </cell>
          <cell r="OQ26">
            <v>-7.1264656801986028</v>
          </cell>
          <cell r="OR26">
            <v>5.3688171969487303E-2</v>
          </cell>
          <cell r="OS26">
            <v>0.79435325855698102</v>
          </cell>
          <cell r="OT26">
            <v>1.0991955843530901</v>
          </cell>
          <cell r="OU26">
            <v>0.72874838323351299</v>
          </cell>
          <cell r="OV26">
            <v>108.022723176238</v>
          </cell>
          <cell r="OW26">
            <v>85.808202153243499</v>
          </cell>
          <cell r="OX26">
            <v>0.66170749772683901</v>
          </cell>
          <cell r="OY26">
            <v>4.4465712943329988E-3</v>
          </cell>
          <cell r="OZ26">
            <v>3.1574177877984312E-2</v>
          </cell>
          <cell r="PA26" t="e">
            <v>#N/A</v>
          </cell>
          <cell r="PB26">
            <v>1733.406186760875</v>
          </cell>
          <cell r="PC26">
            <v>-0.3130125946260609</v>
          </cell>
          <cell r="PD26">
            <v>1523.1406059707499</v>
          </cell>
          <cell r="PE26">
            <v>1.969132999591916</v>
          </cell>
          <cell r="PF26">
            <v>2.3295984550098181</v>
          </cell>
          <cell r="PG26">
            <v>1493.727132088929</v>
          </cell>
          <cell r="PH26">
            <v>1488.465340397493</v>
          </cell>
          <cell r="PI26">
            <v>60.387052703166098</v>
          </cell>
          <cell r="PJ26">
            <v>60.083550744174559</v>
          </cell>
          <cell r="PK26">
            <v>2.7459621911432031</v>
          </cell>
          <cell r="PL26">
            <v>1.6538314405074139</v>
          </cell>
          <cell r="PM26">
            <v>7.7461409999999997</v>
          </cell>
          <cell r="PN26">
            <v>8.1</v>
          </cell>
          <cell r="PO26">
            <v>1625.7483570879899</v>
          </cell>
          <cell r="PP26">
            <v>345.213897754377</v>
          </cell>
          <cell r="PQ26">
            <v>25371.297087003641</v>
          </cell>
          <cell r="PR26">
            <v>23406.000641115439</v>
          </cell>
          <cell r="PS26">
            <v>37968433.994199216</v>
          </cell>
          <cell r="PT26">
            <v>23434</v>
          </cell>
          <cell r="PU26">
            <v>38097786.999999963</v>
          </cell>
          <cell r="PV26">
            <v>4421.4481491430097</v>
          </cell>
          <cell r="PW26">
            <v>-0.30488898820830718</v>
          </cell>
          <cell r="PX26">
            <v>23198.292889676399</v>
          </cell>
          <cell r="PY26">
            <v>42226.693949946901</v>
          </cell>
          <cell r="PZ26">
            <v>57867</v>
          </cell>
          <cell r="QA26">
            <v>-6.9556316149626056</v>
          </cell>
          <cell r="QB26">
            <v>-6.9695641462332762</v>
          </cell>
          <cell r="QC26">
            <v>-6.9729208857131733</v>
          </cell>
          <cell r="QD26">
            <v>5.1441219366408032E-2</v>
          </cell>
          <cell r="QE26">
            <v>1.07078207870333</v>
          </cell>
          <cell r="QF26">
            <v>1.1498984154234899</v>
          </cell>
          <cell r="QG26">
            <v>0.60632299637993903</v>
          </cell>
          <cell r="QH26">
            <v>923.51517612014402</v>
          </cell>
          <cell r="QI26">
            <v>988.88350000000003</v>
          </cell>
          <cell r="QJ26">
            <v>0.65305395400987398</v>
          </cell>
          <cell r="QK26">
            <v>-2.2940814817650462E-2</v>
          </cell>
          <cell r="QL26">
            <v>-5.315338120344704E-3</v>
          </cell>
          <cell r="QM26">
            <v>7.0777758207138261E-2</v>
          </cell>
          <cell r="QN26">
            <v>1622.166664710036</v>
          </cell>
          <cell r="QO26">
            <v>-0.1605753810976274</v>
          </cell>
          <cell r="QP26" t="e">
            <v>#N/A</v>
          </cell>
          <cell r="QQ26" t="e">
            <v>#N/A</v>
          </cell>
          <cell r="QR26" t="e">
            <v>#N/A</v>
          </cell>
          <cell r="QS26" t="e">
            <v>#N/A</v>
          </cell>
          <cell r="QT26" t="e">
            <v>#N/A</v>
          </cell>
          <cell r="QU26" t="e">
            <v>#N/A</v>
          </cell>
          <cell r="QV26" t="e">
            <v>#N/A</v>
          </cell>
          <cell r="QW26" t="e">
            <v>#N/A</v>
          </cell>
          <cell r="QX26" t="e">
            <v>#N/A</v>
          </cell>
          <cell r="QY26" t="e">
            <v>#N/A</v>
          </cell>
          <cell r="QZ26" t="e">
            <v>#N/A</v>
          </cell>
          <cell r="RA26" t="e">
            <v>#N/A</v>
          </cell>
          <cell r="RB26" t="e">
            <v>#N/A</v>
          </cell>
          <cell r="RC26" t="e">
            <v>#N/A</v>
          </cell>
          <cell r="RD26" t="e">
            <v>#N/A</v>
          </cell>
          <cell r="RE26" t="e">
            <v>#N/A</v>
          </cell>
          <cell r="RF26" t="e">
            <v>#N/A</v>
          </cell>
          <cell r="RG26" t="e">
            <v>#N/A</v>
          </cell>
          <cell r="RH26" t="e">
            <v>#N/A</v>
          </cell>
          <cell r="RI26" t="e">
            <v>#N/A</v>
          </cell>
          <cell r="RJ26" t="e">
            <v>#N/A</v>
          </cell>
          <cell r="RK26" t="e">
            <v>#N/A</v>
          </cell>
          <cell r="RL26">
            <v>4767.2605000000003</v>
          </cell>
          <cell r="RM26" t="e">
            <v>#N/A</v>
          </cell>
          <cell r="RN26" t="e">
            <v>#N/A</v>
          </cell>
          <cell r="RO26" t="e">
            <v>#N/A</v>
          </cell>
          <cell r="RP26" t="e">
            <v>#N/A</v>
          </cell>
          <cell r="RQ26" t="e">
            <v>#N/A</v>
          </cell>
          <cell r="RR26" t="e">
            <v>#N/A</v>
          </cell>
          <cell r="RS26" t="e">
            <v>#N/A</v>
          </cell>
          <cell r="RT26" t="e">
            <v>#N/A</v>
          </cell>
          <cell r="RU26" t="e">
            <v>#N/A</v>
          </cell>
          <cell r="RV26" t="e">
            <v>#N/A</v>
          </cell>
          <cell r="RW26" t="e">
            <v>#N/A</v>
          </cell>
          <cell r="RX26" t="e">
            <v>#N/A</v>
          </cell>
          <cell r="RY26" t="e">
            <v>#N/A</v>
          </cell>
          <cell r="RZ26" t="e">
            <v>#N/A</v>
          </cell>
          <cell r="SA26" t="e">
            <v>#N/A</v>
          </cell>
          <cell r="SB26" t="e">
            <v>#N/A</v>
          </cell>
          <cell r="SC26" t="e">
            <v>#N/A</v>
          </cell>
          <cell r="SD26" t="e">
            <v>#N/A</v>
          </cell>
          <cell r="SE26" t="e">
            <v>#N/A</v>
          </cell>
          <cell r="SF26" t="e">
            <v>#N/A</v>
          </cell>
          <cell r="SG26" t="e">
            <v>#N/A</v>
          </cell>
          <cell r="SH26" t="e">
            <v>#N/A</v>
          </cell>
          <cell r="SI26" t="e">
            <v>#N/A</v>
          </cell>
          <cell r="SJ26" t="e">
            <v>#N/A</v>
          </cell>
          <cell r="SK26" t="e">
            <v>#N/A</v>
          </cell>
          <cell r="SL26" t="e">
            <v>#N/A</v>
          </cell>
          <cell r="SM26" t="e">
            <v>#N/A</v>
          </cell>
          <cell r="SN26" t="e">
            <v>#N/A</v>
          </cell>
          <cell r="SO26" t="e">
            <v>#N/A</v>
          </cell>
          <cell r="SP26" t="e">
            <v>#N/A</v>
          </cell>
          <cell r="SQ26" t="e">
            <v>#N/A</v>
          </cell>
          <cell r="SR26" t="e">
            <v>#N/A</v>
          </cell>
          <cell r="SS26" t="e">
            <v>#N/A</v>
          </cell>
          <cell r="ST26" t="e">
            <v>#N/A</v>
          </cell>
          <cell r="SU26" t="e">
            <v>#N/A</v>
          </cell>
          <cell r="SV26" t="e">
            <v>#N/A</v>
          </cell>
          <cell r="SW26">
            <v>7734.7204999999894</v>
          </cell>
          <cell r="SX26">
            <v>10481.718500000001</v>
          </cell>
          <cell r="SY26" t="e">
            <v>#N/A</v>
          </cell>
          <cell r="SZ26" t="e">
            <v>#N/A</v>
          </cell>
          <cell r="TA26" t="e">
            <v>#N/A</v>
          </cell>
          <cell r="TB26" t="e">
            <v>#N/A</v>
          </cell>
          <cell r="TC26">
            <v>78.992699999999999</v>
          </cell>
          <cell r="TD26" t="e">
            <v>#N/A</v>
          </cell>
          <cell r="TE26" t="e">
            <v>#N/A</v>
          </cell>
          <cell r="TF26">
            <v>22.747944895812498</v>
          </cell>
          <cell r="TG26">
            <v>1796.9215867714499</v>
          </cell>
          <cell r="TH26" t="e">
            <v>#N/A</v>
          </cell>
          <cell r="TI26" t="e">
            <v>#N/A</v>
          </cell>
          <cell r="TJ26" t="e">
            <v>#N/A</v>
          </cell>
          <cell r="TK26" t="e">
            <v>#N/A</v>
          </cell>
          <cell r="TL26" t="e">
            <v>#N/A</v>
          </cell>
          <cell r="TM26" t="e">
            <v>#N/A</v>
          </cell>
          <cell r="TN26">
            <v>71.741497641231291</v>
          </cell>
          <cell r="TO26">
            <v>-0.44946772593563722</v>
          </cell>
          <cell r="TP26">
            <v>2.135954391708772E-2</v>
          </cell>
          <cell r="TQ26">
            <v>72.065408393523896</v>
          </cell>
          <cell r="TR26">
            <v>71.726177256900058</v>
          </cell>
          <cell r="TS26">
            <v>64.154156129024045</v>
          </cell>
          <cell r="TT26">
            <v>65.17514468459747</v>
          </cell>
          <cell r="TU26">
            <v>5.0473693575052714</v>
          </cell>
          <cell r="TV26">
            <v>2.6889655538670181</v>
          </cell>
          <cell r="TW26">
            <v>15.643827079557211</v>
          </cell>
          <cell r="TX26">
            <v>14.7</v>
          </cell>
          <cell r="TY26">
            <v>2082.07930915306</v>
          </cell>
          <cell r="TZ26">
            <v>14.3852988542312</v>
          </cell>
          <cell r="UA26">
            <v>1554.194199585402</v>
          </cell>
          <cell r="UB26">
            <v>1311.0587465217541</v>
          </cell>
          <cell r="UC26">
            <v>2705531.1807600982</v>
          </cell>
          <cell r="UD26">
            <v>1304.9597235014101</v>
          </cell>
          <cell r="UE26">
            <v>2717029.6395803839</v>
          </cell>
          <cell r="UF26">
            <v>242.38709975139099</v>
          </cell>
          <cell r="UG26">
            <v>-0.46322470938597871</v>
          </cell>
          <cell r="UH26" t="e">
            <v>#N/A</v>
          </cell>
          <cell r="UI26">
            <v>2384.6424999999999</v>
          </cell>
          <cell r="UJ26">
            <v>3509.5</v>
          </cell>
          <cell r="UK26">
            <v>-7.2784006322673021</v>
          </cell>
          <cell r="UL26">
            <v>-7.281752975827418</v>
          </cell>
          <cell r="UM26">
            <v>-7.2711391889592543</v>
          </cell>
          <cell r="UN26">
            <v>3.685645692441894E-2</v>
          </cell>
          <cell r="UO26">
            <v>0.98635539460919996</v>
          </cell>
          <cell r="UP26">
            <v>0.90697506210250201</v>
          </cell>
          <cell r="UQ26">
            <v>0.49869759831646399</v>
          </cell>
          <cell r="UR26">
            <v>35.777312573308294</v>
          </cell>
          <cell r="US26">
            <v>35.289145261302203</v>
          </cell>
          <cell r="UT26">
            <v>0.87906965325543895</v>
          </cell>
          <cell r="UU26" t="e">
            <v>#N/A</v>
          </cell>
          <cell r="UV26" t="e">
            <v>#N/A</v>
          </cell>
          <cell r="UW26">
            <v>-7.9241694137722214E-3</v>
          </cell>
          <cell r="UX26">
            <v>2063.6231503263198</v>
          </cell>
          <cell r="UY26">
            <v>-0.27787139843015168</v>
          </cell>
          <cell r="UZ26">
            <v>1471.6298101928601</v>
          </cell>
          <cell r="VA26">
            <v>2.2801612687281199</v>
          </cell>
          <cell r="VB26">
            <v>2.2779671946454139</v>
          </cell>
          <cell r="VC26">
            <v>1438.8223404598859</v>
          </cell>
          <cell r="VD26">
            <v>1438.8532061770429</v>
          </cell>
          <cell r="VE26">
            <v>56.433428101359283</v>
          </cell>
          <cell r="VF26">
            <v>56.247784872569362</v>
          </cell>
          <cell r="VG26">
            <v>2.3879841907857191</v>
          </cell>
          <cell r="VH26">
            <v>1.1153011226435079</v>
          </cell>
          <cell r="VI26">
            <v>8.7573939999999997</v>
          </cell>
          <cell r="VJ26">
            <v>9.8000000000000007</v>
          </cell>
          <cell r="VK26">
            <v>1850.6660317394601</v>
          </cell>
          <cell r="VL26">
            <v>305.63890320687898</v>
          </cell>
          <cell r="VM26">
            <v>24399.488109263952</v>
          </cell>
          <cell r="VN26">
            <v>22262.728801552559</v>
          </cell>
          <cell r="VO26">
            <v>41152318.026635662</v>
          </cell>
          <cell r="VP26">
            <v>22080.975783514801</v>
          </cell>
          <cell r="VQ26">
            <v>40864511.830212452</v>
          </cell>
          <cell r="VR26">
            <v>4238.6909794459198</v>
          </cell>
          <cell r="VS26">
            <v>0.22126419078023571</v>
          </cell>
          <cell r="VT26">
            <v>22000.681554743602</v>
          </cell>
          <cell r="VU26">
            <v>43378.575999999914</v>
          </cell>
          <cell r="VV26">
            <v>56671.780500000001</v>
          </cell>
          <cell r="VW26">
            <v>-7.0208298051491669</v>
          </cell>
          <cell r="VX26">
            <v>-7.0376408983128016</v>
          </cell>
          <cell r="VY26">
            <v>-7.0479372099251894</v>
          </cell>
          <cell r="VZ26">
            <v>4.7442864326398271E-2</v>
          </cell>
          <cell r="WA26">
            <v>0.78009213591079696</v>
          </cell>
          <cell r="WB26">
            <v>0.72877561525422496</v>
          </cell>
          <cell r="WC26">
            <v>0.57553107066748399</v>
          </cell>
          <cell r="WD26">
            <v>846.96868028648601</v>
          </cell>
          <cell r="WE26">
            <v>660.71360685423406</v>
          </cell>
          <cell r="WF26">
            <v>0.48912944672323</v>
          </cell>
          <cell r="WG26">
            <v>2.2126419078117008E-3</v>
          </cell>
          <cell r="WH26">
            <v>3.5294518521596279E-3</v>
          </cell>
          <cell r="WI26">
            <v>6.3105486366033234E-2</v>
          </cell>
          <cell r="WJ26">
            <v>1848.4849001873381</v>
          </cell>
          <cell r="WK26">
            <v>-0.13503760820431371</v>
          </cell>
          <cell r="WL26" t="e">
            <v>#N/A</v>
          </cell>
          <cell r="WM26" t="e">
            <v>#N/A</v>
          </cell>
          <cell r="WN26" t="e">
            <v>#N/A</v>
          </cell>
          <cell r="WO26" t="e">
            <v>#N/A</v>
          </cell>
          <cell r="WP26" t="e">
            <v>#N/A</v>
          </cell>
          <cell r="WQ26" t="e">
            <v>#N/A</v>
          </cell>
          <cell r="WR26" t="e">
            <v>#N/A</v>
          </cell>
          <cell r="WS26" t="e">
            <v>#N/A</v>
          </cell>
          <cell r="WT26" t="e">
            <v>#N/A</v>
          </cell>
          <cell r="WU26" t="e">
            <v>#N/A</v>
          </cell>
          <cell r="WV26" t="e">
            <v>#N/A</v>
          </cell>
          <cell r="WW26" t="e">
            <v>#N/A</v>
          </cell>
          <cell r="WX26" t="e">
            <v>#N/A</v>
          </cell>
          <cell r="WY26" t="e">
            <v>#N/A</v>
          </cell>
          <cell r="WZ26" t="e">
            <v>#N/A</v>
          </cell>
          <cell r="XA26" t="e">
            <v>#N/A</v>
          </cell>
          <cell r="XB26" t="e">
            <v>#N/A</v>
          </cell>
          <cell r="XC26" t="e">
            <v>#N/A</v>
          </cell>
          <cell r="XD26" t="e">
            <v>#N/A</v>
          </cell>
          <cell r="XE26" t="e">
            <v>#N/A</v>
          </cell>
          <cell r="XF26" t="e">
            <v>#N/A</v>
          </cell>
          <cell r="XG26">
            <v>2672.5565000000001</v>
          </cell>
          <cell r="XH26">
            <v>3684.2550000000001</v>
          </cell>
          <cell r="XI26" t="e">
            <v>#N/A</v>
          </cell>
          <cell r="XJ26" t="e">
            <v>#N/A</v>
          </cell>
          <cell r="XK26" t="e">
            <v>#N/A</v>
          </cell>
          <cell r="XL26" t="e">
            <v>#N/A</v>
          </cell>
          <cell r="XM26" t="e">
            <v>#N/A</v>
          </cell>
          <cell r="XN26" t="e">
            <v>#N/A</v>
          </cell>
          <cell r="XO26" t="e">
            <v>#N/A</v>
          </cell>
          <cell r="XP26" t="e">
            <v>#N/A</v>
          </cell>
          <cell r="XQ26" t="e">
            <v>#N/A</v>
          </cell>
          <cell r="XR26" t="e">
            <v>#N/A</v>
          </cell>
          <cell r="XS26" t="e">
            <v>#N/A</v>
          </cell>
          <cell r="XT26" t="e">
            <v>#N/A</v>
          </cell>
          <cell r="XU26" t="e">
            <v>#N/A</v>
          </cell>
          <cell r="XV26" t="e">
            <v>#N/A</v>
          </cell>
          <cell r="XW26" t="e">
            <v>#N/A</v>
          </cell>
          <cell r="XX26">
            <v>23.266283793935202</v>
          </cell>
          <cell r="XY26">
            <v>3.721750554678116</v>
          </cell>
          <cell r="XZ26">
            <v>4.1426111916291752</v>
          </cell>
          <cell r="YA26">
            <v>22.431441495648599</v>
          </cell>
          <cell r="YB26">
            <v>22.340791658395929</v>
          </cell>
          <cell r="YC26">
            <v>56.833026789151702</v>
          </cell>
          <cell r="YD26">
            <v>56.723300595079607</v>
          </cell>
          <cell r="YE26">
            <v>6.2671571160582751</v>
          </cell>
          <cell r="YF26">
            <v>3.1703326478812239</v>
          </cell>
          <cell r="YG26">
            <v>1.9456389999999999</v>
          </cell>
          <cell r="YH26">
            <v>1.8</v>
          </cell>
          <cell r="YI26">
            <v>1657.33039663882</v>
          </cell>
          <cell r="YJ26">
            <v>4.16980616048754</v>
          </cell>
          <cell r="YK26">
            <v>164.33250692099921</v>
          </cell>
          <cell r="YL26">
            <v>181.66680499194419</v>
          </cell>
          <cell r="YM26">
            <v>299935.86975089938</v>
          </cell>
          <cell r="YN26">
            <v>181.75638051044001</v>
          </cell>
          <cell r="YO26">
            <v>301230.37420300383</v>
          </cell>
          <cell r="YP26">
            <v>49.581888013625999</v>
          </cell>
          <cell r="YQ26">
            <v>4.8715234727150891</v>
          </cell>
          <cell r="YR26">
            <v>161.68668649613301</v>
          </cell>
          <cell r="YS26">
            <v>289.709</v>
          </cell>
          <cell r="YT26">
            <v>377.6</v>
          </cell>
          <cell r="YU26">
            <v>-6.419423595957066</v>
          </cell>
          <cell r="YV26">
            <v>-6.4566970118740334</v>
          </cell>
          <cell r="YW26">
            <v>-6.453165925367748</v>
          </cell>
          <cell r="YX26">
            <v>4.8997591718277271E-2</v>
          </cell>
          <cell r="YY26">
            <v>1.07537698407779</v>
          </cell>
          <cell r="YZ26">
            <v>1.0395387686236901</v>
          </cell>
          <cell r="ZA26">
            <v>0.39187786448526801</v>
          </cell>
          <cell r="ZB26">
            <v>9.1175416076755607</v>
          </cell>
          <cell r="ZC26">
            <v>9.80479439626599</v>
          </cell>
          <cell r="ZD26">
            <v>0.41329807828405501</v>
          </cell>
          <cell r="ZE26">
            <v>4.8715234727154007E-2</v>
          </cell>
          <cell r="ZF26">
            <v>4.8715234727154E-2</v>
          </cell>
          <cell r="ZG26">
            <v>5.5727667836354397E-2</v>
          </cell>
          <cell r="ZH26">
            <v>1651.0218791165489</v>
          </cell>
          <cell r="ZI26">
            <v>-0.1446866872748975</v>
          </cell>
          <cell r="ZJ26" t="e">
            <v>#N/A</v>
          </cell>
          <cell r="ZK26" t="e">
            <v>#N/A</v>
          </cell>
          <cell r="ZL26" t="e">
            <v>#N/A</v>
          </cell>
          <cell r="ZM26" t="e">
            <v>#N/A</v>
          </cell>
          <cell r="ZN26" t="e">
            <v>#N/A</v>
          </cell>
          <cell r="ZO26" t="e">
            <v>#N/A</v>
          </cell>
          <cell r="ZP26" t="e">
            <v>#N/A</v>
          </cell>
          <cell r="ZQ26" t="e">
            <v>#N/A</v>
          </cell>
          <cell r="ZR26" t="e">
            <v>#N/A</v>
          </cell>
          <cell r="ZS26" t="e">
            <v>#N/A</v>
          </cell>
          <cell r="ZT26" t="e">
            <v>#N/A</v>
          </cell>
          <cell r="ZU26" t="e">
            <v>#N/A</v>
          </cell>
          <cell r="ZV26" t="e">
            <v>#N/A</v>
          </cell>
          <cell r="ZW26" t="e">
            <v>#N/A</v>
          </cell>
          <cell r="ZX26" t="e">
            <v>#N/A</v>
          </cell>
          <cell r="ZY26" t="e">
            <v>#N/A</v>
          </cell>
          <cell r="ZZ26" t="e">
            <v>#N/A</v>
          </cell>
          <cell r="AAA26" t="e">
            <v>#N/A</v>
          </cell>
          <cell r="AAB26" t="e">
            <v>#N/A</v>
          </cell>
          <cell r="AAC26" t="e">
            <v>#N/A</v>
          </cell>
          <cell r="AAD26" t="e">
            <v>#N/A</v>
          </cell>
          <cell r="AAE26">
            <v>1952.1255000000001</v>
          </cell>
          <cell r="AAF26">
            <v>2666.9549999999999</v>
          </cell>
          <cell r="AAG26" t="e">
            <v>#N/A</v>
          </cell>
          <cell r="AAH26" t="e">
            <v>#N/A</v>
          </cell>
          <cell r="AAI26" t="e">
            <v>#N/A</v>
          </cell>
          <cell r="AAJ26" t="e">
            <v>#N/A</v>
          </cell>
          <cell r="AAK26" t="e">
            <v>#N/A</v>
          </cell>
          <cell r="AAL26" t="e">
            <v>#N/A</v>
          </cell>
          <cell r="AAM26" t="e">
            <v>#N/A</v>
          </cell>
          <cell r="AAN26" t="e">
            <v>#N/A</v>
          </cell>
          <cell r="AAO26" t="e">
            <v>#N/A</v>
          </cell>
          <cell r="AAP26" t="e">
            <v>#N/A</v>
          </cell>
          <cell r="AAQ26" t="e">
            <v>#N/A</v>
          </cell>
          <cell r="AAR26" t="e">
            <v>#N/A</v>
          </cell>
          <cell r="AAS26" t="e">
            <v>#N/A</v>
          </cell>
          <cell r="AAT26" t="e">
            <v>#N/A</v>
          </cell>
          <cell r="AAU26" t="e">
            <v>#N/A</v>
          </cell>
          <cell r="AAV26" t="e">
            <v>#N/A</v>
          </cell>
          <cell r="AAW26" t="e">
            <v>#N/A</v>
          </cell>
          <cell r="AAX26" t="e">
            <v>#N/A</v>
          </cell>
          <cell r="AAY26" t="e">
            <v>#N/A</v>
          </cell>
          <cell r="AAZ26" t="e">
            <v>#N/A</v>
          </cell>
          <cell r="ABA26" t="e">
            <v>#N/A</v>
          </cell>
          <cell r="ABB26" t="e">
            <v>#N/A</v>
          </cell>
          <cell r="ABC26" t="e">
            <v>#N/A</v>
          </cell>
          <cell r="ABD26" t="e">
            <v>#N/A</v>
          </cell>
          <cell r="ABE26" t="e">
            <v>#N/A</v>
          </cell>
          <cell r="ABF26" t="e">
            <v>#N/A</v>
          </cell>
          <cell r="ABG26" t="e">
            <v>#N/A</v>
          </cell>
          <cell r="ABH26" t="e">
            <v>#N/A</v>
          </cell>
          <cell r="ABI26" t="e">
            <v>#N/A</v>
          </cell>
          <cell r="ABJ26" t="e">
            <v>#N/A</v>
          </cell>
          <cell r="ABK26" t="e">
            <v>#N/A</v>
          </cell>
          <cell r="ABL26" t="e">
            <v>#N/A</v>
          </cell>
          <cell r="ABM26" t="e">
            <v>#N/A</v>
          </cell>
          <cell r="ABN26" t="e">
            <v>#N/A</v>
          </cell>
          <cell r="ABO26" t="e">
            <v>#N/A</v>
          </cell>
          <cell r="ABP26" t="e">
            <v>#N/A</v>
          </cell>
          <cell r="ABQ26">
            <v>253.83649999999901</v>
          </cell>
          <cell r="ABR26">
            <v>349.91068688954101</v>
          </cell>
          <cell r="ABS26" t="e">
            <v>#N/A</v>
          </cell>
          <cell r="ABT26" t="e">
            <v>#N/A</v>
          </cell>
          <cell r="ABU26" t="e">
            <v>#N/A</v>
          </cell>
          <cell r="ABV26" t="e">
            <v>#N/A</v>
          </cell>
          <cell r="ABW26">
            <v>0.97151176333566203</v>
          </cell>
          <cell r="ABX26" t="e">
            <v>#N/A</v>
          </cell>
          <cell r="ABY26" t="e">
            <v>#N/A</v>
          </cell>
          <cell r="ABZ26">
            <v>1.83699498229951</v>
          </cell>
          <cell r="ACA26">
            <v>1.78466223449256</v>
          </cell>
          <cell r="ACB26" t="e">
            <v>#N/A</v>
          </cell>
          <cell r="ACC26" t="e">
            <v>#N/A</v>
          </cell>
          <cell r="ACD26" t="e">
            <v>#N/A</v>
          </cell>
          <cell r="ACE26" t="e">
            <v>#N/A</v>
          </cell>
          <cell r="ACF26" t="e">
            <v>#N/A</v>
          </cell>
          <cell r="ACG26" t="e">
            <v>#N/A</v>
          </cell>
          <cell r="ACH26">
            <v>446.69468324305399</v>
          </cell>
          <cell r="ACI26">
            <v>2.1669165957952208</v>
          </cell>
          <cell r="ACJ26">
            <v>0.85929597219820408</v>
          </cell>
          <cell r="ACK26">
            <v>437.22048009956109</v>
          </cell>
          <cell r="ACL26">
            <v>442.8889562804257</v>
          </cell>
          <cell r="ACM26">
            <v>63.534491195256209</v>
          </cell>
          <cell r="ACN26">
            <v>63.476465064636088</v>
          </cell>
          <cell r="ACO26">
            <v>2.0587480648669221</v>
          </cell>
          <cell r="ACP26">
            <v>1.2627706513785419</v>
          </cell>
          <cell r="ACQ26">
            <v>8.6876850000000001</v>
          </cell>
          <cell r="ACR26">
            <v>8.1999999999999993</v>
          </cell>
          <cell r="ACS26">
            <v>1491.42399060093</v>
          </cell>
          <cell r="ACT26">
            <v>89.187066652114893</v>
          </cell>
          <cell r="ACU26">
            <v>7195.3969141645966</v>
          </cell>
          <cell r="ACV26">
            <v>6570.2834957622563</v>
          </cell>
          <cell r="ACW26">
            <v>9793488.7576806061</v>
          </cell>
          <cell r="ACX26">
            <v>6611.4125786163504</v>
          </cell>
          <cell r="ACY26">
            <v>9860419.3315091822</v>
          </cell>
          <cell r="ACZ26">
            <v>1275.8510907544401</v>
          </cell>
          <cell r="ADA26">
            <v>-0.59873564849299843</v>
          </cell>
          <cell r="ADB26">
            <v>6613.6489202255998</v>
          </cell>
          <cell r="ADC26">
            <v>11335.535</v>
          </cell>
          <cell r="ADD26">
            <v>14846</v>
          </cell>
          <cell r="ADE26">
            <v>-6.8687292542287253</v>
          </cell>
          <cell r="ADF26">
            <v>-6.8762511472687606</v>
          </cell>
          <cell r="ADG26">
            <v>-6.8857398677084696</v>
          </cell>
          <cell r="ADH26">
            <v>4.9725263412511447E-2</v>
          </cell>
          <cell r="ADI26">
            <v>1.05969478742665</v>
          </cell>
          <cell r="ADJ26">
            <v>1.04007498590026</v>
          </cell>
          <cell r="ADK26">
            <v>0.52594909258926803</v>
          </cell>
          <cell r="ADL26">
            <v>234.93866331613501</v>
          </cell>
          <cell r="ADM26">
            <v>248.963276881095</v>
          </cell>
          <cell r="ADN26">
            <v>0.58109921719517399</v>
          </cell>
          <cell r="ADO26">
            <v>-5.9873564849350896E-3</v>
          </cell>
          <cell r="ADP26">
            <v>-5.1439923465387768E-3</v>
          </cell>
          <cell r="ADQ26">
            <v>4.0972145474084613E-2</v>
          </cell>
          <cell r="ADR26">
            <v>1490.573239951864</v>
          </cell>
          <cell r="ADS26">
            <v>-0.51246009987594432</v>
          </cell>
          <cell r="ADT26" t="e">
            <v>#N/A</v>
          </cell>
          <cell r="ADU26" t="e">
            <v>#N/A</v>
          </cell>
          <cell r="ADV26" t="e">
            <v>#N/A</v>
          </cell>
          <cell r="ADW26" t="e">
            <v>#N/A</v>
          </cell>
          <cell r="ADX26" t="e">
            <v>#N/A</v>
          </cell>
          <cell r="ADY26" t="e">
            <v>#N/A</v>
          </cell>
          <cell r="ADZ26" t="e">
            <v>#N/A</v>
          </cell>
          <cell r="AEA26" t="e">
            <v>#N/A</v>
          </cell>
          <cell r="AEB26" t="e">
            <v>#N/A</v>
          </cell>
          <cell r="AEC26" t="e">
            <v>#N/A</v>
          </cell>
          <cell r="AED26" t="e">
            <v>#N/A</v>
          </cell>
          <cell r="AEE26" t="e">
            <v>#N/A</v>
          </cell>
          <cell r="AEF26" t="e">
            <v>#N/A</v>
          </cell>
          <cell r="AEG26" t="e">
            <v>#N/A</v>
          </cell>
          <cell r="AEH26" t="e">
            <v>#N/A</v>
          </cell>
          <cell r="AEI26" t="e">
            <v>#N/A</v>
          </cell>
          <cell r="AEJ26" t="e">
            <v>#N/A</v>
          </cell>
          <cell r="AEK26" t="e">
            <v>#N/A</v>
          </cell>
          <cell r="AEL26" t="e">
            <v>#N/A</v>
          </cell>
          <cell r="AEM26" t="e">
            <v>#N/A</v>
          </cell>
          <cell r="AEN26" t="e">
            <v>#N/A</v>
          </cell>
          <cell r="AEO26">
            <v>26717.2647477174</v>
          </cell>
          <cell r="AEP26">
            <v>37882.059946710797</v>
          </cell>
          <cell r="AEQ26" t="e">
            <v>#N/A</v>
          </cell>
          <cell r="AER26" t="e">
            <v>#N/A</v>
          </cell>
          <cell r="AES26" t="e">
            <v>#N/A</v>
          </cell>
          <cell r="AET26" t="e">
            <v>#N/A</v>
          </cell>
          <cell r="AEU26">
            <v>0.19247300000000001</v>
          </cell>
          <cell r="AEV26" t="e">
            <v>#N/A</v>
          </cell>
          <cell r="AEW26" t="e">
            <v>#N/A</v>
          </cell>
          <cell r="AEX26">
            <v>64.609277740831899</v>
          </cell>
          <cell r="AEY26">
            <v>12.435541514611099</v>
          </cell>
          <cell r="AEZ26" t="e">
            <v>#N/A</v>
          </cell>
          <cell r="AFA26" t="e">
            <v>#N/A</v>
          </cell>
          <cell r="AFB26" t="e">
            <v>#N/A</v>
          </cell>
          <cell r="AFC26" t="e">
            <v>#N/A</v>
          </cell>
          <cell r="AFD26" t="e">
            <v>#N/A</v>
          </cell>
          <cell r="AFE26" t="e">
            <v>#N/A</v>
          </cell>
          <cell r="AFF26">
            <v>131.977663849175</v>
          </cell>
          <cell r="AFG26">
            <v>2.0204206098707318</v>
          </cell>
          <cell r="AFH26">
            <v>1.2251148658204869</v>
          </cell>
          <cell r="AFI26">
            <v>129.3639675863146</v>
          </cell>
          <cell r="AFJ26">
            <v>130.3803547411319</v>
          </cell>
          <cell r="AFK26">
            <v>66.776521649107494</v>
          </cell>
          <cell r="AFL26">
            <v>66.7971534032649</v>
          </cell>
          <cell r="AFM26">
            <v>2.6852864337732818</v>
          </cell>
          <cell r="AFN26">
            <v>2.228471200741033</v>
          </cell>
          <cell r="AFO26">
            <v>7.4699859999999996</v>
          </cell>
          <cell r="AFP26">
            <v>7</v>
          </cell>
          <cell r="AFQ26">
            <v>1887.97156055613</v>
          </cell>
          <cell r="AFR26">
            <v>28.603697489657701</v>
          </cell>
          <cell r="AFS26">
            <v>4923.2598106266469</v>
          </cell>
          <cell r="AFT26">
            <v>4555.4929920292097</v>
          </cell>
          <cell r="AFU26">
            <v>8455853.2574978713</v>
          </cell>
          <cell r="AFV26">
            <v>4577.2174138868704</v>
          </cell>
          <cell r="AFW26">
            <v>8641656.3039006889</v>
          </cell>
          <cell r="AFX26">
            <v>306.069962027092</v>
          </cell>
          <cell r="AFY26">
            <v>5.2433038403958854</v>
          </cell>
          <cell r="AFZ26" t="e">
            <v>#N/A</v>
          </cell>
          <cell r="AGA26">
            <v>7370.4634999999998</v>
          </cell>
          <cell r="AGB26">
            <v>10005</v>
          </cell>
          <cell r="AGC26">
            <v>-7.5025702392201996</v>
          </cell>
          <cell r="AGD26">
            <v>-7.4956761792601796</v>
          </cell>
          <cell r="AGE26">
            <v>-7.5084450570475454</v>
          </cell>
          <cell r="AGF26">
            <v>5.0874831183556977E-2</v>
          </cell>
          <cell r="AGG26">
            <v>0.86498089604054196</v>
          </cell>
          <cell r="AGH26">
            <v>0.50063056405765405</v>
          </cell>
          <cell r="AGI26">
            <v>0.41110659573931102</v>
          </cell>
          <cell r="AGJ26">
            <v>54.256888098661797</v>
          </cell>
          <cell r="AGK26">
            <v>46.931171683951902</v>
          </cell>
          <cell r="AGL26">
            <v>0.34899746524746811</v>
          </cell>
          <cell r="AGM26">
            <v>2.559791918297916E-2</v>
          </cell>
          <cell r="AGN26">
            <v>5.9014552652405846E-3</v>
          </cell>
          <cell r="AGO26">
            <v>5.9261459011407717E-2</v>
          </cell>
          <cell r="AGP26">
            <v>1856.188402066068</v>
          </cell>
          <cell r="AGQ26">
            <v>0.1138330769711038</v>
          </cell>
          <cell r="AGR26" t="e">
            <v>#N/A</v>
          </cell>
          <cell r="AGS26" t="e">
            <v>#N/A</v>
          </cell>
          <cell r="AGT26" t="e">
            <v>#N/A</v>
          </cell>
          <cell r="AGU26" t="e">
            <v>#N/A</v>
          </cell>
          <cell r="AGV26" t="e">
            <v>#N/A</v>
          </cell>
          <cell r="AGW26" t="e">
            <v>#N/A</v>
          </cell>
          <cell r="AGX26" t="e">
            <v>#N/A</v>
          </cell>
          <cell r="AGY26" t="e">
            <v>#N/A</v>
          </cell>
          <cell r="AGZ26" t="e">
            <v>#N/A</v>
          </cell>
          <cell r="AHA26" t="e">
            <v>#N/A</v>
          </cell>
          <cell r="AHB26" t="e">
            <v>#N/A</v>
          </cell>
          <cell r="AHC26" t="e">
            <v>#N/A</v>
          </cell>
          <cell r="AHD26" t="e">
            <v>#N/A</v>
          </cell>
          <cell r="AHE26" t="e">
            <v>#N/A</v>
          </cell>
          <cell r="AHF26" t="e">
            <v>#N/A</v>
          </cell>
          <cell r="AHG26" t="e">
            <v>#N/A</v>
          </cell>
          <cell r="AHH26" t="e">
            <v>#N/A</v>
          </cell>
          <cell r="AHI26" t="e">
            <v>#N/A</v>
          </cell>
          <cell r="AHJ26" t="e">
            <v>#N/A</v>
          </cell>
          <cell r="AHK26" t="e">
            <v>#N/A</v>
          </cell>
          <cell r="AHL26" t="e">
            <v>#N/A</v>
          </cell>
          <cell r="AHM26">
            <v>16694.712</v>
          </cell>
          <cell r="AHN26">
            <v>23158.068670674998</v>
          </cell>
          <cell r="AHO26" t="e">
            <v>#N/A</v>
          </cell>
          <cell r="AHP26" t="e">
            <v>#N/A</v>
          </cell>
          <cell r="AHQ26" t="e">
            <v>#N/A</v>
          </cell>
          <cell r="AHR26" t="e">
            <v>#N/A</v>
          </cell>
          <cell r="AHS26">
            <v>1.9926700000000002E-3</v>
          </cell>
          <cell r="AHT26" t="e">
            <v>#N/A</v>
          </cell>
          <cell r="AHU26" t="e">
            <v>#N/A</v>
          </cell>
          <cell r="AHV26">
            <v>42.358488861677998</v>
          </cell>
          <cell r="AHW26">
            <v>8.4406490000000001E-2</v>
          </cell>
          <cell r="AHX26" t="e">
            <v>#N/A</v>
          </cell>
          <cell r="AHY26" t="e">
            <v>#N/A</v>
          </cell>
          <cell r="AHZ26" t="e">
            <v>#N/A</v>
          </cell>
          <cell r="AIA26" t="e">
            <v>#N/A</v>
          </cell>
          <cell r="AIB26" t="e">
            <v>#N/A</v>
          </cell>
          <cell r="AIC26" t="e">
            <v>#N/A</v>
          </cell>
          <cell r="AID26">
            <v>2780.3002132543002</v>
          </cell>
          <cell r="AIE26">
            <v>2.6762282898390222</v>
          </cell>
          <cell r="AIF26">
            <v>4.1479385876345809</v>
          </cell>
          <cell r="AIG26">
            <v>2707.832435572082</v>
          </cell>
          <cell r="AIH26">
            <v>2669.5681652064909</v>
          </cell>
          <cell r="AII26">
            <v>74.321465820457732</v>
          </cell>
          <cell r="AIJ26">
            <v>74.056037440444186</v>
          </cell>
          <cell r="AIK26">
            <v>0.48558322681575561</v>
          </cell>
          <cell r="AIL26">
            <v>0.35410179824415522</v>
          </cell>
          <cell r="AIM26">
            <v>3.5636350000000001</v>
          </cell>
          <cell r="AIN26">
            <v>2.2000000000000002</v>
          </cell>
          <cell r="AIO26">
            <v>1558.5327475521899</v>
          </cell>
          <cell r="AIP26">
            <v>731.69975638733899</v>
          </cell>
          <cell r="AIQ26">
            <v>4669.6093652902036</v>
          </cell>
          <cell r="AIR26">
            <v>4503.2015315854442</v>
          </cell>
          <cell r="AIS26">
            <v>6984070.7325076954</v>
          </cell>
          <cell r="AIT26">
            <v>4583.2463616196501</v>
          </cell>
          <cell r="AIU26">
            <v>7143139.5446836511</v>
          </cell>
          <cell r="AIV26">
            <v>9642.0199623029803</v>
          </cell>
          <cell r="AIW26">
            <v>3.6303302862191069</v>
          </cell>
          <cell r="AIX26" t="e">
            <v>#N/A</v>
          </cell>
          <cell r="AIY26">
            <v>6305.5079999999998</v>
          </cell>
          <cell r="AIZ26">
            <v>8493</v>
          </cell>
          <cell r="AJA26">
            <v>-5.5386267930032194</v>
          </cell>
          <cell r="AJB26">
            <v>-5.5522706921038472</v>
          </cell>
          <cell r="AJC26">
            <v>-5.5503989400581846</v>
          </cell>
          <cell r="AJD26">
            <v>4.2522668975204327E-2</v>
          </cell>
          <cell r="AJE26">
            <v>7.0993899999999996</v>
          </cell>
          <cell r="AJF26">
            <v>9.2514393339514491</v>
          </cell>
          <cell r="AJG26">
            <v>0.73796867034827196</v>
          </cell>
          <cell r="AJH26">
            <v>195.73792499992999</v>
          </cell>
          <cell r="AJI26">
            <v>1389.61986736525</v>
          </cell>
          <cell r="AJJ26">
            <v>0.49115800756518002</v>
          </cell>
          <cell r="AJK26">
            <v>2.6721377949427191E-2</v>
          </cell>
          <cell r="AJL26">
            <v>1.3842148008380741E-2</v>
          </cell>
          <cell r="AJM26" t="e">
            <v>#N/A</v>
          </cell>
          <cell r="AJN26">
            <v>1550.9123194956831</v>
          </cell>
          <cell r="AJO26">
            <v>0.34264156590952938</v>
          </cell>
          <cell r="AJP26" t="e">
            <v>#N/A</v>
          </cell>
          <cell r="AJQ26" t="e">
            <v>#N/A</v>
          </cell>
          <cell r="AJR26" t="e">
            <v>#N/A</v>
          </cell>
          <cell r="AJS26" t="e">
            <v>#N/A</v>
          </cell>
          <cell r="AJT26" t="e">
            <v>#N/A</v>
          </cell>
          <cell r="AJU26" t="e">
            <v>#N/A</v>
          </cell>
          <cell r="AJV26" t="e">
            <v>#N/A</v>
          </cell>
          <cell r="AJW26" t="e">
            <v>#N/A</v>
          </cell>
          <cell r="AJX26" t="e">
            <v>#N/A</v>
          </cell>
          <cell r="AJY26" t="e">
            <v>#N/A</v>
          </cell>
          <cell r="AJZ26" t="e">
            <v>#N/A</v>
          </cell>
          <cell r="AKA26" t="e">
            <v>#N/A</v>
          </cell>
          <cell r="AKB26" t="e">
            <v>#N/A</v>
          </cell>
          <cell r="AKC26" t="e">
            <v>#N/A</v>
          </cell>
          <cell r="AKD26" t="e">
            <v>#N/A</v>
          </cell>
          <cell r="AKE26" t="e">
            <v>#N/A</v>
          </cell>
          <cell r="AKF26" t="e">
            <v>#N/A</v>
          </cell>
          <cell r="AKG26" t="e">
            <v>#N/A</v>
          </cell>
          <cell r="AKH26" t="e">
            <v>#N/A</v>
          </cell>
          <cell r="AKI26" t="e">
            <v>#N/A</v>
          </cell>
          <cell r="AKJ26" t="e">
            <v>#N/A</v>
          </cell>
          <cell r="AKK26">
            <v>1481.2335</v>
          </cell>
          <cell r="AKL26">
            <v>1996.3510000000001</v>
          </cell>
          <cell r="AKM26" t="e">
            <v>#N/A</v>
          </cell>
          <cell r="AKN26" t="e">
            <v>#N/A</v>
          </cell>
          <cell r="AKO26" t="e">
            <v>#N/A</v>
          </cell>
          <cell r="AKP26" t="e">
            <v>#N/A</v>
          </cell>
          <cell r="AKQ26" t="e">
            <v>#N/A</v>
          </cell>
          <cell r="AKR26" t="e">
            <v>#N/A</v>
          </cell>
          <cell r="AKS26" t="e">
            <v>#N/A</v>
          </cell>
          <cell r="AKT26" t="e">
            <v>#N/A</v>
          </cell>
          <cell r="AKU26" t="e">
            <v>#N/A</v>
          </cell>
          <cell r="AKV26" t="e">
            <v>#N/A</v>
          </cell>
          <cell r="AKW26" t="e">
            <v>#N/A</v>
          </cell>
          <cell r="AKX26" t="e">
            <v>#N/A</v>
          </cell>
          <cell r="AKY26" t="e">
            <v>#N/A</v>
          </cell>
          <cell r="AKZ26" t="e">
            <v>#N/A</v>
          </cell>
          <cell r="ALA26" t="e">
            <v>#N/A</v>
          </cell>
          <cell r="ALB26" t="e">
            <v>#N/A</v>
          </cell>
          <cell r="ALC26" t="e">
            <v>#N/A</v>
          </cell>
          <cell r="ALD26" t="e">
            <v>#N/A</v>
          </cell>
          <cell r="ALE26" t="e">
            <v>#N/A</v>
          </cell>
          <cell r="ALF26" t="e">
            <v>#N/A</v>
          </cell>
          <cell r="ALG26" t="e">
            <v>#N/A</v>
          </cell>
          <cell r="ALH26" t="e">
            <v>#N/A</v>
          </cell>
          <cell r="ALI26" t="e">
            <v>#N/A</v>
          </cell>
          <cell r="ALJ26" t="e">
            <v>#N/A</v>
          </cell>
          <cell r="ALK26" t="e">
            <v>#N/A</v>
          </cell>
          <cell r="ALL26" t="e">
            <v>#N/A</v>
          </cell>
          <cell r="ALM26" t="e">
            <v>#N/A</v>
          </cell>
          <cell r="ALN26" t="e">
            <v>#N/A</v>
          </cell>
          <cell r="ALO26" t="e">
            <v>#N/A</v>
          </cell>
          <cell r="ALP26" t="e">
            <v>#N/A</v>
          </cell>
          <cell r="ALQ26" t="e">
            <v>#N/A</v>
          </cell>
          <cell r="ALR26" t="e">
            <v>#N/A</v>
          </cell>
          <cell r="ALS26" t="e">
            <v>#N/A</v>
          </cell>
          <cell r="ALT26" t="e">
            <v>#N/A</v>
          </cell>
          <cell r="ALU26" t="e">
            <v>#N/A</v>
          </cell>
          <cell r="ALV26" t="e">
            <v>#N/A</v>
          </cell>
          <cell r="ALW26">
            <v>3699.0304999999998</v>
          </cell>
          <cell r="ALX26">
            <v>5275.9414999999999</v>
          </cell>
          <cell r="ALY26" t="e">
            <v>#N/A</v>
          </cell>
          <cell r="ALZ26" t="e">
            <v>#N/A</v>
          </cell>
          <cell r="AMA26" t="e">
            <v>#N/A</v>
          </cell>
          <cell r="AMB26" t="e">
            <v>#N/A</v>
          </cell>
          <cell r="AMC26" t="e">
            <v>#N/A</v>
          </cell>
          <cell r="AMD26" t="e">
            <v>#N/A</v>
          </cell>
          <cell r="AME26" t="e">
            <v>#N/A</v>
          </cell>
          <cell r="AMF26" t="e">
            <v>#N/A</v>
          </cell>
          <cell r="AMG26" t="e">
            <v>#N/A</v>
          </cell>
          <cell r="AMH26" t="e">
            <v>#N/A</v>
          </cell>
          <cell r="AMI26" t="e">
            <v>#N/A</v>
          </cell>
          <cell r="AMJ26" t="e">
            <v>#N/A</v>
          </cell>
          <cell r="AMK26" t="e">
            <v>#N/A</v>
          </cell>
          <cell r="AML26" t="e">
            <v>#N/A</v>
          </cell>
          <cell r="AMM26" t="e">
            <v>#N/A</v>
          </cell>
          <cell r="AMN26">
            <v>1303.9042325861501</v>
          </cell>
          <cell r="AMO26">
            <v>3.565456164200453</v>
          </cell>
          <cell r="AMP26">
            <v>4.7863050564453502</v>
          </cell>
          <cell r="AMQ26">
            <v>1259.0146182708279</v>
          </cell>
          <cell r="AMR26">
            <v>1244.3460353753039</v>
          </cell>
          <cell r="AMS26">
            <v>68.009380835923935</v>
          </cell>
          <cell r="AMT26">
            <v>67.226248648601626</v>
          </cell>
          <cell r="AMU26">
            <v>-6.0334631180936071E-3</v>
          </cell>
          <cell r="AMV26">
            <v>1.3764620585896561</v>
          </cell>
          <cell r="AMW26">
            <v>8.9172709999999995</v>
          </cell>
          <cell r="AMX26">
            <v>7.2</v>
          </cell>
          <cell r="AMY26">
            <v>1632.3698727256799</v>
          </cell>
          <cell r="AMZ26">
            <v>266.97609306211399</v>
          </cell>
          <cell r="ANA26">
            <v>28483.980782343078</v>
          </cell>
          <cell r="ANB26">
            <v>25943.987024393631</v>
          </cell>
          <cell r="ANC26">
            <v>42064041.853149861</v>
          </cell>
          <cell r="AND26">
            <v>26741.0590999999</v>
          </cell>
          <cell r="ANE26">
            <v>43651299.239616722</v>
          </cell>
          <cell r="ANF26">
            <v>3178.4486267736902</v>
          </cell>
          <cell r="ANG26">
            <v>2.4778576724179051</v>
          </cell>
          <cell r="ANH26" t="e">
            <v>#N/A</v>
          </cell>
          <cell r="ANI26">
            <v>42370.326107636487</v>
          </cell>
          <cell r="ANJ26">
            <v>57077.130776092199</v>
          </cell>
          <cell r="ANK26">
            <v>-7.0839670207956749</v>
          </cell>
          <cell r="ANL26">
            <v>-7.0859144812927752</v>
          </cell>
          <cell r="ANM26">
            <v>-7.0949248148476354</v>
          </cell>
          <cell r="ANN26">
            <v>5.2991051558435032E-2</v>
          </cell>
          <cell r="ANO26">
            <v>0.67330199999999996</v>
          </cell>
          <cell r="ANP26">
            <v>0.73090729549452205</v>
          </cell>
          <cell r="ANQ26">
            <v>0.623634858449305</v>
          </cell>
          <cell r="ANR26">
            <v>914.28560516522202</v>
          </cell>
          <cell r="ANS26">
            <v>615.59032652895394</v>
          </cell>
          <cell r="ANT26">
            <v>0.43018064943026801</v>
          </cell>
          <cell r="ANU26">
            <v>4.1851570367208851E-2</v>
          </cell>
          <cell r="ANV26">
            <v>-8.0441435440368123E-3</v>
          </cell>
          <cell r="ANW26">
            <v>5.2828657565629808E-2</v>
          </cell>
          <cell r="ANX26">
            <v>1621.3406911435579</v>
          </cell>
          <cell r="ANY26">
            <v>-2.7342591317125461E-2</v>
          </cell>
          <cell r="ANZ26">
            <v>10503.8278194945</v>
          </cell>
          <cell r="AOA26">
            <v>1.779086530600593</v>
          </cell>
          <cell r="AOB26">
            <v>2.6301847006497741</v>
          </cell>
          <cell r="AOC26">
            <v>10320.22213751786</v>
          </cell>
          <cell r="AOD26">
            <v>10234.637938275089</v>
          </cell>
          <cell r="AOE26">
            <v>74.65607524271806</v>
          </cell>
          <cell r="AOF26">
            <v>74.249748402707326</v>
          </cell>
          <cell r="AOG26">
            <v>0.94228603296553359</v>
          </cell>
          <cell r="AOH26">
            <v>1.1546274702600281</v>
          </cell>
          <cell r="AOI26">
            <v>6.0425529999999998</v>
          </cell>
          <cell r="AOJ26">
            <v>5.3</v>
          </cell>
          <cell r="AOK26">
            <v>1674.10757703068</v>
          </cell>
          <cell r="AOL26">
            <v>1885.82577754366</v>
          </cell>
          <cell r="AOM26">
            <v>134792.56244333269</v>
          </cell>
          <cell r="AON26">
            <v>126647.65041763629</v>
          </cell>
          <cell r="AOO26">
            <v>209818733.70380259</v>
          </cell>
          <cell r="AOP26">
            <v>128347.104922076</v>
          </cell>
          <cell r="AOQ26">
            <v>214866860.83999911</v>
          </cell>
          <cell r="AOR26">
            <v>24437.428882399301</v>
          </cell>
          <cell r="AOS26">
            <v>-1.714444377242397</v>
          </cell>
          <cell r="AOT26">
            <v>127925.20704114799</v>
          </cell>
          <cell r="AOU26">
            <v>181539.41978666399</v>
          </cell>
          <cell r="AOV26">
            <v>247387</v>
          </cell>
          <cell r="AOW26">
            <v>-6.7474538408797304</v>
          </cell>
          <cell r="AOX26">
            <v>-6.751548095996025</v>
          </cell>
          <cell r="AOY26">
            <v>-6.7496348115433804</v>
          </cell>
          <cell r="AOZ26">
            <v>5.3405973991582457E-2</v>
          </cell>
          <cell r="APA26">
            <v>1.10175</v>
          </cell>
          <cell r="APB26">
            <v>1.1090280086015301</v>
          </cell>
          <cell r="APC26">
            <v>0.55639453121050009</v>
          </cell>
          <cell r="APD26">
            <v>5120.5627410937104</v>
          </cell>
          <cell r="APE26">
            <v>5641.58</v>
          </cell>
          <cell r="APF26">
            <v>0.56213502301607499</v>
          </cell>
          <cell r="APG26">
            <v>-1.7144443772422201E-2</v>
          </cell>
          <cell r="APH26">
            <v>-6.3723199310068658E-4</v>
          </cell>
          <cell r="API26">
            <v>8.6217631814765605E-3</v>
          </cell>
          <cell r="APJ26">
            <v>1656.7124065223429</v>
          </cell>
          <cell r="APK26">
            <v>5.3604765114934061E-2</v>
          </cell>
        </row>
        <row r="27">
          <cell r="A27">
            <v>1990</v>
          </cell>
          <cell r="B27">
            <v>235.01469026677199</v>
          </cell>
          <cell r="C27">
            <v>1.4559506388726049</v>
          </cell>
          <cell r="D27">
            <v>1.3862535349491889</v>
          </cell>
          <cell r="E27">
            <v>231.6420956946084</v>
          </cell>
          <cell r="F27">
            <v>231.8013360516959</v>
          </cell>
          <cell r="G27">
            <v>63.654158491551513</v>
          </cell>
          <cell r="H27">
            <v>63.051071253739813</v>
          </cell>
          <cell r="I27">
            <v>1.887883490149189</v>
          </cell>
          <cell r="J27">
            <v>1.404306947138068</v>
          </cell>
          <cell r="K27">
            <v>3.7268219999999999</v>
          </cell>
          <cell r="L27">
            <v>3.6</v>
          </cell>
          <cell r="M27">
            <v>1824.9736350000001</v>
          </cell>
          <cell r="N27">
            <v>59.908549461107398</v>
          </cell>
          <cell r="O27">
            <v>3658.1730285403369</v>
          </cell>
          <cell r="P27">
            <v>3521.83943131463</v>
          </cell>
          <cell r="Q27">
            <v>6404035.2691429211</v>
          </cell>
          <cell r="R27">
            <v>3560.20977848136</v>
          </cell>
          <cell r="S27">
            <v>6497288.9807976726</v>
          </cell>
          <cell r="T27">
            <v>716.12580016325694</v>
          </cell>
          <cell r="U27">
            <v>0.88977438327089153</v>
          </cell>
          <cell r="V27" t="e">
            <v>#N/A</v>
          </cell>
          <cell r="W27">
            <v>5801.9205000000002</v>
          </cell>
          <cell r="X27">
            <v>7677.85</v>
          </cell>
          <cell r="Y27">
            <v>-7.0376836427552254</v>
          </cell>
          <cell r="Z27">
            <v>-7.0429639866386982</v>
          </cell>
          <cell r="AA27">
            <v>-7.042741317295266</v>
          </cell>
          <cell r="AB27">
            <v>5.6265378556889067E-2</v>
          </cell>
          <cell r="AC27">
            <v>1.04938845810047</v>
          </cell>
          <cell r="AD27">
            <v>1.0132827276867</v>
          </cell>
          <cell r="AE27">
            <v>0.55554696130673498</v>
          </cell>
          <cell r="AF27">
            <v>130.561697040148</v>
          </cell>
          <cell r="AG27">
            <v>137.00993794394299</v>
          </cell>
          <cell r="AH27">
            <v>0.60360854251321394</v>
          </cell>
          <cell r="AI27">
            <v>8.8977438327103014E-3</v>
          </cell>
          <cell r="AJ27">
            <v>6.6520915994612026E-3</v>
          </cell>
          <cell r="AK27" t="e">
            <v>#N/A</v>
          </cell>
          <cell r="AL27">
            <v>1818.377979473195</v>
          </cell>
          <cell r="AM27">
            <v>-6.4721734214001625E-2</v>
          </cell>
          <cell r="AN27">
            <v>290.947761103071</v>
          </cell>
          <cell r="AO27">
            <v>1.9379354359242651</v>
          </cell>
          <cell r="AP27">
            <v>2.4174907756248309</v>
          </cell>
          <cell r="AQ27">
            <v>285.41657221020898</v>
          </cell>
          <cell r="AR27">
            <v>284.08014968895918</v>
          </cell>
          <cell r="AS27">
            <v>54.890397702189958</v>
          </cell>
          <cell r="AT27">
            <v>54.775688611910212</v>
          </cell>
          <cell r="AU27">
            <v>0.56913919445706895</v>
          </cell>
          <cell r="AV27">
            <v>1.51682301807945</v>
          </cell>
          <cell r="AW27">
            <v>8.4378390000000003</v>
          </cell>
          <cell r="AX27">
            <v>6.7</v>
          </cell>
          <cell r="AY27">
            <v>1678.3574983959199</v>
          </cell>
          <cell r="AZ27">
            <v>66.964811731610396</v>
          </cell>
          <cell r="BA27">
            <v>4108.0427193346104</v>
          </cell>
          <cell r="BB27">
            <v>3761.4126886259328</v>
          </cell>
          <cell r="BC27">
            <v>6213445.5562232118</v>
          </cell>
          <cell r="BD27">
            <v>3840.8303640588601</v>
          </cell>
          <cell r="BE27">
            <v>6446286.4415849186</v>
          </cell>
          <cell r="BF27">
            <v>752.52668843137803</v>
          </cell>
          <cell r="BG27">
            <v>1.0421121675607159</v>
          </cell>
          <cell r="BH27">
            <v>3882.4983231707301</v>
          </cell>
          <cell r="BI27">
            <v>7499.7555000000002</v>
          </cell>
          <cell r="BJ27" t="e">
            <v>#N/A</v>
          </cell>
          <cell r="BK27">
            <v>-6.8364186312343396</v>
          </cell>
          <cell r="BL27">
            <v>-6.8332189960049741</v>
          </cell>
          <cell r="BM27">
            <v>-6.8316999828652651</v>
          </cell>
          <cell r="BN27">
            <v>5.5453229605997703E-2</v>
          </cell>
          <cell r="BO27">
            <v>1.0517056313972</v>
          </cell>
          <cell r="BP27">
            <v>1.0057392901854301</v>
          </cell>
          <cell r="BQ27">
            <v>0.55588758520395098</v>
          </cell>
          <cell r="BR27">
            <v>161.73424834008199</v>
          </cell>
          <cell r="BS27">
            <v>170.09681976905799</v>
          </cell>
          <cell r="BT27">
            <v>0.59141237811485703</v>
          </cell>
          <cell r="BU27">
            <v>1.0421121675607801E-2</v>
          </cell>
          <cell r="BV27">
            <v>1.7311473184106429E-2</v>
          </cell>
          <cell r="BW27">
            <v>2.1826510871433679E-2</v>
          </cell>
          <cell r="BX27">
            <v>1651.8914755118301</v>
          </cell>
          <cell r="BY27">
            <v>-0.87505269557478504</v>
          </cell>
          <cell r="BZ27" t="e">
            <v>#N/A</v>
          </cell>
          <cell r="CA27" t="e">
            <v>#N/A</v>
          </cell>
          <cell r="CB27" t="e">
            <v>#N/A</v>
          </cell>
          <cell r="CC27" t="e">
            <v>#N/A</v>
          </cell>
          <cell r="CD27" t="e">
            <v>#N/A</v>
          </cell>
          <cell r="CE27" t="e">
            <v>#N/A</v>
          </cell>
          <cell r="CF27" t="e">
            <v>#N/A</v>
          </cell>
          <cell r="CG27" t="e">
            <v>#N/A</v>
          </cell>
          <cell r="CH27" t="e">
            <v>#N/A</v>
          </cell>
          <cell r="CI27" t="e">
            <v>#N/A</v>
          </cell>
          <cell r="CJ27" t="e">
            <v>#N/A</v>
          </cell>
          <cell r="CK27" t="e">
            <v>#N/A</v>
          </cell>
          <cell r="CL27" t="e">
            <v>#N/A</v>
          </cell>
          <cell r="CM27" t="e">
            <v>#N/A</v>
          </cell>
          <cell r="CN27" t="e">
            <v>#N/A</v>
          </cell>
          <cell r="CO27" t="e">
            <v>#N/A</v>
          </cell>
          <cell r="CP27" t="e">
            <v>#N/A</v>
          </cell>
          <cell r="CQ27" t="e">
            <v>#N/A</v>
          </cell>
          <cell r="CR27" t="e">
            <v>#N/A</v>
          </cell>
          <cell r="CS27" t="e">
            <v>#N/A</v>
          </cell>
          <cell r="CT27" t="e">
            <v>#N/A</v>
          </cell>
          <cell r="CU27">
            <v>6520.9044999999996</v>
          </cell>
          <cell r="CV27">
            <v>8718.2999999999993</v>
          </cell>
          <cell r="CW27" t="e">
            <v>#N/A</v>
          </cell>
          <cell r="CX27" t="e">
            <v>#N/A</v>
          </cell>
          <cell r="CY27" t="e">
            <v>#N/A</v>
          </cell>
          <cell r="CZ27" t="e">
            <v>#N/A</v>
          </cell>
          <cell r="DA27">
            <v>4.5224000000000002E-3</v>
          </cell>
          <cell r="DB27" t="e">
            <v>#N/A</v>
          </cell>
          <cell r="DC27" t="e">
            <v>#N/A</v>
          </cell>
          <cell r="DD27">
            <v>14.5850424118678</v>
          </cell>
          <cell r="DE27">
            <v>6.5959395803430992E-2</v>
          </cell>
          <cell r="DF27" t="e">
            <v>#N/A</v>
          </cell>
          <cell r="DG27" t="e">
            <v>#N/A</v>
          </cell>
          <cell r="DH27" t="e">
            <v>#N/A</v>
          </cell>
          <cell r="DI27" t="e">
            <v>#N/A</v>
          </cell>
          <cell r="DJ27" t="e">
            <v>#N/A</v>
          </cell>
          <cell r="DK27" t="e">
            <v>#N/A</v>
          </cell>
          <cell r="DL27">
            <v>8.9511349415768109</v>
          </cell>
          <cell r="DM27" t="e">
            <v>#N/A</v>
          </cell>
          <cell r="DN27">
            <v>1.4025754038834219</v>
          </cell>
          <cell r="DO27" t="e">
            <v>#N/A</v>
          </cell>
          <cell r="DP27">
            <v>8.8273250515824753</v>
          </cell>
          <cell r="DQ27" t="e">
            <v>#N/A</v>
          </cell>
          <cell r="DR27" t="e">
            <v>#N/A</v>
          </cell>
          <cell r="DS27" t="e">
            <v>#N/A</v>
          </cell>
          <cell r="DT27" t="e">
            <v>#N/A</v>
          </cell>
          <cell r="DU27" t="e">
            <v>#N/A</v>
          </cell>
          <cell r="DV27" t="e">
            <v>#N/A</v>
          </cell>
          <cell r="DW27" t="e">
            <v>#N/A</v>
          </cell>
          <cell r="DX27" t="e">
            <v>#N/A</v>
          </cell>
          <cell r="DY27" t="e">
            <v>#N/A</v>
          </cell>
          <cell r="DZ27" t="e">
            <v>#N/A</v>
          </cell>
          <cell r="EA27" t="e">
            <v>#N/A</v>
          </cell>
          <cell r="EB27" t="e">
            <v>#N/A</v>
          </cell>
          <cell r="EC27" t="e">
            <v>#N/A</v>
          </cell>
          <cell r="ED27" t="e">
            <v>#N/A</v>
          </cell>
          <cell r="EE27" t="e">
            <v>#N/A</v>
          </cell>
          <cell r="EF27" t="e">
            <v>#N/A</v>
          </cell>
          <cell r="EG27" t="e">
            <v>#N/A</v>
          </cell>
          <cell r="EH27">
            <v>579.9</v>
          </cell>
          <cell r="EI27" t="e">
            <v>#N/A</v>
          </cell>
          <cell r="EJ27" t="e">
            <v>#N/A</v>
          </cell>
          <cell r="EK27" t="e">
            <v>#N/A</v>
          </cell>
          <cell r="EL27" t="e">
            <v>#N/A</v>
          </cell>
          <cell r="EM27">
            <v>0.99432060880886497</v>
          </cell>
          <cell r="EN27">
            <v>0.70877202555723795</v>
          </cell>
          <cell r="EO27">
            <v>0.55029497711157904</v>
          </cell>
          <cell r="EP27">
            <v>4.9257645977976701</v>
          </cell>
          <cell r="EQ27">
            <v>4.8977892537313403</v>
          </cell>
          <cell r="ER27" t="e">
            <v>#N/A</v>
          </cell>
          <cell r="ES27" t="e">
            <v>#N/A</v>
          </cell>
          <cell r="ET27" t="e">
            <v>#N/A</v>
          </cell>
          <cell r="EU27" t="e">
            <v>#N/A</v>
          </cell>
          <cell r="EV27" t="e">
            <v>#N/A</v>
          </cell>
          <cell r="EW27" t="e">
            <v>#N/A</v>
          </cell>
          <cell r="EX27">
            <v>3450.411709</v>
          </cell>
          <cell r="EY27" t="e">
            <v>#N/A</v>
          </cell>
          <cell r="EZ27">
            <v>10.383154305561799</v>
          </cell>
          <cell r="FA27" t="e">
            <v>#N/A</v>
          </cell>
          <cell r="FB27">
            <v>3125.8498914142251</v>
          </cell>
          <cell r="FC27" t="e">
            <v>#N/A</v>
          </cell>
          <cell r="FD27" t="e">
            <v>#N/A</v>
          </cell>
          <cell r="FE27" t="e">
            <v>#N/A</v>
          </cell>
          <cell r="FF27" t="e">
            <v>#N/A</v>
          </cell>
          <cell r="FG27" t="e">
            <v>#N/A</v>
          </cell>
          <cell r="FH27">
            <v>0.9</v>
          </cell>
          <cell r="FI27" t="e">
            <v>#N/A</v>
          </cell>
          <cell r="FJ27">
            <v>766.44829276840403</v>
          </cell>
          <cell r="FK27" t="e">
            <v>#N/A</v>
          </cell>
          <cell r="FL27" t="e">
            <v>#N/A</v>
          </cell>
          <cell r="FM27" t="e">
            <v>#N/A</v>
          </cell>
          <cell r="FN27" t="e">
            <v>#N/A</v>
          </cell>
          <cell r="FO27" t="e">
            <v>#N/A</v>
          </cell>
          <cell r="FP27" t="e">
            <v>#N/A</v>
          </cell>
          <cell r="FQ27" t="e">
            <v>#N/A</v>
          </cell>
          <cell r="FR27" t="e">
            <v>#N/A</v>
          </cell>
          <cell r="FS27">
            <v>7575.4029999999893</v>
          </cell>
          <cell r="FT27">
            <v>10336.86407</v>
          </cell>
          <cell r="FU27" t="e">
            <v>#N/A</v>
          </cell>
          <cell r="FV27" t="e">
            <v>#N/A</v>
          </cell>
          <cell r="FW27" t="e">
            <v>#N/A</v>
          </cell>
          <cell r="FX27" t="e">
            <v>#N/A</v>
          </cell>
          <cell r="FY27">
            <v>26.926592769999999</v>
          </cell>
          <cell r="FZ27">
            <v>5.7220612901470496</v>
          </cell>
          <cell r="GA27">
            <v>0.194470633437035</v>
          </cell>
          <cell r="GB27">
            <v>25.374073607310201</v>
          </cell>
          <cell r="GC27">
            <v>683.23734694004895</v>
          </cell>
          <cell r="GD27" t="e">
            <v>#N/A</v>
          </cell>
          <cell r="GE27" t="e">
            <v>#N/A</v>
          </cell>
          <cell r="GF27" t="e">
            <v>#N/A</v>
          </cell>
          <cell r="GG27" t="e">
            <v>#N/A</v>
          </cell>
          <cell r="GH27" t="e">
            <v>#N/A</v>
          </cell>
          <cell r="GI27" t="e">
            <v>#N/A</v>
          </cell>
          <cell r="GJ27">
            <v>2313.7876803736999</v>
          </cell>
          <cell r="GK27">
            <v>2.10985232189973</v>
          </cell>
          <cell r="GL27">
            <v>1.5815586744057919</v>
          </cell>
          <cell r="GM27">
            <v>2265.9788725181188</v>
          </cell>
          <cell r="GN27">
            <v>2277.7635139365862</v>
          </cell>
          <cell r="GO27">
            <v>65.784048700766192</v>
          </cell>
          <cell r="GP27">
            <v>65.308729661298202</v>
          </cell>
          <cell r="GQ27">
            <v>3.245195500161469</v>
          </cell>
          <cell r="GR27">
            <v>2.163330744368253</v>
          </cell>
          <cell r="GS27">
            <v>6.7714259999999999</v>
          </cell>
          <cell r="GT27">
            <v>5.7</v>
          </cell>
          <cell r="GU27">
            <v>1572.8137471012001</v>
          </cell>
          <cell r="GV27">
            <v>513.97371891399905</v>
          </cell>
          <cell r="GW27">
            <v>39809.458961425204</v>
          </cell>
          <cell r="GX27">
            <v>37113.790906851922</v>
          </cell>
          <cell r="GY27">
            <v>58622878.574872322</v>
          </cell>
          <cell r="GZ27">
            <v>37813.539458110703</v>
          </cell>
          <cell r="HA27">
            <v>59473654.686270162</v>
          </cell>
          <cell r="HB27">
            <v>6836.4940846707304</v>
          </cell>
          <cell r="HC27">
            <v>2.039098074953527</v>
          </cell>
          <cell r="HD27">
            <v>38153.338599941897</v>
          </cell>
          <cell r="HE27">
            <v>60955.800499999903</v>
          </cell>
          <cell r="HF27">
            <v>79392.430383757499</v>
          </cell>
          <cell r="HG27">
            <v>-6.9795480584553564</v>
          </cell>
          <cell r="HH27">
            <v>-6.9881049085265712</v>
          </cell>
          <cell r="HI27">
            <v>-6.9910616321356969</v>
          </cell>
          <cell r="HJ27">
            <v>5.3676374735637418E-2</v>
          </cell>
          <cell r="HK27">
            <v>1.04921695648394</v>
          </cell>
          <cell r="HL27">
            <v>1.0462100658531599</v>
          </cell>
          <cell r="HM27">
            <v>0.60508333231735301</v>
          </cell>
          <cell r="HN27">
            <v>1400.03435991535</v>
          </cell>
          <cell r="HO27">
            <v>1468.9397900833401</v>
          </cell>
          <cell r="HP27">
            <v>0.62527911416099302</v>
          </cell>
          <cell r="HQ27">
            <v>2.0390980749540901E-2</v>
          </cell>
          <cell r="HR27">
            <v>8.3243182449580615E-3</v>
          </cell>
          <cell r="HS27">
            <v>6.9115321217134595E-2</v>
          </cell>
          <cell r="HT27">
            <v>1579.5443457124561</v>
          </cell>
          <cell r="HU27">
            <v>-0.97851695508555103</v>
          </cell>
          <cell r="HV27">
            <v>1441.37515064066</v>
          </cell>
          <cell r="HW27">
            <v>-1.7383599137835939</v>
          </cell>
          <cell r="HX27">
            <v>-0.79472794388986134</v>
          </cell>
          <cell r="HY27">
            <v>1466.8747126304561</v>
          </cell>
          <cell r="HZ27">
            <v>1452.9219271990139</v>
          </cell>
          <cell r="IA27">
            <v>72.655363436256323</v>
          </cell>
          <cell r="IB27">
            <v>72.40298052404404</v>
          </cell>
          <cell r="IC27">
            <v>2.0224180432020229</v>
          </cell>
          <cell r="ID27">
            <v>1.7860931114846319</v>
          </cell>
          <cell r="IE27">
            <v>6.3430920000000004</v>
          </cell>
          <cell r="IF27">
            <v>7.2</v>
          </cell>
          <cell r="IG27">
            <v>1440.49989939599</v>
          </cell>
          <cell r="IH27">
            <v>247.64369051016899</v>
          </cell>
          <cell r="II27">
            <v>2828.5990974442589</v>
          </cell>
          <cell r="IJ27">
            <v>2649.1784543822</v>
          </cell>
          <cell r="IK27">
            <v>3845819.3895567618</v>
          </cell>
          <cell r="IL27">
            <v>2634.09</v>
          </cell>
          <cell r="IM27">
            <v>3794406.3799999841</v>
          </cell>
          <cell r="IN27">
            <v>3679.29828907006</v>
          </cell>
          <cell r="IO27">
            <v>-0.12814349973342409</v>
          </cell>
          <cell r="IP27">
            <v>2647.01</v>
          </cell>
          <cell r="IQ27">
            <v>3906.7440000000001</v>
          </cell>
          <cell r="IR27">
            <v>5140.29</v>
          </cell>
          <cell r="IS27">
            <v>-5.4471892108590332</v>
          </cell>
          <cell r="IT27">
            <v>-5.4365528207938167</v>
          </cell>
          <cell r="IU27">
            <v>-5.4384009032651228</v>
          </cell>
          <cell r="IV27">
            <v>5.2613700781399139E-2</v>
          </cell>
          <cell r="IW27">
            <v>7.8565199999999997</v>
          </cell>
          <cell r="IX27">
            <v>10.054535773915401</v>
          </cell>
          <cell r="IY27">
            <v>0.56305423025319801</v>
          </cell>
          <cell r="IZ27">
            <v>108.874452047471</v>
          </cell>
          <cell r="JA27">
            <v>855.37431000000004</v>
          </cell>
          <cell r="JB27">
            <v>0.62135980213137099</v>
          </cell>
          <cell r="JC27">
            <v>3.974045874358012E-3</v>
          </cell>
          <cell r="JD27">
            <v>-1.783013665714619E-3</v>
          </cell>
          <cell r="JE27">
            <v>1.2141566488019249E-2</v>
          </cell>
          <cell r="JF27">
            <v>1451.7026526450529</v>
          </cell>
          <cell r="JG27">
            <v>-0.82565248624436594</v>
          </cell>
          <cell r="JH27" t="e">
            <v>#N/A</v>
          </cell>
          <cell r="JI27" t="e">
            <v>#N/A</v>
          </cell>
          <cell r="JJ27" t="e">
            <v>#N/A</v>
          </cell>
          <cell r="JK27" t="e">
            <v>#N/A</v>
          </cell>
          <cell r="JL27" t="e">
            <v>#N/A</v>
          </cell>
          <cell r="JM27" t="e">
            <v>#N/A</v>
          </cell>
          <cell r="JN27" t="e">
            <v>#N/A</v>
          </cell>
          <cell r="JO27" t="e">
            <v>#N/A</v>
          </cell>
          <cell r="JP27" t="e">
            <v>#N/A</v>
          </cell>
          <cell r="JQ27" t="e">
            <v>#N/A</v>
          </cell>
          <cell r="JR27" t="e">
            <v>#N/A</v>
          </cell>
          <cell r="JS27">
            <v>1915.250738</v>
          </cell>
          <cell r="JT27" t="e">
            <v>#N/A</v>
          </cell>
          <cell r="JU27" t="e">
            <v>#N/A</v>
          </cell>
          <cell r="JV27" t="e">
            <v>#N/A</v>
          </cell>
          <cell r="JW27" t="e">
            <v>#N/A</v>
          </cell>
          <cell r="JX27">
            <v>830.8</v>
          </cell>
          <cell r="JY27">
            <v>1591190.3131303999</v>
          </cell>
          <cell r="JZ27" t="e">
            <v>#N/A</v>
          </cell>
          <cell r="KA27" t="e">
            <v>#N/A</v>
          </cell>
          <cell r="KB27">
            <v>830.8</v>
          </cell>
          <cell r="KC27">
            <v>1140.4375</v>
          </cell>
          <cell r="KD27">
            <v>1581.6983728974701</v>
          </cell>
          <cell r="KE27" t="e">
            <v>#N/A</v>
          </cell>
          <cell r="KF27" t="e">
            <v>#N/A</v>
          </cell>
          <cell r="KG27" t="e">
            <v>#N/A</v>
          </cell>
          <cell r="KH27" t="e">
            <v>#N/A</v>
          </cell>
          <cell r="KI27" t="e">
            <v>#N/A</v>
          </cell>
          <cell r="KJ27" t="e">
            <v>#N/A</v>
          </cell>
          <cell r="KK27" t="e">
            <v>#N/A</v>
          </cell>
          <cell r="KL27" t="e">
            <v>#N/A</v>
          </cell>
          <cell r="KM27" t="e">
            <v>#N/A</v>
          </cell>
          <cell r="KN27" t="e">
            <v>#N/A</v>
          </cell>
          <cell r="KO27" t="e">
            <v>#N/A</v>
          </cell>
          <cell r="KP27" t="e">
            <v>#N/A</v>
          </cell>
          <cell r="KQ27" t="e">
            <v>#N/A</v>
          </cell>
          <cell r="KR27" t="e">
            <v>#N/A</v>
          </cell>
          <cell r="KS27" t="e">
            <v>#N/A</v>
          </cell>
          <cell r="KT27">
            <v>140.97911790000001</v>
          </cell>
          <cell r="KU27">
            <v>3.0568879271017479</v>
          </cell>
          <cell r="KV27">
            <v>0.67812276237786406</v>
          </cell>
          <cell r="KW27">
            <v>136.797375445417</v>
          </cell>
          <cell r="KX27">
            <v>140.0295456767119</v>
          </cell>
          <cell r="KY27">
            <v>56.48386202333549</v>
          </cell>
          <cell r="KZ27">
            <v>56.218068381906463</v>
          </cell>
          <cell r="LA27">
            <v>-0.95090958921906221</v>
          </cell>
          <cell r="LB27">
            <v>-4.3404468148011688E-2</v>
          </cell>
          <cell r="LC27">
            <v>7.4319439999999997</v>
          </cell>
          <cell r="LD27">
            <v>6.5</v>
          </cell>
          <cell r="LE27">
            <v>2136.2858190000002</v>
          </cell>
          <cell r="LF27">
            <v>27.670268859753399</v>
          </cell>
          <cell r="LG27">
            <v>4279.8213925813643</v>
          </cell>
          <cell r="LH27">
            <v>3961.7474633846969</v>
          </cell>
          <cell r="LI27">
            <v>8545115.1353544574</v>
          </cell>
          <cell r="LJ27">
            <v>4020.5523395273899</v>
          </cell>
          <cell r="LK27">
            <v>8589048.9474796373</v>
          </cell>
          <cell r="LL27">
            <v>571.69471904610202</v>
          </cell>
          <cell r="LM27">
            <v>-5.2125014892032446</v>
          </cell>
          <cell r="LN27" t="e">
            <v>#N/A</v>
          </cell>
          <cell r="LO27">
            <v>7612.89299999999</v>
          </cell>
          <cell r="LP27">
            <v>10196.791499999999</v>
          </cell>
          <cell r="LQ27">
            <v>-7.6512990914533896</v>
          </cell>
          <cell r="LR27">
            <v>-7.6611509044338479</v>
          </cell>
          <cell r="LS27">
            <v>-7.6780767061556334</v>
          </cell>
          <cell r="LT27">
            <v>2.5882352502236208E-2</v>
          </cell>
          <cell r="LU27">
            <v>0.59108466617754896</v>
          </cell>
          <cell r="LV27">
            <v>0.369506479964746</v>
          </cell>
          <cell r="LW27">
            <v>0.53888454587217194</v>
          </cell>
          <cell r="LX27">
            <v>75.971467927000901</v>
          </cell>
          <cell r="LY27">
            <v>44.905569758649698</v>
          </cell>
          <cell r="LZ27">
            <v>0.32436913720782401</v>
          </cell>
          <cell r="MA27">
            <v>-5.8645507458477686E-3</v>
          </cell>
          <cell r="MB27">
            <v>-1.844766713199639E-3</v>
          </cell>
          <cell r="MC27">
            <v>4.3604983063719169E-2</v>
          </cell>
          <cell r="MD27">
            <v>2156.9055610763198</v>
          </cell>
          <cell r="ME27">
            <v>0.33415718589411281</v>
          </cell>
          <cell r="MF27">
            <v>708.62408831604102</v>
          </cell>
          <cell r="MG27">
            <v>2.5435141203560501</v>
          </cell>
          <cell r="MH27">
            <v>4.279432720619436</v>
          </cell>
          <cell r="MI27">
            <v>691.04720507659215</v>
          </cell>
          <cell r="MJ27">
            <v>679.54348218843256</v>
          </cell>
          <cell r="MK27">
            <v>57.58384554391241</v>
          </cell>
          <cell r="ML27">
            <v>57.06592506688456</v>
          </cell>
          <cell r="MM27">
            <v>-0.38965886660609073</v>
          </cell>
          <cell r="MN27">
            <v>0.90873091995389288</v>
          </cell>
          <cell r="MO27">
            <v>17.238482999999999</v>
          </cell>
          <cell r="MP27">
            <v>15.5</v>
          </cell>
          <cell r="MQ27">
            <v>1743.6313968895399</v>
          </cell>
          <cell r="MR27">
            <v>153.48281047207601</v>
          </cell>
          <cell r="MS27">
            <v>16529.79546183925</v>
          </cell>
          <cell r="MT27">
            <v>13680.309481215319</v>
          </cell>
          <cell r="MU27">
            <v>23846881.797040131</v>
          </cell>
          <cell r="MV27">
            <v>14094.4453901085</v>
          </cell>
          <cell r="MW27">
            <v>24575517.50393822</v>
          </cell>
          <cell r="MX27">
            <v>1860.91428152613</v>
          </cell>
          <cell r="MY27">
            <v>2.732780166616489</v>
          </cell>
          <cell r="MZ27">
            <v>14012.201233145201</v>
          </cell>
          <cell r="NA27">
            <v>28966.139500000001</v>
          </cell>
          <cell r="NB27">
            <v>38867.321499999998</v>
          </cell>
          <cell r="NC27">
            <v>-7.1329827654594444</v>
          </cell>
          <cell r="ND27">
            <v>-7.1340331415695486</v>
          </cell>
          <cell r="NE27">
            <v>-7.1385365986352207</v>
          </cell>
          <cell r="NF27">
            <v>3.9429857326089127E-2</v>
          </cell>
          <cell r="NG27">
            <v>0.77777817845251396</v>
          </cell>
          <cell r="NH27">
            <v>0.68056848473314002</v>
          </cell>
          <cell r="NI27">
            <v>0.59595000784479601</v>
          </cell>
          <cell r="NJ27">
            <v>422.30453099095598</v>
          </cell>
          <cell r="NK27">
            <v>328.45924886638898</v>
          </cell>
          <cell r="NL27">
            <v>0.47987286705752802</v>
          </cell>
          <cell r="NM27">
            <v>3.4922463884581763E-2</v>
          </cell>
          <cell r="NN27">
            <v>6.3597382954996354E-3</v>
          </cell>
          <cell r="NO27">
            <v>3.5116109814425631E-2</v>
          </cell>
          <cell r="NP27">
            <v>1743.1536786345889</v>
          </cell>
          <cell r="NQ27">
            <v>-0.1465875910791947</v>
          </cell>
          <cell r="NR27">
            <v>149.25571696546001</v>
          </cell>
          <cell r="NS27">
            <v>4.804507630523891</v>
          </cell>
          <cell r="NT27">
            <v>7.1858075351736161</v>
          </cell>
          <cell r="NU27">
            <v>142.41345180652311</v>
          </cell>
          <cell r="NV27">
            <v>139.24951483570331</v>
          </cell>
          <cell r="NW27">
            <v>68.14382890821561</v>
          </cell>
          <cell r="NX27">
            <v>67.279602797750044</v>
          </cell>
          <cell r="NY27">
            <v>0.60606984676407905</v>
          </cell>
          <cell r="NZ27">
            <v>1.785579216338373</v>
          </cell>
          <cell r="OA27">
            <v>6.513134</v>
          </cell>
          <cell r="OB27">
            <v>3.2</v>
          </cell>
          <cell r="OC27">
            <v>1726.4219737481701</v>
          </cell>
          <cell r="OD27">
            <v>43.030066425143602</v>
          </cell>
          <cell r="OE27">
            <v>2517.659924354185</v>
          </cell>
          <cell r="OF27">
            <v>2353.6813598166982</v>
          </cell>
          <cell r="OG27">
            <v>4064881.3202888989</v>
          </cell>
          <cell r="OH27">
            <v>2468.4</v>
          </cell>
          <cell r="OI27">
            <v>4261499.9999999832</v>
          </cell>
          <cell r="OJ27">
            <v>500.85744117051001</v>
          </cell>
          <cell r="OK27">
            <v>-0.58547626432474686</v>
          </cell>
          <cell r="OL27">
            <v>2473.3000000000002</v>
          </cell>
          <cell r="OM27">
            <v>3742.085</v>
          </cell>
          <cell r="ON27">
            <v>4986.3999999999996</v>
          </cell>
          <cell r="OO27">
            <v>-7.0923871228595949</v>
          </cell>
          <cell r="OP27">
            <v>-7.1061053706305568</v>
          </cell>
          <cell r="OQ27">
            <v>-7.1086098880352191</v>
          </cell>
          <cell r="OR27">
            <v>5.4455390869916999E-2</v>
          </cell>
          <cell r="OS27">
            <v>0.81654565545357705</v>
          </cell>
          <cell r="OT27">
            <v>1.1059177658683499</v>
          </cell>
          <cell r="OU27">
            <v>0.74561626520094804</v>
          </cell>
          <cell r="OV27">
            <v>111.287490243676</v>
          </cell>
          <cell r="OW27">
            <v>90.871316664806301</v>
          </cell>
          <cell r="OX27">
            <v>0.71772479401807898</v>
          </cell>
          <cell r="OY27">
            <v>2.7912944626172932E-2</v>
          </cell>
          <cell r="OZ27">
            <v>3.2806613635411479E-2</v>
          </cell>
          <cell r="PA27" t="e">
            <v>#N/A</v>
          </cell>
          <cell r="PB27">
            <v>1727.03127521283</v>
          </cell>
          <cell r="PC27">
            <v>-0.36776790095329748</v>
          </cell>
          <cell r="PD27">
            <v>1566.2398019018001</v>
          </cell>
          <cell r="PE27">
            <v>1.9755713850607259</v>
          </cell>
          <cell r="PF27">
            <v>2.8287470655804059</v>
          </cell>
          <cell r="PG27">
            <v>1535.897059098266</v>
          </cell>
          <cell r="PH27">
            <v>1523.153638060872</v>
          </cell>
          <cell r="PI27">
            <v>60.39761611233989</v>
          </cell>
          <cell r="PJ27">
            <v>60.042294420496368</v>
          </cell>
          <cell r="PK27">
            <v>1.328894887881926</v>
          </cell>
          <cell r="PL27">
            <v>1.6069213368912649</v>
          </cell>
          <cell r="PM27">
            <v>7.8865580000000008</v>
          </cell>
          <cell r="PN27">
            <v>7.9</v>
          </cell>
          <cell r="PO27">
            <v>1622.13572938689</v>
          </cell>
          <cell r="PP27">
            <v>360.27409300962802</v>
          </cell>
          <cell r="PQ27">
            <v>25527.54187264471</v>
          </cell>
          <cell r="PR27">
            <v>23514.297476884301</v>
          </cell>
          <cell r="PS27">
            <v>38066369.989030711</v>
          </cell>
          <cell r="PT27">
            <v>23650</v>
          </cell>
          <cell r="PU27">
            <v>38363509.999999948</v>
          </cell>
          <cell r="PV27">
            <v>4550.8520146590899</v>
          </cell>
          <cell r="PW27">
            <v>1.208834302311979</v>
          </cell>
          <cell r="PX27">
            <v>23853</v>
          </cell>
          <cell r="PY27">
            <v>42515.933341698699</v>
          </cell>
          <cell r="PZ27">
            <v>58176</v>
          </cell>
          <cell r="QA27">
            <v>-6.9423426660837864</v>
          </cell>
          <cell r="QB27">
            <v>-6.954687408401691</v>
          </cell>
          <cell r="QC27">
            <v>-6.9568516723442606</v>
          </cell>
          <cell r="QD27">
            <v>5.2215975333397578E-2</v>
          </cell>
          <cell r="QE27">
            <v>1.05405079906152</v>
          </cell>
          <cell r="QF27">
            <v>1.1293521948256999</v>
          </cell>
          <cell r="QG27">
            <v>0.63236848413417002</v>
          </cell>
          <cell r="QH27">
            <v>990.44068931924801</v>
          </cell>
          <cell r="QI27">
            <v>1043.9748</v>
          </cell>
          <cell r="QJ27">
            <v>0.67455127441510998</v>
          </cell>
          <cell r="QK27">
            <v>5.6882985515555456E-3</v>
          </cell>
          <cell r="QL27">
            <v>-2.6294227767554362E-3</v>
          </cell>
          <cell r="QM27">
            <v>4.1266900134048427E-2</v>
          </cell>
          <cell r="QN27">
            <v>1618.8606113557851</v>
          </cell>
          <cell r="QO27">
            <v>-0.2038047893705541</v>
          </cell>
          <cell r="QP27" t="e">
            <v>#N/A</v>
          </cell>
          <cell r="QQ27" t="e">
            <v>#N/A</v>
          </cell>
          <cell r="QR27" t="e">
            <v>#N/A</v>
          </cell>
          <cell r="QS27" t="e">
            <v>#N/A</v>
          </cell>
          <cell r="QT27" t="e">
            <v>#N/A</v>
          </cell>
          <cell r="QU27" t="e">
            <v>#N/A</v>
          </cell>
          <cell r="QV27" t="e">
            <v>#N/A</v>
          </cell>
          <cell r="QW27" t="e">
            <v>#N/A</v>
          </cell>
          <cell r="QX27" t="e">
            <v>#N/A</v>
          </cell>
          <cell r="QY27" t="e">
            <v>#N/A</v>
          </cell>
          <cell r="QZ27" t="e">
            <v>#N/A</v>
          </cell>
          <cell r="RA27" t="e">
            <v>#N/A</v>
          </cell>
          <cell r="RB27" t="e">
            <v>#N/A</v>
          </cell>
          <cell r="RC27" t="e">
            <v>#N/A</v>
          </cell>
          <cell r="RD27" t="e">
            <v>#N/A</v>
          </cell>
          <cell r="RE27" t="e">
            <v>#N/A</v>
          </cell>
          <cell r="RF27" t="e">
            <v>#N/A</v>
          </cell>
          <cell r="RG27" t="e">
            <v>#N/A</v>
          </cell>
          <cell r="RH27" t="e">
            <v>#N/A</v>
          </cell>
          <cell r="RI27" t="e">
            <v>#N/A</v>
          </cell>
          <cell r="RJ27" t="e">
            <v>#N/A</v>
          </cell>
          <cell r="RK27" t="e">
            <v>#N/A</v>
          </cell>
          <cell r="RL27">
            <v>4777.3675000000003</v>
          </cell>
          <cell r="RM27" t="e">
            <v>#N/A</v>
          </cell>
          <cell r="RN27" t="e">
            <v>#N/A</v>
          </cell>
          <cell r="RO27" t="e">
            <v>#N/A</v>
          </cell>
          <cell r="RP27" t="e">
            <v>#N/A</v>
          </cell>
          <cell r="RQ27" t="e">
            <v>#N/A</v>
          </cell>
          <cell r="RR27" t="e">
            <v>#N/A</v>
          </cell>
          <cell r="RS27" t="e">
            <v>#N/A</v>
          </cell>
          <cell r="RT27" t="e">
            <v>#N/A</v>
          </cell>
          <cell r="RU27">
            <v>3.8284445729028699E-2</v>
          </cell>
          <cell r="RV27" t="e">
            <v>#N/A</v>
          </cell>
          <cell r="RW27" t="e">
            <v>#N/A</v>
          </cell>
          <cell r="RX27" t="e">
            <v>#N/A</v>
          </cell>
          <cell r="RY27" t="e">
            <v>#N/A</v>
          </cell>
          <cell r="RZ27" t="e">
            <v>#N/A</v>
          </cell>
          <cell r="SA27" t="e">
            <v>#N/A</v>
          </cell>
          <cell r="SB27" t="e">
            <v>#N/A</v>
          </cell>
          <cell r="SC27" t="e">
            <v>#N/A</v>
          </cell>
          <cell r="SD27" t="e">
            <v>#N/A</v>
          </cell>
          <cell r="SE27" t="e">
            <v>#N/A</v>
          </cell>
          <cell r="SF27" t="e">
            <v>#N/A</v>
          </cell>
          <cell r="SG27" t="e">
            <v>#N/A</v>
          </cell>
          <cell r="SH27" t="e">
            <v>#N/A</v>
          </cell>
          <cell r="SI27" t="e">
            <v>#N/A</v>
          </cell>
          <cell r="SJ27" t="e">
            <v>#N/A</v>
          </cell>
          <cell r="SK27" t="e">
            <v>#N/A</v>
          </cell>
          <cell r="SL27" t="e">
            <v>#N/A</v>
          </cell>
          <cell r="SM27" t="e">
            <v>#N/A</v>
          </cell>
          <cell r="SN27" t="e">
            <v>#N/A</v>
          </cell>
          <cell r="SO27" t="e">
            <v>#N/A</v>
          </cell>
          <cell r="SP27" t="e">
            <v>#N/A</v>
          </cell>
          <cell r="SQ27" t="e">
            <v>#N/A</v>
          </cell>
          <cell r="SR27" t="e">
            <v>#N/A</v>
          </cell>
          <cell r="SS27" t="e">
            <v>#N/A</v>
          </cell>
          <cell r="ST27" t="e">
            <v>#N/A</v>
          </cell>
          <cell r="SU27" t="e">
            <v>#N/A</v>
          </cell>
          <cell r="SV27" t="e">
            <v>#N/A</v>
          </cell>
          <cell r="SW27">
            <v>7704.9219999999996</v>
          </cell>
          <cell r="SX27">
            <v>10373.987999999999</v>
          </cell>
          <cell r="SY27" t="e">
            <v>#N/A</v>
          </cell>
          <cell r="SZ27" t="e">
            <v>#N/A</v>
          </cell>
          <cell r="TA27" t="e">
            <v>#N/A</v>
          </cell>
          <cell r="TB27" t="e">
            <v>#N/A</v>
          </cell>
          <cell r="TC27">
            <v>130.52199999999999</v>
          </cell>
          <cell r="TD27" t="e">
            <v>#N/A</v>
          </cell>
          <cell r="TE27" t="e">
            <v>#N/A</v>
          </cell>
          <cell r="TF27">
            <v>16.6959581422493</v>
          </cell>
          <cell r="TG27">
            <v>2179.1898486426699</v>
          </cell>
          <cell r="TH27" t="e">
            <v>#N/A</v>
          </cell>
          <cell r="TI27" t="e">
            <v>#N/A</v>
          </cell>
          <cell r="TJ27" t="e">
            <v>#N/A</v>
          </cell>
          <cell r="TK27" t="e">
            <v>#N/A</v>
          </cell>
          <cell r="TL27" t="e">
            <v>#N/A</v>
          </cell>
          <cell r="TM27" t="e">
            <v>#N/A</v>
          </cell>
          <cell r="TN27">
            <v>77.221182681092188</v>
          </cell>
          <cell r="TO27">
            <v>2.7731049144429809</v>
          </cell>
          <cell r="TP27">
            <v>2.8359154485875671</v>
          </cell>
          <cell r="TQ27">
            <v>75.137539870355795</v>
          </cell>
          <cell r="TR27">
            <v>75.091647061476905</v>
          </cell>
          <cell r="TS27">
            <v>65.42071005799589</v>
          </cell>
          <cell r="TT27">
            <v>65.165528841771788</v>
          </cell>
          <cell r="TU27">
            <v>3.940888682450439</v>
          </cell>
          <cell r="TV27">
            <v>2.8492409345906471</v>
          </cell>
          <cell r="TW27">
            <v>15.32136529743307</v>
          </cell>
          <cell r="TX27">
            <v>13.4</v>
          </cell>
          <cell r="TY27">
            <v>2072.7701531893499</v>
          </cell>
          <cell r="TZ27">
            <v>16.128999937729901</v>
          </cell>
          <cell r="UA27">
            <v>1565.0410810478841</v>
          </cell>
          <cell r="UB27">
            <v>1325.255419965642</v>
          </cell>
          <cell r="UC27">
            <v>2719306.0248419521</v>
          </cell>
          <cell r="UD27">
            <v>1360.6328856662401</v>
          </cell>
          <cell r="UE27">
            <v>2820279.2348568798</v>
          </cell>
          <cell r="UF27">
            <v>249.378654346205</v>
          </cell>
          <cell r="UG27">
            <v>-2.328645377629202</v>
          </cell>
          <cell r="UH27" t="e">
            <v>#N/A</v>
          </cell>
          <cell r="UI27">
            <v>2401.6395000000002</v>
          </cell>
          <cell r="UJ27">
            <v>3505.8</v>
          </cell>
          <cell r="UK27">
            <v>-7.2389917454427977</v>
          </cell>
          <cell r="UL27">
            <v>-7.2472363794953516</v>
          </cell>
          <cell r="UM27">
            <v>-7.2426467796133478</v>
          </cell>
          <cell r="UN27">
            <v>3.7697737842846808E-2</v>
          </cell>
          <cell r="UO27">
            <v>0.97486426499941603</v>
          </cell>
          <cell r="UP27">
            <v>0.86460847894778903</v>
          </cell>
          <cell r="UQ27">
            <v>0.50281403829981697</v>
          </cell>
          <cell r="UR27">
            <v>38.827894706167903</v>
          </cell>
          <cell r="US27">
            <v>37.851927034203101</v>
          </cell>
          <cell r="UT27">
            <v>0.88746548419162397</v>
          </cell>
          <cell r="UU27" t="e">
            <v>#N/A</v>
          </cell>
          <cell r="UV27" t="e">
            <v>#N/A</v>
          </cell>
          <cell r="UW27">
            <v>1.560332063965607E-2</v>
          </cell>
          <cell r="UX27">
            <v>2051.910887421574</v>
          </cell>
          <cell r="UY27">
            <v>-0.56755822413090407</v>
          </cell>
          <cell r="UZ27">
            <v>1500.80416908488</v>
          </cell>
          <cell r="VA27">
            <v>1.9374735552297959</v>
          </cell>
          <cell r="VB27">
            <v>2.1993835875971262</v>
          </cell>
          <cell r="VC27">
            <v>1472.2791498964741</v>
          </cell>
          <cell r="VD27">
            <v>1468.506087219705</v>
          </cell>
          <cell r="VE27">
            <v>56.548029731315061</v>
          </cell>
          <cell r="VF27">
            <v>56.244110096423881</v>
          </cell>
          <cell r="VG27">
            <v>0.37631912103108789</v>
          </cell>
          <cell r="VH27">
            <v>1.121077418510819</v>
          </cell>
          <cell r="VI27">
            <v>8.6693730000000002</v>
          </cell>
          <cell r="VJ27">
            <v>9</v>
          </cell>
          <cell r="VK27">
            <v>1840.0910767202899</v>
          </cell>
          <cell r="VL27">
            <v>316.16786503921497</v>
          </cell>
          <cell r="VM27">
            <v>24518.94346111203</v>
          </cell>
          <cell r="VN27">
            <v>22393.30479680912</v>
          </cell>
          <cell r="VO27">
            <v>41308286.316125698</v>
          </cell>
          <cell r="VP27">
            <v>22432.8045498914</v>
          </cell>
          <cell r="VQ27">
            <v>41278403.478065483</v>
          </cell>
          <cell r="VR27">
            <v>4353.0407769948197</v>
          </cell>
          <cell r="VS27">
            <v>1.35728144518572</v>
          </cell>
          <cell r="VT27">
            <v>22363.402293057799</v>
          </cell>
          <cell r="VU27">
            <v>43593.797499999913</v>
          </cell>
          <cell r="VV27">
            <v>56719.239500000003</v>
          </cell>
          <cell r="VW27">
            <v>-7.017066613938856</v>
          </cell>
          <cell r="VX27">
            <v>-7.0265298629333319</v>
          </cell>
          <cell r="VY27">
            <v>-7.0367264357400812</v>
          </cell>
          <cell r="VZ27">
            <v>4.7613300537586417E-2</v>
          </cell>
          <cell r="WA27">
            <v>0.78603862064691299</v>
          </cell>
          <cell r="WB27">
            <v>0.756214773430959</v>
          </cell>
          <cell r="WC27">
            <v>0.61955349965840101</v>
          </cell>
          <cell r="WD27">
            <v>929.82847525846</v>
          </cell>
          <cell r="WE27">
            <v>730.88109213038308</v>
          </cell>
          <cell r="WF27">
            <v>0.53527985110623699</v>
          </cell>
          <cell r="WG27">
            <v>1.3572814451846309E-2</v>
          </cell>
          <cell r="WH27">
            <v>1.1074797364925519E-2</v>
          </cell>
          <cell r="WI27">
            <v>4.5092403132971998E-2</v>
          </cell>
          <cell r="WJ27">
            <v>1844.671284160426</v>
          </cell>
          <cell r="WK27">
            <v>-0.20631036945587539</v>
          </cell>
          <cell r="WL27">
            <v>31.5959181753256</v>
          </cell>
          <cell r="WM27" t="e">
            <v>#N/A</v>
          </cell>
          <cell r="WN27">
            <v>23.45594271287354</v>
          </cell>
          <cell r="WO27" t="e">
            <v>#N/A</v>
          </cell>
          <cell r="WP27">
            <v>25.5928693921276</v>
          </cell>
          <cell r="WQ27">
            <v>62.219349389138912</v>
          </cell>
          <cell r="WR27" t="e">
            <v>#N/A</v>
          </cell>
          <cell r="WS27" t="e">
            <v>#N/A</v>
          </cell>
          <cell r="WT27" t="e">
            <v>#N/A</v>
          </cell>
          <cell r="WU27">
            <v>-0.17578918598459001</v>
          </cell>
          <cell r="WV27">
            <v>0</v>
          </cell>
          <cell r="WW27">
            <v>1966.8241700000001</v>
          </cell>
          <cell r="WX27" t="e">
            <v>#N/A</v>
          </cell>
          <cell r="WY27" t="e">
            <v>#N/A</v>
          </cell>
          <cell r="WZ27" t="e">
            <v>#N/A</v>
          </cell>
          <cell r="XA27" t="e">
            <v>#N/A</v>
          </cell>
          <cell r="XB27">
            <v>1671.8712496957901</v>
          </cell>
          <cell r="XC27">
            <v>3288276.7830297849</v>
          </cell>
          <cell r="XD27" t="e">
            <v>#N/A</v>
          </cell>
          <cell r="XE27" t="e">
            <v>#N/A</v>
          </cell>
          <cell r="XF27">
            <v>1671.8712496957901</v>
          </cell>
          <cell r="XG27">
            <v>2687.0599999999899</v>
          </cell>
          <cell r="XH27">
            <v>3697.8</v>
          </cell>
          <cell r="XI27" t="e">
            <v>#N/A</v>
          </cell>
          <cell r="XJ27" t="e">
            <v>#N/A</v>
          </cell>
          <cell r="XK27" t="e">
            <v>#N/A</v>
          </cell>
          <cell r="XL27" t="e">
            <v>#N/A</v>
          </cell>
          <cell r="XM27" t="e">
            <v>#N/A</v>
          </cell>
          <cell r="XN27">
            <v>1.3632527814382001E-3</v>
          </cell>
          <cell r="XO27" t="e">
            <v>#N/A</v>
          </cell>
          <cell r="XP27" t="e">
            <v>#N/A</v>
          </cell>
          <cell r="XQ27">
            <v>4.0978670558008801E-2</v>
          </cell>
          <cell r="XR27" t="e">
            <v>#N/A</v>
          </cell>
          <cell r="XS27" t="e">
            <v>#N/A</v>
          </cell>
          <cell r="XT27" t="e">
            <v>#N/A</v>
          </cell>
          <cell r="XU27" t="e">
            <v>#N/A</v>
          </cell>
          <cell r="XV27" t="e">
            <v>#N/A</v>
          </cell>
          <cell r="XW27" t="e">
            <v>#N/A</v>
          </cell>
          <cell r="XX27">
            <v>24.502888768399501</v>
          </cell>
          <cell r="XY27">
            <v>2.8242494154513191</v>
          </cell>
          <cell r="XZ27">
            <v>3.7450191577742098</v>
          </cell>
          <cell r="YA27">
            <v>23.82987369973203</v>
          </cell>
          <cell r="YB27">
            <v>23.618376060190219</v>
          </cell>
          <cell r="YC27">
            <v>57.055932935136752</v>
          </cell>
          <cell r="YD27">
            <v>56.803372352457437</v>
          </cell>
          <cell r="YE27">
            <v>1.183525879418301</v>
          </cell>
          <cell r="YF27">
            <v>2.8085118867392289</v>
          </cell>
          <cell r="YG27">
            <v>1.939843</v>
          </cell>
          <cell r="YH27">
            <v>1.7</v>
          </cell>
          <cell r="YI27">
            <v>1657.3303964720899</v>
          </cell>
          <cell r="YJ27">
            <v>4.3105142390416207</v>
          </cell>
          <cell r="YK27">
            <v>166.10584151736489</v>
          </cell>
          <cell r="YL27">
            <v>187.70623988090449</v>
          </cell>
          <cell r="YM27">
            <v>308950.80231783813</v>
          </cell>
          <cell r="YN27">
            <v>189.409280742459</v>
          </cell>
          <cell r="YO27">
            <v>313913.75834839302</v>
          </cell>
          <cell r="YP27">
            <v>51.479095545013301</v>
          </cell>
          <cell r="YQ27">
            <v>-3.766363277374607</v>
          </cell>
          <cell r="YR27">
            <v>164.00803093396701</v>
          </cell>
          <cell r="YS27">
            <v>292.42250000000001</v>
          </cell>
          <cell r="YT27">
            <v>381.9</v>
          </cell>
          <cell r="YU27">
            <v>-6.407588337162883</v>
          </cell>
          <cell r="YV27">
            <v>-6.4291426804881713</v>
          </cell>
          <cell r="YW27">
            <v>-6.4250808065003557</v>
          </cell>
          <cell r="YX27">
            <v>4.8673150707595043E-2</v>
          </cell>
          <cell r="YY27">
            <v>1.0517056313972</v>
          </cell>
          <cell r="YZ27">
            <v>1.0194946062449799</v>
          </cell>
          <cell r="ZA27">
            <v>0.41078843921019997</v>
          </cell>
          <cell r="ZB27">
            <v>10.0655034333119</v>
          </cell>
          <cell r="ZC27">
            <v>10.585946643662</v>
          </cell>
          <cell r="ZD27">
            <v>0.428214343518383</v>
          </cell>
          <cell r="ZE27">
            <v>-3.7663632773750497E-2</v>
          </cell>
          <cell r="ZF27">
            <v>-3.7663632773750497E-2</v>
          </cell>
          <cell r="ZG27">
            <v>2.7415543251946801E-2</v>
          </cell>
          <cell r="ZH27">
            <v>1645.92718129062</v>
          </cell>
          <cell r="ZI27">
            <v>-0.3085784561895677</v>
          </cell>
          <cell r="ZJ27">
            <v>22.450117872119499</v>
          </cell>
          <cell r="ZK27" t="e">
            <v>#N/A</v>
          </cell>
          <cell r="ZL27">
            <v>36.016998208569213</v>
          </cell>
          <cell r="ZM27" t="e">
            <v>#N/A</v>
          </cell>
          <cell r="ZN27">
            <v>16.505376657183959</v>
          </cell>
          <cell r="ZO27">
            <v>69.617229825659322</v>
          </cell>
          <cell r="ZP27" t="e">
            <v>#N/A</v>
          </cell>
          <cell r="ZQ27" t="e">
            <v>#N/A</v>
          </cell>
          <cell r="ZR27" t="e">
            <v>#N/A</v>
          </cell>
          <cell r="ZS27">
            <v>3.33676405302423</v>
          </cell>
          <cell r="ZT27">
            <v>0.4</v>
          </cell>
          <cell r="ZU27">
            <v>2155.7069889999998</v>
          </cell>
          <cell r="ZV27" t="e">
            <v>#N/A</v>
          </cell>
          <cell r="ZW27" t="e">
            <v>#N/A</v>
          </cell>
          <cell r="ZX27" t="e">
            <v>#N/A</v>
          </cell>
          <cell r="ZY27" t="e">
            <v>#N/A</v>
          </cell>
          <cell r="ZZ27">
            <v>1350.60673366316</v>
          </cell>
          <cell r="AAA27">
            <v>2911512.3751481348</v>
          </cell>
          <cell r="AAB27" t="e">
            <v>#N/A</v>
          </cell>
          <cell r="AAC27" t="e">
            <v>#N/A</v>
          </cell>
          <cell r="AAD27">
            <v>1350.60673366316</v>
          </cell>
          <cell r="AAE27">
            <v>1947.838</v>
          </cell>
          <cell r="AAF27">
            <v>2663.1505000000002</v>
          </cell>
          <cell r="AAG27" t="e">
            <v>#N/A</v>
          </cell>
          <cell r="AAH27" t="e">
            <v>#N/A</v>
          </cell>
          <cell r="AAI27" t="e">
            <v>#N/A</v>
          </cell>
          <cell r="AAJ27" t="e">
            <v>#N/A</v>
          </cell>
          <cell r="AAK27" t="e">
            <v>#N/A</v>
          </cell>
          <cell r="AAL27">
            <v>5.2535721460161998E-3</v>
          </cell>
          <cell r="AAM27" t="e">
            <v>#N/A</v>
          </cell>
          <cell r="AAN27" t="e">
            <v>#N/A</v>
          </cell>
          <cell r="AAO27">
            <v>0.105411174338879</v>
          </cell>
          <cell r="AAP27" t="e">
            <v>#N/A</v>
          </cell>
          <cell r="AAQ27" t="e">
            <v>#N/A</v>
          </cell>
          <cell r="AAR27" t="e">
            <v>#N/A</v>
          </cell>
          <cell r="AAS27" t="e">
            <v>#N/A</v>
          </cell>
          <cell r="AAT27" t="e">
            <v>#N/A</v>
          </cell>
          <cell r="AAU27" t="e">
            <v>#N/A</v>
          </cell>
          <cell r="AAV27" t="e">
            <v>#N/A</v>
          </cell>
          <cell r="AAW27" t="e">
            <v>#N/A</v>
          </cell>
          <cell r="AAX27" t="e">
            <v>#N/A</v>
          </cell>
          <cell r="AAY27" t="e">
            <v>#N/A</v>
          </cell>
          <cell r="AAZ27" t="e">
            <v>#N/A</v>
          </cell>
          <cell r="ABA27">
            <v>54.157041416500171</v>
          </cell>
          <cell r="ABB27" t="e">
            <v>#N/A</v>
          </cell>
          <cell r="ABC27" t="e">
            <v>#N/A</v>
          </cell>
          <cell r="ABD27" t="e">
            <v>#N/A</v>
          </cell>
          <cell r="ABE27">
            <v>4.6046337707909917</v>
          </cell>
          <cell r="ABF27">
            <v>5.3</v>
          </cell>
          <cell r="ABG27">
            <v>2256.2726379999999</v>
          </cell>
          <cell r="ABH27" t="e">
            <v>#N/A</v>
          </cell>
          <cell r="ABI27" t="e">
            <v>#N/A</v>
          </cell>
          <cell r="ABJ27" t="e">
            <v>#N/A</v>
          </cell>
          <cell r="ABK27" t="e">
            <v>#N/A</v>
          </cell>
          <cell r="ABL27">
            <v>131.818918207846</v>
          </cell>
          <cell r="ABM27">
            <v>297419.4183231229</v>
          </cell>
          <cell r="ABN27" t="e">
            <v>#N/A</v>
          </cell>
          <cell r="ABO27" t="e">
            <v>#N/A</v>
          </cell>
          <cell r="ABP27">
            <v>131.818918207846</v>
          </cell>
          <cell r="ABQ27">
            <v>257.02350000000001</v>
          </cell>
          <cell r="ABR27">
            <v>353.53319463193799</v>
          </cell>
          <cell r="ABS27" t="e">
            <v>#N/A</v>
          </cell>
          <cell r="ABT27" t="e">
            <v>#N/A</v>
          </cell>
          <cell r="ABU27" t="e">
            <v>#N/A</v>
          </cell>
          <cell r="ABV27" t="e">
            <v>#N/A</v>
          </cell>
          <cell r="ABW27">
            <v>0.94020964399999996</v>
          </cell>
          <cell r="ABX27" t="e">
            <v>#N/A</v>
          </cell>
          <cell r="ABY27" t="e">
            <v>#N/A</v>
          </cell>
          <cell r="ABZ27">
            <v>2.0811421917647199</v>
          </cell>
          <cell r="ACA27">
            <v>1.9567099592324799</v>
          </cell>
          <cell r="ACB27" t="e">
            <v>#N/A</v>
          </cell>
          <cell r="ACC27" t="e">
            <v>#N/A</v>
          </cell>
          <cell r="ACD27" t="e">
            <v>#N/A</v>
          </cell>
          <cell r="ACE27" t="e">
            <v>#N/A</v>
          </cell>
          <cell r="ACF27" t="e">
            <v>#N/A</v>
          </cell>
          <cell r="ACG27" t="e">
            <v>#N/A</v>
          </cell>
          <cell r="ACH27">
            <v>465.38092425705901</v>
          </cell>
          <cell r="ACI27">
            <v>3.2603894307857479</v>
          </cell>
          <cell r="ACJ27">
            <v>2.1205478383244709</v>
          </cell>
          <cell r="ACK27">
            <v>450.68678011232811</v>
          </cell>
          <cell r="ACL27">
            <v>455.71722254549809</v>
          </cell>
          <cell r="ACM27">
            <v>64.550095560285513</v>
          </cell>
          <cell r="ACN27">
            <v>64.116008241565538</v>
          </cell>
          <cell r="ACO27">
            <v>1.6830065628816731</v>
          </cell>
          <cell r="ACP27">
            <v>1.270801745670447</v>
          </cell>
          <cell r="ACQ27">
            <v>8.4012399999999996</v>
          </cell>
          <cell r="ACR27">
            <v>7.5</v>
          </cell>
          <cell r="ACS27">
            <v>1485.5604264414801</v>
          </cell>
          <cell r="ACT27">
            <v>91.757086157004593</v>
          </cell>
          <cell r="ACU27">
            <v>7315.7663752793169</v>
          </cell>
          <cell r="ACV27">
            <v>6701.1512842528009</v>
          </cell>
          <cell r="ACW27">
            <v>9951886.9556312934</v>
          </cell>
          <cell r="ACX27">
            <v>6812.8993710691802</v>
          </cell>
          <cell r="ACY27">
            <v>10120973.69498842</v>
          </cell>
          <cell r="ACZ27">
            <v>1302.3619391131101</v>
          </cell>
          <cell r="ADA27">
            <v>2.537775072102177</v>
          </cell>
          <cell r="ADB27">
            <v>6817.9825038238814</v>
          </cell>
          <cell r="ADC27">
            <v>11410.202499999999</v>
          </cell>
          <cell r="ADD27">
            <v>14947</v>
          </cell>
          <cell r="ADE27">
            <v>-6.8518991885999094</v>
          </cell>
          <cell r="ADF27">
            <v>-6.8641578872195836</v>
          </cell>
          <cell r="ADG27">
            <v>-6.8730318502517651</v>
          </cell>
          <cell r="ADH27">
            <v>5.1139383170298293E-2</v>
          </cell>
          <cell r="ADI27">
            <v>1.0491943132263299</v>
          </cell>
          <cell r="ADJ27">
            <v>1.01048430981587</v>
          </cell>
          <cell r="ADK27">
            <v>0.53949845273749597</v>
          </cell>
          <cell r="ADL27">
            <v>251.07228857022901</v>
          </cell>
          <cell r="ADM27">
            <v>263.42361737660502</v>
          </cell>
          <cell r="ADN27">
            <v>0.59023616519412991</v>
          </cell>
          <cell r="ADO27">
            <v>2.537775072102505E-2</v>
          </cell>
          <cell r="ADP27">
            <v>2.0162110277780899E-2</v>
          </cell>
          <cell r="ADQ27">
            <v>4.0972145474084787E-2</v>
          </cell>
          <cell r="ADR27">
            <v>1485.1010719631829</v>
          </cell>
          <cell r="ADS27">
            <v>-0.36711835701934697</v>
          </cell>
          <cell r="ADT27">
            <v>820.48993171253699</v>
          </cell>
          <cell r="ADU27" t="e">
            <v>#N/A</v>
          </cell>
          <cell r="ADV27">
            <v>8.8615838044480597</v>
          </cell>
          <cell r="ADW27" t="e">
            <v>#N/A</v>
          </cell>
          <cell r="ADX27">
            <v>753.70016036732693</v>
          </cell>
          <cell r="ADY27" t="e">
            <v>#N/A</v>
          </cell>
          <cell r="ADZ27" t="e">
            <v>#N/A</v>
          </cell>
          <cell r="AEA27" t="e">
            <v>#N/A</v>
          </cell>
          <cell r="AEB27" t="e">
            <v>#N/A</v>
          </cell>
          <cell r="AEC27" t="e">
            <v>#N/A</v>
          </cell>
          <cell r="AED27" t="e">
            <v>#N/A</v>
          </cell>
          <cell r="AEE27" t="e">
            <v>#N/A</v>
          </cell>
          <cell r="AEF27">
            <v>94.5017748206525</v>
          </cell>
          <cell r="AEG27" t="e">
            <v>#N/A</v>
          </cell>
          <cell r="AEH27" t="e">
            <v>#N/A</v>
          </cell>
          <cell r="AEI27" t="e">
            <v>#N/A</v>
          </cell>
          <cell r="AEJ27" t="e">
            <v>#N/A</v>
          </cell>
          <cell r="AEK27" t="e">
            <v>#N/A</v>
          </cell>
          <cell r="AEL27" t="e">
            <v>#N/A</v>
          </cell>
          <cell r="AEM27" t="e">
            <v>#N/A</v>
          </cell>
          <cell r="AEN27" t="e">
            <v>#N/A</v>
          </cell>
          <cell r="AEO27">
            <v>26981.564999999999</v>
          </cell>
          <cell r="AEP27">
            <v>38031</v>
          </cell>
          <cell r="AEQ27" t="e">
            <v>#N/A</v>
          </cell>
          <cell r="AER27" t="e">
            <v>#N/A</v>
          </cell>
          <cell r="AES27" t="e">
            <v>#N/A</v>
          </cell>
          <cell r="AET27" t="e">
            <v>#N/A</v>
          </cell>
          <cell r="AEU27">
            <v>1.96177</v>
          </cell>
          <cell r="AEV27">
            <v>0.292857632768589</v>
          </cell>
          <cell r="AEW27">
            <v>0.17382069111992199</v>
          </cell>
          <cell r="AEX27">
            <v>32.107546833060901</v>
          </cell>
          <cell r="AEY27">
            <v>62.987622150694001</v>
          </cell>
          <cell r="AEZ27" t="e">
            <v>#N/A</v>
          </cell>
          <cell r="AFA27" t="e">
            <v>#N/A</v>
          </cell>
          <cell r="AFB27" t="e">
            <v>#N/A</v>
          </cell>
          <cell r="AFC27" t="e">
            <v>#N/A</v>
          </cell>
          <cell r="AFD27" t="e">
            <v>#N/A</v>
          </cell>
          <cell r="AFE27" t="e">
            <v>#N/A</v>
          </cell>
          <cell r="AFF27">
            <v>142.35037269523099</v>
          </cell>
          <cell r="AFG27">
            <v>5.2098585618266968</v>
          </cell>
          <cell r="AFH27">
            <v>4.9689393007485982</v>
          </cell>
          <cell r="AFI27">
            <v>135.30136304819629</v>
          </cell>
          <cell r="AFJ27">
            <v>135.61189971385741</v>
          </cell>
          <cell r="AFK27">
            <v>67.124389968464655</v>
          </cell>
          <cell r="AFL27">
            <v>66.705014306516475</v>
          </cell>
          <cell r="AFM27">
            <v>4.9318088401687277</v>
          </cell>
          <cell r="AFN27">
            <v>2.445771146937314</v>
          </cell>
          <cell r="AFO27">
            <v>7.1375349999999997</v>
          </cell>
          <cell r="AFP27">
            <v>6.5</v>
          </cell>
          <cell r="AFQ27">
            <v>1884.9113994490299</v>
          </cell>
          <cell r="AFR27">
            <v>30.606258003868501</v>
          </cell>
          <cell r="AFS27">
            <v>4948.1729583813121</v>
          </cell>
          <cell r="AFT27">
            <v>4594.9953816163106</v>
          </cell>
          <cell r="AFU27">
            <v>8508870.0605868213</v>
          </cell>
          <cell r="AFV27">
            <v>4655.6288696519096</v>
          </cell>
          <cell r="AFW27">
            <v>8775447.9280108865</v>
          </cell>
          <cell r="AFX27">
            <v>320.71099891045799</v>
          </cell>
          <cell r="AFY27">
            <v>-1.249821086648083</v>
          </cell>
          <cell r="AFZ27" t="e">
            <v>#N/A</v>
          </cell>
          <cell r="AGA27">
            <v>7417.9924999999894</v>
          </cell>
          <cell r="AGB27">
            <v>9983.2180000000008</v>
          </cell>
          <cell r="AGC27">
            <v>-7.4532521508185123</v>
          </cell>
          <cell r="AGD27">
            <v>-7.4764686262486704</v>
          </cell>
          <cell r="AGE27">
            <v>-7.4839873455781722</v>
          </cell>
          <cell r="AGF27">
            <v>5.216199921993437E-2</v>
          </cell>
          <cell r="AGG27">
            <v>0.90336638700731198</v>
          </cell>
          <cell r="AGH27">
            <v>0.53313879226698602</v>
          </cell>
          <cell r="AGI27">
            <v>0.438204322592602</v>
          </cell>
          <cell r="AGJ27">
            <v>62.378548637718502</v>
          </cell>
          <cell r="AGK27">
            <v>56.350684109615599</v>
          </cell>
          <cell r="AGL27">
            <v>0.385600643790383</v>
          </cell>
          <cell r="AGM27">
            <v>5.6267999260599111E-3</v>
          </cell>
          <cell r="AGN27">
            <v>1.8129851635451989E-2</v>
          </cell>
          <cell r="AGO27">
            <v>4.6908555699321328E-2</v>
          </cell>
          <cell r="AGP27">
            <v>1851.7690125716269</v>
          </cell>
          <cell r="AGQ27">
            <v>-0.23808948970494009</v>
          </cell>
          <cell r="AGR27">
            <v>588.16758170000003</v>
          </cell>
          <cell r="AGS27" t="e">
            <v>#N/A</v>
          </cell>
          <cell r="AGT27">
            <v>15.103217808080281</v>
          </cell>
          <cell r="AGU27" t="e">
            <v>#N/A</v>
          </cell>
          <cell r="AGV27">
            <v>510.99143264673398</v>
          </cell>
          <cell r="AGW27" t="e">
            <v>#N/A</v>
          </cell>
          <cell r="AGX27" t="e">
            <v>#N/A</v>
          </cell>
          <cell r="AGY27" t="e">
            <v>#N/A</v>
          </cell>
          <cell r="AGZ27" t="e">
            <v>#N/A</v>
          </cell>
          <cell r="AHA27" t="e">
            <v>#N/A</v>
          </cell>
          <cell r="AHB27" t="e">
            <v>#N/A</v>
          </cell>
          <cell r="AHC27">
            <v>1904.4264559999999</v>
          </cell>
          <cell r="AHD27">
            <v>69.463410883182405</v>
          </cell>
          <cell r="AHE27" t="e">
            <v>#N/A</v>
          </cell>
          <cell r="AHF27" t="e">
            <v>#N/A</v>
          </cell>
          <cell r="AHG27" t="e">
            <v>#N/A</v>
          </cell>
          <cell r="AHH27">
            <v>13265.3419624986</v>
          </cell>
          <cell r="AHI27">
            <v>25262868.181269292</v>
          </cell>
          <cell r="AHJ27" t="e">
            <v>#N/A</v>
          </cell>
          <cell r="AHK27" t="e">
            <v>#N/A</v>
          </cell>
          <cell r="AHL27">
            <v>13265.3419624986</v>
          </cell>
          <cell r="AHM27">
            <v>16809.444500000001</v>
          </cell>
          <cell r="AHN27">
            <v>23198.4392621845</v>
          </cell>
          <cell r="AHO27" t="e">
            <v>#N/A</v>
          </cell>
          <cell r="AHP27" t="e">
            <v>#N/A</v>
          </cell>
          <cell r="AHQ27" t="e">
            <v>#N/A</v>
          </cell>
          <cell r="AHR27" t="e">
            <v>#N/A</v>
          </cell>
          <cell r="AHS27">
            <v>4.6256600000000002E-3</v>
          </cell>
          <cell r="AHT27">
            <v>8.1939349027180001E-4</v>
          </cell>
          <cell r="AHU27">
            <v>0.160948951831106</v>
          </cell>
          <cell r="AHV27">
            <v>19.566232710575299</v>
          </cell>
          <cell r="AHW27">
            <v>9.0506740000000002E-2</v>
          </cell>
          <cell r="AHX27">
            <v>2.5014472538733201E-4</v>
          </cell>
          <cell r="AHY27" t="e">
            <v>#N/A</v>
          </cell>
          <cell r="AHZ27" t="e">
            <v>#N/A</v>
          </cell>
          <cell r="AIA27" t="e">
            <v>#N/A</v>
          </cell>
          <cell r="AIB27" t="e">
            <v>#N/A</v>
          </cell>
          <cell r="AIC27" t="e">
            <v>#N/A</v>
          </cell>
          <cell r="AID27">
            <v>2801.28243700755</v>
          </cell>
          <cell r="AIE27">
            <v>1.7367855600871169</v>
          </cell>
          <cell r="AIF27">
            <v>3.3957785876144402</v>
          </cell>
          <cell r="AIG27">
            <v>2753.4607286693508</v>
          </cell>
          <cell r="AIH27">
            <v>2709.2812446243429</v>
          </cell>
          <cell r="AII27">
            <v>74.757882709727369</v>
          </cell>
          <cell r="AIJ27">
            <v>73.987993492268345</v>
          </cell>
          <cell r="AIK27">
            <v>-0.87028393166050932</v>
          </cell>
          <cell r="AIL27">
            <v>0.30437485622414329</v>
          </cell>
          <cell r="AIM27">
            <v>4.0903340000000004</v>
          </cell>
          <cell r="AIN27">
            <v>2.4</v>
          </cell>
          <cell r="AIO27">
            <v>1554.87199278046</v>
          </cell>
          <cell r="AIP27">
            <v>733.14925784422098</v>
          </cell>
          <cell r="AIQ27">
            <v>4690.4751364217982</v>
          </cell>
          <cell r="AIR27">
            <v>4498.6190371551911</v>
          </cell>
          <cell r="AIS27">
            <v>7004376.5227942225</v>
          </cell>
          <cell r="AIT27">
            <v>4625.5395529119196</v>
          </cell>
          <cell r="AIU27">
            <v>7192121.9023209941</v>
          </cell>
          <cell r="AIV27">
            <v>9972.0443943968203</v>
          </cell>
          <cell r="AIW27">
            <v>2.1213305474425019</v>
          </cell>
          <cell r="AIX27" t="e">
            <v>#N/A</v>
          </cell>
          <cell r="AIY27">
            <v>6339.5084999999999</v>
          </cell>
          <cell r="AIZ27">
            <v>8559</v>
          </cell>
          <cell r="AJA27">
            <v>-5.5473296323198236</v>
          </cell>
          <cell r="AJB27">
            <v>-5.5470200319373397</v>
          </cell>
          <cell r="AJC27">
            <v>-5.5473551914959431</v>
          </cell>
          <cell r="AJD27">
            <v>4.180916730378717E-2</v>
          </cell>
          <cell r="AJE27">
            <v>7.5205099999999998</v>
          </cell>
          <cell r="AJF27">
            <v>9.6876693425875793</v>
          </cell>
          <cell r="AJG27">
            <v>0.76256763398239902</v>
          </cell>
          <cell r="AJH27">
            <v>203.78894881713799</v>
          </cell>
          <cell r="AJI27">
            <v>1532.59682746878</v>
          </cell>
          <cell r="AJJ27">
            <v>0.554515175428693</v>
          </cell>
          <cell r="AJK27">
            <v>2.895740758775078E-2</v>
          </cell>
          <cell r="AJL27">
            <v>1.4061243448418709E-2</v>
          </cell>
          <cell r="AJM27" t="e">
            <v>#N/A</v>
          </cell>
          <cell r="AJN27">
            <v>1557.00593114095</v>
          </cell>
          <cell r="AJO27">
            <v>0.39290497397352908</v>
          </cell>
          <cell r="AJP27">
            <v>26.513340647182702</v>
          </cell>
          <cell r="AJQ27" t="e">
            <v>#N/A</v>
          </cell>
          <cell r="AJR27">
            <v>12.79486172482445</v>
          </cell>
          <cell r="AJS27" t="e">
            <v>#N/A</v>
          </cell>
          <cell r="AJT27">
            <v>23.505805354737639</v>
          </cell>
          <cell r="AJU27" t="e">
            <v>#N/A</v>
          </cell>
          <cell r="AJV27" t="e">
            <v>#N/A</v>
          </cell>
          <cell r="AJW27" t="e">
            <v>#N/A</v>
          </cell>
          <cell r="AJX27" t="e">
            <v>#N/A</v>
          </cell>
          <cell r="AJY27" t="e">
            <v>#N/A</v>
          </cell>
          <cell r="AJZ27" t="e">
            <v>#N/A</v>
          </cell>
          <cell r="AKA27" t="e">
            <v>#N/A</v>
          </cell>
          <cell r="AKB27">
            <v>4.7545365427954502</v>
          </cell>
          <cell r="AKC27" t="e">
            <v>#N/A</v>
          </cell>
          <cell r="AKD27" t="e">
            <v>#N/A</v>
          </cell>
          <cell r="AKE27" t="e">
            <v>#N/A</v>
          </cell>
          <cell r="AKF27" t="e">
            <v>#N/A</v>
          </cell>
          <cell r="AKG27" t="e">
            <v>#N/A</v>
          </cell>
          <cell r="AKH27" t="e">
            <v>#N/A</v>
          </cell>
          <cell r="AKI27" t="e">
            <v>#N/A</v>
          </cell>
          <cell r="AKJ27" t="e">
            <v>#N/A</v>
          </cell>
          <cell r="AKK27">
            <v>1490.0115000000001</v>
          </cell>
          <cell r="AKL27">
            <v>1998.1610000000001</v>
          </cell>
          <cell r="AKM27" t="e">
            <v>#N/A</v>
          </cell>
          <cell r="AKN27" t="e">
            <v>#N/A</v>
          </cell>
          <cell r="AKO27" t="e">
            <v>#N/A</v>
          </cell>
          <cell r="AKP27" t="e">
            <v>#N/A</v>
          </cell>
          <cell r="AKQ27" t="e">
            <v>#N/A</v>
          </cell>
          <cell r="AKR27">
            <v>3.8994141107414497E-2</v>
          </cell>
          <cell r="AKS27" t="e">
            <v>#N/A</v>
          </cell>
          <cell r="AKT27" t="e">
            <v>#N/A</v>
          </cell>
          <cell r="AKU27">
            <v>0.87642086404749797</v>
          </cell>
          <cell r="AKV27" t="e">
            <v>#N/A</v>
          </cell>
          <cell r="AKW27" t="e">
            <v>#N/A</v>
          </cell>
          <cell r="AKX27" t="e">
            <v>#N/A</v>
          </cell>
          <cell r="AKY27" t="e">
            <v>#N/A</v>
          </cell>
          <cell r="AKZ27" t="e">
            <v>#N/A</v>
          </cell>
          <cell r="ALA27" t="e">
            <v>#N/A</v>
          </cell>
          <cell r="ALB27" t="e">
            <v>#N/A</v>
          </cell>
          <cell r="ALC27" t="e">
            <v>#N/A</v>
          </cell>
          <cell r="ALD27" t="e">
            <v>#N/A</v>
          </cell>
          <cell r="ALE27" t="e">
            <v>#N/A</v>
          </cell>
          <cell r="ALF27" t="e">
            <v>#N/A</v>
          </cell>
          <cell r="ALG27" t="e">
            <v>#N/A</v>
          </cell>
          <cell r="ALH27" t="e">
            <v>#N/A</v>
          </cell>
          <cell r="ALI27" t="e">
            <v>#N/A</v>
          </cell>
          <cell r="ALJ27" t="e">
            <v>#N/A</v>
          </cell>
          <cell r="ALK27" t="e">
            <v>#N/A</v>
          </cell>
          <cell r="ALL27" t="e">
            <v>#N/A</v>
          </cell>
          <cell r="ALM27" t="e">
            <v>#N/A</v>
          </cell>
          <cell r="ALN27" t="e">
            <v>#N/A</v>
          </cell>
          <cell r="ALO27" t="e">
            <v>#N/A</v>
          </cell>
          <cell r="ALP27" t="e">
            <v>#N/A</v>
          </cell>
          <cell r="ALQ27" t="e">
            <v>#N/A</v>
          </cell>
          <cell r="ALR27" t="e">
            <v>#N/A</v>
          </cell>
          <cell r="ALS27" t="e">
            <v>#N/A</v>
          </cell>
          <cell r="ALT27" t="e">
            <v>#N/A</v>
          </cell>
          <cell r="ALU27" t="e">
            <v>#N/A</v>
          </cell>
          <cell r="ALV27" t="e">
            <v>#N/A</v>
          </cell>
          <cell r="ALW27">
            <v>3737.6905000000002</v>
          </cell>
          <cell r="ALX27">
            <v>5299.1869999999999</v>
          </cell>
          <cell r="ALY27" t="e">
            <v>#N/A</v>
          </cell>
          <cell r="ALZ27" t="e">
            <v>#N/A</v>
          </cell>
          <cell r="AMA27" t="e">
            <v>#N/A</v>
          </cell>
          <cell r="AMB27" t="e">
            <v>#N/A</v>
          </cell>
          <cell r="AMC27" t="e">
            <v>#N/A</v>
          </cell>
          <cell r="AMD27" t="e">
            <v>#N/A</v>
          </cell>
          <cell r="AME27" t="e">
            <v>#N/A</v>
          </cell>
          <cell r="AMF27" t="e">
            <v>#N/A</v>
          </cell>
          <cell r="AMG27">
            <v>9.6577395394985608</v>
          </cell>
          <cell r="AMH27" t="e">
            <v>#N/A</v>
          </cell>
          <cell r="AMI27" t="e">
            <v>#N/A</v>
          </cell>
          <cell r="AMJ27" t="e">
            <v>#N/A</v>
          </cell>
          <cell r="AMK27" t="e">
            <v>#N/A</v>
          </cell>
          <cell r="AML27" t="e">
            <v>#N/A</v>
          </cell>
          <cell r="AMM27" t="e">
            <v>#N/A</v>
          </cell>
          <cell r="AMN27">
            <v>1313.4717015398301</v>
          </cell>
          <cell r="AMO27">
            <v>1.7998334125557851</v>
          </cell>
          <cell r="AMP27">
            <v>2.932012690054453</v>
          </cell>
          <cell r="AMQ27">
            <v>1290.249362409889</v>
          </cell>
          <cell r="AMR27">
            <v>1276.0575327472841</v>
          </cell>
          <cell r="AMS27">
            <v>68.106500090466682</v>
          </cell>
          <cell r="AMT27">
            <v>67.326988753247548</v>
          </cell>
          <cell r="AMU27">
            <v>-2.2528569004443E-2</v>
          </cell>
          <cell r="AMV27">
            <v>1.4154344908508421</v>
          </cell>
          <cell r="AMW27">
            <v>8.8217269999999992</v>
          </cell>
          <cell r="AMX27">
            <v>7.1</v>
          </cell>
          <cell r="AMY27">
            <v>1620.9654836347299</v>
          </cell>
          <cell r="AMZ27">
            <v>260.142494164315</v>
          </cell>
          <cell r="ANA27">
            <v>28545.48019039174</v>
          </cell>
          <cell r="ANB27">
            <v>26027.275857156299</v>
          </cell>
          <cell r="ANC27">
            <v>42084421.067773513</v>
          </cell>
          <cell r="AND27">
            <v>26825.784984943199</v>
          </cell>
          <cell r="ANE27">
            <v>43483671.53199973</v>
          </cell>
          <cell r="ANF27">
            <v>3270.9165755366398</v>
          </cell>
          <cell r="ANG27">
            <v>0.24418267071191119</v>
          </cell>
          <cell r="ANH27" t="e">
            <v>#N/A</v>
          </cell>
          <cell r="ANI27">
            <v>42398.272548636502</v>
          </cell>
          <cell r="ANJ27">
            <v>57238.131144979001</v>
          </cell>
          <cell r="ANK27">
            <v>-7.0841923064857193</v>
          </cell>
          <cell r="ANL27">
            <v>-7.0709670410546792</v>
          </cell>
          <cell r="ANM27">
            <v>-7.080770469939127</v>
          </cell>
          <cell r="ANN27">
            <v>5.2753580469716101E-2</v>
          </cell>
          <cell r="ANO27">
            <v>0.71385100000000001</v>
          </cell>
          <cell r="ANP27">
            <v>0.75556871060828401</v>
          </cell>
          <cell r="ANQ27">
            <v>0.63562516495185495</v>
          </cell>
          <cell r="ANR27">
            <v>938.701708074095</v>
          </cell>
          <cell r="ANS27">
            <v>670.09315301040101</v>
          </cell>
          <cell r="ANT27">
            <v>0.47171056091357999</v>
          </cell>
          <cell r="ANU27">
            <v>2.2236685346612241E-2</v>
          </cell>
          <cell r="ANV27">
            <v>-3.075162855953939E-3</v>
          </cell>
          <cell r="ANW27">
            <v>3.5747366661172703E-2</v>
          </cell>
          <cell r="ANX27">
            <v>1616.9352989049851</v>
          </cell>
          <cell r="ANY27">
            <v>-0.27171292638475952</v>
          </cell>
          <cell r="ANZ27">
            <v>10701.9722852749</v>
          </cell>
          <cell r="AOA27">
            <v>0.8056631911040002</v>
          </cell>
          <cell r="AOB27">
            <v>1.3872923649565161</v>
          </cell>
          <cell r="AOC27">
            <v>10616.439539697751</v>
          </cell>
          <cell r="AOD27">
            <v>10555.536138347379</v>
          </cell>
          <cell r="AOE27">
            <v>75.047130478125581</v>
          </cell>
          <cell r="AOF27">
            <v>74.470118761907827</v>
          </cell>
          <cell r="AOG27">
            <v>0.95786168410194605</v>
          </cell>
          <cell r="AOH27">
            <v>1.111989647306455</v>
          </cell>
          <cell r="AOI27">
            <v>5.8859779999999997</v>
          </cell>
          <cell r="AOJ27">
            <v>5.6</v>
          </cell>
          <cell r="AOK27">
            <v>1657.83056208789</v>
          </cell>
          <cell r="AOL27">
            <v>1883.8488443465801</v>
          </cell>
          <cell r="AOM27">
            <v>136472.71609708259</v>
          </cell>
          <cell r="AON27">
            <v>128439.96205160581</v>
          </cell>
          <cell r="AOO27">
            <v>212802139.30311269</v>
          </cell>
          <cell r="AOP27">
            <v>129828.45054378299</v>
          </cell>
          <cell r="AOQ27">
            <v>215233573.1399996</v>
          </cell>
          <cell r="AOR27">
            <v>25002.522832121202</v>
          </cell>
          <cell r="AOS27">
            <v>0.81640627890915418</v>
          </cell>
          <cell r="AOT27">
            <v>129401.68323803099</v>
          </cell>
          <cell r="AOU27">
            <v>183258.356997397</v>
          </cell>
          <cell r="AOV27">
            <v>250181</v>
          </cell>
          <cell r="AOW27">
            <v>-6.7378752240387101</v>
          </cell>
          <cell r="AOX27">
            <v>-6.7396996780825802</v>
          </cell>
          <cell r="AOY27">
            <v>-6.7385149150703159</v>
          </cell>
          <cell r="AOZ27">
            <v>5.3964551711677702E-2</v>
          </cell>
          <cell r="APA27">
            <v>1.2734300000000001</v>
          </cell>
          <cell r="APB27">
            <v>1.10063706035331</v>
          </cell>
          <cell r="APC27">
            <v>0.49940070721068203</v>
          </cell>
          <cell r="APD27">
            <v>4682.7418860871794</v>
          </cell>
          <cell r="APE27">
            <v>5963.1440000000002</v>
          </cell>
          <cell r="APF27">
            <v>0.58688968685817799</v>
          </cell>
          <cell r="APG27">
            <v>8.1640627890948985E-3</v>
          </cell>
          <cell r="APH27">
            <v>-2.1854878917368721E-3</v>
          </cell>
          <cell r="API27">
            <v>-6.063133940147928E-2</v>
          </cell>
          <cell r="APJ27">
            <v>1656.8218792964999</v>
          </cell>
          <cell r="APK27">
            <v>6.607832097227373E-3</v>
          </cell>
        </row>
        <row r="28">
          <cell r="A28">
            <v>1991</v>
          </cell>
          <cell r="B28">
            <v>243.103025066757</v>
          </cell>
          <cell r="C28">
            <v>1.650246973205749</v>
          </cell>
          <cell r="D28">
            <v>2.1881610224701249</v>
          </cell>
          <cell r="E28">
            <v>239.15635456432989</v>
          </cell>
          <cell r="F28">
            <v>237.89744588250409</v>
          </cell>
          <cell r="G28">
            <v>63.855685238396447</v>
          </cell>
          <cell r="H28">
            <v>63.088080185140868</v>
          </cell>
          <cell r="I28">
            <v>1.055936090342158</v>
          </cell>
          <cell r="J28">
            <v>1.3556553458376359</v>
          </cell>
          <cell r="K28">
            <v>3.8021609999999999</v>
          </cell>
          <cell r="L28">
            <v>3.9</v>
          </cell>
          <cell r="M28">
            <v>1835.3923380000001</v>
          </cell>
          <cell r="N28">
            <v>64.892740087959197</v>
          </cell>
          <cell r="O28">
            <v>3705.3594686431002</v>
          </cell>
          <cell r="P28">
            <v>3564.4757360165449</v>
          </cell>
          <cell r="Q28">
            <v>6471061.8295611739</v>
          </cell>
          <cell r="R28">
            <v>3604.1760156346299</v>
          </cell>
          <cell r="S28">
            <v>6615077.0438991683</v>
          </cell>
          <cell r="T28">
            <v>740.25743820479101</v>
          </cell>
          <cell r="U28">
            <v>1.2151225421568099</v>
          </cell>
          <cell r="V28" t="e">
            <v>#N/A</v>
          </cell>
          <cell r="W28">
            <v>5873.3114999999998</v>
          </cell>
          <cell r="X28">
            <v>7754.89</v>
          </cell>
          <cell r="Y28">
            <v>-7.0271242818518029</v>
          </cell>
          <cell r="Z28">
            <v>-7.0295084565607029</v>
          </cell>
          <cell r="AA28">
            <v>-7.0291847638368896</v>
          </cell>
          <cell r="AB28">
            <v>5.6918912902080503E-2</v>
          </cell>
          <cell r="AC28">
            <v>1.0487344025929599</v>
          </cell>
          <cell r="AD28">
            <v>1.00219497046471</v>
          </cell>
          <cell r="AE28">
            <v>0.57613835981946604</v>
          </cell>
          <cell r="AF28">
            <v>140.06097812911199</v>
          </cell>
          <cell r="AG28">
            <v>146.886766224821</v>
          </cell>
          <cell r="AH28">
            <v>0.62978859552906896</v>
          </cell>
          <cell r="AI28">
            <v>1.215122542156649E-2</v>
          </cell>
          <cell r="AJ28">
            <v>6.3906938324012359E-3</v>
          </cell>
          <cell r="AK28" t="e">
            <v>#N/A</v>
          </cell>
          <cell r="AL28">
            <v>1815.4315834375309</v>
          </cell>
          <cell r="AM28">
            <v>-0.1620343002898372</v>
          </cell>
          <cell r="AN28">
            <v>296.28104973094503</v>
          </cell>
          <cell r="AO28">
            <v>1.50396097870571</v>
          </cell>
          <cell r="AP28">
            <v>2.0097696579789441</v>
          </cell>
          <cell r="AQ28">
            <v>291.89112116826772</v>
          </cell>
          <cell r="AR28">
            <v>290.44379839727497</v>
          </cell>
          <cell r="AS28">
            <v>54.718055382248231</v>
          </cell>
          <cell r="AT28">
            <v>54.785898810084809</v>
          </cell>
          <cell r="AU28">
            <v>2.0655605266214572</v>
          </cell>
          <cell r="AV28">
            <v>1.5007903303525969</v>
          </cell>
          <cell r="AW28">
            <v>8.2474019999999992</v>
          </cell>
          <cell r="AX28">
            <v>6.5</v>
          </cell>
          <cell r="AY28">
            <v>1640.6165986165099</v>
          </cell>
          <cell r="AZ28">
            <v>64.189846494799696</v>
          </cell>
          <cell r="BA28">
            <v>4126.839046391151</v>
          </cell>
          <cell r="BB28">
            <v>3786.4820403423059</v>
          </cell>
          <cell r="BC28">
            <v>6187924.6786324345</v>
          </cell>
          <cell r="BD28">
            <v>3853.8162664601</v>
          </cell>
          <cell r="BE28">
            <v>6322634.9347727466</v>
          </cell>
          <cell r="BF28">
            <v>774.55543771120904</v>
          </cell>
          <cell r="BG28">
            <v>0.7755187934950003</v>
          </cell>
          <cell r="BH28">
            <v>3894.4721036585302</v>
          </cell>
          <cell r="BI28">
            <v>7532.6664999999894</v>
          </cell>
          <cell r="BJ28" t="e">
            <v>#N/A</v>
          </cell>
          <cell r="BK28">
            <v>-6.815763025968125</v>
          </cell>
          <cell r="BL28">
            <v>-6.8185134711841524</v>
          </cell>
          <cell r="BM28">
            <v>-6.8166920795617392</v>
          </cell>
          <cell r="BN28">
            <v>5.6026049126380331E-2</v>
          </cell>
          <cell r="BO28">
            <v>1.0466882664557899</v>
          </cell>
          <cell r="BP28">
            <v>0.98738938736945703</v>
          </cell>
          <cell r="BQ28">
            <v>0.57461971838586201</v>
          </cell>
          <cell r="BR28">
            <v>170.248933359463</v>
          </cell>
          <cell r="BS28">
            <v>178.19756092396401</v>
          </cell>
          <cell r="BT28">
            <v>0.62606727379347193</v>
          </cell>
          <cell r="BU28">
            <v>7.7551879349516016E-3</v>
          </cell>
          <cell r="BV28">
            <v>1.210656756421988E-2</v>
          </cell>
          <cell r="BW28">
            <v>1.96991920428346E-3</v>
          </cell>
          <cell r="BX28">
            <v>1634.214717699555</v>
          </cell>
          <cell r="BY28">
            <v>-1.070091956664299</v>
          </cell>
          <cell r="BZ28">
            <v>77.279207413216994</v>
          </cell>
          <cell r="CA28" t="e">
            <v>#N/A</v>
          </cell>
          <cell r="CB28">
            <v>5.8648417048235757</v>
          </cell>
          <cell r="CC28" t="e">
            <v>#N/A</v>
          </cell>
          <cell r="CD28">
            <v>72.997990804813043</v>
          </cell>
          <cell r="CE28" t="e">
            <v>#N/A</v>
          </cell>
          <cell r="CF28" t="e">
            <v>#N/A</v>
          </cell>
          <cell r="CG28" t="e">
            <v>#N/A</v>
          </cell>
          <cell r="CH28" t="e">
            <v>#N/A</v>
          </cell>
          <cell r="CI28" t="e">
            <v>#N/A</v>
          </cell>
          <cell r="CJ28" t="e">
            <v>#N/A</v>
          </cell>
          <cell r="CK28" t="e">
            <v>#N/A</v>
          </cell>
          <cell r="CL28" t="e">
            <v>#N/A</v>
          </cell>
          <cell r="CM28" t="e">
            <v>#N/A</v>
          </cell>
          <cell r="CN28" t="e">
            <v>#N/A</v>
          </cell>
          <cell r="CO28" t="e">
            <v>#N/A</v>
          </cell>
          <cell r="CP28" t="e">
            <v>#N/A</v>
          </cell>
          <cell r="CQ28" t="e">
            <v>#N/A</v>
          </cell>
          <cell r="CR28" t="e">
            <v>#N/A</v>
          </cell>
          <cell r="CS28" t="e">
            <v>#N/A</v>
          </cell>
          <cell r="CT28" t="e">
            <v>#N/A</v>
          </cell>
          <cell r="CU28">
            <v>6498.9684999999999</v>
          </cell>
          <cell r="CV28">
            <v>8632.2999999999993</v>
          </cell>
          <cell r="CW28" t="e">
            <v>#N/A</v>
          </cell>
          <cell r="CX28" t="e">
            <v>#N/A</v>
          </cell>
          <cell r="CY28" t="e">
            <v>#N/A</v>
          </cell>
          <cell r="CZ28" t="e">
            <v>#N/A</v>
          </cell>
          <cell r="DA28">
            <v>3.3849999999999998E-2</v>
          </cell>
          <cell r="DB28">
            <v>3.4398463658806E-3</v>
          </cell>
          <cell r="DC28">
            <v>0.14744547404400199</v>
          </cell>
          <cell r="DD28">
            <v>5.8259890432490904</v>
          </cell>
          <cell r="DE28">
            <v>0.19720972911398099</v>
          </cell>
          <cell r="DF28" t="e">
            <v>#N/A</v>
          </cell>
          <cell r="DG28" t="e">
            <v>#N/A</v>
          </cell>
          <cell r="DH28" t="e">
            <v>#N/A</v>
          </cell>
          <cell r="DI28" t="e">
            <v>#N/A</v>
          </cell>
          <cell r="DJ28" t="e">
            <v>#N/A</v>
          </cell>
          <cell r="DK28" t="e">
            <v>#N/A</v>
          </cell>
          <cell r="DL28">
            <v>9.0173775327135388</v>
          </cell>
          <cell r="DM28" t="e">
            <v>#N/A</v>
          </cell>
          <cell r="DN28">
            <v>-2.6267441793920931</v>
          </cell>
          <cell r="DO28" t="e">
            <v>#N/A</v>
          </cell>
          <cell r="DP28">
            <v>9.2606306081891496</v>
          </cell>
          <cell r="DQ28" t="e">
            <v>#N/A</v>
          </cell>
          <cell r="DR28" t="e">
            <v>#N/A</v>
          </cell>
          <cell r="DS28" t="e">
            <v>#N/A</v>
          </cell>
          <cell r="DT28" t="e">
            <v>#N/A</v>
          </cell>
          <cell r="DU28" t="e">
            <v>#N/A</v>
          </cell>
          <cell r="DV28" t="e">
            <v>#N/A</v>
          </cell>
          <cell r="DW28" t="e">
            <v>#N/A</v>
          </cell>
          <cell r="DX28" t="e">
            <v>#N/A</v>
          </cell>
          <cell r="DY28" t="e">
            <v>#N/A</v>
          </cell>
          <cell r="DZ28" t="e">
            <v>#N/A</v>
          </cell>
          <cell r="EA28" t="e">
            <v>#N/A</v>
          </cell>
          <cell r="EB28" t="e">
            <v>#N/A</v>
          </cell>
          <cell r="EC28" t="e">
            <v>#N/A</v>
          </cell>
          <cell r="ED28" t="e">
            <v>#N/A</v>
          </cell>
          <cell r="EE28" t="e">
            <v>#N/A</v>
          </cell>
          <cell r="EF28" t="e">
            <v>#N/A</v>
          </cell>
          <cell r="EG28" t="e">
            <v>#N/A</v>
          </cell>
          <cell r="EH28">
            <v>595.1</v>
          </cell>
          <cell r="EI28" t="e">
            <v>#N/A</v>
          </cell>
          <cell r="EJ28" t="e">
            <v>#N/A</v>
          </cell>
          <cell r="EK28" t="e">
            <v>#N/A</v>
          </cell>
          <cell r="EL28" t="e">
            <v>#N/A</v>
          </cell>
          <cell r="EM28">
            <v>0.97962663641303005</v>
          </cell>
          <cell r="EN28">
            <v>0.70267735275944299</v>
          </cell>
          <cell r="EO28">
            <v>0.58026244112618597</v>
          </cell>
          <cell r="EP28">
            <v>5.2324454996887786</v>
          </cell>
          <cell r="EQ28">
            <v>5.1258429850746214</v>
          </cell>
          <cell r="ER28" t="e">
            <v>#N/A</v>
          </cell>
          <cell r="ES28" t="e">
            <v>#N/A</v>
          </cell>
          <cell r="ET28" t="e">
            <v>#N/A</v>
          </cell>
          <cell r="EU28" t="e">
            <v>#N/A</v>
          </cell>
          <cell r="EV28" t="e">
            <v>#N/A</v>
          </cell>
          <cell r="EW28" t="e">
            <v>#N/A</v>
          </cell>
          <cell r="EX28">
            <v>3116.43524345372</v>
          </cell>
          <cell r="EY28" t="e">
            <v>#N/A</v>
          </cell>
          <cell r="EZ28">
            <v>-1.11725121892956</v>
          </cell>
          <cell r="FA28" t="e">
            <v>#N/A</v>
          </cell>
          <cell r="FB28">
            <v>3151.6470586326509</v>
          </cell>
          <cell r="FC28" t="e">
            <v>#N/A</v>
          </cell>
          <cell r="FD28" t="e">
            <v>#N/A</v>
          </cell>
          <cell r="FE28" t="e">
            <v>#N/A</v>
          </cell>
          <cell r="FF28" t="e">
            <v>#N/A</v>
          </cell>
          <cell r="FG28" t="e">
            <v>#N/A</v>
          </cell>
          <cell r="FH28">
            <v>4.0999999999999996</v>
          </cell>
          <cell r="FI28" t="e">
            <v>#N/A</v>
          </cell>
          <cell r="FJ28">
            <v>575.46178804885494</v>
          </cell>
          <cell r="FK28" t="e">
            <v>#N/A</v>
          </cell>
          <cell r="FL28" t="e">
            <v>#N/A</v>
          </cell>
          <cell r="FM28" t="e">
            <v>#N/A</v>
          </cell>
          <cell r="FN28" t="e">
            <v>#N/A</v>
          </cell>
          <cell r="FO28" t="e">
            <v>#N/A</v>
          </cell>
          <cell r="FP28" t="e">
            <v>#N/A</v>
          </cell>
          <cell r="FQ28" t="e">
            <v>#N/A</v>
          </cell>
          <cell r="FR28" t="e">
            <v>#N/A</v>
          </cell>
          <cell r="FS28">
            <v>7637.174</v>
          </cell>
          <cell r="FT28">
            <v>10312.078657309799</v>
          </cell>
          <cell r="FU28" t="e">
            <v>#N/A</v>
          </cell>
          <cell r="FV28" t="e">
            <v>#N/A</v>
          </cell>
          <cell r="FW28" t="e">
            <v>#N/A</v>
          </cell>
          <cell r="FX28" t="e">
            <v>#N/A</v>
          </cell>
          <cell r="FY28">
            <v>34.59729136</v>
          </cell>
          <cell r="FZ28">
            <v>7.7999782167221499</v>
          </cell>
          <cell r="GA28">
            <v>0.21619611449985299</v>
          </cell>
          <cell r="GB28">
            <v>25.478346477487399</v>
          </cell>
          <cell r="GC28">
            <v>881.48177645266389</v>
          </cell>
          <cell r="GD28" t="e">
            <v>#N/A</v>
          </cell>
          <cell r="GE28" t="e">
            <v>#N/A</v>
          </cell>
          <cell r="GF28" t="e">
            <v>#N/A</v>
          </cell>
          <cell r="GG28" t="e">
            <v>#N/A</v>
          </cell>
          <cell r="GH28" t="e">
            <v>#N/A</v>
          </cell>
          <cell r="GI28" t="e">
            <v>#N/A</v>
          </cell>
          <cell r="GJ28">
            <v>2431.9821067358598</v>
          </cell>
          <cell r="GK28">
            <v>3.9470892094833898</v>
          </cell>
          <cell r="GL28">
            <v>3.9935438378608579</v>
          </cell>
          <cell r="GM28">
            <v>2339.6346403069679</v>
          </cell>
          <cell r="GN28">
            <v>2338.5895094868861</v>
          </cell>
          <cell r="GO28">
            <v>66.753559823399385</v>
          </cell>
          <cell r="GP28">
            <v>65.615638142183471</v>
          </cell>
          <cell r="GQ28">
            <v>3.149236945951372</v>
          </cell>
          <cell r="GR28">
            <v>2.134070425145929</v>
          </cell>
          <cell r="GS28">
            <v>6.7976479999999997</v>
          </cell>
          <cell r="GT28">
            <v>5.2</v>
          </cell>
          <cell r="GU28">
            <v>1553.4990276026999</v>
          </cell>
          <cell r="GV28">
            <v>541.30986171337599</v>
          </cell>
          <cell r="GW28">
            <v>40306.273477975847</v>
          </cell>
          <cell r="GX28">
            <v>37566.3948850257</v>
          </cell>
          <cell r="GY28">
            <v>58826017.25510183</v>
          </cell>
          <cell r="GZ28">
            <v>38873</v>
          </cell>
          <cell r="HA28">
            <v>60389167.699999757</v>
          </cell>
          <cell r="HB28">
            <v>7002.53</v>
          </cell>
          <cell r="HC28">
            <v>1.283896445941513</v>
          </cell>
          <cell r="HD28">
            <v>38915</v>
          </cell>
          <cell r="HE28">
            <v>61427.846499999912</v>
          </cell>
          <cell r="HF28">
            <v>79973</v>
          </cell>
          <cell r="HG28">
            <v>-6.9480556889958418</v>
          </cell>
          <cell r="HH28">
            <v>-6.9701154275697457</v>
          </cell>
          <cell r="HI28">
            <v>-6.9697209278842376</v>
          </cell>
          <cell r="HJ28">
            <v>5.4892747910887899E-2</v>
          </cell>
          <cell r="HK28">
            <v>1.04853693828195</v>
          </cell>
          <cell r="HL28">
            <v>1.0292029431540499</v>
          </cell>
          <cell r="HM28">
            <v>0.62415513701842296</v>
          </cell>
          <cell r="HN28">
            <v>1517.9341250560699</v>
          </cell>
          <cell r="HO28">
            <v>1591.61</v>
          </cell>
          <cell r="HP28">
            <v>0.64761880660390003</v>
          </cell>
          <cell r="HQ28">
            <v>1.2838964459416E-2</v>
          </cell>
          <cell r="HR28">
            <v>1.627803811565931E-2</v>
          </cell>
          <cell r="HS28">
            <v>4.2581226518773163E-2</v>
          </cell>
          <cell r="HT28">
            <v>1565.9212824425269</v>
          </cell>
          <cell r="HU28">
            <v>-0.86246792037892872</v>
          </cell>
          <cell r="HV28">
            <v>1462.3929933035899</v>
          </cell>
          <cell r="HW28">
            <v>-2.2294849323525212</v>
          </cell>
          <cell r="HX28">
            <v>-1.3936216999773541</v>
          </cell>
          <cell r="HY28">
            <v>1495.740297871766</v>
          </cell>
          <cell r="HZ28">
            <v>1483.061256802345</v>
          </cell>
          <cell r="IA28">
            <v>72.241641524077252</v>
          </cell>
          <cell r="IB28">
            <v>72.254799291174479</v>
          </cell>
          <cell r="IC28">
            <v>1.829159153831839</v>
          </cell>
          <cell r="ID28">
            <v>1.870727600810618</v>
          </cell>
          <cell r="IE28">
            <v>6.3546589999999998</v>
          </cell>
          <cell r="IF28">
            <v>7.9</v>
          </cell>
          <cell r="IG28">
            <v>1437.3114002468801</v>
          </cell>
          <cell r="IH28">
            <v>242.042304511113</v>
          </cell>
          <cell r="II28">
            <v>2832.806848775931</v>
          </cell>
          <cell r="IJ28">
            <v>2652.7916334075749</v>
          </cell>
          <cell r="IK28">
            <v>3827044.6648296388</v>
          </cell>
          <cell r="IL28">
            <v>2608.54</v>
          </cell>
          <cell r="IM28">
            <v>3749284.279999997</v>
          </cell>
          <cell r="IN28">
            <v>3721.1726070004102</v>
          </cell>
          <cell r="IO28">
            <v>0.27836784434125411</v>
          </cell>
          <cell r="IP28">
            <v>2624.47</v>
          </cell>
          <cell r="IQ28">
            <v>3920.5794999999998</v>
          </cell>
          <cell r="IR28">
            <v>5154.09</v>
          </cell>
          <cell r="IS28">
            <v>-5.4288976193207148</v>
          </cell>
          <cell r="IT28">
            <v>-5.4182968461016872</v>
          </cell>
          <cell r="IU28">
            <v>-5.4196936272570166</v>
          </cell>
          <cell r="IV28">
            <v>5.4403848466266967E-2</v>
          </cell>
          <cell r="IW28">
            <v>7.9085900000000002</v>
          </cell>
          <cell r="IX28">
            <v>9.8429642526517096</v>
          </cell>
          <cell r="IY28">
            <v>0.57379787681944405</v>
          </cell>
          <cell r="IZ28">
            <v>112.569765280536</v>
          </cell>
          <cell r="JA28">
            <v>890.26811999999995</v>
          </cell>
          <cell r="JB28">
            <v>0.63250996785445701</v>
          </cell>
          <cell r="JC28">
            <v>-8.4474787435964219E-3</v>
          </cell>
          <cell r="JD28">
            <v>-4.9647010977311246E-3</v>
          </cell>
          <cell r="JE28">
            <v>-2.3440162235938292E-3</v>
          </cell>
          <cell r="JF28">
            <v>1442.648045415352</v>
          </cell>
          <cell r="JG28">
            <v>-0.62372326820531176</v>
          </cell>
          <cell r="JH28" t="e">
            <v>#N/A</v>
          </cell>
          <cell r="JI28" t="e">
            <v>#N/A</v>
          </cell>
          <cell r="JJ28" t="e">
            <v>#N/A</v>
          </cell>
          <cell r="JK28" t="e">
            <v>#N/A</v>
          </cell>
          <cell r="JL28" t="e">
            <v>#N/A</v>
          </cell>
          <cell r="JM28" t="e">
            <v>#N/A</v>
          </cell>
          <cell r="JN28" t="e">
            <v>#N/A</v>
          </cell>
          <cell r="JO28" t="e">
            <v>#N/A</v>
          </cell>
          <cell r="JP28" t="e">
            <v>#N/A</v>
          </cell>
          <cell r="JQ28" t="e">
            <v>#N/A</v>
          </cell>
          <cell r="JR28" t="e">
            <v>#N/A</v>
          </cell>
          <cell r="JS28">
            <v>1908.2474850000001</v>
          </cell>
          <cell r="JT28" t="e">
            <v>#N/A</v>
          </cell>
          <cell r="JU28" t="e">
            <v>#N/A</v>
          </cell>
          <cell r="JV28" t="e">
            <v>#N/A</v>
          </cell>
          <cell r="JW28" t="e">
            <v>#N/A</v>
          </cell>
          <cell r="JX28">
            <v>807.2</v>
          </cell>
          <cell r="JY28">
            <v>1540337.369892</v>
          </cell>
          <cell r="JZ28" t="e">
            <v>#N/A</v>
          </cell>
          <cell r="KA28" t="e">
            <v>#N/A</v>
          </cell>
          <cell r="KB28">
            <v>807.2</v>
          </cell>
          <cell r="KC28">
            <v>1138.5830000000001</v>
          </cell>
          <cell r="KD28">
            <v>1573.775134</v>
          </cell>
          <cell r="KE28" t="e">
            <v>#N/A</v>
          </cell>
          <cell r="KF28" t="e">
            <v>#N/A</v>
          </cell>
          <cell r="KG28" t="e">
            <v>#N/A</v>
          </cell>
          <cell r="KH28" t="e">
            <v>#N/A</v>
          </cell>
          <cell r="KI28" t="e">
            <v>#N/A</v>
          </cell>
          <cell r="KJ28" t="e">
            <v>#N/A</v>
          </cell>
          <cell r="KK28" t="e">
            <v>#N/A</v>
          </cell>
          <cell r="KL28" t="e">
            <v>#N/A</v>
          </cell>
          <cell r="KM28" t="e">
            <v>#N/A</v>
          </cell>
          <cell r="KN28" t="e">
            <v>#N/A</v>
          </cell>
          <cell r="KO28" t="e">
            <v>#N/A</v>
          </cell>
          <cell r="KP28" t="e">
            <v>#N/A</v>
          </cell>
          <cell r="KQ28" t="e">
            <v>#N/A</v>
          </cell>
          <cell r="KR28" t="e">
            <v>#N/A</v>
          </cell>
          <cell r="KS28" t="e">
            <v>#N/A</v>
          </cell>
          <cell r="KT28">
            <v>145.35183641315601</v>
          </cell>
          <cell r="KU28">
            <v>4.0594208815146526</v>
          </cell>
          <cell r="KV28">
            <v>2.3773754670272318</v>
          </cell>
          <cell r="KW28">
            <v>139.68157345278539</v>
          </cell>
          <cell r="KX28">
            <v>141.97652142388591</v>
          </cell>
          <cell r="KY28">
            <v>54.887022611356286</v>
          </cell>
          <cell r="KZ28">
            <v>55.908225499953801</v>
          </cell>
          <cell r="LA28">
            <v>2.4111082679986851</v>
          </cell>
          <cell r="LB28">
            <v>0.24228146061906489</v>
          </cell>
          <cell r="LC28">
            <v>7.6248319999999996</v>
          </cell>
          <cell r="LD28">
            <v>7.2</v>
          </cell>
          <cell r="LE28">
            <v>2168.0634982162501</v>
          </cell>
          <cell r="LF28">
            <v>29.730042726351702</v>
          </cell>
          <cell r="LG28">
            <v>4335.4340959179362</v>
          </cell>
          <cell r="LH28">
            <v>4004.8645296334739</v>
          </cell>
          <cell r="LI28">
            <v>8678446.7993943915</v>
          </cell>
          <cell r="LJ28">
            <v>3949.7947626093301</v>
          </cell>
          <cell r="LK28">
            <v>8563405.8502590079</v>
          </cell>
          <cell r="LL28">
            <v>585.54441505391299</v>
          </cell>
          <cell r="LM28">
            <v>-2.5987820423839101</v>
          </cell>
          <cell r="LN28" t="e">
            <v>#N/A</v>
          </cell>
          <cell r="LO28">
            <v>7754.5549999999894</v>
          </cell>
          <cell r="LP28">
            <v>10319.927</v>
          </cell>
          <cell r="LQ28">
            <v>-7.6271880087734027</v>
          </cell>
          <cell r="LR28">
            <v>-7.6585467166612</v>
          </cell>
          <cell r="LS28">
            <v>-7.6756538915494428</v>
          </cell>
          <cell r="LT28">
            <v>2.7777669076667E-2</v>
          </cell>
          <cell r="LU28">
            <v>0.66094145267791604</v>
          </cell>
          <cell r="LV28">
            <v>0.42238998223837099</v>
          </cell>
          <cell r="LW28">
            <v>0.57728151347444601</v>
          </cell>
          <cell r="LX28">
            <v>83.908928110877</v>
          </cell>
          <cell r="LY28">
            <v>55.458888838249898</v>
          </cell>
          <cell r="LZ28">
            <v>0.35651120025056199</v>
          </cell>
          <cell r="MA28">
            <v>-9.3307234505855763E-2</v>
          </cell>
          <cell r="MB28">
            <v>-1.844766713199639E-3</v>
          </cell>
          <cell r="MC28">
            <v>5.3434325223137229E-2</v>
          </cell>
          <cell r="MD28">
            <v>2166.9763696572891</v>
          </cell>
          <cell r="ME28">
            <v>0.46691003828389638</v>
          </cell>
          <cell r="MF28">
            <v>726.64723948188407</v>
          </cell>
          <cell r="MG28">
            <v>1.644399190634926</v>
          </cell>
          <cell r="MH28">
            <v>3.9479208565049051</v>
          </cell>
          <cell r="MI28">
            <v>714.89156831853666</v>
          </cell>
          <cell r="MJ28">
            <v>699.04932536840784</v>
          </cell>
          <cell r="MK28">
            <v>57.625195972917098</v>
          </cell>
          <cell r="ML28">
            <v>57.541367159115218</v>
          </cell>
          <cell r="MM28">
            <v>-0.13224285277209091</v>
          </cell>
          <cell r="MN28">
            <v>0.85263872168637178</v>
          </cell>
          <cell r="MO28">
            <v>17.500149</v>
          </cell>
          <cell r="MP28">
            <v>15.5</v>
          </cell>
          <cell r="MQ28">
            <v>1752.61794627673</v>
          </cell>
          <cell r="MR28">
            <v>156.02902469278899</v>
          </cell>
          <cell r="MS28">
            <v>16855.51730272864</v>
          </cell>
          <cell r="MT28">
            <v>13905.776660030349</v>
          </cell>
          <cell r="MU28">
            <v>24218709.350771051</v>
          </cell>
          <cell r="MV28">
            <v>14263.6618264022</v>
          </cell>
          <cell r="MW28">
            <v>24998749.696574811</v>
          </cell>
          <cell r="MX28">
            <v>1944.2868510885301</v>
          </cell>
          <cell r="MY28">
            <v>-7.4258116853687994E-2</v>
          </cell>
          <cell r="MZ28">
            <v>14222.3148528566</v>
          </cell>
          <cell r="NA28">
            <v>29292.868999999999</v>
          </cell>
          <cell r="NB28">
            <v>38966.375999999997</v>
          </cell>
          <cell r="NC28">
            <v>-7.1343051939871636</v>
          </cell>
          <cell r="ND28">
            <v>-7.126128494393611</v>
          </cell>
          <cell r="NE28">
            <v>-7.130010211418357</v>
          </cell>
          <cell r="NF28">
            <v>3.9043418523718038E-2</v>
          </cell>
          <cell r="NG28">
            <v>0.77211243734448798</v>
          </cell>
          <cell r="NH28">
            <v>0.69453335008141404</v>
          </cell>
          <cell r="NI28">
            <v>0.6419777467178599</v>
          </cell>
          <cell r="NJ28">
            <v>466.49135746133402</v>
          </cell>
          <cell r="NK28">
            <v>360.183779009609</v>
          </cell>
          <cell r="NL28">
            <v>0.52099029118121598</v>
          </cell>
          <cell r="NM28">
            <v>2.2459991248198401E-2</v>
          </cell>
          <cell r="NN28">
            <v>5.2721638773618488E-3</v>
          </cell>
          <cell r="NO28">
            <v>5.5505456719459481E-3</v>
          </cell>
          <cell r="NP28">
            <v>1741.6293920772771</v>
          </cell>
          <cell r="NQ28">
            <v>-8.7444186705665228E-2</v>
          </cell>
          <cell r="NR28">
            <v>140.47859099623301</v>
          </cell>
          <cell r="NS28">
            <v>-1.9001248119835501</v>
          </cell>
          <cell r="NT28">
            <v>-0.58081012698694146</v>
          </cell>
          <cell r="NU28">
            <v>143.19956139291131</v>
          </cell>
          <cell r="NV28">
            <v>141.29927147431459</v>
          </cell>
          <cell r="NW28">
            <v>66.392439581372813</v>
          </cell>
          <cell r="NX28">
            <v>66.412803201323115</v>
          </cell>
          <cell r="NY28">
            <v>-2.216244045818883</v>
          </cell>
          <cell r="NZ28">
            <v>1.7654581771822999</v>
          </cell>
          <cell r="OA28">
            <v>8.1238829999999993</v>
          </cell>
          <cell r="OB28">
            <v>6.7</v>
          </cell>
          <cell r="OC28">
            <v>1707.33799373847</v>
          </cell>
          <cell r="OD28">
            <v>35.752443238936998</v>
          </cell>
          <cell r="OE28">
            <v>2499.9090777841179</v>
          </cell>
          <cell r="OF28">
            <v>2296.819389198557</v>
          </cell>
          <cell r="OG28">
            <v>3954080.8581920019</v>
          </cell>
          <cell r="OH28">
            <v>2331.6999999999998</v>
          </cell>
          <cell r="OI28">
            <v>3980999.9999999902</v>
          </cell>
          <cell r="OJ28">
            <v>509.24658462297401</v>
          </cell>
          <cell r="OK28">
            <v>-3.249017840248869</v>
          </cell>
          <cell r="OL28">
            <v>2336.1</v>
          </cell>
          <cell r="OM28">
            <v>3764.1974999999902</v>
          </cell>
          <cell r="ON28">
            <v>5013.7</v>
          </cell>
          <cell r="OO28">
            <v>-7.1145495633177838</v>
          </cell>
          <cell r="OP28">
            <v>-7.0868294369886016</v>
          </cell>
          <cell r="OQ28">
            <v>-7.0909553062633961</v>
          </cell>
          <cell r="OR28">
            <v>5.4632910559389167E-2</v>
          </cell>
          <cell r="OS28">
            <v>0.84129450883238899</v>
          </cell>
          <cell r="OT28">
            <v>1.0712703895017901</v>
          </cell>
          <cell r="OU28">
            <v>0.73457767545336095</v>
          </cell>
          <cell r="OV28">
            <v>103.192436824976</v>
          </cell>
          <cell r="OW28">
            <v>86.815230453885889</v>
          </cell>
          <cell r="OX28">
            <v>0.765963417631079</v>
          </cell>
          <cell r="OY28">
            <v>2.0312111224337539E-2</v>
          </cell>
          <cell r="OZ28">
            <v>1.806545719618403E-3</v>
          </cell>
          <cell r="PA28" t="e">
            <v>#N/A</v>
          </cell>
          <cell r="PB28">
            <v>1721.5462725485449</v>
          </cell>
          <cell r="PC28">
            <v>-0.31759718211290527</v>
          </cell>
          <cell r="PD28">
            <v>1585.6088994434499</v>
          </cell>
          <cell r="PE28">
            <v>0.57648879183309631</v>
          </cell>
          <cell r="PF28">
            <v>1.797047193057399</v>
          </cell>
          <cell r="PG28">
            <v>1576.520435829932</v>
          </cell>
          <cell r="PH28">
            <v>1557.617772975628</v>
          </cell>
          <cell r="PI28">
            <v>60.217354000862883</v>
          </cell>
          <cell r="PJ28">
            <v>59.980297049001287</v>
          </cell>
          <cell r="PK28">
            <v>0.46923659547504221</v>
          </cell>
          <cell r="PL28">
            <v>1.5472199099493269</v>
          </cell>
          <cell r="PM28">
            <v>8.0232170000000007</v>
          </cell>
          <cell r="PN28">
            <v>8.1</v>
          </cell>
          <cell r="PO28">
            <v>1614.5126734426999</v>
          </cell>
          <cell r="PP28">
            <v>358.426601958003</v>
          </cell>
          <cell r="PQ28">
            <v>25699.300526820589</v>
          </cell>
          <cell r="PR28">
            <v>23637.38987807163</v>
          </cell>
          <cell r="PS28">
            <v>38162976.12521261</v>
          </cell>
          <cell r="PT28">
            <v>23711</v>
          </cell>
          <cell r="PU28">
            <v>38281709.999999858</v>
          </cell>
          <cell r="PV28">
            <v>4669.2026624342698</v>
          </cell>
          <cell r="PW28">
            <v>-1.6785203126939101</v>
          </cell>
          <cell r="PX28">
            <v>23921</v>
          </cell>
          <cell r="PY28">
            <v>42846.237500000003</v>
          </cell>
          <cell r="PZ28">
            <v>58459</v>
          </cell>
          <cell r="QA28">
            <v>-6.9376503001290359</v>
          </cell>
          <cell r="QB28">
            <v>-6.94045009583321</v>
          </cell>
          <cell r="QC28">
            <v>-6.9413794732447673</v>
          </cell>
          <cell r="QD28">
            <v>5.2754067460224277E-2</v>
          </cell>
          <cell r="QE28">
            <v>1.06307578088197</v>
          </cell>
          <cell r="QF28">
            <v>1.1042041651016501</v>
          </cell>
          <cell r="QG28">
            <v>0.64239356799429903</v>
          </cell>
          <cell r="QH28">
            <v>1018.58495835699</v>
          </cell>
          <cell r="QI28">
            <v>1082.8330000000001</v>
          </cell>
          <cell r="QJ28">
            <v>0.69185172410524398</v>
          </cell>
          <cell r="QK28">
            <v>-1.665738147580906E-4</v>
          </cell>
          <cell r="QL28">
            <v>-3.1093849739487101E-3</v>
          </cell>
          <cell r="QM28">
            <v>-2.465495491698013E-2</v>
          </cell>
          <cell r="QN28">
            <v>1614.517352468614</v>
          </cell>
          <cell r="QO28">
            <v>-0.26829109663332179</v>
          </cell>
          <cell r="QP28" t="e">
            <v>#N/A</v>
          </cell>
          <cell r="QQ28" t="e">
            <v>#N/A</v>
          </cell>
          <cell r="QR28" t="e">
            <v>#N/A</v>
          </cell>
          <cell r="QS28" t="e">
            <v>#N/A</v>
          </cell>
          <cell r="QT28" t="e">
            <v>#N/A</v>
          </cell>
          <cell r="QU28" t="e">
            <v>#N/A</v>
          </cell>
          <cell r="QV28" t="e">
            <v>#N/A</v>
          </cell>
          <cell r="QW28" t="e">
            <v>#N/A</v>
          </cell>
          <cell r="QX28" t="e">
            <v>#N/A</v>
          </cell>
          <cell r="QY28" t="e">
            <v>#N/A</v>
          </cell>
          <cell r="QZ28" t="e">
            <v>#N/A</v>
          </cell>
          <cell r="RA28" t="e">
            <v>#N/A</v>
          </cell>
          <cell r="RB28" t="e">
            <v>#N/A</v>
          </cell>
          <cell r="RC28" t="e">
            <v>#N/A</v>
          </cell>
          <cell r="RD28" t="e">
            <v>#N/A</v>
          </cell>
          <cell r="RE28" t="e">
            <v>#N/A</v>
          </cell>
          <cell r="RF28" t="e">
            <v>#N/A</v>
          </cell>
          <cell r="RG28" t="e">
            <v>#N/A</v>
          </cell>
          <cell r="RH28" t="e">
            <v>#N/A</v>
          </cell>
          <cell r="RI28" t="e">
            <v>#N/A</v>
          </cell>
          <cell r="RJ28" t="e">
            <v>#N/A</v>
          </cell>
          <cell r="RK28" t="e">
            <v>#N/A</v>
          </cell>
          <cell r="RL28">
            <v>4689.0225</v>
          </cell>
          <cell r="RM28" t="e">
            <v>#N/A</v>
          </cell>
          <cell r="RN28" t="e">
            <v>#N/A</v>
          </cell>
          <cell r="RO28" t="e">
            <v>#N/A</v>
          </cell>
          <cell r="RP28" t="e">
            <v>#N/A</v>
          </cell>
          <cell r="RQ28" t="e">
            <v>#N/A</v>
          </cell>
          <cell r="RR28" t="e">
            <v>#N/A</v>
          </cell>
          <cell r="RS28" t="e">
            <v>#N/A</v>
          </cell>
          <cell r="RT28" t="e">
            <v>#N/A</v>
          </cell>
          <cell r="RU28">
            <v>5.5105015633541601E-2</v>
          </cell>
          <cell r="RV28" t="e">
            <v>#N/A</v>
          </cell>
          <cell r="RW28" t="e">
            <v>#N/A</v>
          </cell>
          <cell r="RX28" t="e">
            <v>#N/A</v>
          </cell>
          <cell r="RY28" t="e">
            <v>#N/A</v>
          </cell>
          <cell r="RZ28" t="e">
            <v>#N/A</v>
          </cell>
          <cell r="SA28" t="e">
            <v>#N/A</v>
          </cell>
          <cell r="SB28">
            <v>26948.3375229302</v>
          </cell>
          <cell r="SC28" t="e">
            <v>#N/A</v>
          </cell>
          <cell r="SD28">
            <v>5.315048995167504</v>
          </cell>
          <cell r="SE28" t="e">
            <v>#N/A</v>
          </cell>
          <cell r="SF28">
            <v>25588.306495652629</v>
          </cell>
          <cell r="SG28" t="e">
            <v>#N/A</v>
          </cell>
          <cell r="SH28" t="e">
            <v>#N/A</v>
          </cell>
          <cell r="SI28" t="e">
            <v>#N/A</v>
          </cell>
          <cell r="SJ28" t="e">
            <v>#N/A</v>
          </cell>
          <cell r="SK28" t="e">
            <v>#N/A</v>
          </cell>
          <cell r="SL28" t="e">
            <v>#N/A</v>
          </cell>
          <cell r="SM28" t="e">
            <v>#N/A</v>
          </cell>
          <cell r="SN28">
            <v>4696.3855713835901</v>
          </cell>
          <cell r="SO28" t="e">
            <v>#N/A</v>
          </cell>
          <cell r="SP28" t="e">
            <v>#N/A</v>
          </cell>
          <cell r="SQ28" t="e">
            <v>#N/A</v>
          </cell>
          <cell r="SR28" t="e">
            <v>#N/A</v>
          </cell>
          <cell r="SS28" t="e">
            <v>#N/A</v>
          </cell>
          <cell r="ST28" t="e">
            <v>#N/A</v>
          </cell>
          <cell r="SU28" t="e">
            <v>#N/A</v>
          </cell>
          <cell r="SV28" t="e">
            <v>#N/A</v>
          </cell>
          <cell r="SW28">
            <v>7778.75449999999</v>
          </cell>
          <cell r="SX28">
            <v>10373.4</v>
          </cell>
          <cell r="SY28" t="e">
            <v>#N/A</v>
          </cell>
          <cell r="SZ28" t="e">
            <v>#N/A</v>
          </cell>
          <cell r="TA28" t="e">
            <v>#N/A</v>
          </cell>
          <cell r="TB28" t="e">
            <v>#N/A</v>
          </cell>
          <cell r="TC28">
            <v>142.202</v>
          </cell>
          <cell r="TD28">
            <v>32.984970219289899</v>
          </cell>
          <cell r="TE28">
            <v>0.238754302758003</v>
          </cell>
          <cell r="TF28">
            <v>18.324542738894301</v>
          </cell>
          <cell r="TG28">
            <v>2605.7866265562502</v>
          </cell>
          <cell r="TH28" t="e">
            <v>#N/A</v>
          </cell>
          <cell r="TI28" t="e">
            <v>#N/A</v>
          </cell>
          <cell r="TJ28" t="e">
            <v>#N/A</v>
          </cell>
          <cell r="TK28" t="e">
            <v>#N/A</v>
          </cell>
          <cell r="TL28" t="e">
            <v>#N/A</v>
          </cell>
          <cell r="TM28" t="e">
            <v>#N/A</v>
          </cell>
          <cell r="TN28">
            <v>78.711284188305598</v>
          </cell>
          <cell r="TO28">
            <v>0.3676368349044834</v>
          </cell>
          <cell r="TP28">
            <v>-0.26122417458117608</v>
          </cell>
          <cell r="TQ28">
            <v>78.422972454535724</v>
          </cell>
          <cell r="TR28">
            <v>78.917435608073419</v>
          </cell>
          <cell r="TS28">
            <v>65.37002280072997</v>
          </cell>
          <cell r="TT28">
            <v>65.207388891472789</v>
          </cell>
          <cell r="TU28">
            <v>2.4994582149107099</v>
          </cell>
          <cell r="TV28">
            <v>3.038783442772619</v>
          </cell>
          <cell r="TW28">
            <v>15.08096251160647</v>
          </cell>
          <cell r="TX28">
            <v>14.7</v>
          </cell>
          <cell r="TY28">
            <v>2037.8677146929599</v>
          </cell>
          <cell r="TZ28">
            <v>15.0025542173312</v>
          </cell>
          <cell r="UA28">
            <v>1585.911839562003</v>
          </cell>
          <cell r="UB28">
            <v>1346.7410695705289</v>
          </cell>
          <cell r="UC28">
            <v>2740770.4375082641</v>
          </cell>
          <cell r="UD28">
            <v>1356.1567780580001</v>
          </cell>
          <cell r="UE28">
            <v>2763668.1140664238</v>
          </cell>
          <cell r="UF28">
            <v>254.63332001751999</v>
          </cell>
          <cell r="UG28">
            <v>0.31146516520590423</v>
          </cell>
          <cell r="UH28" t="e">
            <v>#N/A</v>
          </cell>
          <cell r="UI28">
            <v>2432.1044999999899</v>
          </cell>
          <cell r="UJ28">
            <v>3525.7</v>
          </cell>
          <cell r="UK28">
            <v>-7.2139971632936906</v>
          </cell>
          <cell r="UL28">
            <v>-7.2103849485021838</v>
          </cell>
          <cell r="UM28">
            <v>-7.2122589451856216</v>
          </cell>
          <cell r="UN28">
            <v>3.9088704570855129E-2</v>
          </cell>
          <cell r="UO28">
            <v>0.97491632426063102</v>
          </cell>
          <cell r="UP28">
            <v>0.83996177129132399</v>
          </cell>
          <cell r="UQ28">
            <v>0.51184433562204501</v>
          </cell>
          <cell r="UR28">
            <v>40.287924961321288</v>
          </cell>
          <cell r="US28">
            <v>39.2773557153795</v>
          </cell>
          <cell r="UT28">
            <v>0.90712297482349991</v>
          </cell>
          <cell r="UU28" t="e">
            <v>#N/A</v>
          </cell>
          <cell r="UV28" t="e">
            <v>#N/A</v>
          </cell>
          <cell r="UW28">
            <v>7.7608239551798467E-3</v>
          </cell>
          <cell r="UX28">
            <v>2035.1131330555511</v>
          </cell>
          <cell r="UY28">
            <v>-0.81863956514851566</v>
          </cell>
          <cell r="UZ28">
            <v>1522.40046721515</v>
          </cell>
          <cell r="VA28">
            <v>1.0979801730641501</v>
          </cell>
          <cell r="VB28">
            <v>1.689556576561801</v>
          </cell>
          <cell r="VC28">
            <v>1505.866353223907</v>
          </cell>
          <cell r="VD28">
            <v>1497.1060140958909</v>
          </cell>
          <cell r="VE28">
            <v>56.878321451212557</v>
          </cell>
          <cell r="VF28">
            <v>56.097195916863498</v>
          </cell>
          <cell r="VG28">
            <v>-0.41300837943252228</v>
          </cell>
          <cell r="VH28">
            <v>1.1328747837438871</v>
          </cell>
          <cell r="VI28">
            <v>8.6649550000000009</v>
          </cell>
          <cell r="VJ28">
            <v>8.6</v>
          </cell>
          <cell r="VK28">
            <v>1833.2299790508</v>
          </cell>
          <cell r="VL28">
            <v>318.799297801649</v>
          </cell>
          <cell r="VM28">
            <v>24659.47156232948</v>
          </cell>
          <cell r="VN28">
            <v>22522.739448215831</v>
          </cell>
          <cell r="VO28">
            <v>41463244.343772814</v>
          </cell>
          <cell r="VP28">
            <v>22852.597982079598</v>
          </cell>
          <cell r="VQ28">
            <v>41894067.719944127</v>
          </cell>
          <cell r="VR28">
            <v>4463.8026794107</v>
          </cell>
          <cell r="VS28">
            <v>-2.2589031841623299</v>
          </cell>
          <cell r="VT28">
            <v>22787.962958296499</v>
          </cell>
          <cell r="VU28">
            <v>43958.474499999997</v>
          </cell>
          <cell r="VV28">
            <v>56758.521000000001</v>
          </cell>
          <cell r="VW28">
            <v>-7.0211966977331812</v>
          </cell>
          <cell r="VX28">
            <v>-7.0155186857801279</v>
          </cell>
          <cell r="VY28">
            <v>-7.0253976879026423</v>
          </cell>
          <cell r="VZ28">
            <v>4.7791281093716317E-2</v>
          </cell>
          <cell r="WA28">
            <v>0.79184979367546804</v>
          </cell>
          <cell r="WB28">
            <v>0.77736891544269504</v>
          </cell>
          <cell r="WC28">
            <v>0.6624842724373271</v>
          </cell>
          <cell r="WD28">
            <v>1008.56636588128</v>
          </cell>
          <cell r="WE28">
            <v>798.63306873111094</v>
          </cell>
          <cell r="WF28">
            <v>0.57839147466442697</v>
          </cell>
          <cell r="WG28">
            <v>-2.25890318416169E-2</v>
          </cell>
          <cell r="WH28">
            <v>-7.5067484981603504E-3</v>
          </cell>
          <cell r="WI28">
            <v>1.106769035941214E-2</v>
          </cell>
          <cell r="WJ28">
            <v>1840.950317749086</v>
          </cell>
          <cell r="WK28">
            <v>-0.20171433486770859</v>
          </cell>
          <cell r="WL28">
            <v>29.802475227635298</v>
          </cell>
          <cell r="WM28" t="e">
            <v>#N/A</v>
          </cell>
          <cell r="WN28">
            <v>22.30933642093515</v>
          </cell>
          <cell r="WO28" t="e">
            <v>#N/A</v>
          </cell>
          <cell r="WP28">
            <v>24.366476100457479</v>
          </cell>
          <cell r="WQ28">
            <v>63.665844774829132</v>
          </cell>
          <cell r="WR28" t="e">
            <v>#N/A</v>
          </cell>
          <cell r="WS28" t="e">
            <v>#N/A</v>
          </cell>
          <cell r="WT28" t="e">
            <v>#N/A</v>
          </cell>
          <cell r="WU28">
            <v>1.527929323531281</v>
          </cell>
          <cell r="WV28">
            <v>0.3</v>
          </cell>
          <cell r="WW28">
            <v>1959.721387</v>
          </cell>
          <cell r="WX28" t="e">
            <v>#N/A</v>
          </cell>
          <cell r="WY28" t="e">
            <v>#N/A</v>
          </cell>
          <cell r="WZ28" t="e">
            <v>#N/A</v>
          </cell>
          <cell r="XA28" t="e">
            <v>#N/A</v>
          </cell>
          <cell r="XB28">
            <v>1712.38888293988</v>
          </cell>
          <cell r="XC28">
            <v>3355805.1167583219</v>
          </cell>
          <cell r="XD28" t="e">
            <v>#N/A</v>
          </cell>
          <cell r="XE28" t="e">
            <v>#N/A</v>
          </cell>
          <cell r="XF28">
            <v>1712.38888293988</v>
          </cell>
          <cell r="XG28">
            <v>2697.7440000000001</v>
          </cell>
          <cell r="XH28">
            <v>3704.1</v>
          </cell>
          <cell r="XI28" t="e">
            <v>#N/A</v>
          </cell>
          <cell r="XJ28" t="e">
            <v>#N/A</v>
          </cell>
          <cell r="XK28" t="e">
            <v>#N/A</v>
          </cell>
          <cell r="XL28" t="e">
            <v>#N/A</v>
          </cell>
          <cell r="XM28" t="e">
            <v>#N/A</v>
          </cell>
          <cell r="XN28">
            <v>4.2659071978877004E-3</v>
          </cell>
          <cell r="XO28" t="e">
            <v>#N/A</v>
          </cell>
          <cell r="XP28" t="e">
            <v>#N/A</v>
          </cell>
          <cell r="XQ28">
            <v>0.12674414290279101</v>
          </cell>
          <cell r="XR28" t="e">
            <v>#N/A</v>
          </cell>
          <cell r="XS28" t="e">
            <v>#N/A</v>
          </cell>
          <cell r="XT28" t="e">
            <v>#N/A</v>
          </cell>
          <cell r="XU28" t="e">
            <v>#N/A</v>
          </cell>
          <cell r="XV28" t="e">
            <v>#N/A</v>
          </cell>
          <cell r="XW28" t="e">
            <v>#N/A</v>
          </cell>
          <cell r="XX28">
            <v>26.620924589439099</v>
          </cell>
          <cell r="XY28">
            <v>5.1747168776865582</v>
          </cell>
          <cell r="XZ28">
            <v>6.7882863123780668</v>
          </cell>
          <cell r="YA28">
            <v>25.311144521927289</v>
          </cell>
          <cell r="YB28">
            <v>24.928693500677898</v>
          </cell>
          <cell r="YC28">
            <v>57.126598313146417</v>
          </cell>
          <cell r="YD28">
            <v>56.806971571287818</v>
          </cell>
          <cell r="YE28">
            <v>4.7979487947007904</v>
          </cell>
          <cell r="YF28">
            <v>2.4950078814220511</v>
          </cell>
          <cell r="YG28">
            <v>1.946612</v>
          </cell>
          <cell r="YH28">
            <v>1.6</v>
          </cell>
          <cell r="YI28">
            <v>1639.77784655953</v>
          </cell>
          <cell r="YJ28">
            <v>4.9898071897132192</v>
          </cell>
          <cell r="YK28">
            <v>167.98616791231811</v>
          </cell>
          <cell r="YL28">
            <v>194.14279487737639</v>
          </cell>
          <cell r="YM28">
            <v>318076.11469880911</v>
          </cell>
          <cell r="YN28">
            <v>196.96148491879299</v>
          </cell>
          <cell r="YO28">
            <v>322973.07959530572</v>
          </cell>
          <cell r="YP28">
            <v>53.953921133433397</v>
          </cell>
          <cell r="YQ28">
            <v>0.74267438984896295</v>
          </cell>
          <cell r="YR28">
            <v>166.22844735276601</v>
          </cell>
          <cell r="YS28">
            <v>295.714</v>
          </cell>
          <cell r="YT28">
            <v>387.1</v>
          </cell>
          <cell r="YU28">
            <v>-6.3596088492158751</v>
          </cell>
          <cell r="YV28">
            <v>-6.4044951055078139</v>
          </cell>
          <cell r="YW28">
            <v>-6.4001307276861352</v>
          </cell>
          <cell r="YX28">
            <v>4.8854424784794778E-2</v>
          </cell>
          <cell r="YY28">
            <v>1.0466882664557899</v>
          </cell>
          <cell r="YZ28">
            <v>0.99064316513506501</v>
          </cell>
          <cell r="ZA28">
            <v>0.42028224113178297</v>
          </cell>
          <cell r="ZB28">
            <v>11.188301847449599</v>
          </cell>
          <cell r="ZC28">
            <v>11.7106642652912</v>
          </cell>
          <cell r="ZD28">
            <v>0.43219669551043799</v>
          </cell>
          <cell r="ZE28">
            <v>7.4267438984920008E-3</v>
          </cell>
          <cell r="ZF28">
            <v>7.4267438984920017E-3</v>
          </cell>
          <cell r="ZG28">
            <v>1.483237676998787E-2</v>
          </cell>
          <cell r="ZH28">
            <v>1638.361675485876</v>
          </cell>
          <cell r="ZI28">
            <v>-0.45965009210255919</v>
          </cell>
          <cell r="ZJ28">
            <v>19.6213913499999</v>
          </cell>
          <cell r="ZK28" t="e">
            <v>#N/A</v>
          </cell>
          <cell r="ZL28">
            <v>25.313000323845319</v>
          </cell>
          <cell r="ZM28" t="e">
            <v>#N/A</v>
          </cell>
          <cell r="ZN28">
            <v>15.65790564370217</v>
          </cell>
          <cell r="ZO28">
            <v>69.284063435453277</v>
          </cell>
          <cell r="ZP28" t="e">
            <v>#N/A</v>
          </cell>
          <cell r="ZQ28" t="e">
            <v>#N/A</v>
          </cell>
          <cell r="ZR28" t="e">
            <v>#N/A</v>
          </cell>
          <cell r="ZS28">
            <v>5.3981644302637601</v>
          </cell>
          <cell r="ZT28">
            <v>0.5</v>
          </cell>
          <cell r="ZU28">
            <v>2147.9220949999999</v>
          </cell>
          <cell r="ZV28" t="e">
            <v>#N/A</v>
          </cell>
          <cell r="ZW28" t="e">
            <v>#N/A</v>
          </cell>
          <cell r="ZX28" t="e">
            <v>#N/A</v>
          </cell>
          <cell r="ZY28" t="e">
            <v>#N/A</v>
          </cell>
          <cell r="ZZ28">
            <v>1339.1974768089001</v>
          </cell>
          <cell r="AAA28">
            <v>2876491.8500060858</v>
          </cell>
          <cell r="AAB28" t="e">
            <v>#N/A</v>
          </cell>
          <cell r="AAC28" t="e">
            <v>#N/A</v>
          </cell>
          <cell r="AAD28">
            <v>1339.1974768089001</v>
          </cell>
          <cell r="AAE28">
            <v>1942.6215</v>
          </cell>
          <cell r="AAF28">
            <v>2650.5805</v>
          </cell>
          <cell r="AAG28" t="e">
            <v>#N/A</v>
          </cell>
          <cell r="AAH28" t="e">
            <v>#N/A</v>
          </cell>
          <cell r="AAI28" t="e">
            <v>#N/A</v>
          </cell>
          <cell r="AAJ28" t="e">
            <v>#N/A</v>
          </cell>
          <cell r="AAK28" t="e">
            <v>#N/A</v>
          </cell>
          <cell r="AAL28">
            <v>1.31670537314985E-2</v>
          </cell>
          <cell r="AAM28" t="e">
            <v>#N/A</v>
          </cell>
          <cell r="AAN28" t="e">
            <v>#N/A</v>
          </cell>
          <cell r="AAO28">
            <v>0.24196101686375199</v>
          </cell>
          <cell r="AAP28" t="e">
            <v>#N/A</v>
          </cell>
          <cell r="AAQ28" t="e">
            <v>#N/A</v>
          </cell>
          <cell r="AAR28" t="e">
            <v>#N/A</v>
          </cell>
          <cell r="AAS28" t="e">
            <v>#N/A</v>
          </cell>
          <cell r="AAT28" t="e">
            <v>#N/A</v>
          </cell>
          <cell r="AAU28" t="e">
            <v>#N/A</v>
          </cell>
          <cell r="AAV28">
            <v>4.3652662104095201</v>
          </cell>
          <cell r="AAW28" t="e">
            <v>#N/A</v>
          </cell>
          <cell r="AAX28">
            <v>-1.6066238443676051</v>
          </cell>
          <cell r="AAY28" t="e">
            <v>#N/A</v>
          </cell>
          <cell r="AAZ28">
            <v>4.436544796983914</v>
          </cell>
          <cell r="ABA28">
            <v>54.005983953816028</v>
          </cell>
          <cell r="ABB28" t="e">
            <v>#N/A</v>
          </cell>
          <cell r="ABC28" t="e">
            <v>#N/A</v>
          </cell>
          <cell r="ABD28" t="e">
            <v>#N/A</v>
          </cell>
          <cell r="ABE28">
            <v>4.8161402777973388</v>
          </cell>
          <cell r="ABF28">
            <v>4.5999999999999996</v>
          </cell>
          <cell r="ABG28">
            <v>2282.2241319999998</v>
          </cell>
          <cell r="ABH28" t="e">
            <v>#N/A</v>
          </cell>
          <cell r="ABI28" t="e">
            <v>#N/A</v>
          </cell>
          <cell r="ABJ28" t="e">
            <v>#N/A</v>
          </cell>
          <cell r="ABK28" t="e">
            <v>#N/A</v>
          </cell>
          <cell r="ABL28">
            <v>134.35135649616899</v>
          </cell>
          <cell r="ABM28">
            <v>306619.90796249179</v>
          </cell>
          <cell r="ABN28" t="e">
            <v>#N/A</v>
          </cell>
          <cell r="ABO28" t="e">
            <v>#N/A</v>
          </cell>
          <cell r="ABP28">
            <v>134.35135649616899</v>
          </cell>
          <cell r="ABQ28">
            <v>260.76650000000001</v>
          </cell>
          <cell r="ABR28">
            <v>357.38149553984999</v>
          </cell>
          <cell r="ABS28" t="e">
            <v>#N/A</v>
          </cell>
          <cell r="ABT28" t="e">
            <v>#N/A</v>
          </cell>
          <cell r="ABU28" t="e">
            <v>#N/A</v>
          </cell>
          <cell r="ABV28" t="e">
            <v>#N/A</v>
          </cell>
          <cell r="ABW28">
            <v>0.93133007221057496</v>
          </cell>
          <cell r="ABX28">
            <v>0.59480284369690495</v>
          </cell>
          <cell r="ABY28">
            <v>0.52854437037727198</v>
          </cell>
          <cell r="ABZ28">
            <v>2.30723688071008</v>
          </cell>
          <cell r="ACA28">
            <v>2.1487990907186201</v>
          </cell>
          <cell r="ACB28">
            <v>0.50167651750003406</v>
          </cell>
          <cell r="ACC28" t="e">
            <v>#N/A</v>
          </cell>
          <cell r="ACD28" t="e">
            <v>#N/A</v>
          </cell>
          <cell r="ACE28" t="e">
            <v>#N/A</v>
          </cell>
          <cell r="ACF28" t="e">
            <v>#N/A</v>
          </cell>
          <cell r="ACG28" t="e">
            <v>#N/A</v>
          </cell>
          <cell r="ACH28">
            <v>476.73218339376399</v>
          </cell>
          <cell r="ACI28">
            <v>2.5084652874967528</v>
          </cell>
          <cell r="ACJ28">
            <v>1.59140708763823</v>
          </cell>
          <cell r="ACK28">
            <v>465.06616020122232</v>
          </cell>
          <cell r="ACL28">
            <v>469.26427840743372</v>
          </cell>
          <cell r="ACM28">
            <v>64.975641365781684</v>
          </cell>
          <cell r="ACN28">
            <v>64.788702428778237</v>
          </cell>
          <cell r="ACO28">
            <v>0.90954476750857438</v>
          </cell>
          <cell r="ACP28">
            <v>1.248827822047804</v>
          </cell>
          <cell r="ACQ28">
            <v>8.0791450000000005</v>
          </cell>
          <cell r="ACR28">
            <v>7</v>
          </cell>
          <cell r="ACS28">
            <v>1476.3883251207301</v>
          </cell>
          <cell r="ACT28">
            <v>92.916195060434603</v>
          </cell>
          <cell r="ACU28">
            <v>7445.3680212125846</v>
          </cell>
          <cell r="ACV28">
            <v>6843.845942995189</v>
          </cell>
          <cell r="ACW28">
            <v>10141924.33406934</v>
          </cell>
          <cell r="ACX28">
            <v>6944.1710691823901</v>
          </cell>
          <cell r="ACY28">
            <v>10252293.09418202</v>
          </cell>
          <cell r="ACZ28">
            <v>1327.24354943187</v>
          </cell>
          <cell r="ADA28">
            <v>1.3228932881842681</v>
          </cell>
          <cell r="ADB28">
            <v>6949.2459824786501</v>
          </cell>
          <cell r="ADC28">
            <v>11491.769</v>
          </cell>
          <cell r="ADD28">
            <v>15068</v>
          </cell>
          <cell r="ADE28">
            <v>-6.8428037409248228</v>
          </cell>
          <cell r="ADF28">
            <v>-6.852137401546651</v>
          </cell>
          <cell r="ADG28">
            <v>-6.8605435720312871</v>
          </cell>
          <cell r="ADH28">
            <v>5.2239383460488037E-2</v>
          </cell>
          <cell r="ADI28">
            <v>1.04867700377998</v>
          </cell>
          <cell r="ADJ28">
            <v>0.99436628785111203</v>
          </cell>
          <cell r="ADK28">
            <v>0.55658932462036803</v>
          </cell>
          <cell r="ADL28">
            <v>265.34404397992802</v>
          </cell>
          <cell r="ADM28">
            <v>278.26019701173698</v>
          </cell>
          <cell r="ADN28">
            <v>0.61086169610490904</v>
          </cell>
          <cell r="ADO28">
            <v>1.3228932881839101E-2</v>
          </cell>
          <cell r="ADP28">
            <v>1.7307721542160831E-4</v>
          </cell>
          <cell r="ADQ28">
            <v>2.5819712497751501E-2</v>
          </cell>
          <cell r="ADR28">
            <v>1481.9042419342891</v>
          </cell>
          <cell r="ADS28">
            <v>-0.21526009840313609</v>
          </cell>
          <cell r="ADT28">
            <v>762.92779337134709</v>
          </cell>
          <cell r="ADU28" t="e">
            <v>#N/A</v>
          </cell>
          <cell r="ADV28">
            <v>-2.5503646023683268</v>
          </cell>
          <cell r="ADW28" t="e">
            <v>#N/A</v>
          </cell>
          <cell r="ADX28">
            <v>782.89445646288027</v>
          </cell>
          <cell r="ADY28" t="e">
            <v>#N/A</v>
          </cell>
          <cell r="ADZ28" t="e">
            <v>#N/A</v>
          </cell>
          <cell r="AEA28" t="e">
            <v>#N/A</v>
          </cell>
          <cell r="AEB28" t="e">
            <v>#N/A</v>
          </cell>
          <cell r="AEC28" t="e">
            <v>#N/A</v>
          </cell>
          <cell r="AED28" t="e">
            <v>#N/A</v>
          </cell>
          <cell r="AEE28" t="e">
            <v>#N/A</v>
          </cell>
          <cell r="AEF28">
            <v>90.266591998824197</v>
          </cell>
          <cell r="AEG28" t="e">
            <v>#N/A</v>
          </cell>
          <cell r="AEH28" t="e">
            <v>#N/A</v>
          </cell>
          <cell r="AEI28" t="e">
            <v>#N/A</v>
          </cell>
          <cell r="AEJ28" t="e">
            <v>#N/A</v>
          </cell>
          <cell r="AEK28" t="e">
            <v>#N/A</v>
          </cell>
          <cell r="AEL28" t="e">
            <v>#N/A</v>
          </cell>
          <cell r="AEM28" t="e">
            <v>#N/A</v>
          </cell>
          <cell r="AEN28" t="e">
            <v>#N/A</v>
          </cell>
          <cell r="AEO28">
            <v>27253.446499999998</v>
          </cell>
          <cell r="AEP28">
            <v>38109</v>
          </cell>
          <cell r="AEQ28" t="e">
            <v>#N/A</v>
          </cell>
          <cell r="AER28" t="e">
            <v>#N/A</v>
          </cell>
          <cell r="AES28" t="e">
            <v>#N/A</v>
          </cell>
          <cell r="AET28" t="e">
            <v>#N/A</v>
          </cell>
          <cell r="AEU28">
            <v>2.0169199999999998</v>
          </cell>
          <cell r="AEV28">
            <v>0.433901505122397</v>
          </cell>
          <cell r="AEW28">
            <v>0.26248782586269698</v>
          </cell>
          <cell r="AEX28">
            <v>45.084265468258202</v>
          </cell>
          <cell r="AEY28">
            <v>90.931356708239392</v>
          </cell>
          <cell r="AEZ28" t="e">
            <v>#N/A</v>
          </cell>
          <cell r="AFA28" t="e">
            <v>#N/A</v>
          </cell>
          <cell r="AFB28" t="e">
            <v>#N/A</v>
          </cell>
          <cell r="AFC28" t="e">
            <v>#N/A</v>
          </cell>
          <cell r="AFD28" t="e">
            <v>#N/A</v>
          </cell>
          <cell r="AFE28" t="e">
            <v>#N/A</v>
          </cell>
          <cell r="AFF28">
            <v>147.14738424702401</v>
          </cell>
          <cell r="AFG28">
            <v>4.4559900116799334</v>
          </cell>
          <cell r="AFH28">
            <v>4.4560559781907871</v>
          </cell>
          <cell r="AFI28">
            <v>140.87022125832169</v>
          </cell>
          <cell r="AFJ28">
            <v>140.87013229538999</v>
          </cell>
          <cell r="AFK28">
            <v>68.078728539780471</v>
          </cell>
          <cell r="AFL28">
            <v>66.542373825477441</v>
          </cell>
          <cell r="AFM28">
            <v>2.2034725258518679</v>
          </cell>
          <cell r="AFN28">
            <v>2.2512664709347869</v>
          </cell>
          <cell r="AFO28">
            <v>6.8740069999999998</v>
          </cell>
          <cell r="AFP28">
            <v>5.8</v>
          </cell>
          <cell r="AFQ28">
            <v>1818.8104067909701</v>
          </cell>
          <cell r="AFR28">
            <v>32.054426812776001</v>
          </cell>
          <cell r="AFS28">
            <v>4965.6740745221396</v>
          </cell>
          <cell r="AFT28">
            <v>4624.3332910423023</v>
          </cell>
          <cell r="AFU28">
            <v>8527421.0072798934</v>
          </cell>
          <cell r="AFV28">
            <v>4785.6646215554701</v>
          </cell>
          <cell r="AFW28">
            <v>8704216.6170964595</v>
          </cell>
          <cell r="AFX28">
            <v>336.10218866997502</v>
          </cell>
          <cell r="AFY28">
            <v>-0.49692678713775251</v>
          </cell>
          <cell r="AFZ28" t="e">
            <v>#N/A</v>
          </cell>
          <cell r="AGA28">
            <v>7462.42399999999</v>
          </cell>
          <cell r="AGB28">
            <v>9960.2350000000006</v>
          </cell>
          <cell r="AGC28">
            <v>-7.4312174255599937</v>
          </cell>
          <cell r="AGD28">
            <v>-7.4582749484023223</v>
          </cell>
          <cell r="AGE28">
            <v>-7.4614746808688244</v>
          </cell>
          <cell r="AGF28">
            <v>5.1957173623195178E-2</v>
          </cell>
          <cell r="AGG28">
            <v>0.89092387346494895</v>
          </cell>
          <cell r="AGH28">
            <v>0.56438174745383396</v>
          </cell>
          <cell r="AGI28">
            <v>0.49288582877543002</v>
          </cell>
          <cell r="AGJ28">
            <v>72.526860436731397</v>
          </cell>
          <cell r="AGK28">
            <v>64.6159114305446</v>
          </cell>
          <cell r="AGL28">
            <v>0.44736157902891899</v>
          </cell>
          <cell r="AGM28">
            <v>5.8826830590318617E-2</v>
          </cell>
          <cell r="AGN28">
            <v>2.3240122073788921E-2</v>
          </cell>
          <cell r="AGO28">
            <v>2.868802331399398E-2</v>
          </cell>
          <cell r="AGP28">
            <v>1844.032527629048</v>
          </cell>
          <cell r="AGQ28">
            <v>-0.41778887593731939</v>
          </cell>
          <cell r="AGR28">
            <v>511.23058459331099</v>
          </cell>
          <cell r="AGS28" t="e">
            <v>#N/A</v>
          </cell>
          <cell r="AGT28">
            <v>0.64459092662170203</v>
          </cell>
          <cell r="AGU28" t="e">
            <v>#N/A</v>
          </cell>
          <cell r="AGV28">
            <v>507.95634408811958</v>
          </cell>
          <cell r="AGW28">
            <v>81.84323995336986</v>
          </cell>
          <cell r="AGX28" t="e">
            <v>#N/A</v>
          </cell>
          <cell r="AGY28" t="e">
            <v>#N/A</v>
          </cell>
          <cell r="AGZ28" t="e">
            <v>#N/A</v>
          </cell>
          <cell r="AHA28" t="e">
            <v>#N/A</v>
          </cell>
          <cell r="AHB28">
            <v>3.9</v>
          </cell>
          <cell r="AHC28">
            <v>1897.548992</v>
          </cell>
          <cell r="AHD28">
            <v>47.502236498994399</v>
          </cell>
          <cell r="AHE28" t="e">
            <v>#N/A</v>
          </cell>
          <cell r="AHF28" t="e">
            <v>#N/A</v>
          </cell>
          <cell r="AHG28" t="e">
            <v>#N/A</v>
          </cell>
          <cell r="AHH28">
            <v>13199.6240914357</v>
          </cell>
          <cell r="AHI28">
            <v>25046933.389482729</v>
          </cell>
          <cell r="AHJ28" t="e">
            <v>#N/A</v>
          </cell>
          <cell r="AHK28" t="e">
            <v>#N/A</v>
          </cell>
          <cell r="AHL28">
            <v>13199.6240914357</v>
          </cell>
          <cell r="AHM28">
            <v>16782.45</v>
          </cell>
          <cell r="AHN28">
            <v>22997.788628669499</v>
          </cell>
          <cell r="AHO28" t="e">
            <v>#N/A</v>
          </cell>
          <cell r="AHP28" t="e">
            <v>#N/A</v>
          </cell>
          <cell r="AHQ28" t="e">
            <v>#N/A</v>
          </cell>
          <cell r="AHR28" t="e">
            <v>#N/A</v>
          </cell>
          <cell r="AHS28">
            <v>1.4537E-2</v>
          </cell>
          <cell r="AHT28">
            <v>2.3112460840741E-3</v>
          </cell>
          <cell r="AHU28">
            <v>0.151375091151354</v>
          </cell>
          <cell r="AHV28">
            <v>15.9951833834567</v>
          </cell>
          <cell r="AHW28">
            <v>0.23252198084531001</v>
          </cell>
          <cell r="AHX28">
            <v>6.5110464630547204E-4</v>
          </cell>
          <cell r="AHY28">
            <v>-0.42847421882254372</v>
          </cell>
          <cell r="AHZ28" t="e">
            <v>#N/A</v>
          </cell>
          <cell r="AIA28" t="e">
            <v>#N/A</v>
          </cell>
          <cell r="AIB28" t="e">
            <v>#N/A</v>
          </cell>
          <cell r="AIC28" t="e">
            <v>#N/A</v>
          </cell>
          <cell r="AID28">
            <v>2769.18044446043</v>
          </cell>
          <cell r="AIE28">
            <v>-0.67838271935970473</v>
          </cell>
          <cell r="AIF28">
            <v>0.76070026142227576</v>
          </cell>
          <cell r="AIG28">
            <v>2788.0943950357891</v>
          </cell>
          <cell r="AIH28">
            <v>2748.2743145649329</v>
          </cell>
          <cell r="AII28">
            <v>74.532563588867518</v>
          </cell>
          <cell r="AIJ28">
            <v>73.720852430510817</v>
          </cell>
          <cell r="AIK28">
            <v>-0.54295369504009372</v>
          </cell>
          <cell r="AIL28">
            <v>0.38581926101297631</v>
          </cell>
          <cell r="AIM28">
            <v>4.6998470000000001</v>
          </cell>
          <cell r="AIN28">
            <v>3.9</v>
          </cell>
          <cell r="AIO28">
            <v>1541.6580506187499</v>
          </cell>
          <cell r="AIP28">
            <v>668.53294937237695</v>
          </cell>
          <cell r="AIQ28">
            <v>4689.5013764686819</v>
          </cell>
          <cell r="AIR28">
            <v>4469.1019867117602</v>
          </cell>
          <cell r="AIS28">
            <v>6997668.6156328265</v>
          </cell>
          <cell r="AIT28">
            <v>4556.2313327320098</v>
          </cell>
          <cell r="AIU28">
            <v>7024150.7145876996</v>
          </cell>
          <cell r="AIV28">
            <v>10239.5253281812</v>
          </cell>
          <cell r="AIW28">
            <v>-6.1537495767325812</v>
          </cell>
          <cell r="AIX28" t="e">
            <v>#N/A</v>
          </cell>
          <cell r="AIY28">
            <v>6361.16</v>
          </cell>
          <cell r="AIZ28">
            <v>8617</v>
          </cell>
          <cell r="AJA28">
            <v>-5.5527591692702254</v>
          </cell>
          <cell r="AJB28">
            <v>-5.5407602287771116</v>
          </cell>
          <cell r="AJC28">
            <v>-5.5434969988858134</v>
          </cell>
          <cell r="AJD28">
            <v>4.0217632385726787E-2</v>
          </cell>
          <cell r="AJE28">
            <v>7.47926</v>
          </cell>
          <cell r="AJF28">
            <v>10.0287806099662</v>
          </cell>
          <cell r="AJG28">
            <v>0.83178200828290505</v>
          </cell>
          <cell r="AJH28">
            <v>219.738492420575</v>
          </cell>
          <cell r="AJI28">
            <v>1643.4813168215101</v>
          </cell>
          <cell r="AJJ28">
            <v>0.58877244251972793</v>
          </cell>
          <cell r="AJK28">
            <v>-4.2819808792481678E-2</v>
          </cell>
          <cell r="AJL28">
            <v>6.0035406463973357E-3</v>
          </cell>
          <cell r="AJM28" t="e">
            <v>#N/A</v>
          </cell>
          <cell r="AJN28">
            <v>1565.7885267419269</v>
          </cell>
          <cell r="AJO28">
            <v>0.56406950194090033</v>
          </cell>
          <cell r="AJP28">
            <v>24.153624675819</v>
          </cell>
          <cell r="AJQ28" t="e">
            <v>#N/A</v>
          </cell>
          <cell r="AJR28">
            <v>0.98212634721019931</v>
          </cell>
          <cell r="AJS28" t="e">
            <v>#N/A</v>
          </cell>
          <cell r="AJT28">
            <v>23.91871269651303</v>
          </cell>
          <cell r="AJU28" t="e">
            <v>#N/A</v>
          </cell>
          <cell r="AJV28" t="e">
            <v>#N/A</v>
          </cell>
          <cell r="AJW28" t="e">
            <v>#N/A</v>
          </cell>
          <cell r="AJX28" t="e">
            <v>#N/A</v>
          </cell>
          <cell r="AJY28" t="e">
            <v>#N/A</v>
          </cell>
          <cell r="AJZ28" t="e">
            <v>#N/A</v>
          </cell>
          <cell r="AKA28" t="e">
            <v>#N/A</v>
          </cell>
          <cell r="AKB28">
            <v>4.2076503253971902</v>
          </cell>
          <cell r="AKC28" t="e">
            <v>#N/A</v>
          </cell>
          <cell r="AKD28" t="e">
            <v>#N/A</v>
          </cell>
          <cell r="AKE28" t="e">
            <v>#N/A</v>
          </cell>
          <cell r="AKF28" t="e">
            <v>#N/A</v>
          </cell>
          <cell r="AKG28" t="e">
            <v>#N/A</v>
          </cell>
          <cell r="AKH28" t="e">
            <v>#N/A</v>
          </cell>
          <cell r="AKI28" t="e">
            <v>#N/A</v>
          </cell>
          <cell r="AKJ28" t="e">
            <v>#N/A</v>
          </cell>
          <cell r="AKK28">
            <v>1502.596</v>
          </cell>
          <cell r="AKL28">
            <v>1999.4285</v>
          </cell>
          <cell r="AKM28" t="e">
            <v>#N/A</v>
          </cell>
          <cell r="AKN28" t="e">
            <v>#N/A</v>
          </cell>
          <cell r="AKO28" t="e">
            <v>#N/A</v>
          </cell>
          <cell r="AKP28" t="e">
            <v>#N/A</v>
          </cell>
          <cell r="AKQ28">
            <v>0.15427057252545401</v>
          </cell>
          <cell r="AKR28">
            <v>7.25369758258778E-2</v>
          </cell>
          <cell r="AKS28">
            <v>0.41767542099979998</v>
          </cell>
          <cell r="AKT28">
            <v>10.0883753551438</v>
          </cell>
          <cell r="AKU28">
            <v>1.5563394418897301</v>
          </cell>
          <cell r="AKV28" t="e">
            <v>#N/A</v>
          </cell>
          <cell r="AKW28" t="e">
            <v>#N/A</v>
          </cell>
          <cell r="AKX28" t="e">
            <v>#N/A</v>
          </cell>
          <cell r="AKY28" t="e">
            <v>#N/A</v>
          </cell>
          <cell r="AKZ28" t="e">
            <v>#N/A</v>
          </cell>
          <cell r="ALA28" t="e">
            <v>#N/A</v>
          </cell>
          <cell r="ALB28" t="e">
            <v>#N/A</v>
          </cell>
          <cell r="ALC28" t="e">
            <v>#N/A</v>
          </cell>
          <cell r="ALD28" t="e">
            <v>#N/A</v>
          </cell>
          <cell r="ALE28" t="e">
            <v>#N/A</v>
          </cell>
          <cell r="ALF28" t="e">
            <v>#N/A</v>
          </cell>
          <cell r="ALG28" t="e">
            <v>#N/A</v>
          </cell>
          <cell r="ALH28" t="e">
            <v>#N/A</v>
          </cell>
          <cell r="ALI28" t="e">
            <v>#N/A</v>
          </cell>
          <cell r="ALJ28" t="e">
            <v>#N/A</v>
          </cell>
          <cell r="ALK28" t="e">
            <v>#N/A</v>
          </cell>
          <cell r="ALL28" t="e">
            <v>#N/A</v>
          </cell>
          <cell r="ALM28" t="e">
            <v>#N/A</v>
          </cell>
          <cell r="ALN28" t="e">
            <v>#N/A</v>
          </cell>
          <cell r="ALO28" t="e">
            <v>#N/A</v>
          </cell>
          <cell r="ALP28" t="e">
            <v>#N/A</v>
          </cell>
          <cell r="ALQ28" t="e">
            <v>#N/A</v>
          </cell>
          <cell r="ALR28" t="e">
            <v>#N/A</v>
          </cell>
          <cell r="ALS28" t="e">
            <v>#N/A</v>
          </cell>
          <cell r="ALT28" t="e">
            <v>#N/A</v>
          </cell>
          <cell r="ALU28" t="e">
            <v>#N/A</v>
          </cell>
          <cell r="ALV28" t="e">
            <v>#N/A</v>
          </cell>
          <cell r="ALW28">
            <v>3775.0565000000001</v>
          </cell>
          <cell r="ALX28">
            <v>5303.2939999999999</v>
          </cell>
          <cell r="ALY28" t="e">
            <v>#N/A</v>
          </cell>
          <cell r="ALZ28" t="e">
            <v>#N/A</v>
          </cell>
          <cell r="AMA28" t="e">
            <v>#N/A</v>
          </cell>
          <cell r="AMB28" t="e">
            <v>#N/A</v>
          </cell>
          <cell r="AMC28" t="e">
            <v>#N/A</v>
          </cell>
          <cell r="AMD28" t="e">
            <v>#N/A</v>
          </cell>
          <cell r="AME28" t="e">
            <v>#N/A</v>
          </cell>
          <cell r="AMF28" t="e">
            <v>#N/A</v>
          </cell>
          <cell r="AMG28">
            <v>11.106400470423299</v>
          </cell>
          <cell r="AMH28" t="e">
            <v>#N/A</v>
          </cell>
          <cell r="AMI28" t="e">
            <v>#N/A</v>
          </cell>
          <cell r="AMJ28" t="e">
            <v>#N/A</v>
          </cell>
          <cell r="AMK28" t="e">
            <v>#N/A</v>
          </cell>
          <cell r="AML28" t="e">
            <v>#N/A</v>
          </cell>
          <cell r="AMM28" t="e">
            <v>#N/A</v>
          </cell>
          <cell r="AMN28">
            <v>1298.9825111402799</v>
          </cell>
          <cell r="AMO28">
            <v>-1.217312321371167</v>
          </cell>
          <cell r="AMP28">
            <v>-0.66800496950678578</v>
          </cell>
          <cell r="AMQ28">
            <v>1314.9900470073039</v>
          </cell>
          <cell r="AMR28">
            <v>1307.7181332575819</v>
          </cell>
          <cell r="AMS28">
            <v>67.322808598805452</v>
          </cell>
          <cell r="AMT28">
            <v>67.216637407701668</v>
          </cell>
          <cell r="AMU28">
            <v>0.2361703965911843</v>
          </cell>
          <cell r="AMV28">
            <v>1.5157510161539991</v>
          </cell>
          <cell r="AMW28">
            <v>8.7309210000000004</v>
          </cell>
          <cell r="AMX28">
            <v>8.9</v>
          </cell>
          <cell r="AMY28">
            <v>1620.06330138156</v>
          </cell>
          <cell r="AMZ28">
            <v>239.467177868297</v>
          </cell>
          <cell r="ANA28">
            <v>28516.80839160056</v>
          </cell>
          <cell r="ANB28">
            <v>26027.028379208539</v>
          </cell>
          <cell r="ANC28">
            <v>41897132.956327848</v>
          </cell>
          <cell r="AND28">
            <v>26019.846949999999</v>
          </cell>
          <cell r="ANE28">
            <v>42153799.151259907</v>
          </cell>
          <cell r="ANF28">
            <v>3334.4700465363499</v>
          </cell>
          <cell r="ANG28">
            <v>-0.34640858859646778</v>
          </cell>
          <cell r="ANH28" t="e">
            <v>#N/A</v>
          </cell>
          <cell r="ANI28">
            <v>42425.223116461799</v>
          </cell>
          <cell r="ANJ28">
            <v>57439.131605514704</v>
          </cell>
          <cell r="ANK28">
            <v>-7.0818306025198066</v>
          </cell>
          <cell r="ANL28">
            <v>-7.0555229013595966</v>
          </cell>
          <cell r="ANM28">
            <v>-7.065612959777587</v>
          </cell>
          <cell r="ANN28">
            <v>5.3781165861659382E-2</v>
          </cell>
          <cell r="ANO28">
            <v>0.70101199999999997</v>
          </cell>
          <cell r="ANP28">
            <v>0.76890340652921596</v>
          </cell>
          <cell r="ANQ28">
            <v>0.69023136616594405</v>
          </cell>
          <cell r="ANR28">
            <v>1008.10042938228</v>
          </cell>
          <cell r="ANS28">
            <v>706.69049820213502</v>
          </cell>
          <cell r="ANT28">
            <v>0.507811785847469</v>
          </cell>
          <cell r="ANU28">
            <v>4.4953689777917638E-3</v>
          </cell>
          <cell r="ANV28">
            <v>-5.2218463075227074E-3</v>
          </cell>
          <cell r="ANW28">
            <v>-2.263959133951696E-2</v>
          </cell>
          <cell r="ANX28">
            <v>1609.754765157785</v>
          </cell>
          <cell r="ANY28">
            <v>-0.44408293591355902</v>
          </cell>
          <cell r="ANZ28">
            <v>10690.430998629099</v>
          </cell>
          <cell r="AOA28">
            <v>-1.906243701932919</v>
          </cell>
          <cell r="AOB28">
            <v>-1.786934203751589</v>
          </cell>
          <cell r="AOC28">
            <v>10898.17680765045</v>
          </cell>
          <cell r="AOD28">
            <v>10884.937672964341</v>
          </cell>
          <cell r="AOE28">
            <v>74.472024184714883</v>
          </cell>
          <cell r="AOF28">
            <v>74.533584024233377</v>
          </cell>
          <cell r="AOG28">
            <v>0.18854184705805471</v>
          </cell>
          <cell r="AOH28">
            <v>1.079765089842422</v>
          </cell>
          <cell r="AOI28">
            <v>5.7338589999999998</v>
          </cell>
          <cell r="AOJ28">
            <v>6.8</v>
          </cell>
          <cell r="AOK28">
            <v>1649.97083972827</v>
          </cell>
          <cell r="AOL28">
            <v>1806.4788500449499</v>
          </cell>
          <cell r="AOM28">
            <v>138119.01336677559</v>
          </cell>
          <cell r="AON28">
            <v>130199.4638881336</v>
          </cell>
          <cell r="AOO28">
            <v>215833562.75224271</v>
          </cell>
          <cell r="AOP28">
            <v>128620.600485854</v>
          </cell>
          <cell r="AOQ28">
            <v>212220240.18999881</v>
          </cell>
          <cell r="AOR28">
            <v>25449.375651816601</v>
          </cell>
          <cell r="AOS28">
            <v>-0.56454422042118146</v>
          </cell>
          <cell r="AOT28">
            <v>128197.80358037099</v>
          </cell>
          <cell r="AOU28">
            <v>185311.111997336</v>
          </cell>
          <cell r="AOV28">
            <v>253530</v>
          </cell>
          <cell r="AOW28">
            <v>-6.7359898055681304</v>
          </cell>
          <cell r="AOX28">
            <v>-6.7277179382635133</v>
          </cell>
          <cell r="AOY28">
            <v>-6.7277172641718916</v>
          </cell>
          <cell r="AOZ28">
            <v>5.4379553594600082E-2</v>
          </cell>
          <cell r="APA28">
            <v>1.23916</v>
          </cell>
          <cell r="APB28">
            <v>1.08585680345363</v>
          </cell>
          <cell r="APC28">
            <v>0.53056541438245797</v>
          </cell>
          <cell r="APD28">
            <v>4969.5995674489104</v>
          </cell>
          <cell r="APE28">
            <v>6158.1289999999999</v>
          </cell>
          <cell r="APF28">
            <v>0.60880223101734798</v>
          </cell>
          <cell r="APG28">
            <v>-5.6454422042170006E-3</v>
          </cell>
          <cell r="APH28">
            <v>-3.9893422342591372E-3</v>
          </cell>
          <cell r="API28">
            <v>-5.5221697540255972E-2</v>
          </cell>
          <cell r="APJ28">
            <v>1657.71468105034</v>
          </cell>
          <cell r="APK28">
            <v>5.3886405352132627E-2</v>
          </cell>
        </row>
        <row r="29">
          <cell r="A29">
            <v>1992</v>
          </cell>
          <cell r="B29">
            <v>248.192437319589</v>
          </cell>
          <cell r="C29">
            <v>0.78632005407133221</v>
          </cell>
          <cell r="D29">
            <v>1.6672335806473759</v>
          </cell>
          <cell r="E29">
            <v>246.25607640643599</v>
          </cell>
          <cell r="F29">
            <v>244.12234756315141</v>
          </cell>
          <cell r="G29">
            <v>63.24103788659734</v>
          </cell>
          <cell r="H29">
            <v>63.001846941325979</v>
          </cell>
          <cell r="I29">
            <v>1.8486438015568929</v>
          </cell>
          <cell r="J29">
            <v>1.3274199761880821</v>
          </cell>
          <cell r="K29">
            <v>3.871702</v>
          </cell>
          <cell r="L29">
            <v>3.8</v>
          </cell>
          <cell r="M29">
            <v>1803.8883699999999</v>
          </cell>
          <cell r="N29">
            <v>64.981614502326295</v>
          </cell>
          <cell r="O29">
            <v>3749.1646242712141</v>
          </cell>
          <cell r="P29">
            <v>3604.0081425300132</v>
          </cell>
          <cell r="Q29">
            <v>6525157.0672270572</v>
          </cell>
          <cell r="R29">
            <v>3620.3894451106698</v>
          </cell>
          <cell r="S29">
            <v>6530778.4149058899</v>
          </cell>
          <cell r="T29">
            <v>762.95221593456608</v>
          </cell>
          <cell r="U29">
            <v>-0.49583808938606921</v>
          </cell>
          <cell r="V29" t="e">
            <v>#N/A</v>
          </cell>
          <cell r="W29">
            <v>5950.8805000000002</v>
          </cell>
          <cell r="X29">
            <v>7840.71</v>
          </cell>
          <cell r="Y29">
            <v>-7.008637843836234</v>
          </cell>
          <cell r="Z29">
            <v>-7.0160848448668593</v>
          </cell>
          <cell r="AA29">
            <v>-7.0159105640750088</v>
          </cell>
          <cell r="AB29">
            <v>5.7124501004814823E-2</v>
          </cell>
          <cell r="AC29">
            <v>1.0331824160810399</v>
          </cell>
          <cell r="AD29">
            <v>1.0087108061519801</v>
          </cell>
          <cell r="AE29">
            <v>0.60515682610448496</v>
          </cell>
          <cell r="AF29">
            <v>150.19534763145899</v>
          </cell>
          <cell r="AG29">
            <v>155.17919215000299</v>
          </cell>
          <cell r="AH29">
            <v>0.65754534551292598</v>
          </cell>
          <cell r="AI29">
            <v>-4.9583808938592974E-3</v>
          </cell>
          <cell r="AJ29">
            <v>-3.0990687268714991E-3</v>
          </cell>
          <cell r="AK29" t="e">
            <v>#N/A</v>
          </cell>
          <cell r="AL29">
            <v>1810.527837111488</v>
          </cell>
          <cell r="AM29">
            <v>-0.27011463118632451</v>
          </cell>
          <cell r="AN29">
            <v>300.81608987007701</v>
          </cell>
          <cell r="AO29">
            <v>0.85942253521666956</v>
          </cell>
          <cell r="AP29">
            <v>1.328213358130359</v>
          </cell>
          <cell r="AQ29">
            <v>298.25283777035543</v>
          </cell>
          <cell r="AR29">
            <v>296.87298324987211</v>
          </cell>
          <cell r="AS29">
            <v>54.734520875371942</v>
          </cell>
          <cell r="AT29">
            <v>54.848718707774381</v>
          </cell>
          <cell r="AU29">
            <v>1.585714363139257</v>
          </cell>
          <cell r="AV29">
            <v>1.4349876429353261</v>
          </cell>
          <cell r="AW29">
            <v>8.1580790000000007</v>
          </cell>
          <cell r="AX29">
            <v>7.2</v>
          </cell>
          <cell r="AY29">
            <v>1617.34491484759</v>
          </cell>
          <cell r="AZ29">
            <v>64.886242910161201</v>
          </cell>
          <cell r="BA29">
            <v>4156.0903567472833</v>
          </cell>
          <cell r="BB29">
            <v>3817.0332221324579</v>
          </cell>
          <cell r="BC29">
            <v>6166526.4355632653</v>
          </cell>
          <cell r="BD29">
            <v>3848.8216886134701</v>
          </cell>
          <cell r="BE29">
            <v>6224872.18623411</v>
          </cell>
          <cell r="BF29">
            <v>795.78168519636995</v>
          </cell>
          <cell r="BG29">
            <v>-2.1569650306907828</v>
          </cell>
          <cell r="BH29">
            <v>3888.4852134146299</v>
          </cell>
          <cell r="BI29">
            <v>7577.37</v>
          </cell>
          <cell r="BJ29" t="e">
            <v>#N/A</v>
          </cell>
          <cell r="BK29">
            <v>-6.7999058823367324</v>
          </cell>
          <cell r="BL29">
            <v>-6.804184998685872</v>
          </cell>
          <cell r="BM29">
            <v>-6.8023422031323859</v>
          </cell>
          <cell r="BN29">
            <v>5.6367812165923757E-2</v>
          </cell>
          <cell r="BO29">
            <v>1.0310684954598299</v>
          </cell>
          <cell r="BP29">
            <v>0.99328483892049702</v>
          </cell>
          <cell r="BQ29">
            <v>0.603300793649864</v>
          </cell>
          <cell r="BR29">
            <v>181.48258576126599</v>
          </cell>
          <cell r="BS29">
            <v>187.12097665302801</v>
          </cell>
          <cell r="BT29">
            <v>0.64834521698738401</v>
          </cell>
          <cell r="BU29">
            <v>-2.1569650306908699E-2</v>
          </cell>
          <cell r="BV29">
            <v>6.929941733789793E-4</v>
          </cell>
          <cell r="BW29">
            <v>-2.3875168362483171E-2</v>
          </cell>
          <cell r="BX29">
            <v>1615.5286256896179</v>
          </cell>
          <cell r="BY29">
            <v>-1.143429428676312</v>
          </cell>
          <cell r="BZ29">
            <v>71.675015733104289</v>
          </cell>
          <cell r="CA29" t="e">
            <v>#N/A</v>
          </cell>
          <cell r="CB29">
            <v>-0.87511791379762949</v>
          </cell>
          <cell r="CC29" t="e">
            <v>#N/A</v>
          </cell>
          <cell r="CD29">
            <v>72.307794193160561</v>
          </cell>
          <cell r="CE29" t="e">
            <v>#N/A</v>
          </cell>
          <cell r="CF29" t="e">
            <v>#N/A</v>
          </cell>
          <cell r="CG29" t="e">
            <v>#N/A</v>
          </cell>
          <cell r="CH29" t="e">
            <v>#N/A</v>
          </cell>
          <cell r="CI29" t="e">
            <v>#N/A</v>
          </cell>
          <cell r="CJ29" t="e">
            <v>#N/A</v>
          </cell>
          <cell r="CK29" t="e">
            <v>#N/A</v>
          </cell>
          <cell r="CL29" t="e">
            <v>#N/A</v>
          </cell>
          <cell r="CM29" t="e">
            <v>#N/A</v>
          </cell>
          <cell r="CN29" t="e">
            <v>#N/A</v>
          </cell>
          <cell r="CO29" t="e">
            <v>#N/A</v>
          </cell>
          <cell r="CP29" t="e">
            <v>#N/A</v>
          </cell>
          <cell r="CQ29" t="e">
            <v>#N/A</v>
          </cell>
          <cell r="CR29" t="e">
            <v>#N/A</v>
          </cell>
          <cell r="CS29" t="e">
            <v>#N/A</v>
          </cell>
          <cell r="CT29" t="e">
            <v>#N/A</v>
          </cell>
          <cell r="CU29">
            <v>6491.3864999999996</v>
          </cell>
          <cell r="CV29">
            <v>8540.1</v>
          </cell>
          <cell r="CW29" t="e">
            <v>#N/A</v>
          </cell>
          <cell r="CX29" t="e">
            <v>#N/A</v>
          </cell>
          <cell r="CY29" t="e">
            <v>#N/A</v>
          </cell>
          <cell r="CZ29" t="e">
            <v>#N/A</v>
          </cell>
          <cell r="DA29">
            <v>5.1053499999999898E-2</v>
          </cell>
          <cell r="DB29">
            <v>5.3384166289338003E-3</v>
          </cell>
          <cell r="DC29">
            <v>0.155982615555292</v>
          </cell>
          <cell r="DD29">
            <v>5.7163597627652996</v>
          </cell>
          <cell r="DE29">
            <v>0.29184017314833699</v>
          </cell>
          <cell r="DF29" t="e">
            <v>#N/A</v>
          </cell>
          <cell r="DG29" t="e">
            <v>#N/A</v>
          </cell>
          <cell r="DH29" t="e">
            <v>#N/A</v>
          </cell>
          <cell r="DI29">
            <v>-0.1345962568666646</v>
          </cell>
          <cell r="DJ29" t="e">
            <v>#N/A</v>
          </cell>
          <cell r="DK29" t="e">
            <v>#N/A</v>
          </cell>
          <cell r="DL29">
            <v>9.8908294200649109</v>
          </cell>
          <cell r="DM29" t="e">
            <v>#N/A</v>
          </cell>
          <cell r="DN29">
            <v>1.7935402188855809</v>
          </cell>
          <cell r="DO29" t="e">
            <v>#N/A</v>
          </cell>
          <cell r="DP29">
            <v>9.7165590260411072</v>
          </cell>
          <cell r="DQ29" t="e">
            <v>#N/A</v>
          </cell>
          <cell r="DR29" t="e">
            <v>#N/A</v>
          </cell>
          <cell r="DS29" t="e">
            <v>#N/A</v>
          </cell>
          <cell r="DT29" t="e">
            <v>#N/A</v>
          </cell>
          <cell r="DU29" t="e">
            <v>#N/A</v>
          </cell>
          <cell r="DV29" t="e">
            <v>#N/A</v>
          </cell>
          <cell r="DW29" t="e">
            <v>#N/A</v>
          </cell>
          <cell r="DX29" t="e">
            <v>#N/A</v>
          </cell>
          <cell r="DY29" t="e">
            <v>#N/A</v>
          </cell>
          <cell r="DZ29" t="e">
            <v>#N/A</v>
          </cell>
          <cell r="EA29" t="e">
            <v>#N/A</v>
          </cell>
          <cell r="EB29" t="e">
            <v>#N/A</v>
          </cell>
          <cell r="EC29" t="e">
            <v>#N/A</v>
          </cell>
          <cell r="ED29" t="e">
            <v>#N/A</v>
          </cell>
          <cell r="EE29" t="e">
            <v>#N/A</v>
          </cell>
          <cell r="EF29" t="e">
            <v>#N/A</v>
          </cell>
          <cell r="EG29" t="e">
            <v>#N/A</v>
          </cell>
          <cell r="EH29">
            <v>611.15</v>
          </cell>
          <cell r="EI29" t="e">
            <v>#N/A</v>
          </cell>
          <cell r="EJ29" t="e">
            <v>#N/A</v>
          </cell>
          <cell r="EK29" t="e">
            <v>#N/A</v>
          </cell>
          <cell r="EL29" t="e">
            <v>#N/A</v>
          </cell>
          <cell r="EM29">
            <v>0.99726794629523896</v>
          </cell>
          <cell r="EN29">
            <v>0.72286636503888102</v>
          </cell>
          <cell r="EO29">
            <v>0.60285577852217198</v>
          </cell>
          <cell r="EP29">
            <v>5.9627436702632304</v>
          </cell>
          <cell r="EQ29">
            <v>5.9464531343283502</v>
          </cell>
          <cell r="ER29" t="e">
            <v>#N/A</v>
          </cell>
          <cell r="ES29" t="e">
            <v>#N/A</v>
          </cell>
          <cell r="ET29" t="e">
            <v>#N/A</v>
          </cell>
          <cell r="EU29" t="e">
            <v>#N/A</v>
          </cell>
          <cell r="EV29" t="e">
            <v>#N/A</v>
          </cell>
          <cell r="EW29" t="e">
            <v>#N/A</v>
          </cell>
          <cell r="EX29">
            <v>3046.03369095583</v>
          </cell>
          <cell r="EY29" t="e">
            <v>#N/A</v>
          </cell>
          <cell r="EZ29">
            <v>-4.2368021402253149</v>
          </cell>
          <cell r="FA29" t="e">
            <v>#N/A</v>
          </cell>
          <cell r="FB29">
            <v>3180.797800232313</v>
          </cell>
          <cell r="FC29" t="e">
            <v>#N/A</v>
          </cell>
          <cell r="FD29" t="e">
            <v>#N/A</v>
          </cell>
          <cell r="FE29" t="e">
            <v>#N/A</v>
          </cell>
          <cell r="FF29" t="e">
            <v>#N/A</v>
          </cell>
          <cell r="FG29" t="e">
            <v>#N/A</v>
          </cell>
          <cell r="FH29">
            <v>3.1</v>
          </cell>
          <cell r="FI29" t="e">
            <v>#N/A</v>
          </cell>
          <cell r="FJ29">
            <v>605.03182468237401</v>
          </cell>
          <cell r="FK29" t="e">
            <v>#N/A</v>
          </cell>
          <cell r="FL29" t="e">
            <v>#N/A</v>
          </cell>
          <cell r="FM29" t="e">
            <v>#N/A</v>
          </cell>
          <cell r="FN29" t="e">
            <v>#N/A</v>
          </cell>
          <cell r="FO29" t="e">
            <v>#N/A</v>
          </cell>
          <cell r="FP29" t="e">
            <v>#N/A</v>
          </cell>
          <cell r="FQ29" t="e">
            <v>#N/A</v>
          </cell>
          <cell r="FR29" t="e">
            <v>#N/A</v>
          </cell>
          <cell r="FS29">
            <v>7728.09399999999</v>
          </cell>
          <cell r="FT29">
            <v>10322.6272387646</v>
          </cell>
          <cell r="FU29" t="e">
            <v>#N/A</v>
          </cell>
          <cell r="FV29" t="e">
            <v>#N/A</v>
          </cell>
          <cell r="FW29" t="e">
            <v>#N/A</v>
          </cell>
          <cell r="FX29" t="e">
            <v>#N/A</v>
          </cell>
          <cell r="FY29">
            <v>36.827210479999998</v>
          </cell>
          <cell r="FZ29">
            <v>8.7133706081615507</v>
          </cell>
          <cell r="GA29">
            <v>0.23326637348689999</v>
          </cell>
          <cell r="GB29">
            <v>26.8690361611119</v>
          </cell>
          <cell r="GC29">
            <v>989.5116501</v>
          </cell>
          <cell r="GD29" t="e">
            <v>#N/A</v>
          </cell>
          <cell r="GE29" t="e">
            <v>#N/A</v>
          </cell>
          <cell r="GF29" t="e">
            <v>#N/A</v>
          </cell>
          <cell r="GG29" t="e">
            <v>#N/A</v>
          </cell>
          <cell r="GH29" t="e">
            <v>#N/A</v>
          </cell>
          <cell r="GI29" t="e">
            <v>#N/A</v>
          </cell>
          <cell r="GJ29">
            <v>2480.9667073548899</v>
          </cell>
          <cell r="GK29">
            <v>2.7278924317664099</v>
          </cell>
          <cell r="GL29">
            <v>3.4799952669370531</v>
          </cell>
          <cell r="GM29">
            <v>2415.085765536161</v>
          </cell>
          <cell r="GN29">
            <v>2397.5326834476441</v>
          </cell>
          <cell r="GO29">
            <v>65.891995913691545</v>
          </cell>
          <cell r="GP29">
            <v>65.715092966936766</v>
          </cell>
          <cell r="GQ29">
            <v>1.3424402808022149</v>
          </cell>
          <cell r="GR29">
            <v>1.93703293498606</v>
          </cell>
          <cell r="GS29">
            <v>6.9308529999999999</v>
          </cell>
          <cell r="GT29">
            <v>6.2</v>
          </cell>
          <cell r="GU29">
            <v>1564.87285334445</v>
          </cell>
          <cell r="GV29">
            <v>562.96224733867598</v>
          </cell>
          <cell r="GW29">
            <v>40787.85497182596</v>
          </cell>
          <cell r="GX29">
            <v>37960.908701875509</v>
          </cell>
          <cell r="GY29">
            <v>59006650.529268622</v>
          </cell>
          <cell r="GZ29">
            <v>38362</v>
          </cell>
          <cell r="HA29">
            <v>60031652.39999979</v>
          </cell>
          <cell r="HB29">
            <v>7213.25</v>
          </cell>
          <cell r="HC29">
            <v>4.3896154625585826</v>
          </cell>
          <cell r="HD29">
            <v>38367</v>
          </cell>
          <cell r="HE29">
            <v>62067.7124999999</v>
          </cell>
          <cell r="HF29">
            <v>80500</v>
          </cell>
          <cell r="HG29">
            <v>-6.9346312861878197</v>
          </cell>
          <cell r="HH29">
            <v>-6.9530100708272471</v>
          </cell>
          <cell r="HI29">
            <v>-6.950350598534377</v>
          </cell>
          <cell r="HJ29">
            <v>5.0302140417631307E-2</v>
          </cell>
          <cell r="HK29">
            <v>1.0329681004995299</v>
          </cell>
          <cell r="HL29">
            <v>1.0542261633555701</v>
          </cell>
          <cell r="HM29">
            <v>0.66720658803597699</v>
          </cell>
          <cell r="HN29">
            <v>1655.3173318451099</v>
          </cell>
          <cell r="HO29">
            <v>1709.89</v>
          </cell>
          <cell r="HP29">
            <v>0.69092829332706496</v>
          </cell>
          <cell r="HQ29">
            <v>4.3896154625581787E-2</v>
          </cell>
          <cell r="HR29">
            <v>1.143816170096335E-2</v>
          </cell>
          <cell r="HS29">
            <v>-3.6424785785337643E-2</v>
          </cell>
          <cell r="HT29">
            <v>1554.4056385128979</v>
          </cell>
          <cell r="HU29">
            <v>-0.73539098412832571</v>
          </cell>
          <cell r="HV29">
            <v>1491.97444765766</v>
          </cell>
          <cell r="HW29">
            <v>-2.1479707319785661</v>
          </cell>
          <cell r="HX29">
            <v>-1.530572332726432</v>
          </cell>
          <cell r="HY29">
            <v>1524.7250964730331</v>
          </cell>
          <cell r="HZ29">
            <v>1515.165146180208</v>
          </cell>
          <cell r="IA29">
            <v>72.013263846441887</v>
          </cell>
          <cell r="IB29">
            <v>72.06621688945765</v>
          </cell>
          <cell r="IC29">
            <v>1.562416918780585</v>
          </cell>
          <cell r="ID29">
            <v>1.909572561882644</v>
          </cell>
          <cell r="IE29">
            <v>6.3209600000000004</v>
          </cell>
          <cell r="IF29">
            <v>8.6</v>
          </cell>
          <cell r="IG29">
            <v>1452.3666515940199</v>
          </cell>
          <cell r="IH29">
            <v>241.24098958542999</v>
          </cell>
          <cell r="II29">
            <v>2833.0116273713538</v>
          </cell>
          <cell r="IJ29">
            <v>2653.9380956098621</v>
          </cell>
          <cell r="IK29">
            <v>3810574.232452529</v>
          </cell>
          <cell r="IL29">
            <v>2587.4699999999998</v>
          </cell>
          <cell r="IM29">
            <v>3757955.1399999778</v>
          </cell>
          <cell r="IN29">
            <v>3752.13943630837</v>
          </cell>
          <cell r="IO29">
            <v>-0.36085554830362909</v>
          </cell>
          <cell r="IP29">
            <v>2604.5100000000002</v>
          </cell>
          <cell r="IQ29">
            <v>3931.123</v>
          </cell>
          <cell r="IR29">
            <v>5171.05</v>
          </cell>
          <cell r="IS29">
            <v>-5.4132734501329089</v>
          </cell>
          <cell r="IT29">
            <v>-5.3997952220067873</v>
          </cell>
          <cell r="IU29">
            <v>-5.4005979016381902</v>
          </cell>
          <cell r="IV29">
            <v>5.6507499781626482E-2</v>
          </cell>
          <cell r="IW29">
            <v>7.8092499999999996</v>
          </cell>
          <cell r="IX29">
            <v>9.7324539697847392</v>
          </cell>
          <cell r="IY29">
            <v>0.59072221565302296</v>
          </cell>
          <cell r="IZ29">
            <v>118.234281140954</v>
          </cell>
          <cell r="JA29">
            <v>923.32105999999999</v>
          </cell>
          <cell r="JB29">
            <v>0.63912675116847806</v>
          </cell>
          <cell r="JC29">
            <v>5.9609542188552439E-4</v>
          </cell>
          <cell r="JD29">
            <v>-8.1447551379868009E-3</v>
          </cell>
          <cell r="JE29">
            <v>-1.7754210597649971E-2</v>
          </cell>
          <cell r="JF29">
            <v>1435.818807814685</v>
          </cell>
          <cell r="JG29">
            <v>-0.47338209914538082</v>
          </cell>
          <cell r="JH29" t="e">
            <v>#N/A</v>
          </cell>
          <cell r="JI29" t="e">
            <v>#N/A</v>
          </cell>
          <cell r="JJ29" t="e">
            <v>#N/A</v>
          </cell>
          <cell r="JK29" t="e">
            <v>#N/A</v>
          </cell>
          <cell r="JL29" t="e">
            <v>#N/A</v>
          </cell>
          <cell r="JM29" t="e">
            <v>#N/A</v>
          </cell>
          <cell r="JN29" t="e">
            <v>#N/A</v>
          </cell>
          <cell r="JO29" t="e">
            <v>#N/A</v>
          </cell>
          <cell r="JP29" t="e">
            <v>#N/A</v>
          </cell>
          <cell r="JQ29" t="e">
            <v>#N/A</v>
          </cell>
          <cell r="JR29" t="e">
            <v>#N/A</v>
          </cell>
          <cell r="JS29">
            <v>1883.033422</v>
          </cell>
          <cell r="JT29" t="e">
            <v>#N/A</v>
          </cell>
          <cell r="JU29" t="e">
            <v>#N/A</v>
          </cell>
          <cell r="JV29" t="e">
            <v>#N/A</v>
          </cell>
          <cell r="JW29" t="e">
            <v>#N/A</v>
          </cell>
          <cell r="JX29">
            <v>759.1</v>
          </cell>
          <cell r="JY29">
            <v>1429410.6706401999</v>
          </cell>
          <cell r="JZ29" t="e">
            <v>#N/A</v>
          </cell>
          <cell r="KA29" t="e">
            <v>#N/A</v>
          </cell>
          <cell r="KB29">
            <v>759.1</v>
          </cell>
          <cell r="KC29">
            <v>1124.3054999999999</v>
          </cell>
          <cell r="KD29">
            <v>1545.3268721980901</v>
          </cell>
          <cell r="KE29" t="e">
            <v>#N/A</v>
          </cell>
          <cell r="KF29" t="e">
            <v>#N/A</v>
          </cell>
          <cell r="KG29" t="e">
            <v>#N/A</v>
          </cell>
          <cell r="KH29" t="e">
            <v>#N/A</v>
          </cell>
          <cell r="KI29">
            <v>1.00159301062211</v>
          </cell>
          <cell r="KJ29" t="e">
            <v>#N/A</v>
          </cell>
          <cell r="KK29" t="e">
            <v>#N/A</v>
          </cell>
          <cell r="KL29" t="e">
            <v>#N/A</v>
          </cell>
          <cell r="KM29" t="e">
            <v>#N/A</v>
          </cell>
          <cell r="KN29" t="e">
            <v>#N/A</v>
          </cell>
          <cell r="KO29" t="e">
            <v>#N/A</v>
          </cell>
          <cell r="KP29" t="e">
            <v>#N/A</v>
          </cell>
          <cell r="KQ29" t="e">
            <v>#N/A</v>
          </cell>
          <cell r="KR29" t="e">
            <v>#N/A</v>
          </cell>
          <cell r="KS29" t="e">
            <v>#N/A</v>
          </cell>
          <cell r="KT29">
            <v>146.365172156619</v>
          </cell>
          <cell r="KU29">
            <v>3.301563383396422</v>
          </cell>
          <cell r="KV29">
            <v>1.5171441565316801</v>
          </cell>
          <cell r="KW29">
            <v>141.6872769034434</v>
          </cell>
          <cell r="KX29">
            <v>144.17778728185559</v>
          </cell>
          <cell r="KY29">
            <v>55.358790579129852</v>
          </cell>
          <cell r="KZ29">
            <v>55.728844684117021</v>
          </cell>
          <cell r="LA29">
            <v>-1.7926918981118869</v>
          </cell>
          <cell r="LB29">
            <v>-0.2357662830365648</v>
          </cell>
          <cell r="LC29">
            <v>7.7901530000000001</v>
          </cell>
          <cell r="LD29">
            <v>8.1</v>
          </cell>
          <cell r="LE29">
            <v>2196.765656</v>
          </cell>
          <cell r="LF29">
            <v>27.965567709999998</v>
          </cell>
          <cell r="LG29">
            <v>4388.9675170195906</v>
          </cell>
          <cell r="LH29">
            <v>4047.060232323463</v>
          </cell>
          <cell r="LI29">
            <v>8807344.3368064966</v>
          </cell>
          <cell r="LJ29">
            <v>4006.6779111362498</v>
          </cell>
          <cell r="LK29">
            <v>8801732.4298379328</v>
          </cell>
          <cell r="LL29">
            <v>597.42689425039498</v>
          </cell>
          <cell r="LM29">
            <v>-3.8183275750366619</v>
          </cell>
          <cell r="LN29" t="e">
            <v>#N/A</v>
          </cell>
          <cell r="LO29">
            <v>7875.57599999999</v>
          </cell>
          <cell r="LP29">
            <v>10399.0605</v>
          </cell>
          <cell r="LQ29">
            <v>-7.6451149277545216</v>
          </cell>
          <cell r="LR29">
            <v>-7.654626858685992</v>
          </cell>
          <cell r="LS29">
            <v>-7.6780115543798084</v>
          </cell>
          <cell r="LT29">
            <v>2.7466897642661629E-2</v>
          </cell>
          <cell r="LU29">
            <v>0.72494849596478295</v>
          </cell>
          <cell r="LV29">
            <v>0.47165571957132102</v>
          </cell>
          <cell r="LW29">
            <v>0.604217312486233</v>
          </cell>
          <cell r="LX29">
            <v>88.436370962057495</v>
          </cell>
          <cell r="LY29">
            <v>64.111814117527203</v>
          </cell>
          <cell r="LZ29">
            <v>0.40055006675405502</v>
          </cell>
          <cell r="MA29">
            <v>-3.4145461821060541E-2</v>
          </cell>
          <cell r="MB29">
            <v>-1.844766713199639E-3</v>
          </cell>
          <cell r="MC29">
            <v>4.9028068393053292E-2</v>
          </cell>
          <cell r="MD29">
            <v>2176.2325814830042</v>
          </cell>
          <cell r="ME29">
            <v>0.42714872000102488</v>
          </cell>
          <cell r="MF29">
            <v>733.40691759931997</v>
          </cell>
          <cell r="MG29">
            <v>-0.6378358114589866</v>
          </cell>
          <cell r="MH29">
            <v>2.0439481117006331</v>
          </cell>
          <cell r="MI29">
            <v>738.11487862489662</v>
          </cell>
          <cell r="MJ29">
            <v>718.71672075693198</v>
          </cell>
          <cell r="MK29">
            <v>57.109635949673518</v>
          </cell>
          <cell r="ML29">
            <v>57.90849023899672</v>
          </cell>
          <cell r="MM29">
            <v>0.82135913254486326</v>
          </cell>
          <cell r="MN29">
            <v>0.78521973496252784</v>
          </cell>
          <cell r="MO29">
            <v>17.625261999999999</v>
          </cell>
          <cell r="MP29">
            <v>17</v>
          </cell>
          <cell r="MQ29">
            <v>1744.6666281473899</v>
          </cell>
          <cell r="MR29">
            <v>149.581929503065</v>
          </cell>
          <cell r="MS29">
            <v>17182.437551838651</v>
          </cell>
          <cell r="MT29">
            <v>14153.9879153407</v>
          </cell>
          <cell r="MU29">
            <v>24631427.429300979</v>
          </cell>
          <cell r="MV29">
            <v>14064.6851936356</v>
          </cell>
          <cell r="MW29">
            <v>24538186.89273474</v>
          </cell>
          <cell r="MX29">
            <v>2018.62739666831</v>
          </cell>
          <cell r="MY29">
            <v>1.201871693014557</v>
          </cell>
          <cell r="MZ29">
            <v>14001.9418388128</v>
          </cell>
          <cell r="NA29">
            <v>29671.7069999999</v>
          </cell>
          <cell r="NB29">
            <v>39157.684999999998</v>
          </cell>
          <cell r="NC29">
            <v>-7.1260916026617158</v>
          </cell>
          <cell r="ND29">
            <v>-7.1195284207066853</v>
          </cell>
          <cell r="NE29">
            <v>-7.1221580140687317</v>
          </cell>
          <cell r="NF29">
            <v>3.8698705327951152E-2</v>
          </cell>
          <cell r="NG29">
            <v>0.796494897407233</v>
          </cell>
          <cell r="NH29">
            <v>0.72087406040507496</v>
          </cell>
          <cell r="NI29">
            <v>0.664082444838068</v>
          </cell>
          <cell r="NJ29">
            <v>487.042658900508</v>
          </cell>
          <cell r="NK29">
            <v>387.92699263390602</v>
          </cell>
          <cell r="NL29">
            <v>0.56604945581132204</v>
          </cell>
          <cell r="NM29">
            <v>2.289271727768424E-2</v>
          </cell>
          <cell r="NN29">
            <v>2.5230259793454962E-4</v>
          </cell>
          <cell r="NO29">
            <v>-7.9467770887512775E-3</v>
          </cell>
          <cell r="NP29">
            <v>1740.2464645744381</v>
          </cell>
          <cell r="NQ29">
            <v>-7.9404235432101178E-2</v>
          </cell>
          <cell r="NR29">
            <v>135.826820364658</v>
          </cell>
          <cell r="NS29">
            <v>-5.4491666027917436</v>
          </cell>
          <cell r="NT29">
            <v>-5.3360706763895704</v>
          </cell>
          <cell r="NU29">
            <v>143.65481031145359</v>
          </cell>
          <cell r="NV29">
            <v>143.4831844982173</v>
          </cell>
          <cell r="NW29">
            <v>65.148919581990626</v>
          </cell>
          <cell r="NX29">
            <v>65.526616555898642</v>
          </cell>
          <cell r="NY29">
            <v>0.96849875538449481</v>
          </cell>
          <cell r="NZ29">
            <v>1.9240222716993221</v>
          </cell>
          <cell r="OA29">
            <v>9.8144419999999997</v>
          </cell>
          <cell r="OB29">
            <v>11.8</v>
          </cell>
          <cell r="OC29">
            <v>1706.44731400211</v>
          </cell>
          <cell r="OD29">
            <v>30.836205914151801</v>
          </cell>
          <cell r="OE29">
            <v>2481.5371994380571</v>
          </cell>
          <cell r="OF29">
            <v>2237.9881702907851</v>
          </cell>
          <cell r="OG29">
            <v>3846457.689613753</v>
          </cell>
          <cell r="OH29">
            <v>2176.1</v>
          </cell>
          <cell r="OI29">
            <v>3713399.9999999921</v>
          </cell>
          <cell r="OJ29">
            <v>511.97608958289698</v>
          </cell>
          <cell r="OK29">
            <v>-4.3171138616453053</v>
          </cell>
          <cell r="OL29">
            <v>2181.9</v>
          </cell>
          <cell r="OM29">
            <v>3787.0675000000001</v>
          </cell>
          <cell r="ON29">
            <v>5042</v>
          </cell>
          <cell r="OO29">
            <v>-7.1048645757639388</v>
          </cell>
          <cell r="OP29">
            <v>-7.0663440483184532</v>
          </cell>
          <cell r="OQ29">
            <v>-7.0717150835464029</v>
          </cell>
          <cell r="OR29">
            <v>5.5192713712626913E-2</v>
          </cell>
          <cell r="OS29">
            <v>0.97667233459978797</v>
          </cell>
          <cell r="OT29">
            <v>1.05141557572813</v>
          </cell>
          <cell r="OU29">
            <v>0.63848453247144699</v>
          </cell>
          <cell r="OV29">
            <v>86.723323897612104</v>
          </cell>
          <cell r="OW29">
            <v>84.70027121533451</v>
          </cell>
          <cell r="OX29">
            <v>0.754242212927275</v>
          </cell>
          <cell r="OY29">
            <v>-5.0240116786991557E-2</v>
          </cell>
          <cell r="OZ29">
            <v>-3.3360642641111979E-2</v>
          </cell>
          <cell r="PA29" t="e">
            <v>#N/A</v>
          </cell>
          <cell r="PB29">
            <v>1718.7122526719961</v>
          </cell>
          <cell r="PC29">
            <v>-0.16462060426374331</v>
          </cell>
          <cell r="PD29">
            <v>1609.6477016521301</v>
          </cell>
          <cell r="PE29">
            <v>-0.33772614355057629</v>
          </cell>
          <cell r="PF29">
            <v>1.108789077974115</v>
          </cell>
          <cell r="PG29">
            <v>1615.1023244468799</v>
          </cell>
          <cell r="PH29">
            <v>1591.995825813704</v>
          </cell>
          <cell r="PI29">
            <v>59.951300071805512</v>
          </cell>
          <cell r="PJ29">
            <v>59.921791638267997</v>
          </cell>
          <cell r="PK29">
            <v>1.26785646264187</v>
          </cell>
          <cell r="PL29">
            <v>1.481033351018723</v>
          </cell>
          <cell r="PM29">
            <v>8.1565539999999999</v>
          </cell>
          <cell r="PN29">
            <v>9</v>
          </cell>
          <cell r="PO29">
            <v>1610.84934877603</v>
          </cell>
          <cell r="PP29">
            <v>350.92239906933798</v>
          </cell>
          <cell r="PQ29">
            <v>25889.44856604435</v>
          </cell>
          <cell r="PR29">
            <v>23777.761713452721</v>
          </cell>
          <cell r="PS29">
            <v>38261373.173440173</v>
          </cell>
          <cell r="PT29">
            <v>23571</v>
          </cell>
          <cell r="PU29">
            <v>37969329.999999799</v>
          </cell>
          <cell r="PV29">
            <v>4772.9823192366393</v>
          </cell>
          <cell r="PW29">
            <v>0.28217891556472358</v>
          </cell>
          <cell r="PX29">
            <v>23790</v>
          </cell>
          <cell r="PY29">
            <v>43205.397999999906</v>
          </cell>
          <cell r="PZ29">
            <v>58740</v>
          </cell>
          <cell r="QA29">
            <v>-6.9249717355026172</v>
          </cell>
          <cell r="QB29">
            <v>-6.9266785038711864</v>
          </cell>
          <cell r="QC29">
            <v>-6.9265691397345801</v>
          </cell>
          <cell r="QD29">
            <v>5.2930395216154863E-2</v>
          </cell>
          <cell r="QE29">
            <v>1.0440303251584999</v>
          </cell>
          <cell r="QF29">
            <v>1.0957160160336501</v>
          </cell>
          <cell r="QG29">
            <v>0.66732762702369997</v>
          </cell>
          <cell r="QH29">
            <v>1074.1623810876699</v>
          </cell>
          <cell r="QI29">
            <v>1121.4581000000001</v>
          </cell>
          <cell r="QJ29">
            <v>0.70356664412145409</v>
          </cell>
          <cell r="QK29">
            <v>-8.8269094694595901E-3</v>
          </cell>
          <cell r="QL29">
            <v>-6.959991146115045E-3</v>
          </cell>
          <cell r="QM29">
            <v>-4.6318273549752799E-2</v>
          </cell>
          <cell r="QN29">
            <v>1609.1242579739151</v>
          </cell>
          <cell r="QO29">
            <v>-0.33403756772588672</v>
          </cell>
          <cell r="QP29" t="e">
            <v>#N/A</v>
          </cell>
          <cell r="QQ29" t="e">
            <v>#N/A</v>
          </cell>
          <cell r="QR29" t="e">
            <v>#N/A</v>
          </cell>
          <cell r="QS29" t="e">
            <v>#N/A</v>
          </cell>
          <cell r="QT29" t="e">
            <v>#N/A</v>
          </cell>
          <cell r="QU29" t="e">
            <v>#N/A</v>
          </cell>
          <cell r="QV29" t="e">
            <v>#N/A</v>
          </cell>
          <cell r="QW29" t="e">
            <v>#N/A</v>
          </cell>
          <cell r="QX29" t="e">
            <v>#N/A</v>
          </cell>
          <cell r="QY29" t="e">
            <v>#N/A</v>
          </cell>
          <cell r="QZ29" t="e">
            <v>#N/A</v>
          </cell>
          <cell r="RA29" t="e">
            <v>#N/A</v>
          </cell>
          <cell r="RB29" t="e">
            <v>#N/A</v>
          </cell>
          <cell r="RC29" t="e">
            <v>#N/A</v>
          </cell>
          <cell r="RD29" t="e">
            <v>#N/A</v>
          </cell>
          <cell r="RE29" t="e">
            <v>#N/A</v>
          </cell>
          <cell r="RF29" t="e">
            <v>#N/A</v>
          </cell>
          <cell r="RG29" t="e">
            <v>#N/A</v>
          </cell>
          <cell r="RH29" t="e">
            <v>#N/A</v>
          </cell>
          <cell r="RI29" t="e">
            <v>#N/A</v>
          </cell>
          <cell r="RJ29" t="e">
            <v>#N/A</v>
          </cell>
          <cell r="RK29" t="e">
            <v>#N/A</v>
          </cell>
          <cell r="RL29">
            <v>4575.8185000000003</v>
          </cell>
          <cell r="RM29" t="e">
            <v>#N/A</v>
          </cell>
          <cell r="RN29" t="e">
            <v>#N/A</v>
          </cell>
          <cell r="RO29" t="e">
            <v>#N/A</v>
          </cell>
          <cell r="RP29" t="e">
            <v>#N/A</v>
          </cell>
          <cell r="RQ29" t="e">
            <v>#N/A</v>
          </cell>
          <cell r="RR29" t="e">
            <v>#N/A</v>
          </cell>
          <cell r="RS29" t="e">
            <v>#N/A</v>
          </cell>
          <cell r="RT29" t="e">
            <v>#N/A</v>
          </cell>
          <cell r="RU29">
            <v>0.34233171535368501</v>
          </cell>
          <cell r="RV29" t="e">
            <v>#N/A</v>
          </cell>
          <cell r="RW29" t="e">
            <v>#N/A</v>
          </cell>
          <cell r="RX29" t="e">
            <v>#N/A</v>
          </cell>
          <cell r="RY29" t="e">
            <v>#N/A</v>
          </cell>
          <cell r="RZ29" t="e">
            <v>#N/A</v>
          </cell>
          <cell r="SA29" t="e">
            <v>#N/A</v>
          </cell>
          <cell r="SB29">
            <v>26382.976423488799</v>
          </cell>
          <cell r="SC29" t="e">
            <v>#N/A</v>
          </cell>
          <cell r="SD29">
            <v>1.188942200585807</v>
          </cell>
          <cell r="SE29" t="e">
            <v>#N/A</v>
          </cell>
          <cell r="SF29">
            <v>26072.983717124051</v>
          </cell>
          <cell r="SG29" t="e">
            <v>#N/A</v>
          </cell>
          <cell r="SH29" t="e">
            <v>#N/A</v>
          </cell>
          <cell r="SI29" t="e">
            <v>#N/A</v>
          </cell>
          <cell r="SJ29" t="e">
            <v>#N/A</v>
          </cell>
          <cell r="SK29" t="e">
            <v>#N/A</v>
          </cell>
          <cell r="SL29" t="e">
            <v>#N/A</v>
          </cell>
          <cell r="SM29" t="e">
            <v>#N/A</v>
          </cell>
          <cell r="SN29">
            <v>4572.4254307734809</v>
          </cell>
          <cell r="SO29" t="e">
            <v>#N/A</v>
          </cell>
          <cell r="SP29" t="e">
            <v>#N/A</v>
          </cell>
          <cell r="SQ29" t="e">
            <v>#N/A</v>
          </cell>
          <cell r="SR29" t="e">
            <v>#N/A</v>
          </cell>
          <cell r="SS29" t="e">
            <v>#N/A</v>
          </cell>
          <cell r="ST29" t="e">
            <v>#N/A</v>
          </cell>
          <cell r="SU29" t="e">
            <v>#N/A</v>
          </cell>
          <cell r="SV29" t="e">
            <v>#N/A</v>
          </cell>
          <cell r="SW29">
            <v>7846.2729999999901</v>
          </cell>
          <cell r="SX29">
            <v>10369.341</v>
          </cell>
          <cell r="SY29" t="e">
            <v>#N/A</v>
          </cell>
          <cell r="SZ29" t="e">
            <v>#N/A</v>
          </cell>
          <cell r="TA29" t="e">
            <v>#N/A</v>
          </cell>
          <cell r="TB29" t="e">
            <v>#N/A</v>
          </cell>
          <cell r="TC29">
            <v>172.77699999999999</v>
          </cell>
          <cell r="TD29">
            <v>38.599624281403301</v>
          </cell>
          <cell r="TE29">
            <v>0.236415608161091</v>
          </cell>
          <cell r="TF29">
            <v>17.764373499112398</v>
          </cell>
          <cell r="TG29">
            <v>3069.2751600561501</v>
          </cell>
          <cell r="TH29" t="e">
            <v>#N/A</v>
          </cell>
          <cell r="TI29" t="e">
            <v>#N/A</v>
          </cell>
          <cell r="TJ29" t="e">
            <v>#N/A</v>
          </cell>
          <cell r="TK29" t="e">
            <v>#N/A</v>
          </cell>
          <cell r="TL29" t="e">
            <v>#N/A</v>
          </cell>
          <cell r="TM29" t="e">
            <v>#N/A</v>
          </cell>
          <cell r="TN29">
            <v>81.342801237570001</v>
          </cell>
          <cell r="TO29">
            <v>-0.94928316616774699</v>
          </cell>
          <cell r="TP29">
            <v>-2.3411711355033731</v>
          </cell>
          <cell r="TQ29">
            <v>82.122375120243603</v>
          </cell>
          <cell r="TR29">
            <v>83.292828905858158</v>
          </cell>
          <cell r="TS29">
            <v>65.229122360987233</v>
          </cell>
          <cell r="TT29">
            <v>65.2597304024209</v>
          </cell>
          <cell r="TU29">
            <v>3.6261986692663228</v>
          </cell>
          <cell r="TV29">
            <v>3.3389251743606958</v>
          </cell>
          <cell r="TW29">
            <v>14.793580418643019</v>
          </cell>
          <cell r="TX29">
            <v>15.4</v>
          </cell>
          <cell r="TY29">
            <v>1998.5119723498201</v>
          </cell>
          <cell r="TZ29">
            <v>14.9985664459518</v>
          </cell>
          <cell r="UA29">
            <v>1609.367927363538</v>
          </cell>
          <cell r="UB29">
            <v>1371.284788797165</v>
          </cell>
          <cell r="UC29">
            <v>2764773.9537627609</v>
          </cell>
          <cell r="UD29">
            <v>1360.88668558217</v>
          </cell>
          <cell r="UE29">
            <v>2719748.3341474319</v>
          </cell>
          <cell r="UF29">
            <v>259.80433295777999</v>
          </cell>
          <cell r="UG29">
            <v>3.2438682970628911</v>
          </cell>
          <cell r="UH29" t="e">
            <v>#N/A</v>
          </cell>
          <cell r="UI29">
            <v>2466.0965000000001</v>
          </cell>
          <cell r="UJ29">
            <v>3549.1</v>
          </cell>
          <cell r="UK29">
            <v>-7.1777351766010273</v>
          </cell>
          <cell r="UL29">
            <v>-7.1712193885485638</v>
          </cell>
          <cell r="UM29">
            <v>-7.1788696934420146</v>
          </cell>
          <cell r="UN29">
            <v>3.8594923496326483E-2</v>
          </cell>
          <cell r="UO29">
            <v>0.96591261154649</v>
          </cell>
          <cell r="UP29">
            <v>0.83997460908447497</v>
          </cell>
          <cell r="UQ29">
            <v>0.53114393464944198</v>
          </cell>
          <cell r="UR29">
            <v>43.204735504730401</v>
          </cell>
          <cell r="US29">
            <v>41.731998902549499</v>
          </cell>
          <cell r="UT29">
            <v>0.94932468742763798</v>
          </cell>
          <cell r="UU29" t="e">
            <v>#N/A</v>
          </cell>
          <cell r="UV29" t="e">
            <v>#N/A</v>
          </cell>
          <cell r="UW29">
            <v>1.91977982867075E-2</v>
          </cell>
          <cell r="UX29">
            <v>2016.1923885904901</v>
          </cell>
          <cell r="UY29">
            <v>-0.92971462655998538</v>
          </cell>
          <cell r="UZ29">
            <v>1533.4051778839901</v>
          </cell>
          <cell r="VA29">
            <v>-0.2029507441358547</v>
          </cell>
          <cell r="VB29">
            <v>0.562148740862356</v>
          </cell>
          <cell r="VC29">
            <v>1536.5235638907291</v>
          </cell>
          <cell r="VD29">
            <v>1524.8333464268021</v>
          </cell>
          <cell r="VE29">
            <v>56.173705707709992</v>
          </cell>
          <cell r="VF29">
            <v>55.824531425731628</v>
          </cell>
          <cell r="VG29">
            <v>0.31421191353873112</v>
          </cell>
          <cell r="VH29">
            <v>1.163144034317565</v>
          </cell>
          <cell r="VI29">
            <v>8.7441300000000002</v>
          </cell>
          <cell r="VJ29">
            <v>8.9</v>
          </cell>
          <cell r="VK29">
            <v>1836.33435483105</v>
          </cell>
          <cell r="VL29">
            <v>313.203635300862</v>
          </cell>
          <cell r="VM29">
            <v>24748.390018358499</v>
          </cell>
          <cell r="VN29">
            <v>22584.358622246211</v>
          </cell>
          <cell r="VO29">
            <v>41516165.202320687</v>
          </cell>
          <cell r="VP29">
            <v>22686.8038848953</v>
          </cell>
          <cell r="VQ29">
            <v>41660557.375147767</v>
          </cell>
          <cell r="VR29">
            <v>4563.0101790561703</v>
          </cell>
          <cell r="VS29">
            <v>-2.2363151953523448</v>
          </cell>
          <cell r="VT29">
            <v>22698.961572382501</v>
          </cell>
          <cell r="VU29">
            <v>44332.463499999998</v>
          </cell>
          <cell r="VV29">
            <v>56797.086499999998</v>
          </cell>
          <cell r="VW29">
            <v>-7.0180545785977939</v>
          </cell>
          <cell r="VX29">
            <v>-7.0045214532927114</v>
          </cell>
          <cell r="VY29">
            <v>-7.0137662475594666</v>
          </cell>
          <cell r="VZ29">
            <v>4.794032152058364E-2</v>
          </cell>
          <cell r="WA29">
            <v>0.82401472935076203</v>
          </cell>
          <cell r="WB29">
            <v>0.79042695508541105</v>
          </cell>
          <cell r="WC29">
            <v>0.66551241040381304</v>
          </cell>
          <cell r="WD29">
            <v>1020.50017605926</v>
          </cell>
          <cell r="WE29">
            <v>840.907176377881</v>
          </cell>
          <cell r="WF29">
            <v>0.60062548041574504</v>
          </cell>
          <cell r="WG29">
            <v>-2.23631519535268E-2</v>
          </cell>
          <cell r="WH29">
            <v>-1.534099566256332E-2</v>
          </cell>
          <cell r="WI29">
            <v>-3.276061103951196E-3</v>
          </cell>
          <cell r="WJ29">
            <v>1838.270720755653</v>
          </cell>
          <cell r="WK29">
            <v>-0.145555095517691</v>
          </cell>
          <cell r="WL29">
            <v>23.466962549005402</v>
          </cell>
          <cell r="WM29" t="e">
            <v>#N/A</v>
          </cell>
          <cell r="WN29">
            <v>0.94278650669699093</v>
          </cell>
          <cell r="WO29" t="e">
            <v>#N/A</v>
          </cell>
          <cell r="WP29">
            <v>23.247785563605881</v>
          </cell>
          <cell r="WQ29">
            <v>62.833673622930739</v>
          </cell>
          <cell r="WR29" t="e">
            <v>#N/A</v>
          </cell>
          <cell r="WS29" t="e">
            <v>#N/A</v>
          </cell>
          <cell r="WT29" t="e">
            <v>#N/A</v>
          </cell>
          <cell r="WU29">
            <v>3.233405724906993</v>
          </cell>
          <cell r="WV29">
            <v>1.4</v>
          </cell>
          <cell r="WW29">
            <v>1933.717451</v>
          </cell>
          <cell r="WX29" t="e">
            <v>#N/A</v>
          </cell>
          <cell r="WY29" t="e">
            <v>#N/A</v>
          </cell>
          <cell r="WZ29" t="e">
            <v>#N/A</v>
          </cell>
          <cell r="XA29" t="e">
            <v>#N/A</v>
          </cell>
          <cell r="XB29">
            <v>1674.1272426381099</v>
          </cell>
          <cell r="XC29">
            <v>3237289.064283825</v>
          </cell>
          <cell r="XD29" t="e">
            <v>#N/A</v>
          </cell>
          <cell r="XE29" t="e">
            <v>#N/A</v>
          </cell>
          <cell r="XF29">
            <v>1674.1272426381099</v>
          </cell>
          <cell r="XG29">
            <v>2702.21</v>
          </cell>
          <cell r="XH29">
            <v>3700.2</v>
          </cell>
          <cell r="XI29" t="e">
            <v>#N/A</v>
          </cell>
          <cell r="XJ29" t="e">
            <v>#N/A</v>
          </cell>
          <cell r="XK29" t="e">
            <v>#N/A</v>
          </cell>
          <cell r="XL29" t="e">
            <v>#N/A</v>
          </cell>
          <cell r="XM29">
            <v>0.62073968952734004</v>
          </cell>
          <cell r="XN29">
            <v>4.3276537681013902E-2</v>
          </cell>
          <cell r="XO29">
            <v>7.1457091389358199E-2</v>
          </cell>
          <cell r="XP29">
            <v>1.6768808874949199</v>
          </cell>
          <cell r="XQ29">
            <v>1.0409065214779301</v>
          </cell>
          <cell r="XR29" t="e">
            <v>#N/A</v>
          </cell>
          <cell r="XS29" t="e">
            <v>#N/A</v>
          </cell>
          <cell r="XT29" t="e">
            <v>#N/A</v>
          </cell>
          <cell r="XU29" t="e">
            <v>#N/A</v>
          </cell>
          <cell r="XV29" t="e">
            <v>#N/A</v>
          </cell>
          <cell r="XW29" t="e">
            <v>#N/A</v>
          </cell>
          <cell r="XX29">
            <v>27.1053270002805</v>
          </cell>
          <cell r="XY29">
            <v>2.150088442386155</v>
          </cell>
          <cell r="XZ29">
            <v>3.246410972305092</v>
          </cell>
          <cell r="YA29">
            <v>26.534805220034851</v>
          </cell>
          <cell r="YB29">
            <v>26.253045258446079</v>
          </cell>
          <cell r="YC29">
            <v>56.971239621550097</v>
          </cell>
          <cell r="YD29">
            <v>56.731192183189279</v>
          </cell>
          <cell r="YE29">
            <v>-0.1328209771150668</v>
          </cell>
          <cell r="YF29">
            <v>1.956805915053117</v>
          </cell>
          <cell r="YG29">
            <v>2.0031919999999999</v>
          </cell>
          <cell r="YH29">
            <v>2.1</v>
          </cell>
          <cell r="YI29">
            <v>1618.5300185819599</v>
          </cell>
          <cell r="YJ29">
            <v>4.2376022154715898</v>
          </cell>
          <cell r="YK29">
            <v>169.7973091721683</v>
          </cell>
          <cell r="YL29">
            <v>200.50334924633631</v>
          </cell>
          <cell r="YM29">
            <v>326759.76749078702</v>
          </cell>
          <cell r="YN29">
            <v>202.39907192575399</v>
          </cell>
          <cell r="YO29">
            <v>327588.97364496201</v>
          </cell>
          <cell r="YP29">
            <v>55.539426370964698</v>
          </cell>
          <cell r="YQ29">
            <v>1.044572728271254</v>
          </cell>
          <cell r="YR29">
            <v>166.93494348601999</v>
          </cell>
          <cell r="YS29">
            <v>299.30149999999998</v>
          </cell>
          <cell r="YT29">
            <v>392.4</v>
          </cell>
          <cell r="YU29">
            <v>-6.3609370589870258</v>
          </cell>
          <cell r="YV29">
            <v>-6.3830665523927124</v>
          </cell>
          <cell r="YW29">
            <v>-6.3805626685356041</v>
          </cell>
          <cell r="YX29">
            <v>4.9154851440387379E-2</v>
          </cell>
          <cell r="YY29">
            <v>1.0310684954598299</v>
          </cell>
          <cell r="YZ29">
            <v>0.99949247322695001</v>
          </cell>
          <cell r="ZA29">
            <v>0.44255916598358802</v>
          </cell>
          <cell r="ZB29">
            <v>11.9957109109565</v>
          </cell>
          <cell r="ZC29">
            <v>12.368399600930999</v>
          </cell>
          <cell r="ZD29">
            <v>0.46451961072728798</v>
          </cell>
          <cell r="ZE29">
            <v>1.04457272827126E-2</v>
          </cell>
          <cell r="ZF29">
            <v>1.04457272827126E-2</v>
          </cell>
          <cell r="ZG29">
            <v>-1.6625539434909461E-2</v>
          </cell>
          <cell r="ZH29">
            <v>1629.6973029080591</v>
          </cell>
          <cell r="ZI29">
            <v>-0.52884370450421159</v>
          </cell>
          <cell r="ZJ29">
            <v>13.322940209568801</v>
          </cell>
          <cell r="ZK29" t="e">
            <v>#N/A</v>
          </cell>
          <cell r="ZL29">
            <v>-10.582557674388379</v>
          </cell>
          <cell r="ZM29" t="e">
            <v>#N/A</v>
          </cell>
          <cell r="ZN29">
            <v>14.899710686259191</v>
          </cell>
          <cell r="ZO29">
            <v>66.518487746859876</v>
          </cell>
          <cell r="ZP29" t="e">
            <v>#N/A</v>
          </cell>
          <cell r="ZQ29" t="e">
            <v>#N/A</v>
          </cell>
          <cell r="ZR29" t="e">
            <v>#N/A</v>
          </cell>
          <cell r="ZS29">
            <v>7.4311242140269496</v>
          </cell>
          <cell r="ZT29">
            <v>3</v>
          </cell>
          <cell r="ZU29">
            <v>2119.4208870000002</v>
          </cell>
          <cell r="ZV29" t="e">
            <v>#N/A</v>
          </cell>
          <cell r="ZW29" t="e">
            <v>#N/A</v>
          </cell>
          <cell r="ZX29" t="e">
            <v>#N/A</v>
          </cell>
          <cell r="ZY29" t="e">
            <v>#N/A</v>
          </cell>
          <cell r="ZZ29">
            <v>1240.82858998144</v>
          </cell>
          <cell r="AAA29">
            <v>2629838.0307934228</v>
          </cell>
          <cell r="AAB29" t="e">
            <v>#N/A</v>
          </cell>
          <cell r="AAC29" t="e">
            <v>#N/A</v>
          </cell>
          <cell r="AAD29">
            <v>1240.82858998144</v>
          </cell>
          <cell r="AAE29">
            <v>1923.0815</v>
          </cell>
          <cell r="AAF29">
            <v>2614.3375000000001</v>
          </cell>
          <cell r="AAG29" t="e">
            <v>#N/A</v>
          </cell>
          <cell r="AAH29" t="e">
            <v>#N/A</v>
          </cell>
          <cell r="AAI29" t="e">
            <v>#N/A</v>
          </cell>
          <cell r="AAJ29" t="e">
            <v>#N/A</v>
          </cell>
          <cell r="AAK29">
            <v>1.2749870518665201</v>
          </cell>
          <cell r="AAL29">
            <v>0.13219803068790001</v>
          </cell>
          <cell r="AAM29">
            <v>9.9835359493868611E-2</v>
          </cell>
          <cell r="AAN29">
            <v>1.3301005253376199</v>
          </cell>
          <cell r="AAO29">
            <v>1.69586094748632</v>
          </cell>
          <cell r="AAP29">
            <v>7.8871947608432191E-2</v>
          </cell>
          <cell r="AAQ29" t="e">
            <v>#N/A</v>
          </cell>
          <cell r="AAR29" t="e">
            <v>#N/A</v>
          </cell>
          <cell r="AAS29" t="e">
            <v>#N/A</v>
          </cell>
          <cell r="AAT29" t="e">
            <v>#N/A</v>
          </cell>
          <cell r="AAU29" t="e">
            <v>#N/A</v>
          </cell>
          <cell r="AAV29">
            <v>4.5698368628437303</v>
          </cell>
          <cell r="AAW29" t="e">
            <v>#N/A</v>
          </cell>
          <cell r="AAX29">
            <v>-1.539499314592663</v>
          </cell>
          <cell r="AAY29" t="e">
            <v>#N/A</v>
          </cell>
          <cell r="AAZ29">
            <v>4.6412894826168776</v>
          </cell>
          <cell r="ABA29">
            <v>54.191590527373911</v>
          </cell>
          <cell r="ABB29" t="e">
            <v>#N/A</v>
          </cell>
          <cell r="ABC29" t="e">
            <v>#N/A</v>
          </cell>
          <cell r="ABD29" t="e">
            <v>#N/A</v>
          </cell>
          <cell r="ABE29">
            <v>5.0306247960865917</v>
          </cell>
          <cell r="ABF29">
            <v>5.0999999999999996</v>
          </cell>
          <cell r="ABG29">
            <v>2265.8494380000002</v>
          </cell>
          <cell r="ABH29" t="e">
            <v>#N/A</v>
          </cell>
          <cell r="ABI29" t="e">
            <v>#N/A</v>
          </cell>
          <cell r="ABJ29" t="e">
            <v>#N/A</v>
          </cell>
          <cell r="ABK29" t="e">
            <v>#N/A</v>
          </cell>
          <cell r="ABL29">
            <v>136.06901029172701</v>
          </cell>
          <cell r="ABM29">
            <v>308311.89049872587</v>
          </cell>
          <cell r="ABN29" t="e">
            <v>#N/A</v>
          </cell>
          <cell r="ABO29">
            <v>-2.506246903828413</v>
          </cell>
          <cell r="ABP29">
            <v>136.06901029172701</v>
          </cell>
          <cell r="ABQ29">
            <v>264.58249999999902</v>
          </cell>
          <cell r="ABR29">
            <v>360.76839302257798</v>
          </cell>
          <cell r="ABS29" t="e">
            <v>#N/A</v>
          </cell>
          <cell r="ABT29" t="e">
            <v>#N/A</v>
          </cell>
          <cell r="ABU29" t="e">
            <v>#N/A</v>
          </cell>
          <cell r="ABV29" t="e">
            <v>#N/A</v>
          </cell>
          <cell r="ABW29">
            <v>0.96192173305380801</v>
          </cell>
          <cell r="ABX29">
            <v>0.59912838014033398</v>
          </cell>
          <cell r="ABY29">
            <v>0.52994448658343207</v>
          </cell>
          <cell r="ABZ29">
            <v>2.4217598500497601</v>
          </cell>
          <cell r="ACA29">
            <v>2.3295434319999999</v>
          </cell>
          <cell r="ACB29">
            <v>0.51825243013715994</v>
          </cell>
          <cell r="ACC29">
            <v>-2.5062469038283498E-2</v>
          </cell>
          <cell r="ACD29" t="e">
            <v>#N/A</v>
          </cell>
          <cell r="ACE29" t="e">
            <v>#N/A</v>
          </cell>
          <cell r="ACF29" t="e">
            <v>#N/A</v>
          </cell>
          <cell r="ACG29" t="e">
            <v>#N/A</v>
          </cell>
          <cell r="ACH29">
            <v>484.865569491999</v>
          </cell>
          <cell r="ACI29">
            <v>0.99654240564241992</v>
          </cell>
          <cell r="ACJ29">
            <v>0.27674390720988651</v>
          </cell>
          <cell r="ACK29">
            <v>480.08135520579049</v>
          </cell>
          <cell r="ACL29">
            <v>483.52743677104701</v>
          </cell>
          <cell r="ACM29">
            <v>65.45484105190549</v>
          </cell>
          <cell r="ACN29">
            <v>65.483297474239592</v>
          </cell>
          <cell r="ACO29">
            <v>-0.1225213867467545</v>
          </cell>
          <cell r="ACP29">
            <v>1.2096876679413171</v>
          </cell>
          <cell r="ACQ29">
            <v>7.7148459999999996</v>
          </cell>
          <cell r="ACR29">
            <v>7</v>
          </cell>
          <cell r="ACS29">
            <v>1482.8432042130701</v>
          </cell>
          <cell r="ACT29">
            <v>94.572064922477495</v>
          </cell>
          <cell r="ACU29">
            <v>7575.1861043605177</v>
          </cell>
          <cell r="ACV29">
            <v>6990.7721621957044</v>
          </cell>
          <cell r="ACW29">
            <v>10354020.427956849</v>
          </cell>
          <cell r="ACX29">
            <v>7041.8616352201198</v>
          </cell>
          <cell r="ACY29">
            <v>10441976.670794889</v>
          </cell>
          <cell r="ACZ29">
            <v>1351.0641335351499</v>
          </cell>
          <cell r="ADA29">
            <v>0.52173893329141574</v>
          </cell>
          <cell r="ADB29">
            <v>7047.40593393564</v>
          </cell>
          <cell r="ADC29">
            <v>11568.119500000001</v>
          </cell>
          <cell r="ADD29">
            <v>15182</v>
          </cell>
          <cell r="ADE29">
            <v>-6.8440289547922903</v>
          </cell>
          <cell r="ADF29">
            <v>-6.8401058321197103</v>
          </cell>
          <cell r="ADG29">
            <v>-6.8484466953518739</v>
          </cell>
          <cell r="ADH29">
            <v>5.3307082072075671E-2</v>
          </cell>
          <cell r="ADI29">
            <v>1.0322683111661699</v>
          </cell>
          <cell r="ADJ29">
            <v>0.99132037030103304</v>
          </cell>
          <cell r="ADK29">
            <v>0.57954857376408908</v>
          </cell>
          <cell r="ADL29">
            <v>281.00314926640101</v>
          </cell>
          <cell r="ADM29">
            <v>290.07064632560298</v>
          </cell>
          <cell r="ADN29">
            <v>0.63669378651399</v>
          </cell>
          <cell r="ADO29">
            <v>5.2173893329148947E-3</v>
          </cell>
          <cell r="ADP29">
            <v>8.3040981925041977E-3</v>
          </cell>
          <cell r="ADQ29">
            <v>1.4909960754791601E-2</v>
          </cell>
          <cell r="ADR29">
            <v>1481.098251770916</v>
          </cell>
          <cell r="ADS29">
            <v>-5.4388815455463917E-2</v>
          </cell>
          <cell r="ADT29">
            <v>782.11528085059092</v>
          </cell>
          <cell r="ADU29" t="e">
            <v>#N/A</v>
          </cell>
          <cell r="ADV29">
            <v>-3.906459154836917</v>
          </cell>
          <cell r="ADW29" t="e">
            <v>#N/A</v>
          </cell>
          <cell r="ADX29">
            <v>813.91035648361071</v>
          </cell>
          <cell r="ADY29">
            <v>63.564986706432968</v>
          </cell>
          <cell r="ADZ29" t="e">
            <v>#N/A</v>
          </cell>
          <cell r="AEA29" t="e">
            <v>#N/A</v>
          </cell>
          <cell r="AEB29" t="e">
            <v>#N/A</v>
          </cell>
          <cell r="AEC29">
            <v>12.45449324029779</v>
          </cell>
          <cell r="AED29">
            <v>13.3</v>
          </cell>
          <cell r="AEE29">
            <v>2082.1918580000001</v>
          </cell>
          <cell r="AEF29">
            <v>92.444671218711193</v>
          </cell>
          <cell r="AEG29" t="e">
            <v>#N/A</v>
          </cell>
          <cell r="AEH29" t="e">
            <v>#N/A</v>
          </cell>
          <cell r="AEI29" t="e">
            <v>#N/A</v>
          </cell>
          <cell r="AEJ29">
            <v>15176.751985520201</v>
          </cell>
          <cell r="AEK29">
            <v>31600909.415135499</v>
          </cell>
          <cell r="AEL29" t="e">
            <v>#N/A</v>
          </cell>
          <cell r="AEM29" t="e">
            <v>#N/A</v>
          </cell>
          <cell r="AEN29">
            <v>15176.751985520201</v>
          </cell>
          <cell r="AEO29">
            <v>27538.594999999899</v>
          </cell>
          <cell r="AEP29">
            <v>38173</v>
          </cell>
          <cell r="AEQ29" t="e">
            <v>#N/A</v>
          </cell>
          <cell r="AER29" t="e">
            <v>#N/A</v>
          </cell>
          <cell r="AES29" t="e">
            <v>#N/A</v>
          </cell>
          <cell r="AET29" t="e">
            <v>#N/A</v>
          </cell>
          <cell r="AEU29">
            <v>2.9748399999999999</v>
          </cell>
          <cell r="AEV29">
            <v>0.585054079927249</v>
          </cell>
          <cell r="AEW29">
            <v>0.246704608873589</v>
          </cell>
          <cell r="AEX29">
            <v>43.439061150641798</v>
          </cell>
          <cell r="AEY29">
            <v>129.22425667337501</v>
          </cell>
          <cell r="AEZ29">
            <v>0.20415115888291099</v>
          </cell>
          <cell r="AFA29" t="e">
            <v>#N/A</v>
          </cell>
          <cell r="AFB29" t="e">
            <v>#N/A</v>
          </cell>
          <cell r="AFC29" t="e">
            <v>#N/A</v>
          </cell>
          <cell r="AFD29" t="e">
            <v>#N/A</v>
          </cell>
          <cell r="AFE29" t="e">
            <v>#N/A</v>
          </cell>
          <cell r="AFF29">
            <v>151.75324372850301</v>
          </cell>
          <cell r="AFG29">
            <v>3.8333950570203168</v>
          </cell>
          <cell r="AFH29">
            <v>3.884098267871106</v>
          </cell>
          <cell r="AFI29">
            <v>146.15070964901739</v>
          </cell>
          <cell r="AFJ29">
            <v>146.0793771701214</v>
          </cell>
          <cell r="AFK29">
            <v>66.593542271107054</v>
          </cell>
          <cell r="AFL29">
            <v>66.24388887506214</v>
          </cell>
          <cell r="AFM29">
            <v>2.9360880365763902</v>
          </cell>
          <cell r="AFN29">
            <v>1.9819997026503171</v>
          </cell>
          <cell r="AFO29">
            <v>6.7994819999999994</v>
          </cell>
          <cell r="AFP29">
            <v>5.8</v>
          </cell>
          <cell r="AFQ29">
            <v>1804.3688945483</v>
          </cell>
          <cell r="AFR29">
            <v>34.562681217931903</v>
          </cell>
          <cell r="AFS29">
            <v>4971.0633099401866</v>
          </cell>
          <cell r="AFT29">
            <v>4633.0567549721991</v>
          </cell>
          <cell r="AFU29">
            <v>8522535.8558779694</v>
          </cell>
          <cell r="AFV29">
            <v>4707.4584313814294</v>
          </cell>
          <cell r="AFW29">
            <v>8493991.5659637842</v>
          </cell>
          <cell r="AFX29">
            <v>353.18491195302897</v>
          </cell>
          <cell r="AFY29">
            <v>2.06882727655724</v>
          </cell>
          <cell r="AFZ29" t="e">
            <v>#N/A</v>
          </cell>
          <cell r="AGA29">
            <v>7504.1839999999902</v>
          </cell>
          <cell r="AGB29">
            <v>9952.4935000000005</v>
          </cell>
          <cell r="AGC29">
            <v>-7.4018565451942298</v>
          </cell>
          <cell r="AGD29">
            <v>-7.4417606189317471</v>
          </cell>
          <cell r="AGE29">
            <v>-7.4416546838423212</v>
          </cell>
          <cell r="AGF29">
            <v>5.2007867024162088E-2</v>
          </cell>
          <cell r="AGG29">
            <v>0.87146826148980905</v>
          </cell>
          <cell r="AGH29">
            <v>0.59842837633130597</v>
          </cell>
          <cell r="AGI29">
            <v>0.54930399011377906</v>
          </cell>
          <cell r="AGJ29">
            <v>83.358662292775691</v>
          </cell>
          <cell r="AGK29">
            <v>72.644428508401404</v>
          </cell>
          <cell r="AGL29">
            <v>0.50664311269917806</v>
          </cell>
          <cell r="AGM29">
            <v>6.1397615711498897E-2</v>
          </cell>
          <cell r="AGN29">
            <v>2.6154031603658291E-2</v>
          </cell>
          <cell r="AGO29">
            <v>1.3246894173886E-2</v>
          </cell>
          <cell r="AGP29">
            <v>1839.506033836426</v>
          </cell>
          <cell r="AGQ29">
            <v>-0.24546713383861721</v>
          </cell>
          <cell r="AGR29">
            <v>466.63075565121198</v>
          </cell>
          <cell r="AGS29" t="e">
            <v>#N/A</v>
          </cell>
          <cell r="AGT29">
            <v>-7.716655368542547</v>
          </cell>
          <cell r="AGU29" t="e">
            <v>#N/A</v>
          </cell>
          <cell r="AGV29">
            <v>505.65002548915783</v>
          </cell>
          <cell r="AGW29">
            <v>84.023901026360107</v>
          </cell>
          <cell r="AGX29" t="e">
            <v>#N/A</v>
          </cell>
          <cell r="AGY29" t="e">
            <v>#N/A</v>
          </cell>
          <cell r="AGZ29" t="e">
            <v>#N/A</v>
          </cell>
          <cell r="AHA29">
            <v>8.1686654288570377</v>
          </cell>
          <cell r="AHB29">
            <v>9.3000000000000007</v>
          </cell>
          <cell r="AHC29">
            <v>1872.370105</v>
          </cell>
          <cell r="AHD29">
            <v>52.711274409515397</v>
          </cell>
          <cell r="AHE29" t="e">
            <v>#N/A</v>
          </cell>
          <cell r="AHF29" t="e">
            <v>#N/A</v>
          </cell>
          <cell r="AHG29" t="e">
            <v>#N/A</v>
          </cell>
          <cell r="AHH29">
            <v>12798.463599999999</v>
          </cell>
          <cell r="AHI29">
            <v>23963460.634570681</v>
          </cell>
          <cell r="AHJ29" t="e">
            <v>#N/A</v>
          </cell>
          <cell r="AHK29">
            <v>60.47837015988469</v>
          </cell>
          <cell r="AHL29">
            <v>12798.463599999999</v>
          </cell>
          <cell r="AHM29">
            <v>16793.751</v>
          </cell>
          <cell r="AHN29">
            <v>22790.948401040601</v>
          </cell>
          <cell r="AHO29" t="e">
            <v>#N/A</v>
          </cell>
          <cell r="AHP29" t="e">
            <v>#N/A</v>
          </cell>
          <cell r="AHQ29" t="e">
            <v>#N/A</v>
          </cell>
          <cell r="AHR29" t="e">
            <v>#N/A</v>
          </cell>
          <cell r="AHS29">
            <v>6.7371299999999995E-2</v>
          </cell>
          <cell r="AHT29">
            <v>6.7377425682799003E-3</v>
          </cell>
          <cell r="AHU29">
            <v>9.7895039824721197E-2</v>
          </cell>
          <cell r="AHV29">
            <v>9.4417397467467588</v>
          </cell>
          <cell r="AHW29">
            <v>0.63610228099999999</v>
          </cell>
          <cell r="AHX29">
            <v>1.9909183699596202E-3</v>
          </cell>
          <cell r="AHY29">
            <v>-0.11773190515620779</v>
          </cell>
          <cell r="AHZ29" t="e">
            <v>#N/A</v>
          </cell>
          <cell r="AIA29" t="e">
            <v>#N/A</v>
          </cell>
          <cell r="AIB29" t="e">
            <v>#N/A</v>
          </cell>
          <cell r="AIC29" t="e">
            <v>#N/A</v>
          </cell>
          <cell r="AID29">
            <v>2737.0969209300902</v>
          </cell>
          <cell r="AIE29">
            <v>-2.8617380410796311</v>
          </cell>
          <cell r="AIF29">
            <v>-1.865353160257144</v>
          </cell>
          <cell r="AIG29">
            <v>2817.7330597984178</v>
          </cell>
          <cell r="AIH29">
            <v>2789.123932345587</v>
          </cell>
          <cell r="AII29">
            <v>73.054017994972398</v>
          </cell>
          <cell r="AIJ29">
            <v>73.294776096717712</v>
          </cell>
          <cell r="AIK29">
            <v>0.41208407036785738</v>
          </cell>
          <cell r="AIL29">
            <v>0.58099822957338176</v>
          </cell>
          <cell r="AIM29">
            <v>5.3759999999999986</v>
          </cell>
          <cell r="AIN29">
            <v>6.5</v>
          </cell>
          <cell r="AIO29">
            <v>1559.1979690661301</v>
          </cell>
          <cell r="AIP29">
            <v>597.91845731323599</v>
          </cell>
          <cell r="AIQ29">
            <v>4671.4590458489247</v>
          </cell>
          <cell r="AIR29">
            <v>4420.3214075440856</v>
          </cell>
          <cell r="AIS29">
            <v>6979413.4823356355</v>
          </cell>
          <cell r="AIT29">
            <v>4353.4668462494801</v>
          </cell>
          <cell r="AIU29">
            <v>6787916.6650689198</v>
          </cell>
          <cell r="AIV29">
            <v>10430.339667644401</v>
          </cell>
          <cell r="AIW29">
            <v>-1.0412903614984701</v>
          </cell>
          <cell r="AIX29" t="e">
            <v>#N/A</v>
          </cell>
          <cell r="AIY29">
            <v>6373.5225</v>
          </cell>
          <cell r="AIZ29">
            <v>8668</v>
          </cell>
          <cell r="AJA29">
            <v>-5.5486383285665468</v>
          </cell>
          <cell r="AJB29">
            <v>-5.5329315907164114</v>
          </cell>
          <cell r="AJC29">
            <v>-5.5376870165900796</v>
          </cell>
          <cell r="AJD29">
            <v>3.9758104482597693E-2</v>
          </cell>
          <cell r="AJE29">
            <v>7.5329499999999996</v>
          </cell>
          <cell r="AJF29">
            <v>9.8848628509391396</v>
          </cell>
          <cell r="AJG29">
            <v>0.83688111340470295</v>
          </cell>
          <cell r="AJH29">
            <v>218.52408243576599</v>
          </cell>
          <cell r="AJI29">
            <v>1646.13098678451</v>
          </cell>
          <cell r="AJJ29">
            <v>0.60056252369653007</v>
          </cell>
          <cell r="AJK29">
            <v>-3.0237454040940299E-3</v>
          </cell>
          <cell r="AJL29">
            <v>-6.9633419173392918E-3</v>
          </cell>
          <cell r="AJM29" t="e">
            <v>#N/A</v>
          </cell>
          <cell r="AJN29">
            <v>1578.9380089927381</v>
          </cell>
          <cell r="AJO29">
            <v>0.83979937432365759</v>
          </cell>
          <cell r="AJP29">
            <v>22.833943113367202</v>
          </cell>
          <cell r="AJQ29" t="e">
            <v>#N/A</v>
          </cell>
          <cell r="AJR29">
            <v>-6.2961246285632599</v>
          </cell>
          <cell r="AJS29" t="e">
            <v>#N/A</v>
          </cell>
          <cell r="AJT29">
            <v>24.368195043006249</v>
          </cell>
          <cell r="AJU29" t="e">
            <v>#N/A</v>
          </cell>
          <cell r="AJV29" t="e">
            <v>#N/A</v>
          </cell>
          <cell r="AJW29" t="e">
            <v>#N/A</v>
          </cell>
          <cell r="AJX29" t="e">
            <v>#N/A</v>
          </cell>
          <cell r="AJY29" t="e">
            <v>#N/A</v>
          </cell>
          <cell r="AJZ29" t="e">
            <v>#N/A</v>
          </cell>
          <cell r="AKA29" t="e">
            <v>#N/A</v>
          </cell>
          <cell r="AKB29">
            <v>3.66604249515485</v>
          </cell>
          <cell r="AKC29" t="e">
            <v>#N/A</v>
          </cell>
          <cell r="AKD29" t="e">
            <v>#N/A</v>
          </cell>
          <cell r="AKE29" t="e">
            <v>#N/A</v>
          </cell>
          <cell r="AKF29" t="e">
            <v>#N/A</v>
          </cell>
          <cell r="AKG29" t="e">
            <v>#N/A</v>
          </cell>
          <cell r="AKH29" t="e">
            <v>#N/A</v>
          </cell>
          <cell r="AKI29" t="e">
            <v>#N/A</v>
          </cell>
          <cell r="AKJ29" t="e">
            <v>#N/A</v>
          </cell>
          <cell r="AKK29">
            <v>1513.8409999999999</v>
          </cell>
          <cell r="AKL29">
            <v>1996.498</v>
          </cell>
          <cell r="AKM29" t="e">
            <v>#N/A</v>
          </cell>
          <cell r="AKN29" t="e">
            <v>#N/A</v>
          </cell>
          <cell r="AKO29" t="e">
            <v>#N/A</v>
          </cell>
          <cell r="AKP29" t="e">
            <v>#N/A</v>
          </cell>
          <cell r="AKQ29">
            <v>0.43894174595226099</v>
          </cell>
          <cell r="AKR29">
            <v>0.21743160135737599</v>
          </cell>
          <cell r="AKS29">
            <v>0.45239367480871201</v>
          </cell>
          <cell r="AKT29">
            <v>10.3299314354292</v>
          </cell>
          <cell r="AKU29">
            <v>4.5342381398344704</v>
          </cell>
          <cell r="AKV29" t="e">
            <v>#N/A</v>
          </cell>
          <cell r="AKW29" t="e">
            <v>#N/A</v>
          </cell>
          <cell r="AKX29" t="e">
            <v>#N/A</v>
          </cell>
          <cell r="AKY29" t="e">
            <v>#N/A</v>
          </cell>
          <cell r="AKZ29" t="e">
            <v>#N/A</v>
          </cell>
          <cell r="ALA29" t="e">
            <v>#N/A</v>
          </cell>
          <cell r="ALB29">
            <v>33.594876759969303</v>
          </cell>
          <cell r="ALC29" t="e">
            <v>#N/A</v>
          </cell>
          <cell r="ALD29">
            <v>-3.3131496427868612</v>
          </cell>
          <cell r="ALE29" t="e">
            <v>#N/A</v>
          </cell>
          <cell r="ALF29">
            <v>34.7460659188419</v>
          </cell>
          <cell r="ALG29" t="e">
            <v>#N/A</v>
          </cell>
          <cell r="ALH29" t="e">
            <v>#N/A</v>
          </cell>
          <cell r="ALI29" t="e">
            <v>#N/A</v>
          </cell>
          <cell r="ALJ29" t="e">
            <v>#N/A</v>
          </cell>
          <cell r="ALK29" t="e">
            <v>#N/A</v>
          </cell>
          <cell r="ALL29" t="e">
            <v>#N/A</v>
          </cell>
          <cell r="ALM29" t="e">
            <v>#N/A</v>
          </cell>
          <cell r="ALN29">
            <v>8.9670661835491003</v>
          </cell>
          <cell r="ALO29" t="e">
            <v>#N/A</v>
          </cell>
          <cell r="ALP29" t="e">
            <v>#N/A</v>
          </cell>
          <cell r="ALQ29" t="e">
            <v>#N/A</v>
          </cell>
          <cell r="ALR29" t="e">
            <v>#N/A</v>
          </cell>
          <cell r="ALS29" t="e">
            <v>#N/A</v>
          </cell>
          <cell r="ALT29" t="e">
            <v>#N/A</v>
          </cell>
          <cell r="ALU29" t="e">
            <v>#N/A</v>
          </cell>
          <cell r="ALV29" t="e">
            <v>#N/A</v>
          </cell>
          <cell r="ALW29">
            <v>3816.0589999999902</v>
          </cell>
          <cell r="ALX29">
            <v>5305.0159999999996</v>
          </cell>
          <cell r="ALY29" t="e">
            <v>#N/A</v>
          </cell>
          <cell r="ALZ29" t="e">
            <v>#N/A</v>
          </cell>
          <cell r="AMA29" t="e">
            <v>#N/A</v>
          </cell>
          <cell r="AMB29" t="e">
            <v>#N/A</v>
          </cell>
          <cell r="AMC29" t="e">
            <v>#N/A</v>
          </cell>
          <cell r="AMD29">
            <v>0.33945164712718501</v>
          </cell>
          <cell r="AME29" t="e">
            <v>#N/A</v>
          </cell>
          <cell r="AMF29" t="e">
            <v>#N/A</v>
          </cell>
          <cell r="AMG29">
            <v>11.5441253560265</v>
          </cell>
          <cell r="AMH29" t="e">
            <v>#N/A</v>
          </cell>
          <cell r="AMI29" t="e">
            <v>#N/A</v>
          </cell>
          <cell r="AMJ29" t="e">
            <v>#N/A</v>
          </cell>
          <cell r="AMK29" t="e">
            <v>#N/A</v>
          </cell>
          <cell r="AML29" t="e">
            <v>#N/A</v>
          </cell>
          <cell r="AMM29" t="e">
            <v>#N/A</v>
          </cell>
          <cell r="AMN29">
            <v>1304.1924968615299</v>
          </cell>
          <cell r="AMO29">
            <v>-2.558135068719058</v>
          </cell>
          <cell r="AMP29">
            <v>-2.6900508841295472</v>
          </cell>
          <cell r="AMQ29">
            <v>1338.431379347355</v>
          </cell>
          <cell r="AMR29">
            <v>1340.2457906011041</v>
          </cell>
          <cell r="AMS29">
            <v>66.717400345368944</v>
          </cell>
          <cell r="AMT29">
            <v>66.986723140376853</v>
          </cell>
          <cell r="AMU29">
            <v>2.636947887788565</v>
          </cell>
          <cell r="AMV29">
            <v>1.649093774781019</v>
          </cell>
          <cell r="AMW29">
            <v>8.5862949999999998</v>
          </cell>
          <cell r="AMX29">
            <v>9.9</v>
          </cell>
          <cell r="AMY29">
            <v>1582.9015998162299</v>
          </cell>
          <cell r="AMZ29">
            <v>235.59200163179199</v>
          </cell>
          <cell r="ANA29">
            <v>28438.245021816409</v>
          </cell>
          <cell r="ANB29">
            <v>25996.45341142044</v>
          </cell>
          <cell r="ANC29">
            <v>41630432.4861001</v>
          </cell>
          <cell r="AND29">
            <v>25519.8410379329</v>
          </cell>
          <cell r="ANE29">
            <v>40395397.205999874</v>
          </cell>
          <cell r="ANF29">
            <v>3385.6296378207899</v>
          </cell>
          <cell r="ANG29">
            <v>-4.3860397370892432</v>
          </cell>
          <cell r="ANH29" t="e">
            <v>#N/A</v>
          </cell>
          <cell r="ANI29">
            <v>42453.554508438101</v>
          </cell>
          <cell r="ANJ29">
            <v>57585.131940033098</v>
          </cell>
          <cell r="ANK29">
            <v>-7.0554611236419218</v>
          </cell>
          <cell r="ANL29">
            <v>-7.0392199461452822</v>
          </cell>
          <cell r="ANM29">
            <v>-7.0491220220297768</v>
          </cell>
          <cell r="ANN29">
            <v>5.5310861328303089E-2</v>
          </cell>
          <cell r="ANO29">
            <v>0.73765000000000003</v>
          </cell>
          <cell r="ANP29">
            <v>0.77141252837505703</v>
          </cell>
          <cell r="ANQ29">
            <v>0.67658580361533793</v>
          </cell>
          <cell r="ANR29">
            <v>992.13411441740595</v>
          </cell>
          <cell r="ANS29">
            <v>731.84772950000001</v>
          </cell>
          <cell r="ANT29">
            <v>0.52273891501574499</v>
          </cell>
          <cell r="ANU29">
            <v>-9.3465042101979132E-3</v>
          </cell>
          <cell r="ANV29">
            <v>-9.3452563326684376E-3</v>
          </cell>
          <cell r="ANW29">
            <v>-3.00932455523709E-2</v>
          </cell>
          <cell r="ANX29">
            <v>1601.388921298455</v>
          </cell>
          <cell r="ANY29">
            <v>-0.51969679111403266</v>
          </cell>
          <cell r="ANZ29">
            <v>11066.951191677799</v>
          </cell>
          <cell r="AOA29">
            <v>-1.1999817172975049</v>
          </cell>
          <cell r="AOB29">
            <v>-1.4381740502243281</v>
          </cell>
          <cell r="AOC29">
            <v>11201.36553012699</v>
          </cell>
          <cell r="AOD29">
            <v>11228.43563928818</v>
          </cell>
          <cell r="AOE29">
            <v>74.530023213820485</v>
          </cell>
          <cell r="AOF29">
            <v>74.493739702596457</v>
          </cell>
          <cell r="AOG29">
            <v>2.7476157516347581</v>
          </cell>
          <cell r="AOH29">
            <v>1.1183187948683231</v>
          </cell>
          <cell r="AOI29">
            <v>5.5821540000000001</v>
          </cell>
          <cell r="AOJ29">
            <v>7.5</v>
          </cell>
          <cell r="AOK29">
            <v>1643.0828959596099</v>
          </cell>
          <cell r="AOL29">
            <v>1880.5452720933999</v>
          </cell>
          <cell r="AOM29">
            <v>139681.8996921971</v>
          </cell>
          <cell r="AON29">
            <v>131884.64094125319</v>
          </cell>
          <cell r="AOO29">
            <v>219067396.59270129</v>
          </cell>
          <cell r="AOP29">
            <v>129268.68919535</v>
          </cell>
          <cell r="AOQ29">
            <v>212399172.19999841</v>
          </cell>
          <cell r="AOR29">
            <v>25933.111719131299</v>
          </cell>
          <cell r="AOS29">
            <v>0.8176339805816335</v>
          </cell>
          <cell r="AOT29">
            <v>128843.76191650701</v>
          </cell>
          <cell r="AOU29">
            <v>187508.239282728</v>
          </cell>
          <cell r="AOV29">
            <v>256922</v>
          </cell>
          <cell r="AOW29">
            <v>-6.708513648051782</v>
          </cell>
          <cell r="AOX29">
            <v>-6.7154779597320067</v>
          </cell>
          <cell r="AOY29">
            <v>-6.7165340762232084</v>
          </cell>
          <cell r="AOZ29">
            <v>5.488579460215532E-2</v>
          </cell>
          <cell r="APA29">
            <v>1.2981</v>
          </cell>
          <cell r="APB29">
            <v>1.08024481313695</v>
          </cell>
          <cell r="APC29">
            <v>0.51801935520841802</v>
          </cell>
          <cell r="APD29">
            <v>5022.9774285494104</v>
          </cell>
          <cell r="APE29">
            <v>6520.3270000000002</v>
          </cell>
          <cell r="APF29">
            <v>0.62304369187473807</v>
          </cell>
          <cell r="APG29">
            <v>8.1763398058212998E-3</v>
          </cell>
          <cell r="APH29">
            <v>6.1982099655525169E-3</v>
          </cell>
          <cell r="API29">
            <v>5.7251892270186309E-2</v>
          </cell>
          <cell r="APJ29">
            <v>1661.0531372662481</v>
          </cell>
          <cell r="APK29">
            <v>0.20138907220104141</v>
          </cell>
        </row>
        <row r="30">
          <cell r="A30">
            <v>1993</v>
          </cell>
          <cell r="B30">
            <v>249.49994365759599</v>
          </cell>
          <cell r="C30">
            <v>-1.151492396703091</v>
          </cell>
          <cell r="D30">
            <v>-0.38431328853142382</v>
          </cell>
          <cell r="E30">
            <v>252.40638397789471</v>
          </cell>
          <cell r="F30">
            <v>250.46250434458091</v>
          </cell>
          <cell r="G30">
            <v>62.581200748819803</v>
          </cell>
          <cell r="H30">
            <v>62.858964014336578</v>
          </cell>
          <cell r="I30">
            <v>3.7463036115426007E-2</v>
          </cell>
          <cell r="J30">
            <v>1.246558589074009</v>
          </cell>
          <cell r="K30">
            <v>3.9515579999999999</v>
          </cell>
          <cell r="L30">
            <v>4.3</v>
          </cell>
          <cell r="M30">
            <v>1801.2500419999999</v>
          </cell>
          <cell r="N30">
            <v>64.186277689845895</v>
          </cell>
          <cell r="O30">
            <v>3779.3006086211458</v>
          </cell>
          <cell r="P30">
            <v>3629.9593530771281</v>
          </cell>
          <cell r="Q30">
            <v>6553798.0089034112</v>
          </cell>
          <cell r="R30">
            <v>3600.8086883720898</v>
          </cell>
          <cell r="S30">
            <v>6485956.8011641912</v>
          </cell>
          <cell r="T30">
            <v>783.6222190491269</v>
          </cell>
          <cell r="U30">
            <v>-1.481345416373792</v>
          </cell>
          <cell r="V30" t="e">
            <v>#N/A</v>
          </cell>
          <cell r="W30">
            <v>6012.3495000000003</v>
          </cell>
          <cell r="X30">
            <v>7905.63</v>
          </cell>
          <cell r="Y30">
            <v>-7.0082632134750797</v>
          </cell>
          <cell r="Z30">
            <v>-7.0027228595790696</v>
          </cell>
          <cell r="AA30">
            <v>-7.0034449781842687</v>
          </cell>
          <cell r="AB30">
            <v>5.7036697274652409E-2</v>
          </cell>
          <cell r="AC30">
            <v>0.99008015813608696</v>
          </cell>
          <cell r="AD30">
            <v>1.0315339837431401</v>
          </cell>
          <cell r="AE30">
            <v>0.64891281029800596</v>
          </cell>
          <cell r="AF30">
            <v>161.90370960804501</v>
          </cell>
          <cell r="AG30">
            <v>160.29765041155201</v>
          </cell>
          <cell r="AH30">
            <v>0.68071138693757405</v>
          </cell>
          <cell r="AI30">
            <v>-1.4813454163735701E-2</v>
          </cell>
          <cell r="AJ30">
            <v>-4.4597944757442396E-3</v>
          </cell>
          <cell r="AK30" t="e">
            <v>#N/A</v>
          </cell>
          <cell r="AL30">
            <v>1805.4742137395381</v>
          </cell>
          <cell r="AM30">
            <v>-0.27912431216813299</v>
          </cell>
          <cell r="AN30">
            <v>297.92262084895702</v>
          </cell>
          <cell r="AO30">
            <v>-2.1039654106370431</v>
          </cell>
          <cell r="AP30">
            <v>-1.814031396030269</v>
          </cell>
          <cell r="AQ30">
            <v>304.32552462275947</v>
          </cell>
          <cell r="AR30">
            <v>303.42687971090783</v>
          </cell>
          <cell r="AS30">
            <v>54.844002555381792</v>
          </cell>
          <cell r="AT30">
            <v>54.986730799522121</v>
          </cell>
          <cell r="AU30">
            <v>0.47816510275255908</v>
          </cell>
          <cell r="AV30">
            <v>1.333020696797327</v>
          </cell>
          <cell r="AW30">
            <v>8.1834919999999993</v>
          </cell>
          <cell r="AX30">
            <v>8.6</v>
          </cell>
          <cell r="AY30">
            <v>1572.9254259460299</v>
          </cell>
          <cell r="AZ30">
            <v>63.252214719868597</v>
          </cell>
          <cell r="BA30">
            <v>4194.5296911530104</v>
          </cell>
          <cell r="BB30">
            <v>3851.2706894398789</v>
          </cell>
          <cell r="BC30">
            <v>6156480.670384259</v>
          </cell>
          <cell r="BD30">
            <v>3823.8487993803201</v>
          </cell>
          <cell r="BE30">
            <v>6014629.0015185047</v>
          </cell>
          <cell r="BF30">
            <v>813.91510916078801</v>
          </cell>
          <cell r="BG30">
            <v>-0.65772269947810269</v>
          </cell>
          <cell r="BH30">
            <v>3863.5398373983699</v>
          </cell>
          <cell r="BI30">
            <v>7628.2579999999998</v>
          </cell>
          <cell r="BJ30" t="e">
            <v>#N/A</v>
          </cell>
          <cell r="BK30">
            <v>-6.7951242313092068</v>
          </cell>
          <cell r="BL30">
            <v>-6.7903001690131273</v>
          </cell>
          <cell r="BM30">
            <v>-6.7890119961644126</v>
          </cell>
          <cell r="BN30">
            <v>5.6697448049859142E-2</v>
          </cell>
          <cell r="BO30">
            <v>1.00325732091552</v>
          </cell>
          <cell r="BP30">
            <v>1.02797839369001</v>
          </cell>
          <cell r="BQ30">
            <v>0.64478385040869701</v>
          </cell>
          <cell r="BR30">
            <v>192.09569459484101</v>
          </cell>
          <cell r="BS30">
            <v>192.72141191862599</v>
          </cell>
          <cell r="BT30">
            <v>0.68045720216116612</v>
          </cell>
          <cell r="BU30">
            <v>-6.577226994783505E-3</v>
          </cell>
          <cell r="BV30">
            <v>-1.3962840057839661E-2</v>
          </cell>
          <cell r="BW30">
            <v>-5.6023935823583143E-2</v>
          </cell>
          <cell r="BX30">
            <v>1598.558285519953</v>
          </cell>
          <cell r="BY30">
            <v>-1.050451220721738</v>
          </cell>
          <cell r="BZ30">
            <v>70.613991285197997</v>
          </cell>
          <cell r="CA30" t="e">
            <v>#N/A</v>
          </cell>
          <cell r="CB30">
            <v>-1.466497094143415</v>
          </cell>
          <cell r="CC30" t="e">
            <v>#N/A</v>
          </cell>
          <cell r="CD30">
            <v>71.664955779219412</v>
          </cell>
          <cell r="CE30" t="e">
            <v>#N/A</v>
          </cell>
          <cell r="CF30" t="e">
            <v>#N/A</v>
          </cell>
          <cell r="CG30" t="e">
            <v>#N/A</v>
          </cell>
          <cell r="CH30" t="e">
            <v>#N/A</v>
          </cell>
          <cell r="CI30" t="e">
            <v>#N/A</v>
          </cell>
          <cell r="CJ30" t="e">
            <v>#N/A</v>
          </cell>
          <cell r="CK30" t="e">
            <v>#N/A</v>
          </cell>
          <cell r="CL30" t="e">
            <v>#N/A</v>
          </cell>
          <cell r="CM30" t="e">
            <v>#N/A</v>
          </cell>
          <cell r="CN30" t="e">
            <v>#N/A</v>
          </cell>
          <cell r="CO30" t="e">
            <v>#N/A</v>
          </cell>
          <cell r="CP30" t="e">
            <v>#N/A</v>
          </cell>
          <cell r="CQ30" t="e">
            <v>#N/A</v>
          </cell>
          <cell r="CR30" t="e">
            <v>#N/A</v>
          </cell>
          <cell r="CS30" t="e">
            <v>#N/A</v>
          </cell>
          <cell r="CT30" t="e">
            <v>#N/A</v>
          </cell>
          <cell r="CU30">
            <v>6496.3495000000003</v>
          </cell>
          <cell r="CV30">
            <v>8472.2999999999993</v>
          </cell>
          <cell r="CW30" t="e">
            <v>#N/A</v>
          </cell>
          <cell r="CX30" t="e">
            <v>#N/A</v>
          </cell>
          <cell r="CY30" t="e">
            <v>#N/A</v>
          </cell>
          <cell r="CZ30" t="e">
            <v>#N/A</v>
          </cell>
          <cell r="DA30">
            <v>3.2308000000000003E-2</v>
          </cell>
          <cell r="DB30">
            <v>8.0266720783655002E-3</v>
          </cell>
          <cell r="DC30">
            <v>0.37239993467797899</v>
          </cell>
          <cell r="DD30">
            <v>13.445467707311099</v>
          </cell>
          <cell r="DE30">
            <v>0.434396170687809</v>
          </cell>
          <cell r="DF30" t="e">
            <v>#N/A</v>
          </cell>
          <cell r="DG30" t="e">
            <v>#N/A</v>
          </cell>
          <cell r="DH30" t="e">
            <v>#N/A</v>
          </cell>
          <cell r="DI30">
            <v>-0.15843553794117279</v>
          </cell>
          <cell r="DJ30" t="e">
            <v>#N/A</v>
          </cell>
          <cell r="DK30" t="e">
            <v>#N/A</v>
          </cell>
          <cell r="DL30">
            <v>9.9601465618451108</v>
          </cell>
          <cell r="DM30" t="e">
            <v>#N/A</v>
          </cell>
          <cell r="DN30">
            <v>-2.3041924454505591</v>
          </cell>
          <cell r="DO30" t="e">
            <v>#N/A</v>
          </cell>
          <cell r="DP30">
            <v>10.19506037276345</v>
          </cell>
          <cell r="DQ30" t="e">
            <v>#N/A</v>
          </cell>
          <cell r="DR30" t="e">
            <v>#N/A</v>
          </cell>
          <cell r="DS30" t="e">
            <v>#N/A</v>
          </cell>
          <cell r="DT30" t="e">
            <v>#N/A</v>
          </cell>
          <cell r="DU30" t="e">
            <v>#N/A</v>
          </cell>
          <cell r="DV30" t="e">
            <v>#N/A</v>
          </cell>
          <cell r="DW30" t="e">
            <v>#N/A</v>
          </cell>
          <cell r="DX30" t="e">
            <v>#N/A</v>
          </cell>
          <cell r="DY30" t="e">
            <v>#N/A</v>
          </cell>
          <cell r="DZ30" t="e">
            <v>#N/A</v>
          </cell>
          <cell r="EA30" t="e">
            <v>#N/A</v>
          </cell>
          <cell r="EB30" t="e">
            <v>#N/A</v>
          </cell>
          <cell r="EC30" t="e">
            <v>#N/A</v>
          </cell>
          <cell r="ED30" t="e">
            <v>#N/A</v>
          </cell>
          <cell r="EE30" t="e">
            <v>#N/A</v>
          </cell>
          <cell r="EF30" t="e">
            <v>#N/A</v>
          </cell>
          <cell r="EG30">
            <v>438.01549999999997</v>
          </cell>
          <cell r="EH30">
            <v>626.04999999999995</v>
          </cell>
          <cell r="EI30" t="e">
            <v>#N/A</v>
          </cell>
          <cell r="EJ30" t="e">
            <v>#N/A</v>
          </cell>
          <cell r="EK30" t="e">
            <v>#N/A</v>
          </cell>
          <cell r="EL30" t="e">
            <v>#N/A</v>
          </cell>
          <cell r="EM30">
            <v>0.99601383283726896</v>
          </cell>
          <cell r="EN30">
            <v>0.75639836020794704</v>
          </cell>
          <cell r="EO30">
            <v>0.63466912972329703</v>
          </cell>
          <cell r="EP30">
            <v>6.3213975503227298</v>
          </cell>
          <cell r="EQ30">
            <v>6.2961994029850699</v>
          </cell>
          <cell r="ER30" t="e">
            <v>#N/A</v>
          </cell>
          <cell r="ES30" t="e">
            <v>#N/A</v>
          </cell>
          <cell r="ET30" t="e">
            <v>#N/A</v>
          </cell>
          <cell r="EU30" t="e">
            <v>#N/A</v>
          </cell>
          <cell r="EV30" t="e">
            <v>#N/A</v>
          </cell>
          <cell r="EW30" t="e">
            <v>#N/A</v>
          </cell>
          <cell r="EX30">
            <v>3086.0495427385599</v>
          </cell>
          <cell r="EY30" t="e">
            <v>#N/A</v>
          </cell>
          <cell r="EZ30">
            <v>-4.0468836392203222</v>
          </cell>
          <cell r="FA30" t="e">
            <v>#N/A</v>
          </cell>
          <cell r="FB30">
            <v>3216.205642696526</v>
          </cell>
          <cell r="FC30">
            <v>67.097201622204196</v>
          </cell>
          <cell r="FD30" t="e">
            <v>#N/A</v>
          </cell>
          <cell r="FE30" t="e">
            <v>#N/A</v>
          </cell>
          <cell r="FF30" t="e">
            <v>#N/A</v>
          </cell>
          <cell r="FG30">
            <v>4.0792828074997232</v>
          </cell>
          <cell r="FH30">
            <v>4.4000000000000004</v>
          </cell>
          <cell r="FI30">
            <v>1856.8108970000001</v>
          </cell>
          <cell r="FJ30">
            <v>642.68594617174699</v>
          </cell>
          <cell r="FK30" t="e">
            <v>#N/A</v>
          </cell>
          <cell r="FL30" t="e">
            <v>#N/A</v>
          </cell>
          <cell r="FM30" t="e">
            <v>#N/A</v>
          </cell>
          <cell r="FN30">
            <v>5015.5147584400902</v>
          </cell>
          <cell r="FO30">
            <v>9312862.4575358834</v>
          </cell>
          <cell r="FP30" t="e">
            <v>#N/A</v>
          </cell>
          <cell r="FQ30" t="e">
            <v>#N/A</v>
          </cell>
          <cell r="FR30">
            <v>5015.5147584400902</v>
          </cell>
          <cell r="FS30">
            <v>7819.0360000000001</v>
          </cell>
          <cell r="FT30">
            <v>10333.3633839009</v>
          </cell>
          <cell r="FU30" t="e">
            <v>#N/A</v>
          </cell>
          <cell r="FV30" t="e">
            <v>#N/A</v>
          </cell>
          <cell r="FW30" t="e">
            <v>#N/A</v>
          </cell>
          <cell r="FX30" t="e">
            <v>#N/A</v>
          </cell>
          <cell r="FY30">
            <v>34.168999999999997</v>
          </cell>
          <cell r="FZ30">
            <v>10.5275427717038</v>
          </cell>
          <cell r="GA30">
            <v>0.30522803168752899</v>
          </cell>
          <cell r="GB30">
            <v>35.6198886557194</v>
          </cell>
          <cell r="GC30">
            <v>1217.09597547727</v>
          </cell>
          <cell r="GD30">
            <v>0.31883938225552699</v>
          </cell>
          <cell r="GE30" t="e">
            <v>#N/A</v>
          </cell>
          <cell r="GF30" t="e">
            <v>#N/A</v>
          </cell>
          <cell r="GG30" t="e">
            <v>#N/A</v>
          </cell>
          <cell r="GH30" t="e">
            <v>#N/A</v>
          </cell>
          <cell r="GI30" t="e">
            <v>#N/A</v>
          </cell>
          <cell r="GJ30">
            <v>2456.8193592284001</v>
          </cell>
          <cell r="GK30">
            <v>-0.8303423961309897</v>
          </cell>
          <cell r="GL30">
            <v>0.1231610550168849</v>
          </cell>
          <cell r="GM30">
            <v>2477.3901802122891</v>
          </cell>
          <cell r="GN30">
            <v>2453.79723666375</v>
          </cell>
          <cell r="GO30">
            <v>65.238198054525839</v>
          </cell>
          <cell r="GP30">
            <v>65.70730074244959</v>
          </cell>
          <cell r="GQ30">
            <v>0.13516946700091739</v>
          </cell>
          <cell r="GR30">
            <v>1.6431775332169001</v>
          </cell>
          <cell r="GS30">
            <v>7.0958779999999999</v>
          </cell>
          <cell r="GT30">
            <v>7.4</v>
          </cell>
          <cell r="GU30">
            <v>1538.6865575069301</v>
          </cell>
          <cell r="GV30">
            <v>538.95313946844601</v>
          </cell>
          <cell r="GW30">
            <v>41184.959602534153</v>
          </cell>
          <cell r="GX30">
            <v>38262.525114789038</v>
          </cell>
          <cell r="GY30">
            <v>59072625.852869667</v>
          </cell>
          <cell r="GZ30">
            <v>37865</v>
          </cell>
          <cell r="HA30">
            <v>58262366.499999903</v>
          </cell>
          <cell r="HB30">
            <v>7386.62</v>
          </cell>
          <cell r="HC30">
            <v>-6.116760276881883</v>
          </cell>
          <cell r="HD30">
            <v>37848</v>
          </cell>
          <cell r="HE30">
            <v>62679.427000000003</v>
          </cell>
          <cell r="HF30">
            <v>80946</v>
          </cell>
          <cell r="HG30">
            <v>-6.9332795915178096</v>
          </cell>
          <cell r="HH30">
            <v>-6.936969223500248</v>
          </cell>
          <cell r="HI30">
            <v>-6.933918823202208</v>
          </cell>
          <cell r="HJ30">
            <v>5.0682166772043957E-2</v>
          </cell>
          <cell r="HK30">
            <v>0.99006048582954498</v>
          </cell>
          <cell r="HL30">
            <v>1.08886547523163</v>
          </cell>
          <cell r="HM30">
            <v>0.72247170174700992</v>
          </cell>
          <cell r="HN30">
            <v>1774.9824633467399</v>
          </cell>
          <cell r="HO30">
            <v>1757.34</v>
          </cell>
          <cell r="HP30">
            <v>0.71739352326986094</v>
          </cell>
          <cell r="HQ30">
            <v>-6.1167602768819301E-2</v>
          </cell>
          <cell r="HR30">
            <v>-1.06695600929455E-2</v>
          </cell>
          <cell r="HS30">
            <v>-8.9492975182061035E-2</v>
          </cell>
          <cell r="HT30">
            <v>1543.876826624733</v>
          </cell>
          <cell r="HU30">
            <v>-0.67735291402039044</v>
          </cell>
          <cell r="HV30">
            <v>1490.79726738671</v>
          </cell>
          <cell r="HW30">
            <v>-3.8743917905257441</v>
          </cell>
          <cell r="HX30">
            <v>-3.7994310224752859</v>
          </cell>
          <cell r="HY30">
            <v>1550.8846135339979</v>
          </cell>
          <cell r="HZ30">
            <v>1549.676143531962</v>
          </cell>
          <cell r="IA30">
            <v>72.014088896921862</v>
          </cell>
          <cell r="IB30">
            <v>71.876298494547655</v>
          </cell>
          <cell r="IC30">
            <v>0.99970529780186723</v>
          </cell>
          <cell r="ID30">
            <v>1.8788498667964499</v>
          </cell>
          <cell r="IE30">
            <v>6.3671049999999996</v>
          </cell>
          <cell r="IF30">
            <v>10.3</v>
          </cell>
          <cell r="IG30">
            <v>1448.9191051672101</v>
          </cell>
          <cell r="IH30">
            <v>234.67303200451099</v>
          </cell>
          <cell r="II30">
            <v>2832.1180704021581</v>
          </cell>
          <cell r="IJ30">
            <v>2651.794139135679</v>
          </cell>
          <cell r="IK30">
            <v>3791735.3284162339</v>
          </cell>
          <cell r="IL30">
            <v>2545.2800000000002</v>
          </cell>
          <cell r="IM30">
            <v>3687904.819999997</v>
          </cell>
          <cell r="IN30">
            <v>3767.65522585402</v>
          </cell>
          <cell r="IO30">
            <v>-1.7431764962360099</v>
          </cell>
          <cell r="IP30">
            <v>2567.92</v>
          </cell>
          <cell r="IQ30">
            <v>3940.2669999999998</v>
          </cell>
          <cell r="IR30">
            <v>5189.33</v>
          </cell>
          <cell r="IS30">
            <v>-5.4032763971548903</v>
          </cell>
          <cell r="IT30">
            <v>-5.3812418510157691</v>
          </cell>
          <cell r="IU30">
            <v>-5.3818094029702257</v>
          </cell>
          <cell r="IV30">
            <v>5.8408608256436213E-2</v>
          </cell>
          <cell r="IW30">
            <v>7.5935899999999998</v>
          </cell>
          <cell r="IX30">
            <v>9.7415434862059591</v>
          </cell>
          <cell r="IY30">
            <v>0.61100645154415101</v>
          </cell>
          <cell r="IZ30">
            <v>122.197722026077</v>
          </cell>
          <cell r="JA30">
            <v>927.9194</v>
          </cell>
          <cell r="JB30">
            <v>0.64295867767145698</v>
          </cell>
          <cell r="JC30">
            <v>-4.4941330864585807E-3</v>
          </cell>
          <cell r="JD30">
            <v>-1.6305143937115581E-2</v>
          </cell>
          <cell r="JE30">
            <v>-4.1177706046215651E-2</v>
          </cell>
          <cell r="JF30">
            <v>1429.8754463844271</v>
          </cell>
          <cell r="JG30">
            <v>-0.41393533765619051</v>
          </cell>
          <cell r="JH30">
            <v>10.5265412767691</v>
          </cell>
          <cell r="JI30" t="e">
            <v>#N/A</v>
          </cell>
          <cell r="JJ30">
            <v>5.5548607817032192</v>
          </cell>
          <cell r="JK30" t="e">
            <v>#N/A</v>
          </cell>
          <cell r="JL30">
            <v>9.9725784287081929</v>
          </cell>
          <cell r="JM30">
            <v>67.884162977215524</v>
          </cell>
          <cell r="JN30" t="e">
            <v>#N/A</v>
          </cell>
          <cell r="JO30" t="e">
            <v>#N/A</v>
          </cell>
          <cell r="JP30" t="e">
            <v>#N/A</v>
          </cell>
          <cell r="JQ30">
            <v>9.0716882778094998</v>
          </cell>
          <cell r="JR30">
            <v>6.6</v>
          </cell>
          <cell r="JS30">
            <v>1881.9975460000001</v>
          </cell>
          <cell r="JT30">
            <v>1.2171025149214101</v>
          </cell>
          <cell r="JU30" t="e">
            <v>#N/A</v>
          </cell>
          <cell r="JV30" t="e">
            <v>#N/A</v>
          </cell>
          <cell r="JW30" t="e">
            <v>#N/A</v>
          </cell>
          <cell r="JX30">
            <v>698.8</v>
          </cell>
          <cell r="JY30">
            <v>1315139.8851447999</v>
          </cell>
          <cell r="JZ30" t="e">
            <v>#N/A</v>
          </cell>
          <cell r="KA30" t="e">
            <v>#N/A</v>
          </cell>
          <cell r="KB30">
            <v>698.8</v>
          </cell>
          <cell r="KC30">
            <v>1102.1420000000001</v>
          </cell>
          <cell r="KD30">
            <v>1506.05288874998</v>
          </cell>
          <cell r="KE30" t="e">
            <v>#N/A</v>
          </cell>
          <cell r="KF30" t="e">
            <v>#N/A</v>
          </cell>
          <cell r="KG30" t="e">
            <v>#N/A</v>
          </cell>
          <cell r="KH30" t="e">
            <v>#N/A</v>
          </cell>
          <cell r="KI30">
            <v>0.98963353060728798</v>
          </cell>
          <cell r="KJ30">
            <v>0.19233878643303201</v>
          </cell>
          <cell r="KK30">
            <v>0.14557814156946</v>
          </cell>
          <cell r="KL30">
            <v>1.5324343162262599</v>
          </cell>
          <cell r="KM30">
            <v>1.51654838279076</v>
          </cell>
          <cell r="KN30">
            <v>0.13170208662906799</v>
          </cell>
          <cell r="KO30" t="e">
            <v>#N/A</v>
          </cell>
          <cell r="KP30" t="e">
            <v>#N/A</v>
          </cell>
          <cell r="KQ30" t="e">
            <v>#N/A</v>
          </cell>
          <cell r="KR30" t="e">
            <v>#N/A</v>
          </cell>
          <cell r="KS30" t="e">
            <v>#N/A</v>
          </cell>
          <cell r="KT30">
            <v>144.02460472752901</v>
          </cell>
          <cell r="KU30">
            <v>0.50128695941911161</v>
          </cell>
          <cell r="KV30">
            <v>-1.830422815696775</v>
          </cell>
          <cell r="KW30">
            <v>143.30622928807259</v>
          </cell>
          <cell r="KX30">
            <v>146.71001837681109</v>
          </cell>
          <cell r="KY30">
            <v>55.645656519330792</v>
          </cell>
          <cell r="KZ30">
            <v>55.683608042922607</v>
          </cell>
          <cell r="LA30">
            <v>-3.394794178793425</v>
          </cell>
          <cell r="LB30">
            <v>-0.28289846760349852</v>
          </cell>
          <cell r="LC30">
            <v>7.9679270000000004</v>
          </cell>
          <cell r="LD30">
            <v>9</v>
          </cell>
          <cell r="LE30">
            <v>2218.2930158858499</v>
          </cell>
          <cell r="LF30">
            <v>26.661063941391902</v>
          </cell>
          <cell r="LG30">
            <v>4442.5095246826559</v>
          </cell>
          <cell r="LH30">
            <v>4088.533608787895</v>
          </cell>
          <cell r="LI30">
            <v>8917422.7879271172</v>
          </cell>
          <cell r="LJ30">
            <v>4039.9283502328199</v>
          </cell>
          <cell r="LK30">
            <v>8961744.8440007083</v>
          </cell>
          <cell r="LL30">
            <v>607.95958674562496</v>
          </cell>
          <cell r="LM30">
            <v>-1.7223738720838919</v>
          </cell>
          <cell r="LN30" t="e">
            <v>#N/A</v>
          </cell>
          <cell r="LO30">
            <v>7978.1279999999897</v>
          </cell>
          <cell r="LP30">
            <v>10460.414500000001</v>
          </cell>
          <cell r="LQ30">
            <v>-7.6790628695424559</v>
          </cell>
          <cell r="LR30">
            <v>-7.6488699206762476</v>
          </cell>
          <cell r="LS30">
            <v>-7.6808405390558434</v>
          </cell>
          <cell r="LT30">
            <v>2.6996393368595419E-2</v>
          </cell>
          <cell r="LU30">
            <v>0.78816698500000004</v>
          </cell>
          <cell r="LV30">
            <v>0.53710783750226798</v>
          </cell>
          <cell r="LW30">
            <v>0.63593592332067095</v>
          </cell>
          <cell r="LX30">
            <v>91.590419988296006</v>
          </cell>
          <cell r="LY30">
            <v>72.188545177059012</v>
          </cell>
          <cell r="LZ30">
            <v>0.45069094962307499</v>
          </cell>
          <cell r="MA30">
            <v>-1.9086372045022681E-2</v>
          </cell>
          <cell r="MB30">
            <v>-1.844766713199639E-3</v>
          </cell>
          <cell r="MC30">
            <v>2.5641012910300319E-2</v>
          </cell>
          <cell r="MD30">
            <v>2181.0809549810251</v>
          </cell>
          <cell r="ME30">
            <v>0.22278746946782221</v>
          </cell>
          <cell r="MF30">
            <v>725.84317042354201</v>
          </cell>
          <cell r="MG30">
            <v>-3.7396330769670749</v>
          </cell>
          <cell r="MH30">
            <v>-1.7672946507166001</v>
          </cell>
          <cell r="MI30">
            <v>754.04155793827977</v>
          </cell>
          <cell r="MJ30">
            <v>738.9017413728767</v>
          </cell>
          <cell r="MK30">
            <v>58.767175608000358</v>
          </cell>
          <cell r="ML30">
            <v>58.220084739273091</v>
          </cell>
          <cell r="MM30">
            <v>0.13705269465988931</v>
          </cell>
          <cell r="MN30">
            <v>0.61521197600216126</v>
          </cell>
          <cell r="MO30">
            <v>18.377504999999999</v>
          </cell>
          <cell r="MP30">
            <v>22.6</v>
          </cell>
          <cell r="MQ30">
            <v>1736.6675371876199</v>
          </cell>
          <cell r="MR30">
            <v>136.255861421752</v>
          </cell>
          <cell r="MS30">
            <v>17491.38026868588</v>
          </cell>
          <cell r="MT30">
            <v>14276.900985239119</v>
          </cell>
          <cell r="MU30">
            <v>24830534.65898871</v>
          </cell>
          <cell r="MV30">
            <v>13665.5472394301</v>
          </cell>
          <cell r="MW30">
            <v>23732512.268622149</v>
          </cell>
          <cell r="MX30">
            <v>2076.9133051437402</v>
          </cell>
          <cell r="MY30">
            <v>-3.8728004069344522</v>
          </cell>
          <cell r="MZ30">
            <v>13584.8046555357</v>
          </cell>
          <cell r="NA30">
            <v>30043.55</v>
          </cell>
          <cell r="NB30">
            <v>39361.261500000001</v>
          </cell>
          <cell r="NC30">
            <v>-7.1247210757151169</v>
          </cell>
          <cell r="ND30">
            <v>-7.1140630522393469</v>
          </cell>
          <cell r="NE30">
            <v>-7.1160058943087101</v>
          </cell>
          <cell r="NF30">
            <v>3.8625232707635432E-2</v>
          </cell>
          <cell r="NG30">
            <v>0.89625329054127101</v>
          </cell>
          <cell r="NH30">
            <v>0.74994840381987204</v>
          </cell>
          <cell r="NI30">
            <v>0.61693742492030101</v>
          </cell>
          <cell r="NJ30">
            <v>447.79981645708699</v>
          </cell>
          <cell r="NK30">
            <v>401.34205900344199</v>
          </cell>
          <cell r="NL30">
            <v>0.59649564015755796</v>
          </cell>
          <cell r="NM30">
            <v>1.7611747245431101E-3</v>
          </cell>
          <cell r="NN30">
            <v>-1.3927796275665051E-2</v>
          </cell>
          <cell r="NO30">
            <v>-5.9043784682819407E-2</v>
          </cell>
          <cell r="NP30">
            <v>1739.2103989977229</v>
          </cell>
          <cell r="NQ30">
            <v>-5.953556566875573E-2</v>
          </cell>
          <cell r="NR30">
            <v>134.76762184987101</v>
          </cell>
          <cell r="NS30">
            <v>-6.543604593964103</v>
          </cell>
          <cell r="NT30">
            <v>-7.736250626641672</v>
          </cell>
          <cell r="NU30">
            <v>144.2037447136197</v>
          </cell>
          <cell r="NV30">
            <v>146.06779235094251</v>
          </cell>
          <cell r="NW30">
            <v>64.540770028954256</v>
          </cell>
          <cell r="NX30">
            <v>64.750305668771915</v>
          </cell>
          <cell r="NY30">
            <v>3.1928359399946871</v>
          </cell>
          <cell r="NZ30">
            <v>2.1001290879598682</v>
          </cell>
          <cell r="OA30">
            <v>11.417146000000001</v>
          </cell>
          <cell r="OB30">
            <v>16.5</v>
          </cell>
          <cell r="OC30">
            <v>1705.8651455316599</v>
          </cell>
          <cell r="OD30">
            <v>26.975738017108899</v>
          </cell>
          <cell r="OE30">
            <v>2464.382064934684</v>
          </cell>
          <cell r="OF30">
            <v>2183.0199665832761</v>
          </cell>
          <cell r="OG30">
            <v>3752326.3546364699</v>
          </cell>
          <cell r="OH30">
            <v>2051.1</v>
          </cell>
          <cell r="OI30">
            <v>3498899.999999987</v>
          </cell>
          <cell r="OJ30">
            <v>510.39498558165099</v>
          </cell>
          <cell r="OK30">
            <v>-1.3822594943396549</v>
          </cell>
          <cell r="OL30">
            <v>2056.1</v>
          </cell>
          <cell r="OM30">
            <v>3805.9775</v>
          </cell>
          <cell r="ON30">
            <v>5066.3999999999996</v>
          </cell>
          <cell r="OO30">
            <v>-7.0729362163639919</v>
          </cell>
          <cell r="OP30">
            <v>-7.0442518681388728</v>
          </cell>
          <cell r="OQ30">
            <v>-7.0507137926668042</v>
          </cell>
          <cell r="OR30">
            <v>5.577768688694023E-2</v>
          </cell>
          <cell r="OS30">
            <v>1.1262334482056799</v>
          </cell>
          <cell r="OT30">
            <v>1.06609813671526</v>
          </cell>
          <cell r="OU30">
            <v>0.56414210988305702</v>
          </cell>
          <cell r="OV30">
            <v>76.02809053430839</v>
          </cell>
          <cell r="OW30">
            <v>85.625378562948299</v>
          </cell>
          <cell r="OX30">
            <v>0.72105133961408596</v>
          </cell>
          <cell r="OY30">
            <v>-8.2169384102309895E-2</v>
          </cell>
          <cell r="OZ30">
            <v>-5.3321298277337698E-2</v>
          </cell>
          <cell r="PA30" t="e">
            <v>#N/A</v>
          </cell>
          <cell r="PB30">
            <v>1718.8694616061489</v>
          </cell>
          <cell r="PC30">
            <v>9.1469025085055833E-3</v>
          </cell>
          <cell r="PD30">
            <v>1603.86910541834</v>
          </cell>
          <cell r="PE30">
            <v>-2.7890217710194181</v>
          </cell>
          <cell r="PF30">
            <v>-1.4054037035460381</v>
          </cell>
          <cell r="PG30">
            <v>1649.8847503009631</v>
          </cell>
          <cell r="PH30">
            <v>1626.731246604865</v>
          </cell>
          <cell r="PI30">
            <v>59.631157037875191</v>
          </cell>
          <cell r="PJ30">
            <v>59.914716892061357</v>
          </cell>
          <cell r="PK30">
            <v>4.7614641639626143E-2</v>
          </cell>
          <cell r="PL30">
            <v>1.406689789951177</v>
          </cell>
          <cell r="PM30">
            <v>8.2829940000000004</v>
          </cell>
          <cell r="PN30">
            <v>10.1</v>
          </cell>
          <cell r="PO30">
            <v>1602.16729500471</v>
          </cell>
          <cell r="PP30">
            <v>330.985193035588</v>
          </cell>
          <cell r="PQ30">
            <v>26087.87160588504</v>
          </cell>
          <cell r="PR30">
            <v>23927.014766041881</v>
          </cell>
          <cell r="PS30">
            <v>38347066.401751712</v>
          </cell>
          <cell r="PT30">
            <v>23342</v>
          </cell>
          <cell r="PU30">
            <v>37397788.99999994</v>
          </cell>
          <cell r="PV30">
            <v>4852.5431995498402</v>
          </cell>
          <cell r="PW30">
            <v>-1.564637443222971</v>
          </cell>
          <cell r="PX30">
            <v>23569</v>
          </cell>
          <cell r="PY30">
            <v>43541.675499999998</v>
          </cell>
          <cell r="PZ30">
            <v>58986</v>
          </cell>
          <cell r="QA30">
            <v>-6.924495589086221</v>
          </cell>
          <cell r="QB30">
            <v>-6.9131709299019279</v>
          </cell>
          <cell r="QC30">
            <v>-6.9125022418350683</v>
          </cell>
          <cell r="QD30">
            <v>5.2676564861568208E-2</v>
          </cell>
          <cell r="QE30">
            <v>1.01129799666746</v>
          </cell>
          <cell r="QF30">
            <v>1.10742946330297</v>
          </cell>
          <cell r="QG30">
            <v>0.69965836448398211</v>
          </cell>
          <cell r="QH30">
            <v>1122.16043514339</v>
          </cell>
          <cell r="QI30">
            <v>1134.8386</v>
          </cell>
          <cell r="QJ30">
            <v>0.715208911015494</v>
          </cell>
          <cell r="QK30">
            <v>1.6161968451168761E-3</v>
          </cell>
          <cell r="QL30">
            <v>-4.8642257989619086E-3</v>
          </cell>
          <cell r="QM30">
            <v>-6.8506015561793657E-2</v>
          </cell>
          <cell r="QN30">
            <v>1602.668229894492</v>
          </cell>
          <cell r="QO30">
            <v>-0.40121376875841269</v>
          </cell>
          <cell r="QP30" t="e">
            <v>#N/A</v>
          </cell>
          <cell r="QQ30" t="e">
            <v>#N/A</v>
          </cell>
          <cell r="QR30" t="e">
            <v>#N/A</v>
          </cell>
          <cell r="QS30" t="e">
            <v>#N/A</v>
          </cell>
          <cell r="QT30" t="e">
            <v>#N/A</v>
          </cell>
          <cell r="QU30" t="e">
            <v>#N/A</v>
          </cell>
          <cell r="QV30" t="e">
            <v>#N/A</v>
          </cell>
          <cell r="QW30" t="e">
            <v>#N/A</v>
          </cell>
          <cell r="QX30" t="e">
            <v>#N/A</v>
          </cell>
          <cell r="QY30" t="e">
            <v>#N/A</v>
          </cell>
          <cell r="QZ30" t="e">
            <v>#N/A</v>
          </cell>
          <cell r="RA30" t="e">
            <v>#N/A</v>
          </cell>
          <cell r="RB30" t="e">
            <v>#N/A</v>
          </cell>
          <cell r="RC30" t="e">
            <v>#N/A</v>
          </cell>
          <cell r="RD30" t="e">
            <v>#N/A</v>
          </cell>
          <cell r="RE30" t="e">
            <v>#N/A</v>
          </cell>
          <cell r="RF30" t="e">
            <v>#N/A</v>
          </cell>
          <cell r="RG30" t="e">
            <v>#N/A</v>
          </cell>
          <cell r="RH30" t="e">
            <v>#N/A</v>
          </cell>
          <cell r="RI30" t="e">
            <v>#N/A</v>
          </cell>
          <cell r="RJ30" t="e">
            <v>#N/A</v>
          </cell>
          <cell r="RK30" t="e">
            <v>#N/A</v>
          </cell>
          <cell r="RL30">
            <v>4600.4629999999997</v>
          </cell>
          <cell r="RM30" t="e">
            <v>#N/A</v>
          </cell>
          <cell r="RN30" t="e">
            <v>#N/A</v>
          </cell>
          <cell r="RO30" t="e">
            <v>#N/A</v>
          </cell>
          <cell r="RP30" t="e">
            <v>#N/A</v>
          </cell>
          <cell r="RQ30">
            <v>0.55599708009821402</v>
          </cell>
          <cell r="RR30" t="e">
            <v>#N/A</v>
          </cell>
          <cell r="RS30" t="e">
            <v>#N/A</v>
          </cell>
          <cell r="RT30">
            <v>8.9628492757996696</v>
          </cell>
          <cell r="RU30">
            <v>4.9833180267050103</v>
          </cell>
          <cell r="RV30" t="e">
            <v>#N/A</v>
          </cell>
          <cell r="RW30" t="e">
            <v>#N/A</v>
          </cell>
          <cell r="RX30" t="e">
            <v>#N/A</v>
          </cell>
          <cell r="RY30" t="e">
            <v>#N/A</v>
          </cell>
          <cell r="RZ30" t="e">
            <v>#N/A</v>
          </cell>
          <cell r="SA30" t="e">
            <v>#N/A</v>
          </cell>
          <cell r="SB30">
            <v>26224.677813607599</v>
          </cell>
          <cell r="SC30" t="e">
            <v>#N/A</v>
          </cell>
          <cell r="SD30">
            <v>-1.3390406323253941</v>
          </cell>
          <cell r="SE30" t="e">
            <v>#N/A</v>
          </cell>
          <cell r="SF30">
            <v>26580.602886575911</v>
          </cell>
          <cell r="SG30" t="e">
            <v>#N/A</v>
          </cell>
          <cell r="SH30" t="e">
            <v>#N/A</v>
          </cell>
          <cell r="SI30" t="e">
            <v>#N/A</v>
          </cell>
          <cell r="SJ30" t="e">
            <v>#N/A</v>
          </cell>
          <cell r="SK30" t="e">
            <v>#N/A</v>
          </cell>
          <cell r="SL30" t="e">
            <v>#N/A</v>
          </cell>
          <cell r="SM30" t="e">
            <v>#N/A</v>
          </cell>
          <cell r="SN30">
            <v>4665.2946132860197</v>
          </cell>
          <cell r="SO30" t="e">
            <v>#N/A</v>
          </cell>
          <cell r="SP30" t="e">
            <v>#N/A</v>
          </cell>
          <cell r="SQ30" t="e">
            <v>#N/A</v>
          </cell>
          <cell r="SR30" t="e">
            <v>#N/A</v>
          </cell>
          <cell r="SS30" t="e">
            <v>#N/A</v>
          </cell>
          <cell r="ST30" t="e">
            <v>#N/A</v>
          </cell>
          <cell r="SU30" t="e">
            <v>#N/A</v>
          </cell>
          <cell r="SV30" t="e">
            <v>#N/A</v>
          </cell>
          <cell r="SW30">
            <v>7902.4650000000001</v>
          </cell>
          <cell r="SX30">
            <v>10357.522499999999</v>
          </cell>
          <cell r="SY30" t="e">
            <v>#N/A</v>
          </cell>
          <cell r="SZ30" t="e">
            <v>#N/A</v>
          </cell>
          <cell r="TA30" t="e">
            <v>#N/A</v>
          </cell>
          <cell r="TB30" t="e">
            <v>#N/A</v>
          </cell>
          <cell r="TC30">
            <v>107.611</v>
          </cell>
          <cell r="TD30">
            <v>46.598959972623298</v>
          </cell>
          <cell r="TE30">
            <v>0.46046163227179898</v>
          </cell>
          <cell r="TF30">
            <v>34.3916942433614</v>
          </cell>
          <cell r="TG30">
            <v>3700.9246092223698</v>
          </cell>
          <cell r="TH30" t="e">
            <v>#N/A</v>
          </cell>
          <cell r="TI30" t="e">
            <v>#N/A</v>
          </cell>
          <cell r="TJ30" t="e">
            <v>#N/A</v>
          </cell>
          <cell r="TK30" t="e">
            <v>#N/A</v>
          </cell>
          <cell r="TL30" t="e">
            <v>#N/A</v>
          </cell>
          <cell r="TM30" t="e">
            <v>#N/A</v>
          </cell>
          <cell r="TN30">
            <v>83.533058705392392</v>
          </cell>
          <cell r="TO30">
            <v>-3.015607483593663</v>
          </cell>
          <cell r="TP30">
            <v>-5.4224094871391237</v>
          </cell>
          <cell r="TQ30">
            <v>86.13041391300311</v>
          </cell>
          <cell r="TR30">
            <v>88.322252927381754</v>
          </cell>
          <cell r="TS30">
            <v>65.455201529192692</v>
          </cell>
          <cell r="TT30">
            <v>65.297822334262293</v>
          </cell>
          <cell r="TU30">
            <v>2.004398707353872</v>
          </cell>
          <cell r="TV30">
            <v>3.552197776880472</v>
          </cell>
          <cell r="TW30">
            <v>14.292084463947729</v>
          </cell>
          <cell r="TX30">
            <v>15.5</v>
          </cell>
          <cell r="TY30">
            <v>1972.07352308687</v>
          </cell>
          <cell r="TZ30">
            <v>14.236144435922499</v>
          </cell>
          <cell r="UA30">
            <v>1630.833028634006</v>
          </cell>
          <cell r="UB30">
            <v>1397.752994715677</v>
          </cell>
          <cell r="UC30">
            <v>2793250.873692553</v>
          </cell>
          <cell r="UD30">
            <v>1381.3752606137</v>
          </cell>
          <cell r="UE30">
            <v>2724173.576903502</v>
          </cell>
          <cell r="UF30">
            <v>263.89614545512802</v>
          </cell>
          <cell r="UG30">
            <v>-2.304826600526888</v>
          </cell>
          <cell r="UH30" t="e">
            <v>#N/A</v>
          </cell>
          <cell r="UI30">
            <v>2497.5304999999898</v>
          </cell>
          <cell r="UJ30">
            <v>3563.3</v>
          </cell>
          <cell r="UK30">
            <v>-7.1576911895274886</v>
          </cell>
          <cell r="UL30">
            <v>-7.1297965274830544</v>
          </cell>
          <cell r="UM30">
            <v>-7.1433477156732099</v>
          </cell>
          <cell r="UN30">
            <v>3.9046046011184318E-2</v>
          </cell>
          <cell r="UO30">
            <v>1.0157295153155801</v>
          </cell>
          <cell r="UP30">
            <v>0.87919830858239301</v>
          </cell>
          <cell r="UQ30">
            <v>0.53123608964282498</v>
          </cell>
          <cell r="UR30">
            <v>44.375775462557201</v>
          </cell>
          <cell r="US30">
            <v>45.073784902336307</v>
          </cell>
          <cell r="UT30">
            <v>0.989681688371015</v>
          </cell>
          <cell r="UU30" t="e">
            <v>#N/A</v>
          </cell>
          <cell r="UV30" t="e">
            <v>#N/A</v>
          </cell>
          <cell r="UW30">
            <v>-1.380604192712934E-2</v>
          </cell>
          <cell r="UX30">
            <v>1998.3866135523749</v>
          </cell>
          <cell r="UY30">
            <v>-0.88313868948604046</v>
          </cell>
          <cell r="UZ30">
            <v>1520.60117601858</v>
          </cell>
          <cell r="VA30">
            <v>-2.2734828426105191</v>
          </cell>
          <cell r="VB30">
            <v>-2.0325397917807959</v>
          </cell>
          <cell r="VC30">
            <v>1555.9760239584079</v>
          </cell>
          <cell r="VD30">
            <v>1552.149226678642</v>
          </cell>
          <cell r="VE30">
            <v>55.175559406187368</v>
          </cell>
          <cell r="VF30">
            <v>55.521718268306643</v>
          </cell>
          <cell r="VG30">
            <v>0.46366384751204143</v>
          </cell>
          <cell r="VH30">
            <v>1.1702354710467771</v>
          </cell>
          <cell r="VI30">
            <v>9.1771170000000009</v>
          </cell>
          <cell r="VJ30">
            <v>10.199999999999999</v>
          </cell>
          <cell r="VK30">
            <v>1836.19918132163</v>
          </cell>
          <cell r="VL30">
            <v>280.59524016631298</v>
          </cell>
          <cell r="VM30">
            <v>24739.317534054218</v>
          </cell>
          <cell r="VN30">
            <v>22468.961418952549</v>
          </cell>
          <cell r="VO30">
            <v>41271194.579459682</v>
          </cell>
          <cell r="VP30">
            <v>22077.398587518801</v>
          </cell>
          <cell r="VQ30">
            <v>40538501.212113343</v>
          </cell>
          <cell r="VR30">
            <v>4625.0282233519902</v>
          </cell>
          <cell r="VS30">
            <v>-1.4244203123886079</v>
          </cell>
          <cell r="VT30">
            <v>22024.034395867398</v>
          </cell>
          <cell r="VU30">
            <v>44557.910499999998</v>
          </cell>
          <cell r="VV30">
            <v>56831.821000000004</v>
          </cell>
          <cell r="VW30">
            <v>-7.0134179401226726</v>
          </cell>
          <cell r="VX30">
            <v>-6.9935090320301292</v>
          </cell>
          <cell r="VY30">
            <v>-7.0020638928489989</v>
          </cell>
          <cell r="VZ30">
            <v>4.7901974199782392E-2</v>
          </cell>
          <cell r="WA30">
            <v>0.95091541985363603</v>
          </cell>
          <cell r="WB30">
            <v>0.81767584856712305</v>
          </cell>
          <cell r="WC30">
            <v>0.599464634425528</v>
          </cell>
          <cell r="WD30">
            <v>911.546628089009</v>
          </cell>
          <cell r="WE30">
            <v>866.80374456542597</v>
          </cell>
          <cell r="WF30">
            <v>0.61260497267528602</v>
          </cell>
          <cell r="WG30">
            <v>-1.42442031238816E-2</v>
          </cell>
          <cell r="WH30">
            <v>-1.794616582724938E-2</v>
          </cell>
          <cell r="WI30">
            <v>-2.3290598029574859E-2</v>
          </cell>
          <cell r="WJ30">
            <v>1836.809179112634</v>
          </cell>
          <cell r="WK30">
            <v>-7.9506333126933004E-2</v>
          </cell>
          <cell r="WL30">
            <v>19.6588541596178</v>
          </cell>
          <cell r="WM30" t="e">
            <v>#N/A</v>
          </cell>
          <cell r="WN30">
            <v>-11.91886376767188</v>
          </cell>
          <cell r="WO30" t="e">
            <v>#N/A</v>
          </cell>
          <cell r="WP30">
            <v>22.319028796091391</v>
          </cell>
          <cell r="WQ30">
            <v>62.428619833182253</v>
          </cell>
          <cell r="WR30" t="e">
            <v>#N/A</v>
          </cell>
          <cell r="WS30" t="e">
            <v>#N/A</v>
          </cell>
          <cell r="WT30" t="e">
            <v>#N/A</v>
          </cell>
          <cell r="WU30">
            <v>4.9305837176085818</v>
          </cell>
          <cell r="WV30">
            <v>4.8</v>
          </cell>
          <cell r="WW30">
            <v>1932.821741</v>
          </cell>
          <cell r="WX30" t="e">
            <v>#N/A</v>
          </cell>
          <cell r="WY30" t="e">
            <v>#N/A</v>
          </cell>
          <cell r="WZ30" t="e">
            <v>#N/A</v>
          </cell>
          <cell r="XA30" t="e">
            <v>#N/A</v>
          </cell>
          <cell r="XB30">
            <v>1604.6426600146001</v>
          </cell>
          <cell r="XC30">
            <v>3101488.2198122898</v>
          </cell>
          <cell r="XD30" t="e">
            <v>#N/A</v>
          </cell>
          <cell r="XE30" t="e">
            <v>#N/A</v>
          </cell>
          <cell r="XF30">
            <v>1604.6426600146001</v>
          </cell>
          <cell r="XG30">
            <v>2699.96199999999</v>
          </cell>
          <cell r="XH30">
            <v>3682.9</v>
          </cell>
          <cell r="XI30" t="e">
            <v>#N/A</v>
          </cell>
          <cell r="XJ30" t="e">
            <v>#N/A</v>
          </cell>
          <cell r="XK30" t="e">
            <v>#N/A</v>
          </cell>
          <cell r="XL30" t="e">
            <v>#N/A</v>
          </cell>
          <cell r="XM30">
            <v>1.4732449026876699</v>
          </cell>
          <cell r="XN30">
            <v>0.17494699960477</v>
          </cell>
          <cell r="XO30">
            <v>0.122300656384569</v>
          </cell>
          <cell r="XP30">
            <v>2.40429076748979</v>
          </cell>
          <cell r="XQ30">
            <v>3.5421091177833701</v>
          </cell>
          <cell r="XR30">
            <v>0.130663647433819</v>
          </cell>
          <cell r="XS30" t="e">
            <v>#N/A</v>
          </cell>
          <cell r="XT30" t="e">
            <v>#N/A</v>
          </cell>
          <cell r="XU30" t="e">
            <v>#N/A</v>
          </cell>
          <cell r="XV30" t="e">
            <v>#N/A</v>
          </cell>
          <cell r="XW30" t="e">
            <v>#N/A</v>
          </cell>
          <cell r="XX30">
            <v>28.2440370229297</v>
          </cell>
          <cell r="XY30">
            <v>1.6048575168698731</v>
          </cell>
          <cell r="XZ30">
            <v>2.380753124587387</v>
          </cell>
          <cell r="YA30">
            <v>27.797920014050732</v>
          </cell>
          <cell r="YB30">
            <v>27.587252643628691</v>
          </cell>
          <cell r="YC30">
            <v>56.456910193195732</v>
          </cell>
          <cell r="YD30">
            <v>56.60509079396622</v>
          </cell>
          <cell r="YE30">
            <v>1.2384535362554241</v>
          </cell>
          <cell r="YF30">
            <v>1.5239915002043249</v>
          </cell>
          <cell r="YG30">
            <v>2.056622</v>
          </cell>
          <cell r="YH30">
            <v>2.6</v>
          </cell>
          <cell r="YI30">
            <v>1624.996749636</v>
          </cell>
          <cell r="YJ30">
            <v>5.1101594264809496</v>
          </cell>
          <cell r="YK30">
            <v>171.52927453113989</v>
          </cell>
          <cell r="YL30">
            <v>206.74497589768069</v>
          </cell>
          <cell r="YM30">
            <v>335226.14950292202</v>
          </cell>
          <cell r="YN30">
            <v>206.024129930394</v>
          </cell>
          <cell r="YO30">
            <v>334788.54148347519</v>
          </cell>
          <cell r="YP30">
            <v>57.911323148635603</v>
          </cell>
          <cell r="YQ30">
            <v>-0.76514910660951951</v>
          </cell>
          <cell r="YR30">
            <v>166.632159428911</v>
          </cell>
          <cell r="YS30">
            <v>303.02800000000002</v>
          </cell>
          <cell r="YT30">
            <v>398</v>
          </cell>
          <cell r="YU30">
            <v>-6.3485525236244724</v>
          </cell>
          <cell r="YV30">
            <v>-6.3647204240397004</v>
          </cell>
          <cell r="YW30">
            <v>-6.3653227535335608</v>
          </cell>
          <cell r="YX30">
            <v>4.9303041600040377E-2</v>
          </cell>
          <cell r="YY30">
            <v>1.00325732091552</v>
          </cell>
          <cell r="YZ30">
            <v>1.0540893576874499</v>
          </cell>
          <cell r="ZA30">
            <v>0.48199142887479801</v>
          </cell>
          <cell r="ZB30">
            <v>13.6133837618746</v>
          </cell>
          <cell r="ZC30">
            <v>13.657726921533101</v>
          </cell>
          <cell r="ZD30">
            <v>0.47977411140773901</v>
          </cell>
          <cell r="ZE30">
            <v>-7.6514910660945021E-3</v>
          </cell>
          <cell r="ZF30">
            <v>-7.6514910660945012E-3</v>
          </cell>
          <cell r="ZG30">
            <v>-1.379432697646877E-2</v>
          </cell>
          <cell r="ZH30">
            <v>1621.447621870276</v>
          </cell>
          <cell r="ZI30">
            <v>-0.50620940606960207</v>
          </cell>
          <cell r="ZJ30">
            <v>11.804125489833</v>
          </cell>
          <cell r="ZK30" t="e">
            <v>#N/A</v>
          </cell>
          <cell r="ZL30">
            <v>-17.441842263297641</v>
          </cell>
          <cell r="ZM30" t="e">
            <v>#N/A</v>
          </cell>
          <cell r="ZN30">
            <v>14.297951666362479</v>
          </cell>
          <cell r="ZO30">
            <v>65.405653476113685</v>
          </cell>
          <cell r="ZP30" t="e">
            <v>#N/A</v>
          </cell>
          <cell r="ZQ30" t="e">
            <v>#N/A</v>
          </cell>
          <cell r="ZR30" t="e">
            <v>#N/A</v>
          </cell>
          <cell r="ZS30">
            <v>9.3591336229994742</v>
          </cell>
          <cell r="ZT30">
            <v>6.7</v>
          </cell>
          <cell r="ZU30">
            <v>2118.4391569999998</v>
          </cell>
          <cell r="ZV30" t="e">
            <v>#N/A</v>
          </cell>
          <cell r="ZW30" t="e">
            <v>#N/A</v>
          </cell>
          <cell r="ZX30" t="e">
            <v>#N/A</v>
          </cell>
          <cell r="ZY30" t="e">
            <v>#N/A</v>
          </cell>
          <cell r="ZZ30">
            <v>1155.307102</v>
          </cell>
          <cell r="AAA30">
            <v>2447447.803236993</v>
          </cell>
          <cell r="AAB30" t="e">
            <v>#N/A</v>
          </cell>
          <cell r="AAC30" t="e">
            <v>#N/A</v>
          </cell>
          <cell r="AAD30">
            <v>1155.307102</v>
          </cell>
          <cell r="AAE30">
            <v>1893.2175</v>
          </cell>
          <cell r="AAF30">
            <v>2563.2894999999999</v>
          </cell>
          <cell r="AAG30" t="e">
            <v>#N/A</v>
          </cell>
          <cell r="AAH30" t="e">
            <v>#N/A</v>
          </cell>
          <cell r="AAI30" t="e">
            <v>#N/A</v>
          </cell>
          <cell r="AAJ30" t="e">
            <v>#N/A</v>
          </cell>
          <cell r="AAK30">
            <v>1.1291910689182101</v>
          </cell>
          <cell r="AAL30">
            <v>0.21684982320721299</v>
          </cell>
          <cell r="AAM30">
            <v>0.18580256615080401</v>
          </cell>
          <cell r="AAN30">
            <v>2.1932368071770898</v>
          </cell>
          <cell r="AAO30">
            <v>2.47658341468708</v>
          </cell>
          <cell r="AAP30">
            <v>0.197366776545714</v>
          </cell>
          <cell r="AAQ30" t="e">
            <v>#N/A</v>
          </cell>
          <cell r="AAR30" t="e">
            <v>#N/A</v>
          </cell>
          <cell r="AAS30" t="e">
            <v>#N/A</v>
          </cell>
          <cell r="AAT30" t="e">
            <v>#N/A</v>
          </cell>
          <cell r="AAU30" t="e">
            <v>#N/A</v>
          </cell>
          <cell r="AAV30">
            <v>4.77487564034071</v>
          </cell>
          <cell r="AAW30" t="e">
            <v>#N/A</v>
          </cell>
          <cell r="AAX30">
            <v>-1.644202517904181</v>
          </cell>
          <cell r="AAY30" t="e">
            <v>#N/A</v>
          </cell>
          <cell r="AAZ30">
            <v>4.8546966854799827</v>
          </cell>
          <cell r="ABA30">
            <v>54.18955016680389</v>
          </cell>
          <cell r="ABB30" t="e">
            <v>#N/A</v>
          </cell>
          <cell r="ABC30" t="e">
            <v>#N/A</v>
          </cell>
          <cell r="ABD30" t="e">
            <v>#N/A</v>
          </cell>
          <cell r="ABE30">
            <v>5.2479262954817596</v>
          </cell>
          <cell r="ABF30">
            <v>5.6</v>
          </cell>
          <cell r="ABG30">
            <v>2247.1556300000002</v>
          </cell>
          <cell r="ABH30" t="e">
            <v>#N/A</v>
          </cell>
          <cell r="ABI30" t="e">
            <v>#N/A</v>
          </cell>
          <cell r="ABJ30" t="e">
            <v>#N/A</v>
          </cell>
          <cell r="ABK30" t="e">
            <v>#N/A</v>
          </cell>
          <cell r="ABL30">
            <v>137.258155227114</v>
          </cell>
          <cell r="ABM30">
            <v>308440.43628202321</v>
          </cell>
          <cell r="ABN30" t="e">
            <v>#N/A</v>
          </cell>
          <cell r="ABO30">
            <v>3.4270393660990939</v>
          </cell>
          <cell r="ABP30">
            <v>137.258155227114</v>
          </cell>
          <cell r="ABQ30">
            <v>268.31849999999997</v>
          </cell>
          <cell r="ABR30">
            <v>364.56760845972599</v>
          </cell>
          <cell r="ABS30" t="e">
            <v>#N/A</v>
          </cell>
          <cell r="ABT30" t="e">
            <v>#N/A</v>
          </cell>
          <cell r="ABU30" t="e">
            <v>#N/A</v>
          </cell>
          <cell r="ABV30" t="e">
            <v>#N/A</v>
          </cell>
          <cell r="ABW30">
            <v>1.04139063591893</v>
          </cell>
          <cell r="ABX30">
            <v>0.613227173620573</v>
          </cell>
          <cell r="ABY30">
            <v>0.503445938180345</v>
          </cell>
          <cell r="ABZ30">
            <v>2.4038917464458001</v>
          </cell>
          <cell r="ACA30">
            <v>2.5033903545114802</v>
          </cell>
          <cell r="ACB30">
            <v>0.55140243837164105</v>
          </cell>
          <cell r="ACC30">
            <v>3.4270393660990099E-2</v>
          </cell>
          <cell r="ACD30" t="e">
            <v>#N/A</v>
          </cell>
          <cell r="ACE30" t="e">
            <v>#N/A</v>
          </cell>
          <cell r="ACF30" t="e">
            <v>#N/A</v>
          </cell>
          <cell r="ACG30" t="e">
            <v>#N/A</v>
          </cell>
          <cell r="ACH30">
            <v>490.963011608236</v>
          </cell>
          <cell r="ACI30">
            <v>-0.83483707126883466</v>
          </cell>
          <cell r="ACJ30">
            <v>-1.527769700474479</v>
          </cell>
          <cell r="ACK30">
            <v>495.09625871444928</v>
          </cell>
          <cell r="ACL30">
            <v>498.58016835290641</v>
          </cell>
          <cell r="ACM30">
            <v>66.01753709233914</v>
          </cell>
          <cell r="ACN30">
            <v>66.207237119615328</v>
          </cell>
          <cell r="ACO30">
            <v>0.92439656836882378</v>
          </cell>
          <cell r="ACP30">
            <v>1.205938055460809</v>
          </cell>
          <cell r="ACQ30">
            <v>7.4594290000000001</v>
          </cell>
          <cell r="ACR30">
            <v>8</v>
          </cell>
          <cell r="ACS30">
            <v>1472.4452398652099</v>
          </cell>
          <cell r="ACT30">
            <v>93.024305572088593</v>
          </cell>
          <cell r="ACU30">
            <v>7707.2513424039116</v>
          </cell>
          <cell r="ACV30">
            <v>7132.3344006657444</v>
          </cell>
          <cell r="ACW30">
            <v>10571881.351813691</v>
          </cell>
          <cell r="ACX30">
            <v>7070.35471698113</v>
          </cell>
          <cell r="ACY30">
            <v>10410710.1471774</v>
          </cell>
          <cell r="ACZ30">
            <v>1371.29623463336</v>
          </cell>
          <cell r="ADA30">
            <v>-1.7585989969063129</v>
          </cell>
          <cell r="ADB30">
            <v>7079.6337603216807</v>
          </cell>
          <cell r="ADC30">
            <v>11641.101000000001</v>
          </cell>
          <cell r="ADD30">
            <v>15290</v>
          </cell>
          <cell r="ADE30">
            <v>-6.8347849891086021</v>
          </cell>
          <cell r="ADF30">
            <v>-6.8278859842022879</v>
          </cell>
          <cell r="ADG30">
            <v>-6.8363873147972658</v>
          </cell>
          <cell r="ADH30">
            <v>5.3877682537106987E-2</v>
          </cell>
          <cell r="ADI30">
            <v>0.98706726384143095</v>
          </cell>
          <cell r="ADJ30">
            <v>1.0023102930108101</v>
          </cell>
          <cell r="ADK30">
            <v>0.61577030716395198</v>
          </cell>
          <cell r="ADL30">
            <v>302.32044446414199</v>
          </cell>
          <cell r="ADM30">
            <v>298.41061392054598</v>
          </cell>
          <cell r="ADN30">
            <v>0.64886775919242889</v>
          </cell>
          <cell r="ADO30">
            <v>-1.7585989969060498E-2</v>
          </cell>
          <cell r="ADP30">
            <v>-7.9964749092910972E-3</v>
          </cell>
          <cell r="ADQ30">
            <v>-1.7819294474087779E-2</v>
          </cell>
          <cell r="ADR30">
            <v>1482.247011697445</v>
          </cell>
          <cell r="ADS30">
            <v>7.7561358617206366E-2</v>
          </cell>
          <cell r="ADT30">
            <v>811.35316409482994</v>
          </cell>
          <cell r="ADU30" t="e">
            <v>#N/A</v>
          </cell>
          <cell r="ADV30">
            <v>-4.2508984207482943</v>
          </cell>
          <cell r="ADW30" t="e">
            <v>#N/A</v>
          </cell>
          <cell r="ADX30">
            <v>847.37417971830416</v>
          </cell>
          <cell r="ADY30">
            <v>62.211732622025323</v>
          </cell>
          <cell r="ADZ30" t="e">
            <v>#N/A</v>
          </cell>
          <cell r="AEA30" t="e">
            <v>#N/A</v>
          </cell>
          <cell r="AEB30" t="e">
            <v>#N/A</v>
          </cell>
          <cell r="AEC30">
            <v>12.657435088699531</v>
          </cell>
          <cell r="AED30">
            <v>14</v>
          </cell>
          <cell r="AEE30">
            <v>2081.2273730000002</v>
          </cell>
          <cell r="AEF30">
            <v>95.106652910380802</v>
          </cell>
          <cell r="AEG30" t="e">
            <v>#N/A</v>
          </cell>
          <cell r="AEH30" t="e">
            <v>#N/A</v>
          </cell>
          <cell r="AEI30" t="e">
            <v>#N/A</v>
          </cell>
          <cell r="AEJ30">
            <v>14889.832295128001</v>
          </cell>
          <cell r="AEK30">
            <v>30989126.551999811</v>
          </cell>
          <cell r="AEL30" t="e">
            <v>#N/A</v>
          </cell>
          <cell r="AEM30">
            <v>-25.308985581310701</v>
          </cell>
          <cell r="AEN30">
            <v>14889.832295128001</v>
          </cell>
          <cell r="AEO30">
            <v>27830.375</v>
          </cell>
          <cell r="AEP30">
            <v>38221</v>
          </cell>
          <cell r="AEQ30" t="e">
            <v>#N/A</v>
          </cell>
          <cell r="AER30" t="e">
            <v>#N/A</v>
          </cell>
          <cell r="AES30" t="e">
            <v>#N/A</v>
          </cell>
          <cell r="AET30" t="e">
            <v>#N/A</v>
          </cell>
          <cell r="AEU30">
            <v>2.1221700000000001</v>
          </cell>
          <cell r="AEV30">
            <v>0.76065336394846805</v>
          </cell>
          <cell r="AEW30">
            <v>0.45180015715150501</v>
          </cell>
          <cell r="AEX30">
            <v>82.52560331179339</v>
          </cell>
          <cell r="AEY30">
            <v>175.133359580188</v>
          </cell>
          <cell r="AEZ30">
            <v>0.253818671305375</v>
          </cell>
          <cell r="AFA30">
            <v>-5.737900503138621E-2</v>
          </cell>
          <cell r="AFB30">
            <v>-1.34403000730417E-2</v>
          </cell>
          <cell r="AFC30" t="e">
            <v>#N/A</v>
          </cell>
          <cell r="AFD30" t="e">
            <v>#N/A</v>
          </cell>
          <cell r="AFE30" t="e">
            <v>#N/A</v>
          </cell>
          <cell r="AFF30">
            <v>150.71020686325201</v>
          </cell>
          <cell r="AFG30">
            <v>0.23590796167562991</v>
          </cell>
          <cell r="AFH30">
            <v>-0.33740535831801027</v>
          </cell>
          <cell r="AFI30">
            <v>150.35550625318311</v>
          </cell>
          <cell r="AFJ30">
            <v>151.22043270607401</v>
          </cell>
          <cell r="AFK30">
            <v>65.425316963624354</v>
          </cell>
          <cell r="AFL30">
            <v>65.897851841615235</v>
          </cell>
          <cell r="AFM30">
            <v>-0.72313973305426771</v>
          </cell>
          <cell r="AFN30">
            <v>1.4283920150771401</v>
          </cell>
          <cell r="AFO30">
            <v>6.9043269999999994</v>
          </cell>
          <cell r="AFP30">
            <v>6.7</v>
          </cell>
          <cell r="AFQ30">
            <v>1806.6228680961401</v>
          </cell>
          <cell r="AFR30">
            <v>31.437737318831601</v>
          </cell>
          <cell r="AFS30">
            <v>4978.0205979578159</v>
          </cell>
          <cell r="AFT30">
            <v>4634.3217777474529</v>
          </cell>
          <cell r="AFU30">
            <v>8537321.6532173138</v>
          </cell>
          <cell r="AFV30">
            <v>4611.1888691986906</v>
          </cell>
          <cell r="AFW30">
            <v>8330679.2602047352</v>
          </cell>
          <cell r="AFX30">
            <v>366.50123830410701</v>
          </cell>
          <cell r="AFY30">
            <v>-11.42561819672763</v>
          </cell>
          <cell r="AFZ30" t="e">
            <v>#N/A</v>
          </cell>
          <cell r="AGA30">
            <v>7554.1469999999899</v>
          </cell>
          <cell r="AGB30">
            <v>9964.6744999999992</v>
          </cell>
          <cell r="AGC30">
            <v>-7.4090879425247724</v>
          </cell>
          <cell r="AGD30">
            <v>-7.4273205358191321</v>
          </cell>
          <cell r="AGE30">
            <v>-7.4273707636915498</v>
          </cell>
          <cell r="AGF30">
            <v>5.1308564874831313E-2</v>
          </cell>
          <cell r="AGG30">
            <v>0.93958509990921801</v>
          </cell>
          <cell r="AGH30">
            <v>0.62714595093938996</v>
          </cell>
          <cell r="AGI30">
            <v>0.53651213157946098</v>
          </cell>
          <cell r="AGJ30">
            <v>80.857854334985106</v>
          </cell>
          <cell r="AGK30">
            <v>75.972835143782106</v>
          </cell>
          <cell r="AGL30">
            <v>0.53625098894336098</v>
          </cell>
          <cell r="AGM30">
            <v>4.1116930576547556E-3</v>
          </cell>
          <cell r="AGN30">
            <v>-4.6025294888214731E-4</v>
          </cell>
          <cell r="AGO30">
            <v>-3.6164719074459548E-2</v>
          </cell>
          <cell r="AGP30">
            <v>1842.1944057080441</v>
          </cell>
          <cell r="AGQ30">
            <v>0.14614640137990961</v>
          </cell>
          <cell r="AGR30">
            <v>473.72825751637799</v>
          </cell>
          <cell r="AGS30" t="e">
            <v>#N/A</v>
          </cell>
          <cell r="AGT30">
            <v>-6.1561192465688466</v>
          </cell>
          <cell r="AGU30" t="e">
            <v>#N/A</v>
          </cell>
          <cell r="AGV30">
            <v>504.80463266546798</v>
          </cell>
          <cell r="AGW30">
            <v>82.181819792886827</v>
          </cell>
          <cell r="AGX30" t="e">
            <v>#N/A</v>
          </cell>
          <cell r="AGY30" t="e">
            <v>#N/A</v>
          </cell>
          <cell r="AGZ30" t="e">
            <v>#N/A</v>
          </cell>
          <cell r="AHA30">
            <v>8.1684136129758116</v>
          </cell>
          <cell r="AHB30">
            <v>11.7</v>
          </cell>
          <cell r="AHC30">
            <v>1871.5027219999999</v>
          </cell>
          <cell r="AHD30">
            <v>57.088225680237898</v>
          </cell>
          <cell r="AHE30" t="e">
            <v>#N/A</v>
          </cell>
          <cell r="AHF30" t="e">
            <v>#N/A</v>
          </cell>
          <cell r="AHG30" t="e">
            <v>#N/A</v>
          </cell>
          <cell r="AHH30">
            <v>12313.8401980406</v>
          </cell>
          <cell r="AHI30">
            <v>23045385.448906001</v>
          </cell>
          <cell r="AHJ30" t="e">
            <v>#N/A</v>
          </cell>
          <cell r="AHK30">
            <v>19.79873033915166</v>
          </cell>
          <cell r="AHL30">
            <v>12313.8401980406</v>
          </cell>
          <cell r="AHM30">
            <v>16969.031500000001</v>
          </cell>
          <cell r="AHN30">
            <v>22759.948938007401</v>
          </cell>
          <cell r="AHO30" t="e">
            <v>#N/A</v>
          </cell>
          <cell r="AHP30" t="e">
            <v>#N/A</v>
          </cell>
          <cell r="AHQ30" t="e">
            <v>#N/A</v>
          </cell>
          <cell r="AHR30" t="e">
            <v>#N/A</v>
          </cell>
          <cell r="AHS30">
            <v>8.8582499999999995E-2</v>
          </cell>
          <cell r="AHT30">
            <v>2.1948817837645299E-2</v>
          </cell>
          <cell r="AHU30">
            <v>0.243713337787101</v>
          </cell>
          <cell r="AHV30">
            <v>23.863083813207499</v>
          </cell>
          <cell r="AHW30">
            <v>2.11385162188345</v>
          </cell>
          <cell r="AHX30">
            <v>5.8047727470122903E-3</v>
          </cell>
          <cell r="AHY30">
            <v>-0.32331970640444802</v>
          </cell>
          <cell r="AHZ30" t="e">
            <v>#N/A</v>
          </cell>
          <cell r="AIA30" t="e">
            <v>#N/A</v>
          </cell>
          <cell r="AIB30" t="e">
            <v>#N/A</v>
          </cell>
          <cell r="AIC30" t="e">
            <v>#N/A</v>
          </cell>
          <cell r="AID30">
            <v>2680.5589984922699</v>
          </cell>
          <cell r="AIE30">
            <v>-5.8368140229046901</v>
          </cell>
          <cell r="AIF30">
            <v>-5.4402454902924617</v>
          </cell>
          <cell r="AIG30">
            <v>2846.7165492300801</v>
          </cell>
          <cell r="AIH30">
            <v>2834.7778739390469</v>
          </cell>
          <cell r="AII30">
            <v>72.360801258710183</v>
          </cell>
          <cell r="AIJ30">
            <v>72.831097448270896</v>
          </cell>
          <cell r="AIK30">
            <v>-0.60666983607386982</v>
          </cell>
          <cell r="AIL30">
            <v>0.80451035934361315</v>
          </cell>
          <cell r="AIM30">
            <v>6.1234040000000007</v>
          </cell>
          <cell r="AIN30">
            <v>10.199999999999999</v>
          </cell>
          <cell r="AIO30">
            <v>1590.7938802553899</v>
          </cell>
          <cell r="AIP30">
            <v>496.70000292832998</v>
          </cell>
          <cell r="AIQ30">
            <v>4651.9771028621244</v>
          </cell>
          <cell r="AIR30">
            <v>4367.1177508663804</v>
          </cell>
          <cell r="AIS30">
            <v>6968693.7877248218</v>
          </cell>
          <cell r="AIT30">
            <v>4150.5</v>
          </cell>
          <cell r="AIU30">
            <v>6602589.9999999963</v>
          </cell>
          <cell r="AIV30">
            <v>10525.765930518601</v>
          </cell>
          <cell r="AIW30">
            <v>-2.6702481409120571</v>
          </cell>
          <cell r="AIX30">
            <v>3978.4</v>
          </cell>
          <cell r="AIY30">
            <v>6387.3499999999894</v>
          </cell>
          <cell r="AIZ30">
            <v>8714.5</v>
          </cell>
          <cell r="AJA30">
            <v>-5.5547050269272864</v>
          </cell>
          <cell r="AJB30">
            <v>-5.5230944152534196</v>
          </cell>
          <cell r="AJC30">
            <v>-5.5296419129966434</v>
          </cell>
          <cell r="AJD30">
            <v>3.8471780674498017E-2</v>
          </cell>
          <cell r="AJE30">
            <v>9.1215100000000007</v>
          </cell>
          <cell r="AJF30">
            <v>10.099616142767299</v>
          </cell>
          <cell r="AJG30">
            <v>0.70956343598412408</v>
          </cell>
          <cell r="AJH30">
            <v>181.45208413957701</v>
          </cell>
          <cell r="AJI30">
            <v>1655.117</v>
          </cell>
          <cell r="AJJ30">
            <v>0.60127963601136203</v>
          </cell>
          <cell r="AJK30">
            <v>-5.3431205761573869E-2</v>
          </cell>
          <cell r="AJL30">
            <v>-2.4745088242128219E-2</v>
          </cell>
          <cell r="AJM30" t="e">
            <v>#N/A</v>
          </cell>
          <cell r="AJN30">
            <v>1595.719232975187</v>
          </cell>
          <cell r="AJO30">
            <v>1.0628171522170331</v>
          </cell>
          <cell r="AJP30">
            <v>23.4832077664636</v>
          </cell>
          <cell r="AJQ30" t="e">
            <v>#N/A</v>
          </cell>
          <cell r="AJR30">
            <v>-5.6460106541111106</v>
          </cell>
          <cell r="AJS30" t="e">
            <v>#N/A</v>
          </cell>
          <cell r="AJT30">
            <v>24.888410049497061</v>
          </cell>
          <cell r="AJU30" t="e">
            <v>#N/A</v>
          </cell>
          <cell r="AJV30" t="e">
            <v>#N/A</v>
          </cell>
          <cell r="AJW30" t="e">
            <v>#N/A</v>
          </cell>
          <cell r="AJX30" t="e">
            <v>#N/A</v>
          </cell>
          <cell r="AJY30" t="e">
            <v>#N/A</v>
          </cell>
          <cell r="AJZ30" t="e">
            <v>#N/A</v>
          </cell>
          <cell r="AKA30" t="e">
            <v>#N/A</v>
          </cell>
          <cell r="AKB30">
            <v>4.0591779640084704</v>
          </cell>
          <cell r="AKC30" t="e">
            <v>#N/A</v>
          </cell>
          <cell r="AKD30" t="e">
            <v>#N/A</v>
          </cell>
          <cell r="AKE30" t="e">
            <v>#N/A</v>
          </cell>
          <cell r="AKF30" t="e">
            <v>#N/A</v>
          </cell>
          <cell r="AKG30" t="e">
            <v>#N/A</v>
          </cell>
          <cell r="AKH30" t="e">
            <v>#N/A</v>
          </cell>
          <cell r="AKI30" t="e">
            <v>#N/A</v>
          </cell>
          <cell r="AKJ30" t="e">
            <v>#N/A</v>
          </cell>
          <cell r="AKK30">
            <v>1523.3665000000001</v>
          </cell>
          <cell r="AKL30">
            <v>1991.7460000000001</v>
          </cell>
          <cell r="AKM30" t="e">
            <v>#N/A</v>
          </cell>
          <cell r="AKN30" t="e">
            <v>#N/A</v>
          </cell>
          <cell r="AKO30" t="e">
            <v>#N/A</v>
          </cell>
          <cell r="AKP30" t="e">
            <v>#N/A</v>
          </cell>
          <cell r="AKQ30">
            <v>0.552854281422133</v>
          </cell>
          <cell r="AKR30">
            <v>0.29661906977829999</v>
          </cell>
          <cell r="AKS30">
            <v>0.49236143987511199</v>
          </cell>
          <cell r="AKT30">
            <v>11.5622259887824</v>
          </cell>
          <cell r="AKU30">
            <v>6.3922261406686403</v>
          </cell>
          <cell r="AKV30" t="e">
            <v>#N/A</v>
          </cell>
          <cell r="AKW30" t="e">
            <v>#N/A</v>
          </cell>
          <cell r="AKX30" t="e">
            <v>#N/A</v>
          </cell>
          <cell r="AKY30" t="e">
            <v>#N/A</v>
          </cell>
          <cell r="AKZ30" t="e">
            <v>#N/A</v>
          </cell>
          <cell r="ALA30" t="e">
            <v>#N/A</v>
          </cell>
          <cell r="ALB30">
            <v>35.983408805841599</v>
          </cell>
          <cell r="ALC30" t="e">
            <v>#N/A</v>
          </cell>
          <cell r="ALD30">
            <v>-1.043098964850087</v>
          </cell>
          <cell r="ALE30" t="e">
            <v>#N/A</v>
          </cell>
          <cell r="ALF30">
            <v>36.362707834858469</v>
          </cell>
          <cell r="ALG30" t="e">
            <v>#N/A</v>
          </cell>
          <cell r="ALH30" t="e">
            <v>#N/A</v>
          </cell>
          <cell r="ALI30" t="e">
            <v>#N/A</v>
          </cell>
          <cell r="ALJ30" t="e">
            <v>#N/A</v>
          </cell>
          <cell r="ALK30" t="e">
            <v>#N/A</v>
          </cell>
          <cell r="ALL30" t="e">
            <v>#N/A</v>
          </cell>
          <cell r="ALM30" t="e">
            <v>#N/A</v>
          </cell>
          <cell r="ALN30">
            <v>10.1322187054647</v>
          </cell>
          <cell r="ALO30" t="e">
            <v>#N/A</v>
          </cell>
          <cell r="ALP30" t="e">
            <v>#N/A</v>
          </cell>
          <cell r="ALQ30" t="e">
            <v>#N/A</v>
          </cell>
          <cell r="ALR30" t="e">
            <v>#N/A</v>
          </cell>
          <cell r="ALS30" t="e">
            <v>#N/A</v>
          </cell>
          <cell r="ALT30" t="e">
            <v>#N/A</v>
          </cell>
          <cell r="ALU30" t="e">
            <v>#N/A</v>
          </cell>
          <cell r="ALV30" t="e">
            <v>#N/A</v>
          </cell>
          <cell r="ALW30">
            <v>3868.3975</v>
          </cell>
          <cell r="ALX30">
            <v>5325</v>
          </cell>
          <cell r="ALY30" t="e">
            <v>#N/A</v>
          </cell>
          <cell r="ALZ30" t="e">
            <v>#N/A</v>
          </cell>
          <cell r="AMA30" t="e">
            <v>#N/A</v>
          </cell>
          <cell r="AMB30" t="e">
            <v>#N/A</v>
          </cell>
          <cell r="AMC30">
            <v>1.19603332669455</v>
          </cell>
          <cell r="AMD30">
            <v>0.39043777311540501</v>
          </cell>
          <cell r="AME30">
            <v>0.33205765955545302</v>
          </cell>
          <cell r="AMF30">
            <v>11.9485665108948</v>
          </cell>
          <cell r="AMG30">
            <v>14.290883753256701</v>
          </cell>
          <cell r="AMH30" t="e">
            <v>#N/A</v>
          </cell>
          <cell r="AMI30" t="e">
            <v>#N/A</v>
          </cell>
          <cell r="AMJ30" t="e">
            <v>#N/A</v>
          </cell>
          <cell r="AMK30" t="e">
            <v>#N/A</v>
          </cell>
          <cell r="AML30" t="e">
            <v>#N/A</v>
          </cell>
          <cell r="AMM30" t="e">
            <v>#N/A</v>
          </cell>
          <cell r="AMN30">
            <v>1336.6646853703201</v>
          </cell>
          <cell r="AMO30">
            <v>-2.0363064340573889</v>
          </cell>
          <cell r="AMP30">
            <v>-2.7568997543476641</v>
          </cell>
          <cell r="AMQ30">
            <v>1364.449049147546</v>
          </cell>
          <cell r="AMR30">
            <v>1374.559924553703</v>
          </cell>
          <cell r="AMS30">
            <v>66.415159269171895</v>
          </cell>
          <cell r="AMT30">
            <v>66.739391598796374</v>
          </cell>
          <cell r="AMU30">
            <v>2.67721969548198</v>
          </cell>
          <cell r="AMV30">
            <v>1.7241647176862609</v>
          </cell>
          <cell r="AMW30">
            <v>8.4159050000000004</v>
          </cell>
          <cell r="AMX30">
            <v>10.4</v>
          </cell>
          <cell r="AMY30">
            <v>1578.92684206742</v>
          </cell>
          <cell r="AMZ30">
            <v>237.38450718883001</v>
          </cell>
          <cell r="ANA30">
            <v>28378.122852367658</v>
          </cell>
          <cell r="ANB30">
            <v>25989.846992329109</v>
          </cell>
          <cell r="ANC30">
            <v>41439731.212094992</v>
          </cell>
          <cell r="AND30">
            <v>25303.2699796827</v>
          </cell>
          <cell r="ANE30">
            <v>39952012.162999757</v>
          </cell>
          <cell r="ANF30">
            <v>3434.29508334191</v>
          </cell>
          <cell r="ANG30">
            <v>-1.146508994337436</v>
          </cell>
          <cell r="ANH30">
            <v>25299</v>
          </cell>
          <cell r="ANI30">
            <v>42520.799444745688</v>
          </cell>
          <cell r="ANJ30">
            <v>57714.132235600802</v>
          </cell>
          <cell r="ANK30">
            <v>-7.028688926687102</v>
          </cell>
          <cell r="ANL30">
            <v>-7.0219591363610876</v>
          </cell>
          <cell r="ANM30">
            <v>-7.0318803748529142</v>
          </cell>
          <cell r="ANN30">
            <v>5.5741200856565538E-2</v>
          </cell>
          <cell r="ANO30">
            <v>0.77998800000000001</v>
          </cell>
          <cell r="ANP30">
            <v>0.78860880815029699</v>
          </cell>
          <cell r="ANQ30">
            <v>0.657287143107956</v>
          </cell>
          <cell r="ANR30">
            <v>987.83274042815503</v>
          </cell>
          <cell r="ANS30">
            <v>770.49768354107607</v>
          </cell>
          <cell r="ANT30">
            <v>0.52710717806228002</v>
          </cell>
          <cell r="ANU30">
            <v>-2.4392515504990039E-2</v>
          </cell>
          <cell r="ANV30">
            <v>-1.449723805669109E-2</v>
          </cell>
          <cell r="ANW30">
            <v>-1.42542303500564E-2</v>
          </cell>
          <cell r="ANX30">
            <v>1594.458452345868</v>
          </cell>
          <cell r="ANY30">
            <v>-0.43277862488062541</v>
          </cell>
          <cell r="ANZ30">
            <v>11371.595451061101</v>
          </cell>
          <cell r="AOA30">
            <v>-1.352759670324355</v>
          </cell>
          <cell r="AOB30">
            <v>-1.886296806226162</v>
          </cell>
          <cell r="AOC30">
            <v>11527.53529957617</v>
          </cell>
          <cell r="AOD30">
            <v>11590.22142768608</v>
          </cell>
          <cell r="AOE30">
            <v>74.15847711449031</v>
          </cell>
          <cell r="AOF30">
            <v>74.398025325957761</v>
          </cell>
          <cell r="AOG30">
            <v>0.48069059280759768</v>
          </cell>
          <cell r="AOH30">
            <v>1.122586927838398</v>
          </cell>
          <cell r="AOI30">
            <v>5.429443</v>
          </cell>
          <cell r="AOJ30">
            <v>6.9</v>
          </cell>
          <cell r="AOK30">
            <v>1660.2032401747699</v>
          </cell>
          <cell r="AOL30">
            <v>1976.35908150409</v>
          </cell>
          <cell r="AOM30">
            <v>141117.69348421521</v>
          </cell>
          <cell r="AON30">
            <v>133455.78875357501</v>
          </cell>
          <cell r="AOO30">
            <v>222567580.56148931</v>
          </cell>
          <cell r="AOP30">
            <v>130957.55090630399</v>
          </cell>
          <cell r="AOQ30">
            <v>217416150.3399983</v>
          </cell>
          <cell r="AOR30">
            <v>26470.121368660399</v>
          </cell>
          <cell r="AOS30">
            <v>-2.3804766729614402</v>
          </cell>
          <cell r="AOT30">
            <v>130527.072063385</v>
          </cell>
          <cell r="AOU30">
            <v>189679.35353921101</v>
          </cell>
          <cell r="AOV30">
            <v>260282</v>
          </cell>
          <cell r="AOW30">
            <v>-6.703706742123706</v>
          </cell>
          <cell r="AOX30">
            <v>-6.7029375443542891</v>
          </cell>
          <cell r="AOY30">
            <v>-6.7053082069448244</v>
          </cell>
          <cell r="AOZ30">
            <v>5.5502380414810031E-2</v>
          </cell>
          <cell r="APA30">
            <v>1.171</v>
          </cell>
          <cell r="APB30">
            <v>1.10051860875121</v>
          </cell>
          <cell r="APC30">
            <v>0.58785110345878</v>
          </cell>
          <cell r="APD30">
            <v>5857.0102476515804</v>
          </cell>
          <cell r="APE30">
            <v>6858.5590000000002</v>
          </cell>
          <cell r="APF30">
            <v>0.63289935052717605</v>
          </cell>
          <cell r="APG30">
            <v>-2.3804766729618201E-2</v>
          </cell>
          <cell r="APH30">
            <v>-5.8555604164405488E-3</v>
          </cell>
          <cell r="API30">
            <v>4.9842988505014847E-2</v>
          </cell>
          <cell r="APJ30">
            <v>1667.7251892944</v>
          </cell>
          <cell r="APK30">
            <v>0.40167601375669099</v>
          </cell>
        </row>
        <row r="31">
          <cell r="A31">
            <v>1994</v>
          </cell>
          <cell r="B31">
            <v>255.49322744650399</v>
          </cell>
          <cell r="C31">
            <v>-1.032604003293669</v>
          </cell>
          <cell r="D31">
            <v>-0.56512078701190793</v>
          </cell>
          <cell r="E31">
            <v>258.15898748614842</v>
          </cell>
          <cell r="F31">
            <v>256.94527862727239</v>
          </cell>
          <cell r="G31">
            <v>62.474675225686887</v>
          </cell>
          <cell r="H31">
            <v>62.749942990741197</v>
          </cell>
          <cell r="I31">
            <v>1.4381489978997131</v>
          </cell>
          <cell r="J31">
            <v>1.2493134487249871</v>
          </cell>
          <cell r="K31">
            <v>4.0252889999999999</v>
          </cell>
          <cell r="L31">
            <v>4.5999999999999996</v>
          </cell>
          <cell r="M31">
            <v>1799.5079920000001</v>
          </cell>
          <cell r="N31">
            <v>67.489180222201796</v>
          </cell>
          <cell r="O31">
            <v>3790.2904539646102</v>
          </cell>
          <cell r="P31">
            <v>3637.7203092531231</v>
          </cell>
          <cell r="Q31">
            <v>6553041.1656983215</v>
          </cell>
          <cell r="R31">
            <v>3600.0749125805501</v>
          </cell>
          <cell r="S31">
            <v>6478363.5769874016</v>
          </cell>
          <cell r="T31">
            <v>806.60424171913496</v>
          </cell>
          <cell r="U31">
            <v>-0.54187832021572735</v>
          </cell>
          <cell r="V31" t="e">
            <v>#N/A</v>
          </cell>
          <cell r="W31">
            <v>6040.3090000000002</v>
          </cell>
          <cell r="X31">
            <v>7936.12</v>
          </cell>
          <cell r="Y31">
            <v>-6.9938817234960826</v>
          </cell>
          <cell r="Z31">
            <v>-6.9893777387089333</v>
          </cell>
          <cell r="AA31">
            <v>-6.9909518436970188</v>
          </cell>
          <cell r="AB31">
            <v>5.6796701867642532E-2</v>
          </cell>
          <cell r="AC31">
            <v>0.98396110549915305</v>
          </cell>
          <cell r="AD31">
            <v>1.0392515249205501</v>
          </cell>
          <cell r="AE31">
            <v>0.6694348433788031</v>
          </cell>
          <cell r="AF31">
            <v>171.03606869999501</v>
          </cell>
          <cell r="AG31">
            <v>168.292839238276</v>
          </cell>
          <cell r="AH31">
            <v>0.69180717829154603</v>
          </cell>
          <cell r="AI31">
            <v>-5.4187832021631004E-3</v>
          </cell>
          <cell r="AJ31">
            <v>-6.5443642641594829E-3</v>
          </cell>
          <cell r="AK31" t="e">
            <v>#N/A</v>
          </cell>
          <cell r="AL31">
            <v>1801.414239855003</v>
          </cell>
          <cell r="AM31">
            <v>-0.22487022266165499</v>
          </cell>
          <cell r="AN31">
            <v>307.53649882264801</v>
          </cell>
          <cell r="AO31">
            <v>-0.9717053499206818</v>
          </cell>
          <cell r="AP31">
            <v>-0.86210920953102566</v>
          </cell>
          <cell r="AQ31">
            <v>310.55417030995159</v>
          </cell>
          <cell r="AR31">
            <v>310.21085517406863</v>
          </cell>
          <cell r="AS31">
            <v>54.939957427514443</v>
          </cell>
          <cell r="AT31">
            <v>55.211097796630924</v>
          </cell>
          <cell r="AU31">
            <v>2.721597945168952</v>
          </cell>
          <cell r="AV31">
            <v>1.238104629758574</v>
          </cell>
          <cell r="AW31">
            <v>8.2295529999999992</v>
          </cell>
          <cell r="AX31">
            <v>9.6</v>
          </cell>
          <cell r="AY31">
            <v>1572.8274974974399</v>
          </cell>
          <cell r="AZ31">
            <v>63.494967282957496</v>
          </cell>
          <cell r="BA31">
            <v>4233.0296230133972</v>
          </cell>
          <cell r="BB31">
            <v>3884.6702066818088</v>
          </cell>
          <cell r="BC31">
            <v>6161904.329585379</v>
          </cell>
          <cell r="BD31">
            <v>3807.8661502711002</v>
          </cell>
          <cell r="BE31">
            <v>5989116.5879361052</v>
          </cell>
          <cell r="BF31">
            <v>831.08592621917296</v>
          </cell>
          <cell r="BG31">
            <v>-0.17998656024544871</v>
          </cell>
          <cell r="BH31">
            <v>3848.5726117886102</v>
          </cell>
          <cell r="BI31">
            <v>7666.9904999999899</v>
          </cell>
          <cell r="BJ31" t="e">
            <v>#N/A</v>
          </cell>
          <cell r="BK31">
            <v>-6.7679082518575173</v>
          </cell>
          <cell r="BL31">
            <v>-6.776882781505428</v>
          </cell>
          <cell r="BM31">
            <v>-6.7766309498668269</v>
          </cell>
          <cell r="BN31">
            <v>5.6915211062166508E-2</v>
          </cell>
          <cell r="BO31">
            <v>0.98305895651699604</v>
          </cell>
          <cell r="BP31">
            <v>1.0313191783856599</v>
          </cell>
          <cell r="BQ31">
            <v>0.67181305949701697</v>
          </cell>
          <cell r="BR31">
            <v>206.60703618104401</v>
          </cell>
          <cell r="BS31">
            <v>203.10689739720601</v>
          </cell>
          <cell r="BT31">
            <v>0.68559053487632193</v>
          </cell>
          <cell r="BU31">
            <v>-1.799865602451796E-3</v>
          </cell>
          <cell r="BV31">
            <v>1.6523937051964321E-2</v>
          </cell>
          <cell r="BW31">
            <v>-2.229924838889966E-2</v>
          </cell>
          <cell r="BX31">
            <v>1586.2104121442851</v>
          </cell>
          <cell r="BY31">
            <v>-0.77243810798247603</v>
          </cell>
          <cell r="BZ31">
            <v>71.897637648143998</v>
          </cell>
          <cell r="CA31" t="e">
            <v>#N/A</v>
          </cell>
          <cell r="CB31">
            <v>1.118169191882767</v>
          </cell>
          <cell r="CC31" t="e">
            <v>#N/A</v>
          </cell>
          <cell r="CD31">
            <v>71.102590387797051</v>
          </cell>
          <cell r="CE31" t="e">
            <v>#N/A</v>
          </cell>
          <cell r="CF31" t="e">
            <v>#N/A</v>
          </cell>
          <cell r="CG31" t="e">
            <v>#N/A</v>
          </cell>
          <cell r="CH31" t="e">
            <v>#N/A</v>
          </cell>
          <cell r="CI31" t="e">
            <v>#N/A</v>
          </cell>
          <cell r="CJ31" t="e">
            <v>#N/A</v>
          </cell>
          <cell r="CK31" t="e">
            <v>#N/A</v>
          </cell>
          <cell r="CL31">
            <v>5.23022918470605</v>
          </cell>
          <cell r="CM31" t="e">
            <v>#N/A</v>
          </cell>
          <cell r="CN31" t="e">
            <v>#N/A</v>
          </cell>
          <cell r="CO31" t="e">
            <v>#N/A</v>
          </cell>
          <cell r="CP31" t="e">
            <v>#N/A</v>
          </cell>
          <cell r="CQ31" t="e">
            <v>#N/A</v>
          </cell>
          <cell r="CR31" t="e">
            <v>#N/A</v>
          </cell>
          <cell r="CS31" t="e">
            <v>#N/A</v>
          </cell>
          <cell r="CT31" t="e">
            <v>#N/A</v>
          </cell>
          <cell r="CU31">
            <v>6512.1774999999898</v>
          </cell>
          <cell r="CV31">
            <v>8443.6</v>
          </cell>
          <cell r="CW31" t="e">
            <v>#N/A</v>
          </cell>
          <cell r="CX31" t="e">
            <v>#N/A</v>
          </cell>
          <cell r="CY31" t="e">
            <v>#N/A</v>
          </cell>
          <cell r="CZ31" t="e">
            <v>#N/A</v>
          </cell>
          <cell r="DA31">
            <v>6.4389000000000002E-2</v>
          </cell>
          <cell r="DB31">
            <v>1.3619582276201501E-2</v>
          </cell>
          <cell r="DC31">
            <v>0.32264776943881002</v>
          </cell>
          <cell r="DD31">
            <v>11.860932822933499</v>
          </cell>
          <cell r="DE31">
            <v>0.76371360353587103</v>
          </cell>
          <cell r="DF31" t="e">
            <v>#N/A</v>
          </cell>
          <cell r="DG31" t="e">
            <v>#N/A</v>
          </cell>
          <cell r="DH31" t="e">
            <v>#N/A</v>
          </cell>
          <cell r="DI31">
            <v>-0.12286581697285889</v>
          </cell>
          <cell r="DJ31" t="e">
            <v>#N/A</v>
          </cell>
          <cell r="DK31" t="e">
            <v>#N/A</v>
          </cell>
          <cell r="DL31">
            <v>10.547665239353099</v>
          </cell>
          <cell r="DM31" t="e">
            <v>#N/A</v>
          </cell>
          <cell r="DN31">
            <v>-1.403440274677392</v>
          </cell>
          <cell r="DO31" t="e">
            <v>#N/A</v>
          </cell>
          <cell r="DP31">
            <v>10.697802508259461</v>
          </cell>
          <cell r="DQ31" t="e">
            <v>#N/A</v>
          </cell>
          <cell r="DR31" t="e">
            <v>#N/A</v>
          </cell>
          <cell r="DS31" t="e">
            <v>#N/A</v>
          </cell>
          <cell r="DT31" t="e">
            <v>#N/A</v>
          </cell>
          <cell r="DU31" t="e">
            <v>#N/A</v>
          </cell>
          <cell r="DV31" t="e">
            <v>#N/A</v>
          </cell>
          <cell r="DW31" t="e">
            <v>#N/A</v>
          </cell>
          <cell r="DX31">
            <v>2.99731809847952</v>
          </cell>
          <cell r="DY31" t="e">
            <v>#N/A</v>
          </cell>
          <cell r="DZ31" t="e">
            <v>#N/A</v>
          </cell>
          <cell r="EA31" t="e">
            <v>#N/A</v>
          </cell>
          <cell r="EB31" t="e">
            <v>#N/A</v>
          </cell>
          <cell r="EC31" t="e">
            <v>#N/A</v>
          </cell>
          <cell r="ED31" t="e">
            <v>#N/A</v>
          </cell>
          <cell r="EE31" t="e">
            <v>#N/A</v>
          </cell>
          <cell r="EF31" t="e">
            <v>#N/A</v>
          </cell>
          <cell r="EG31">
            <v>448.4545</v>
          </cell>
          <cell r="EH31">
            <v>639.15</v>
          </cell>
          <cell r="EI31" t="e">
            <v>#N/A</v>
          </cell>
          <cell r="EJ31" t="e">
            <v>#N/A</v>
          </cell>
          <cell r="EK31" t="e">
            <v>#N/A</v>
          </cell>
          <cell r="EL31" t="e">
            <v>#N/A</v>
          </cell>
          <cell r="EM31">
            <v>0.99770534826423196</v>
          </cell>
          <cell r="EN31">
            <v>0.78260016948314703</v>
          </cell>
          <cell r="EO31">
            <v>0.66710195518745197</v>
          </cell>
          <cell r="EP31">
            <v>7.0363681038352004</v>
          </cell>
          <cell r="EQ31">
            <v>7.02022208955223</v>
          </cell>
          <cell r="ER31" t="e">
            <v>#N/A</v>
          </cell>
          <cell r="ES31" t="e">
            <v>#N/A</v>
          </cell>
          <cell r="ET31" t="e">
            <v>#N/A</v>
          </cell>
          <cell r="EU31" t="e">
            <v>#N/A</v>
          </cell>
          <cell r="EV31" t="e">
            <v>#N/A</v>
          </cell>
          <cell r="EW31" t="e">
            <v>#N/A</v>
          </cell>
          <cell r="EX31">
            <v>3158.08892753279</v>
          </cell>
          <cell r="EY31" t="e">
            <v>#N/A</v>
          </cell>
          <cell r="EZ31">
            <v>-3.111704153209605</v>
          </cell>
          <cell r="FA31" t="e">
            <v>#N/A</v>
          </cell>
          <cell r="FB31">
            <v>3259.5154037250081</v>
          </cell>
          <cell r="FC31">
            <v>67.134685452153491</v>
          </cell>
          <cell r="FD31" t="e">
            <v>#N/A</v>
          </cell>
          <cell r="FE31" t="e">
            <v>#N/A</v>
          </cell>
          <cell r="FF31" t="e">
            <v>#N/A</v>
          </cell>
          <cell r="FG31">
            <v>4.5877096588578521</v>
          </cell>
          <cell r="FH31">
            <v>4.3</v>
          </cell>
          <cell r="FI31">
            <v>1838.812363</v>
          </cell>
          <cell r="FJ31">
            <v>715.590326</v>
          </cell>
          <cell r="FK31" t="e">
            <v>#N/A</v>
          </cell>
          <cell r="FL31" t="e">
            <v>#N/A</v>
          </cell>
          <cell r="FM31" t="e">
            <v>#N/A</v>
          </cell>
          <cell r="FN31">
            <v>5071.4052624543201</v>
          </cell>
          <cell r="FO31">
            <v>9325362.6943842638</v>
          </cell>
          <cell r="FP31" t="e">
            <v>#N/A</v>
          </cell>
          <cell r="FQ31" t="e">
            <v>#N/A</v>
          </cell>
          <cell r="FR31">
            <v>5071.4052624543201</v>
          </cell>
          <cell r="FS31">
            <v>7893.4965000000002</v>
          </cell>
          <cell r="FT31">
            <v>10337.096651420101</v>
          </cell>
          <cell r="FU31" t="e">
            <v>#N/A</v>
          </cell>
          <cell r="FV31" t="e">
            <v>#N/A</v>
          </cell>
          <cell r="FW31" t="e">
            <v>#N/A</v>
          </cell>
          <cell r="FX31" t="e">
            <v>#N/A</v>
          </cell>
          <cell r="FY31">
            <v>34.1509</v>
          </cell>
          <cell r="FZ31">
            <v>11.5346147815048</v>
          </cell>
          <cell r="GA31">
            <v>0.34050463030662298</v>
          </cell>
          <cell r="GB31">
            <v>40.664236696543803</v>
          </cell>
          <cell r="GC31">
            <v>1388.7202810000001</v>
          </cell>
          <cell r="GD31">
            <v>0.37709100131567203</v>
          </cell>
          <cell r="GE31">
            <v>0.1030354994040797</v>
          </cell>
          <cell r="GF31" t="e">
            <v>#N/A</v>
          </cell>
          <cell r="GG31" t="e">
            <v>#N/A</v>
          </cell>
          <cell r="GH31" t="e">
            <v>#N/A</v>
          </cell>
          <cell r="GI31" t="e">
            <v>#N/A</v>
          </cell>
          <cell r="GJ31">
            <v>2520.6373382892202</v>
          </cell>
          <cell r="GK31">
            <v>-0.32982483860539702</v>
          </cell>
          <cell r="GL31">
            <v>0.52798317501911995</v>
          </cell>
          <cell r="GM31">
            <v>2528.978537669454</v>
          </cell>
          <cell r="GN31">
            <v>2507.3986950487142</v>
          </cell>
          <cell r="GO31">
            <v>65.334523630239701</v>
          </cell>
          <cell r="GP31">
            <v>65.710158370288866</v>
          </cell>
          <cell r="GQ31">
            <v>1.8734465632120669</v>
          </cell>
          <cell r="GR31">
            <v>1.3944982568477651</v>
          </cell>
          <cell r="GS31">
            <v>7.2892190000000001</v>
          </cell>
          <cell r="GT31">
            <v>8</v>
          </cell>
          <cell r="GU31">
            <v>1534.2527678783499</v>
          </cell>
          <cell r="GV31">
            <v>558.24881390285896</v>
          </cell>
          <cell r="GW31">
            <v>41411.731815924133</v>
          </cell>
          <cell r="GX31">
            <v>38393.139992168741</v>
          </cell>
          <cell r="GY31">
            <v>58905096.626609698</v>
          </cell>
          <cell r="GZ31">
            <v>37881</v>
          </cell>
          <cell r="HA31">
            <v>58119029.099999771</v>
          </cell>
          <cell r="HB31">
            <v>7568.44</v>
          </cell>
          <cell r="HC31">
            <v>-1.241446661658596</v>
          </cell>
          <cell r="HD31">
            <v>37847</v>
          </cell>
          <cell r="HE31">
            <v>63021.811000000002</v>
          </cell>
          <cell r="HF31">
            <v>81147</v>
          </cell>
          <cell r="HG31">
            <v>-6.9145451258856898</v>
          </cell>
          <cell r="HH31">
            <v>-6.9219894829435233</v>
          </cell>
          <cell r="HI31">
            <v>-6.9199738406337303</v>
          </cell>
          <cell r="HJ31">
            <v>5.0960901454638149E-2</v>
          </cell>
          <cell r="HK31">
            <v>0.98399656411855796</v>
          </cell>
          <cell r="HL31">
            <v>1.0907848980696899</v>
          </cell>
          <cell r="HM31">
            <v>0.74104790799340292</v>
          </cell>
          <cell r="HN31">
            <v>1867.91302634929</v>
          </cell>
          <cell r="HO31">
            <v>1838.02</v>
          </cell>
          <cell r="HP31">
            <v>0.72000746993247999</v>
          </cell>
          <cell r="HQ31">
            <v>-1.24144666165835E-2</v>
          </cell>
          <cell r="HR31">
            <v>-5.6322566053310904E-3</v>
          </cell>
          <cell r="HS31">
            <v>-3.3443426830465542E-2</v>
          </cell>
          <cell r="HT31">
            <v>1534.2609809623509</v>
          </cell>
          <cell r="HU31">
            <v>-0.62283761868520138</v>
          </cell>
          <cell r="HV31">
            <v>1569.73046254216</v>
          </cell>
          <cell r="HW31">
            <v>-0.75878245175663439</v>
          </cell>
          <cell r="HX31">
            <v>-1.0777395428774319</v>
          </cell>
          <cell r="HY31">
            <v>1581.732370200999</v>
          </cell>
          <cell r="HZ31">
            <v>1586.832382608718</v>
          </cell>
          <cell r="IA31">
            <v>71.697307968142212</v>
          </cell>
          <cell r="IB31">
            <v>71.718813977796884</v>
          </cell>
          <cell r="IC31">
            <v>5.5816015142506004</v>
          </cell>
          <cell r="ID31">
            <v>1.8280446020241039</v>
          </cell>
          <cell r="IE31">
            <v>6.1577160000000006</v>
          </cell>
          <cell r="IF31">
            <v>8.3000000000000007</v>
          </cell>
          <cell r="IG31">
            <v>1406.6618563690799</v>
          </cell>
          <cell r="IH31">
            <v>250.67208750346501</v>
          </cell>
          <cell r="II31">
            <v>2831.6233705214931</v>
          </cell>
          <cell r="IJ31">
            <v>2657.2600451751518</v>
          </cell>
          <cell r="IK31">
            <v>3786949.649706739</v>
          </cell>
          <cell r="IL31">
            <v>2595.8200000000002</v>
          </cell>
          <cell r="IM31">
            <v>3651440.979999986</v>
          </cell>
          <cell r="IN31">
            <v>3791.7984841320999</v>
          </cell>
          <cell r="IO31">
            <v>-1.570421473024419</v>
          </cell>
          <cell r="IP31">
            <v>2614.9499999999998</v>
          </cell>
          <cell r="IQ31">
            <v>3948.2294999999899</v>
          </cell>
          <cell r="IR31">
            <v>5205.6099999999997</v>
          </cell>
          <cell r="IS31">
            <v>-5.3474603820123843</v>
          </cell>
          <cell r="IT31">
            <v>-5.3629654179165467</v>
          </cell>
          <cell r="IU31">
            <v>-5.3635289569499847</v>
          </cell>
          <cell r="IV31">
            <v>6.0124617473202448E-2</v>
          </cell>
          <cell r="IW31">
            <v>7.5432800000000002</v>
          </cell>
          <cell r="IX31">
            <v>9.7227961033356092</v>
          </cell>
          <cell r="IY31">
            <v>0.62472448349767096</v>
          </cell>
          <cell r="IZ31">
            <v>131.556508574519</v>
          </cell>
          <cell r="JA31">
            <v>992.36757999999998</v>
          </cell>
          <cell r="JB31">
            <v>0.62658855100172994</v>
          </cell>
          <cell r="JC31">
            <v>-5.2473918154959172E-2</v>
          </cell>
          <cell r="JD31">
            <v>-4.4529888251402822E-3</v>
          </cell>
          <cell r="JE31">
            <v>7.2103042883211602E-3</v>
          </cell>
          <cell r="JF31">
            <v>1425.133252043883</v>
          </cell>
          <cell r="JG31">
            <v>-0.33165086878963468</v>
          </cell>
          <cell r="JH31">
            <v>10.3536538474028</v>
          </cell>
          <cell r="JI31" t="e">
            <v>#N/A</v>
          </cell>
          <cell r="JJ31">
            <v>-1.8952572460775421</v>
          </cell>
          <cell r="JK31" t="e">
            <v>#N/A</v>
          </cell>
          <cell r="JL31">
            <v>10.553673101587981</v>
          </cell>
          <cell r="JM31">
            <v>67.406158332015934</v>
          </cell>
          <cell r="JN31" t="e">
            <v>#N/A</v>
          </cell>
          <cell r="JO31" t="e">
            <v>#N/A</v>
          </cell>
          <cell r="JP31" t="e">
            <v>#N/A</v>
          </cell>
          <cell r="JQ31">
            <v>9.7019056629884801</v>
          </cell>
          <cell r="JR31">
            <v>7.6</v>
          </cell>
          <cell r="JS31">
            <v>1908.3436509999999</v>
          </cell>
          <cell r="JT31">
            <v>1.32950268128133</v>
          </cell>
          <cell r="JU31" t="e">
            <v>#N/A</v>
          </cell>
          <cell r="JV31" t="e">
            <v>#N/A</v>
          </cell>
          <cell r="JW31" t="e">
            <v>#N/A</v>
          </cell>
          <cell r="JX31">
            <v>675.4</v>
          </cell>
          <cell r="JY31">
            <v>1288895.3018854</v>
          </cell>
          <cell r="JZ31" t="e">
            <v>#N/A</v>
          </cell>
          <cell r="KA31" t="e">
            <v>#N/A</v>
          </cell>
          <cell r="KB31">
            <v>675.4</v>
          </cell>
          <cell r="KC31">
            <v>1084.4000000000001</v>
          </cell>
          <cell r="KD31">
            <v>1474.1865613950899</v>
          </cell>
          <cell r="KE31" t="e">
            <v>#N/A</v>
          </cell>
          <cell r="KF31" t="e">
            <v>#N/A</v>
          </cell>
          <cell r="KG31" t="e">
            <v>#N/A</v>
          </cell>
          <cell r="KH31" t="e">
            <v>#N/A</v>
          </cell>
          <cell r="KI31">
            <v>0.98379200600000005</v>
          </cell>
          <cell r="KJ31">
            <v>0.26398205287166299</v>
          </cell>
          <cell r="KK31">
            <v>0.20453480619433101</v>
          </cell>
          <cell r="KL31">
            <v>2.1176825830817299</v>
          </cell>
          <cell r="KM31">
            <v>2.0833591964812301</v>
          </cell>
          <cell r="KN31">
            <v>0.20247441723912901</v>
          </cell>
          <cell r="KO31">
            <v>0.17680205757558409</v>
          </cell>
          <cell r="KP31">
            <v>4.1011035730656363E-2</v>
          </cell>
          <cell r="KQ31" t="e">
            <v>#N/A</v>
          </cell>
          <cell r="KR31" t="e">
            <v>#N/A</v>
          </cell>
          <cell r="KS31" t="e">
            <v>#N/A</v>
          </cell>
          <cell r="KT31">
            <v>146.90487726193601</v>
          </cell>
          <cell r="KU31">
            <v>0.78273674397366655</v>
          </cell>
          <cell r="KV31">
            <v>-1.853362404244852</v>
          </cell>
          <cell r="KW31">
            <v>145.7639294268522</v>
          </cell>
          <cell r="KX31">
            <v>149.67897103821889</v>
          </cell>
          <cell r="KY31">
            <v>56.204989856279283</v>
          </cell>
          <cell r="KZ31">
            <v>55.739192274398327</v>
          </cell>
          <cell r="LA31">
            <v>1.33114845243103</v>
          </cell>
          <cell r="LB31">
            <v>0.48380245267827249</v>
          </cell>
          <cell r="LC31">
            <v>8.0935970000000008</v>
          </cell>
          <cell r="LD31">
            <v>9.3000000000000007</v>
          </cell>
          <cell r="LE31">
            <v>2182.4148671713201</v>
          </cell>
          <cell r="LF31">
            <v>26.287131116986799</v>
          </cell>
          <cell r="LG31">
            <v>4499.8542553881216</v>
          </cell>
          <cell r="LH31">
            <v>4135.6541863696566</v>
          </cell>
          <cell r="LI31">
            <v>9015649.8484066147</v>
          </cell>
          <cell r="LJ31">
            <v>4115.4747132164102</v>
          </cell>
          <cell r="LK31">
            <v>8981673.1995911188</v>
          </cell>
          <cell r="LL31">
            <v>616.78783130782199</v>
          </cell>
          <cell r="LM31">
            <v>1.128253847047622</v>
          </cell>
          <cell r="LN31" t="e">
            <v>#N/A</v>
          </cell>
          <cell r="LO31">
            <v>8073.0524999999998</v>
          </cell>
          <cell r="LP31">
            <v>10512.922</v>
          </cell>
          <cell r="LQ31">
            <v>-7.6657513850181456</v>
          </cell>
          <cell r="LR31">
            <v>-7.6406593734906814</v>
          </cell>
          <cell r="LS31">
            <v>-7.6760025145290607</v>
          </cell>
          <cell r="LT31">
            <v>2.8717182746054309E-2</v>
          </cell>
          <cell r="LU31">
            <v>0.84527131327952998</v>
          </cell>
          <cell r="LV31">
            <v>0.58681850432347604</v>
          </cell>
          <cell r="LW31">
            <v>0.65928043526458591</v>
          </cell>
          <cell r="LX31">
            <v>96.851511423739808</v>
          </cell>
          <cell r="LY31">
            <v>81.865804254251998</v>
          </cell>
          <cell r="LZ31">
            <v>0.49934058803124998</v>
          </cell>
          <cell r="MA31">
            <v>-1.597022787375529E-3</v>
          </cell>
          <cell r="MB31">
            <v>-1.844766713199639E-3</v>
          </cell>
          <cell r="MC31">
            <v>1.8184270582465859E-2</v>
          </cell>
          <cell r="MD31">
            <v>2179.981556030606</v>
          </cell>
          <cell r="ME31">
            <v>-5.0406150579040958E-2</v>
          </cell>
          <cell r="MF31">
            <v>743.13980402101799</v>
          </cell>
          <cell r="MG31">
            <v>-3.8948557452932908</v>
          </cell>
          <cell r="MH31">
            <v>-2.2383887487666181</v>
          </cell>
          <cell r="MI31">
            <v>773.25705068552872</v>
          </cell>
          <cell r="MJ31">
            <v>760.15502865562928</v>
          </cell>
          <cell r="MK31">
            <v>58.955834129720387</v>
          </cell>
          <cell r="ML31">
            <v>58.449055663756013</v>
          </cell>
          <cell r="MM31">
            <v>1.724133319990617</v>
          </cell>
          <cell r="MN31">
            <v>0.40177480462730841</v>
          </cell>
          <cell r="MO31">
            <v>18.217410999999998</v>
          </cell>
          <cell r="MP31">
            <v>24.1</v>
          </cell>
          <cell r="MQ31">
            <v>1735.62379824972</v>
          </cell>
          <cell r="MR31">
            <v>138.78187992259399</v>
          </cell>
          <cell r="MS31">
            <v>17765.958698049319</v>
          </cell>
          <cell r="MT31">
            <v>14529.460983935431</v>
          </cell>
          <cell r="MU31">
            <v>25269183.98291428</v>
          </cell>
          <cell r="MV31">
            <v>13601.277878962001</v>
          </cell>
          <cell r="MW31">
            <v>23606701.573333919</v>
          </cell>
          <cell r="MX31">
            <v>2135.66793587241</v>
          </cell>
          <cell r="MY31">
            <v>-3.6622059129735711</v>
          </cell>
          <cell r="MZ31">
            <v>13553.567553309</v>
          </cell>
          <cell r="NA31">
            <v>30395.63</v>
          </cell>
          <cell r="NB31">
            <v>39549.107499999998</v>
          </cell>
          <cell r="NC31">
            <v>-7.1074797425152108</v>
          </cell>
          <cell r="ND31">
            <v>-7.1096281525417222</v>
          </cell>
          <cell r="NE31">
            <v>-7.111988146262437</v>
          </cell>
          <cell r="NF31">
            <v>3.8531819790323718E-2</v>
          </cell>
          <cell r="NG31">
            <v>0.95511942110514103</v>
          </cell>
          <cell r="NH31">
            <v>0.76554987537659702</v>
          </cell>
          <cell r="NI31">
            <v>0.60137963710215803</v>
          </cell>
          <cell r="NJ31">
            <v>446.90914565832799</v>
          </cell>
          <cell r="NK31">
            <v>426.851604487776</v>
          </cell>
          <cell r="NL31">
            <v>0.601187283945402</v>
          </cell>
          <cell r="NM31">
            <v>-4.0504370624432379E-2</v>
          </cell>
          <cell r="NN31">
            <v>-1.4155625901567419E-2</v>
          </cell>
          <cell r="NO31">
            <v>-1.7266357090185029E-2</v>
          </cell>
          <cell r="NP31">
            <v>1739.16871457608</v>
          </cell>
          <cell r="NQ31">
            <v>-2.3967440435757048E-3</v>
          </cell>
          <cell r="NR31">
            <v>140.11031255471801</v>
          </cell>
          <cell r="NS31">
            <v>-4.1848515162245974</v>
          </cell>
          <cell r="NT31">
            <v>-6.129217854586388</v>
          </cell>
          <cell r="NU31">
            <v>146.2298131056418</v>
          </cell>
          <cell r="NV31">
            <v>149.25870366955661</v>
          </cell>
          <cell r="NW31">
            <v>63.399727451123773</v>
          </cell>
          <cell r="NX31">
            <v>64.17536364984737</v>
          </cell>
          <cell r="NY31">
            <v>4.244630376079872</v>
          </cell>
          <cell r="NZ31">
            <v>2.261945678083777</v>
          </cell>
          <cell r="OA31">
            <v>12.250907</v>
          </cell>
          <cell r="OB31">
            <v>16.8</v>
          </cell>
          <cell r="OC31">
            <v>1726.8401486988801</v>
          </cell>
          <cell r="OD31">
            <v>27.204580186263499</v>
          </cell>
          <cell r="OE31">
            <v>2454.545937690265</v>
          </cell>
          <cell r="OF31">
            <v>2153.8417975915522</v>
          </cell>
          <cell r="OG31">
            <v>3707045.2901735199</v>
          </cell>
          <cell r="OH31">
            <v>2017.5</v>
          </cell>
          <cell r="OI31">
            <v>3483899.9999999912</v>
          </cell>
          <cell r="OJ31">
            <v>509.26514450698102</v>
          </cell>
          <cell r="OK31">
            <v>2.6105864449649459</v>
          </cell>
          <cell r="OL31">
            <v>2020.9</v>
          </cell>
          <cell r="OM31">
            <v>3824.748</v>
          </cell>
          <cell r="ON31">
            <v>5088.3</v>
          </cell>
          <cell r="OO31">
            <v>-7.0304899126031932</v>
          </cell>
          <cell r="OP31">
            <v>-7.0205407652430836</v>
          </cell>
          <cell r="OQ31">
            <v>-7.0280943358859664</v>
          </cell>
          <cell r="OR31">
            <v>5.5514693641912041E-2</v>
          </cell>
          <cell r="OS31">
            <v>1.0412127695001201</v>
          </cell>
          <cell r="OT31">
            <v>1.0669417858701</v>
          </cell>
          <cell r="OU31">
            <v>0.62146031973474503</v>
          </cell>
          <cell r="OV31">
            <v>87.072999638390698</v>
          </cell>
          <cell r="OW31">
            <v>90.661519102172505</v>
          </cell>
          <cell r="OX31">
            <v>0.70433333580832103</v>
          </cell>
          <cell r="OY31">
            <v>-3.1308403985836279E-2</v>
          </cell>
          <cell r="OZ31">
            <v>-2.666543666824276E-2</v>
          </cell>
          <cell r="PA31" t="e">
            <v>#N/A</v>
          </cell>
          <cell r="PB31">
            <v>1721.1316515069841</v>
          </cell>
          <cell r="PC31">
            <v>0.1316091740161118</v>
          </cell>
          <cell r="PD31">
            <v>1642.0998976342601</v>
          </cell>
          <cell r="PE31">
            <v>-2.5267929939853051</v>
          </cell>
          <cell r="PF31">
            <v>-1.2265702676980681</v>
          </cell>
          <cell r="PG31">
            <v>1684.6679698688199</v>
          </cell>
          <cell r="PH31">
            <v>1662.4915243752471</v>
          </cell>
          <cell r="PI31">
            <v>59.764482835318269</v>
          </cell>
          <cell r="PJ31">
            <v>60.009962357499958</v>
          </cell>
          <cell r="PK31">
            <v>1.528181241838489</v>
          </cell>
          <cell r="PL31">
            <v>1.3598558105688769</v>
          </cell>
          <cell r="PM31">
            <v>8.3961590000000008</v>
          </cell>
          <cell r="PN31">
            <v>10.4</v>
          </cell>
          <cell r="PO31">
            <v>1599.63030974394</v>
          </cell>
          <cell r="PP31">
            <v>335.56419910221899</v>
          </cell>
          <cell r="PQ31">
            <v>26302.90839125232</v>
          </cell>
          <cell r="PR31">
            <v>24094.474381098429</v>
          </cell>
          <cell r="PS31">
            <v>38438124.104141571</v>
          </cell>
          <cell r="PT31">
            <v>23471</v>
          </cell>
          <cell r="PU31">
            <v>37544923.000000007</v>
          </cell>
          <cell r="PV31">
            <v>4932.5394904058603</v>
          </cell>
          <cell r="PW31">
            <v>-1.300564628012979</v>
          </cell>
          <cell r="PX31">
            <v>23707</v>
          </cell>
          <cell r="PY31">
            <v>43830.902999999998</v>
          </cell>
          <cell r="PZ31">
            <v>59199</v>
          </cell>
          <cell r="QA31">
            <v>-6.9092137766678361</v>
          </cell>
          <cell r="QB31">
            <v>-6.899708603628059</v>
          </cell>
          <cell r="QC31">
            <v>-6.8989036837293796</v>
          </cell>
          <cell r="QD31">
            <v>5.2666797128134248E-2</v>
          </cell>
          <cell r="QE31">
            <v>1.00351394984732</v>
          </cell>
          <cell r="QF31">
            <v>1.09860674862713</v>
          </cell>
          <cell r="QG31">
            <v>0.71180389845997993</v>
          </cell>
          <cell r="QH31">
            <v>1168.8531087967999</v>
          </cell>
          <cell r="QI31">
            <v>1172.9603999999999</v>
          </cell>
          <cell r="QJ31">
            <v>0.70932278665599502</v>
          </cell>
          <cell r="QK31">
            <v>-1.815572302956658E-2</v>
          </cell>
          <cell r="QL31">
            <v>-5.160391842496774E-3</v>
          </cell>
          <cell r="QM31">
            <v>-9.8808419177607888E-3</v>
          </cell>
          <cell r="QN31">
            <v>1595.308679333358</v>
          </cell>
          <cell r="QO31">
            <v>-0.45920611788869969</v>
          </cell>
          <cell r="QP31" t="e">
            <v>#N/A</v>
          </cell>
          <cell r="QQ31" t="e">
            <v>#N/A</v>
          </cell>
          <cell r="QR31" t="e">
            <v>#N/A</v>
          </cell>
          <cell r="QS31" t="e">
            <v>#N/A</v>
          </cell>
          <cell r="QT31" t="e">
            <v>#N/A</v>
          </cell>
          <cell r="QU31" t="e">
            <v>#N/A</v>
          </cell>
          <cell r="QV31" t="e">
            <v>#N/A</v>
          </cell>
          <cell r="QW31" t="e">
            <v>#N/A</v>
          </cell>
          <cell r="QX31" t="e">
            <v>#N/A</v>
          </cell>
          <cell r="QY31" t="e">
            <v>#N/A</v>
          </cell>
          <cell r="QZ31" t="e">
            <v>#N/A</v>
          </cell>
          <cell r="RA31" t="e">
            <v>#N/A</v>
          </cell>
          <cell r="RB31" t="e">
            <v>#N/A</v>
          </cell>
          <cell r="RC31" t="e">
            <v>#N/A</v>
          </cell>
          <cell r="RD31" t="e">
            <v>#N/A</v>
          </cell>
          <cell r="RE31" t="e">
            <v>#N/A</v>
          </cell>
          <cell r="RF31" t="e">
            <v>#N/A</v>
          </cell>
          <cell r="RG31" t="e">
            <v>#N/A</v>
          </cell>
          <cell r="RH31" t="e">
            <v>#N/A</v>
          </cell>
          <cell r="RI31" t="e">
            <v>#N/A</v>
          </cell>
          <cell r="RJ31" t="e">
            <v>#N/A</v>
          </cell>
          <cell r="RK31" t="e">
            <v>#N/A</v>
          </cell>
          <cell r="RL31">
            <v>4652.0240000000003</v>
          </cell>
          <cell r="RM31" t="e">
            <v>#N/A</v>
          </cell>
          <cell r="RN31" t="e">
            <v>#N/A</v>
          </cell>
          <cell r="RO31" t="e">
            <v>#N/A</v>
          </cell>
          <cell r="RP31" t="e">
            <v>#N/A</v>
          </cell>
          <cell r="RQ31">
            <v>0.94664675824540401</v>
          </cell>
          <cell r="RR31" t="e">
            <v>#N/A</v>
          </cell>
          <cell r="RS31" t="e">
            <v>#N/A</v>
          </cell>
          <cell r="RT31">
            <v>12.692998014803299</v>
          </cell>
          <cell r="RU31">
            <v>12.0157854231289</v>
          </cell>
          <cell r="RV31" t="e">
            <v>#N/A</v>
          </cell>
          <cell r="RW31" t="e">
            <v>#N/A</v>
          </cell>
          <cell r="RX31" t="e">
            <v>#N/A</v>
          </cell>
          <cell r="RY31" t="e">
            <v>#N/A</v>
          </cell>
          <cell r="RZ31" t="e">
            <v>#N/A</v>
          </cell>
          <cell r="SA31" t="e">
            <v>#N/A</v>
          </cell>
          <cell r="SB31">
            <v>26985.195153399502</v>
          </cell>
          <cell r="SC31" t="e">
            <v>#N/A</v>
          </cell>
          <cell r="SD31">
            <v>-0.53151504869193289</v>
          </cell>
          <cell r="SE31" t="e">
            <v>#N/A</v>
          </cell>
          <cell r="SF31">
            <v>27129.391954254981</v>
          </cell>
          <cell r="SG31" t="e">
            <v>#N/A</v>
          </cell>
          <cell r="SH31" t="e">
            <v>#N/A</v>
          </cell>
          <cell r="SI31" t="e">
            <v>#N/A</v>
          </cell>
          <cell r="SJ31" t="e">
            <v>#N/A</v>
          </cell>
          <cell r="SK31" t="e">
            <v>#N/A</v>
          </cell>
          <cell r="SL31" t="e">
            <v>#N/A</v>
          </cell>
          <cell r="SM31" t="e">
            <v>#N/A</v>
          </cell>
          <cell r="SN31">
            <v>5247.06978098528</v>
          </cell>
          <cell r="SO31" t="e">
            <v>#N/A</v>
          </cell>
          <cell r="SP31" t="e">
            <v>#N/A</v>
          </cell>
          <cell r="SQ31" t="e">
            <v>#N/A</v>
          </cell>
          <cell r="SR31" t="e">
            <v>#N/A</v>
          </cell>
          <cell r="SS31" t="e">
            <v>#N/A</v>
          </cell>
          <cell r="ST31" t="e">
            <v>#N/A</v>
          </cell>
          <cell r="SU31" t="e">
            <v>#N/A</v>
          </cell>
          <cell r="SV31" t="e">
            <v>#N/A</v>
          </cell>
          <cell r="SW31">
            <v>7935.0654999999897</v>
          </cell>
          <cell r="SX31">
            <v>10343.355</v>
          </cell>
          <cell r="SY31" t="e">
            <v>#N/A</v>
          </cell>
          <cell r="SZ31" t="e">
            <v>#N/A</v>
          </cell>
          <cell r="TA31" t="e">
            <v>#N/A</v>
          </cell>
          <cell r="TB31" t="e">
            <v>#N/A</v>
          </cell>
          <cell r="TC31">
            <v>125.03</v>
          </cell>
          <cell r="TD31">
            <v>54.741686723461903</v>
          </cell>
          <cell r="TE31">
            <v>0.47377293326812697</v>
          </cell>
          <cell r="TF31">
            <v>36.412103624806797</v>
          </cell>
          <cell r="TG31">
            <v>4552.6053162095996</v>
          </cell>
          <cell r="TH31" t="e">
            <v>#N/A</v>
          </cell>
          <cell r="TI31" t="e">
            <v>#N/A</v>
          </cell>
          <cell r="TJ31" t="e">
            <v>#N/A</v>
          </cell>
          <cell r="TK31" t="e">
            <v>#N/A</v>
          </cell>
          <cell r="TL31" t="e">
            <v>#N/A</v>
          </cell>
          <cell r="TM31" t="e">
            <v>#N/A</v>
          </cell>
          <cell r="TN31">
            <v>88.341079006636988</v>
          </cell>
          <cell r="TO31">
            <v>-2.851344420314339</v>
          </cell>
          <cell r="TP31">
            <v>-6.1292091294930406</v>
          </cell>
          <cell r="TQ31">
            <v>90.933918209681963</v>
          </cell>
          <cell r="TR31">
            <v>94.10923055767357</v>
          </cell>
          <cell r="TS31">
            <v>65.657021609732595</v>
          </cell>
          <cell r="TT31">
            <v>65.293872842499695</v>
          </cell>
          <cell r="TU31">
            <v>2.8704188332665299</v>
          </cell>
          <cell r="TV31">
            <v>3.8703960101771351</v>
          </cell>
          <cell r="TW31">
            <v>13.46998205106128</v>
          </cell>
          <cell r="TX31">
            <v>14.2</v>
          </cell>
          <cell r="TY31">
            <v>1974.9976527717199</v>
          </cell>
          <cell r="TZ31">
            <v>15.9214164985747</v>
          </cell>
          <cell r="UA31">
            <v>1650.710396330081</v>
          </cell>
          <cell r="UB31">
            <v>1428.360002229417</v>
          </cell>
          <cell r="UC31">
            <v>2832674.6005865801</v>
          </cell>
          <cell r="UD31">
            <v>1424.18669188734</v>
          </cell>
          <cell r="UE31">
            <v>2812765.3735862169</v>
          </cell>
          <cell r="UF31">
            <v>268.809537996823</v>
          </cell>
          <cell r="UG31">
            <v>-3.2813168063292379</v>
          </cell>
          <cell r="UH31" t="e">
            <v>#N/A</v>
          </cell>
          <cell r="UI31">
            <v>2528.1244999999999</v>
          </cell>
          <cell r="UJ31">
            <v>3570.7</v>
          </cell>
          <cell r="UK31">
            <v>-7.1289870011948233</v>
          </cell>
          <cell r="UL31">
            <v>-7.086238351034746</v>
          </cell>
          <cell r="UM31">
            <v>-7.1046437555714386</v>
          </cell>
          <cell r="UN31">
            <v>4.1713470039112167E-2</v>
          </cell>
          <cell r="UO31">
            <v>1.0076869943268101</v>
          </cell>
          <cell r="UP31">
            <v>0.87860167703381298</v>
          </cell>
          <cell r="UQ31">
            <v>0.54454977679712402</v>
          </cell>
          <cell r="UR31">
            <v>48.106114855081202</v>
          </cell>
          <cell r="US31">
            <v>48.4759062870571</v>
          </cell>
          <cell r="UT31">
            <v>0.98594044029051997</v>
          </cell>
          <cell r="UU31" t="e">
            <v>#N/A</v>
          </cell>
          <cell r="UV31" t="e">
            <v>#N/A</v>
          </cell>
          <cell r="UW31">
            <v>-1.061984814855738E-3</v>
          </cell>
          <cell r="UX31">
            <v>1983.1657258431189</v>
          </cell>
          <cell r="UY31">
            <v>-0.76165881046407202</v>
          </cell>
          <cell r="UZ31">
            <v>1552.14231359319</v>
          </cell>
          <cell r="VA31">
            <v>-1.7620771807853259</v>
          </cell>
          <cell r="VB31">
            <v>-1.7408238560027709</v>
          </cell>
          <cell r="VC31">
            <v>1579.982830509932</v>
          </cell>
          <cell r="VD31">
            <v>1579.6410823947381</v>
          </cell>
          <cell r="VE31">
            <v>54.555447818710441</v>
          </cell>
          <cell r="VF31">
            <v>55.319275518064693</v>
          </cell>
          <cell r="VG31">
            <v>2.9126730176820099</v>
          </cell>
          <cell r="VH31">
            <v>1.1848124466005141</v>
          </cell>
          <cell r="VI31">
            <v>9.2840559999999996</v>
          </cell>
          <cell r="VJ31">
            <v>11</v>
          </cell>
          <cell r="VK31">
            <v>1830.1967117632501</v>
          </cell>
          <cell r="VL31">
            <v>279.35977877787701</v>
          </cell>
          <cell r="VM31">
            <v>24739.52267295236</v>
          </cell>
          <cell r="VN31">
            <v>22442.691533862759</v>
          </cell>
          <cell r="VO31">
            <v>41217096.907202221</v>
          </cell>
          <cell r="VP31">
            <v>21714.156517558698</v>
          </cell>
          <cell r="VQ31">
            <v>39741177.857148483</v>
          </cell>
          <cell r="VR31">
            <v>4682.4066111592801</v>
          </cell>
          <cell r="VS31">
            <v>3.6441797865971459E-2</v>
          </cell>
          <cell r="VT31">
            <v>21601.678719919299</v>
          </cell>
          <cell r="VU31">
            <v>44721.342499999999</v>
          </cell>
          <cell r="VV31">
            <v>56843.4</v>
          </cell>
          <cell r="VW31">
            <v>-6.9842912099458534</v>
          </cell>
          <cell r="VX31">
            <v>-6.9825876198044821</v>
          </cell>
          <cell r="VY31">
            <v>-6.9902157683829937</v>
          </cell>
          <cell r="VZ31">
            <v>4.7995683539787337E-2</v>
          </cell>
          <cell r="WA31">
            <v>0.98904543271341205</v>
          </cell>
          <cell r="WB31">
            <v>0.83278782934950402</v>
          </cell>
          <cell r="WC31">
            <v>0.59735819265957601</v>
          </cell>
          <cell r="WD31">
            <v>927.18492719848098</v>
          </cell>
          <cell r="WE31">
            <v>917.02801752637595</v>
          </cell>
          <cell r="WF31">
            <v>0.61372270918832594</v>
          </cell>
          <cell r="WG31">
            <v>3.6441797865639731E-4</v>
          </cell>
          <cell r="WH31">
            <v>6.6188813115593324E-4</v>
          </cell>
          <cell r="WI31">
            <v>-1.395048079761701E-2</v>
          </cell>
          <cell r="WJ31">
            <v>1836.5487421600751</v>
          </cell>
          <cell r="WK31">
            <v>-1.417877020220004E-2</v>
          </cell>
          <cell r="WL31">
            <v>17.738969693163</v>
          </cell>
          <cell r="WM31" t="e">
            <v>#N/A</v>
          </cell>
          <cell r="WN31">
            <v>-18.07355829170886</v>
          </cell>
          <cell r="WO31" t="e">
            <v>#N/A</v>
          </cell>
          <cell r="WP31">
            <v>21.652313127823511</v>
          </cell>
          <cell r="WQ31">
            <v>58.582124987367727</v>
          </cell>
          <cell r="WR31" t="e">
            <v>#N/A</v>
          </cell>
          <cell r="WS31" t="e">
            <v>#N/A</v>
          </cell>
          <cell r="WT31" t="e">
            <v>#N/A</v>
          </cell>
          <cell r="WU31">
            <v>6.593243414446663</v>
          </cell>
          <cell r="WV31">
            <v>4.2</v>
          </cell>
          <cell r="WW31">
            <v>1959.7209929999999</v>
          </cell>
          <cell r="WX31">
            <v>1.91015217644413</v>
          </cell>
          <cell r="WY31" t="e">
            <v>#N/A</v>
          </cell>
          <cell r="WZ31" t="e">
            <v>#N/A</v>
          </cell>
          <cell r="XA31" t="e">
            <v>#N/A</v>
          </cell>
          <cell r="XB31">
            <v>1511.5152713555599</v>
          </cell>
          <cell r="XC31">
            <v>2962148.2085155831</v>
          </cell>
          <cell r="XD31" t="e">
            <v>#N/A</v>
          </cell>
          <cell r="XE31" t="e">
            <v>#N/A</v>
          </cell>
          <cell r="XF31">
            <v>1511.5152713555599</v>
          </cell>
          <cell r="XG31">
            <v>2693.2824999999998</v>
          </cell>
          <cell r="XH31">
            <v>3657.2</v>
          </cell>
          <cell r="XI31" t="e">
            <v>#N/A</v>
          </cell>
          <cell r="XJ31" t="e">
            <v>#N/A</v>
          </cell>
          <cell r="XK31" t="e">
            <v>#N/A</v>
          </cell>
          <cell r="XL31" t="e">
            <v>#N/A</v>
          </cell>
          <cell r="XM31">
            <v>1.37045586190917</v>
          </cell>
          <cell r="XN31">
            <v>0.2778892407711</v>
          </cell>
          <cell r="XO31">
            <v>0.212518296421742</v>
          </cell>
          <cell r="XP31">
            <v>3.7698556194679198</v>
          </cell>
          <cell r="XQ31">
            <v>5.1664207322510594</v>
          </cell>
          <cell r="XR31">
            <v>0.22874260112751499</v>
          </cell>
          <cell r="XS31" t="e">
            <v>#N/A</v>
          </cell>
          <cell r="XT31" t="e">
            <v>#N/A</v>
          </cell>
          <cell r="XU31" t="e">
            <v>#N/A</v>
          </cell>
          <cell r="XV31" t="e">
            <v>#N/A</v>
          </cell>
          <cell r="XW31" t="e">
            <v>#N/A</v>
          </cell>
          <cell r="XX31">
            <v>29.323126514201501</v>
          </cell>
          <cell r="XY31">
            <v>1.28761162353408</v>
          </cell>
          <cell r="XZ31">
            <v>1.3369434510666081</v>
          </cell>
          <cell r="YA31">
            <v>28.950358335222411</v>
          </cell>
          <cell r="YB31">
            <v>28.936265014112049</v>
          </cell>
          <cell r="YC31">
            <v>56.605617199437368</v>
          </cell>
          <cell r="YD31">
            <v>56.481728753259091</v>
          </cell>
          <cell r="YE31">
            <v>1.5443544475430391</v>
          </cell>
          <cell r="YF31">
            <v>1.129467361461423</v>
          </cell>
          <cell r="YG31">
            <v>2.1377989999999998</v>
          </cell>
          <cell r="YH31">
            <v>3.1</v>
          </cell>
          <cell r="YI31">
            <v>1603.74892131557</v>
          </cell>
          <cell r="YJ31">
            <v>5.1123230764585399</v>
          </cell>
          <cell r="YK31">
            <v>173.24951309995299</v>
          </cell>
          <cell r="YL31">
            <v>212.8617419113225</v>
          </cell>
          <cell r="YM31">
            <v>343560.86559653532</v>
          </cell>
          <cell r="YN31">
            <v>211.562412993039</v>
          </cell>
          <cell r="YO31">
            <v>339292.99162850541</v>
          </cell>
          <cell r="YP31">
            <v>60.165200614185402</v>
          </cell>
          <cell r="YQ31">
            <v>-1.799513940675723</v>
          </cell>
          <cell r="YR31">
            <v>168.24700773349201</v>
          </cell>
          <cell r="YS31">
            <v>306.7355</v>
          </cell>
          <cell r="YT31">
            <v>403.8</v>
          </cell>
          <cell r="YU31">
            <v>-6.3331089791490411</v>
          </cell>
          <cell r="YV31">
            <v>-6.3490988284115542</v>
          </cell>
          <cell r="YW31">
            <v>-6.3540280799189466</v>
          </cell>
          <cell r="YX31">
            <v>4.9359010561237357E-2</v>
          </cell>
          <cell r="YY31">
            <v>0.98305895651699604</v>
          </cell>
          <cell r="YZ31">
            <v>1.072517898167</v>
          </cell>
          <cell r="ZA31">
            <v>0.50932104139730006</v>
          </cell>
          <cell r="ZB31">
            <v>14.934885333237901</v>
          </cell>
          <cell r="ZC31">
            <v>14.681872791393801</v>
          </cell>
          <cell r="ZD31">
            <v>0.49318937489540898</v>
          </cell>
          <cell r="ZE31">
            <v>-1.7995139406757302E-2</v>
          </cell>
          <cell r="ZF31">
            <v>-1.7995139406757291E-2</v>
          </cell>
          <cell r="ZG31">
            <v>2.5637894500778031E-3</v>
          </cell>
          <cell r="ZH31">
            <v>1614.0094622530221</v>
          </cell>
          <cell r="ZI31">
            <v>-0.45873573200435608</v>
          </cell>
          <cell r="ZJ31">
            <v>12.063820229080999</v>
          </cell>
          <cell r="ZK31" t="e">
            <v>#N/A</v>
          </cell>
          <cell r="ZL31">
            <v>-13.177336918363521</v>
          </cell>
          <cell r="ZM31" t="e">
            <v>#N/A</v>
          </cell>
          <cell r="ZN31">
            <v>13.89478253821561</v>
          </cell>
          <cell r="ZO31">
            <v>63.821254471546027</v>
          </cell>
          <cell r="ZP31" t="e">
            <v>#N/A</v>
          </cell>
          <cell r="ZQ31" t="e">
            <v>#N/A</v>
          </cell>
          <cell r="ZR31" t="e">
            <v>#N/A</v>
          </cell>
          <cell r="ZS31">
            <v>11.06980260074717</v>
          </cell>
          <cell r="ZT31">
            <v>13</v>
          </cell>
          <cell r="ZU31">
            <v>2147.921664</v>
          </cell>
          <cell r="ZV31" t="e">
            <v>#N/A</v>
          </cell>
          <cell r="ZW31" t="e">
            <v>#N/A</v>
          </cell>
          <cell r="ZX31" t="e">
            <v>#N/A</v>
          </cell>
          <cell r="ZY31" t="e">
            <v>#N/A</v>
          </cell>
          <cell r="ZZ31">
            <v>1038.33824984539</v>
          </cell>
          <cell r="AAA31">
            <v>2230269.2214027578</v>
          </cell>
          <cell r="AAB31" t="e">
            <v>#N/A</v>
          </cell>
          <cell r="AAC31">
            <v>-74.193956594801762</v>
          </cell>
          <cell r="AAD31">
            <v>1038.33824984539</v>
          </cell>
          <cell r="AAE31">
            <v>1870.0545</v>
          </cell>
          <cell r="AAF31">
            <v>2520.7420000000002</v>
          </cell>
          <cell r="AAG31" t="e">
            <v>#N/A</v>
          </cell>
          <cell r="AAH31" t="e">
            <v>#N/A</v>
          </cell>
          <cell r="AAI31" t="e">
            <v>#N/A</v>
          </cell>
          <cell r="AAJ31" t="e">
            <v>#N/A</v>
          </cell>
          <cell r="AAK31">
            <v>0.94493059231307697</v>
          </cell>
          <cell r="AAL31">
            <v>0.290306021323885</v>
          </cell>
          <cell r="AAM31">
            <v>0.30248832302369</v>
          </cell>
          <cell r="AAN31">
            <v>3.6491647503539899</v>
          </cell>
          <cell r="AAO31">
            <v>3.4482074090000001</v>
          </cell>
          <cell r="AAP31">
            <v>0.28452323961627901</v>
          </cell>
          <cell r="AAQ31" t="e">
            <v>#N/A</v>
          </cell>
          <cell r="AAR31" t="e">
            <v>#N/A</v>
          </cell>
          <cell r="AAS31" t="e">
            <v>#N/A</v>
          </cell>
          <cell r="AAT31" t="e">
            <v>#N/A</v>
          </cell>
          <cell r="AAU31" t="e">
            <v>#N/A</v>
          </cell>
          <cell r="AAV31">
            <v>5.0477925519405806</v>
          </cell>
          <cell r="AAW31" t="e">
            <v>#N/A</v>
          </cell>
          <cell r="AAX31">
            <v>-0.5455968170391623</v>
          </cell>
          <cell r="AAY31" t="e">
            <v>#N/A</v>
          </cell>
          <cell r="AAZ31">
            <v>5.0754842323616707</v>
          </cell>
          <cell r="ABA31">
            <v>53.659591572092289</v>
          </cell>
          <cell r="ABB31" t="e">
            <v>#N/A</v>
          </cell>
          <cell r="ABC31" t="e">
            <v>#N/A</v>
          </cell>
          <cell r="ABD31" t="e">
            <v>#N/A</v>
          </cell>
          <cell r="ABE31">
            <v>5.4676023437539847</v>
          </cell>
          <cell r="ABF31">
            <v>5.5</v>
          </cell>
          <cell r="ABG31">
            <v>2261.816511</v>
          </cell>
          <cell r="ABH31" t="e">
            <v>#N/A</v>
          </cell>
          <cell r="ABI31" t="e">
            <v>#N/A</v>
          </cell>
          <cell r="ABJ31" t="e">
            <v>#N/A</v>
          </cell>
          <cell r="ABK31" t="e">
            <v>#N/A</v>
          </cell>
          <cell r="ABL31">
            <v>137.940812504836</v>
          </cell>
          <cell r="ABM31">
            <v>311996.80726419331</v>
          </cell>
          <cell r="ABN31" t="e">
            <v>#N/A</v>
          </cell>
          <cell r="ABO31">
            <v>-3.8302634153691621</v>
          </cell>
          <cell r="ABP31">
            <v>137.940812504836</v>
          </cell>
          <cell r="ABQ31">
            <v>272.02800000000002</v>
          </cell>
          <cell r="ABR31">
            <v>368.08212816644101</v>
          </cell>
          <cell r="ABS31" t="e">
            <v>#N/A</v>
          </cell>
          <cell r="ABT31" t="e">
            <v>#N/A</v>
          </cell>
          <cell r="ABU31" t="e">
            <v>#N/A</v>
          </cell>
          <cell r="ABV31" t="e">
            <v>#N/A</v>
          </cell>
          <cell r="ABW31">
            <v>1.0450034940600901</v>
          </cell>
          <cell r="ABX31">
            <v>0.62368427972677198</v>
          </cell>
          <cell r="ABY31">
            <v>0.51925965844175104</v>
          </cell>
          <cell r="ABZ31">
            <v>2.62111503640548</v>
          </cell>
          <cell r="ACA31">
            <v>2.7390743713771899</v>
          </cell>
          <cell r="ACB31">
            <v>0.55761076136622201</v>
          </cell>
          <cell r="ACC31">
            <v>-3.8302634153685899E-2</v>
          </cell>
          <cell r="ACD31" t="e">
            <v>#N/A</v>
          </cell>
          <cell r="ACE31" t="e">
            <v>#N/A</v>
          </cell>
          <cell r="ACF31" t="e">
            <v>#N/A</v>
          </cell>
          <cell r="ACG31" t="e">
            <v>#N/A</v>
          </cell>
          <cell r="ACH31">
            <v>505.50088176383201</v>
          </cell>
          <cell r="ACI31">
            <v>-1.033390656949829</v>
          </cell>
          <cell r="ACJ31">
            <v>-1.752364398610196</v>
          </cell>
          <cell r="ACK31">
            <v>510.77922656883487</v>
          </cell>
          <cell r="ACL31">
            <v>514.51709618208986</v>
          </cell>
          <cell r="ACM31">
            <v>66.709872300411917</v>
          </cell>
          <cell r="ACN31">
            <v>66.965119464337803</v>
          </cell>
          <cell r="ACO31">
            <v>1.6090239391076011</v>
          </cell>
          <cell r="ACP31">
            <v>1.2038857838524211</v>
          </cell>
          <cell r="ACQ31">
            <v>7.1880389999999998</v>
          </cell>
          <cell r="ACR31">
            <v>8.8000000000000007</v>
          </cell>
          <cell r="ACS31">
            <v>1480.1377529690601</v>
          </cell>
          <cell r="ACT31">
            <v>94.919660744757508</v>
          </cell>
          <cell r="ACU31">
            <v>7837.1284914442494</v>
          </cell>
          <cell r="ACV31">
            <v>7273.7926389991244</v>
          </cell>
          <cell r="ACW31">
            <v>10802228.906798961</v>
          </cell>
          <cell r="ACX31">
            <v>7120.2176100628894</v>
          </cell>
          <cell r="ACY31">
            <v>10538902.894009219</v>
          </cell>
          <cell r="ACZ31">
            <v>1391.5666955516899</v>
          </cell>
          <cell r="ADA31">
            <v>-0.72890386353301473</v>
          </cell>
          <cell r="ADB31">
            <v>7129.9560092947504</v>
          </cell>
          <cell r="ADC31">
            <v>11703.299499999999</v>
          </cell>
          <cell r="ADD31">
            <v>15381</v>
          </cell>
          <cell r="ADE31">
            <v>-6.8186947497175261</v>
          </cell>
          <cell r="ADF31">
            <v>-6.815339894284639</v>
          </cell>
          <cell r="ADG31">
            <v>-6.8243484569587416</v>
          </cell>
          <cell r="ADH31">
            <v>5.4436961132899593E-2</v>
          </cell>
          <cell r="ADI31">
            <v>0.97938022698086402</v>
          </cell>
          <cell r="ADJ31">
            <v>1.00525669622224</v>
          </cell>
          <cell r="ADK31">
            <v>0.633404806581221</v>
          </cell>
          <cell r="ADL31">
            <v>320.18668824025701</v>
          </cell>
          <cell r="ADM31">
            <v>313.58451140499398</v>
          </cell>
          <cell r="ADN31">
            <v>0.64765453010223195</v>
          </cell>
          <cell r="ADO31">
            <v>-7.2890386353343974E-3</v>
          </cell>
          <cell r="ADP31">
            <v>-1.266311484612772E-2</v>
          </cell>
          <cell r="ADQ31">
            <v>4.606306330885151E-3</v>
          </cell>
          <cell r="ADR31">
            <v>1485.088927182471</v>
          </cell>
          <cell r="ADS31">
            <v>0.19173022192642281</v>
          </cell>
          <cell r="ADT31">
            <v>854.296441838036</v>
          </cell>
          <cell r="ADU31" t="e">
            <v>#N/A</v>
          </cell>
          <cell r="ADV31">
            <v>-3.3223838072110601</v>
          </cell>
          <cell r="ADW31" t="e">
            <v>#N/A</v>
          </cell>
          <cell r="ADX31">
            <v>883.65484739967849</v>
          </cell>
          <cell r="ADY31">
            <v>60.904950341454473</v>
          </cell>
          <cell r="ADZ31" t="e">
            <v>#N/A</v>
          </cell>
          <cell r="AEA31" t="e">
            <v>#N/A</v>
          </cell>
          <cell r="AEB31" t="e">
            <v>#N/A</v>
          </cell>
          <cell r="AEC31">
            <v>12.86459229224957</v>
          </cell>
          <cell r="AED31">
            <v>14.4</v>
          </cell>
          <cell r="AEE31">
            <v>2121.7861170000001</v>
          </cell>
          <cell r="AEF31">
            <v>103.81871074149601</v>
          </cell>
          <cell r="AEG31" t="e">
            <v>#N/A</v>
          </cell>
          <cell r="AEH31" t="e">
            <v>#N/A</v>
          </cell>
          <cell r="AEI31" t="e">
            <v>#N/A</v>
          </cell>
          <cell r="AEJ31">
            <v>14653.8983336905</v>
          </cell>
          <cell r="AEK31">
            <v>31092438.04435394</v>
          </cell>
          <cell r="AEL31" t="e">
            <v>#N/A</v>
          </cell>
          <cell r="AEM31">
            <v>9.8470659988350455</v>
          </cell>
          <cell r="AEN31">
            <v>14653.8983336905</v>
          </cell>
          <cell r="AEO31">
            <v>28107.797499999899</v>
          </cell>
          <cell r="AEP31">
            <v>38252</v>
          </cell>
          <cell r="AEQ31" t="e">
            <v>#N/A</v>
          </cell>
          <cell r="AER31" t="e">
            <v>#N/A</v>
          </cell>
          <cell r="AES31" t="e">
            <v>#N/A</v>
          </cell>
          <cell r="AET31" t="e">
            <v>#N/A</v>
          </cell>
          <cell r="AEU31">
            <v>2.70153</v>
          </cell>
          <cell r="AEV31">
            <v>1.02578465194807</v>
          </cell>
          <cell r="AEW31">
            <v>0.48705563287090298</v>
          </cell>
          <cell r="AEX31">
            <v>93.674107527876913</v>
          </cell>
          <cell r="AEY31">
            <v>253.06341170978499</v>
          </cell>
          <cell r="AEZ31">
            <v>0.33524166942191203</v>
          </cell>
          <cell r="AFA31">
            <v>-3.575572686099715E-2</v>
          </cell>
          <cell r="AFB31">
            <v>-5.9322274879202528E-3</v>
          </cell>
          <cell r="AFC31" t="e">
            <v>#N/A</v>
          </cell>
          <cell r="AFD31" t="e">
            <v>#N/A</v>
          </cell>
          <cell r="AFE31" t="e">
            <v>#N/A</v>
          </cell>
          <cell r="AFF31">
            <v>152.95450463356201</v>
          </cell>
          <cell r="AFG31">
            <v>-0.90858765959089816</v>
          </cell>
          <cell r="AFH31">
            <v>-2.1613534087152502</v>
          </cell>
          <cell r="AFI31">
            <v>154.35697304234279</v>
          </cell>
          <cell r="AFJ31">
            <v>156.33342238729091</v>
          </cell>
          <cell r="AFK31">
            <v>65.324811940338634</v>
          </cell>
          <cell r="AFL31">
            <v>65.627520451085886</v>
          </cell>
          <cell r="AFM31">
            <v>9.7264433396393457E-2</v>
          </cell>
          <cell r="AFN31">
            <v>1.0516374548767971</v>
          </cell>
          <cell r="AFO31">
            <v>7.1480030000000001</v>
          </cell>
          <cell r="AFP31">
            <v>8.1999999999999993</v>
          </cell>
          <cell r="AFQ31">
            <v>1831.4624301029601</v>
          </cell>
          <cell r="AFR31">
            <v>31.609898956830499</v>
          </cell>
          <cell r="AFS31">
            <v>4993.7929448588648</v>
          </cell>
          <cell r="AFT31">
            <v>4636.8364753465648</v>
          </cell>
          <cell r="AFU31">
            <v>8590151.3394147083</v>
          </cell>
          <cell r="AFV31">
            <v>4563.1567209028199</v>
          </cell>
          <cell r="AFW31">
            <v>8357250.0970053328</v>
          </cell>
          <cell r="AFX31">
            <v>379.00232964355399</v>
          </cell>
          <cell r="AFY31">
            <v>-2.0207574480656909</v>
          </cell>
          <cell r="AFZ31" t="e">
            <v>#N/A</v>
          </cell>
          <cell r="AGA31">
            <v>7609.2969999999996</v>
          </cell>
          <cell r="AGB31">
            <v>9991.5249999999996</v>
          </cell>
          <cell r="AGC31">
            <v>-7.4081152981908076</v>
          </cell>
          <cell r="AGD31">
            <v>-7.4149505563092886</v>
          </cell>
          <cell r="AGE31">
            <v>-7.4168543891427818</v>
          </cell>
          <cell r="AGF31">
            <v>5.2138453080826562E-2</v>
          </cell>
          <cell r="AGG31">
            <v>0.982113107411139</v>
          </cell>
          <cell r="AGH31">
            <v>0.65837641853642903</v>
          </cell>
          <cell r="AGI31">
            <v>0.54834288788200702</v>
          </cell>
          <cell r="AGJ31">
            <v>83.871514785329495</v>
          </cell>
          <cell r="AGK31">
            <v>82.371314009099308</v>
          </cell>
          <cell r="AGL31">
            <v>0.55054026429064207</v>
          </cell>
          <cell r="AGM31">
            <v>-4.030938970339823E-2</v>
          </cell>
          <cell r="AGN31">
            <v>-1.5113103190639779E-2</v>
          </cell>
          <cell r="AGO31">
            <v>-3.4129946940913579E-4</v>
          </cell>
          <cell r="AGP31">
            <v>1852.5888038293749</v>
          </cell>
          <cell r="AGQ31">
            <v>0.56424002206956203</v>
          </cell>
          <cell r="AGR31">
            <v>492.36769108994099</v>
          </cell>
          <cell r="AGS31" t="e">
            <v>#N/A</v>
          </cell>
          <cell r="AGT31">
            <v>-2.646123141084133</v>
          </cell>
          <cell r="AGU31" t="e">
            <v>#N/A</v>
          </cell>
          <cell r="AGV31">
            <v>505.75047134843402</v>
          </cell>
          <cell r="AGW31">
            <v>81.672297287867821</v>
          </cell>
          <cell r="AGX31" t="e">
            <v>#N/A</v>
          </cell>
          <cell r="AGY31" t="e">
            <v>#N/A</v>
          </cell>
          <cell r="AGZ31" t="e">
            <v>#N/A</v>
          </cell>
          <cell r="AHA31">
            <v>8.160033514374895</v>
          </cell>
          <cell r="AHB31">
            <v>12.3</v>
          </cell>
          <cell r="AHC31">
            <v>1897.548646</v>
          </cell>
          <cell r="AHD31">
            <v>68.914630950000003</v>
          </cell>
          <cell r="AHE31" t="e">
            <v>#N/A</v>
          </cell>
          <cell r="AHF31" t="e">
            <v>#N/A</v>
          </cell>
          <cell r="AHG31" t="e">
            <v>#N/A</v>
          </cell>
          <cell r="AHH31">
            <v>12252.160855367099</v>
          </cell>
          <cell r="AHI31">
            <v>23249071.24167604</v>
          </cell>
          <cell r="AHJ31" t="e">
            <v>#N/A</v>
          </cell>
          <cell r="AHK31">
            <v>-75.017326429715581</v>
          </cell>
          <cell r="AHL31">
            <v>12252.160855367099</v>
          </cell>
          <cell r="AHM31">
            <v>17105.6005</v>
          </cell>
          <cell r="AHN31">
            <v>22726.884277228899</v>
          </cell>
          <cell r="AHO31" t="e">
            <v>#N/A</v>
          </cell>
          <cell r="AHP31" t="e">
            <v>#N/A</v>
          </cell>
          <cell r="AHQ31" t="e">
            <v>#N/A</v>
          </cell>
          <cell r="AHR31" t="e">
            <v>#N/A</v>
          </cell>
          <cell r="AHS31">
            <v>0.197156</v>
          </cell>
          <cell r="AHT31">
            <v>5.1552412549943701E-2</v>
          </cell>
          <cell r="AHU31">
            <v>0.26172638234974299</v>
          </cell>
          <cell r="AHV31">
            <v>26.635142672423601</v>
          </cell>
          <cell r="AHW31">
            <v>5.2512781887243403</v>
          </cell>
          <cell r="AHX31">
            <v>1.29273164445658E-2</v>
          </cell>
          <cell r="AHY31">
            <v>-0.13686593446422199</v>
          </cell>
          <cell r="AHZ31" t="e">
            <v>#N/A</v>
          </cell>
          <cell r="AIA31" t="e">
            <v>#N/A</v>
          </cell>
          <cell r="AIB31" t="e">
            <v>#N/A</v>
          </cell>
          <cell r="AIC31" t="e">
            <v>#N/A</v>
          </cell>
          <cell r="AID31">
            <v>2788.2009988206701</v>
          </cell>
          <cell r="AIE31">
            <v>-3.978113168197694</v>
          </cell>
          <cell r="AIF31">
            <v>-3.4504252295659121</v>
          </cell>
          <cell r="AIG31">
            <v>2903.7140289740919</v>
          </cell>
          <cell r="AIH31">
            <v>2887.843893098624</v>
          </cell>
          <cell r="AII31">
            <v>71.702767624524853</v>
          </cell>
          <cell r="AIJ31">
            <v>72.42707363237767</v>
          </cell>
          <cell r="AIK31">
            <v>2.5206889702736208</v>
          </cell>
          <cell r="AIL31">
            <v>1.172819295766381</v>
          </cell>
          <cell r="AIM31">
            <v>6.5717569999999998</v>
          </cell>
          <cell r="AIN31">
            <v>10.6</v>
          </cell>
          <cell r="AIO31">
            <v>1628.81327074161</v>
          </cell>
          <cell r="AIP31">
            <v>534.47299752872902</v>
          </cell>
          <cell r="AIQ31">
            <v>4645.2240779181448</v>
          </cell>
          <cell r="AIR31">
            <v>4339.9512394118738</v>
          </cell>
          <cell r="AIS31">
            <v>7002177.3645815337</v>
          </cell>
          <cell r="AIT31">
            <v>4111.3</v>
          </cell>
          <cell r="AIU31">
            <v>6696539.9999999814</v>
          </cell>
          <cell r="AIV31">
            <v>10676.6184816926</v>
          </cell>
          <cell r="AIW31">
            <v>3.412390898693674</v>
          </cell>
          <cell r="AIX31">
            <v>3949.6</v>
          </cell>
          <cell r="AIY31">
            <v>6413.6570000000002</v>
          </cell>
          <cell r="AIZ31">
            <v>8785.25</v>
          </cell>
          <cell r="AJA31">
            <v>-5.5294981372245493</v>
          </cell>
          <cell r="AJB31">
            <v>-5.5109660672648202</v>
          </cell>
          <cell r="AJC31">
            <v>-5.5179137200389796</v>
          </cell>
          <cell r="AJD31">
            <v>3.644584621081607E-2</v>
          </cell>
          <cell r="AJE31">
            <v>9.1630699999999994</v>
          </cell>
          <cell r="AJF31">
            <v>10.172942366027501</v>
          </cell>
          <cell r="AJG31">
            <v>0.72402087610893906</v>
          </cell>
          <cell r="AJH31">
            <v>192.58414483355401</v>
          </cell>
          <cell r="AJI31">
            <v>1764.662</v>
          </cell>
          <cell r="AJJ31">
            <v>0.60844401587788999</v>
          </cell>
          <cell r="AJK31">
            <v>-1.410748982367464E-2</v>
          </cell>
          <cell r="AJL31">
            <v>-1.6640603494272831E-2</v>
          </cell>
          <cell r="AJM31" t="e">
            <v>#N/A</v>
          </cell>
          <cell r="AJN31">
            <v>1613.423049778419</v>
          </cell>
          <cell r="AJO31">
            <v>1.109456879217019</v>
          </cell>
          <cell r="AJP31">
            <v>24.7342731026602</v>
          </cell>
          <cell r="AJQ31" t="e">
            <v>#N/A</v>
          </cell>
          <cell r="AJR31">
            <v>-3.0032770478001458</v>
          </cell>
          <cell r="AJS31" t="e">
            <v>#N/A</v>
          </cell>
          <cell r="AJT31">
            <v>25.500112117034391</v>
          </cell>
          <cell r="AJU31" t="e">
            <v>#N/A</v>
          </cell>
          <cell r="AJV31" t="e">
            <v>#N/A</v>
          </cell>
          <cell r="AJW31" t="e">
            <v>#N/A</v>
          </cell>
          <cell r="AJX31" t="e">
            <v>#N/A</v>
          </cell>
          <cell r="AJY31" t="e">
            <v>#N/A</v>
          </cell>
          <cell r="AJZ31" t="e">
            <v>#N/A</v>
          </cell>
          <cell r="AKA31" t="e">
            <v>#N/A</v>
          </cell>
          <cell r="AKB31">
            <v>4.6326497261949902</v>
          </cell>
          <cell r="AKC31" t="e">
            <v>#N/A</v>
          </cell>
          <cell r="AKD31" t="e">
            <v>#N/A</v>
          </cell>
          <cell r="AKE31" t="e">
            <v>#N/A</v>
          </cell>
          <cell r="AKF31" t="e">
            <v>#N/A</v>
          </cell>
          <cell r="AKG31" t="e">
            <v>#N/A</v>
          </cell>
          <cell r="AKH31" t="e">
            <v>#N/A</v>
          </cell>
          <cell r="AKI31" t="e">
            <v>#N/A</v>
          </cell>
          <cell r="AKJ31" t="e">
            <v>#N/A</v>
          </cell>
          <cell r="AKK31">
            <v>1533.2984999999901</v>
          </cell>
          <cell r="AKL31">
            <v>1989.4425000000001</v>
          </cell>
          <cell r="AKM31" t="e">
            <v>#N/A</v>
          </cell>
          <cell r="AKN31" t="e">
            <v>#N/A</v>
          </cell>
          <cell r="AKO31" t="e">
            <v>#N/A</v>
          </cell>
          <cell r="AKP31" t="e">
            <v>#N/A</v>
          </cell>
          <cell r="AKQ31">
            <v>0.63748122183274902</v>
          </cell>
          <cell r="AKR31">
            <v>0.35732137144430298</v>
          </cell>
          <cell r="AKS31">
            <v>0.52345535567296997</v>
          </cell>
          <cell r="AKT31">
            <v>12.947287724265401</v>
          </cell>
          <cell r="AKU31">
            <v>8.2536527978848699</v>
          </cell>
          <cell r="AKV31" t="e">
            <v>#N/A</v>
          </cell>
          <cell r="AKW31" t="e">
            <v>#N/A</v>
          </cell>
          <cell r="AKX31" t="e">
            <v>#N/A</v>
          </cell>
          <cell r="AKY31" t="e">
            <v>#N/A</v>
          </cell>
          <cell r="AKZ31" t="e">
            <v>#N/A</v>
          </cell>
          <cell r="ALA31" t="e">
            <v>#N/A</v>
          </cell>
          <cell r="ALB31">
            <v>38.216357740875999</v>
          </cell>
          <cell r="ALC31" t="e">
            <v>#N/A</v>
          </cell>
          <cell r="ALD31">
            <v>0.45899422455653038</v>
          </cell>
          <cell r="ALE31" t="e">
            <v>#N/A</v>
          </cell>
          <cell r="ALF31">
            <v>38.041748313198092</v>
          </cell>
          <cell r="ALG31" t="e">
            <v>#N/A</v>
          </cell>
          <cell r="ALH31" t="e">
            <v>#N/A</v>
          </cell>
          <cell r="ALI31" t="e">
            <v>#N/A</v>
          </cell>
          <cell r="ALJ31" t="e">
            <v>#N/A</v>
          </cell>
          <cell r="ALK31" t="e">
            <v>#N/A</v>
          </cell>
          <cell r="ALL31" t="e">
            <v>#N/A</v>
          </cell>
          <cell r="ALM31" t="e">
            <v>#N/A</v>
          </cell>
          <cell r="ALN31">
            <v>9.8779400441920604</v>
          </cell>
          <cell r="ALO31" t="e">
            <v>#N/A</v>
          </cell>
          <cell r="ALP31" t="e">
            <v>#N/A</v>
          </cell>
          <cell r="ALQ31" t="e">
            <v>#N/A</v>
          </cell>
          <cell r="ALR31" t="e">
            <v>#N/A</v>
          </cell>
          <cell r="ALS31" t="e">
            <v>#N/A</v>
          </cell>
          <cell r="ALT31" t="e">
            <v>#N/A</v>
          </cell>
          <cell r="ALU31" t="e">
            <v>#N/A</v>
          </cell>
          <cell r="ALV31" t="e">
            <v>#N/A</v>
          </cell>
          <cell r="ALW31">
            <v>3917.56</v>
          </cell>
          <cell r="ALX31">
            <v>5346.9</v>
          </cell>
          <cell r="ALY31" t="e">
            <v>#N/A</v>
          </cell>
          <cell r="ALZ31" t="e">
            <v>#N/A</v>
          </cell>
          <cell r="AMA31" t="e">
            <v>#N/A</v>
          </cell>
          <cell r="AMB31" t="e">
            <v>#N/A</v>
          </cell>
          <cell r="AMC31">
            <v>1.2652924384252799</v>
          </cell>
          <cell r="AMD31">
            <v>0.43526953023695603</v>
          </cell>
          <cell r="AME31">
            <v>0.35609405300190311</v>
          </cell>
          <cell r="AMF31">
            <v>13.6086177189192</v>
          </cell>
          <cell r="AMG31">
            <v>17.218881097168701</v>
          </cell>
          <cell r="AMH31" t="e">
            <v>#N/A</v>
          </cell>
          <cell r="AMI31" t="e">
            <v>#N/A</v>
          </cell>
          <cell r="AMJ31" t="e">
            <v>#N/A</v>
          </cell>
          <cell r="AMK31" t="e">
            <v>#N/A</v>
          </cell>
          <cell r="AML31" t="e">
            <v>#N/A</v>
          </cell>
          <cell r="AMM31" t="e">
            <v>#N/A</v>
          </cell>
          <cell r="AMN31">
            <v>1388.0729317825401</v>
          </cell>
          <cell r="AMO31">
            <v>-0.48307636567943568</v>
          </cell>
          <cell r="AMP31">
            <v>-1.645013096335479</v>
          </cell>
          <cell r="AMQ31">
            <v>1394.8109337493961</v>
          </cell>
          <cell r="AMR31">
            <v>1411.288817660168</v>
          </cell>
          <cell r="AMS31">
            <v>66.136853629777519</v>
          </cell>
          <cell r="AMT31">
            <v>66.549856150982663</v>
          </cell>
          <cell r="AMU31">
            <v>2.3820120198958961</v>
          </cell>
          <cell r="AMV31">
            <v>1.780064301955697</v>
          </cell>
          <cell r="AMW31">
            <v>8.1982900000000001</v>
          </cell>
          <cell r="AMX31">
            <v>9.5</v>
          </cell>
          <cell r="AMY31">
            <v>1587.9648795175401</v>
          </cell>
          <cell r="AMZ31">
            <v>241.171372301118</v>
          </cell>
          <cell r="ANA31">
            <v>28358.05624043112</v>
          </cell>
          <cell r="ANB31">
            <v>26033.180551477479</v>
          </cell>
          <cell r="ANC31">
            <v>41385866.384765498</v>
          </cell>
          <cell r="AND31">
            <v>25504.7721296612</v>
          </cell>
          <cell r="ANE31">
            <v>40500682.401999757</v>
          </cell>
          <cell r="ANF31">
            <v>3484.2356707829099</v>
          </cell>
          <cell r="ANG31">
            <v>-4.0887979544344866</v>
          </cell>
          <cell r="ANH31">
            <v>25529</v>
          </cell>
          <cell r="ANI31">
            <v>42611.7468625248</v>
          </cell>
          <cell r="ANJ31">
            <v>57862.132574701704</v>
          </cell>
          <cell r="ANK31">
            <v>-7.004868806488143</v>
          </cell>
          <cell r="ANL31">
            <v>-7.0038038447313387</v>
          </cell>
          <cell r="ANM31">
            <v>-7.0140797318333572</v>
          </cell>
          <cell r="ANN31">
            <v>5.5682688941810762E-2</v>
          </cell>
          <cell r="ANO31">
            <v>0.77590199999999998</v>
          </cell>
          <cell r="ANP31">
            <v>0.785366788236741</v>
          </cell>
          <cell r="ANQ31">
            <v>0.669637097837536</v>
          </cell>
          <cell r="ANR31">
            <v>1045.09939309878</v>
          </cell>
          <cell r="ANS31">
            <v>810.89470930413597</v>
          </cell>
          <cell r="ANT31">
            <v>0.51235421294018502</v>
          </cell>
          <cell r="ANU31">
            <v>-4.5232100732984559E-2</v>
          </cell>
          <cell r="ANV31">
            <v>-1.6210963558727191E-2</v>
          </cell>
          <cell r="ANW31">
            <v>1.9287213607786881E-2</v>
          </cell>
          <cell r="ANX31">
            <v>1589.735311170678</v>
          </cell>
          <cell r="ANY31">
            <v>-0.29622227962362579</v>
          </cell>
          <cell r="ANZ31">
            <v>11829.7045417842</v>
          </cell>
          <cell r="AOA31">
            <v>-0.52874894868114586</v>
          </cell>
          <cell r="AOB31">
            <v>-1.1988698389141741</v>
          </cell>
          <cell r="AOC31">
            <v>11892.58646770318</v>
          </cell>
          <cell r="AOD31">
            <v>11973.248203231071</v>
          </cell>
          <cell r="AOE31">
            <v>74.230793500303804</v>
          </cell>
          <cell r="AOF31">
            <v>74.297508774400313</v>
          </cell>
          <cell r="AOG31">
            <v>1.135339849302053</v>
          </cell>
          <cell r="AOH31">
            <v>1.191138019802551</v>
          </cell>
          <cell r="AOI31">
            <v>5.2826029999999999</v>
          </cell>
          <cell r="AOJ31">
            <v>6.1</v>
          </cell>
          <cell r="AOK31">
            <v>1676.4933220232001</v>
          </cell>
          <cell r="AOL31">
            <v>2097.0108657373498</v>
          </cell>
          <cell r="AOM31">
            <v>142595.11127958039</v>
          </cell>
          <cell r="AON31">
            <v>135062.37765327189</v>
          </cell>
          <cell r="AOO31">
            <v>226475533.0438233</v>
          </cell>
          <cell r="AOP31">
            <v>133776.57716485401</v>
          </cell>
          <cell r="AOQ31">
            <v>224275538.2599991</v>
          </cell>
          <cell r="AOR31">
            <v>27078.353004442699</v>
          </cell>
          <cell r="AOS31">
            <v>-0.43055444138262461</v>
          </cell>
          <cell r="AOT31">
            <v>133336.83172253901</v>
          </cell>
          <cell r="AOU31">
            <v>191924.48526445401</v>
          </cell>
          <cell r="AOV31">
            <v>263455</v>
          </cell>
          <cell r="AOW31">
            <v>-6.6923533436306846</v>
          </cell>
          <cell r="AOX31">
            <v>-6.6899848508797852</v>
          </cell>
          <cell r="AOY31">
            <v>-6.6933968267467989</v>
          </cell>
          <cell r="AOZ31">
            <v>5.624376289100462E-2</v>
          </cell>
          <cell r="APA31">
            <v>1.1895199999999999</v>
          </cell>
          <cell r="APB31">
            <v>1.1045425207973201</v>
          </cell>
          <cell r="APC31">
            <v>0.59105778675939002</v>
          </cell>
          <cell r="APD31">
            <v>6126.1988028784699</v>
          </cell>
          <cell r="APE31">
            <v>7287.2359999999999</v>
          </cell>
          <cell r="APF31">
            <v>0.63765444669122406</v>
          </cell>
          <cell r="APG31">
            <v>-4.3055444138239982E-3</v>
          </cell>
          <cell r="APH31">
            <v>-2.5366597292510859E-3</v>
          </cell>
          <cell r="API31">
            <v>6.1250553585537049E-2</v>
          </cell>
          <cell r="APJ31">
            <v>1676.821754354306</v>
          </cell>
          <cell r="APK31">
            <v>0.54544748249290009</v>
          </cell>
        </row>
        <row r="32">
          <cell r="A32">
            <v>1995</v>
          </cell>
          <cell r="B32">
            <v>262.30974540817198</v>
          </cell>
          <cell r="C32">
            <v>-0.51786479409191566</v>
          </cell>
          <cell r="D32">
            <v>-0.48592234384259297</v>
          </cell>
          <cell r="E32">
            <v>263.67522657735822</v>
          </cell>
          <cell r="F32">
            <v>263.5905909860399</v>
          </cell>
          <cell r="G32">
            <v>62.151753211816327</v>
          </cell>
          <cell r="H32">
            <v>62.737519130556763</v>
          </cell>
          <cell r="I32">
            <v>2.860468996297882</v>
          </cell>
          <cell r="J32">
            <v>1.2601469997522761</v>
          </cell>
          <cell r="K32">
            <v>4.0820809999999996</v>
          </cell>
          <cell r="L32">
            <v>4.5</v>
          </cell>
          <cell r="M32">
            <v>1773.4305608982399</v>
          </cell>
          <cell r="N32">
            <v>67.618719287170308</v>
          </cell>
          <cell r="O32">
            <v>3791.9067873289418</v>
          </cell>
          <cell r="P32">
            <v>3637.1180808256772</v>
          </cell>
          <cell r="Q32">
            <v>6543426.4788162475</v>
          </cell>
          <cell r="R32">
            <v>3587.46</v>
          </cell>
          <cell r="S32">
            <v>6362111.2000000002</v>
          </cell>
          <cell r="T32">
            <v>828.78680777280795</v>
          </cell>
          <cell r="U32">
            <v>-0.61220822763252691</v>
          </cell>
          <cell r="V32">
            <v>3600.72</v>
          </cell>
          <cell r="W32">
            <v>6044.0815000000002</v>
          </cell>
          <cell r="X32">
            <v>7948.28</v>
          </cell>
          <cell r="Y32">
            <v>-6.9652770335331038</v>
          </cell>
          <cell r="Z32">
            <v>-6.9760601238069988</v>
          </cell>
          <cell r="AA32">
            <v>-6.9783503736994961</v>
          </cell>
          <cell r="AB32">
            <v>5.6330168976867961E-2</v>
          </cell>
          <cell r="AC32">
            <v>0.95800236913439296</v>
          </cell>
          <cell r="AD32">
            <v>1.1197564572154299</v>
          </cell>
          <cell r="AE32">
            <v>0.70004635903019907</v>
          </cell>
          <cell r="AF32">
            <v>183.62898221112999</v>
          </cell>
          <cell r="AG32">
            <v>175.917</v>
          </cell>
          <cell r="AH32">
            <v>0.6948375250792731</v>
          </cell>
          <cell r="AI32">
            <v>-6.122082276319705E-3</v>
          </cell>
          <cell r="AJ32">
            <v>-2.2570241672090761E-4</v>
          </cell>
          <cell r="AK32" t="e">
            <v>#N/A</v>
          </cell>
          <cell r="AL32">
            <v>1799.069024817253</v>
          </cell>
          <cell r="AM32">
            <v>-0.13018743750684569</v>
          </cell>
          <cell r="AN32">
            <v>314.87049768823999</v>
          </cell>
          <cell r="AO32">
            <v>-0.62055838986796452</v>
          </cell>
          <cell r="AP32">
            <v>-0.75989392250691568</v>
          </cell>
          <cell r="AQ32">
            <v>316.83665412760581</v>
          </cell>
          <cell r="AR32">
            <v>317.28150052799089</v>
          </cell>
          <cell r="AS32">
            <v>55.720041151600938</v>
          </cell>
          <cell r="AT32">
            <v>55.518709585989683</v>
          </cell>
          <cell r="AU32">
            <v>0.37015391885608651</v>
          </cell>
          <cell r="AV32">
            <v>1.1113391521587519</v>
          </cell>
          <cell r="AW32">
            <v>8.2431079999999994</v>
          </cell>
          <cell r="AX32">
            <v>9.6</v>
          </cell>
          <cell r="AY32">
            <v>1578.3312396608701</v>
          </cell>
          <cell r="AZ32">
            <v>65.649396280372102</v>
          </cell>
          <cell r="BA32">
            <v>4264.1825001711741</v>
          </cell>
          <cell r="BB32">
            <v>3912.6813313649641</v>
          </cell>
          <cell r="BC32">
            <v>6177452.5413269829</v>
          </cell>
          <cell r="BD32">
            <v>3868.8</v>
          </cell>
          <cell r="BE32">
            <v>6106247.8999999743</v>
          </cell>
          <cell r="BF32">
            <v>848.5451797431009</v>
          </cell>
          <cell r="BG32">
            <v>-3.4474356248626941</v>
          </cell>
          <cell r="BH32">
            <v>3927.4</v>
          </cell>
          <cell r="BI32">
            <v>7680.6224999999886</v>
          </cell>
          <cell r="BJ32">
            <v>10136.799999999999</v>
          </cell>
          <cell r="BK32">
            <v>-6.7642067126689556</v>
          </cell>
          <cell r="BL32">
            <v>-6.7640048761252398</v>
          </cell>
          <cell r="BM32">
            <v>-6.7655175583452394</v>
          </cell>
          <cell r="BN32">
            <v>5.7984549173722283E-2</v>
          </cell>
          <cell r="BO32">
            <v>0.95567663777054401</v>
          </cell>
          <cell r="BP32">
            <v>1.1047359681758699</v>
          </cell>
          <cell r="BQ32">
            <v>0.6994983124588271</v>
          </cell>
          <cell r="BR32">
            <v>220.25138177599499</v>
          </cell>
          <cell r="BS32">
            <v>210.48910000000001</v>
          </cell>
          <cell r="BT32">
            <v>0.68710512933023293</v>
          </cell>
          <cell r="BU32">
            <v>-3.4474356248625812E-2</v>
          </cell>
          <cell r="BV32">
            <v>-1.7298601275419621E-2</v>
          </cell>
          <cell r="BW32">
            <v>1.5285178904722569E-2</v>
          </cell>
          <cell r="BX32">
            <v>1578.828434558952</v>
          </cell>
          <cell r="BY32">
            <v>-0.46538451196737052</v>
          </cell>
          <cell r="BZ32">
            <v>73.954160093491893</v>
          </cell>
          <cell r="CA32">
            <v>7.7651532065260431</v>
          </cell>
          <cell r="CB32">
            <v>4.6879160390556276</v>
          </cell>
          <cell r="CC32">
            <v>68.625300380506843</v>
          </cell>
          <cell r="CD32">
            <v>70.642499050131079</v>
          </cell>
          <cell r="CE32">
            <v>61.730444417518328</v>
          </cell>
          <cell r="CF32">
            <v>62.048998299501733</v>
          </cell>
          <cell r="CG32" t="e">
            <v>#N/A</v>
          </cell>
          <cell r="CH32" t="e">
            <v>#N/A</v>
          </cell>
          <cell r="CI32">
            <v>17.23586647945465</v>
          </cell>
          <cell r="CJ32">
            <v>12.4</v>
          </cell>
          <cell r="CK32">
            <v>1710.6738817189901</v>
          </cell>
          <cell r="CL32">
            <v>6.0723119120664197</v>
          </cell>
          <cell r="CM32">
            <v>4037.3598563181949</v>
          </cell>
          <cell r="CN32">
            <v>3341.4859021880879</v>
          </cell>
          <cell r="CO32">
            <v>5725786.5501389019</v>
          </cell>
          <cell r="CP32">
            <v>3518.57</v>
          </cell>
          <cell r="CQ32">
            <v>6019125.7999999868</v>
          </cell>
          <cell r="CR32">
            <v>147.90832018698299</v>
          </cell>
          <cell r="CS32" t="e">
            <v>#N/A</v>
          </cell>
          <cell r="CT32">
            <v>3518.57</v>
          </cell>
          <cell r="CU32">
            <v>6506.7285000000002</v>
          </cell>
          <cell r="CV32">
            <v>8406.07</v>
          </cell>
          <cell r="CW32">
            <v>-7.5921561592196261</v>
          </cell>
          <cell r="CX32">
            <v>-7.6440652734611412</v>
          </cell>
          <cell r="CY32">
            <v>-7.6344649576338632</v>
          </cell>
          <cell r="CZ32" t="e">
            <v>#N/A</v>
          </cell>
          <cell r="DA32">
            <v>8.7866E-2</v>
          </cell>
          <cell r="DB32">
            <v>2.3405762048661401E-2</v>
          </cell>
          <cell r="DC32">
            <v>0.383957118158474</v>
          </cell>
          <cell r="DD32">
            <v>14.5184713085835</v>
          </cell>
          <cell r="DE32">
            <v>1.2756799999999999</v>
          </cell>
          <cell r="DF32">
            <v>1.1146586345658399E-2</v>
          </cell>
          <cell r="DG32" t="e">
            <v>#N/A</v>
          </cell>
          <cell r="DH32" t="e">
            <v>#N/A</v>
          </cell>
          <cell r="DI32">
            <v>-8.5025688283163481E-2</v>
          </cell>
          <cell r="DJ32">
            <v>1713.5450268964221</v>
          </cell>
          <cell r="DK32" t="e">
            <v>#N/A</v>
          </cell>
          <cell r="DL32">
            <v>11.594409981155</v>
          </cell>
          <cell r="DM32" t="e">
            <v>#N/A</v>
          </cell>
          <cell r="DN32">
            <v>3.3001587407048838</v>
          </cell>
          <cell r="DO32" t="e">
            <v>#N/A</v>
          </cell>
          <cell r="DP32">
            <v>11.224000158855789</v>
          </cell>
          <cell r="DQ32" t="e">
            <v>#N/A</v>
          </cell>
          <cell r="DR32" t="e">
            <v>#N/A</v>
          </cell>
          <cell r="DS32" t="e">
            <v>#N/A</v>
          </cell>
          <cell r="DT32" t="e">
            <v>#N/A</v>
          </cell>
          <cell r="DU32">
            <v>3.8007082671459931</v>
          </cell>
          <cell r="DV32" t="e">
            <v>#N/A</v>
          </cell>
          <cell r="DW32">
            <v>1899.5666689193699</v>
          </cell>
          <cell r="DX32">
            <v>2.9799421195139502</v>
          </cell>
          <cell r="DY32" t="e">
            <v>#N/A</v>
          </cell>
          <cell r="DZ32" t="e">
            <v>#N/A</v>
          </cell>
          <cell r="EA32" t="e">
            <v>#N/A</v>
          </cell>
          <cell r="EB32">
            <v>295.94</v>
          </cell>
          <cell r="EC32">
            <v>562157.75999999838</v>
          </cell>
          <cell r="ED32">
            <v>23.188819962309999</v>
          </cell>
          <cell r="EE32" t="e">
            <v>#N/A</v>
          </cell>
          <cell r="EF32">
            <v>295.94</v>
          </cell>
          <cell r="EG32">
            <v>458.67649999999901</v>
          </cell>
          <cell r="EH32">
            <v>650.85</v>
          </cell>
          <cell r="EI32">
            <v>-7.2554610795330499</v>
          </cell>
          <cell r="EJ32">
            <v>-7.2623695892829394</v>
          </cell>
          <cell r="EK32">
            <v>-7.2512895277055449</v>
          </cell>
          <cell r="EL32" t="e">
            <v>#N/A</v>
          </cell>
          <cell r="EM32">
            <v>1.01084107614553</v>
          </cell>
          <cell r="EN32">
            <v>0.82405982987586701</v>
          </cell>
          <cell r="EO32">
            <v>0.65514084002321493</v>
          </cell>
          <cell r="EP32">
            <v>7.5959714946274497</v>
          </cell>
          <cell r="EQ32">
            <v>7.6783199999999896</v>
          </cell>
          <cell r="ER32">
            <v>0.66082771979480792</v>
          </cell>
          <cell r="ES32" t="e">
            <v>#N/A</v>
          </cell>
          <cell r="ET32" t="e">
            <v>#N/A</v>
          </cell>
          <cell r="EU32" t="e">
            <v>#N/A</v>
          </cell>
          <cell r="EV32">
            <v>1898.1496249236029</v>
          </cell>
          <cell r="EW32" t="e">
            <v>#N/A</v>
          </cell>
          <cell r="EX32">
            <v>3350.53800779004</v>
          </cell>
          <cell r="EY32">
            <v>-1.1193325049008049</v>
          </cell>
          <cell r="EZ32">
            <v>1.1900921265315829</v>
          </cell>
          <cell r="FA32">
            <v>3388.4662115130868</v>
          </cell>
          <cell r="FB32">
            <v>3311.1324808365739</v>
          </cell>
          <cell r="FC32">
            <v>67.054242070068895</v>
          </cell>
          <cell r="FD32">
            <v>67.206177410450721</v>
          </cell>
          <cell r="FE32" t="e">
            <v>#N/A</v>
          </cell>
          <cell r="FF32" t="e">
            <v>#N/A</v>
          </cell>
          <cell r="FG32">
            <v>5.0985684354289136</v>
          </cell>
          <cell r="FH32">
            <v>4.0999999999999996</v>
          </cell>
          <cell r="FI32">
            <v>1831.4852101834399</v>
          </cell>
          <cell r="FJ32">
            <v>864.31900535671798</v>
          </cell>
          <cell r="FK32">
            <v>5335.8794836416</v>
          </cell>
          <cell r="FL32">
            <v>5063.8260165361216</v>
          </cell>
          <cell r="FM32">
            <v>9285478.7674415633</v>
          </cell>
          <cell r="FN32">
            <v>5105.54</v>
          </cell>
          <cell r="FO32">
            <v>9350720.999999959</v>
          </cell>
          <cell r="FP32">
            <v>10051.614023370101</v>
          </cell>
          <cell r="FQ32">
            <v>-5.8694967422498809</v>
          </cell>
          <cell r="FR32">
            <v>5105.54</v>
          </cell>
          <cell r="FS32">
            <v>7939.567</v>
          </cell>
          <cell r="FT32">
            <v>10330.76</v>
          </cell>
          <cell r="FU32">
            <v>-5.541671370596128</v>
          </cell>
          <cell r="FV32">
            <v>-5.5657331487340738</v>
          </cell>
          <cell r="FW32">
            <v>-5.525863826702321</v>
          </cell>
          <cell r="FX32" t="e">
            <v>#N/A</v>
          </cell>
          <cell r="FY32">
            <v>34.695999999999998</v>
          </cell>
          <cell r="FZ32">
            <v>13.318933640038299</v>
          </cell>
          <cell r="GA32">
            <v>0.36569275855215599</v>
          </cell>
          <cell r="GB32">
            <v>46.333611943739903</v>
          </cell>
          <cell r="GC32">
            <v>1607.5909999999999</v>
          </cell>
          <cell r="GD32">
            <v>0.40730161426474998</v>
          </cell>
          <cell r="GE32">
            <v>1.7559867403589831E-3</v>
          </cell>
          <cell r="GF32">
            <v>1.1424617761595269E-2</v>
          </cell>
          <cell r="GG32">
            <v>-6.8878574274839607E-2</v>
          </cell>
          <cell r="GH32">
            <v>1833.6883489123579</v>
          </cell>
          <cell r="GI32" t="e">
            <v>#N/A</v>
          </cell>
          <cell r="GJ32">
            <v>2558.58315398696</v>
          </cell>
          <cell r="GK32">
            <v>-0.51142374846078198</v>
          </cell>
          <cell r="GL32">
            <v>6.5623724424312968E-3</v>
          </cell>
          <cell r="GM32">
            <v>2571.7356206988388</v>
          </cell>
          <cell r="GN32">
            <v>2558.4152612488929</v>
          </cell>
          <cell r="GO32">
            <v>65.351291876104938</v>
          </cell>
          <cell r="GP32">
            <v>65.794652483229214</v>
          </cell>
          <cell r="GQ32">
            <v>0.66779788131565709</v>
          </cell>
          <cell r="GR32">
            <v>1.1556631198837759</v>
          </cell>
          <cell r="GS32">
            <v>7.4802210000000002</v>
          </cell>
          <cell r="GT32">
            <v>7.9</v>
          </cell>
          <cell r="GU32">
            <v>1528.8960863165601</v>
          </cell>
          <cell r="GV32">
            <v>557.14409482352596</v>
          </cell>
          <cell r="GW32">
            <v>41589.700563441613</v>
          </cell>
          <cell r="GX32">
            <v>38478.699048057933</v>
          </cell>
          <cell r="GY32">
            <v>58678677.328108259</v>
          </cell>
          <cell r="GZ32">
            <v>38046</v>
          </cell>
          <cell r="HA32">
            <v>58168380.499999844</v>
          </cell>
          <cell r="HB32">
            <v>7737.06</v>
          </cell>
          <cell r="HC32">
            <v>0.57100855519736093</v>
          </cell>
          <cell r="HD32">
            <v>37956</v>
          </cell>
          <cell r="HE32">
            <v>63211.368999999897</v>
          </cell>
          <cell r="HF32">
            <v>81308</v>
          </cell>
          <cell r="HG32">
            <v>-6.9078671470725332</v>
          </cell>
          <cell r="HH32">
            <v>-6.9080305501920201</v>
          </cell>
          <cell r="HI32">
            <v>-6.9084172094348926</v>
          </cell>
          <cell r="HJ32">
            <v>5.1334765793680757E-2</v>
          </cell>
          <cell r="HK32">
            <v>0.95803316239141401</v>
          </cell>
          <cell r="HL32">
            <v>1.17552827304341</v>
          </cell>
          <cell r="HM32">
            <v>0.7750996160263629</v>
          </cell>
          <cell r="HN32">
            <v>1983.1568202268099</v>
          </cell>
          <cell r="HO32">
            <v>1899.93</v>
          </cell>
          <cell r="HP32">
            <v>0.73734590587765891</v>
          </cell>
          <cell r="HQ32">
            <v>5.7100855519726986E-3</v>
          </cell>
          <cell r="HR32">
            <v>-3.222827252301446E-3</v>
          </cell>
          <cell r="HS32">
            <v>2.6267553833025221E-2</v>
          </cell>
          <cell r="HT32">
            <v>1524.9652087982911</v>
          </cell>
          <cell r="HU32">
            <v>-0.60587946114811775</v>
          </cell>
          <cell r="HV32">
            <v>1617.41920853332</v>
          </cell>
          <cell r="HW32">
            <v>0.13166804852158259</v>
          </cell>
          <cell r="HX32">
            <v>-0.54388530654242428</v>
          </cell>
          <cell r="HY32">
            <v>1615.292384572635</v>
          </cell>
          <cell r="HZ32">
            <v>1626.2642206751291</v>
          </cell>
          <cell r="IA32">
            <v>71.1897761489885</v>
          </cell>
          <cell r="IB32">
            <v>71.641312250795238</v>
          </cell>
          <cell r="IC32">
            <v>1.6268451685799159</v>
          </cell>
          <cell r="ID32">
            <v>1.606798529825237</v>
          </cell>
          <cell r="IE32">
            <v>6.0496319999999999</v>
          </cell>
          <cell r="IF32">
            <v>7.3</v>
          </cell>
          <cell r="IG32">
            <v>1419.1435900184499</v>
          </cell>
          <cell r="IH32">
            <v>276.87097002660897</v>
          </cell>
          <cell r="II32">
            <v>2835.5849894867051</v>
          </cell>
          <cell r="IJ32">
            <v>2664.04253257552</v>
          </cell>
          <cell r="IK32">
            <v>3793095.4109438481</v>
          </cell>
          <cell r="IL32">
            <v>2612.02</v>
          </cell>
          <cell r="IM32">
            <v>3706831.439999992</v>
          </cell>
          <cell r="IN32">
            <v>3833.9937242565402</v>
          </cell>
          <cell r="IO32">
            <v>2.8729684972512488</v>
          </cell>
          <cell r="IP32">
            <v>2632.36</v>
          </cell>
          <cell r="IQ32">
            <v>3958.0304999999898</v>
          </cell>
          <cell r="IR32">
            <v>5230.3500000000004</v>
          </cell>
          <cell r="IS32">
            <v>-5.3311919303265851</v>
          </cell>
          <cell r="IT32">
            <v>-5.3455149529584212</v>
          </cell>
          <cell r="IU32">
            <v>-5.3474609716517323</v>
          </cell>
          <cell r="IV32">
            <v>6.1890348573174082E-2</v>
          </cell>
          <cell r="IW32">
            <v>7.3280399999999997</v>
          </cell>
          <cell r="IX32">
            <v>10.4209392866602</v>
          </cell>
          <cell r="IY32">
            <v>0.65129965129648693</v>
          </cell>
          <cell r="IZ32">
            <v>141.31952472966799</v>
          </cell>
          <cell r="JA32">
            <v>1035.5951299999899</v>
          </cell>
          <cell r="JB32">
            <v>0.63325811804132992</v>
          </cell>
          <cell r="JC32">
            <v>-7.5410731230799166E-3</v>
          </cell>
          <cell r="JD32">
            <v>-1.3070846989860451E-3</v>
          </cell>
          <cell r="JE32">
            <v>2.2928702549858501E-2</v>
          </cell>
          <cell r="JF32">
            <v>1423.811881590641</v>
          </cell>
          <cell r="JG32">
            <v>-9.2719080924319464E-2</v>
          </cell>
          <cell r="JH32">
            <v>10.822332183326299</v>
          </cell>
          <cell r="JI32">
            <v>-2.3935616812173932</v>
          </cell>
          <cell r="JJ32">
            <v>-3.15297986268811</v>
          </cell>
          <cell r="JK32">
            <v>11.08772368886217</v>
          </cell>
          <cell r="JL32">
            <v>11.174667189534739</v>
          </cell>
          <cell r="JM32">
            <v>65.596918347882863</v>
          </cell>
          <cell r="JN32">
            <v>65.6245071460622</v>
          </cell>
          <cell r="JO32" t="e">
            <v>#N/A</v>
          </cell>
          <cell r="JP32" t="e">
            <v>#N/A</v>
          </cell>
          <cell r="JQ32">
            <v>10.31522030442372</v>
          </cell>
          <cell r="JR32">
            <v>9.8000000000000007</v>
          </cell>
          <cell r="JS32">
            <v>1896.8206359999999</v>
          </cell>
          <cell r="JT32">
            <v>1.40374787998058</v>
          </cell>
          <cell r="JU32">
            <v>702.73445669049966</v>
          </cell>
          <cell r="JV32">
            <v>630.24584932777952</v>
          </cell>
          <cell r="JW32">
            <v>1190381.090398954</v>
          </cell>
          <cell r="JX32">
            <v>633.6</v>
          </cell>
          <cell r="JY32">
            <v>1201825.5549695999</v>
          </cell>
          <cell r="JZ32">
            <v>21.644664366652702</v>
          </cell>
          <cell r="KA32">
            <v>-13.881023594584899</v>
          </cell>
          <cell r="KB32">
            <v>633.6</v>
          </cell>
          <cell r="KC32">
            <v>1070.8415</v>
          </cell>
          <cell r="KD32">
            <v>1448.1</v>
          </cell>
          <cell r="KE32">
            <v>-7.7941328126057448</v>
          </cell>
          <cell r="KF32">
            <v>-7.7554533018073224</v>
          </cell>
          <cell r="KG32">
            <v>-7.7636867563773952</v>
          </cell>
          <cell r="KH32" t="e">
            <v>#N/A</v>
          </cell>
          <cell r="KI32">
            <v>0.95767770633875704</v>
          </cell>
          <cell r="KJ32">
            <v>0.36710795236126598</v>
          </cell>
          <cell r="KK32">
            <v>0.27610531062134303</v>
          </cell>
          <cell r="KL32">
            <v>2.9881033891246802</v>
          </cell>
          <cell r="KM32">
            <v>2.86164</v>
          </cell>
          <cell r="KN32">
            <v>0.25907408176180202</v>
          </cell>
          <cell r="KO32">
            <v>6.4541915894073487E-2</v>
          </cell>
          <cell r="KP32">
            <v>1.8831374807893909E-2</v>
          </cell>
          <cell r="KQ32" t="e">
            <v>#N/A</v>
          </cell>
          <cell r="KR32">
            <v>1888.7567314701309</v>
          </cell>
          <cell r="KS32" t="e">
            <v>#N/A</v>
          </cell>
          <cell r="KT32">
            <v>149.989603451503</v>
          </cell>
          <cell r="KU32">
            <v>0.92846381133324662</v>
          </cell>
          <cell r="KV32">
            <v>-2.0780692691951819</v>
          </cell>
          <cell r="KW32">
            <v>148.6098150982267</v>
          </cell>
          <cell r="KX32">
            <v>153.17263694875089</v>
          </cell>
          <cell r="KY32">
            <v>56.262023707469098</v>
          </cell>
          <cell r="KZ32">
            <v>55.858478924212768</v>
          </cell>
          <cell r="LA32">
            <v>1.5616909478779031</v>
          </cell>
          <cell r="LB32">
            <v>0.81450805343816768</v>
          </cell>
          <cell r="LC32">
            <v>8.236815</v>
          </cell>
          <cell r="LD32">
            <v>9.6</v>
          </cell>
          <cell r="LE32">
            <v>2163.6624740217298</v>
          </cell>
          <cell r="LF32">
            <v>27.102508562246499</v>
          </cell>
          <cell r="LG32">
            <v>4560.5373032354892</v>
          </cell>
          <cell r="LH32">
            <v>4184.8942825619934</v>
          </cell>
          <cell r="LI32">
            <v>9102629.0752226468</v>
          </cell>
          <cell r="LJ32">
            <v>4152.51</v>
          </cell>
          <cell r="LK32">
            <v>8984630.0599999744</v>
          </cell>
          <cell r="LL32">
            <v>625.5726581122741</v>
          </cell>
          <cell r="LM32">
            <v>2.0807206999176491</v>
          </cell>
          <cell r="LN32">
            <v>4136.7</v>
          </cell>
          <cell r="LO32">
            <v>8164.4494999999897</v>
          </cell>
          <cell r="LP32">
            <v>10562.16</v>
          </cell>
          <cell r="LQ32">
            <v>-7.6501344755393674</v>
          </cell>
          <cell r="LR32">
            <v>-7.6296806174766587</v>
          </cell>
          <cell r="LS32">
            <v>-7.667857433994679</v>
          </cell>
          <cell r="LT32">
            <v>2.9698513537392619E-2</v>
          </cell>
          <cell r="LU32">
            <v>0.88918268499999997</v>
          </cell>
          <cell r="LV32">
            <v>0.68181919878193797</v>
          </cell>
          <cell r="LW32">
            <v>0.68808957967639506</v>
          </cell>
          <cell r="LX32">
            <v>103.206283194774</v>
          </cell>
          <cell r="LY32">
            <v>91.769239999999996</v>
          </cell>
          <cell r="LZ32">
            <v>0.55770453540524001</v>
          </cell>
          <cell r="MA32">
            <v>2.794434458619904E-2</v>
          </cell>
          <cell r="MB32">
            <v>-1.844766713199639E-3</v>
          </cell>
          <cell r="MC32">
            <v>4.191026889830228E-2</v>
          </cell>
          <cell r="MD32">
            <v>2175.1156566014888</v>
          </cell>
          <cell r="ME32">
            <v>-0.22320828429288619</v>
          </cell>
          <cell r="MF32">
            <v>763.63099734151297</v>
          </cell>
          <cell r="MG32">
            <v>-3.697742731207065</v>
          </cell>
          <cell r="MH32">
            <v>-2.4675209772066391</v>
          </cell>
          <cell r="MI32">
            <v>792.95233465827607</v>
          </cell>
          <cell r="MJ32">
            <v>782.95046428898036</v>
          </cell>
          <cell r="MK32">
            <v>58.534692086995882</v>
          </cell>
          <cell r="ML32">
            <v>58.623017103129911</v>
          </cell>
          <cell r="MM32">
            <v>0.40660788178055179</v>
          </cell>
          <cell r="MN32">
            <v>0.12661076211069039</v>
          </cell>
          <cell r="MO32">
            <v>17.717493999999999</v>
          </cell>
          <cell r="MP32">
            <v>22.9</v>
          </cell>
          <cell r="MQ32">
            <v>1735.91285241122</v>
          </cell>
          <cell r="MR32">
            <v>149.52600289419101</v>
          </cell>
          <cell r="MS32">
            <v>18001.311238841001</v>
          </cell>
          <cell r="MT32">
            <v>14811.930000178019</v>
          </cell>
          <cell r="MU32">
            <v>25780381.076507229</v>
          </cell>
          <cell r="MV32">
            <v>13858.1</v>
          </cell>
          <cell r="MW32">
            <v>24056453.899999931</v>
          </cell>
          <cell r="MX32">
            <v>2203.01863285841</v>
          </cell>
          <cell r="MY32">
            <v>4.5309497374201868E-2</v>
          </cell>
          <cell r="MZ32">
            <v>13840.8</v>
          </cell>
          <cell r="NA32">
            <v>30706.9</v>
          </cell>
          <cell r="NB32">
            <v>39718.9</v>
          </cell>
          <cell r="NC32">
            <v>-7.1034136636974052</v>
          </cell>
          <cell r="ND32">
            <v>-7.1062260653986922</v>
          </cell>
          <cell r="NE32">
            <v>-7.1107220386413301</v>
          </cell>
          <cell r="NF32">
            <v>3.8477566913801511E-2</v>
          </cell>
          <cell r="NG32">
            <v>0.979649730145565</v>
          </cell>
          <cell r="NH32">
            <v>0.85012267843438905</v>
          </cell>
          <cell r="NI32">
            <v>0.615244751282091</v>
          </cell>
          <cell r="NJ32">
            <v>469.81996303067399</v>
          </cell>
          <cell r="NK32">
            <v>460.25900000000001</v>
          </cell>
          <cell r="NL32">
            <v>0.618284062390693</v>
          </cell>
          <cell r="NM32">
            <v>-1.9597562733819861E-2</v>
          </cell>
          <cell r="NN32">
            <v>-9.2601971501560989E-3</v>
          </cell>
          <cell r="NO32">
            <v>6.8360049824886544E-3</v>
          </cell>
          <cell r="NP32">
            <v>1740.5146443574449</v>
          </cell>
          <cell r="NQ32">
            <v>7.7389259022742074E-2</v>
          </cell>
          <cell r="NR32">
            <v>146.04309782291401</v>
          </cell>
          <cell r="NS32">
            <v>-2.284178375591539</v>
          </cell>
          <cell r="NT32">
            <v>-4.6469143473090613</v>
          </cell>
          <cell r="NU32">
            <v>149.45696141640369</v>
          </cell>
          <cell r="NV32">
            <v>153.16032703425421</v>
          </cell>
          <cell r="NW32">
            <v>63.526232230487338</v>
          </cell>
          <cell r="NX32">
            <v>63.87233004504769</v>
          </cell>
          <cell r="NY32">
            <v>2.4892697990341439</v>
          </cell>
          <cell r="NZ32">
            <v>2.3524584641188011</v>
          </cell>
          <cell r="OA32">
            <v>12.696367</v>
          </cell>
          <cell r="OB32">
            <v>15.6</v>
          </cell>
          <cell r="OC32">
            <v>1732.4525185796799</v>
          </cell>
          <cell r="OD32">
            <v>30.615102369074901</v>
          </cell>
          <cell r="OE32">
            <v>2452.5071341862908</v>
          </cell>
          <cell r="OF32">
            <v>2141.127827728817</v>
          </cell>
          <cell r="OG32">
            <v>3689831.5850754818</v>
          </cell>
          <cell r="OH32">
            <v>2058.6999999999898</v>
          </cell>
          <cell r="OI32">
            <v>3566599.9999999688</v>
          </cell>
          <cell r="OJ32">
            <v>511.20366591073901</v>
          </cell>
          <cell r="OK32">
            <v>0.65977958500758049</v>
          </cell>
          <cell r="OL32">
            <v>2061.6</v>
          </cell>
          <cell r="OM32">
            <v>3839.7019999999902</v>
          </cell>
          <cell r="ON32">
            <v>5107.8</v>
          </cell>
          <cell r="OO32">
            <v>-7.0055972146128518</v>
          </cell>
          <cell r="OP32">
            <v>-6.995485451906557</v>
          </cell>
          <cell r="OQ32">
            <v>-7.0045697512447784</v>
          </cell>
          <cell r="OR32">
            <v>5.6309726425669039E-2</v>
          </cell>
          <cell r="OS32">
            <v>0.96010918760185804</v>
          </cell>
          <cell r="OT32">
            <v>1.1763482997419701</v>
          </cell>
          <cell r="OU32">
            <v>0.70215291517521194</v>
          </cell>
          <cell r="OV32">
            <v>102.544586877578</v>
          </cell>
          <cell r="OW32">
            <v>98.453999999999994</v>
          </cell>
          <cell r="OX32">
            <v>0.71644557706410694</v>
          </cell>
          <cell r="OY32">
            <v>1.4060542596206319E-2</v>
          </cell>
          <cell r="OZ32">
            <v>-3.4837613861436992E-3</v>
          </cell>
          <cell r="PA32" t="e">
            <v>#N/A</v>
          </cell>
          <cell r="PB32">
            <v>1723.3121429230309</v>
          </cell>
          <cell r="PC32">
            <v>0.12668940311086899</v>
          </cell>
          <cell r="PD32">
            <v>1679.94689850451</v>
          </cell>
          <cell r="PE32">
            <v>-2.2787260275996761</v>
          </cell>
          <cell r="PF32">
            <v>-1.1657862933632579</v>
          </cell>
          <cell r="PG32">
            <v>1719.1209551555601</v>
          </cell>
          <cell r="PH32">
            <v>1699.762496710895</v>
          </cell>
          <cell r="PI32">
            <v>59.978004366017473</v>
          </cell>
          <cell r="PJ32">
            <v>60.230061596283768</v>
          </cell>
          <cell r="PK32">
            <v>1.8870671804521071</v>
          </cell>
          <cell r="PL32">
            <v>1.3358307954890241</v>
          </cell>
          <cell r="PM32">
            <v>8.4969649999999994</v>
          </cell>
          <cell r="PN32">
            <v>10.199999999999999</v>
          </cell>
          <cell r="PO32">
            <v>1579.0795377867701</v>
          </cell>
          <cell r="PP32">
            <v>340.07079767591199</v>
          </cell>
          <cell r="PQ32">
            <v>26516.313528193499</v>
          </cell>
          <cell r="PR32">
            <v>24263.231648412631</v>
          </cell>
          <cell r="PS32">
            <v>38509507.580614783</v>
          </cell>
          <cell r="PT32">
            <v>23712</v>
          </cell>
          <cell r="PU32">
            <v>37443133.999999888</v>
          </cell>
          <cell r="PV32">
            <v>5013.24476953663</v>
          </cell>
          <cell r="PW32">
            <v>1.111428307716289</v>
          </cell>
          <cell r="PX32">
            <v>23957</v>
          </cell>
          <cell r="PY32">
            <v>44025.048000000003</v>
          </cell>
          <cell r="PZ32">
            <v>59407</v>
          </cell>
          <cell r="QA32">
            <v>-6.890343104863315</v>
          </cell>
          <cell r="QB32">
            <v>-6.8861860013440426</v>
          </cell>
          <cell r="QC32">
            <v>-6.8855453757744893</v>
          </cell>
          <cell r="QD32">
            <v>5.2582552871523212E-2</v>
          </cell>
          <cell r="QE32">
            <v>0.99473898441513597</v>
          </cell>
          <cell r="QF32">
            <v>1.1759982883462401</v>
          </cell>
          <cell r="QG32">
            <v>0.72634558156691598</v>
          </cell>
          <cell r="QH32">
            <v>1220.22200699579</v>
          </cell>
          <cell r="QI32">
            <v>1213.8024</v>
          </cell>
          <cell r="QJ32">
            <v>0.7151323377980251</v>
          </cell>
          <cell r="QK32">
            <v>-1.81728971392912E-3</v>
          </cell>
          <cell r="QL32">
            <v>-3.537070950421922E-3</v>
          </cell>
          <cell r="QM32">
            <v>-1.0702968194431719E-2</v>
          </cell>
          <cell r="QN32">
            <v>1587.154923904548</v>
          </cell>
          <cell r="QO32">
            <v>-0.51110832244809501</v>
          </cell>
          <cell r="QP32">
            <v>32.301474115196797</v>
          </cell>
          <cell r="QQ32" t="e">
            <v>#N/A</v>
          </cell>
          <cell r="QR32">
            <v>-1.956610446345042</v>
          </cell>
          <cell r="QS32" t="e">
            <v>#N/A</v>
          </cell>
          <cell r="QT32">
            <v>32.946100968408047</v>
          </cell>
          <cell r="QU32" t="e">
            <v>#N/A</v>
          </cell>
          <cell r="QV32" t="e">
            <v>#N/A</v>
          </cell>
          <cell r="QW32" t="e">
            <v>#N/A</v>
          </cell>
          <cell r="QX32" t="e">
            <v>#N/A</v>
          </cell>
          <cell r="QY32" t="e">
            <v>#N/A</v>
          </cell>
          <cell r="QZ32" t="e">
            <v>#N/A</v>
          </cell>
          <cell r="RA32">
            <v>1923.2513325370201</v>
          </cell>
          <cell r="RB32">
            <v>3.8363538370488399</v>
          </cell>
          <cell r="RC32" t="e">
            <v>#N/A</v>
          </cell>
          <cell r="RD32" t="e">
            <v>#N/A</v>
          </cell>
          <cell r="RE32" t="e">
            <v>#N/A</v>
          </cell>
          <cell r="RF32">
            <v>1557.18</v>
          </cell>
          <cell r="RG32">
            <v>2994848.509999997</v>
          </cell>
          <cell r="RH32">
            <v>64.602948230393693</v>
          </cell>
          <cell r="RI32" t="e">
            <v>#N/A</v>
          </cell>
          <cell r="RJ32">
            <v>1557.18</v>
          </cell>
          <cell r="RK32" t="e">
            <v>#N/A</v>
          </cell>
          <cell r="RL32">
            <v>4620.03</v>
          </cell>
          <cell r="RM32">
            <v>-7.6768408841020834</v>
          </cell>
          <cell r="RN32">
            <v>-7.6418614344592086</v>
          </cell>
          <cell r="RO32" t="e">
            <v>#N/A</v>
          </cell>
          <cell r="RP32" t="e">
            <v>#N/A</v>
          </cell>
          <cell r="RQ32">
            <v>0.907347534673833</v>
          </cell>
          <cell r="RR32">
            <v>0.50452742648717197</v>
          </cell>
          <cell r="RS32">
            <v>0.53622780578811302</v>
          </cell>
          <cell r="RT32">
            <v>17.320948588513499</v>
          </cell>
          <cell r="RU32">
            <v>15.71612</v>
          </cell>
          <cell r="RV32">
            <v>0.51974549803842296</v>
          </cell>
          <cell r="RW32" t="e">
            <v>#N/A</v>
          </cell>
          <cell r="RX32" t="e">
            <v>#N/A</v>
          </cell>
          <cell r="RY32" t="e">
            <v>#N/A</v>
          </cell>
          <cell r="RZ32">
            <v>1923.270949828458</v>
          </cell>
          <cell r="SA32" t="e">
            <v>#N/A</v>
          </cell>
          <cell r="SB32">
            <v>27389.9723976639</v>
          </cell>
          <cell r="SC32">
            <v>0.1011389833354803</v>
          </cell>
          <cell r="SD32">
            <v>-1.245368216856624</v>
          </cell>
          <cell r="SE32">
            <v>27362.29844719719</v>
          </cell>
          <cell r="SF32">
            <v>27735.380005071471</v>
          </cell>
          <cell r="SG32">
            <v>54.423750660866901</v>
          </cell>
          <cell r="SH32">
            <v>54.333708185231693</v>
          </cell>
          <cell r="SI32" t="e">
            <v>#N/A</v>
          </cell>
          <cell r="SJ32" t="e">
            <v>#N/A</v>
          </cell>
          <cell r="SK32">
            <v>8.7023748937400374</v>
          </cell>
          <cell r="SL32">
            <v>9.5</v>
          </cell>
          <cell r="SM32">
            <v>1949.47321325851</v>
          </cell>
          <cell r="SN32">
            <v>5020.0031911719598</v>
          </cell>
          <cell r="SO32">
            <v>4314.8935054064732</v>
          </cell>
          <cell r="SP32">
            <v>3939.3952963003612</v>
          </cell>
          <cell r="SQ32">
            <v>7710752.8759329719</v>
          </cell>
          <cell r="SR32">
            <v>3911.45</v>
          </cell>
          <cell r="SS32">
            <v>7625266.9999999981</v>
          </cell>
          <cell r="ST32">
            <v>54779.944795327901</v>
          </cell>
          <cell r="SU32" t="e">
            <v>#N/A</v>
          </cell>
          <cell r="SV32">
            <v>3911.45</v>
          </cell>
          <cell r="SW32">
            <v>7941.4669999999996</v>
          </cell>
          <cell r="SX32">
            <v>10328.969999999999</v>
          </cell>
          <cell r="SY32">
            <v>-3.901481180322977</v>
          </cell>
          <cell r="SZ32">
            <v>-3.924816247158931</v>
          </cell>
          <cell r="TA32">
            <v>-3.909738580023991</v>
          </cell>
          <cell r="TB32" t="e">
            <v>#N/A</v>
          </cell>
          <cell r="TC32">
            <v>164.54499999999999</v>
          </cell>
          <cell r="TD32">
            <v>73.410490110845799</v>
          </cell>
          <cell r="TE32">
            <v>0.45618811846032098</v>
          </cell>
          <cell r="TF32">
            <v>35.586520404752513</v>
          </cell>
          <cell r="TG32">
            <v>5855.5839999999998</v>
          </cell>
          <cell r="TH32">
            <v>0.23525999332261599</v>
          </cell>
          <cell r="TI32" t="e">
            <v>#N/A</v>
          </cell>
          <cell r="TJ32" t="e">
            <v>#N/A</v>
          </cell>
          <cell r="TK32" t="e">
            <v>#N/A</v>
          </cell>
          <cell r="TL32">
            <v>1957.34428661537</v>
          </cell>
          <cell r="TM32" t="e">
            <v>#N/A</v>
          </cell>
          <cell r="TN32">
            <v>97.003727516351901</v>
          </cell>
          <cell r="TO32">
            <v>0.1082275718882864</v>
          </cell>
          <cell r="TP32">
            <v>-3.691416339270992</v>
          </cell>
          <cell r="TQ32">
            <v>96.898856237059022</v>
          </cell>
          <cell r="TR32">
            <v>100.72178805792819</v>
          </cell>
          <cell r="TS32">
            <v>65.782613860223904</v>
          </cell>
          <cell r="TT32">
            <v>65.235828002128912</v>
          </cell>
          <cell r="TU32">
            <v>5.665568053471759</v>
          </cell>
          <cell r="TV32">
            <v>4.2937664555044996</v>
          </cell>
          <cell r="TW32">
            <v>12.34157213712961</v>
          </cell>
          <cell r="TX32">
            <v>12.1</v>
          </cell>
          <cell r="TY32">
            <v>1983.02746907957</v>
          </cell>
          <cell r="TZ32">
            <v>18.323610099817099</v>
          </cell>
          <cell r="UA32">
            <v>1672.0265634294251</v>
          </cell>
          <cell r="UB32">
            <v>1465.672198951813</v>
          </cell>
          <cell r="UC32">
            <v>2886448.4171060589</v>
          </cell>
          <cell r="UD32">
            <v>1482.03</v>
          </cell>
          <cell r="UE32">
            <v>2938906.1999999951</v>
          </cell>
          <cell r="UF32">
            <v>275.318102080259</v>
          </cell>
          <cell r="UG32">
            <v>0.83272311291129331</v>
          </cell>
          <cell r="UH32">
            <v>1482.03</v>
          </cell>
          <cell r="UI32">
            <v>2563.0495000000001</v>
          </cell>
          <cell r="UJ32">
            <v>3601.3</v>
          </cell>
          <cell r="UK32">
            <v>-7.0723313206601057</v>
          </cell>
          <cell r="UL32">
            <v>-7.0409457915531704</v>
          </cell>
          <cell r="UM32">
            <v>-7.0617060910163936</v>
          </cell>
          <cell r="UN32">
            <v>4.3953224667648283E-2</v>
          </cell>
          <cell r="UO32">
            <v>1.0355031464109501</v>
          </cell>
          <cell r="UP32">
            <v>0.95651014221498298</v>
          </cell>
          <cell r="UQ32">
            <v>0.545146967518359</v>
          </cell>
          <cell r="UR32">
            <v>52.881287893516401</v>
          </cell>
          <cell r="US32">
            <v>54.758740000000003</v>
          </cell>
          <cell r="UT32">
            <v>0.96259566136984309</v>
          </cell>
          <cell r="UU32" t="e">
            <v>#N/A</v>
          </cell>
          <cell r="UV32" t="e">
            <v>#N/A</v>
          </cell>
          <cell r="UW32">
            <v>5.1221326414984981E-2</v>
          </cell>
          <cell r="UX32">
            <v>1969.368334318086</v>
          </cell>
          <cell r="UY32">
            <v>-0.69572559394484035</v>
          </cell>
          <cell r="UZ32">
            <v>1593.7828980767199</v>
          </cell>
          <cell r="VA32">
            <v>-0.7182706473222833</v>
          </cell>
          <cell r="VB32">
            <v>-0.86008736402322095</v>
          </cell>
          <cell r="VC32">
            <v>1605.3133929759999</v>
          </cell>
          <cell r="VD32">
            <v>1607.6097463680369</v>
          </cell>
          <cell r="VE32">
            <v>54.743530477812811</v>
          </cell>
          <cell r="VF32">
            <v>55.313106362270027</v>
          </cell>
          <cell r="VG32">
            <v>2.1872258458303762</v>
          </cell>
          <cell r="VH32">
            <v>1.071727552578317</v>
          </cell>
          <cell r="VI32">
            <v>9.3196410000000007</v>
          </cell>
          <cell r="VJ32">
            <v>11.5</v>
          </cell>
          <cell r="VK32">
            <v>1832.4983872084099</v>
          </cell>
          <cell r="VL32">
            <v>295.30719933343198</v>
          </cell>
          <cell r="VM32">
            <v>24741.20842832181</v>
          </cell>
          <cell r="VN32">
            <v>22435.416623740479</v>
          </cell>
          <cell r="VO32">
            <v>41223091.602195941</v>
          </cell>
          <cell r="VP32">
            <v>21670.5</v>
          </cell>
          <cell r="VQ32">
            <v>39711156.299999848</v>
          </cell>
          <cell r="VR32">
            <v>4751.0433409317602</v>
          </cell>
          <cell r="VS32">
            <v>0.43874538845996008</v>
          </cell>
          <cell r="VT32">
            <v>21478.5</v>
          </cell>
          <cell r="VU32">
            <v>44729.377999999997</v>
          </cell>
          <cell r="VV32">
            <v>56844.3</v>
          </cell>
          <cell r="VW32">
            <v>-6.9624189514875496</v>
          </cell>
          <cell r="VX32">
            <v>-6.9720625035087904</v>
          </cell>
          <cell r="VY32">
            <v>-6.9794984928572106</v>
          </cell>
          <cell r="VZ32">
            <v>4.8408967521261968E-2</v>
          </cell>
          <cell r="WA32">
            <v>1.1001254990264699</v>
          </cell>
          <cell r="WB32">
            <v>0.92707218376907696</v>
          </cell>
          <cell r="WC32">
            <v>0.56492689387763395</v>
          </cell>
          <cell r="WD32">
            <v>900.37082212577502</v>
          </cell>
          <cell r="WE32">
            <v>990.52089999999998</v>
          </cell>
          <cell r="WF32">
            <v>0.62279078433533697</v>
          </cell>
          <cell r="WG32">
            <v>4.3874538846016041E-3</v>
          </cell>
          <cell r="WH32">
            <v>1.036737545691376E-3</v>
          </cell>
          <cell r="WI32">
            <v>4.4425251902118108E-2</v>
          </cell>
          <cell r="WJ32">
            <v>1837.4114594589209</v>
          </cell>
          <cell r="WK32">
            <v>4.6974919807007957E-2</v>
          </cell>
          <cell r="WL32">
            <v>18.3226043662088</v>
          </cell>
          <cell r="WM32">
            <v>-1.872327908608296</v>
          </cell>
          <cell r="WN32">
            <v>-13.932478770234139</v>
          </cell>
          <cell r="WO32">
            <v>18.672209353080291</v>
          </cell>
          <cell r="WP32">
            <v>21.288639552305419</v>
          </cell>
          <cell r="WQ32">
            <v>59.334033524374611</v>
          </cell>
          <cell r="WR32">
            <v>60.86379534230943</v>
          </cell>
          <cell r="WS32" t="e">
            <v>#N/A</v>
          </cell>
          <cell r="WT32" t="e">
            <v>#N/A</v>
          </cell>
          <cell r="WU32">
            <v>8.201300704519733</v>
          </cell>
          <cell r="WV32">
            <v>6.8</v>
          </cell>
          <cell r="WW32">
            <v>1757.80181771598</v>
          </cell>
          <cell r="WX32">
            <v>2.1942995056768</v>
          </cell>
          <cell r="WY32">
            <v>1632.424507367338</v>
          </cell>
          <cell r="WZ32">
            <v>1498.5444647438669</v>
          </cell>
          <cell r="XA32">
            <v>2618882.3970243488</v>
          </cell>
          <cell r="XB32">
            <v>1483.18</v>
          </cell>
          <cell r="XC32">
            <v>2607136.499999987</v>
          </cell>
          <cell r="XD32">
            <v>36.6452087324177</v>
          </cell>
          <cell r="XE32">
            <v>-0.2330828476182063</v>
          </cell>
          <cell r="XF32">
            <v>1483.18</v>
          </cell>
          <cell r="XG32">
            <v>2682.0945000000002</v>
          </cell>
          <cell r="XH32">
            <v>3629.1</v>
          </cell>
          <cell r="XI32">
            <v>-7.9552594153065179</v>
          </cell>
          <cell r="XJ32">
            <v>-7.946822671054794</v>
          </cell>
          <cell r="XK32">
            <v>-7.9392804958410172</v>
          </cell>
          <cell r="XL32" t="e">
            <v>#N/A</v>
          </cell>
          <cell r="XM32">
            <v>1.5152977293790499</v>
          </cell>
          <cell r="XN32">
            <v>0.43063302062091702</v>
          </cell>
          <cell r="XO32">
            <v>0.28145128535921698</v>
          </cell>
          <cell r="XP32">
            <v>5.1569205499978903</v>
          </cell>
          <cell r="XQ32">
            <v>7.8142699999999996</v>
          </cell>
          <cell r="XR32">
            <v>0.36390982751906498</v>
          </cell>
          <cell r="XS32" t="e">
            <v>#N/A</v>
          </cell>
          <cell r="XT32" t="e">
            <v>#N/A</v>
          </cell>
          <cell r="XU32" t="e">
            <v>#N/A</v>
          </cell>
          <cell r="XV32">
            <v>1747.6174105197281</v>
          </cell>
          <cell r="XW32" t="e">
            <v>#N/A</v>
          </cell>
          <cell r="XX32">
            <v>29.7431677655767</v>
          </cell>
          <cell r="XY32">
            <v>-0.93718287314413784</v>
          </cell>
          <cell r="XZ32">
            <v>-1.8824655859995929</v>
          </cell>
          <cell r="YA32">
            <v>30.024552731514579</v>
          </cell>
          <cell r="YB32">
            <v>30.313814898851192</v>
          </cell>
          <cell r="YC32">
            <v>56.304909877414097</v>
          </cell>
          <cell r="YD32">
            <v>56.399349350631319</v>
          </cell>
          <cell r="YE32">
            <v>-1.895760398539714</v>
          </cell>
          <cell r="YF32">
            <v>0.79769341959154971</v>
          </cell>
          <cell r="YG32">
            <v>2.1982110000000001</v>
          </cell>
          <cell r="YH32">
            <v>2.9</v>
          </cell>
          <cell r="YI32">
            <v>1615.40875576036</v>
          </cell>
          <cell r="YJ32">
            <v>5.0347870547053102</v>
          </cell>
          <cell r="YK32">
            <v>175.02015288535961</v>
          </cell>
          <cell r="YL32">
            <v>219.12496668779281</v>
          </cell>
          <cell r="YM32">
            <v>352382.43336055463</v>
          </cell>
          <cell r="YN32">
            <v>217</v>
          </cell>
          <cell r="YO32">
            <v>350543.69999999809</v>
          </cell>
          <cell r="YP32">
            <v>62.259626297623903</v>
          </cell>
          <cell r="YQ32">
            <v>-2.5289795405693209</v>
          </cell>
          <cell r="YR32">
            <v>169.66</v>
          </cell>
          <cell r="YS32">
            <v>310.32299999999998</v>
          </cell>
          <cell r="YT32">
            <v>409.51</v>
          </cell>
          <cell r="YU32">
            <v>-6.3520665831344383</v>
          </cell>
          <cell r="YV32">
            <v>-6.3356821944668944</v>
          </cell>
          <cell r="YW32">
            <v>-6.3460511457230311</v>
          </cell>
          <cell r="YX32">
            <v>4.8871462926254203E-2</v>
          </cell>
          <cell r="YY32">
            <v>0.95567663777054401</v>
          </cell>
          <cell r="YZ32">
            <v>1.1614778155862999</v>
          </cell>
          <cell r="ZA32">
            <v>0.53613087478362598</v>
          </cell>
          <cell r="ZB32">
            <v>15.946230552994701</v>
          </cell>
          <cell r="ZC32">
            <v>15.23944</v>
          </cell>
          <cell r="ZD32">
            <v>0.50570743982936106</v>
          </cell>
          <cell r="ZE32">
            <v>-2.52897954056941E-2</v>
          </cell>
          <cell r="ZF32">
            <v>-2.5289795405694111E-2</v>
          </cell>
          <cell r="ZG32">
            <v>2.0180222524820379E-2</v>
          </cell>
          <cell r="ZH32">
            <v>1608.134566713366</v>
          </cell>
          <cell r="ZI32">
            <v>-0.36399387222024743</v>
          </cell>
          <cell r="ZJ32">
            <v>11.9552411060072</v>
          </cell>
          <cell r="ZK32">
            <v>-3.3170744514441912</v>
          </cell>
          <cell r="ZL32">
            <v>-12.77338899391612</v>
          </cell>
          <cell r="ZM32">
            <v>12.365410994936299</v>
          </cell>
          <cell r="ZN32">
            <v>13.70595620776021</v>
          </cell>
          <cell r="ZO32">
            <v>58.928683067018568</v>
          </cell>
          <cell r="ZP32">
            <v>60.03837590527268</v>
          </cell>
          <cell r="ZQ32" t="e">
            <v>#N/A</v>
          </cell>
          <cell r="ZR32" t="e">
            <v>#N/A</v>
          </cell>
          <cell r="ZS32">
            <v>12.44288037334365</v>
          </cell>
          <cell r="ZT32">
            <v>14.8</v>
          </cell>
          <cell r="ZU32">
            <v>2134.9638138444798</v>
          </cell>
          <cell r="ZV32">
            <v>1.4417325007493</v>
          </cell>
          <cell r="ZW32">
            <v>1112.331590780746</v>
          </cell>
          <cell r="ZX32">
            <v>973.92550158498739</v>
          </cell>
          <cell r="ZY32">
            <v>2078881.996544034</v>
          </cell>
          <cell r="ZZ32">
            <v>930.19</v>
          </cell>
          <cell r="AAA32">
            <v>1985921.989999997</v>
          </cell>
          <cell r="AAB32">
            <v>23.910482212014401</v>
          </cell>
          <cell r="AAC32">
            <v>-55.151394602882917</v>
          </cell>
          <cell r="AAD32">
            <v>930.19</v>
          </cell>
          <cell r="AAE32">
            <v>1852.701</v>
          </cell>
          <cell r="AAF32">
            <v>2484.54</v>
          </cell>
          <cell r="AAG32">
            <v>-8.0558771615251921</v>
          </cell>
          <cell r="AAH32">
            <v>-8.0692834028116529</v>
          </cell>
          <cell r="AAI32">
            <v>-8.0518793167613278</v>
          </cell>
          <cell r="AAJ32" t="e">
            <v>#N/A</v>
          </cell>
          <cell r="AAK32">
            <v>0.98112275968833396</v>
          </cell>
          <cell r="AAL32">
            <v>0.35355051095585199</v>
          </cell>
          <cell r="AAM32">
            <v>0.33526238717318102</v>
          </cell>
          <cell r="AAN32">
            <v>4.0081426724309202</v>
          </cell>
          <cell r="AAO32">
            <v>3.93248</v>
          </cell>
          <cell r="AAP32">
            <v>0.27977754711149999</v>
          </cell>
          <cell r="AAQ32" t="e">
            <v>#N/A</v>
          </cell>
          <cell r="AAR32" t="e">
            <v>#N/A</v>
          </cell>
          <cell r="AAS32" t="e">
            <v>#N/A</v>
          </cell>
          <cell r="AAT32">
            <v>2134.539031127963</v>
          </cell>
          <cell r="AAU32" t="e">
            <v>#N/A</v>
          </cell>
          <cell r="AAV32">
            <v>5.3624662191402903</v>
          </cell>
          <cell r="AAW32">
            <v>-0.4012623450345143</v>
          </cell>
          <cell r="AAX32">
            <v>1.1554969949306271</v>
          </cell>
          <cell r="AAY32">
            <v>5.3840704665526902</v>
          </cell>
          <cell r="AAZ32">
            <v>5.3012108866501144</v>
          </cell>
          <cell r="ABA32">
            <v>54.242334577271748</v>
          </cell>
          <cell r="ABB32">
            <v>55.195046723112661</v>
          </cell>
          <cell r="ABC32" t="e">
            <v>#N/A</v>
          </cell>
          <cell r="ABD32" t="e">
            <v>#N/A</v>
          </cell>
          <cell r="ABE32">
            <v>5.6917585762194713</v>
          </cell>
          <cell r="ABF32">
            <v>4.7</v>
          </cell>
          <cell r="ABG32">
            <v>2072.1547543748602</v>
          </cell>
          <cell r="ABH32">
            <v>1.3064281659455801</v>
          </cell>
          <cell r="ABI32">
            <v>151.92988561003941</v>
          </cell>
          <cell r="ABJ32">
            <v>143.28240331598951</v>
          </cell>
          <cell r="ABK32">
            <v>296853.15595626691</v>
          </cell>
          <cell r="ABL32">
            <v>142.29</v>
          </cell>
          <cell r="ABM32">
            <v>294846.89999999892</v>
          </cell>
          <cell r="ABN32">
            <v>10.724932438280501</v>
          </cell>
          <cell r="ABO32">
            <v>2.657970987026669</v>
          </cell>
          <cell r="ABP32">
            <v>142.29</v>
          </cell>
          <cell r="ABQ32">
            <v>275.25999999999902</v>
          </cell>
          <cell r="ABR32">
            <v>370.88</v>
          </cell>
          <cell r="ABS32">
            <v>-7.3372134095026622</v>
          </cell>
          <cell r="ABT32">
            <v>-7.3330220644273396</v>
          </cell>
          <cell r="ABU32">
            <v>-7.3376005937011888</v>
          </cell>
          <cell r="ABV32" t="e">
            <v>#N/A</v>
          </cell>
          <cell r="ABW32">
            <v>1.07484509666899</v>
          </cell>
          <cell r="ABX32">
            <v>0.69196352906271597</v>
          </cell>
          <cell r="ABY32">
            <v>0.52927220556519206</v>
          </cell>
          <cell r="ABZ32">
            <v>2.8382043230732199</v>
          </cell>
          <cell r="ACA32">
            <v>3.05063</v>
          </cell>
          <cell r="ACB32">
            <v>0.59035743387628703</v>
          </cell>
          <cell r="ACC32">
            <v>2.6579709870262109E-2</v>
          </cell>
          <cell r="ACD32" t="e">
            <v>#N/A</v>
          </cell>
          <cell r="ACE32" t="e">
            <v>#N/A</v>
          </cell>
          <cell r="ACF32">
            <v>2071.8046953860649</v>
          </cell>
          <cell r="ACG32" t="e">
            <v>#N/A</v>
          </cell>
          <cell r="ACH32">
            <v>521.25247173999298</v>
          </cell>
          <cell r="ACI32">
            <v>-1.183355627009242</v>
          </cell>
          <cell r="ACJ32">
            <v>-1.9023155394736311</v>
          </cell>
          <cell r="ACK32">
            <v>527.49460887630107</v>
          </cell>
          <cell r="ACL32">
            <v>531.36062752810471</v>
          </cell>
          <cell r="ACM32">
            <v>67.88760015486335</v>
          </cell>
          <cell r="ACN32">
            <v>67.742572605111718</v>
          </cell>
          <cell r="ACO32">
            <v>0.55573378428022124</v>
          </cell>
          <cell r="ACP32">
            <v>1.2339978170839321</v>
          </cell>
          <cell r="ACQ32">
            <v>6.8135529999999997</v>
          </cell>
          <cell r="ACR32">
            <v>8.6999999999999993</v>
          </cell>
          <cell r="ACS32">
            <v>1490.9678615574701</v>
          </cell>
          <cell r="ACT32">
            <v>100.50993213851299</v>
          </cell>
          <cell r="ACU32">
            <v>7957.7718269905154</v>
          </cell>
          <cell r="ACV32">
            <v>7415.5648259394484</v>
          </cell>
          <cell r="ACW32">
            <v>11037194.886471109</v>
          </cell>
          <cell r="ACX32">
            <v>7281</v>
          </cell>
          <cell r="ACY32">
            <v>10855736.99999994</v>
          </cell>
          <cell r="ACZ32">
            <v>1415.11918164244</v>
          </cell>
          <cell r="ADA32">
            <v>-0.89630485485447942</v>
          </cell>
          <cell r="ADB32">
            <v>7283</v>
          </cell>
          <cell r="ADC32">
            <v>11747.076499999999</v>
          </cell>
          <cell r="ADD32">
            <v>15459</v>
          </cell>
          <cell r="ADE32">
            <v>-6.8131374118747239</v>
          </cell>
          <cell r="ADF32">
            <v>-6.8023985889060787</v>
          </cell>
          <cell r="ADG32">
            <v>-6.8120084787879023</v>
          </cell>
          <cell r="ADH32">
            <v>5.5302736328604732E-2</v>
          </cell>
          <cell r="ADI32">
            <v>0.95244383335375304</v>
          </cell>
          <cell r="ADJ32">
            <v>1.0857953515041501</v>
          </cell>
          <cell r="ADK32">
            <v>0.66476561821469604</v>
          </cell>
          <cell r="ADL32">
            <v>346.51072162217503</v>
          </cell>
          <cell r="ADM32">
            <v>330.03199999999998</v>
          </cell>
          <cell r="ADN32">
            <v>0.64966871594379694</v>
          </cell>
          <cell r="ADO32">
            <v>-8.9630485485392014E-3</v>
          </cell>
          <cell r="ADP32">
            <v>-6.9261782611660218E-3</v>
          </cell>
          <cell r="ADQ32">
            <v>2.4304469200118198E-2</v>
          </cell>
          <cell r="ADR32">
            <v>1488.3822265113629</v>
          </cell>
          <cell r="ADS32">
            <v>0.22175771892263271</v>
          </cell>
          <cell r="ADT32">
            <v>913.6859985220749</v>
          </cell>
          <cell r="ADU32">
            <v>-1.0305286884691791</v>
          </cell>
          <cell r="ADV32">
            <v>-0.98448642534310071</v>
          </cell>
          <cell r="ADW32">
            <v>923.19983770148963</v>
          </cell>
          <cell r="ADX32">
            <v>922.77054931716634</v>
          </cell>
          <cell r="ADY32">
            <v>60.141284436604273</v>
          </cell>
          <cell r="ADZ32">
            <v>59.926585471166113</v>
          </cell>
          <cell r="AEA32" t="e">
            <v>#N/A</v>
          </cell>
          <cell r="AEB32" t="e">
            <v>#N/A</v>
          </cell>
          <cell r="AEC32">
            <v>13.089143</v>
          </cell>
          <cell r="AED32">
            <v>13.3</v>
          </cell>
          <cell r="AEE32">
            <v>2081.8975613775201</v>
          </cell>
          <cell r="AEF32">
            <v>121.00100469205201</v>
          </cell>
          <cell r="AEG32">
            <v>16994.317595690649</v>
          </cell>
          <cell r="AEH32">
            <v>14769.907063716541</v>
          </cell>
          <cell r="AEI32">
            <v>30747544.28650276</v>
          </cell>
          <cell r="AEJ32">
            <v>14786.861117042999</v>
          </cell>
          <cell r="AEK32">
            <v>30784730.09999989</v>
          </cell>
          <cell r="AEL32">
            <v>1827.37199704415</v>
          </cell>
          <cell r="AEM32">
            <v>-7.2318105667779733</v>
          </cell>
          <cell r="AEN32">
            <v>14786.861117042999</v>
          </cell>
          <cell r="AEO32">
            <v>28358.561499999902</v>
          </cell>
          <cell r="AEP32">
            <v>38275</v>
          </cell>
          <cell r="AEQ32">
            <v>-7.0188790621969694</v>
          </cell>
          <cell r="AER32">
            <v>-7.0032006041095087</v>
          </cell>
          <cell r="AES32">
            <v>-7.0077346788029873</v>
          </cell>
          <cell r="AET32" t="e">
            <v>#N/A</v>
          </cell>
          <cell r="AEU32">
            <v>3.17049</v>
          </cell>
          <cell r="AEV32">
            <v>1.38927523225216</v>
          </cell>
          <cell r="AEW32">
            <v>0.53112691263939094</v>
          </cell>
          <cell r="AEX32">
            <v>109.251566792514</v>
          </cell>
          <cell r="AEY32">
            <v>346.38099999999997</v>
          </cell>
          <cell r="AEZ32">
            <v>0.42407945704472899</v>
          </cell>
          <cell r="AFA32">
            <v>8.7186672859659309E-3</v>
          </cell>
          <cell r="AFB32">
            <v>5.7619036051457621E-3</v>
          </cell>
          <cell r="AFC32" t="e">
            <v>#N/A</v>
          </cell>
          <cell r="AFD32">
            <v>2081.769651891485</v>
          </cell>
          <cell r="AFE32" t="e">
            <v>#N/A</v>
          </cell>
          <cell r="AFF32">
            <v>156.483633884862</v>
          </cell>
          <cell r="AFG32">
            <v>-1.2216578115357479</v>
          </cell>
          <cell r="AFH32">
            <v>-3.082454609003316</v>
          </cell>
          <cell r="AFI32">
            <v>158.41897162669409</v>
          </cell>
          <cell r="AFJ32">
            <v>161.46058306940861</v>
          </cell>
          <cell r="AFK32">
            <v>64.673539038172066</v>
          </cell>
          <cell r="AFL32">
            <v>65.508898941624167</v>
          </cell>
          <cell r="AFM32">
            <v>-0.54438676455346169</v>
          </cell>
          <cell r="AFN32">
            <v>0.76545652521815555</v>
          </cell>
          <cell r="AFO32">
            <v>7.1856869999999997</v>
          </cell>
          <cell r="AFP32">
            <v>8.6</v>
          </cell>
          <cell r="AFQ32">
            <v>1897.7179077849701</v>
          </cell>
          <cell r="AFR32">
            <v>32.945729185467897</v>
          </cell>
          <cell r="AFS32">
            <v>5019.1234790369572</v>
          </cell>
          <cell r="AFT32">
            <v>4658.4649756898507</v>
          </cell>
          <cell r="AFU32">
            <v>8700257.4281471521</v>
          </cell>
          <cell r="AFV32">
            <v>4528.9799999999996</v>
          </cell>
          <cell r="AFW32">
            <v>8594726.4499999732</v>
          </cell>
          <cell r="AFX32">
            <v>390.03414941282603</v>
          </cell>
          <cell r="AFY32">
            <v>4.96491986777876</v>
          </cell>
          <cell r="AFZ32">
            <v>4525.0600000000004</v>
          </cell>
          <cell r="AGA32">
            <v>7661.7429999999886</v>
          </cell>
          <cell r="AGB32">
            <v>10026.18</v>
          </cell>
          <cell r="AGC32">
            <v>-7.4135591658363431</v>
          </cell>
          <cell r="AGD32">
            <v>-7.4044642117140826</v>
          </cell>
          <cell r="AGE32">
            <v>-7.4091998238906003</v>
          </cell>
          <cell r="AGF32">
            <v>5.7819986058675742E-2</v>
          </cell>
          <cell r="AGG32">
            <v>0.97816761604532998</v>
          </cell>
          <cell r="AGH32">
            <v>0.73606596495709897</v>
          </cell>
          <cell r="AGI32">
            <v>0.58163046400606899</v>
          </cell>
          <cell r="AGJ32">
            <v>91.015648585808592</v>
          </cell>
          <cell r="AGK32">
            <v>89.028559999999999</v>
          </cell>
          <cell r="AGL32">
            <v>0.58886585757983301</v>
          </cell>
          <cell r="AGM32">
            <v>2.1171798914821339E-2</v>
          </cell>
          <cell r="AGN32">
            <v>-1.2071095721791721E-2</v>
          </cell>
          <cell r="AGO32">
            <v>1.633512000190759E-2</v>
          </cell>
          <cell r="AGP32">
            <v>1867.623235024703</v>
          </cell>
          <cell r="AGQ32">
            <v>0.81153633036381567</v>
          </cell>
          <cell r="AGR32">
            <v>527.51920244689393</v>
          </cell>
          <cell r="AGS32">
            <v>0.2221821185451445</v>
          </cell>
          <cell r="AGT32">
            <v>3.737379890020653</v>
          </cell>
          <cell r="AGU32">
            <v>526.34974742710335</v>
          </cell>
          <cell r="AGV32">
            <v>508.51409878112833</v>
          </cell>
          <cell r="AGW32">
            <v>75.898945146366643</v>
          </cell>
          <cell r="AGX32">
            <v>74.317809548463728</v>
          </cell>
          <cell r="AGY32" t="e">
            <v>#N/A</v>
          </cell>
          <cell r="AGZ32" t="e">
            <v>#N/A</v>
          </cell>
          <cell r="AHA32">
            <v>8.1504283508972151</v>
          </cell>
          <cell r="AHB32">
            <v>11</v>
          </cell>
          <cell r="AHC32">
            <v>1822.64538842263</v>
          </cell>
          <cell r="AHD32">
            <v>73.676800973003907</v>
          </cell>
          <cell r="AHE32">
            <v>12781.441457546791</v>
          </cell>
          <cell r="AHF32">
            <v>11739.699229337561</v>
          </cell>
          <cell r="AHG32">
            <v>21601568.183364831</v>
          </cell>
          <cell r="AHH32">
            <v>11617.5</v>
          </cell>
          <cell r="AHI32">
            <v>21174582.7999999</v>
          </cell>
          <cell r="AHJ32">
            <v>1055.0384048937799</v>
          </cell>
          <cell r="AHK32">
            <v>-78.35058952813641</v>
          </cell>
          <cell r="AHL32">
            <v>11617.5</v>
          </cell>
          <cell r="AHM32">
            <v>17198.356</v>
          </cell>
          <cell r="AHN32">
            <v>22680.95</v>
          </cell>
          <cell r="AHO32">
            <v>-7.1326839516549176</v>
          </cell>
          <cell r="AHP32">
            <v>-7.183425079565251</v>
          </cell>
          <cell r="AHQ32">
            <v>-7.1478801521722763</v>
          </cell>
          <cell r="AHR32" t="e">
            <v>#N/A</v>
          </cell>
          <cell r="AHS32">
            <v>0.266181</v>
          </cell>
          <cell r="AHT32">
            <v>7.3798902756848805E-2</v>
          </cell>
          <cell r="AHU32">
            <v>0.26223194316047599</v>
          </cell>
          <cell r="AHV32">
            <v>28.591822857379</v>
          </cell>
          <cell r="AHW32">
            <v>7.6105999999999998</v>
          </cell>
          <cell r="AHX32">
            <v>1.7650840037102301E-2</v>
          </cell>
          <cell r="AHY32">
            <v>4.5565258063849028E-2</v>
          </cell>
          <cell r="AHZ32" t="e">
            <v>#N/A</v>
          </cell>
          <cell r="AIA32" t="e">
            <v>#N/A</v>
          </cell>
          <cell r="AIB32">
            <v>1840.0444305576771</v>
          </cell>
          <cell r="AIC32" t="e">
            <v>#N/A</v>
          </cell>
          <cell r="AID32">
            <v>2902.3570003760901</v>
          </cell>
          <cell r="AIE32">
            <v>-2.3496675693945308</v>
          </cell>
          <cell r="AIF32">
            <v>-1.5984472047877341</v>
          </cell>
          <cell r="AIG32">
            <v>2972.1936711671001</v>
          </cell>
          <cell r="AIH32">
            <v>2949.503252673574</v>
          </cell>
          <cell r="AII32">
            <v>72.190371597306552</v>
          </cell>
          <cell r="AIJ32">
            <v>72.132932177289277</v>
          </cell>
          <cell r="AIK32">
            <v>2.1704611026587268</v>
          </cell>
          <cell r="AIL32">
            <v>1.446712777783876</v>
          </cell>
          <cell r="AIM32">
            <v>6.872897</v>
          </cell>
          <cell r="AIN32">
            <v>10</v>
          </cell>
          <cell r="AIO32">
            <v>1634.5047999808401</v>
          </cell>
          <cell r="AIP32">
            <v>578.48600025701296</v>
          </cell>
          <cell r="AIQ32">
            <v>4637.5293597709406</v>
          </cell>
          <cell r="AIR32">
            <v>4318.7967435291248</v>
          </cell>
          <cell r="AIS32">
            <v>7034662.4673230695</v>
          </cell>
          <cell r="AIT32">
            <v>4177.1000000000004</v>
          </cell>
          <cell r="AIU32">
            <v>6827489.9999999674</v>
          </cell>
          <cell r="AIV32">
            <v>10856.0733961642</v>
          </cell>
          <cell r="AIW32">
            <v>-3.9254918623621742</v>
          </cell>
          <cell r="AIX32">
            <v>4007.7</v>
          </cell>
          <cell r="AIY32">
            <v>6429.143</v>
          </cell>
          <cell r="AIZ32">
            <v>8829.75</v>
          </cell>
          <cell r="AJA32">
            <v>-5.507793526197962</v>
          </cell>
          <cell r="AJB32">
            <v>-5.4965800177440283</v>
          </cell>
          <cell r="AJC32">
            <v>-5.5034465922611409</v>
          </cell>
          <cell r="AJD32">
            <v>3.7374294723524958E-2</v>
          </cell>
          <cell r="AJE32">
            <v>9.3319200000000002</v>
          </cell>
          <cell r="AJF32">
            <v>11.1645634976999</v>
          </cell>
          <cell r="AJG32">
            <v>0.73725968120696705</v>
          </cell>
          <cell r="AJH32">
            <v>204.13462610052301</v>
          </cell>
          <cell r="AJI32">
            <v>1904.9680000000001</v>
          </cell>
          <cell r="AJJ32">
            <v>0.60772309019317905</v>
          </cell>
          <cell r="AJK32">
            <v>-3.0465223715498788E-2</v>
          </cell>
          <cell r="AJL32">
            <v>-8.0328756712099401E-3</v>
          </cell>
          <cell r="AJM32" t="e">
            <v>#N/A</v>
          </cell>
          <cell r="AJN32">
            <v>1628.8477752196</v>
          </cell>
          <cell r="AJO32">
            <v>0.9560248592766607</v>
          </cell>
          <cell r="AJP32">
            <v>25.7501490085283</v>
          </cell>
          <cell r="AJQ32">
            <v>-4.3067216896701233</v>
          </cell>
          <cell r="AJR32">
            <v>-1.759388207195522</v>
          </cell>
          <cell r="AJS32">
            <v>26.909046761906819</v>
          </cell>
          <cell r="AJT32">
            <v>26.21130766452977</v>
          </cell>
          <cell r="AJU32">
            <v>64.194115556434312</v>
          </cell>
          <cell r="AJV32">
            <v>63.25277596929341</v>
          </cell>
          <cell r="AJW32" t="e">
            <v>#N/A</v>
          </cell>
          <cell r="AJX32" t="e">
            <v>#N/A</v>
          </cell>
          <cell r="AJY32">
            <v>6.1352175987561646</v>
          </cell>
          <cell r="AJZ32">
            <v>6.8</v>
          </cell>
          <cell r="AKA32">
            <v>1755.3134478833499</v>
          </cell>
          <cell r="AKB32">
            <v>5.4090406370611603</v>
          </cell>
          <cell r="AKC32">
            <v>975.23952275543547</v>
          </cell>
          <cell r="AKD32">
            <v>915.40645592531837</v>
          </cell>
          <cell r="AKE32">
            <v>1595172.121657477</v>
          </cell>
          <cell r="AKF32">
            <v>922.45</v>
          </cell>
          <cell r="AKG32">
            <v>1619188.8899999959</v>
          </cell>
          <cell r="AKH32">
            <v>51.500298017056799</v>
          </cell>
          <cell r="AKI32" t="e">
            <v>#N/A</v>
          </cell>
          <cell r="AKJ32">
            <v>922.45</v>
          </cell>
          <cell r="AKK32">
            <v>1541.8129999999901</v>
          </cell>
          <cell r="AKL32">
            <v>1988.69</v>
          </cell>
          <cell r="AKM32">
            <v>-7.4244485770203594</v>
          </cell>
          <cell r="AKN32">
            <v>-7.3930218210919092</v>
          </cell>
          <cell r="AKO32">
            <v>-7.3707130481860714</v>
          </cell>
          <cell r="AKP32" t="e">
            <v>#N/A</v>
          </cell>
          <cell r="AKQ32">
            <v>0.64630278751460501</v>
          </cell>
          <cell r="AKR32">
            <v>0.46508714238389598</v>
          </cell>
          <cell r="AKS32">
            <v>0.63502465944719899</v>
          </cell>
          <cell r="AKT32">
            <v>16.351979604855298</v>
          </cell>
          <cell r="AKU32">
            <v>10.56833</v>
          </cell>
          <cell r="AKV32">
            <v>0.41059896207986701</v>
          </cell>
          <cell r="AKW32" t="e">
            <v>#N/A</v>
          </cell>
          <cell r="AKX32" t="e">
            <v>#N/A</v>
          </cell>
          <cell r="AKY32">
            <v>-1.135139151313825E-2</v>
          </cell>
          <cell r="AKZ32">
            <v>1742.5834298328521</v>
          </cell>
          <cell r="ALA32" t="e">
            <v>#N/A</v>
          </cell>
          <cell r="ALB32">
            <v>40.449519092729403</v>
          </cell>
          <cell r="ALC32">
            <v>-0.31592479906007442</v>
          </cell>
          <cell r="ALD32">
            <v>1.7154287734622691</v>
          </cell>
          <cell r="ALE32">
            <v>40.577714154635608</v>
          </cell>
          <cell r="ALF32">
            <v>39.767338721854507</v>
          </cell>
          <cell r="ALG32">
            <v>60.568056760812048</v>
          </cell>
          <cell r="ALH32">
            <v>60.436925432162163</v>
          </cell>
          <cell r="ALI32" t="e">
            <v>#N/A</v>
          </cell>
          <cell r="ALJ32" t="e">
            <v>#N/A</v>
          </cell>
          <cell r="ALK32">
            <v>13.092967605080521</v>
          </cell>
          <cell r="ALL32">
            <v>12.1</v>
          </cell>
          <cell r="ALM32">
            <v>1853.04837247709</v>
          </cell>
          <cell r="ALN32">
            <v>9.939454704311439</v>
          </cell>
          <cell r="ALO32">
            <v>2392.0681250962971</v>
          </cell>
          <cell r="ALP32">
            <v>2078.8754203859821</v>
          </cell>
          <cell r="ALQ32">
            <v>3839518.1865819721</v>
          </cell>
          <cell r="ALR32">
            <v>2107.19</v>
          </cell>
          <cell r="ALS32">
            <v>3904725</v>
          </cell>
          <cell r="ALT32">
            <v>80.899038185458807</v>
          </cell>
          <cell r="ALU32" t="e">
            <v>#N/A</v>
          </cell>
          <cell r="ALV32">
            <v>2107.19</v>
          </cell>
          <cell r="ALW32">
            <v>3957.9580000000001</v>
          </cell>
          <cell r="ALX32">
            <v>5363.36</v>
          </cell>
          <cell r="ALY32">
            <v>-7.7030695683259349</v>
          </cell>
          <cell r="ALZ32">
            <v>-7.6929450807679878</v>
          </cell>
          <cell r="AMA32">
            <v>-7.6889590127099368</v>
          </cell>
          <cell r="AMB32" t="e">
            <v>#N/A</v>
          </cell>
          <cell r="AMC32">
            <v>1.2900783376485401</v>
          </cell>
          <cell r="AMD32">
            <v>0.50619348073084003</v>
          </cell>
          <cell r="AME32">
            <v>0.38379743294672197</v>
          </cell>
          <cell r="AMF32">
            <v>15.524421591718999</v>
          </cell>
          <cell r="AMG32">
            <v>20.027719999999999</v>
          </cell>
          <cell r="AMH32">
            <v>0.420395704239237</v>
          </cell>
          <cell r="AMI32" t="e">
            <v>#N/A</v>
          </cell>
          <cell r="AMJ32" t="e">
            <v>#N/A</v>
          </cell>
          <cell r="AMK32" t="e">
            <v>#N/A</v>
          </cell>
          <cell r="AML32">
            <v>1846.920767320004</v>
          </cell>
          <cell r="AMM32" t="e">
            <v>#N/A</v>
          </cell>
          <cell r="AMN32">
            <v>1423.2098888834801</v>
          </cell>
          <cell r="AMO32">
            <v>-0.36934500194195641</v>
          </cell>
          <cell r="AMP32">
            <v>-1.896349397522656</v>
          </cell>
          <cell r="AMQ32">
            <v>1428.485930270378</v>
          </cell>
          <cell r="AMR32">
            <v>1450.7206206325829</v>
          </cell>
          <cell r="AMS32">
            <v>66.195935379242741</v>
          </cell>
          <cell r="AMT32">
            <v>66.460906931995709</v>
          </cell>
          <cell r="AMU32">
            <v>1.2672877999377441</v>
          </cell>
          <cell r="AMV32">
            <v>1.843123472156716</v>
          </cell>
          <cell r="AMW32">
            <v>7.972980999999999</v>
          </cell>
          <cell r="AMX32">
            <v>8.6</v>
          </cell>
          <cell r="AMY32">
            <v>1586.1641659079901</v>
          </cell>
          <cell r="AMZ32">
            <v>240.03278959245401</v>
          </cell>
          <cell r="ANA32">
            <v>28361.185815098219</v>
          </cell>
          <cell r="ANB32">
            <v>26099.953858685742</v>
          </cell>
          <cell r="ANC32">
            <v>41405966.158621833</v>
          </cell>
          <cell r="AND32">
            <v>25818.77548</v>
          </cell>
          <cell r="ANE32">
            <v>40952816.473999873</v>
          </cell>
          <cell r="ANF32">
            <v>3535.4723779999999</v>
          </cell>
          <cell r="ANG32">
            <v>3.5196558641936271</v>
          </cell>
          <cell r="ANH32">
            <v>25814</v>
          </cell>
          <cell r="ANI32">
            <v>42673.485999999997</v>
          </cell>
          <cell r="ANJ32">
            <v>58025.132948170904</v>
          </cell>
          <cell r="ANK32">
            <v>-6.9921959284887656</v>
          </cell>
          <cell r="ANL32">
            <v>-6.9848847418836124</v>
          </cell>
          <cell r="ANM32">
            <v>-6.99564849711179</v>
          </cell>
          <cell r="ANN32">
            <v>5.4185795742382088E-2</v>
          </cell>
          <cell r="ANO32">
            <v>0.828789</v>
          </cell>
          <cell r="ANP32">
            <v>0.85135971871015104</v>
          </cell>
          <cell r="ANQ32">
            <v>0.64216583923787196</v>
          </cell>
          <cell r="ANR32">
            <v>1027.59493847103</v>
          </cell>
          <cell r="ANS32">
            <v>851.65938146046699</v>
          </cell>
          <cell r="ANT32">
            <v>0.52437998653179496</v>
          </cell>
          <cell r="ANU32">
            <v>-5.4017635289413954E-3</v>
          </cell>
          <cell r="ANV32">
            <v>-1.617198419666516E-2</v>
          </cell>
          <cell r="ANW32">
            <v>3.9784762693135321E-2</v>
          </cell>
          <cell r="ANX32">
            <v>1586.4382896156901</v>
          </cell>
          <cell r="ANY32">
            <v>-0.207394371366143</v>
          </cell>
          <cell r="ANZ32">
            <v>12147.261329790999</v>
          </cell>
          <cell r="AOA32">
            <v>-1.15555109003378</v>
          </cell>
          <cell r="AOB32">
            <v>-1.867589777996981</v>
          </cell>
          <cell r="AOC32">
            <v>12289.27012467386</v>
          </cell>
          <cell r="AOD32">
            <v>12378.439806288759</v>
          </cell>
          <cell r="AOE32">
            <v>73.972865313833594</v>
          </cell>
          <cell r="AOF32">
            <v>74.219303106860423</v>
          </cell>
          <cell r="AOG32">
            <v>0.23682005391769681</v>
          </cell>
          <cell r="AOH32">
            <v>1.27017952377857</v>
          </cell>
          <cell r="AOI32">
            <v>5.1477620000000002</v>
          </cell>
          <cell r="AOJ32">
            <v>5.6</v>
          </cell>
          <cell r="AOK32">
            <v>1694.31651150277</v>
          </cell>
          <cell r="AOL32">
            <v>2205.1281051187502</v>
          </cell>
          <cell r="AOM32">
            <v>144148.12358900599</v>
          </cell>
          <cell r="AON32">
            <v>136727.7212591781</v>
          </cell>
          <cell r="AOO32">
            <v>230616125.47133589</v>
          </cell>
          <cell r="AOP32">
            <v>135624.00245169399</v>
          </cell>
          <cell r="AOQ32">
            <v>229789986.7099973</v>
          </cell>
          <cell r="AOR32">
            <v>27730.791224372198</v>
          </cell>
          <cell r="AOS32">
            <v>0.58503346929161815</v>
          </cell>
          <cell r="AOT32">
            <v>135178.18422095099</v>
          </cell>
          <cell r="AOU32">
            <v>194219.18228127601</v>
          </cell>
          <cell r="AOV32">
            <v>266588</v>
          </cell>
          <cell r="AOW32">
            <v>-6.6899851430915076</v>
          </cell>
          <cell r="AOX32">
            <v>-6.6765157300356117</v>
          </cell>
          <cell r="AOY32">
            <v>-6.6806950315090132</v>
          </cell>
          <cell r="AOZ32">
            <v>5.7340632383901018E-2</v>
          </cell>
          <cell r="APA32">
            <v>1.3080099999999999</v>
          </cell>
          <cell r="APB32">
            <v>1.19341085526747</v>
          </cell>
          <cell r="APC32">
            <v>0.54878521982969697</v>
          </cell>
          <cell r="APD32">
            <v>5840.7420432565496</v>
          </cell>
          <cell r="APE32">
            <v>7639.7489999999998</v>
          </cell>
          <cell r="APF32">
            <v>0.6496215290908729</v>
          </cell>
          <cell r="APG32">
            <v>5.8503346929150001E-3</v>
          </cell>
          <cell r="APH32">
            <v>-3.0568064024255508E-3</v>
          </cell>
          <cell r="API32">
            <v>2.334995879311564E-2</v>
          </cell>
          <cell r="APJ32">
            <v>1686.681554753517</v>
          </cell>
          <cell r="APK32">
            <v>0.58800527686422299</v>
          </cell>
        </row>
        <row r="33">
          <cell r="A33">
            <v>1996</v>
          </cell>
          <cell r="B33">
            <v>268.121914915339</v>
          </cell>
          <cell r="C33">
            <v>-0.58182116666660733</v>
          </cell>
          <cell r="D33">
            <v>-0.84426823025385289</v>
          </cell>
          <cell r="E33">
            <v>269.69103443830318</v>
          </cell>
          <cell r="F33">
            <v>270.40485721789298</v>
          </cell>
          <cell r="G33">
            <v>62.646966187525557</v>
          </cell>
          <cell r="H33">
            <v>62.856900917294723</v>
          </cell>
          <cell r="I33">
            <v>-0.20681270950424491</v>
          </cell>
          <cell r="J33">
            <v>1.1943435519774499</v>
          </cell>
          <cell r="K33">
            <v>4.133896</v>
          </cell>
          <cell r="L33">
            <v>4.9000000000000004</v>
          </cell>
          <cell r="M33">
            <v>1805.8816251277201</v>
          </cell>
          <cell r="N33">
            <v>69.879608579744399</v>
          </cell>
          <cell r="O33">
            <v>3799.6936890448778</v>
          </cell>
          <cell r="P33">
            <v>3642.6183036212001</v>
          </cell>
          <cell r="Q33">
            <v>6552957.6008349853</v>
          </cell>
          <cell r="R33">
            <v>3601.44</v>
          </cell>
          <cell r="S33">
            <v>6503774.3199999761</v>
          </cell>
          <cell r="T33">
            <v>852.00257933946705</v>
          </cell>
          <cell r="U33">
            <v>-2.1062680243773002</v>
          </cell>
          <cell r="V33">
            <v>3614.07</v>
          </cell>
          <cell r="W33">
            <v>6044.9904999999999</v>
          </cell>
          <cell r="X33">
            <v>7959.02</v>
          </cell>
          <cell r="Y33">
            <v>-6.9673451606281462</v>
          </cell>
          <cell r="Z33">
            <v>-6.9628256962716897</v>
          </cell>
          <cell r="AA33">
            <v>-6.9664069381797216</v>
          </cell>
          <cell r="AB33">
            <v>5.6303788351173993E-2</v>
          </cell>
          <cell r="AC33">
            <v>0.97632319062811102</v>
          </cell>
          <cell r="AD33">
            <v>1.10216151005112</v>
          </cell>
          <cell r="AE33">
            <v>0.693507251567268</v>
          </cell>
          <cell r="AF33">
            <v>185.94449229788901</v>
          </cell>
          <cell r="AG33">
            <v>181.54192</v>
          </cell>
          <cell r="AH33">
            <v>0.69180108831750997</v>
          </cell>
          <cell r="AI33">
            <v>-2.1062680243775601E-2</v>
          </cell>
          <cell r="AJ33">
            <v>-1.6544586565257289E-2</v>
          </cell>
          <cell r="AK33">
            <v>4.2463918234783944E-3</v>
          </cell>
          <cell r="AL33">
            <v>1798.969053200155</v>
          </cell>
          <cell r="AM33">
            <v>-5.5568527787652764E-3</v>
          </cell>
          <cell r="AN33">
            <v>319.03130390440998</v>
          </cell>
          <cell r="AO33">
            <v>-1.273330072177659</v>
          </cell>
          <cell r="AP33">
            <v>-1.737385070893793</v>
          </cell>
          <cell r="AQ33">
            <v>323.14601934578491</v>
          </cell>
          <cell r="AR33">
            <v>324.67210864944138</v>
          </cell>
          <cell r="AS33">
            <v>55.840314672585087</v>
          </cell>
          <cell r="AT33">
            <v>55.879342017575652</v>
          </cell>
          <cell r="AU33">
            <v>0.64157694854927172</v>
          </cell>
          <cell r="AV33">
            <v>1.043166397705253</v>
          </cell>
          <cell r="AW33">
            <v>8.2969360000000005</v>
          </cell>
          <cell r="AX33">
            <v>9.6</v>
          </cell>
          <cell r="AY33">
            <v>1574.56120134055</v>
          </cell>
          <cell r="AZ33">
            <v>66.012495593158803</v>
          </cell>
          <cell r="BA33">
            <v>4293.9281761519678</v>
          </cell>
          <cell r="BB33">
            <v>3937.6637034906721</v>
          </cell>
          <cell r="BC33">
            <v>6203464.2693813723</v>
          </cell>
          <cell r="BD33">
            <v>3879</v>
          </cell>
          <cell r="BE33">
            <v>6107722.8999999939</v>
          </cell>
          <cell r="BF33">
            <v>864.58704794480605</v>
          </cell>
          <cell r="BG33">
            <v>0.87776927151741457</v>
          </cell>
          <cell r="BH33">
            <v>3938.5</v>
          </cell>
          <cell r="BI33">
            <v>7684.28549999999</v>
          </cell>
          <cell r="BJ33">
            <v>10156.6</v>
          </cell>
          <cell r="BK33">
            <v>-6.7577909431834637</v>
          </cell>
          <cell r="BL33">
            <v>-6.7516487475385443</v>
          </cell>
          <cell r="BM33">
            <v>-6.7550858943681868</v>
          </cell>
          <cell r="BN33">
            <v>5.8889766372348482E-2</v>
          </cell>
          <cell r="BO33">
            <v>0.97418684726536198</v>
          </cell>
          <cell r="BP33">
            <v>1.09484110150963</v>
          </cell>
          <cell r="BQ33">
            <v>0.68947808518397391</v>
          </cell>
          <cell r="BR33">
            <v>219.965092529759</v>
          </cell>
          <cell r="BS33">
            <v>214.28710000000001</v>
          </cell>
          <cell r="BT33">
            <v>0.69266410977903303</v>
          </cell>
          <cell r="BU33">
            <v>8.7776927151719097E-3</v>
          </cell>
          <cell r="BV33">
            <v>-7.6696494949265257E-3</v>
          </cell>
          <cell r="BW33">
            <v>-6.0562721463727114E-3</v>
          </cell>
          <cell r="BX33">
            <v>1575.4174902956049</v>
          </cell>
          <cell r="BY33">
            <v>-0.21604274338393739</v>
          </cell>
          <cell r="BZ33">
            <v>77.803523750684803</v>
          </cell>
          <cell r="CA33">
            <v>14.01356687476896</v>
          </cell>
          <cell r="CB33">
            <v>10.65143740680057</v>
          </cell>
          <cell r="CC33">
            <v>68.24058389133917</v>
          </cell>
          <cell r="CD33">
            <v>70.3140651166119</v>
          </cell>
          <cell r="CE33">
            <v>63.107643468146243</v>
          </cell>
          <cell r="CF33">
            <v>62.238049555136008</v>
          </cell>
          <cell r="CG33">
            <v>3.6260710718420519</v>
          </cell>
          <cell r="CH33">
            <v>0.31898039074631512</v>
          </cell>
          <cell r="CI33">
            <v>17.542188269177679</v>
          </cell>
          <cell r="CJ33">
            <v>11.8</v>
          </cell>
          <cell r="CK33">
            <v>1708.2024630841599</v>
          </cell>
          <cell r="CL33">
            <v>1.9621357763265801</v>
          </cell>
          <cell r="CM33">
            <v>4042.139751149668</v>
          </cell>
          <cell r="CN33">
            <v>3333.059985899723</v>
          </cell>
          <cell r="CO33">
            <v>5667407.0730897989</v>
          </cell>
          <cell r="CP33">
            <v>3614.98</v>
          </cell>
          <cell r="CQ33">
            <v>6175117.7399999769</v>
          </cell>
          <cell r="CR33">
            <v>147.0024090707</v>
          </cell>
          <cell r="CS33" t="e">
            <v>#N/A</v>
          </cell>
          <cell r="CT33">
            <v>3614.98</v>
          </cell>
          <cell r="CU33">
            <v>6494.6440000000002</v>
          </cell>
          <cell r="CV33">
            <v>8362.83</v>
          </cell>
          <cell r="CW33">
            <v>-7.5558954485012064</v>
          </cell>
          <cell r="CX33">
            <v>-7.6375379473792613</v>
          </cell>
          <cell r="CY33">
            <v>-7.6312751537264001</v>
          </cell>
          <cell r="CZ33">
            <v>1.9390706952684019E-2</v>
          </cell>
          <cell r="DA33">
            <v>0.22514899999999999</v>
          </cell>
          <cell r="DB33">
            <v>4.5070315309574401E-2</v>
          </cell>
          <cell r="DC33">
            <v>0.24419217098148899</v>
          </cell>
          <cell r="DD33">
            <v>9.7141892702166093</v>
          </cell>
          <cell r="DE33">
            <v>2.1871399999999999</v>
          </cell>
          <cell r="DF33">
            <v>1.8699524111419102E-2</v>
          </cell>
          <cell r="DG33">
            <v>-0.43287190758067162</v>
          </cell>
          <cell r="DH33" t="e">
            <v>#N/A</v>
          </cell>
          <cell r="DI33">
            <v>-7.8214465119018362E-2</v>
          </cell>
          <cell r="DJ33">
            <v>1700.3615587674301</v>
          </cell>
          <cell r="DK33">
            <v>-0.76936805990268642</v>
          </cell>
          <cell r="DL33">
            <v>11.7391766604879</v>
          </cell>
          <cell r="DM33" t="e">
            <v>#N/A</v>
          </cell>
          <cell r="DN33">
            <v>-0.26924508939543118</v>
          </cell>
          <cell r="DO33" t="e">
            <v>#N/A</v>
          </cell>
          <cell r="DP33">
            <v>11.770869147647099</v>
          </cell>
          <cell r="DQ33" t="e">
            <v>#N/A</v>
          </cell>
          <cell r="DR33" t="e">
            <v>#N/A</v>
          </cell>
          <cell r="DS33">
            <v>-0.7679747479150123</v>
          </cell>
          <cell r="DT33">
            <v>1.0464740275987869</v>
          </cell>
          <cell r="DU33">
            <v>3.9657989359392491</v>
          </cell>
          <cell r="DV33" t="e">
            <v>#N/A</v>
          </cell>
          <cell r="DW33">
            <v>1898.5350072266399</v>
          </cell>
          <cell r="DX33">
            <v>2.85520912162856</v>
          </cell>
          <cell r="DY33" t="e">
            <v>#N/A</v>
          </cell>
          <cell r="DZ33" t="e">
            <v>#N/A</v>
          </cell>
          <cell r="EA33" t="e">
            <v>#N/A</v>
          </cell>
          <cell r="EB33">
            <v>297.51</v>
          </cell>
          <cell r="EC33">
            <v>564833.14999999758</v>
          </cell>
          <cell r="ED33">
            <v>24.3430913947394</v>
          </cell>
          <cell r="EE33" t="e">
            <v>#N/A</v>
          </cell>
          <cell r="EF33">
            <v>297.51</v>
          </cell>
          <cell r="EG33">
            <v>468.49399999999901</v>
          </cell>
          <cell r="EH33">
            <v>661.3</v>
          </cell>
          <cell r="EI33">
            <v>-7.2631408270122</v>
          </cell>
          <cell r="EJ33">
            <v>-7.2466907068041078</v>
          </cell>
          <cell r="EK33">
            <v>-7.240824787429557</v>
          </cell>
          <cell r="EL33">
            <v>7.3351627722488072E-2</v>
          </cell>
          <cell r="EM33">
            <v>1.0113280275563199</v>
          </cell>
          <cell r="EN33">
            <v>0.82225888908779898</v>
          </cell>
          <cell r="EO33">
            <v>0.67211872908749004</v>
          </cell>
          <cell r="EP33">
            <v>7.89012049758069</v>
          </cell>
          <cell r="EQ33">
            <v>7.9794999999999998</v>
          </cell>
          <cell r="ER33">
            <v>0.68684725183769402</v>
          </cell>
          <cell r="ES33">
            <v>1.8751191245453169E-2</v>
          </cell>
          <cell r="ET33" t="e">
            <v>#N/A</v>
          </cell>
          <cell r="EU33" t="e">
            <v>#N/A</v>
          </cell>
          <cell r="EV33">
            <v>1904.592917604439</v>
          </cell>
          <cell r="EW33">
            <v>0.33945125274807969</v>
          </cell>
          <cell r="EX33">
            <v>3490.20800120278</v>
          </cell>
          <cell r="EY33">
            <v>1.039918304760401</v>
          </cell>
          <cell r="EZ33">
            <v>3.55269764716537</v>
          </cell>
          <cell r="FA33">
            <v>3454.2862462294188</v>
          </cell>
          <cell r="FB33">
            <v>3370.4655508782098</v>
          </cell>
          <cell r="FC33">
            <v>67.058855791575937</v>
          </cell>
          <cell r="FD33">
            <v>67.113422935800486</v>
          </cell>
          <cell r="FE33">
            <v>2.6454246055130248</v>
          </cell>
          <cell r="FF33">
            <v>0.67914109596340921</v>
          </cell>
          <cell r="FG33">
            <v>5.6116387191251818</v>
          </cell>
          <cell r="FH33">
            <v>3.9</v>
          </cell>
          <cell r="FI33">
            <v>1829.3531359180299</v>
          </cell>
          <cell r="FJ33">
            <v>948.62399748599501</v>
          </cell>
          <cell r="FK33">
            <v>5344.6056231301054</v>
          </cell>
          <cell r="FL33">
            <v>5044.6856645979942</v>
          </cell>
          <cell r="FM33">
            <v>9294947.8784429505</v>
          </cell>
          <cell r="FN33">
            <v>5131.99</v>
          </cell>
          <cell r="FO33">
            <v>9388221.9999999702</v>
          </cell>
          <cell r="FP33">
            <v>10395.8153915444</v>
          </cell>
          <cell r="FQ33">
            <v>3.3376476400429191</v>
          </cell>
          <cell r="FR33">
            <v>5131.99</v>
          </cell>
          <cell r="FS33">
            <v>7963.5420000000004</v>
          </cell>
          <cell r="FT33">
            <v>10315.35</v>
          </cell>
          <cell r="FU33">
            <v>-5.5152171245409978</v>
          </cell>
          <cell r="FV33">
            <v>-5.5463640619717278</v>
          </cell>
          <cell r="FW33">
            <v>-5.5190724157426869</v>
          </cell>
          <cell r="FX33">
            <v>6.0131898012240177E-2</v>
          </cell>
          <cell r="FY33">
            <v>34.4572</v>
          </cell>
          <cell r="FZ33">
            <v>14.248295176892601</v>
          </cell>
          <cell r="GA33">
            <v>0.40471797603867499</v>
          </cell>
          <cell r="GB33">
            <v>53.415715728497901</v>
          </cell>
          <cell r="GC33">
            <v>1840.556</v>
          </cell>
          <cell r="GD33">
            <v>0.46049141421406198</v>
          </cell>
          <cell r="GE33">
            <v>5.5928034593172193E-2</v>
          </cell>
          <cell r="GF33">
            <v>1.34790574896776E-2</v>
          </cell>
          <cell r="GG33">
            <v>-3.2558234973503672E-2</v>
          </cell>
          <cell r="GH33">
            <v>1842.5227053633789</v>
          </cell>
          <cell r="GI33">
            <v>0.4817806938818503</v>
          </cell>
          <cell r="GJ33">
            <v>2585.1452325803798</v>
          </cell>
          <cell r="GK33">
            <v>-0.97087153962515105</v>
          </cell>
          <cell r="GL33">
            <v>-0.84191155903786674</v>
          </cell>
          <cell r="GM33">
            <v>2610.48973445706</v>
          </cell>
          <cell r="GN33">
            <v>2607.0946639109052</v>
          </cell>
          <cell r="GO33">
            <v>65.673651830680683</v>
          </cell>
          <cell r="GP33">
            <v>65.994206240040327</v>
          </cell>
          <cell r="GQ33">
            <v>0.8830291635071319</v>
          </cell>
          <cell r="GR33">
            <v>1.0620444812755809</v>
          </cell>
          <cell r="GS33">
            <v>7.7374989999999997</v>
          </cell>
          <cell r="GT33">
            <v>8.5</v>
          </cell>
          <cell r="GU33">
            <v>1515.4963112815899</v>
          </cell>
          <cell r="GV33">
            <v>554.64007743828699</v>
          </cell>
          <cell r="GW33">
            <v>41800.853971578181</v>
          </cell>
          <cell r="GX33">
            <v>38566.513313535863</v>
          </cell>
          <cell r="GY33">
            <v>58443532.145439327</v>
          </cell>
          <cell r="GZ33">
            <v>38062</v>
          </cell>
          <cell r="HA33">
            <v>57682820.599999867</v>
          </cell>
          <cell r="HB33">
            <v>7892.15</v>
          </cell>
          <cell r="HC33">
            <v>-2.4444702262278462</v>
          </cell>
          <cell r="HD33">
            <v>37964</v>
          </cell>
          <cell r="HE33">
            <v>63340.187499999913</v>
          </cell>
          <cell r="HF33">
            <v>81466</v>
          </cell>
          <cell r="HG33">
            <v>-6.8990368554374619</v>
          </cell>
          <cell r="HH33">
            <v>-6.8949776827101088</v>
          </cell>
          <cell r="HI33">
            <v>-6.8977967646221368</v>
          </cell>
          <cell r="HJ33">
            <v>5.164107263460381E-2</v>
          </cell>
          <cell r="HK33">
            <v>0.97633229881942696</v>
          </cell>
          <cell r="HL33">
            <v>1.1497541661289099</v>
          </cell>
          <cell r="HM33">
            <v>0.76410061891328296</v>
          </cell>
          <cell r="HN33">
            <v>1975.3110721953899</v>
          </cell>
          <cell r="HO33">
            <v>1928.56</v>
          </cell>
          <cell r="HP33">
            <v>0.73777504730163301</v>
          </cell>
          <cell r="HQ33">
            <v>-2.4444702262276002E-2</v>
          </cell>
          <cell r="HR33">
            <v>-9.6512780738096729E-3</v>
          </cell>
          <cell r="HS33">
            <v>1.290180452810143E-2</v>
          </cell>
          <cell r="HT33">
            <v>1515.395796096692</v>
          </cell>
          <cell r="HU33">
            <v>-0.62751678834299662</v>
          </cell>
          <cell r="HV33">
            <v>1664.25562952923</v>
          </cell>
          <cell r="HW33">
            <v>0.76580459144270918</v>
          </cell>
          <cell r="HX33">
            <v>-0.1874444771690742</v>
          </cell>
          <cell r="HY33">
            <v>1651.6075431313161</v>
          </cell>
          <cell r="HZ33">
            <v>1667.3810432080879</v>
          </cell>
          <cell r="IA33">
            <v>71.370061033681054</v>
          </cell>
          <cell r="IB33">
            <v>71.689191624167179</v>
          </cell>
          <cell r="IC33">
            <v>2.0786312763775072</v>
          </cell>
          <cell r="ID33">
            <v>1.4193699290421691</v>
          </cell>
          <cell r="IE33">
            <v>5.9484599999999999</v>
          </cell>
          <cell r="IF33">
            <v>6.8</v>
          </cell>
          <cell r="IG33">
            <v>1412.26392642827</v>
          </cell>
          <cell r="IH33">
            <v>291.59112732736611</v>
          </cell>
          <cell r="II33">
            <v>2843.0962009598202</v>
          </cell>
          <cell r="IJ33">
            <v>2673.9757606842049</v>
          </cell>
          <cell r="IK33">
            <v>3813848.448784647</v>
          </cell>
          <cell r="IL33">
            <v>2637.97</v>
          </cell>
          <cell r="IM33">
            <v>3725509.8699999829</v>
          </cell>
          <cell r="IN33">
            <v>3883.5259532570499</v>
          </cell>
          <cell r="IO33">
            <v>0.55658104522784413</v>
          </cell>
          <cell r="IP33">
            <v>2655.12</v>
          </cell>
          <cell r="IQ33">
            <v>3965.8645000000001</v>
          </cell>
          <cell r="IR33">
            <v>5262.46</v>
          </cell>
          <cell r="IS33">
            <v>-5.31040561756281</v>
          </cell>
          <cell r="IT33">
            <v>-5.3292844360316494</v>
          </cell>
          <cell r="IU33">
            <v>-5.3332672723613106</v>
          </cell>
          <cell r="IV33">
            <v>6.3134922938298407E-2</v>
          </cell>
          <cell r="IW33">
            <v>7.3593400000000004</v>
          </cell>
          <cell r="IX33">
            <v>10.277273559878701</v>
          </cell>
          <cell r="IY33">
            <v>0.66165353835994101</v>
          </cell>
          <cell r="IZ33">
            <v>147.72343579723099</v>
          </cell>
          <cell r="JA33">
            <v>1087.14699</v>
          </cell>
          <cell r="JB33">
            <v>0.64669578474922507</v>
          </cell>
          <cell r="JC33">
            <v>4.6077233353582214E-3</v>
          </cell>
          <cell r="JD33">
            <v>-3.7441677274139808E-4</v>
          </cell>
          <cell r="JE33">
            <v>6.9021004008401384E-3</v>
          </cell>
          <cell r="JF33">
            <v>1426.283852254807</v>
          </cell>
          <cell r="JG33">
            <v>0.1736163812177782</v>
          </cell>
          <cell r="JH33">
            <v>11.3572842038775</v>
          </cell>
          <cell r="JI33">
            <v>-1.947045818992166</v>
          </cell>
          <cell r="JJ33">
            <v>-4.0991466674890624</v>
          </cell>
          <cell r="JK33">
            <v>11.58280675859262</v>
          </cell>
          <cell r="JL33">
            <v>11.84273529297921</v>
          </cell>
          <cell r="JM33">
            <v>64.966400720557289</v>
          </cell>
          <cell r="JN33">
            <v>65.120866092454577</v>
          </cell>
          <cell r="JO33">
            <v>5.3423965118310157</v>
          </cell>
          <cell r="JP33">
            <v>4.3950907593318433</v>
          </cell>
          <cell r="JQ33">
            <v>10.883058</v>
          </cell>
          <cell r="JR33">
            <v>10.199999999999999</v>
          </cell>
          <cell r="JS33">
            <v>1894.1464829481099</v>
          </cell>
          <cell r="JT33">
            <v>1.680245405</v>
          </cell>
          <cell r="JU33">
            <v>690.6136226014205</v>
          </cell>
          <cell r="JV33">
            <v>615.45374149780685</v>
          </cell>
          <cell r="JW33">
            <v>1169548.0719165979</v>
          </cell>
          <cell r="JX33">
            <v>618.70000000000005</v>
          </cell>
          <cell r="JY33">
            <v>1171908.428999996</v>
          </cell>
          <cell r="JZ33">
            <v>22.349059997249</v>
          </cell>
          <cell r="KA33">
            <v>-13.902911479530109</v>
          </cell>
          <cell r="KB33">
            <v>618.70000000000005</v>
          </cell>
          <cell r="KC33">
            <v>1060.5105000000001</v>
          </cell>
          <cell r="KD33">
            <v>1425.2</v>
          </cell>
          <cell r="KE33">
            <v>-7.7407088474874346</v>
          </cell>
          <cell r="KF33">
            <v>-7.7096617141344188</v>
          </cell>
          <cell r="KG33">
            <v>-7.7197358487840768</v>
          </cell>
          <cell r="KH33">
            <v>4.5085003762274138E-2</v>
          </cell>
          <cell r="KI33">
            <v>0.97612260810655305</v>
          </cell>
          <cell r="KJ33">
            <v>0.44520784641056899</v>
          </cell>
          <cell r="KK33">
            <v>0.33194445085073598</v>
          </cell>
          <cell r="KL33">
            <v>3.7699874682118701</v>
          </cell>
          <cell r="KM33">
            <v>3.67997</v>
          </cell>
          <cell r="KN33">
            <v>0.31017114201666002</v>
          </cell>
          <cell r="KO33">
            <v>-1.680357646483666E-3</v>
          </cell>
          <cell r="KP33">
            <v>1.295019849701398E-2</v>
          </cell>
          <cell r="KQ33" t="e">
            <v>#N/A</v>
          </cell>
          <cell r="KR33">
            <v>1900.3021560488251</v>
          </cell>
          <cell r="KS33">
            <v>0.61127112805614559</v>
          </cell>
          <cell r="KT33">
            <v>152.063163</v>
          </cell>
          <cell r="KU33">
            <v>-3.4602183393728232E-2</v>
          </cell>
          <cell r="KV33">
            <v>-3.3048896662196681</v>
          </cell>
          <cell r="KW33">
            <v>152.11579838752891</v>
          </cell>
          <cell r="KX33">
            <v>157.26044727090701</v>
          </cell>
          <cell r="KY33">
            <v>55.643121364824722</v>
          </cell>
          <cell r="KZ33">
            <v>56.050929296222648</v>
          </cell>
          <cell r="LA33">
            <v>1.174923646824944</v>
          </cell>
          <cell r="LB33">
            <v>1.1212813043486309</v>
          </cell>
          <cell r="LC33">
            <v>8.3837039999999998</v>
          </cell>
          <cell r="LD33">
            <v>10</v>
          </cell>
          <cell r="LE33">
            <v>2161.2823241282299</v>
          </cell>
          <cell r="LF33">
            <v>29.648387159999999</v>
          </cell>
          <cell r="LG33">
            <v>4624.9048258463836</v>
          </cell>
          <cell r="LH33">
            <v>4237.1664949657079</v>
          </cell>
          <cell r="LI33">
            <v>9190023.7141169421</v>
          </cell>
          <cell r="LJ33">
            <v>4132.13</v>
          </cell>
          <cell r="LK33">
            <v>8930699.5299999826</v>
          </cell>
          <cell r="LL33">
            <v>636.19680427944706</v>
          </cell>
          <cell r="LM33">
            <v>-3.3936495076847049</v>
          </cell>
          <cell r="LN33">
            <v>4115.3</v>
          </cell>
          <cell r="LO33">
            <v>8251.25449999999</v>
          </cell>
          <cell r="LP33">
            <v>10608.82</v>
          </cell>
          <cell r="LQ33">
            <v>-7.6383852390711171</v>
          </cell>
          <cell r="LR33">
            <v>-7.6158699730968227</v>
          </cell>
          <cell r="LS33">
            <v>-7.6566446209511927</v>
          </cell>
          <cell r="LT33">
            <v>3.0410921491093479E-2</v>
          </cell>
          <cell r="LU33">
            <v>0.896686720469552</v>
          </cell>
          <cell r="LV33">
            <v>0.70980561323196101</v>
          </cell>
          <cell r="LW33">
            <v>0.73826095517702195</v>
          </cell>
          <cell r="LX33">
            <v>112.262295963619</v>
          </cell>
          <cell r="LY33">
            <v>100.66410999999999</v>
          </cell>
          <cell r="LZ33">
            <v>0.60007471812954893</v>
          </cell>
          <cell r="MA33">
            <v>-9.4987815960132921E-3</v>
          </cell>
          <cell r="MB33">
            <v>-1.844766713199639E-3</v>
          </cell>
          <cell r="MC33">
            <v>2.4285241577966691E-2</v>
          </cell>
          <cell r="MD33">
            <v>2168.9078597774851</v>
          </cell>
          <cell r="ME33">
            <v>-0.28540076961715011</v>
          </cell>
          <cell r="MF33">
            <v>783.54200377414406</v>
          </cell>
          <cell r="MG33">
            <v>-3.2838958839891741</v>
          </cell>
          <cell r="MH33">
            <v>-2.983080445153496</v>
          </cell>
          <cell r="MI33">
            <v>810.14636697347385</v>
          </cell>
          <cell r="MJ33">
            <v>807.63438724848902</v>
          </cell>
          <cell r="MK33">
            <v>58.269253207614497</v>
          </cell>
          <cell r="ML33">
            <v>58.820260994675643</v>
          </cell>
          <cell r="MM33">
            <v>0.41074599873232032</v>
          </cell>
          <cell r="MN33">
            <v>-6.919915604468585E-2</v>
          </cell>
          <cell r="MO33">
            <v>17.370287999999999</v>
          </cell>
          <cell r="MP33">
            <v>22.1</v>
          </cell>
          <cell r="MQ33">
            <v>1740.42701160871</v>
          </cell>
          <cell r="MR33">
            <v>153.26500557237901</v>
          </cell>
          <cell r="MS33">
            <v>18217.380670960451</v>
          </cell>
          <cell r="MT33">
            <v>15052.969182358291</v>
          </cell>
          <cell r="MU33">
            <v>26241644.42964197</v>
          </cell>
          <cell r="MV33">
            <v>14058.4</v>
          </cell>
          <cell r="MW33">
            <v>24467619.09999989</v>
          </cell>
          <cell r="MX33">
            <v>2270.8682793079402</v>
          </cell>
          <cell r="MY33">
            <v>0.15663786156610021</v>
          </cell>
          <cell r="MZ33">
            <v>14037.4</v>
          </cell>
          <cell r="NA33">
            <v>30971.268</v>
          </cell>
          <cell r="NB33">
            <v>39884.25</v>
          </cell>
          <cell r="NC33">
            <v>-7.099306203710082</v>
          </cell>
          <cell r="ND33">
            <v>-7.103837650494869</v>
          </cell>
          <cell r="NE33">
            <v>-7.111414030201777</v>
          </cell>
          <cell r="NF33">
            <v>3.8771963999243479E-2</v>
          </cell>
          <cell r="NG33">
            <v>0.96611493755484201</v>
          </cell>
          <cell r="NH33">
            <v>0.85246857504699003</v>
          </cell>
          <cell r="NI33">
            <v>0.64590674190871</v>
          </cell>
          <cell r="NJ33">
            <v>506.09506280637999</v>
          </cell>
          <cell r="NK33">
            <v>488.94600000000003</v>
          </cell>
          <cell r="NL33">
            <v>0.63498608152757796</v>
          </cell>
          <cell r="NM33">
            <v>-3.6252344628076583E-4</v>
          </cell>
          <cell r="NN33">
            <v>-7.9693096947807025E-3</v>
          </cell>
          <cell r="NO33">
            <v>1.513628633334611E-2</v>
          </cell>
          <cell r="NP33">
            <v>1743.2869297571231</v>
          </cell>
          <cell r="NQ33">
            <v>0.15927963655260061</v>
          </cell>
          <cell r="NR33">
            <v>151.392156454705</v>
          </cell>
          <cell r="NS33">
            <v>-1.612010812625841</v>
          </cell>
          <cell r="NT33">
            <v>-4.0568289523069234</v>
          </cell>
          <cell r="NU33">
            <v>153.87259939461461</v>
          </cell>
          <cell r="NV33">
            <v>157.79357175869069</v>
          </cell>
          <cell r="NW33">
            <v>63.292975298015627</v>
          </cell>
          <cell r="NX33">
            <v>63.834180780423281</v>
          </cell>
          <cell r="NY33">
            <v>2.275867939595333</v>
          </cell>
          <cell r="NZ33">
            <v>2.4436415605799229</v>
          </cell>
          <cell r="OA33">
            <v>12.672332000000001</v>
          </cell>
          <cell r="OB33">
            <v>14.1</v>
          </cell>
          <cell r="OC33">
            <v>1730.9768330546899</v>
          </cell>
          <cell r="OD33">
            <v>33.678491986115503</v>
          </cell>
          <cell r="OE33">
            <v>2457.9756656549939</v>
          </cell>
          <cell r="OF33">
            <v>2146.492828823983</v>
          </cell>
          <cell r="OG33">
            <v>3700113.833652772</v>
          </cell>
          <cell r="OH33">
            <v>2093.5</v>
          </cell>
          <cell r="OI33">
            <v>3623799.999999993</v>
          </cell>
          <cell r="OJ33">
            <v>515.41468423504205</v>
          </cell>
          <cell r="OK33">
            <v>-1.4868517573257021</v>
          </cell>
          <cell r="OL33">
            <v>2098.6</v>
          </cell>
          <cell r="OM33">
            <v>3850.5635000000002</v>
          </cell>
          <cell r="ON33">
            <v>5124.6000000000004</v>
          </cell>
          <cell r="OO33">
            <v>-6.9828385352168976</v>
          </cell>
          <cell r="OP33">
            <v>-6.9694601318783604</v>
          </cell>
          <cell r="OQ33">
            <v>-6.9801333356389792</v>
          </cell>
          <cell r="OR33">
            <v>5.7643314449465938E-2</v>
          </cell>
          <cell r="OS33">
            <v>0.98022782736518399</v>
          </cell>
          <cell r="OT33">
            <v>1.17043532031442</v>
          </cell>
          <cell r="OU33">
            <v>0.68718208528489799</v>
          </cell>
          <cell r="OV33">
            <v>104.03397776832099</v>
          </cell>
          <cell r="OW33">
            <v>101.977</v>
          </cell>
          <cell r="OX33">
            <v>0.71980956796100304</v>
          </cell>
          <cell r="OY33">
            <v>-4.9768125298686218E-3</v>
          </cell>
          <cell r="OZ33">
            <v>7.570049819338856E-3</v>
          </cell>
          <cell r="PA33">
            <v>-1.7523472592414591E-2</v>
          </cell>
          <cell r="PB33">
            <v>1723.795106122011</v>
          </cell>
          <cell r="PC33">
            <v>2.8025288451827279E-2</v>
          </cell>
          <cell r="PD33">
            <v>1703.4171047616501</v>
          </cell>
          <cell r="PE33">
            <v>-2.8573656138619512</v>
          </cell>
          <cell r="PF33">
            <v>-2.0381540419191602</v>
          </cell>
          <cell r="PG33">
            <v>1753.521628815043</v>
          </cell>
          <cell r="PH33">
            <v>1738.857703325195</v>
          </cell>
          <cell r="PI33">
            <v>60.369735792092378</v>
          </cell>
          <cell r="PJ33">
            <v>60.573000217894659</v>
          </cell>
          <cell r="PK33">
            <v>0.62937444322521685</v>
          </cell>
          <cell r="PL33">
            <v>1.3061467396467741</v>
          </cell>
          <cell r="PM33">
            <v>8.5890950000000004</v>
          </cell>
          <cell r="PN33">
            <v>10.5</v>
          </cell>
          <cell r="PO33">
            <v>1575.0911873218099</v>
          </cell>
          <cell r="PP33">
            <v>341.16359498308498</v>
          </cell>
          <cell r="PQ33">
            <v>26740.010610594811</v>
          </cell>
          <cell r="PR33">
            <v>24443.285696240739</v>
          </cell>
          <cell r="PS33">
            <v>38589799.265619993</v>
          </cell>
          <cell r="PT33">
            <v>23852</v>
          </cell>
          <cell r="PU33">
            <v>37569074.999999806</v>
          </cell>
          <cell r="PV33">
            <v>5091.1588855033497</v>
          </cell>
          <cell r="PW33">
            <v>-0.30074315330119727</v>
          </cell>
          <cell r="PX33">
            <v>24107</v>
          </cell>
          <cell r="PY33">
            <v>44145.0985</v>
          </cell>
          <cell r="PZ33">
            <v>59612</v>
          </cell>
          <cell r="QA33">
            <v>-6.8840493604310629</v>
          </cell>
          <cell r="QB33">
            <v>-6.8725926510747364</v>
          </cell>
          <cell r="QC33">
            <v>-6.8724839083780216</v>
          </cell>
          <cell r="QD33">
            <v>5.2510797122059777E-2</v>
          </cell>
          <cell r="QE33">
            <v>0.98985146892250497</v>
          </cell>
          <cell r="QF33">
            <v>1.1580946315983101</v>
          </cell>
          <cell r="QG33">
            <v>0.73954781463864705</v>
          </cell>
          <cell r="QH33">
            <v>1259.75839724457</v>
          </cell>
          <cell r="QI33">
            <v>1246.9737</v>
          </cell>
          <cell r="QJ33">
            <v>0.72216804855559902</v>
          </cell>
          <cell r="QK33">
            <v>-5.1566448857463176E-3</v>
          </cell>
          <cell r="QL33">
            <v>-5.8488457264648797E-3</v>
          </cell>
          <cell r="QM33">
            <v>-4.7729317229731123E-2</v>
          </cell>
          <cell r="QN33">
            <v>1578.748444263158</v>
          </cell>
          <cell r="QO33">
            <v>-0.52965715663781943</v>
          </cell>
          <cell r="QP33">
            <v>34.274773184959301</v>
          </cell>
          <cell r="QQ33" t="e">
            <v>#N/A</v>
          </cell>
          <cell r="QR33">
            <v>0.31573753814495559</v>
          </cell>
          <cell r="QS33" t="e">
            <v>#N/A</v>
          </cell>
          <cell r="QT33">
            <v>34.166895470340677</v>
          </cell>
          <cell r="QU33" t="e">
            <v>#N/A</v>
          </cell>
          <cell r="QV33" t="e">
            <v>#N/A</v>
          </cell>
          <cell r="QW33">
            <v>5.6213494481752058</v>
          </cell>
          <cell r="QX33" t="e">
            <v>#N/A</v>
          </cell>
          <cell r="QY33">
            <v>12.751647176478849</v>
          </cell>
          <cell r="QZ33" t="e">
            <v>#N/A</v>
          </cell>
          <cell r="RA33">
            <v>1923.20313685157</v>
          </cell>
          <cell r="RB33">
            <v>5.2061951745252708</v>
          </cell>
          <cell r="RC33" t="e">
            <v>#N/A</v>
          </cell>
          <cell r="RD33" t="e">
            <v>#N/A</v>
          </cell>
          <cell r="RE33" t="e">
            <v>#N/A</v>
          </cell>
          <cell r="RF33">
            <v>1555.7</v>
          </cell>
          <cell r="RG33">
            <v>2991927.119999988</v>
          </cell>
          <cell r="RH33">
            <v>65.292801756887002</v>
          </cell>
          <cell r="RI33" t="e">
            <v>#N/A</v>
          </cell>
          <cell r="RJ33">
            <v>1555.7</v>
          </cell>
          <cell r="RK33" t="e">
            <v>#N/A</v>
          </cell>
          <cell r="RL33">
            <v>4557.1000000000004</v>
          </cell>
          <cell r="RM33">
            <v>-7.6206273896203296</v>
          </cell>
          <cell r="RN33">
            <v>-7.6170292726500994</v>
          </cell>
          <cell r="RO33" t="e">
            <v>#N/A</v>
          </cell>
          <cell r="RP33">
            <v>6.9909218878453028E-2</v>
          </cell>
          <cell r="RQ33">
            <v>0.91533877496847804</v>
          </cell>
          <cell r="RR33">
            <v>0.509312423994987</v>
          </cell>
          <cell r="RS33">
            <v>0.55192790136713099</v>
          </cell>
          <cell r="RT33">
            <v>18.917203633808999</v>
          </cell>
          <cell r="RU33">
            <v>17.315650000000002</v>
          </cell>
          <cell r="RV33">
            <v>0.55734793669377602</v>
          </cell>
          <cell r="RW33">
            <v>3.9686560487031418E-2</v>
          </cell>
          <cell r="RX33" t="e">
            <v>#N/A</v>
          </cell>
          <cell r="RY33" t="e">
            <v>#N/A</v>
          </cell>
          <cell r="RZ33">
            <v>1923.0538777841059</v>
          </cell>
          <cell r="SA33">
            <v>-1.1286607556348921E-2</v>
          </cell>
          <cell r="SB33">
            <v>27417.700420354799</v>
          </cell>
          <cell r="SC33">
            <v>-1.965566476211855</v>
          </cell>
          <cell r="SD33">
            <v>-3.5084072882976769</v>
          </cell>
          <cell r="SE33">
            <v>27967.41862511183</v>
          </cell>
          <cell r="SF33">
            <v>28414.60032924675</v>
          </cell>
          <cell r="SG33">
            <v>54.408668199977122</v>
          </cell>
          <cell r="SH33">
            <v>54.471007854129248</v>
          </cell>
          <cell r="SI33">
            <v>-0.1633887448696747</v>
          </cell>
          <cell r="SJ33">
            <v>1.367270355720418</v>
          </cell>
          <cell r="SK33">
            <v>8.2424834802762987</v>
          </cell>
          <cell r="SL33">
            <v>9.6</v>
          </cell>
          <cell r="SM33">
            <v>1947.5458331412401</v>
          </cell>
          <cell r="SN33">
            <v>5250.3617854925797</v>
          </cell>
          <cell r="SO33">
            <v>4323.9529973321751</v>
          </cell>
          <cell r="SP33">
            <v>3967.5518858321589</v>
          </cell>
          <cell r="SQ33">
            <v>7755209.0143004768</v>
          </cell>
          <cell r="SR33">
            <v>3904.38</v>
          </cell>
          <cell r="SS33">
            <v>7603958.9999999953</v>
          </cell>
          <cell r="ST33">
            <v>55483.196109710399</v>
          </cell>
          <cell r="SU33" t="e">
            <v>#N/A</v>
          </cell>
          <cell r="SV33">
            <v>3904.38</v>
          </cell>
          <cell r="SW33">
            <v>7938.0814999999893</v>
          </cell>
          <cell r="SX33">
            <v>10311.24</v>
          </cell>
          <cell r="SY33">
            <v>-3.9031150677716728</v>
          </cell>
          <cell r="SZ33">
            <v>-3.900239914842667</v>
          </cell>
          <cell r="TA33">
            <v>-3.8960658764667868</v>
          </cell>
          <cell r="TB33">
            <v>8.3006846540267007E-2</v>
          </cell>
          <cell r="TC33">
            <v>193.75800000000001</v>
          </cell>
          <cell r="TD33">
            <v>87.171764931018203</v>
          </cell>
          <cell r="TE33">
            <v>0.47250442628730099</v>
          </cell>
          <cell r="TF33">
            <v>36.896644267591498</v>
          </cell>
          <cell r="TG33">
            <v>7149.02</v>
          </cell>
          <cell r="TH33">
            <v>0.28467692257884702</v>
          </cell>
          <cell r="TI33">
            <v>-1.9389089429291819E-2</v>
          </cell>
          <cell r="TJ33">
            <v>-2.288601695402306E-3</v>
          </cell>
          <cell r="TK33">
            <v>-2.8282981656482201E-2</v>
          </cell>
          <cell r="TL33">
            <v>1954.658499109682</v>
          </cell>
          <cell r="TM33">
            <v>-0.13721589625561581</v>
          </cell>
          <cell r="TN33">
            <v>104.162229344281</v>
          </cell>
          <cell r="TO33">
            <v>-1.6533857081668659E-3</v>
          </cell>
          <cell r="TP33">
            <v>-3.70324605391037</v>
          </cell>
          <cell r="TQ33">
            <v>104.1639515761694</v>
          </cell>
          <cell r="TR33">
            <v>108.1679548643922</v>
          </cell>
          <cell r="TS33">
            <v>65.455353069808908</v>
          </cell>
          <cell r="TT33">
            <v>65.147948764869071</v>
          </cell>
          <cell r="TU33">
            <v>5.4908344137965406</v>
          </cell>
          <cell r="TV33">
            <v>4.613879257016773</v>
          </cell>
          <cell r="TW33">
            <v>10.99415547419251</v>
          </cell>
          <cell r="TX33">
            <v>11.6</v>
          </cell>
          <cell r="TY33">
            <v>1964.72160873342</v>
          </cell>
          <cell r="TZ33">
            <v>21.333600715027099</v>
          </cell>
          <cell r="UA33">
            <v>1697.611893585462</v>
          </cell>
          <cell r="UB33">
            <v>1510.973802656292</v>
          </cell>
          <cell r="UC33">
            <v>2953978.3232016279</v>
          </cell>
          <cell r="UD33">
            <v>1507.77</v>
          </cell>
          <cell r="UE33">
            <v>2962348.2999999891</v>
          </cell>
          <cell r="UF33">
            <v>284.21203873151001</v>
          </cell>
          <cell r="UG33">
            <v>3.088191618958902</v>
          </cell>
          <cell r="UH33">
            <v>1507.77</v>
          </cell>
          <cell r="UI33">
            <v>2605.7795000000001</v>
          </cell>
          <cell r="UJ33">
            <v>3626.1</v>
          </cell>
          <cell r="UK33">
            <v>-7.0174229765221403</v>
          </cell>
          <cell r="UL33">
            <v>-6.9947472678894549</v>
          </cell>
          <cell r="UM33">
            <v>-7.0155672984462258</v>
          </cell>
          <cell r="UN33">
            <v>4.518287744170834E-2</v>
          </cell>
          <cell r="UO33">
            <v>1.0074711388534701</v>
          </cell>
          <cell r="UP33">
            <v>0.95289417965576695</v>
          </cell>
          <cell r="UQ33">
            <v>0.57315911865291302</v>
          </cell>
          <cell r="UR33">
            <v>59.701531567891003</v>
          </cell>
          <cell r="US33">
            <v>60.147570000000002</v>
          </cell>
          <cell r="UT33">
            <v>0.96773441321274012</v>
          </cell>
          <cell r="UU33" t="e">
            <v>#N/A</v>
          </cell>
          <cell r="UV33" t="e">
            <v>#N/A</v>
          </cell>
          <cell r="UW33">
            <v>2.7693836361556701E-2</v>
          </cell>
          <cell r="UX33">
            <v>1955.016240525503</v>
          </cell>
          <cell r="UY33">
            <v>-0.72876635327605577</v>
          </cell>
          <cell r="UZ33">
            <v>1615.2286044084699</v>
          </cell>
          <cell r="VA33">
            <v>-0.86150773578593798</v>
          </cell>
          <cell r="VB33">
            <v>-1.275088318162221</v>
          </cell>
          <cell r="VC33">
            <v>1629.264847102701</v>
          </cell>
          <cell r="VD33">
            <v>1636.090199415818</v>
          </cell>
          <cell r="VE33">
            <v>55.432996804856273</v>
          </cell>
          <cell r="VF33">
            <v>55.522731218251529</v>
          </cell>
          <cell r="VG33">
            <v>0.1149920342010446</v>
          </cell>
          <cell r="VH33">
            <v>0.93026492778189862</v>
          </cell>
          <cell r="VI33">
            <v>9.4958089999999995</v>
          </cell>
          <cell r="VJ33">
            <v>11.9</v>
          </cell>
          <cell r="VK33">
            <v>1841.43720789436</v>
          </cell>
          <cell r="VL33">
            <v>301.83449640616499</v>
          </cell>
          <cell r="VM33">
            <v>24787.961781240549</v>
          </cell>
          <cell r="VN33">
            <v>22434.144275500948</v>
          </cell>
          <cell r="VO33">
            <v>41249306.11579866</v>
          </cell>
          <cell r="VP33">
            <v>21802.9</v>
          </cell>
          <cell r="VQ33">
            <v>40148671.299999937</v>
          </cell>
          <cell r="VR33">
            <v>4820.6975343560998</v>
          </cell>
          <cell r="VS33">
            <v>1.889952704162434</v>
          </cell>
          <cell r="VT33">
            <v>21671.200000000001</v>
          </cell>
          <cell r="VU33">
            <v>44644.709000000003</v>
          </cell>
          <cell r="VV33">
            <v>56860.3</v>
          </cell>
          <cell r="VW33">
            <v>-6.9612690311455392</v>
          </cell>
          <cell r="VX33">
            <v>-6.9622560059374834</v>
          </cell>
          <cell r="VY33">
            <v>-6.9701958435793916</v>
          </cell>
          <cell r="VZ33">
            <v>4.8869329602093441E-2</v>
          </cell>
          <cell r="WA33">
            <v>1.01171840704034</v>
          </cell>
          <cell r="WB33">
            <v>0.94148654301194801</v>
          </cell>
          <cell r="WC33">
            <v>0.641153642975135</v>
          </cell>
          <cell r="WD33">
            <v>1035.6097039541301</v>
          </cell>
          <cell r="WE33">
            <v>1047.7454</v>
          </cell>
          <cell r="WF33">
            <v>0.65722684987094893</v>
          </cell>
          <cell r="WG33">
            <v>1.8899527041622999E-2</v>
          </cell>
          <cell r="WH33">
            <v>8.8135686217019409E-4</v>
          </cell>
          <cell r="WI33">
            <v>1.9740656360515911E-2</v>
          </cell>
          <cell r="WJ33">
            <v>1838.6841775304381</v>
          </cell>
          <cell r="WK33">
            <v>6.9266906166554065E-2</v>
          </cell>
          <cell r="WL33">
            <v>19.243671248181698</v>
          </cell>
          <cell r="WM33">
            <v>-1.457785084012053</v>
          </cell>
          <cell r="WN33">
            <v>-9.3707745692514166</v>
          </cell>
          <cell r="WO33">
            <v>19.528352660418559</v>
          </cell>
          <cell r="WP33">
            <v>21.233405843114191</v>
          </cell>
          <cell r="WQ33">
            <v>60.842448039249497</v>
          </cell>
          <cell r="WR33">
            <v>62.091596467300391</v>
          </cell>
          <cell r="WS33">
            <v>4.0653516567942916</v>
          </cell>
          <cell r="WT33">
            <v>3.7845568258512148</v>
          </cell>
          <cell r="WU33">
            <v>9.7172504545627874</v>
          </cell>
          <cell r="WV33">
            <v>7.8</v>
          </cell>
          <cell r="WW33">
            <v>1755.2226690089501</v>
          </cell>
          <cell r="WX33">
            <v>2.6562404934137498</v>
          </cell>
          <cell r="WY33">
            <v>1657.1008369772951</v>
          </cell>
          <cell r="WZ33">
            <v>1496.076198363555</v>
          </cell>
          <cell r="XA33">
            <v>2633889.9384638919</v>
          </cell>
          <cell r="XB33">
            <v>1497.11</v>
          </cell>
          <cell r="XC33">
            <v>2627761.409999989</v>
          </cell>
          <cell r="XD33">
            <v>36.989325057771097</v>
          </cell>
          <cell r="XE33">
            <v>-34.500390350148827</v>
          </cell>
          <cell r="XF33">
            <v>1497.11</v>
          </cell>
          <cell r="XG33">
            <v>2668.8004999999998</v>
          </cell>
          <cell r="XH33">
            <v>3601.61</v>
          </cell>
          <cell r="XI33">
            <v>-7.914605898738575</v>
          </cell>
          <cell r="XJ33">
            <v>-7.9031559976507078</v>
          </cell>
          <cell r="XK33">
            <v>-7.9014349275825051</v>
          </cell>
          <cell r="XL33">
            <v>6.3094855999959301E-2</v>
          </cell>
          <cell r="XM33">
            <v>1.47097717794254</v>
          </cell>
          <cell r="XN33">
            <v>0.498375813638469</v>
          </cell>
          <cell r="XO33">
            <v>0.34501676535989001</v>
          </cell>
          <cell r="XP33">
            <v>6.6393892076968006</v>
          </cell>
          <cell r="XQ33">
            <v>9.7663899999999995</v>
          </cell>
          <cell r="XR33">
            <v>0.46503879216031202</v>
          </cell>
          <cell r="XS33">
            <v>0.1074983701209813</v>
          </cell>
          <cell r="XT33">
            <v>2.4615630140049999E-2</v>
          </cell>
          <cell r="XU33" t="e">
            <v>#N/A</v>
          </cell>
          <cell r="XV33">
            <v>1760.5319443922081</v>
          </cell>
          <cell r="XW33">
            <v>0.7389794696906149</v>
          </cell>
          <cell r="XX33">
            <v>30.158999434595</v>
          </cell>
          <cell r="XY33">
            <v>-2.997078662431973</v>
          </cell>
          <cell r="XZ33">
            <v>-4.983814406342157</v>
          </cell>
          <cell r="YA33">
            <v>31.090815635997551</v>
          </cell>
          <cell r="YB33">
            <v>31.740907347693039</v>
          </cell>
          <cell r="YC33">
            <v>56.178065611796569</v>
          </cell>
          <cell r="YD33">
            <v>56.408584720264173</v>
          </cell>
          <cell r="YE33">
            <v>-0.38513137686626558</v>
          </cell>
          <cell r="YF33">
            <v>0.69717040322503365</v>
          </cell>
          <cell r="YG33">
            <v>2.3105920000000002</v>
          </cell>
          <cell r="YH33">
            <v>2.9</v>
          </cell>
          <cell r="YI33">
            <v>1592.6588499550701</v>
          </cell>
          <cell r="YJ33">
            <v>4.9239020699392597</v>
          </cell>
          <cell r="YK33">
            <v>177.0262152988343</v>
          </cell>
          <cell r="YL33">
            <v>225.75964111121121</v>
          </cell>
          <cell r="YM33">
            <v>362016.5618167682</v>
          </cell>
          <cell r="YN33">
            <v>222.6</v>
          </cell>
          <cell r="YO33">
            <v>354525.85999999859</v>
          </cell>
          <cell r="YP33">
            <v>64.136083123584399</v>
          </cell>
          <cell r="YQ33">
            <v>1.341471039583841</v>
          </cell>
          <cell r="YR33">
            <v>171.19</v>
          </cell>
          <cell r="YS33">
            <v>313.82850000000002</v>
          </cell>
          <cell r="YT33">
            <v>414.46</v>
          </cell>
          <cell r="YU33">
            <v>-6.3559178969031009</v>
          </cell>
          <cell r="YV33">
            <v>-6.3237910526717158</v>
          </cell>
          <cell r="YW33">
            <v>-6.3390794416907807</v>
          </cell>
          <cell r="YX33">
            <v>4.8947374489703092E-2</v>
          </cell>
          <cell r="YY33">
            <v>0.97418684726536198</v>
          </cell>
          <cell r="YZ33">
            <v>1.1504042024065</v>
          </cell>
          <cell r="ZA33">
            <v>0.54584332076266195</v>
          </cell>
          <cell r="ZB33">
            <v>16.462088402258601</v>
          </cell>
          <cell r="ZC33">
            <v>16.03715</v>
          </cell>
          <cell r="ZD33">
            <v>0.52563490443415606</v>
          </cell>
          <cell r="ZE33">
            <v>1.3414710395840201E-2</v>
          </cell>
          <cell r="ZF33">
            <v>1.3414710395840201E-2</v>
          </cell>
          <cell r="ZG33">
            <v>-2.5748335134329611E-2</v>
          </cell>
          <cell r="ZH33">
            <v>1603.5486238146329</v>
          </cell>
          <cell r="ZI33">
            <v>-0.28517158909815432</v>
          </cell>
          <cell r="ZJ33">
            <v>12.2302178231068</v>
          </cell>
          <cell r="ZK33">
            <v>-4.2099684324154341</v>
          </cell>
          <cell r="ZL33">
            <v>-10.956224944772741</v>
          </cell>
          <cell r="ZM33">
            <v>12.76773545530965</v>
          </cell>
          <cell r="ZN33">
            <v>13.73506212592773</v>
          </cell>
          <cell r="ZO33">
            <v>60.383024678098558</v>
          </cell>
          <cell r="ZP33">
            <v>60.465756277380343</v>
          </cell>
          <cell r="ZQ33">
            <v>1.062529180721405</v>
          </cell>
          <cell r="ZR33">
            <v>2.9650373977332829</v>
          </cell>
          <cell r="ZS33">
            <v>13.41198151245518</v>
          </cell>
          <cell r="ZT33">
            <v>15.9</v>
          </cell>
          <cell r="ZU33">
            <v>2133.06413573383</v>
          </cell>
          <cell r="ZV33">
            <v>1.9224836440633299</v>
          </cell>
          <cell r="ZW33">
            <v>1113.7236021335709</v>
          </cell>
          <cell r="ZX33">
            <v>964.35119851556635</v>
          </cell>
          <cell r="ZY33">
            <v>2057491.3616373651</v>
          </cell>
          <cell r="ZZ33">
            <v>935.36</v>
          </cell>
          <cell r="AAA33">
            <v>1995182.869999995</v>
          </cell>
          <cell r="AAB33">
            <v>24.539649549806189</v>
          </cell>
          <cell r="AAC33">
            <v>15.434790930284841</v>
          </cell>
          <cell r="AAD33">
            <v>935.36</v>
          </cell>
          <cell r="AAE33">
            <v>1841.9079999999999</v>
          </cell>
          <cell r="AAF33">
            <v>2456.9499999999998</v>
          </cell>
          <cell r="AAG33">
            <v>-8.045251869717978</v>
          </cell>
          <cell r="AAH33">
            <v>-8.0267670406947289</v>
          </cell>
          <cell r="AAI33">
            <v>-8.022228942783995</v>
          </cell>
          <cell r="AAJ33">
            <v>5.4089929881116723E-2</v>
          </cell>
          <cell r="AAK33">
            <v>0.99544823307778496</v>
          </cell>
          <cell r="AAL33">
            <v>0.38716160693330098</v>
          </cell>
          <cell r="AAM33">
            <v>0.37327543744805602</v>
          </cell>
          <cell r="AAN33">
            <v>4.5652399080052302</v>
          </cell>
          <cell r="AAO33">
            <v>4.5444599999999999</v>
          </cell>
          <cell r="AAP33">
            <v>0.34159053001687201</v>
          </cell>
          <cell r="AAQ33">
            <v>8.647805366197242E-2</v>
          </cell>
          <cell r="AAR33">
            <v>2.153635808774447E-2</v>
          </cell>
          <cell r="AAS33" t="e">
            <v>#N/A</v>
          </cell>
          <cell r="AAT33">
            <v>2133.5498569447291</v>
          </cell>
          <cell r="AAU33">
            <v>-4.6341349059830783E-2</v>
          </cell>
          <cell r="AAV33">
            <v>5.5763057480000002</v>
          </cell>
          <cell r="AAW33">
            <v>-0.44159309056878149</v>
          </cell>
          <cell r="AAX33">
            <v>0.86143981093251831</v>
          </cell>
          <cell r="AAY33">
            <v>5.6010395516601559</v>
          </cell>
          <cell r="AAZ33">
            <v>5.5286795017530341</v>
          </cell>
          <cell r="ABA33">
            <v>55.974490107092898</v>
          </cell>
          <cell r="ABB33">
            <v>55.895744237962738</v>
          </cell>
          <cell r="ABC33">
            <v>0.2138007563401878</v>
          </cell>
          <cell r="ABD33">
            <v>1.4781073099825901</v>
          </cell>
          <cell r="ABE33">
            <v>5.922851935256781</v>
          </cell>
          <cell r="ABF33">
            <v>5.2</v>
          </cell>
          <cell r="ABG33">
            <v>2077.5137749999999</v>
          </cell>
          <cell r="ABH33">
            <v>1.1965276419999999</v>
          </cell>
          <cell r="ABI33">
            <v>154.4659328505617</v>
          </cell>
          <cell r="ABJ33">
            <v>145.3171443574098</v>
          </cell>
          <cell r="ABK33">
            <v>300998.73565824522</v>
          </cell>
          <cell r="ABL33">
            <v>146.63999999999999</v>
          </cell>
          <cell r="ABM33">
            <v>304646.61996600003</v>
          </cell>
          <cell r="ABN33">
            <v>11.2173587123904</v>
          </cell>
          <cell r="ABO33">
            <v>-4.5183372149034442</v>
          </cell>
          <cell r="ABP33">
            <v>146.63999999999999</v>
          </cell>
          <cell r="ABQ33">
            <v>276.34649999999999</v>
          </cell>
          <cell r="ABR33">
            <v>373.11</v>
          </cell>
          <cell r="ABS33">
            <v>-7.3350754019392603</v>
          </cell>
          <cell r="ABT33">
            <v>-7.3200144436949479</v>
          </cell>
          <cell r="ABU33">
            <v>-7.3228195206013629</v>
          </cell>
          <cell r="ABV33">
            <v>6.5650890757777802E-2</v>
          </cell>
          <cell r="ABW33">
            <v>1.0661169345446</v>
          </cell>
          <cell r="ABX33">
            <v>0.68014095769013505</v>
          </cell>
          <cell r="ABY33">
            <v>0.53987438933033305</v>
          </cell>
          <cell r="ABZ33">
            <v>3.01050466042072</v>
          </cell>
          <cell r="ACA33">
            <v>3.2095500000000001</v>
          </cell>
          <cell r="ACB33">
            <v>0.61149941089487003</v>
          </cell>
          <cell r="ACC33">
            <v>-4.5183372149039613E-2</v>
          </cell>
          <cell r="ACD33" t="e">
            <v>#N/A</v>
          </cell>
          <cell r="ACE33" t="e">
            <v>#N/A</v>
          </cell>
          <cell r="ACF33">
            <v>2071.3229467125652</v>
          </cell>
          <cell r="ACG33">
            <v>-2.325261037263715E-2</v>
          </cell>
          <cell r="ACH33">
            <v>539.08232368651602</v>
          </cell>
          <cell r="ACI33">
            <v>-1.185336963276185</v>
          </cell>
          <cell r="ACJ33">
            <v>-1.8129146927144619</v>
          </cell>
          <cell r="ACK33">
            <v>545.54891664830109</v>
          </cell>
          <cell r="ACL33">
            <v>549.03587574619223</v>
          </cell>
          <cell r="ACM33">
            <v>68.488027182750955</v>
          </cell>
          <cell r="ACN33">
            <v>68.499699922249249</v>
          </cell>
          <cell r="ACO33">
            <v>0.66118225216955651</v>
          </cell>
          <cell r="ACP33">
            <v>1.353376264067929</v>
          </cell>
          <cell r="ACQ33">
            <v>6.3913450000000003</v>
          </cell>
          <cell r="ACR33">
            <v>7.9</v>
          </cell>
          <cell r="ACS33">
            <v>1506.0603981705599</v>
          </cell>
          <cell r="ACT33">
            <v>107.236717428468</v>
          </cell>
          <cell r="ACU33">
            <v>8073.0369293156791</v>
          </cell>
          <cell r="ACV33">
            <v>7557.0612871857074</v>
          </cell>
          <cell r="ACW33">
            <v>11262968.72709237</v>
          </cell>
          <cell r="ACX33">
            <v>7434</v>
          </cell>
          <cell r="ACY33">
            <v>11196052.99999994</v>
          </cell>
          <cell r="ACZ33">
            <v>1443.5332907509401</v>
          </cell>
          <cell r="ADA33">
            <v>0.27516239576075302</v>
          </cell>
          <cell r="ADB33">
            <v>7435</v>
          </cell>
          <cell r="ADC33">
            <v>11785.507</v>
          </cell>
          <cell r="ADD33">
            <v>15530</v>
          </cell>
          <cell r="ADE33">
            <v>-6.8065255893530283</v>
          </cell>
          <cell r="ADF33">
            <v>-6.7890266431602448</v>
          </cell>
          <cell r="ADG33">
            <v>-6.798474716147223</v>
          </cell>
          <cell r="ADH33">
            <v>5.570033205859292E-2</v>
          </cell>
          <cell r="ADI33">
            <v>0.97096714177455201</v>
          </cell>
          <cell r="ADJ33">
            <v>1.06832962194203</v>
          </cell>
          <cell r="ADK33">
            <v>0.65968552279635406</v>
          </cell>
          <cell r="ADL33">
            <v>355.624804531412</v>
          </cell>
          <cell r="ADM33">
            <v>345.3</v>
          </cell>
          <cell r="ADN33">
            <v>0.65053894737921292</v>
          </cell>
          <cell r="ADO33">
            <v>2.751623957603499E-3</v>
          </cell>
          <cell r="ADP33">
            <v>2.6494191298416271E-3</v>
          </cell>
          <cell r="ADQ33">
            <v>-5.7537294769611606E-3</v>
          </cell>
          <cell r="ADR33">
            <v>1490.390020548155</v>
          </cell>
          <cell r="ADS33">
            <v>0.1348977434040943</v>
          </cell>
          <cell r="ADT33">
            <v>969.36499504851201</v>
          </cell>
          <cell r="ADU33">
            <v>0.88677710585740588</v>
          </cell>
          <cell r="ADV33">
            <v>0.51498812955428352</v>
          </cell>
          <cell r="ADW33">
            <v>960.84444647427586</v>
          </cell>
          <cell r="ADX33">
            <v>964.39845747093216</v>
          </cell>
          <cell r="ADY33">
            <v>59.665682801995253</v>
          </cell>
          <cell r="ADZ33">
            <v>59.731689106331473</v>
          </cell>
          <cell r="AEA33">
            <v>4.4298113954177154</v>
          </cell>
          <cell r="AEB33">
            <v>3.5754947464750049</v>
          </cell>
          <cell r="AEC33">
            <v>14.003182000000001</v>
          </cell>
          <cell r="AED33">
            <v>12.3</v>
          </cell>
          <cell r="AEE33">
            <v>2082.04616416515</v>
          </cell>
          <cell r="AEF33">
            <v>144.52599535949301</v>
          </cell>
          <cell r="AEG33">
            <v>17081.785919739141</v>
          </cell>
          <cell r="AEH33">
            <v>14689.792348547689</v>
          </cell>
          <cell r="AEI33">
            <v>30613022.237376951</v>
          </cell>
          <cell r="AEJ33">
            <v>14964.1718499036</v>
          </cell>
          <cell r="AEK33">
            <v>31156096.599999901</v>
          </cell>
          <cell r="AEL33">
            <v>1864.6170155221801</v>
          </cell>
          <cell r="AEM33">
            <v>-6.8248797188985577</v>
          </cell>
          <cell r="AEN33">
            <v>14964.1718499036</v>
          </cell>
          <cell r="AEO33">
            <v>28597.5269999999</v>
          </cell>
          <cell r="AEP33">
            <v>38289</v>
          </cell>
          <cell r="AEQ33">
            <v>-6.9745809482427923</v>
          </cell>
          <cell r="AER33">
            <v>-6.9676532405173086</v>
          </cell>
          <cell r="AES33">
            <v>-6.9719797313382372</v>
          </cell>
          <cell r="AET33">
            <v>5.8707792969901272E-2</v>
          </cell>
          <cell r="AEU33">
            <v>3.42232</v>
          </cell>
          <cell r="AEV33">
            <v>1.59430897609445</v>
          </cell>
          <cell r="AEW33">
            <v>0.58051958598639697</v>
          </cell>
          <cell r="AEX33">
            <v>126.688328385422</v>
          </cell>
          <cell r="AEY33">
            <v>433.56799999999998</v>
          </cell>
          <cell r="AEZ33">
            <v>0.514753287609788</v>
          </cell>
          <cell r="AFA33">
            <v>3.5241747667650418E-2</v>
          </cell>
          <cell r="AFB33">
            <v>1.0423340943986489E-2</v>
          </cell>
          <cell r="AFC33" t="e">
            <v>#N/A</v>
          </cell>
          <cell r="AFD33">
            <v>2083.9656212297309</v>
          </cell>
          <cell r="AFE33">
            <v>0.1054857023326639</v>
          </cell>
          <cell r="AFF33">
            <v>161.96720686352401</v>
          </cell>
          <cell r="AFG33">
            <v>-0.64538904340907255</v>
          </cell>
          <cell r="AFH33">
            <v>-2.789329722165756</v>
          </cell>
          <cell r="AFI33">
            <v>163.01931566546941</v>
          </cell>
          <cell r="AFJ33">
            <v>166.61463849658841</v>
          </cell>
          <cell r="AFK33">
            <v>65.345828798835086</v>
          </cell>
          <cell r="AFL33">
            <v>65.587720700305454</v>
          </cell>
          <cell r="AFM33">
            <v>1.236144820665785</v>
          </cell>
          <cell r="AFN33">
            <v>0.70806618275689459</v>
          </cell>
          <cell r="AFO33">
            <v>7.080076</v>
          </cell>
          <cell r="AFP33">
            <v>8.6</v>
          </cell>
          <cell r="AFQ33">
            <v>1898.7712269835999</v>
          </cell>
          <cell r="AFR33">
            <v>34.654658774608599</v>
          </cell>
          <cell r="AFS33">
            <v>5056.8008043266173</v>
          </cell>
          <cell r="AFT33">
            <v>4698.7754642116824</v>
          </cell>
          <cell r="AFU33">
            <v>8843654.9009470847</v>
          </cell>
          <cell r="AFV33">
            <v>4604.87</v>
          </cell>
          <cell r="AFW33">
            <v>8743594.6599999703</v>
          </cell>
          <cell r="AFX33">
            <v>402.39370032118899</v>
          </cell>
          <cell r="AFY33">
            <v>-4.1318785972733076</v>
          </cell>
          <cell r="AFZ33">
            <v>4604.59</v>
          </cell>
          <cell r="AGA33">
            <v>7709.9809999999998</v>
          </cell>
          <cell r="AGB33">
            <v>10063.950000000001</v>
          </cell>
          <cell r="AGC33">
            <v>-7.4011977176296853</v>
          </cell>
          <cell r="AGD33">
            <v>-7.395606680764188</v>
          </cell>
          <cell r="AGE33">
            <v>-7.4021191620630313</v>
          </cell>
          <cell r="AGF33">
            <v>5.7161937999043233E-2</v>
          </cell>
          <cell r="AGG33">
            <v>0.97645175127941597</v>
          </cell>
          <cell r="AGH33">
            <v>0.74156238553181897</v>
          </cell>
          <cell r="AGI33">
            <v>0.596583642935134</v>
          </cell>
          <cell r="AGJ33">
            <v>96.626986306669806</v>
          </cell>
          <cell r="AGK33">
            <v>94.351590000000002</v>
          </cell>
          <cell r="AGL33">
            <v>0.61388333358315206</v>
          </cell>
          <cell r="AGM33">
            <v>1.465739862307844E-2</v>
          </cell>
          <cell r="AGN33">
            <v>-2.1929228586793369E-2</v>
          </cell>
          <cell r="AGO33">
            <v>9.8498457630621684E-3</v>
          </cell>
          <cell r="AGP33">
            <v>1882.1190687456681</v>
          </cell>
          <cell r="AGQ33">
            <v>0.77616477719466559</v>
          </cell>
          <cell r="AGR33">
            <v>548.13309962396897</v>
          </cell>
          <cell r="AGS33">
            <v>4.037764974585567</v>
          </cell>
          <cell r="AGT33">
            <v>6.8476525837168012</v>
          </cell>
          <cell r="AGU33">
            <v>526.85974151584992</v>
          </cell>
          <cell r="AGV33">
            <v>513.00434438135937</v>
          </cell>
          <cell r="AGW33">
            <v>70.984122954199592</v>
          </cell>
          <cell r="AGX33">
            <v>72.604261320953</v>
          </cell>
          <cell r="AGY33">
            <v>4.999433486958349</v>
          </cell>
          <cell r="AGZ33">
            <v>1.513993104556999</v>
          </cell>
          <cell r="AHA33">
            <v>8.1670654101987257</v>
          </cell>
          <cell r="AHB33">
            <v>8.3000000000000007</v>
          </cell>
          <cell r="AHC33">
            <v>1861.46356484283</v>
          </cell>
          <cell r="AHD33">
            <v>79.866497980000005</v>
          </cell>
          <cell r="AHE33">
            <v>12533.10695557651</v>
          </cell>
          <cell r="AHF33">
            <v>11509.51991258441</v>
          </cell>
          <cell r="AHG33">
            <v>21255684.566113088</v>
          </cell>
          <cell r="AHH33">
            <v>11236.4</v>
          </cell>
          <cell r="AHI33">
            <v>20916149.199999969</v>
          </cell>
          <cell r="AHJ33">
            <v>1044.00512425952</v>
          </cell>
          <cell r="AHK33">
            <v>-3.2633340070048429</v>
          </cell>
          <cell r="AHL33">
            <v>11236.4</v>
          </cell>
          <cell r="AHM33">
            <v>17262.219499999999</v>
          </cell>
          <cell r="AHN33">
            <v>22607.62</v>
          </cell>
          <cell r="AHO33">
            <v>-7.0826896167853342</v>
          </cell>
          <cell r="AHP33">
            <v>-7.151219339640865</v>
          </cell>
          <cell r="AHQ33">
            <v>-7.1327402211267064</v>
          </cell>
          <cell r="AHR33">
            <v>8.6157791216530916E-2</v>
          </cell>
          <cell r="AHS33">
            <v>0.39221899999999998</v>
          </cell>
          <cell r="AHT33">
            <v>0.10342277187637799</v>
          </cell>
          <cell r="AHU33">
            <v>0.25627331283303001</v>
          </cell>
          <cell r="AHV33">
            <v>29.034034557224398</v>
          </cell>
          <cell r="AHW33">
            <v>11.387700000000001</v>
          </cell>
          <cell r="AHX33">
            <v>2.48115006364166E-2</v>
          </cell>
          <cell r="AHY33">
            <v>-2.8070464655657771E-2</v>
          </cell>
          <cell r="AHZ33" t="e">
            <v>#N/A</v>
          </cell>
          <cell r="AIA33" t="e">
            <v>#N/A</v>
          </cell>
          <cell r="AIB33">
            <v>1846.791588837021</v>
          </cell>
          <cell r="AIC33">
            <v>0.36668453040011872</v>
          </cell>
          <cell r="AID33">
            <v>2951.8369969611599</v>
          </cell>
          <cell r="AIE33">
            <v>-2.9231839740500138</v>
          </cell>
          <cell r="AIF33">
            <v>-2.257531382337707</v>
          </cell>
          <cell r="AIG33">
            <v>3040.7229221157122</v>
          </cell>
          <cell r="AIH33">
            <v>3020.01477833327</v>
          </cell>
          <cell r="AII33">
            <v>72.213225484793398</v>
          </cell>
          <cell r="AIJ33">
            <v>71.926470010471746</v>
          </cell>
          <cell r="AIK33">
            <v>1.112729271013535</v>
          </cell>
          <cell r="AIL33">
            <v>1.6747647358475779</v>
          </cell>
          <cell r="AIM33">
            <v>7.1858839999999997</v>
          </cell>
          <cell r="AIN33">
            <v>10.7</v>
          </cell>
          <cell r="AIO33">
            <v>1647.4161859477199</v>
          </cell>
          <cell r="AIP33">
            <v>608.27800050866801</v>
          </cell>
          <cell r="AIQ33">
            <v>4621.1063113359351</v>
          </cell>
          <cell r="AIR33">
            <v>4289.0389722866557</v>
          </cell>
          <cell r="AIS33">
            <v>7035442.5022332808</v>
          </cell>
          <cell r="AIT33">
            <v>4143.1000000000004</v>
          </cell>
          <cell r="AIU33">
            <v>6825409.9999999991</v>
          </cell>
          <cell r="AIV33">
            <v>11043.0019346192</v>
          </cell>
          <cell r="AIW33">
            <v>4.4956316069715294</v>
          </cell>
          <cell r="AIX33">
            <v>3984.5</v>
          </cell>
          <cell r="AIY33">
            <v>6424.7645000000002</v>
          </cell>
          <cell r="AIZ33">
            <v>8842.25</v>
          </cell>
          <cell r="AJA33">
            <v>-5.4966662334878267</v>
          </cell>
          <cell r="AJB33">
            <v>-5.4801550583840566</v>
          </cell>
          <cell r="AJC33">
            <v>-5.4866989449026651</v>
          </cell>
          <cell r="AJD33">
            <v>3.8812326213872678E-2</v>
          </cell>
          <cell r="AJE33">
            <v>8.5147200000000005</v>
          </cell>
          <cell r="AJF33">
            <v>10.912709022619399</v>
          </cell>
          <cell r="AJG33">
            <v>0.81652133936282301</v>
          </cell>
          <cell r="AJH33">
            <v>229.93510062573901</v>
          </cell>
          <cell r="AJI33">
            <v>1957.8330000000001</v>
          </cell>
          <cell r="AJJ33">
            <v>0.63314450559348301</v>
          </cell>
          <cell r="AJK33">
            <v>3.3422394549243922E-2</v>
          </cell>
          <cell r="AJL33">
            <v>-1.2580242080667169E-2</v>
          </cell>
          <cell r="AJM33">
            <v>-1.574767181546503E-2</v>
          </cell>
          <cell r="AJN33">
            <v>1640.3307472122151</v>
          </cell>
          <cell r="AJO33">
            <v>0.70497514668410588</v>
          </cell>
          <cell r="AJP33">
            <v>26.500413585780802</v>
          </cell>
          <cell r="AJQ33">
            <v>-3.680506386925841</v>
          </cell>
          <cell r="AJR33">
            <v>-1.934190702431593</v>
          </cell>
          <cell r="AJS33">
            <v>27.513032504340021</v>
          </cell>
          <cell r="AJT33">
            <v>27.023091713207219</v>
          </cell>
          <cell r="AJU33">
            <v>62.738918911484603</v>
          </cell>
          <cell r="AJV33">
            <v>62.763104421037667</v>
          </cell>
          <cell r="AJW33">
            <v>4.39184059027804</v>
          </cell>
          <cell r="AJX33">
            <v>1.858557926782201</v>
          </cell>
          <cell r="AJY33">
            <v>6.0460806051784681</v>
          </cell>
          <cell r="AJZ33">
            <v>6.9</v>
          </cell>
          <cell r="AKA33">
            <v>1727.4393421591001</v>
          </cell>
          <cell r="AKB33">
            <v>5.8481522859429997</v>
          </cell>
          <cell r="AKC33">
            <v>971.55591039946944</v>
          </cell>
          <cell r="AKD33">
            <v>912.81485693234197</v>
          </cell>
          <cell r="AKE33">
            <v>1583911.300292514</v>
          </cell>
          <cell r="AKF33">
            <v>904.17</v>
          </cell>
          <cell r="AKG33">
            <v>1561898.829999994</v>
          </cell>
          <cell r="AKH33">
            <v>52.723608414034203</v>
          </cell>
          <cell r="AKI33" t="e">
            <v>#N/A</v>
          </cell>
          <cell r="AKJ33">
            <v>904.17</v>
          </cell>
          <cell r="AKK33">
            <v>1547.973</v>
          </cell>
          <cell r="AKL33">
            <v>1989.86</v>
          </cell>
          <cell r="AKM33">
            <v>-7.3805301711175781</v>
          </cell>
          <cell r="AKN33">
            <v>-7.3682913385197351</v>
          </cell>
          <cell r="AKO33">
            <v>-7.3521274689182494</v>
          </cell>
          <cell r="AKP33">
            <v>8.9802235463450286E-2</v>
          </cell>
          <cell r="AKQ33">
            <v>0.71681689200467302</v>
          </cell>
          <cell r="AKR33">
            <v>0.503873120435267</v>
          </cell>
          <cell r="AKS33">
            <v>0.63838101091437105</v>
          </cell>
          <cell r="AKT33">
            <v>16.917360814539599</v>
          </cell>
          <cell r="AKU33">
            <v>12.12665</v>
          </cell>
          <cell r="AKV33">
            <v>0.44377197820175801</v>
          </cell>
          <cell r="AKW33">
            <v>-2.509376537372077E-2</v>
          </cell>
          <cell r="AKX33" t="e">
            <v>#N/A</v>
          </cell>
          <cell r="AKY33">
            <v>-4.5251437315368723E-2</v>
          </cell>
          <cell r="AKZ33">
            <v>1735.194479212902</v>
          </cell>
          <cell r="ALA33">
            <v>-0.42402277523432291</v>
          </cell>
          <cell r="ALB33">
            <v>42.924855031879702</v>
          </cell>
          <cell r="ALC33">
            <v>2.4368071302025118</v>
          </cell>
          <cell r="ALD33">
            <v>3.377592938173124</v>
          </cell>
          <cell r="ALE33">
            <v>41.903741667113827</v>
          </cell>
          <cell r="ALF33">
            <v>41.522397467265179</v>
          </cell>
          <cell r="ALG33">
            <v>60.482440369867859</v>
          </cell>
          <cell r="ALH33">
            <v>60.437600820346347</v>
          </cell>
          <cell r="ALI33">
            <v>5.4317161847013304</v>
          </cell>
          <cell r="ALJ33">
            <v>3.1459563730678042</v>
          </cell>
          <cell r="ALK33">
            <v>13.74520626487945</v>
          </cell>
          <cell r="ALL33">
            <v>10.9</v>
          </cell>
          <cell r="ALM33">
            <v>1819.6321898926601</v>
          </cell>
          <cell r="ALN33">
            <v>12.7250786024142</v>
          </cell>
          <cell r="ALO33">
            <v>2412.4750200495928</v>
          </cell>
          <cell r="ALP33">
            <v>2080.8753524550839</v>
          </cell>
          <cell r="ALQ33">
            <v>3823000.200803523</v>
          </cell>
          <cell r="ALR33">
            <v>2151.11</v>
          </cell>
          <cell r="ALS33">
            <v>3914229</v>
          </cell>
          <cell r="ALT33">
            <v>81.711842413244796</v>
          </cell>
          <cell r="ALU33" t="e">
            <v>#N/A</v>
          </cell>
          <cell r="ALV33">
            <v>2151.11</v>
          </cell>
          <cell r="ALW33">
            <v>3991.6790000000001</v>
          </cell>
          <cell r="ALX33">
            <v>5373.65</v>
          </cell>
          <cell r="ALY33">
            <v>-7.6487524064789216</v>
          </cell>
          <cell r="ALZ33">
            <v>-7.6595638849315542</v>
          </cell>
          <cell r="AMA33">
            <v>-7.6574994489792587</v>
          </cell>
          <cell r="AMB33">
            <v>0.14724865266407311</v>
          </cell>
          <cell r="AMC33">
            <v>1.2920035849432301</v>
          </cell>
          <cell r="AMD33">
            <v>0.514440710197276</v>
          </cell>
          <cell r="AME33">
            <v>0.40116181844061499</v>
          </cell>
          <cell r="AMF33">
            <v>17.219812900888599</v>
          </cell>
          <cell r="AMG33">
            <v>22.248059999999999</v>
          </cell>
          <cell r="AMH33">
            <v>0.45555489686857698</v>
          </cell>
          <cell r="AMI33">
            <v>4.2555674861671777E-2</v>
          </cell>
          <cell r="AMJ33">
            <v>8.8342631194875346E-3</v>
          </cell>
          <cell r="AMK33" t="e">
            <v>#N/A</v>
          </cell>
          <cell r="AML33">
            <v>1837.2076906447201</v>
          </cell>
          <cell r="AMM33">
            <v>-0.52590651678999789</v>
          </cell>
          <cell r="AMN33">
            <v>1458.66966496183</v>
          </cell>
          <cell r="AMO33">
            <v>-0.62480851686508299</v>
          </cell>
          <cell r="AMP33">
            <v>-2.2945040164490842</v>
          </cell>
          <cell r="AMQ33">
            <v>1467.8408596670549</v>
          </cell>
          <cell r="AMR33">
            <v>1492.9248864438521</v>
          </cell>
          <cell r="AMS33">
            <v>66.369916791849761</v>
          </cell>
          <cell r="AMT33">
            <v>66.474033824774907</v>
          </cell>
          <cell r="AMU33">
            <v>1.215961969963786</v>
          </cell>
          <cell r="AMV33">
            <v>1.945608584524638</v>
          </cell>
          <cell r="AMW33">
            <v>7.749752</v>
          </cell>
          <cell r="AMX33">
            <v>8.1</v>
          </cell>
          <cell r="AMY33">
            <v>1586.2124238239401</v>
          </cell>
          <cell r="AMZ33">
            <v>251.236733983036</v>
          </cell>
          <cell r="ANA33">
            <v>28401.321443162891</v>
          </cell>
          <cell r="ANB33">
            <v>26200.28946659495</v>
          </cell>
          <cell r="ANC33">
            <v>41491017.774534449</v>
          </cell>
          <cell r="AND33">
            <v>26059.93319</v>
          </cell>
          <cell r="ANE33">
            <v>41336589.789999843</v>
          </cell>
          <cell r="ANF33">
            <v>3600.5876203422399</v>
          </cell>
          <cell r="ANG33">
            <v>-0.4660754691492297</v>
          </cell>
          <cell r="ANH33">
            <v>26056</v>
          </cell>
          <cell r="ANI33">
            <v>42725.436999999998</v>
          </cell>
          <cell r="ANJ33">
            <v>58164.133266650802</v>
          </cell>
          <cell r="ANK33">
            <v>-6.9800363087891277</v>
          </cell>
          <cell r="ANL33">
            <v>-6.965343148063055</v>
          </cell>
          <cell r="ANM33">
            <v>-6.9761924112665437</v>
          </cell>
          <cell r="ANN33">
            <v>5.2644023695097748E-2</v>
          </cell>
          <cell r="ANO33">
            <v>0.81379799999999902</v>
          </cell>
          <cell r="ANP33">
            <v>0.84137295581641403</v>
          </cell>
          <cell r="ANQ33">
            <v>0.68094074685519101</v>
          </cell>
          <cell r="ANR33">
            <v>1116.7914457193599</v>
          </cell>
          <cell r="ANS33">
            <v>908.84264494352499</v>
          </cell>
          <cell r="ANT33">
            <v>0.53291383337897202</v>
          </cell>
          <cell r="ANU33">
            <v>-1.7891011142361E-2</v>
          </cell>
          <cell r="ANV33">
            <v>-1.588848865109831E-2</v>
          </cell>
          <cell r="ANW33">
            <v>1.8666075756715569E-2</v>
          </cell>
          <cell r="ANX33">
            <v>1583.609136358398</v>
          </cell>
          <cell r="ANY33">
            <v>-0.17833364687493969</v>
          </cell>
          <cell r="ANZ33">
            <v>12605.598960843699</v>
          </cell>
          <cell r="AOA33">
            <v>-0.97603320124172166</v>
          </cell>
          <cell r="AOB33">
            <v>-1.5588984505193639</v>
          </cell>
          <cell r="AOC33">
            <v>12729.84648904387</v>
          </cell>
          <cell r="AOD33">
            <v>12805.219326510271</v>
          </cell>
          <cell r="AOE33">
            <v>73.905464585792089</v>
          </cell>
          <cell r="AOF33">
            <v>74.183849854864789</v>
          </cell>
          <cell r="AOG33">
            <v>1.9552546965496911</v>
          </cell>
          <cell r="AOH33">
            <v>1.404606229545013</v>
          </cell>
          <cell r="AOI33">
            <v>5.031104</v>
          </cell>
          <cell r="AOJ33">
            <v>5.4</v>
          </cell>
          <cell r="AOK33">
            <v>1692.8708131025101</v>
          </cell>
          <cell r="AOL33">
            <v>2373.91394392947</v>
          </cell>
          <cell r="AOM33">
            <v>145836.65820856069</v>
          </cell>
          <cell r="AON33">
            <v>138499.46426396351</v>
          </cell>
          <cell r="AOO33">
            <v>234841141.6353237</v>
          </cell>
          <cell r="AOP33">
            <v>137443.758926635</v>
          </cell>
          <cell r="AOQ33">
            <v>232674527.92999801</v>
          </cell>
          <cell r="AOR33">
            <v>28483.712484193798</v>
          </cell>
          <cell r="AOS33">
            <v>0.51473699360882197</v>
          </cell>
          <cell r="AOT33">
            <v>136991.95885936299</v>
          </cell>
          <cell r="AOU33">
            <v>196588.150242781</v>
          </cell>
          <cell r="AOV33">
            <v>269714</v>
          </cell>
          <cell r="AOW33">
            <v>-6.6704325961260116</v>
          </cell>
          <cell r="AOX33">
            <v>-6.6624497174763926</v>
          </cell>
          <cell r="AOY33">
            <v>-6.6666489692135631</v>
          </cell>
          <cell r="AOZ33">
            <v>5.8454613537431248E-2</v>
          </cell>
          <cell r="APA33">
            <v>1.2697499999999999</v>
          </cell>
          <cell r="APB33">
            <v>1.1798648465627399</v>
          </cell>
          <cell r="APC33">
            <v>0.57566862836865396</v>
          </cell>
          <cell r="APD33">
            <v>6358.0405591651906</v>
          </cell>
          <cell r="APE33">
            <v>8073.1220000000003</v>
          </cell>
          <cell r="APF33">
            <v>0.65788174595593807</v>
          </cell>
          <cell r="APG33">
            <v>5.1473699360884998E-3</v>
          </cell>
          <cell r="APH33">
            <v>6.3040225073364171E-3</v>
          </cell>
          <cell r="API33">
            <v>2.6533268068956919E-2</v>
          </cell>
          <cell r="APJ33">
            <v>1695.610469566471</v>
          </cell>
          <cell r="APK33">
            <v>0.52937762838454194</v>
          </cell>
        </row>
        <row r="34">
          <cell r="A34">
            <v>1997</v>
          </cell>
          <cell r="B34">
            <v>273.87537365840802</v>
          </cell>
          <cell r="C34">
            <v>-0.83376098120505615</v>
          </cell>
          <cell r="D34">
            <v>-1.2639479767472479</v>
          </cell>
          <cell r="E34">
            <v>276.17803838108699</v>
          </cell>
          <cell r="F34">
            <v>277.38132935871198</v>
          </cell>
          <cell r="G34">
            <v>63.077976013046957</v>
          </cell>
          <cell r="H34">
            <v>63.084720242592553</v>
          </cell>
          <cell r="I34">
            <v>0.44283767226902532</v>
          </cell>
          <cell r="J34">
            <v>1.2291134069584151</v>
          </cell>
          <cell r="K34">
            <v>4.1670540000000003</v>
          </cell>
          <cell r="L34">
            <v>4.9000000000000004</v>
          </cell>
          <cell r="M34">
            <v>1814.3359556973001</v>
          </cell>
          <cell r="N34">
            <v>70.218675093388796</v>
          </cell>
          <cell r="O34">
            <v>3815.0976627525738</v>
          </cell>
          <cell r="P34">
            <v>3656.120482992937</v>
          </cell>
          <cell r="Q34">
            <v>6577656.7600658238</v>
          </cell>
          <cell r="R34">
            <v>3627.77</v>
          </cell>
          <cell r="S34">
            <v>6581993.5499999942</v>
          </cell>
          <cell r="T34">
            <v>874.27589324154201</v>
          </cell>
          <cell r="U34">
            <v>-0.561979679339486</v>
          </cell>
          <cell r="V34">
            <v>3637.1</v>
          </cell>
          <cell r="W34">
            <v>6047.5780000000004</v>
          </cell>
          <cell r="X34">
            <v>7968.04</v>
          </cell>
          <cell r="Y34">
            <v>-6.962916783905456</v>
          </cell>
          <cell r="Z34">
            <v>-6.9496223065986866</v>
          </cell>
          <cell r="AA34">
            <v>-6.9541158041101374</v>
          </cell>
          <cell r="AB34">
            <v>5.6273727749139538E-2</v>
          </cell>
          <cell r="AC34">
            <v>1.0046292595364901</v>
          </cell>
          <cell r="AD34">
            <v>1.1133523799218401</v>
          </cell>
          <cell r="AE34">
            <v>0.68247636340633899</v>
          </cell>
          <cell r="AF34">
            <v>186.913469040943</v>
          </cell>
          <cell r="AG34">
            <v>187.77874</v>
          </cell>
          <cell r="AH34">
            <v>0.687759525044216</v>
          </cell>
          <cell r="AI34">
            <v>-5.6197967933962001E-3</v>
          </cell>
          <cell r="AJ34">
            <v>-2.6625366056925769E-3</v>
          </cell>
          <cell r="AK34">
            <v>7.1154455777982552E-3</v>
          </cell>
          <cell r="AL34">
            <v>1799.0809631856789</v>
          </cell>
          <cell r="AM34">
            <v>6.2207843611883362E-3</v>
          </cell>
          <cell r="AN34">
            <v>331.13429808246798</v>
          </cell>
          <cell r="AO34">
            <v>0.17887740976318961</v>
          </cell>
          <cell r="AP34">
            <v>-0.37875626794766643</v>
          </cell>
          <cell r="AQ34">
            <v>330.54303126997962</v>
          </cell>
          <cell r="AR34">
            <v>332.39325838282849</v>
          </cell>
          <cell r="AS34">
            <v>56.046055770987508</v>
          </cell>
          <cell r="AT34">
            <v>56.282904097927243</v>
          </cell>
          <cell r="AU34">
            <v>2.2374919052075448</v>
          </cell>
          <cell r="AV34">
            <v>1.01600679635796</v>
          </cell>
          <cell r="AW34">
            <v>8.302975</v>
          </cell>
          <cell r="AX34">
            <v>9.4</v>
          </cell>
          <cell r="AY34">
            <v>1581.8333845444699</v>
          </cell>
          <cell r="AZ34">
            <v>70.434892368398607</v>
          </cell>
          <cell r="BA34">
            <v>4328.812428035948</v>
          </cell>
          <cell r="BB34">
            <v>3969.3922143392301</v>
          </cell>
          <cell r="BC34">
            <v>6251526.7779699806</v>
          </cell>
          <cell r="BD34">
            <v>3905.4</v>
          </cell>
          <cell r="BE34">
            <v>6177692.0999999726</v>
          </cell>
          <cell r="BF34">
            <v>883.20255288431804</v>
          </cell>
          <cell r="BG34">
            <v>1.2005558950654689</v>
          </cell>
          <cell r="BH34">
            <v>3966.4</v>
          </cell>
          <cell r="BI34">
            <v>7691.1674999999996</v>
          </cell>
          <cell r="BJ34">
            <v>10180.700000000001</v>
          </cell>
          <cell r="BK34">
            <v>-6.7354160241313883</v>
          </cell>
          <cell r="BL34">
            <v>-6.7397987087767603</v>
          </cell>
          <cell r="BM34">
            <v>-6.7449258264046072</v>
          </cell>
          <cell r="BN34">
            <v>5.9935419518561517E-2</v>
          </cell>
          <cell r="BO34">
            <v>1.0047917818338601</v>
          </cell>
          <cell r="BP34">
            <v>1.10854228323225</v>
          </cell>
          <cell r="BQ34">
            <v>0.67354175296570706</v>
          </cell>
          <cell r="BR34">
            <v>223.032775597534</v>
          </cell>
          <cell r="BS34">
            <v>224.10149999999999</v>
          </cell>
          <cell r="BT34">
            <v>0.69253713631575908</v>
          </cell>
          <cell r="BU34">
            <v>1.2005558950657601E-2</v>
          </cell>
          <cell r="BV34">
            <v>3.9953960706400546E-3</v>
          </cell>
          <cell r="BW34">
            <v>2.5545853485870441E-2</v>
          </cell>
          <cell r="BX34">
            <v>1574.932997396088</v>
          </cell>
          <cell r="BY34">
            <v>-3.0753302061270471E-2</v>
          </cell>
          <cell r="BZ34">
            <v>66.8213717840474</v>
          </cell>
          <cell r="CA34">
            <v>-1.6653919896328919</v>
          </cell>
          <cell r="CB34">
            <v>-4.7841901293181337</v>
          </cell>
          <cell r="CC34">
            <v>67.953056544449367</v>
          </cell>
          <cell r="CD34">
            <v>70.178861971348454</v>
          </cell>
          <cell r="CE34">
            <v>63.257881586122281</v>
          </cell>
          <cell r="CF34">
            <v>62.395245422571932</v>
          </cell>
          <cell r="CG34">
            <v>-13.570666928461071</v>
          </cell>
          <cell r="CH34">
            <v>-0.1156499791413523</v>
          </cell>
          <cell r="CI34">
            <v>17.82711628278415</v>
          </cell>
          <cell r="CJ34">
            <v>14.5</v>
          </cell>
          <cell r="CK34">
            <v>1706.8675251361999</v>
          </cell>
          <cell r="CL34">
            <v>4.9144066116867204</v>
          </cell>
          <cell r="CM34">
            <v>4042.2547603178791</v>
          </cell>
          <cell r="CN34">
            <v>3321.6373037496328</v>
          </cell>
          <cell r="CO34">
            <v>5603239.9936411297</v>
          </cell>
          <cell r="CP34">
            <v>3503.91</v>
          </cell>
          <cell r="CQ34">
            <v>5980710.1899999818</v>
          </cell>
          <cell r="CR34">
            <v>148.83468267748</v>
          </cell>
          <cell r="CS34">
            <v>785.92566676494096</v>
          </cell>
          <cell r="CT34">
            <v>3503.91</v>
          </cell>
          <cell r="CU34">
            <v>6478.4660000000003</v>
          </cell>
          <cell r="CV34">
            <v>8312.07</v>
          </cell>
          <cell r="CW34">
            <v>-7.6916021177858163</v>
          </cell>
          <cell r="CX34">
            <v>-7.6304915301549663</v>
          </cell>
          <cell r="CY34">
            <v>-7.6324316535178136</v>
          </cell>
          <cell r="CZ34">
            <v>2.0966547585110702E-2</v>
          </cell>
          <cell r="DA34">
            <v>1.90157</v>
          </cell>
          <cell r="DB34">
            <v>0.47591656658085801</v>
          </cell>
          <cell r="DC34">
            <v>0.29294722027165399</v>
          </cell>
          <cell r="DD34">
            <v>10.0087611815499</v>
          </cell>
          <cell r="DE34">
            <v>19.032360000000001</v>
          </cell>
          <cell r="DF34">
            <v>0.20211375516195601</v>
          </cell>
          <cell r="DG34">
            <v>-1.711758121384104</v>
          </cell>
          <cell r="DH34" t="e">
            <v>#N/A</v>
          </cell>
          <cell r="DI34">
            <v>-7.0268038094182333E-2</v>
          </cell>
          <cell r="DJ34">
            <v>1686.8909761206939</v>
          </cell>
          <cell r="DK34">
            <v>-0.7922187241459433</v>
          </cell>
          <cell r="DL34">
            <v>12.0491921319711</v>
          </cell>
          <cell r="DM34">
            <v>-3.5526815065883399</v>
          </cell>
          <cell r="DN34">
            <v>-2.3481951282402269</v>
          </cell>
          <cell r="DO34">
            <v>12.493029687283819</v>
          </cell>
          <cell r="DP34">
            <v>12.33893438815041</v>
          </cell>
          <cell r="DQ34">
            <v>65.945204872846929</v>
          </cell>
          <cell r="DR34">
            <v>65.620332886698293</v>
          </cell>
          <cell r="DS34">
            <v>0.2200661364450518</v>
          </cell>
          <cell r="DT34">
            <v>1.165563627916999</v>
          </cell>
          <cell r="DU34">
            <v>4.1273283001608201</v>
          </cell>
          <cell r="DV34">
            <v>5</v>
          </cell>
          <cell r="DW34">
            <v>1906.27792068954</v>
          </cell>
          <cell r="DX34">
            <v>2.9751631173412099</v>
          </cell>
          <cell r="DY34">
            <v>313.53198192265722</v>
          </cell>
          <cell r="DZ34">
            <v>300.59148770270832</v>
          </cell>
          <cell r="EA34">
            <v>574483.81263967941</v>
          </cell>
          <cell r="EB34">
            <v>299.33</v>
          </cell>
          <cell r="EC34">
            <v>570606.16999999993</v>
          </cell>
          <cell r="ED34">
            <v>25.573317668289501</v>
          </cell>
          <cell r="EE34">
            <v>0.81746202531187695</v>
          </cell>
          <cell r="EF34">
            <v>299.33</v>
          </cell>
          <cell r="EG34">
            <v>477.796999999999</v>
          </cell>
          <cell r="EH34">
            <v>670.75</v>
          </cell>
          <cell r="EI34">
            <v>-7.2609401656477486</v>
          </cell>
          <cell r="EJ34">
            <v>-7.2309427392277783</v>
          </cell>
          <cell r="EK34">
            <v>-7.2291691511503871</v>
          </cell>
          <cell r="EL34">
            <v>7.1680988067447882E-2</v>
          </cell>
          <cell r="EM34">
            <v>0.99514586330504995</v>
          </cell>
          <cell r="EN34">
            <v>0.83913886785120395</v>
          </cell>
          <cell r="EO34">
            <v>0.69832765491497495</v>
          </cell>
          <cell r="EP34">
            <v>8.4142840851393998</v>
          </cell>
          <cell r="EQ34">
            <v>8.3734400000000004</v>
          </cell>
          <cell r="ER34">
            <v>0.71028043889010806</v>
          </cell>
          <cell r="ES34">
            <v>1.91775556246165E-2</v>
          </cell>
          <cell r="ET34">
            <v>-2.2085325130069401E-4</v>
          </cell>
          <cell r="EU34" t="e">
            <v>#N/A</v>
          </cell>
          <cell r="EV34">
            <v>1911.1779146848521</v>
          </cell>
          <cell r="EW34">
            <v>0.34574302044003691</v>
          </cell>
          <cell r="EX34">
            <v>3469.4119993999698</v>
          </cell>
          <cell r="EY34">
            <v>-0.76313151762598119</v>
          </cell>
          <cell r="EZ34">
            <v>0.93363859027442153</v>
          </cell>
          <cell r="FA34">
            <v>3496.091777640273</v>
          </cell>
          <cell r="FB34">
            <v>3437.3198547647221</v>
          </cell>
          <cell r="FC34">
            <v>67.078667670694841</v>
          </cell>
          <cell r="FD34">
            <v>67.00547492711209</v>
          </cell>
          <cell r="FE34">
            <v>-1.2983475377933651</v>
          </cell>
          <cell r="FF34">
            <v>0.35454287075120661</v>
          </cell>
          <cell r="FG34">
            <v>6.1179100000000002</v>
          </cell>
          <cell r="FH34">
            <v>4.8</v>
          </cell>
          <cell r="FI34">
            <v>1837.63645533056</v>
          </cell>
          <cell r="FJ34">
            <v>901.41100129999995</v>
          </cell>
          <cell r="FK34">
            <v>5347.0898335087368</v>
          </cell>
          <cell r="FL34">
            <v>5019.9596898755226</v>
          </cell>
          <cell r="FM34">
            <v>9292631.855113633</v>
          </cell>
          <cell r="FN34">
            <v>5095.99</v>
          </cell>
          <cell r="FO34">
            <v>9364576.9999999795</v>
          </cell>
          <cell r="FP34">
            <v>10655.832469999999</v>
          </cell>
          <cell r="FQ34">
            <v>-6.6842310055422303</v>
          </cell>
          <cell r="FR34">
            <v>5095.99</v>
          </cell>
          <cell r="FS34">
            <v>7980.0789999999997</v>
          </cell>
          <cell r="FT34">
            <v>10303.64</v>
          </cell>
          <cell r="FU34">
            <v>-5.5282005999189314</v>
          </cell>
          <cell r="FV34">
            <v>-5.5267543574280023</v>
          </cell>
          <cell r="FW34">
            <v>-5.5155269870351749</v>
          </cell>
          <cell r="FX34">
            <v>6.1697317496238767E-2</v>
          </cell>
          <cell r="FY34">
            <v>35.930399999999999</v>
          </cell>
          <cell r="FZ34">
            <v>15.422110005729399</v>
          </cell>
          <cell r="GA34">
            <v>0.42054565646179998</v>
          </cell>
          <cell r="GB34">
            <v>55.173975241021502</v>
          </cell>
          <cell r="GC34">
            <v>1982.423</v>
          </cell>
          <cell r="GD34">
            <v>0.50821395455299101</v>
          </cell>
          <cell r="GE34">
            <v>1.696877343562991E-2</v>
          </cell>
          <cell r="GF34">
            <v>9.4642687827033375E-3</v>
          </cell>
          <cell r="GG34">
            <v>-1.3347476995937401E-2</v>
          </cell>
          <cell r="GH34">
            <v>1851.136747941508</v>
          </cell>
          <cell r="GI34">
            <v>0.46751351031140143</v>
          </cell>
          <cell r="GJ34">
            <v>2633.0949549217498</v>
          </cell>
          <cell r="GK34">
            <v>-0.53909210160046905</v>
          </cell>
          <cell r="GL34">
            <v>-0.77745866134955044</v>
          </cell>
          <cell r="GM34">
            <v>2647.3666997002351</v>
          </cell>
          <cell r="GN34">
            <v>2653.7265820826869</v>
          </cell>
          <cell r="GO34">
            <v>66.178843789031902</v>
          </cell>
          <cell r="GP34">
            <v>66.297906738779474</v>
          </cell>
          <cell r="GQ34">
            <v>1.62152153890105</v>
          </cell>
          <cell r="GR34">
            <v>1.045512987374497</v>
          </cell>
          <cell r="GS34">
            <v>8.0206680000000006</v>
          </cell>
          <cell r="GT34">
            <v>9.3000000000000007</v>
          </cell>
          <cell r="GU34">
            <v>1506.15624392167</v>
          </cell>
          <cell r="GV34">
            <v>557.51233820131802</v>
          </cell>
          <cell r="GW34">
            <v>42021.441124327219</v>
          </cell>
          <cell r="GX34">
            <v>38651.040842929469</v>
          </cell>
          <cell r="GY34">
            <v>58183426.140673473</v>
          </cell>
          <cell r="GZ34">
            <v>38045</v>
          </cell>
          <cell r="HA34">
            <v>57301714.299999937</v>
          </cell>
          <cell r="HB34">
            <v>8039.44</v>
          </cell>
          <cell r="HC34">
            <v>-0.38572106989080979</v>
          </cell>
          <cell r="HD34">
            <v>37940</v>
          </cell>
          <cell r="HE34">
            <v>63382.756999999998</v>
          </cell>
          <cell r="HF34">
            <v>81510</v>
          </cell>
          <cell r="HG34">
            <v>-6.8828216400484514</v>
          </cell>
          <cell r="HH34">
            <v>-6.8827145039309574</v>
          </cell>
          <cell r="HI34">
            <v>-6.8873416347483918</v>
          </cell>
          <cell r="HJ34">
            <v>5.1978527803110443E-2</v>
          </cell>
          <cell r="HK34">
            <v>1.0043715455842199</v>
          </cell>
          <cell r="HL34">
            <v>1.16280337395518</v>
          </cell>
          <cell r="HM34">
            <v>0.74384625183667696</v>
          </cell>
          <cell r="HN34">
            <v>1958.61781294861</v>
          </cell>
          <cell r="HO34">
            <v>1967.18</v>
          </cell>
          <cell r="HP34">
            <v>0.72885814780491398</v>
          </cell>
          <cell r="HQ34">
            <v>-3.8572106989104792E-3</v>
          </cell>
          <cell r="HR34">
            <v>-7.5012111590847617E-3</v>
          </cell>
          <cell r="HS34">
            <v>3.2685414882068928E-2</v>
          </cell>
          <cell r="HT34">
            <v>1505.352116573521</v>
          </cell>
          <cell r="HU34">
            <v>-0.66277599218906857</v>
          </cell>
          <cell r="HV34">
            <v>1716.98726041849</v>
          </cell>
          <cell r="HW34">
            <v>1.5094381505810659</v>
          </cell>
          <cell r="HX34">
            <v>0.44184738188004502</v>
          </cell>
          <cell r="HY34">
            <v>1691.455781551542</v>
          </cell>
          <cell r="HZ34">
            <v>1709.434170292091</v>
          </cell>
          <cell r="IA34">
            <v>71.456896653782479</v>
          </cell>
          <cell r="IB34">
            <v>71.862696798356453</v>
          </cell>
          <cell r="IC34">
            <v>0.90995284414381317</v>
          </cell>
          <cell r="ID34">
            <v>1.19147558352406</v>
          </cell>
          <cell r="IE34">
            <v>5.7870030000000003</v>
          </cell>
          <cell r="IF34">
            <v>5.7</v>
          </cell>
          <cell r="IG34">
            <v>1428.0893651707599</v>
          </cell>
          <cell r="IH34">
            <v>321.01440843230802</v>
          </cell>
          <cell r="II34">
            <v>2852.1822879199131</v>
          </cell>
          <cell r="IJ34">
            <v>2687.1264133525192</v>
          </cell>
          <cell r="IK34">
            <v>3849187.269037792</v>
          </cell>
          <cell r="IL34">
            <v>2674.42</v>
          </cell>
          <cell r="IM34">
            <v>3819310.7599999839</v>
          </cell>
          <cell r="IN34">
            <v>3949.8914590310601</v>
          </cell>
          <cell r="IO34">
            <v>-0.92709856476289598</v>
          </cell>
          <cell r="IP34">
            <v>2685.85</v>
          </cell>
          <cell r="IQ34">
            <v>3968.933</v>
          </cell>
          <cell r="IR34">
            <v>5284.91</v>
          </cell>
          <cell r="IS34">
            <v>-5.3013060891213719</v>
          </cell>
          <cell r="IT34">
            <v>-5.3145246168001687</v>
          </cell>
          <cell r="IU34">
            <v>-5.32135251652607</v>
          </cell>
          <cell r="IV34">
            <v>6.5571572257609831E-2</v>
          </cell>
          <cell r="IW34">
            <v>7.4836099999999997</v>
          </cell>
          <cell r="IX34">
            <v>10.3978090103342</v>
          </cell>
          <cell r="IY34">
            <v>0.66376538097238791</v>
          </cell>
          <cell r="IZ34">
            <v>152.890463292448</v>
          </cell>
          <cell r="JA34">
            <v>1144.1726000000001</v>
          </cell>
          <cell r="JB34">
            <v>0.6553132812563599</v>
          </cell>
          <cell r="JC34">
            <v>-5.0575231129422584E-3</v>
          </cell>
          <cell r="JD34">
            <v>4.1548957107849773E-3</v>
          </cell>
          <cell r="JE34">
            <v>2.8168168637037791E-2</v>
          </cell>
          <cell r="JF34">
            <v>1432.454852109269</v>
          </cell>
          <cell r="JG34">
            <v>0.43266281425720088</v>
          </cell>
          <cell r="JH34">
            <v>12.8394079567438</v>
          </cell>
          <cell r="JI34">
            <v>4.5416559005892143</v>
          </cell>
          <cell r="JJ34">
            <v>2.206035309415499</v>
          </cell>
          <cell r="JK34">
            <v>12.28161907914779</v>
          </cell>
          <cell r="JL34">
            <v>12.562279632385859</v>
          </cell>
          <cell r="JM34">
            <v>65.433535225916401</v>
          </cell>
          <cell r="JN34">
            <v>64.614466159029007</v>
          </cell>
          <cell r="JO34">
            <v>10.446894012998429</v>
          </cell>
          <cell r="JP34">
            <v>4.735402569797742</v>
          </cell>
          <cell r="JQ34">
            <v>10.790576</v>
          </cell>
          <cell r="JR34">
            <v>10.199999999999999</v>
          </cell>
          <cell r="JS34">
            <v>1900.32590630048</v>
          </cell>
          <cell r="JT34">
            <v>2.0748681531062001</v>
          </cell>
          <cell r="JU34">
            <v>680.68109375229108</v>
          </cell>
          <cell r="JV34">
            <v>607.23168301331884</v>
          </cell>
          <cell r="JW34">
            <v>1161424.089881323</v>
          </cell>
          <cell r="JX34">
            <v>619</v>
          </cell>
          <cell r="JY34">
            <v>1176301.735999997</v>
          </cell>
          <cell r="JZ34">
            <v>23.3783228028772</v>
          </cell>
          <cell r="KA34">
            <v>-8.6021614362096663</v>
          </cell>
          <cell r="KB34">
            <v>619</v>
          </cell>
          <cell r="KC34">
            <v>1053.45</v>
          </cell>
          <cell r="KD34">
            <v>1406</v>
          </cell>
          <cell r="KE34">
            <v>-7.6362399073574503</v>
          </cell>
          <cell r="KF34">
            <v>-7.6642569215694998</v>
          </cell>
          <cell r="KG34">
            <v>-7.6723818230860994</v>
          </cell>
          <cell r="KH34">
            <v>4.6785204729268538E-2</v>
          </cell>
          <cell r="KI34">
            <v>1.00424373346286</v>
          </cell>
          <cell r="KJ34">
            <v>0.48943483831680601</v>
          </cell>
          <cell r="KK34">
            <v>0.35466397131414701</v>
          </cell>
          <cell r="KL34">
            <v>4.5536754152612398</v>
          </cell>
          <cell r="KM34">
            <v>4.5730000000000004</v>
          </cell>
          <cell r="KN34">
            <v>0.32957640700615398</v>
          </cell>
          <cell r="KO34">
            <v>-2.7324864671437629E-2</v>
          </cell>
          <cell r="KP34">
            <v>1.248463910042265E-2</v>
          </cell>
          <cell r="KQ34" t="e">
            <v>#N/A</v>
          </cell>
          <cell r="KR34">
            <v>1912.653971080505</v>
          </cell>
          <cell r="KS34">
            <v>0.6499921600553682</v>
          </cell>
          <cell r="KT34">
            <v>157.54181610029599</v>
          </cell>
          <cell r="KU34">
            <v>0.66452988866758655</v>
          </cell>
          <cell r="KV34">
            <v>-2.7448133569086819</v>
          </cell>
          <cell r="KW34">
            <v>156.5018147648762</v>
          </cell>
          <cell r="KX34">
            <v>161.98808674178531</v>
          </cell>
          <cell r="KY34">
            <v>55.195354320283982</v>
          </cell>
          <cell r="KZ34">
            <v>56.366359172610323</v>
          </cell>
          <cell r="LA34">
            <v>3.2426112827112159</v>
          </cell>
          <cell r="LB34">
            <v>1.5250727707974749</v>
          </cell>
          <cell r="LC34">
            <v>8.4958779999999994</v>
          </cell>
          <cell r="LD34">
            <v>10.4</v>
          </cell>
          <cell r="LE34">
            <v>2157.6628744767299</v>
          </cell>
          <cell r="LF34">
            <v>30.560758328286401</v>
          </cell>
          <cell r="LG34">
            <v>4696.6231639568778</v>
          </cell>
          <cell r="LH34">
            <v>4297.6037898273617</v>
          </cell>
          <cell r="LI34">
            <v>9294158.9027947206</v>
          </cell>
          <cell r="LJ34">
            <v>4120.75</v>
          </cell>
          <cell r="LK34">
            <v>8891189.2899999842</v>
          </cell>
          <cell r="LL34">
            <v>646.92134849337197</v>
          </cell>
          <cell r="LM34">
            <v>3.9632344643163009</v>
          </cell>
          <cell r="LN34">
            <v>4106.5600000000004</v>
          </cell>
          <cell r="LO34">
            <v>8332.3160000000007</v>
          </cell>
          <cell r="LP34">
            <v>10661.31</v>
          </cell>
          <cell r="LQ34">
            <v>-7.6059591262440049</v>
          </cell>
          <cell r="LR34">
            <v>-7.5993682993944409</v>
          </cell>
          <cell r="LS34">
            <v>-7.6413938932432179</v>
          </cell>
          <cell r="LT34">
            <v>3.117936773798775E-2</v>
          </cell>
          <cell r="LU34">
            <v>0.90786500366837797</v>
          </cell>
          <cell r="LV34">
            <v>0.74960806815837</v>
          </cell>
          <cell r="LW34">
            <v>0.77743001041982196</v>
          </cell>
          <cell r="LX34">
            <v>122.47773573241</v>
          </cell>
          <cell r="LY34">
            <v>111.19325000000001</v>
          </cell>
          <cell r="LZ34">
            <v>0.65608570113968301</v>
          </cell>
          <cell r="MA34">
            <v>3.9612659274293333E-2</v>
          </cell>
          <cell r="MB34">
            <v>-1.844766713199639E-3</v>
          </cell>
          <cell r="MC34">
            <v>2.9106386175498541E-2</v>
          </cell>
          <cell r="MD34">
            <v>2162.6374503844331</v>
          </cell>
          <cell r="ME34">
            <v>-0.28910446171261928</v>
          </cell>
          <cell r="MF34">
            <v>811.65000304365697</v>
          </cell>
          <cell r="MG34">
            <v>-2.0655330654921871</v>
          </cell>
          <cell r="MH34">
            <v>-2.7248724753548998</v>
          </cell>
          <cell r="MI34">
            <v>828.76849024606997</v>
          </cell>
          <cell r="MJ34">
            <v>834.38595630524537</v>
          </cell>
          <cell r="MK34">
            <v>58.871799124770412</v>
          </cell>
          <cell r="ML34">
            <v>59.110246774060677</v>
          </cell>
          <cell r="MM34">
            <v>-7.6188881570349309E-2</v>
          </cell>
          <cell r="MN34">
            <v>-0.20748543888426951</v>
          </cell>
          <cell r="MO34">
            <v>16.820049000000001</v>
          </cell>
          <cell r="MP34">
            <v>20.6</v>
          </cell>
          <cell r="MQ34">
            <v>1743.21174574876</v>
          </cell>
          <cell r="MR34">
            <v>161.73200201030801</v>
          </cell>
          <cell r="MS34">
            <v>18442.152868187761</v>
          </cell>
          <cell r="MT34">
            <v>15340.17371910367</v>
          </cell>
          <cell r="MU34">
            <v>26800267.298570689</v>
          </cell>
          <cell r="MV34">
            <v>14584</v>
          </cell>
          <cell r="MW34">
            <v>25423000.09999992</v>
          </cell>
          <cell r="MX34">
            <v>2344.1018763757402</v>
          </cell>
          <cell r="MY34">
            <v>-1.131541374361045</v>
          </cell>
          <cell r="MZ34">
            <v>14559.5</v>
          </cell>
          <cell r="NA34">
            <v>31199.587</v>
          </cell>
          <cell r="NB34">
            <v>40049.97</v>
          </cell>
          <cell r="NC34">
            <v>-7.1000680925257864</v>
          </cell>
          <cell r="ND34">
            <v>-7.1024156434978529</v>
          </cell>
          <cell r="NE34">
            <v>-7.1134888845906197</v>
          </cell>
          <cell r="NF34">
            <v>3.8971174924103652E-2</v>
          </cell>
          <cell r="NG34">
            <v>0.997000949599125</v>
          </cell>
          <cell r="NH34">
            <v>0.86495538679892103</v>
          </cell>
          <cell r="NI34">
            <v>0.64132581784910103</v>
          </cell>
          <cell r="NJ34">
            <v>520.53210200919898</v>
          </cell>
          <cell r="NK34">
            <v>518.971</v>
          </cell>
          <cell r="NL34">
            <v>0.65337785296226503</v>
          </cell>
          <cell r="NM34">
            <v>1.16241400709946E-3</v>
          </cell>
          <cell r="NN34">
            <v>-5.4251573054862126E-3</v>
          </cell>
          <cell r="NO34">
            <v>2.9709226759019859E-2</v>
          </cell>
          <cell r="NP34">
            <v>1747.0641329957921</v>
          </cell>
          <cell r="NQ34">
            <v>0.21667134504332891</v>
          </cell>
          <cell r="NR34">
            <v>161.07777333441001</v>
          </cell>
          <cell r="NS34">
            <v>1.0152946131235301</v>
          </cell>
          <cell r="NT34">
            <v>-1.245122058612991</v>
          </cell>
          <cell r="NU34">
            <v>159.45879676074659</v>
          </cell>
          <cell r="NV34">
            <v>163.10867543172179</v>
          </cell>
          <cell r="NW34">
            <v>64.61498391238095</v>
          </cell>
          <cell r="NX34">
            <v>64.019282000568509</v>
          </cell>
          <cell r="NY34">
            <v>3.7094541365434002</v>
          </cell>
          <cell r="NZ34">
            <v>2.5205158830280179</v>
          </cell>
          <cell r="OA34">
            <v>12.36768</v>
          </cell>
          <cell r="OB34">
            <v>13.3</v>
          </cell>
          <cell r="OC34">
            <v>1726.7855492931701</v>
          </cell>
          <cell r="OD34">
            <v>37.344388763490798</v>
          </cell>
          <cell r="OE34">
            <v>2473.6378362558671</v>
          </cell>
          <cell r="OF34">
            <v>2167.7062243088171</v>
          </cell>
          <cell r="OG34">
            <v>3732527.281576484</v>
          </cell>
          <cell r="OH34">
            <v>2164.6</v>
          </cell>
          <cell r="OI34">
            <v>3737799.9999999958</v>
          </cell>
          <cell r="OJ34">
            <v>522.51122249690002</v>
          </cell>
          <cell r="OK34">
            <v>-0.87351393121981591</v>
          </cell>
          <cell r="OL34">
            <v>2168.9</v>
          </cell>
          <cell r="OM34">
            <v>3863.895</v>
          </cell>
          <cell r="ON34">
            <v>5139.8</v>
          </cell>
          <cell r="OO34">
            <v>-6.9457439938514636</v>
          </cell>
          <cell r="OP34">
            <v>-6.9429401265346273</v>
          </cell>
          <cell r="OQ34">
            <v>-6.954928176808699</v>
          </cell>
          <cell r="OR34">
            <v>5.8686435266246791E-2</v>
          </cell>
          <cell r="OS34">
            <v>0.98905264786661995</v>
          </cell>
          <cell r="OT34">
            <v>1.1822737653369599</v>
          </cell>
          <cell r="OU34">
            <v>0.69525417182246896</v>
          </cell>
          <cell r="OV34">
            <v>111.989993898623</v>
          </cell>
          <cell r="OW34">
            <v>110.764</v>
          </cell>
          <cell r="OX34">
            <v>0.71030842987488096</v>
          </cell>
          <cell r="OY34">
            <v>-3.2925450596977837E-2</v>
          </cell>
          <cell r="OZ34">
            <v>4.594111725918856E-3</v>
          </cell>
          <cell r="PA34">
            <v>6.7198181770231805E-2</v>
          </cell>
          <cell r="PB34">
            <v>1721.878748937309</v>
          </cell>
          <cell r="PC34">
            <v>-0.11117082174648681</v>
          </cell>
          <cell r="PD34">
            <v>1746.4635039432701</v>
          </cell>
          <cell r="PE34">
            <v>-2.4005906351962421</v>
          </cell>
          <cell r="PF34">
            <v>-1.8790435517549</v>
          </cell>
          <cell r="PG34">
            <v>1789.4201566480781</v>
          </cell>
          <cell r="PH34">
            <v>1779.908764815659</v>
          </cell>
          <cell r="PI34">
            <v>60.8021246230673</v>
          </cell>
          <cell r="PJ34">
            <v>61.011558108787852</v>
          </cell>
          <cell r="PK34">
            <v>1.5273019032762569</v>
          </cell>
          <cell r="PL34">
            <v>1.283655786939786</v>
          </cell>
          <cell r="PM34">
            <v>8.6693499999999997</v>
          </cell>
          <cell r="PN34">
            <v>10.7</v>
          </cell>
          <cell r="PO34">
            <v>1573.8871464226199</v>
          </cell>
          <cell r="PP34">
            <v>341.90920192195102</v>
          </cell>
          <cell r="PQ34">
            <v>27013.220609587272</v>
          </cell>
          <cell r="PR34">
            <v>24671.34996867002</v>
          </cell>
          <cell r="PS34">
            <v>38729657.123217069</v>
          </cell>
          <cell r="PT34">
            <v>24040</v>
          </cell>
          <cell r="PU34">
            <v>37836246.999999776</v>
          </cell>
          <cell r="PV34">
            <v>5165.5548909361396</v>
          </cell>
          <cell r="PW34">
            <v>-0.3099369272472785</v>
          </cell>
          <cell r="PX34">
            <v>24305</v>
          </cell>
          <cell r="PY34">
            <v>44275.578999999998</v>
          </cell>
          <cell r="PZ34">
            <v>59817</v>
          </cell>
          <cell r="QA34">
            <v>-6.8687763413983003</v>
          </cell>
          <cell r="QB34">
            <v>-6.8589596518801894</v>
          </cell>
          <cell r="QC34">
            <v>-6.8596473505086237</v>
          </cell>
          <cell r="QD34">
            <v>5.254465682673596E-2</v>
          </cell>
          <cell r="QE34">
            <v>1.0080843713840999</v>
          </cell>
          <cell r="QF34">
            <v>1.1584232859093599</v>
          </cell>
          <cell r="QG34">
            <v>0.7325241239598751</v>
          </cell>
          <cell r="QH34">
            <v>1279.32664825393</v>
          </cell>
          <cell r="QI34">
            <v>1289.6692</v>
          </cell>
          <cell r="QJ34">
            <v>0.7204531942422</v>
          </cell>
          <cell r="QK34">
            <v>-1.062358411410003E-2</v>
          </cell>
          <cell r="QL34">
            <v>-4.6374010181024876E-3</v>
          </cell>
          <cell r="QM34">
            <v>-5.4072873586179472E-3</v>
          </cell>
          <cell r="QN34">
            <v>1569.8231824525051</v>
          </cell>
          <cell r="QO34">
            <v>-0.56533780559443469</v>
          </cell>
          <cell r="QP34">
            <v>36.388837858687502</v>
          </cell>
          <cell r="QQ34" t="e">
            <v>#N/A</v>
          </cell>
          <cell r="QR34">
            <v>2.718102881580831</v>
          </cell>
          <cell r="QS34" t="e">
            <v>#N/A</v>
          </cell>
          <cell r="QT34">
            <v>35.425924776510513</v>
          </cell>
          <cell r="QU34" t="e">
            <v>#N/A</v>
          </cell>
          <cell r="QV34" t="e">
            <v>#N/A</v>
          </cell>
          <cell r="QW34">
            <v>5.0134018731186281</v>
          </cell>
          <cell r="QX34" t="e">
            <v>#N/A</v>
          </cell>
          <cell r="QY34">
            <v>12.963345389149749</v>
          </cell>
          <cell r="QZ34" t="e">
            <v>#N/A</v>
          </cell>
          <cell r="RA34">
            <v>1923.1876819464101</v>
          </cell>
          <cell r="RB34">
            <v>6.7602701240889296</v>
          </cell>
          <cell r="RC34" t="e">
            <v>#N/A</v>
          </cell>
          <cell r="RD34" t="e">
            <v>#N/A</v>
          </cell>
          <cell r="RE34" t="e">
            <v>#N/A</v>
          </cell>
          <cell r="RF34">
            <v>1556.09</v>
          </cell>
          <cell r="RG34">
            <v>2992653.1199999889</v>
          </cell>
          <cell r="RH34">
            <v>67.100950317597395</v>
          </cell>
          <cell r="RI34">
            <v>1.4688310128761819</v>
          </cell>
          <cell r="RJ34">
            <v>1556.09</v>
          </cell>
          <cell r="RK34" t="e">
            <v>#N/A</v>
          </cell>
          <cell r="RL34">
            <v>4534.92</v>
          </cell>
          <cell r="RM34">
            <v>-7.5704933708891442</v>
          </cell>
          <cell r="RN34">
            <v>-7.5925469053374197</v>
          </cell>
          <cell r="RO34" t="e">
            <v>#N/A</v>
          </cell>
          <cell r="RP34">
            <v>7.5844831744506874E-2</v>
          </cell>
          <cell r="RQ34">
            <v>0.92636273143539705</v>
          </cell>
          <cell r="RR34">
            <v>0.54314091788324503</v>
          </cell>
          <cell r="RS34">
            <v>0.58293768880225505</v>
          </cell>
          <cell r="RT34">
            <v>21.212425039543302</v>
          </cell>
          <cell r="RU34">
            <v>19.650400000000001</v>
          </cell>
          <cell r="RV34">
            <v>0.60576976684073303</v>
          </cell>
          <cell r="RW34">
            <v>4.5484718539417768E-2</v>
          </cell>
          <cell r="RX34" t="e">
            <v>#N/A</v>
          </cell>
          <cell r="RY34" t="e">
            <v>#N/A</v>
          </cell>
          <cell r="RZ34">
            <v>1922.8348440106099</v>
          </cell>
          <cell r="SA34">
            <v>-1.1389892713187241E-2</v>
          </cell>
          <cell r="SB34">
            <v>28234.166378365298</v>
          </cell>
          <cell r="SC34">
            <v>-1.4890586761204141</v>
          </cell>
          <cell r="SD34">
            <v>-3.245204836535986</v>
          </cell>
          <cell r="SE34">
            <v>28660.94466150552</v>
          </cell>
          <cell r="SF34">
            <v>29181.15461943216</v>
          </cell>
          <cell r="SG34">
            <v>54.553018715271392</v>
          </cell>
          <cell r="SH34">
            <v>54.617311770590348</v>
          </cell>
          <cell r="SI34">
            <v>1.360903619461862</v>
          </cell>
          <cell r="SJ34">
            <v>1.5155363103833699</v>
          </cell>
          <cell r="SK34">
            <v>7.7893501665780596</v>
          </cell>
          <cell r="SL34">
            <v>8.8000000000000007</v>
          </cell>
          <cell r="SM34">
            <v>1955.75983250022</v>
          </cell>
          <cell r="SN34">
            <v>5707.3849513967598</v>
          </cell>
          <cell r="SO34">
            <v>4330.8436894231882</v>
          </cell>
          <cell r="SP34">
            <v>3993.4991092868681</v>
          </cell>
          <cell r="SQ34">
            <v>7792057.9726988506</v>
          </cell>
          <cell r="SR34">
            <v>3945.08</v>
          </cell>
          <cell r="SS34">
            <v>7715628.9999999674</v>
          </cell>
          <cell r="ST34">
            <v>56484.260869728198</v>
          </cell>
          <cell r="SU34">
            <v>0.69425422077056353</v>
          </cell>
          <cell r="SV34">
            <v>3945.08</v>
          </cell>
          <cell r="SW34">
            <v>7929.4339999999902</v>
          </cell>
          <cell r="SX34">
            <v>10290.49</v>
          </cell>
          <cell r="SY34">
            <v>-3.8895060315770551</v>
          </cell>
          <cell r="SZ34">
            <v>-3.875430231858044</v>
          </cell>
          <cell r="TA34">
            <v>-3.8809105133629531</v>
          </cell>
          <cell r="TB34">
            <v>8.4824244480668567E-2</v>
          </cell>
          <cell r="TC34">
            <v>211.654</v>
          </cell>
          <cell r="TD34">
            <v>104.440099390367</v>
          </cell>
          <cell r="TE34">
            <v>0.52019424423796601</v>
          </cell>
          <cell r="TF34">
            <v>41.830251259130399</v>
          </cell>
          <cell r="TG34">
            <v>8853.5400000000009</v>
          </cell>
          <cell r="TH34">
            <v>0.340893710906085</v>
          </cell>
          <cell r="TI34">
            <v>2.200859938086772E-2</v>
          </cell>
          <cell r="TJ34">
            <v>5.6978677132942402E-4</v>
          </cell>
          <cell r="TK34">
            <v>8.6042619828463946E-5</v>
          </cell>
          <cell r="TL34">
            <v>1951.1856042683089</v>
          </cell>
          <cell r="TM34">
            <v>-0.17767271587107999</v>
          </cell>
          <cell r="TN34">
            <v>115.642749137716</v>
          </cell>
          <cell r="TO34">
            <v>2.518667149612952</v>
          </cell>
          <cell r="TP34">
            <v>-0.64972054220544528</v>
          </cell>
          <cell r="TQ34">
            <v>112.8016510095182</v>
          </cell>
          <cell r="TR34">
            <v>116.39901746511219</v>
          </cell>
          <cell r="TS34">
            <v>64.34250721495755</v>
          </cell>
          <cell r="TT34">
            <v>65.109174668248784</v>
          </cell>
          <cell r="TU34">
            <v>8.595695248266022</v>
          </cell>
          <cell r="TV34">
            <v>4.8863392887692036</v>
          </cell>
          <cell r="TW34">
            <v>9.4908756005768282</v>
          </cell>
          <cell r="TX34">
            <v>9.9</v>
          </cell>
          <cell r="TY34">
            <v>1940.3354967094101</v>
          </cell>
          <cell r="TZ34">
            <v>24.705451270323401</v>
          </cell>
          <cell r="UA34">
            <v>1727.0172770706861</v>
          </cell>
          <cell r="UB34">
            <v>1563.108215703438</v>
          </cell>
          <cell r="UC34">
            <v>3031643.944331896</v>
          </cell>
          <cell r="UD34">
            <v>1537.72</v>
          </cell>
          <cell r="UE34">
            <v>2983692.6999999941</v>
          </cell>
          <cell r="UF34">
            <v>295.75394961368397</v>
          </cell>
          <cell r="UG34">
            <v>2.301533842375036</v>
          </cell>
          <cell r="UH34">
            <v>1537.72</v>
          </cell>
          <cell r="UI34">
            <v>2652.4944999999898</v>
          </cell>
          <cell r="UJ34">
            <v>3664.3</v>
          </cell>
          <cell r="UK34">
            <v>-6.9314660240394801</v>
          </cell>
          <cell r="UL34">
            <v>-6.9487850541857963</v>
          </cell>
          <cell r="UM34">
            <v>-6.9667039055585338</v>
          </cell>
          <cell r="UN34">
            <v>4.631591415655948E-2</v>
          </cell>
          <cell r="UO34">
            <v>0.94914952943506803</v>
          </cell>
          <cell r="UP34">
            <v>0.99734904809452396</v>
          </cell>
          <cell r="UQ34">
            <v>0.63228225634294699</v>
          </cell>
          <cell r="UR34">
            <v>73.118858354496709</v>
          </cell>
          <cell r="US34">
            <v>69.400729999999996</v>
          </cell>
          <cell r="UT34">
            <v>0.96375227265373797</v>
          </cell>
          <cell r="UU34" t="e">
            <v>#N/A</v>
          </cell>
          <cell r="UV34" t="e">
            <v>#N/A</v>
          </cell>
          <cell r="UW34">
            <v>1.200884299260444E-2</v>
          </cell>
          <cell r="UX34">
            <v>1939.497159489742</v>
          </cell>
          <cell r="UY34">
            <v>-0.79380829243594908</v>
          </cell>
          <cell r="UZ34">
            <v>1646.3333960103701</v>
          </cell>
          <cell r="VA34">
            <v>-0.67651460252495799</v>
          </cell>
          <cell r="VB34">
            <v>-1.1196703339642291</v>
          </cell>
          <cell r="VC34">
            <v>1657.5469431243121</v>
          </cell>
          <cell r="VD34">
            <v>1664.975634254854</v>
          </cell>
          <cell r="VE34">
            <v>55.731886370499737</v>
          </cell>
          <cell r="VF34">
            <v>55.910712914892351</v>
          </cell>
          <cell r="VG34">
            <v>1.3848069243180381</v>
          </cell>
          <cell r="VH34">
            <v>0.85679047002136244</v>
          </cell>
          <cell r="VI34">
            <v>9.488289</v>
          </cell>
          <cell r="VJ34">
            <v>11.9</v>
          </cell>
          <cell r="VK34">
            <v>1835.32278307449</v>
          </cell>
          <cell r="VL34">
            <v>308.58379979963797</v>
          </cell>
          <cell r="VM34">
            <v>24914.4203061111</v>
          </cell>
          <cell r="VN34">
            <v>22550.468104792599</v>
          </cell>
          <cell r="VO34">
            <v>41473973.845127903</v>
          </cell>
          <cell r="VP34">
            <v>21879.4</v>
          </cell>
          <cell r="VQ34">
            <v>40155761.299999997</v>
          </cell>
          <cell r="VR34">
            <v>4891.6140275504904</v>
          </cell>
          <cell r="VS34">
            <v>-1.9229767369853381</v>
          </cell>
          <cell r="VT34">
            <v>21711.5</v>
          </cell>
          <cell r="VU34">
            <v>44561.084999999897</v>
          </cell>
          <cell r="VV34">
            <v>56890.400000000001</v>
          </cell>
          <cell r="VW34">
            <v>-6.9474209619023588</v>
          </cell>
          <cell r="VX34">
            <v>-6.953394014364779</v>
          </cell>
          <cell r="VY34">
            <v>-6.961627938879178</v>
          </cell>
          <cell r="VZ34">
            <v>4.9301435095531802E-2</v>
          </cell>
          <cell r="WA34">
            <v>0.99640029541334596</v>
          </cell>
          <cell r="WB34">
            <v>0.96120232149535301</v>
          </cell>
          <cell r="WC34">
            <v>0.66757307495629103</v>
          </cell>
          <cell r="WD34">
            <v>1099.04784757787</v>
          </cell>
          <cell r="WE34">
            <v>1095.0916</v>
          </cell>
          <cell r="WF34">
            <v>0.67539354566071907</v>
          </cell>
          <cell r="WG34">
            <v>-1.9229767369854701E-2</v>
          </cell>
          <cell r="WH34">
            <v>3.0195351125790259E-4</v>
          </cell>
          <cell r="WI34">
            <v>1.540417335996393E-2</v>
          </cell>
          <cell r="WJ34">
            <v>1839.162435670838</v>
          </cell>
          <cell r="WK34">
            <v>2.601089117120203E-2</v>
          </cell>
          <cell r="WL34">
            <v>20.84101384105</v>
          </cell>
          <cell r="WM34">
            <v>1.270855657881542</v>
          </cell>
          <cell r="WN34">
            <v>-2.940655192707375</v>
          </cell>
          <cell r="WO34">
            <v>20.579478375749279</v>
          </cell>
          <cell r="WP34">
            <v>21.47244439206651</v>
          </cell>
          <cell r="WQ34">
            <v>65.275506847863966</v>
          </cell>
          <cell r="WR34">
            <v>63.16642141049789</v>
          </cell>
          <cell r="WS34">
            <v>6.4618513269282474</v>
          </cell>
          <cell r="WT34">
            <v>4.0252886397847298</v>
          </cell>
          <cell r="WU34">
            <v>11.10011681000625</v>
          </cell>
          <cell r="WV34">
            <v>13.1</v>
          </cell>
          <cell r="WW34">
            <v>1760.52767228787</v>
          </cell>
          <cell r="WX34">
            <v>3.3371358508058599</v>
          </cell>
          <cell r="WY34">
            <v>1677.254197727666</v>
          </cell>
          <cell r="WZ34">
            <v>1491.0770225791621</v>
          </cell>
          <cell r="XA34">
            <v>2645863.8680703021</v>
          </cell>
          <cell r="XB34">
            <v>1506.2</v>
          </cell>
          <cell r="XC34">
            <v>2651706.77999999</v>
          </cell>
          <cell r="XD34">
            <v>37.977310571123098</v>
          </cell>
          <cell r="XE34">
            <v>-9.9910518022508583</v>
          </cell>
          <cell r="XF34">
            <v>1506.2</v>
          </cell>
          <cell r="XG34">
            <v>2655.2939999999999</v>
          </cell>
          <cell r="XH34">
            <v>3575.14</v>
          </cell>
          <cell r="XI34">
            <v>-7.8499873854692934</v>
          </cell>
          <cell r="XJ34">
            <v>-7.8595736916891399</v>
          </cell>
          <cell r="XK34">
            <v>-7.8611820411846578</v>
          </cell>
          <cell r="XL34">
            <v>6.3508872729764285E-2</v>
          </cell>
          <cell r="XM34">
            <v>1.31375984708063</v>
          </cell>
          <cell r="XN34">
            <v>0.55434714314386302</v>
          </cell>
          <cell r="XO34">
            <v>0.43023749093743802</v>
          </cell>
          <cell r="XP34">
            <v>8.9665855035657991</v>
          </cell>
          <cell r="XQ34">
            <v>11.77994</v>
          </cell>
          <cell r="XR34">
            <v>0.531250271756745</v>
          </cell>
          <cell r="XS34">
            <v>6.0411460404238233E-2</v>
          </cell>
          <cell r="XT34">
            <v>-9.1824844489492592E-3</v>
          </cell>
          <cell r="XU34" t="e">
            <v>#N/A</v>
          </cell>
          <cell r="XV34">
            <v>1774.4649189843119</v>
          </cell>
          <cell r="XW34">
            <v>0.79140708786824554</v>
          </cell>
          <cell r="XX34">
            <v>31.793568122356</v>
          </cell>
          <cell r="XY34">
            <v>-1.7270995452948299</v>
          </cell>
          <cell r="XZ34">
            <v>-4.3408361658502246</v>
          </cell>
          <cell r="YA34">
            <v>32.352324979977503</v>
          </cell>
          <cell r="YB34">
            <v>33.236301518878513</v>
          </cell>
          <cell r="YC34">
            <v>56.10670751387601</v>
          </cell>
          <cell r="YD34">
            <v>56.550623049017197</v>
          </cell>
          <cell r="YE34">
            <v>1.6211903202942859</v>
          </cell>
          <cell r="YF34">
            <v>0.71218608672980466</v>
          </cell>
          <cell r="YG34">
            <v>2.3956170000000001</v>
          </cell>
          <cell r="YH34">
            <v>2.5</v>
          </cell>
          <cell r="YI34">
            <v>1600.3845986512899</v>
          </cell>
          <cell r="YJ34">
            <v>5.4190879606850704</v>
          </cell>
          <cell r="YK34">
            <v>179.3669834337575</v>
          </cell>
          <cell r="YL34">
            <v>233.2496074491219</v>
          </cell>
          <cell r="YM34">
            <v>373363.75248599361</v>
          </cell>
          <cell r="YN34">
            <v>229.85</v>
          </cell>
          <cell r="YO34">
            <v>367848.39999999898</v>
          </cell>
          <cell r="YP34">
            <v>66.485239931283999</v>
          </cell>
          <cell r="YQ34">
            <v>-0.2282228186953672</v>
          </cell>
          <cell r="YR34">
            <v>173.51</v>
          </cell>
          <cell r="YS34">
            <v>317.17950000000002</v>
          </cell>
          <cell r="YT34">
            <v>419.85</v>
          </cell>
          <cell r="YU34">
            <v>-6.3397059937001581</v>
          </cell>
          <cell r="YV34">
            <v>-6.3129097773786853</v>
          </cell>
          <cell r="YW34">
            <v>-6.3319575808234827</v>
          </cell>
          <cell r="YX34">
            <v>4.7865897065618918E-2</v>
          </cell>
          <cell r="YY34">
            <v>1.0047917818338601</v>
          </cell>
          <cell r="YZ34">
            <v>1.1636033900366101</v>
          </cell>
          <cell r="ZA34">
            <v>0.54308068734887005</v>
          </cell>
          <cell r="ZB34">
            <v>17.2664728291622</v>
          </cell>
          <cell r="ZC34">
            <v>17.349209999999999</v>
          </cell>
          <cell r="ZD34">
            <v>0.52779413715963097</v>
          </cell>
          <cell r="ZE34">
            <v>-2.2822281869577001E-3</v>
          </cell>
          <cell r="ZF34">
            <v>-2.2822281869577009E-3</v>
          </cell>
          <cell r="ZG34">
            <v>2.1438539173016202E-2</v>
          </cell>
          <cell r="ZH34">
            <v>1600.704741024846</v>
          </cell>
          <cell r="ZI34">
            <v>-0.17734933306994269</v>
          </cell>
          <cell r="ZJ34">
            <v>13.3519029849022</v>
          </cell>
          <cell r="ZK34">
            <v>0.57844528020347674</v>
          </cell>
          <cell r="ZL34">
            <v>-4.4706082558437217</v>
          </cell>
          <cell r="ZM34">
            <v>13.275113716169381</v>
          </cell>
          <cell r="ZN34">
            <v>13.97674866460035</v>
          </cell>
          <cell r="ZO34">
            <v>62.366547229314413</v>
          </cell>
          <cell r="ZP34">
            <v>60.78216736566258</v>
          </cell>
          <cell r="ZQ34">
            <v>5.238797036387588</v>
          </cell>
          <cell r="ZR34">
            <v>3.421649618758416</v>
          </cell>
          <cell r="ZS34">
            <v>13.972534164651931</v>
          </cell>
          <cell r="ZT34">
            <v>14.6</v>
          </cell>
          <cell r="ZU34">
            <v>2128.1830724981801</v>
          </cell>
          <cell r="ZV34">
            <v>1.9598575427435501</v>
          </cell>
          <cell r="ZW34">
            <v>1114.9534323203161</v>
          </cell>
          <cell r="ZX34">
            <v>959.1661830694004</v>
          </cell>
          <cell r="ZY34">
            <v>2045520.833969902</v>
          </cell>
          <cell r="ZZ34">
            <v>976.99</v>
          </cell>
          <cell r="AAA34">
            <v>2079213.579999997</v>
          </cell>
          <cell r="AAB34">
            <v>25.146218088417811</v>
          </cell>
          <cell r="AAC34">
            <v>-17.816742738081491</v>
          </cell>
          <cell r="AAD34">
            <v>976.99</v>
          </cell>
          <cell r="AAE34">
            <v>1834.3430000000001</v>
          </cell>
          <cell r="AAF34">
            <v>2433.2399999999998</v>
          </cell>
          <cell r="AAG34">
            <v>-7.9928638993541021</v>
          </cell>
          <cell r="AAH34">
            <v>-7.9841166161649424</v>
          </cell>
          <cell r="AAI34">
            <v>-7.9880124465964109</v>
          </cell>
          <cell r="AAJ34">
            <v>5.5147038729516408E-2</v>
          </cell>
          <cell r="AAK34">
            <v>0.93824309480310297</v>
          </cell>
          <cell r="AAL34">
            <v>0.40862821399195698</v>
          </cell>
          <cell r="AAM34">
            <v>0.41896235462942699</v>
          </cell>
          <cell r="AAN34">
            <v>5.5939447133383107</v>
          </cell>
          <cell r="AAO34">
            <v>5.2484799999999998</v>
          </cell>
          <cell r="AAP34">
            <v>0.347718872166972</v>
          </cell>
          <cell r="AAQ34">
            <v>-5.6714682745141277E-2</v>
          </cell>
          <cell r="AAR34">
            <v>1.6766651557603249E-2</v>
          </cell>
          <cell r="AAS34" t="e">
            <v>#N/A</v>
          </cell>
          <cell r="AAT34">
            <v>2132.603161033147</v>
          </cell>
          <cell r="AAU34">
            <v>-4.4371867313086621E-2</v>
          </cell>
          <cell r="AAV34">
            <v>5.84702247162231</v>
          </cell>
          <cell r="AAW34">
            <v>0.69001389357770115</v>
          </cell>
          <cell r="AAX34">
            <v>1.6019085687110299</v>
          </cell>
          <cell r="AAY34">
            <v>5.8069536844062846</v>
          </cell>
          <cell r="AAZ34">
            <v>5.7548352722804443</v>
          </cell>
          <cell r="ABA34">
            <v>57.31908621118361</v>
          </cell>
          <cell r="ABB34">
            <v>56.501170538228713</v>
          </cell>
          <cell r="ABC34">
            <v>2.8983973893581978</v>
          </cell>
          <cell r="ABD34">
            <v>1.5030041159087131</v>
          </cell>
          <cell r="ABE34">
            <v>6.1564466233912629</v>
          </cell>
          <cell r="ABF34">
            <v>6.3</v>
          </cell>
          <cell r="ABG34">
            <v>2060.8059300999498</v>
          </cell>
          <cell r="ABH34">
            <v>1.1424002032734599</v>
          </cell>
          <cell r="ABI34">
            <v>156.8226714049388</v>
          </cell>
          <cell r="ABJ34">
            <v>147.1679673465174</v>
          </cell>
          <cell r="ABK34">
            <v>304766.64155981928</v>
          </cell>
          <cell r="ABL34">
            <v>149.07</v>
          </cell>
          <cell r="ABM34">
            <v>307204.3399999995</v>
          </cell>
          <cell r="ABN34">
            <v>11.6414271732862</v>
          </cell>
          <cell r="ABO34">
            <v>-2.5221465037574831</v>
          </cell>
          <cell r="ABP34">
            <v>149.07</v>
          </cell>
          <cell r="ABQ34">
            <v>277.55650000000003</v>
          </cell>
          <cell r="ABR34">
            <v>375.34</v>
          </cell>
          <cell r="ABS34">
            <v>-7.3060914280456783</v>
          </cell>
          <cell r="ABT34">
            <v>-7.3070487364133081</v>
          </cell>
          <cell r="ABU34">
            <v>-7.3077894794422757</v>
          </cell>
          <cell r="ABV34">
            <v>6.403751193087992E-2</v>
          </cell>
          <cell r="ABW34">
            <v>1.0190892150011599</v>
          </cell>
          <cell r="ABX34">
            <v>0.68744281855092004</v>
          </cell>
          <cell r="ABY34">
            <v>0.57139907852159</v>
          </cell>
          <cell r="ABZ34">
            <v>3.34098325238002</v>
          </cell>
          <cell r="ACA34">
            <v>3.40476</v>
          </cell>
          <cell r="ACB34">
            <v>0.60467480619472103</v>
          </cell>
          <cell r="ACC34">
            <v>-2.5221465037567899E-2</v>
          </cell>
          <cell r="ACD34" t="e">
            <v>#N/A</v>
          </cell>
          <cell r="ACE34" t="e">
            <v>#N/A</v>
          </cell>
          <cell r="ACF34">
            <v>2070.876203937944</v>
          </cell>
          <cell r="ACG34">
            <v>-2.1567992346627211E-2</v>
          </cell>
          <cell r="ACH34">
            <v>561.98512738860802</v>
          </cell>
          <cell r="ACI34">
            <v>-0.48258183405185401</v>
          </cell>
          <cell r="ACJ34">
            <v>-0.94478892858930186</v>
          </cell>
          <cell r="ACK34">
            <v>564.71031679246516</v>
          </cell>
          <cell r="ACL34">
            <v>567.34534337972661</v>
          </cell>
          <cell r="ACM34">
            <v>69.493665256186432</v>
          </cell>
          <cell r="ACN34">
            <v>69.211107551037713</v>
          </cell>
          <cell r="ACO34">
            <v>2.0394395472440152</v>
          </cell>
          <cell r="ACP34">
            <v>1.4955119442396909</v>
          </cell>
          <cell r="ACQ34">
            <v>5.9613449999999997</v>
          </cell>
          <cell r="ACR34">
            <v>6.8</v>
          </cell>
          <cell r="ACS34">
            <v>1491.8096854196499</v>
          </cell>
          <cell r="ACT34">
            <v>113.747312664445</v>
          </cell>
          <cell r="ACU34">
            <v>8186.5351545130079</v>
          </cell>
          <cell r="ACV34">
            <v>7698.5075504062052</v>
          </cell>
          <cell r="ACW34">
            <v>11467958.470559631</v>
          </cell>
          <cell r="ACX34">
            <v>7661</v>
          </cell>
          <cell r="ACY34">
            <v>11428753.99999994</v>
          </cell>
          <cell r="ACZ34">
            <v>1476.2394093269199</v>
          </cell>
          <cell r="ADA34">
            <v>0.78577734239253516</v>
          </cell>
          <cell r="ADB34">
            <v>7659</v>
          </cell>
          <cell r="ADC34">
            <v>11828.354499999999</v>
          </cell>
          <cell r="ADD34">
            <v>15611</v>
          </cell>
          <cell r="ADE34">
            <v>-6.7861311938805882</v>
          </cell>
          <cell r="ADF34">
            <v>-6.7752960203704617</v>
          </cell>
          <cell r="ADG34">
            <v>-6.7835195967048261</v>
          </cell>
          <cell r="ADH34">
            <v>5.6140855640611172E-2</v>
          </cell>
          <cell r="ADI34">
            <v>1.00322183953424</v>
          </cell>
          <cell r="ADJ34">
            <v>1.08605183114308</v>
          </cell>
          <cell r="ADK34">
            <v>0.65566297341382196</v>
          </cell>
          <cell r="ADL34">
            <v>368.47283963796002</v>
          </cell>
          <cell r="ADM34">
            <v>369.66</v>
          </cell>
          <cell r="ADN34">
            <v>0.65731697636757802</v>
          </cell>
          <cell r="ADO34">
            <v>7.8577734239275981E-3</v>
          </cell>
          <cell r="ADP34">
            <v>-5.7271078541175089E-3</v>
          </cell>
          <cell r="ADQ34">
            <v>2.011735905772314E-2</v>
          </cell>
          <cell r="ADR34">
            <v>1489.633983661487</v>
          </cell>
          <cell r="ADS34">
            <v>-5.0727452293986008E-2</v>
          </cell>
          <cell r="ADT34">
            <v>1031.0059933871601</v>
          </cell>
          <cell r="ADU34">
            <v>2.392386226675014</v>
          </cell>
          <cell r="ADV34">
            <v>2.2786650839679008</v>
          </cell>
          <cell r="ADW34">
            <v>1006.9166579483081</v>
          </cell>
          <cell r="ADX34">
            <v>1008.03622391897</v>
          </cell>
          <cell r="ADY34">
            <v>59.340498066493481</v>
          </cell>
          <cell r="ADZ34">
            <v>59.558262638040638</v>
          </cell>
          <cell r="AEA34">
            <v>4.0761019275811883</v>
          </cell>
          <cell r="AEB34">
            <v>3.642907942952434</v>
          </cell>
          <cell r="AEC34">
            <v>14.730857</v>
          </cell>
          <cell r="AED34">
            <v>11.3</v>
          </cell>
          <cell r="AEE34">
            <v>2081.8515183641798</v>
          </cell>
          <cell r="AEF34">
            <v>175.75900556996999</v>
          </cell>
          <cell r="AEG34">
            <v>17173.41479101191</v>
          </cell>
          <cell r="AEH34">
            <v>14643.62361613109</v>
          </cell>
          <cell r="AEI34">
            <v>30549152.440543871</v>
          </cell>
          <cell r="AEJ34">
            <v>15177.122730072</v>
          </cell>
          <cell r="AEK34">
            <v>31596515.999999899</v>
          </cell>
          <cell r="AEL34">
            <v>1928.35499004606</v>
          </cell>
          <cell r="AEM34">
            <v>-6.8405407335739383</v>
          </cell>
          <cell r="AEN34">
            <v>15177.122730072</v>
          </cell>
          <cell r="AEO34">
            <v>28834.647000000001</v>
          </cell>
          <cell r="AEP34">
            <v>38292</v>
          </cell>
          <cell r="AEQ34">
            <v>-6.9338199289669804</v>
          </cell>
          <cell r="AER34">
            <v>-6.9322626615059848</v>
          </cell>
          <cell r="AES34">
            <v>-6.9355506519087129</v>
          </cell>
          <cell r="AET34">
            <v>6.0077233079801479E-2</v>
          </cell>
          <cell r="AEU34">
            <v>3.7154500000000001</v>
          </cell>
          <cell r="AEV34">
            <v>1.8083463502613499</v>
          </cell>
          <cell r="AEW34">
            <v>0.60800500473879404</v>
          </cell>
          <cell r="AEX34">
            <v>141.12395537552601</v>
          </cell>
          <cell r="AEY34">
            <v>524.33900000000006</v>
          </cell>
          <cell r="AEZ34">
            <v>0.59105902255534903</v>
          </cell>
          <cell r="AFA34">
            <v>1.1161402305986451E-2</v>
          </cell>
          <cell r="AFB34">
            <v>1.229268549678806E-2</v>
          </cell>
          <cell r="AFC34" t="e">
            <v>#N/A</v>
          </cell>
          <cell r="AFD34">
            <v>2086.1743815165801</v>
          </cell>
          <cell r="AFE34">
            <v>0.10598832650345889</v>
          </cell>
          <cell r="AFF34">
            <v>169.09516505571099</v>
          </cell>
          <cell r="AFG34">
            <v>0.30066040295806401</v>
          </cell>
          <cell r="AFH34">
            <v>-1.549760039493886</v>
          </cell>
          <cell r="AFI34">
            <v>168.5882868331783</v>
          </cell>
          <cell r="AFJ34">
            <v>171.75698619276551</v>
          </cell>
          <cell r="AFK34">
            <v>66.260751010605844</v>
          </cell>
          <cell r="AFL34">
            <v>65.82618312385992</v>
          </cell>
          <cell r="AFM34">
            <v>1.366134990848433</v>
          </cell>
          <cell r="AFN34">
            <v>0.6659324923479204</v>
          </cell>
          <cell r="AFO34">
            <v>6.7994289999999999</v>
          </cell>
          <cell r="AFP34">
            <v>8.1</v>
          </cell>
          <cell r="AFQ34">
            <v>1893.72044735533</v>
          </cell>
          <cell r="AFR34">
            <v>39.562542483574802</v>
          </cell>
          <cell r="AFS34">
            <v>5108.3326572559099</v>
          </cell>
          <cell r="AFT34">
            <v>4760.9952051419796</v>
          </cell>
          <cell r="AFU34">
            <v>9016882.8207127936</v>
          </cell>
          <cell r="AFV34">
            <v>4725.55</v>
          </cell>
          <cell r="AFW34">
            <v>8948870.6599999797</v>
          </cell>
          <cell r="AFX34">
            <v>419.201856537156</v>
          </cell>
          <cell r="AFY34">
            <v>-0.4183909311710643</v>
          </cell>
          <cell r="AFZ34">
            <v>4730.88</v>
          </cell>
          <cell r="AGA34">
            <v>7760.3355000000001</v>
          </cell>
          <cell r="AGB34">
            <v>10108.98</v>
          </cell>
          <cell r="AGC34">
            <v>-7.3875363677212009</v>
          </cell>
          <cell r="AGD34">
            <v>-7.388214091731502</v>
          </cell>
          <cell r="AGE34">
            <v>-7.3954598371395521</v>
          </cell>
          <cell r="AGF34">
            <v>5.6547570822916407E-2</v>
          </cell>
          <cell r="AGG34">
            <v>0.99055775580850103</v>
          </cell>
          <cell r="AGH34">
            <v>0.76630340375769301</v>
          </cell>
          <cell r="AGI34">
            <v>0.61093647628464798</v>
          </cell>
          <cell r="AGJ34">
            <v>103.306404295907</v>
          </cell>
          <cell r="AGK34">
            <v>102.33096</v>
          </cell>
          <cell r="AGL34">
            <v>0.637840088558703</v>
          </cell>
          <cell r="AGM34">
            <v>9.2915910415355615E-3</v>
          </cell>
          <cell r="AGN34">
            <v>-4.9469641212746968E-3</v>
          </cell>
          <cell r="AGO34">
            <v>3.1164473699431979E-2</v>
          </cell>
          <cell r="AGP34">
            <v>1893.9071417199409</v>
          </cell>
          <cell r="AGQ34">
            <v>0.62631919361664234</v>
          </cell>
          <cell r="AGR34">
            <v>521.55370439767296</v>
          </cell>
          <cell r="AGS34">
            <v>-0.1959910369442541</v>
          </cell>
          <cell r="AGT34">
            <v>0.42726778516373187</v>
          </cell>
          <cell r="AGU34">
            <v>522.57791026283871</v>
          </cell>
          <cell r="AGV34">
            <v>519.33475429540943</v>
          </cell>
          <cell r="AGW34">
            <v>70.789752479778898</v>
          </cell>
          <cell r="AGX34">
            <v>71.048826653232567</v>
          </cell>
          <cell r="AGY34">
            <v>-5.2328206483022832</v>
          </cell>
          <cell r="AGZ34">
            <v>0.62909280450167415</v>
          </cell>
          <cell r="AHA34">
            <v>8.2403636045239939</v>
          </cell>
          <cell r="AHB34">
            <v>7.4</v>
          </cell>
          <cell r="AHC34">
            <v>1860.5239103768999</v>
          </cell>
          <cell r="AHD34">
            <v>78.718206050000006</v>
          </cell>
          <cell r="AHE34">
            <v>12282.25933199057</v>
          </cell>
          <cell r="AHF34">
            <v>11270.156504183969</v>
          </cell>
          <cell r="AHG34">
            <v>20870062.773782019</v>
          </cell>
          <cell r="AHH34">
            <v>11331.9</v>
          </cell>
          <cell r="AHI34">
            <v>21083270.899999991</v>
          </cell>
          <cell r="AHJ34">
            <v>1036.424675</v>
          </cell>
          <cell r="AHK34">
            <v>40.49705542989237</v>
          </cell>
          <cell r="AHL34">
            <v>11331.9</v>
          </cell>
          <cell r="AHM34">
            <v>17287.068500000001</v>
          </cell>
          <cell r="AHN34">
            <v>22545.93</v>
          </cell>
          <cell r="AHO34">
            <v>-7.135017823268357</v>
          </cell>
          <cell r="AHP34">
            <v>-7.118506188437375</v>
          </cell>
          <cell r="AHQ34">
            <v>-7.1264492930816896</v>
          </cell>
          <cell r="AHR34">
            <v>8.2661141506109911E-2</v>
          </cell>
          <cell r="AHS34">
            <v>0.81115000000000004</v>
          </cell>
          <cell r="AHT34">
            <v>0.242868882000251</v>
          </cell>
          <cell r="AHU34">
            <v>0.29162429271606799</v>
          </cell>
          <cell r="AHV34">
            <v>31.436972199963002</v>
          </cell>
          <cell r="AHW34">
            <v>25.5001</v>
          </cell>
          <cell r="AHX34">
            <v>5.0363084970023397E-2</v>
          </cell>
          <cell r="AHY34">
            <v>-0.3664815401176208</v>
          </cell>
          <cell r="AHZ34" t="e">
            <v>#N/A</v>
          </cell>
          <cell r="AIA34" t="e">
            <v>#N/A</v>
          </cell>
          <cell r="AIB34">
            <v>1851.7988429028601</v>
          </cell>
          <cell r="AIC34">
            <v>0.2711326007821091</v>
          </cell>
          <cell r="AID34">
            <v>3042.3070028614602</v>
          </cell>
          <cell r="AIE34">
            <v>-2.3918259792823688</v>
          </cell>
          <cell r="AIF34">
            <v>-1.835557687643663</v>
          </cell>
          <cell r="AIG34">
            <v>3116.856793382613</v>
          </cell>
          <cell r="AIH34">
            <v>3099.194505868968</v>
          </cell>
          <cell r="AII34">
            <v>71.557933951547582</v>
          </cell>
          <cell r="AIJ34">
            <v>71.791228001392838</v>
          </cell>
          <cell r="AIK34">
            <v>3.1243800702288378</v>
          </cell>
          <cell r="AIL34">
            <v>1.919570772765766</v>
          </cell>
          <cell r="AIM34">
            <v>7.3310420000000001</v>
          </cell>
          <cell r="AIN34">
            <v>11</v>
          </cell>
          <cell r="AIO34">
            <v>1652.06356968215</v>
          </cell>
          <cell r="AIP34">
            <v>616.07899622461503</v>
          </cell>
          <cell r="AIQ34">
            <v>4610.4879414950092</v>
          </cell>
          <cell r="AIR34">
            <v>4272.4911340990748</v>
          </cell>
          <cell r="AIS34">
            <v>7035831.613614196</v>
          </cell>
          <cell r="AIT34">
            <v>4090</v>
          </cell>
          <cell r="AIU34">
            <v>6756939.9999999925</v>
          </cell>
          <cell r="AIV34">
            <v>11217.844857636701</v>
          </cell>
          <cell r="AIW34">
            <v>-0.93701442797131662</v>
          </cell>
          <cell r="AIX34">
            <v>3946.3</v>
          </cell>
          <cell r="AIY34">
            <v>6422.0770000000002</v>
          </cell>
          <cell r="AIZ34">
            <v>8846.75</v>
          </cell>
          <cell r="AJA34">
            <v>-5.4654224327855383</v>
          </cell>
          <cell r="AJB34">
            <v>-5.4620221159624576</v>
          </cell>
          <cell r="AJC34">
            <v>-5.4675032371750074</v>
          </cell>
          <cell r="AJD34">
            <v>3.9956170959624997E-2</v>
          </cell>
          <cell r="AJE34">
            <v>8.6511700000000005</v>
          </cell>
          <cell r="AJF34">
            <v>11.151124153009899</v>
          </cell>
          <cell r="AJG34">
            <v>0.81568604957823498</v>
          </cell>
          <cell r="AJH34">
            <v>236.73988605009399</v>
          </cell>
          <cell r="AJI34">
            <v>2048.0770000000002</v>
          </cell>
          <cell r="AJJ34">
            <v>0.64217307221751796</v>
          </cell>
          <cell r="AJK34">
            <v>1.937989053876585E-3</v>
          </cell>
          <cell r="AJL34">
            <v>-1.327496757994651E-2</v>
          </cell>
          <cell r="AJM34">
            <v>-1.9330522943588611E-3</v>
          </cell>
          <cell r="AJN34">
            <v>1646.7750061458739</v>
          </cell>
          <cell r="AJO34">
            <v>0.3928633871315812</v>
          </cell>
          <cell r="AJP34">
            <v>27.8708455564282</v>
          </cell>
          <cell r="AJQ34">
            <v>-1.2985295446521941</v>
          </cell>
          <cell r="AJR34">
            <v>-0.21896233955378541</v>
          </cell>
          <cell r="AJS34">
            <v>28.237518071260009</v>
          </cell>
          <cell r="AJT34">
            <v>27.932006130535932</v>
          </cell>
          <cell r="AJU34">
            <v>61.384474396193447</v>
          </cell>
          <cell r="AJV34">
            <v>62.367566831496028</v>
          </cell>
          <cell r="AJW34">
            <v>5.5918170522874178</v>
          </cell>
          <cell r="AJX34">
            <v>1.8367015647949181</v>
          </cell>
          <cell r="AJY34">
            <v>5.9551081983879719</v>
          </cell>
          <cell r="AJZ34">
            <v>6.9</v>
          </cell>
          <cell r="AKA34">
            <v>1714.9644579127601</v>
          </cell>
          <cell r="AKB34">
            <v>6.5893639559241999</v>
          </cell>
          <cell r="AKC34">
            <v>968.7395118640859</v>
          </cell>
          <cell r="AKD34">
            <v>911.05002577204414</v>
          </cell>
          <cell r="AKE34">
            <v>1575277.0396809869</v>
          </cell>
          <cell r="AKF34">
            <v>887.68</v>
          </cell>
          <cell r="AKG34">
            <v>1522339.649999999</v>
          </cell>
          <cell r="AKH34">
            <v>54.434579503998897</v>
          </cell>
          <cell r="AKI34">
            <v>-1.074431037720359</v>
          </cell>
          <cell r="AKJ34">
            <v>887.68</v>
          </cell>
          <cell r="AKK34">
            <v>1553.2745</v>
          </cell>
          <cell r="AKL34">
            <v>1986.33</v>
          </cell>
          <cell r="AKM34">
            <v>-7.324612000594704</v>
          </cell>
          <cell r="AKN34">
            <v>-7.3438751235068453</v>
          </cell>
          <cell r="AKO34">
            <v>-7.3337604532703002</v>
          </cell>
          <cell r="AKP34">
            <v>9.2527674275437996E-2</v>
          </cell>
          <cell r="AKQ34">
            <v>0.75524119512602195</v>
          </cell>
          <cell r="AKR34">
            <v>0.54487995284025104</v>
          </cell>
          <cell r="AKS34">
            <v>0.65619515107371995</v>
          </cell>
          <cell r="AKT34">
            <v>18.288713710452701</v>
          </cell>
          <cell r="AKU34">
            <v>13.812390000000001</v>
          </cell>
          <cell r="AKV34">
            <v>0.46563411294948698</v>
          </cell>
          <cell r="AKW34">
            <v>-3.3202000992015743E-2</v>
          </cell>
          <cell r="AKX34">
            <v>-7.6605793096860336E-3</v>
          </cell>
          <cell r="AKY34">
            <v>-3.015050782164767E-2</v>
          </cell>
          <cell r="AKZ34">
            <v>1729.078530398001</v>
          </cell>
          <cell r="ALA34">
            <v>-0.35246474606553951</v>
          </cell>
          <cell r="ALB34">
            <v>45.279638159840502</v>
          </cell>
          <cell r="ALC34">
            <v>3.925115941605561</v>
          </cell>
          <cell r="ALD34">
            <v>4.5858449496946951</v>
          </cell>
          <cell r="ALE34">
            <v>43.569485344892627</v>
          </cell>
          <cell r="ALF34">
            <v>43.294231816571163</v>
          </cell>
          <cell r="ALG34">
            <v>60.28836631513478</v>
          </cell>
          <cell r="ALH34">
            <v>60.451389341395533</v>
          </cell>
          <cell r="ALI34">
            <v>4.5143252824309421</v>
          </cell>
          <cell r="ALJ34">
            <v>3.0798728623707921</v>
          </cell>
          <cell r="ALK34">
            <v>14.399696519084131</v>
          </cell>
          <cell r="ALL34">
            <v>12.2</v>
          </cell>
          <cell r="ALM34">
            <v>1829.99798018704</v>
          </cell>
          <cell r="ALN34">
            <v>14.445320583405</v>
          </cell>
          <cell r="ALO34">
            <v>2431.2832444145579</v>
          </cell>
          <cell r="ALP34">
            <v>2081.185835699519</v>
          </cell>
          <cell r="ALQ34">
            <v>3804631.1739163208</v>
          </cell>
          <cell r="ALR34">
            <v>2128.91</v>
          </cell>
          <cell r="ALS34">
            <v>3895900.9999999912</v>
          </cell>
          <cell r="ALT34">
            <v>84.396361113050091</v>
          </cell>
          <cell r="ALU34">
            <v>3.6560095241187298</v>
          </cell>
          <cell r="ALV34">
            <v>2128.91</v>
          </cell>
          <cell r="ALW34">
            <v>4021.8815</v>
          </cell>
          <cell r="ALX34">
            <v>5383.47</v>
          </cell>
          <cell r="ALY34">
            <v>-7.6036091536546122</v>
          </cell>
          <cell r="ALZ34">
            <v>-7.6262839339706989</v>
          </cell>
          <cell r="AMA34">
            <v>-7.6267007203555508</v>
          </cell>
          <cell r="AMB34">
            <v>0.14393020076724369</v>
          </cell>
          <cell r="AMC34">
            <v>1.26511651065524</v>
          </cell>
          <cell r="AMD34">
            <v>0.53834582149517896</v>
          </cell>
          <cell r="AME34">
            <v>0.429062955602448</v>
          </cell>
          <cell r="AMF34">
            <v>19.427815377470601</v>
          </cell>
          <cell r="AMG34">
            <v>24.57845</v>
          </cell>
          <cell r="AMH34">
            <v>0.49708611898464489</v>
          </cell>
          <cell r="AMI34">
            <v>5.2358326815839212E-2</v>
          </cell>
          <cell r="AMJ34">
            <v>6.0039060548737781E-3</v>
          </cell>
          <cell r="AMK34" t="e">
            <v>#N/A</v>
          </cell>
          <cell r="AML34">
            <v>1828.1073744851451</v>
          </cell>
          <cell r="AMM34">
            <v>-0.4953340989108046</v>
          </cell>
          <cell r="AMN34">
            <v>1531.24391342633</v>
          </cell>
          <cell r="AMO34">
            <v>1.3369960103503999</v>
          </cell>
          <cell r="AMP34">
            <v>-0.41854338307387717</v>
          </cell>
          <cell r="AMQ34">
            <v>1511.0413508507111</v>
          </cell>
          <cell r="AMR34">
            <v>1537.6797703580289</v>
          </cell>
          <cell r="AMS34">
            <v>66.655611911410801</v>
          </cell>
          <cell r="AMT34">
            <v>66.564229556984458</v>
          </cell>
          <cell r="AMU34">
            <v>3.1051081330203618</v>
          </cell>
          <cell r="AMV34">
            <v>2.0829305310462232</v>
          </cell>
          <cell r="AMW34">
            <v>7.5059659999999999</v>
          </cell>
          <cell r="AMX34">
            <v>7</v>
          </cell>
          <cell r="AMY34">
            <v>1586.26830720209</v>
          </cell>
          <cell r="AMZ34">
            <v>247.29654272985701</v>
          </cell>
          <cell r="ANA34">
            <v>28483.049495537409</v>
          </cell>
          <cell r="ANB34">
            <v>26345.121484639199</v>
          </cell>
          <cell r="ANC34">
            <v>41632199.312683791</v>
          </cell>
          <cell r="AND34">
            <v>26525.601640000001</v>
          </cell>
          <cell r="ANE34">
            <v>42076721.210999787</v>
          </cell>
          <cell r="ANF34">
            <v>3662.5220240963599</v>
          </cell>
          <cell r="ANG34">
            <v>2.5390271267188291</v>
          </cell>
          <cell r="ANH34">
            <v>26523</v>
          </cell>
          <cell r="ANI34">
            <v>42790.324000000001</v>
          </cell>
          <cell r="ANJ34">
            <v>58314.133609999997</v>
          </cell>
          <cell r="ANK34">
            <v>-6.9489852274589241</v>
          </cell>
          <cell r="ANL34">
            <v>-6.9453934953808609</v>
          </cell>
          <cell r="ANM34">
            <v>-6.9553631059560814</v>
          </cell>
          <cell r="ANN34">
            <v>5.1481079901651863E-2</v>
          </cell>
          <cell r="ANO34">
            <v>0.69230399999999903</v>
          </cell>
          <cell r="ANP34">
            <v>0.84701802623317901</v>
          </cell>
          <cell r="ANQ34">
            <v>0.79989025193130603</v>
          </cell>
          <cell r="ANR34">
            <v>1377.1479003443501</v>
          </cell>
          <cell r="ANS34">
            <v>953.40499999999997</v>
          </cell>
          <cell r="ANT34">
            <v>0.54635987703776001</v>
          </cell>
          <cell r="ANU34">
            <v>7.2388836657845332E-3</v>
          </cell>
          <cell r="ANV34">
            <v>-1.277651549009557E-2</v>
          </cell>
          <cell r="ANW34">
            <v>5.2642324730589607E-2</v>
          </cell>
          <cell r="ANX34">
            <v>1580.262187705526</v>
          </cell>
          <cell r="ANY34">
            <v>-0.21134941546048219</v>
          </cell>
          <cell r="ANZ34">
            <v>13166.094119236401</v>
          </cell>
          <cell r="AOA34">
            <v>-0.31025723654553028</v>
          </cell>
          <cell r="AOB34">
            <v>-0.63578837286155654</v>
          </cell>
          <cell r="AOC34">
            <v>13207.07000967706</v>
          </cell>
          <cell r="AOD34">
            <v>13250.338229061599</v>
          </cell>
          <cell r="AOE34">
            <v>74.243205070254476</v>
          </cell>
          <cell r="AOF34">
            <v>74.186946770637448</v>
          </cell>
          <cell r="AOG34">
            <v>1.439061915794948</v>
          </cell>
          <cell r="AOH34">
            <v>1.511403420200885</v>
          </cell>
          <cell r="AOI34">
            <v>4.9380319999999998</v>
          </cell>
          <cell r="AOJ34">
            <v>5</v>
          </cell>
          <cell r="AOK34">
            <v>1706.16740578092</v>
          </cell>
          <cell r="AOL34">
            <v>2544.38782087769</v>
          </cell>
          <cell r="AOM34">
            <v>147679.79231723549</v>
          </cell>
          <cell r="AON34">
            <v>140387.3169150769</v>
          </cell>
          <cell r="AOO34">
            <v>239034378.23730469</v>
          </cell>
          <cell r="AOP34">
            <v>140402.19342975601</v>
          </cell>
          <cell r="AOQ34">
            <v>239549646.1299977</v>
          </cell>
          <cell r="AOR34">
            <v>29324.778744080799</v>
          </cell>
          <cell r="AOS34">
            <v>0.48302044613062201</v>
          </cell>
          <cell r="AOT34">
            <v>139940.668505437</v>
          </cell>
          <cell r="AOU34">
            <v>199064.389014168</v>
          </cell>
          <cell r="AOV34">
            <v>272958</v>
          </cell>
          <cell r="AOW34">
            <v>-6.6560419769680621</v>
          </cell>
          <cell r="AOX34">
            <v>-6.6478410429873112</v>
          </cell>
          <cell r="AOY34">
            <v>-6.6515349350115542</v>
          </cell>
          <cell r="AOZ34">
            <v>5.9799843926099799E-2</v>
          </cell>
          <cell r="APA34">
            <v>1.1340399999999999</v>
          </cell>
          <cell r="APB34">
            <v>1.1949980211120901</v>
          </cell>
          <cell r="APC34">
            <v>0.65567826246927396</v>
          </cell>
          <cell r="APD34">
            <v>7563.7120383760703</v>
          </cell>
          <cell r="APE34">
            <v>8577.5519999999997</v>
          </cell>
          <cell r="APF34">
            <v>0.67035595231274892</v>
          </cell>
          <cell r="APG34">
            <v>4.8302044613076989E-3</v>
          </cell>
          <cell r="APH34">
            <v>2.36122596407365E-4</v>
          </cell>
          <cell r="API34">
            <v>5.2495777789830618E-2</v>
          </cell>
          <cell r="APJ34">
            <v>1702.6778735425321</v>
          </cell>
          <cell r="APK34">
            <v>0.41680587038772637</v>
          </cell>
        </row>
        <row r="35">
          <cell r="A35">
            <v>1998</v>
          </cell>
          <cell r="B35">
            <v>283.44151247296202</v>
          </cell>
          <cell r="C35">
            <v>6.3372220560875547E-2</v>
          </cell>
          <cell r="D35">
            <v>-0.36788831163052649</v>
          </cell>
          <cell r="E35">
            <v>283.26200305162291</v>
          </cell>
          <cell r="F35">
            <v>284.48811098124042</v>
          </cell>
          <cell r="G35">
            <v>63.540327964629512</v>
          </cell>
          <cell r="H35">
            <v>63.376615525110807</v>
          </cell>
          <cell r="I35">
            <v>2.6431843391269361</v>
          </cell>
          <cell r="J35">
            <v>1.3298659311379519</v>
          </cell>
          <cell r="K35">
            <v>4.191592</v>
          </cell>
          <cell r="L35">
            <v>4.7</v>
          </cell>
          <cell r="M35">
            <v>1792.76711039067</v>
          </cell>
          <cell r="N35">
            <v>72.5710217572625</v>
          </cell>
          <cell r="O35">
            <v>3835.2555352528871</v>
          </cell>
          <cell r="P35">
            <v>3674.497271057669</v>
          </cell>
          <cell r="Q35">
            <v>6606976.3011615658</v>
          </cell>
          <cell r="R35">
            <v>3664.44</v>
          </cell>
          <cell r="S35">
            <v>6569487.5099999867</v>
          </cell>
          <cell r="T35">
            <v>897.39998870463899</v>
          </cell>
          <cell r="U35">
            <v>1.8226737224868781</v>
          </cell>
          <cell r="V35">
            <v>3672.28</v>
          </cell>
          <cell r="W35">
            <v>6051.5309999999899</v>
          </cell>
          <cell r="X35">
            <v>7976.79</v>
          </cell>
          <cell r="Y35">
            <v>-6.9364849405141866</v>
          </cell>
          <cell r="Z35">
            <v>-6.9364429999272357</v>
          </cell>
          <cell r="AA35">
            <v>-6.9408171447987579</v>
          </cell>
          <cell r="AB35">
            <v>5.6557577163464677E-2</v>
          </cell>
          <cell r="AC35">
            <v>1.00684578097861</v>
          </cell>
          <cell r="AD35">
            <v>1.1089823585113301</v>
          </cell>
          <cell r="AE35">
            <v>0.68425662653025798</v>
          </cell>
          <cell r="AF35">
            <v>193.946733143383</v>
          </cell>
          <cell r="AG35">
            <v>195.27445</v>
          </cell>
          <cell r="AH35">
            <v>0.68895104518620898</v>
          </cell>
          <cell r="AI35">
            <v>1.8226737224871E-2</v>
          </cell>
          <cell r="AJ35">
            <v>1.545725515255952E-2</v>
          </cell>
          <cell r="AK35">
            <v>2.9514826810385902E-2</v>
          </cell>
          <cell r="AL35">
            <v>1798.062650148549</v>
          </cell>
          <cell r="AM35">
            <v>-5.6601846051818061E-2</v>
          </cell>
          <cell r="AN35">
            <v>337.63059541120799</v>
          </cell>
          <cell r="AO35">
            <v>-0.1513820931134835</v>
          </cell>
          <cell r="AP35">
            <v>-0.81249595338463987</v>
          </cell>
          <cell r="AQ35">
            <v>338.14248257904211</v>
          </cell>
          <cell r="AR35">
            <v>340.39630158707388</v>
          </cell>
          <cell r="AS35">
            <v>57.009717399795228</v>
          </cell>
          <cell r="AT35">
            <v>56.715402099083789</v>
          </cell>
          <cell r="AU35">
            <v>0.40995815042865758</v>
          </cell>
          <cell r="AV35">
            <v>0.9864650322684021</v>
          </cell>
          <cell r="AW35">
            <v>8.3091240000000006</v>
          </cell>
          <cell r="AX35">
            <v>9.4</v>
          </cell>
          <cell r="AY35">
            <v>1574.19836936007</v>
          </cell>
          <cell r="AZ35">
            <v>72.020999686502805</v>
          </cell>
          <cell r="BA35">
            <v>4363.5591143499196</v>
          </cell>
          <cell r="BB35">
            <v>4000.9855767252839</v>
          </cell>
          <cell r="BC35">
            <v>6306532.490160997</v>
          </cell>
          <cell r="BD35">
            <v>3973.9</v>
          </cell>
          <cell r="BE35">
            <v>6255706.8999999827</v>
          </cell>
          <cell r="BF35">
            <v>901.48648179740098</v>
          </cell>
          <cell r="BG35">
            <v>-1.7128079889251471</v>
          </cell>
          <cell r="BH35">
            <v>4036.3</v>
          </cell>
          <cell r="BI35">
            <v>7693.7815000000001</v>
          </cell>
          <cell r="BJ35">
            <v>10202.4</v>
          </cell>
          <cell r="BK35">
            <v>-6.7313164426271017</v>
          </cell>
          <cell r="BL35">
            <v>-6.728500494827756</v>
          </cell>
          <cell r="BM35">
            <v>-6.7350611760819232</v>
          </cell>
          <cell r="BN35">
            <v>6.0843427816108617E-2</v>
          </cell>
          <cell r="BO35">
            <v>1.00696085017563</v>
          </cell>
          <cell r="BP35">
            <v>1.12441225219102</v>
          </cell>
          <cell r="BQ35">
            <v>0.68422630302638299</v>
          </cell>
          <cell r="BR35">
            <v>231.01573408680699</v>
          </cell>
          <cell r="BS35">
            <v>232.62379999999999</v>
          </cell>
          <cell r="BT35">
            <v>0.70052699418343289</v>
          </cell>
          <cell r="BU35">
            <v>-1.7128079889254199E-2</v>
          </cell>
          <cell r="BV35">
            <v>-2.4992148704905931E-2</v>
          </cell>
          <cell r="BW35">
            <v>5.0333751618325831E-2</v>
          </cell>
          <cell r="BX35">
            <v>1576.2447450067421</v>
          </cell>
          <cell r="BY35">
            <v>8.3289105810990804E-2</v>
          </cell>
          <cell r="BZ35">
            <v>69.353317400659506</v>
          </cell>
          <cell r="CA35">
            <v>1.850314489582638</v>
          </cell>
          <cell r="CB35">
            <v>-1.4454158216383961</v>
          </cell>
          <cell r="CC35">
            <v>68.093375801753695</v>
          </cell>
          <cell r="CD35">
            <v>70.370463209652044</v>
          </cell>
          <cell r="CE35">
            <v>61.930850718000293</v>
          </cell>
          <cell r="CF35">
            <v>62.57568990491221</v>
          </cell>
          <cell r="CG35">
            <v>6.1094842457564802</v>
          </cell>
          <cell r="CH35">
            <v>0.41498475025010251</v>
          </cell>
          <cell r="CI35">
            <v>18.039767587187718</v>
          </cell>
          <cell r="CJ35">
            <v>13.3</v>
          </cell>
          <cell r="CK35">
            <v>1649.9810116727001</v>
          </cell>
          <cell r="CL35">
            <v>6.5178327230350801</v>
          </cell>
          <cell r="CM35">
            <v>4041.5557467893459</v>
          </cell>
          <cell r="CN35">
            <v>3312.4684831619188</v>
          </cell>
          <cell r="CO35">
            <v>5543847.4717236068</v>
          </cell>
          <cell r="CP35">
            <v>3467.92</v>
          </cell>
          <cell r="CQ35">
            <v>5722002.1499999901</v>
          </cell>
          <cell r="CR35">
            <v>150.90694808420599</v>
          </cell>
          <cell r="CS35">
            <v>-798.6962226344026</v>
          </cell>
          <cell r="CT35">
            <v>3467.92</v>
          </cell>
          <cell r="CU35">
            <v>6458.6674999999996</v>
          </cell>
          <cell r="CV35">
            <v>8256.7900000000009</v>
          </cell>
          <cell r="CW35">
            <v>-7.6305072753282506</v>
          </cell>
          <cell r="CX35">
            <v>-7.6215905056570614</v>
          </cell>
          <cell r="CY35">
            <v>-7.6282818060153126</v>
          </cell>
          <cell r="CZ35">
            <v>2.9869162458205339E-2</v>
          </cell>
          <cell r="DA35">
            <v>1.96913</v>
          </cell>
          <cell r="DB35">
            <v>0.62343170421813998</v>
          </cell>
          <cell r="DC35">
            <v>0.37894249456760298</v>
          </cell>
          <cell r="DD35">
            <v>13.437426680818399</v>
          </cell>
          <cell r="DE35">
            <v>26.460039999999999</v>
          </cell>
          <cell r="DF35">
            <v>0.30647647039505699</v>
          </cell>
          <cell r="DG35">
            <v>0.31572841861846063</v>
          </cell>
          <cell r="DH35" t="e">
            <v>#N/A</v>
          </cell>
          <cell r="DI35">
            <v>-0.1054593577755991</v>
          </cell>
          <cell r="DJ35">
            <v>1673.630254870146</v>
          </cell>
          <cell r="DK35">
            <v>-0.78610422595560836</v>
          </cell>
          <cell r="DL35">
            <v>12.7855118960229</v>
          </cell>
          <cell r="DM35">
            <v>-1.330901202337798</v>
          </cell>
          <cell r="DN35">
            <v>-1.1050032487801791</v>
          </cell>
          <cell r="DO35">
            <v>12.957969670161649</v>
          </cell>
          <cell r="DP35">
            <v>12.928370813526721</v>
          </cell>
          <cell r="DQ35">
            <v>65.725698008555881</v>
          </cell>
          <cell r="DR35">
            <v>65.586348196119474</v>
          </cell>
          <cell r="DS35">
            <v>3.7374179780430339</v>
          </cell>
          <cell r="DT35">
            <v>1.3832248043465609</v>
          </cell>
          <cell r="DU35">
            <v>4.2831470320754939</v>
          </cell>
          <cell r="DV35">
            <v>5</v>
          </cell>
          <cell r="DW35">
            <v>1912.54259588185</v>
          </cell>
          <cell r="DX35">
            <v>2.52431267707136</v>
          </cell>
          <cell r="DY35">
            <v>319.34255282083348</v>
          </cell>
          <cell r="DZ35">
            <v>305.66464174753389</v>
          </cell>
          <cell r="EA35">
            <v>586093.77252996154</v>
          </cell>
          <cell r="EB35">
            <v>304.02</v>
          </cell>
          <cell r="EC35">
            <v>581451.20000000007</v>
          </cell>
          <cell r="ED35">
            <v>26.292185676595299</v>
          </cell>
          <cell r="EE35">
            <v>-2.6436764732693518</v>
          </cell>
          <cell r="EF35">
            <v>304.02</v>
          </cell>
          <cell r="EG35">
            <v>486.904</v>
          </cell>
          <cell r="EH35">
            <v>679.05</v>
          </cell>
          <cell r="EI35">
            <v>-7.2235659858673191</v>
          </cell>
          <cell r="EJ35">
            <v>-7.2152211026585329</v>
          </cell>
          <cell r="EK35">
            <v>-7.2153369031069214</v>
          </cell>
          <cell r="EL35">
            <v>7.0598765955356843E-2</v>
          </cell>
          <cell r="EM35">
            <v>0.989861159046874</v>
          </cell>
          <cell r="EN35">
            <v>0.85477811011619198</v>
          </cell>
          <cell r="EO35">
            <v>0.715855304977699</v>
          </cell>
          <cell r="EP35">
            <v>9.1525765176235012</v>
          </cell>
          <cell r="EQ35">
            <v>9.0597799999999999</v>
          </cell>
          <cell r="ER35">
            <v>0.69926392855669306</v>
          </cell>
          <cell r="ES35">
            <v>-2.3073256084060991E-2</v>
          </cell>
          <cell r="ET35">
            <v>2.7434875937765228E-4</v>
          </cell>
          <cell r="EU35" t="e">
            <v>#N/A</v>
          </cell>
          <cell r="EV35">
            <v>1917.4405295266381</v>
          </cell>
          <cell r="EW35">
            <v>0.3276835083571239</v>
          </cell>
          <cell r="EX35">
            <v>3455.7719978188302</v>
          </cell>
          <cell r="EY35">
            <v>-2.3675981676197781</v>
          </cell>
          <cell r="EZ35">
            <v>-1.621579896552483</v>
          </cell>
          <cell r="FA35">
            <v>3539.5749084938602</v>
          </cell>
          <cell r="FB35">
            <v>3512.7337826578168</v>
          </cell>
          <cell r="FC35">
            <v>66.998175776821057</v>
          </cell>
          <cell r="FD35">
            <v>66.861683135924878</v>
          </cell>
          <cell r="FE35">
            <v>-0.80944696810103522</v>
          </cell>
          <cell r="FF35">
            <v>0.59733846787821676</v>
          </cell>
          <cell r="FG35">
            <v>6.5604650000000007</v>
          </cell>
          <cell r="FH35">
            <v>6.5</v>
          </cell>
          <cell r="FI35">
            <v>1860.9530732348201</v>
          </cell>
          <cell r="FJ35">
            <v>891.09800240690299</v>
          </cell>
          <cell r="FK35">
            <v>5344.8002586972798</v>
          </cell>
          <cell r="FL35">
            <v>4994.1565084055346</v>
          </cell>
          <cell r="FM35">
            <v>9279108.8614657521</v>
          </cell>
          <cell r="FN35">
            <v>5007.59</v>
          </cell>
          <cell r="FO35">
            <v>9318889.9999999534</v>
          </cell>
          <cell r="FP35">
            <v>10881.477908822801</v>
          </cell>
          <cell r="FQ35">
            <v>-1.8512157375790039</v>
          </cell>
          <cell r="FR35">
            <v>5007.59</v>
          </cell>
          <cell r="FS35">
            <v>7993.8164999999999</v>
          </cell>
          <cell r="FT35">
            <v>10294.94</v>
          </cell>
          <cell r="FU35">
            <v>-5.5362950695999418</v>
          </cell>
          <cell r="FV35">
            <v>-5.5063519479472109</v>
          </cell>
          <cell r="FW35">
            <v>-5.5095536023563927</v>
          </cell>
          <cell r="FX35">
            <v>6.2449608273927919E-2</v>
          </cell>
          <cell r="FY35">
            <v>36.048699999999997</v>
          </cell>
          <cell r="FZ35">
            <v>16.809784171489099</v>
          </cell>
          <cell r="GA35">
            <v>0.46040113798652699</v>
          </cell>
          <cell r="GB35">
            <v>60.165387378740412</v>
          </cell>
          <cell r="GC35">
            <v>2168.884</v>
          </cell>
          <cell r="GD35">
            <v>0.54463523464582497</v>
          </cell>
          <cell r="GE35">
            <v>-1.07843429330377E-2</v>
          </cell>
          <cell r="GF35">
            <v>3.0200491241230182E-3</v>
          </cell>
          <cell r="GG35">
            <v>-1.244697271573895E-2</v>
          </cell>
          <cell r="GH35">
            <v>1857.993205829318</v>
          </cell>
          <cell r="GI35">
            <v>0.37039175498161381</v>
          </cell>
          <cell r="GJ35">
            <v>2688.2888686639199</v>
          </cell>
          <cell r="GK35">
            <v>6.3360856822369804E-2</v>
          </cell>
          <cell r="GL35">
            <v>-0.37507552531336202</v>
          </cell>
          <cell r="GM35">
            <v>2686.586624359451</v>
          </cell>
          <cell r="GN35">
            <v>2698.4099439362471</v>
          </cell>
          <cell r="GO35">
            <v>66.751016892576772</v>
          </cell>
          <cell r="GP35">
            <v>66.662785636567975</v>
          </cell>
          <cell r="GQ35">
            <v>0.75993556886873037</v>
          </cell>
          <cell r="GR35">
            <v>1.056189623564219</v>
          </cell>
          <cell r="GS35">
            <v>8.2391539999999992</v>
          </cell>
          <cell r="GT35">
            <v>9</v>
          </cell>
          <cell r="GU35">
            <v>1503.00988311688</v>
          </cell>
          <cell r="GV35">
            <v>579.97485262533496</v>
          </cell>
          <cell r="GW35">
            <v>42251.770150923527</v>
          </cell>
          <cell r="GX35">
            <v>38770.581740462912</v>
          </cell>
          <cell r="GY35">
            <v>57948201.690766707</v>
          </cell>
          <cell r="GZ35">
            <v>38500</v>
          </cell>
          <cell r="HA35">
            <v>57865880.499999881</v>
          </cell>
          <cell r="HB35">
            <v>8196.6299999999992</v>
          </cell>
          <cell r="HC35">
            <v>0.27255734817857041</v>
          </cell>
          <cell r="HD35">
            <v>38389</v>
          </cell>
          <cell r="HE35">
            <v>63381.344999999907</v>
          </cell>
          <cell r="HF35">
            <v>81446</v>
          </cell>
          <cell r="HG35">
            <v>-6.8752222843597641</v>
          </cell>
          <cell r="HH35">
            <v>-6.8711652290150127</v>
          </cell>
          <cell r="HI35">
            <v>-6.8767797385127496</v>
          </cell>
          <cell r="HJ35">
            <v>5.2588843579320872E-2</v>
          </cell>
          <cell r="HK35">
            <v>1.00680018201991</v>
          </cell>
          <cell r="HL35">
            <v>1.16420197801827</v>
          </cell>
          <cell r="HM35">
            <v>0.74718562885819495</v>
          </cell>
          <cell r="HN35">
            <v>2008.6508088851399</v>
          </cell>
          <cell r="HO35">
            <v>2022.31</v>
          </cell>
          <cell r="HP35">
            <v>0.72923185534036505</v>
          </cell>
          <cell r="HQ35">
            <v>2.72557348178437E-3</v>
          </cell>
          <cell r="HR35">
            <v>-8.3561853300366008E-3</v>
          </cell>
          <cell r="HS35">
            <v>5.3977011237506797E-2</v>
          </cell>
          <cell r="HT35">
            <v>1494.6435954632341</v>
          </cell>
          <cell r="HU35">
            <v>-0.71136320814169096</v>
          </cell>
          <cell r="HV35">
            <v>1756.9295847513399</v>
          </cell>
          <cell r="HW35">
            <v>1.3512371508527239</v>
          </cell>
          <cell r="HX35">
            <v>0.30642770526425611</v>
          </cell>
          <cell r="HY35">
            <v>1733.5058102313039</v>
          </cell>
          <cell r="HZ35">
            <v>1751.562312550717</v>
          </cell>
          <cell r="IA35">
            <v>72.205507083717336</v>
          </cell>
          <cell r="IB35">
            <v>72.130159414758225</v>
          </cell>
          <cell r="IC35">
            <v>0.10377853516487789</v>
          </cell>
          <cell r="ID35">
            <v>1.036976756449004</v>
          </cell>
          <cell r="IE35">
            <v>5.6747439999999996</v>
          </cell>
          <cell r="IF35">
            <v>5.4</v>
          </cell>
          <cell r="IG35">
            <v>1441.13514151291</v>
          </cell>
          <cell r="IH35">
            <v>342.54786914348898</v>
          </cell>
          <cell r="II35">
            <v>2863.9427662456551</v>
          </cell>
          <cell r="IJ35">
            <v>2701.4213459546959</v>
          </cell>
          <cell r="IK35">
            <v>3892285.0728083248</v>
          </cell>
          <cell r="IL35">
            <v>2712.12</v>
          </cell>
          <cell r="IM35">
            <v>3908531.439999993</v>
          </cell>
          <cell r="IN35">
            <v>4029.0992119940502</v>
          </cell>
          <cell r="IO35">
            <v>0.87871927575196018</v>
          </cell>
          <cell r="IP35">
            <v>2722.95</v>
          </cell>
          <cell r="IQ35">
            <v>3970.5205000000001</v>
          </cell>
          <cell r="IR35">
            <v>5303.23</v>
          </cell>
          <cell r="IS35">
            <v>-5.3002683037697231</v>
          </cell>
          <cell r="IT35">
            <v>-5.3012974567432289</v>
          </cell>
          <cell r="IU35">
            <v>-5.31098274896158</v>
          </cell>
          <cell r="IV35">
            <v>6.6670215855779202E-2</v>
          </cell>
          <cell r="IW35">
            <v>7.4992999999999999</v>
          </cell>
          <cell r="IX35">
            <v>10.4096282720272</v>
          </cell>
          <cell r="IY35">
            <v>0.67053955190657111</v>
          </cell>
          <cell r="IZ35">
            <v>158.043806755297</v>
          </cell>
          <cell r="JA35">
            <v>1185.21792</v>
          </cell>
          <cell r="JB35">
            <v>0.675401994501174</v>
          </cell>
          <cell r="JC35">
            <v>1.5905831478318672E-2</v>
          </cell>
          <cell r="JD35">
            <v>4.0242980808997807E-3</v>
          </cell>
          <cell r="JE35">
            <v>5.1283460198122272E-2</v>
          </cell>
          <cell r="JF35">
            <v>1440.82857664426</v>
          </cell>
          <cell r="JG35">
            <v>0.58457162001726015</v>
          </cell>
          <cell r="JH35">
            <v>13.3966103075395</v>
          </cell>
          <cell r="JI35">
            <v>2.7865790746710362</v>
          </cell>
          <cell r="JJ35">
            <v>0.48014522660559938</v>
          </cell>
          <cell r="JK35">
            <v>13.033423651357539</v>
          </cell>
          <cell r="JL35">
            <v>13.33259449150585</v>
          </cell>
          <cell r="JM35">
            <v>64.340759850179438</v>
          </cell>
          <cell r="JN35">
            <v>64.087101928777827</v>
          </cell>
          <cell r="JO35">
            <v>1.717347512617184</v>
          </cell>
          <cell r="JP35">
            <v>4.1864910362582997</v>
          </cell>
          <cell r="JQ35">
            <v>10.66987</v>
          </cell>
          <cell r="JR35">
            <v>10</v>
          </cell>
          <cell r="JS35">
            <v>1951.6861886730301</v>
          </cell>
          <cell r="JT35">
            <v>2.5503795334955601</v>
          </cell>
          <cell r="JU35">
            <v>672.22819739050999</v>
          </cell>
          <cell r="JV35">
            <v>600.50232262559916</v>
          </cell>
          <cell r="JW35">
            <v>1156569.2747085779</v>
          </cell>
          <cell r="JX35">
            <v>607.4</v>
          </cell>
          <cell r="JY35">
            <v>1185454.190999998</v>
          </cell>
          <cell r="JZ35">
            <v>24.7723183758619</v>
          </cell>
          <cell r="KA35">
            <v>-6.3764179993146746</v>
          </cell>
          <cell r="KB35">
            <v>607.4</v>
          </cell>
          <cell r="KC35">
            <v>1048.9290000000001</v>
          </cell>
          <cell r="KD35">
            <v>1393.1</v>
          </cell>
          <cell r="KE35">
            <v>-7.6190664322312784</v>
          </cell>
          <cell r="KF35">
            <v>-7.6199361905540792</v>
          </cell>
          <cell r="KG35">
            <v>-7.6305169127235164</v>
          </cell>
          <cell r="KH35">
            <v>4.9463940174893237E-2</v>
          </cell>
          <cell r="KI35">
            <v>1.00648703232651</v>
          </cell>
          <cell r="KJ35">
            <v>0.52328939425285503</v>
          </cell>
          <cell r="KK35">
            <v>0.37827155378922911</v>
          </cell>
          <cell r="KL35">
            <v>5.0675565965417997</v>
          </cell>
          <cell r="KM35">
            <v>5.1004300000000002</v>
          </cell>
          <cell r="KN35">
            <v>0.35237521361089302</v>
          </cell>
          <cell r="KO35">
            <v>8.0600962457763603E-3</v>
          </cell>
          <cell r="KP35">
            <v>1.340416458069651E-2</v>
          </cell>
          <cell r="KQ35" t="e">
            <v>#N/A</v>
          </cell>
          <cell r="KR35">
            <v>1926.0029997080881</v>
          </cell>
          <cell r="KS35">
            <v>0.69793223601450904</v>
          </cell>
          <cell r="KT35">
            <v>162.95643216547401</v>
          </cell>
          <cell r="KU35">
            <v>0.97779301693021736</v>
          </cell>
          <cell r="KV35">
            <v>-2.6270717471722831</v>
          </cell>
          <cell r="KW35">
            <v>161.37848461210899</v>
          </cell>
          <cell r="KX35">
            <v>167.3529132680076</v>
          </cell>
          <cell r="KY35">
            <v>57.667463042074353</v>
          </cell>
          <cell r="KZ35">
            <v>56.81380354241837</v>
          </cell>
          <cell r="LA35">
            <v>-0.15985375084186509</v>
          </cell>
          <cell r="LB35">
            <v>1.405604378749103</v>
          </cell>
          <cell r="LC35">
            <v>8.6541180000000004</v>
          </cell>
          <cell r="LD35">
            <v>11.4</v>
          </cell>
          <cell r="LE35">
            <v>2157.1369227906098</v>
          </cell>
          <cell r="LF35">
            <v>36.0308834255775</v>
          </cell>
          <cell r="LG35">
            <v>4779.9839099985356</v>
          </cell>
          <cell r="LH35">
            <v>4366.3184620462489</v>
          </cell>
          <cell r="LI35">
            <v>9417368.0488569513</v>
          </cell>
          <cell r="LJ35">
            <v>4298.7</v>
          </cell>
          <cell r="LK35">
            <v>9272884.4899999946</v>
          </cell>
          <cell r="LL35">
            <v>662.00815665342395</v>
          </cell>
          <cell r="LM35">
            <v>-7.6298766839634427</v>
          </cell>
          <cell r="LN35">
            <v>4282.49</v>
          </cell>
          <cell r="LO35">
            <v>8413.42</v>
          </cell>
          <cell r="LP35">
            <v>10720.57</v>
          </cell>
          <cell r="LQ35">
            <v>-7.6075576637524236</v>
          </cell>
          <cell r="LR35">
            <v>-7.5805416080725214</v>
          </cell>
          <cell r="LS35">
            <v>-7.6273378494557269</v>
          </cell>
          <cell r="LT35">
            <v>3.2374994756785493E-2</v>
          </cell>
          <cell r="LU35">
            <v>0.970597212032281</v>
          </cell>
          <cell r="LV35">
            <v>0.778669634544781</v>
          </cell>
          <cell r="LW35">
            <v>0.765568520396819</v>
          </cell>
          <cell r="LX35">
            <v>124.75431466206599</v>
          </cell>
          <cell r="LY35">
            <v>121.08619</v>
          </cell>
          <cell r="LZ35">
            <v>0.70108683994077592</v>
          </cell>
          <cell r="MA35">
            <v>2.1632039849256681E-2</v>
          </cell>
          <cell r="MB35">
            <v>-1.844766713199639E-3</v>
          </cell>
          <cell r="MC35">
            <v>4.0324882426649139E-2</v>
          </cell>
          <cell r="MD35">
            <v>2156.8211596832439</v>
          </cell>
          <cell r="ME35">
            <v>-0.26894432537244439</v>
          </cell>
          <cell r="MF35">
            <v>846.567004801704</v>
          </cell>
          <cell r="MG35">
            <v>-0.38288547472921097</v>
          </cell>
          <cell r="MH35">
            <v>-1.920383218755239</v>
          </cell>
          <cell r="MI35">
            <v>849.82084537988453</v>
          </cell>
          <cell r="MJ35">
            <v>863.1426514337569</v>
          </cell>
          <cell r="MK35">
            <v>59.56425890455526</v>
          </cell>
          <cell r="ML35">
            <v>59.507333098246448</v>
          </cell>
          <cell r="MM35">
            <v>-0.19500677139729919</v>
          </cell>
          <cell r="MN35">
            <v>-0.2526288364473217</v>
          </cell>
          <cell r="MO35">
            <v>16.193424</v>
          </cell>
          <cell r="MP35">
            <v>18.600000000000001</v>
          </cell>
          <cell r="MQ35">
            <v>1752.4427269800999</v>
          </cell>
          <cell r="MR35">
            <v>179.14100380243701</v>
          </cell>
          <cell r="MS35">
            <v>18683.232927804231</v>
          </cell>
          <cell r="MT35">
            <v>15657.777802897281</v>
          </cell>
          <cell r="MU35">
            <v>27418942.615723498</v>
          </cell>
          <cell r="MV35">
            <v>15222.7</v>
          </cell>
          <cell r="MW35">
            <v>26676909.899999969</v>
          </cell>
          <cell r="MX35">
            <v>2431.2528672194999</v>
          </cell>
          <cell r="MY35">
            <v>-0.33119126038310132</v>
          </cell>
          <cell r="MZ35">
            <v>15194.6</v>
          </cell>
          <cell r="NA35">
            <v>31396.522000000001</v>
          </cell>
          <cell r="NB35">
            <v>40214.07</v>
          </cell>
          <cell r="NC35">
            <v>-7.1020181602397594</v>
          </cell>
          <cell r="ND35">
            <v>-7.1018674656073912</v>
          </cell>
          <cell r="NE35">
            <v>-7.1160151729550929</v>
          </cell>
          <cell r="NF35">
            <v>3.9243180463173717E-2</v>
          </cell>
          <cell r="NG35">
            <v>1.00479607659298</v>
          </cell>
          <cell r="NH35">
            <v>0.86989700593881703</v>
          </cell>
          <cell r="NI35">
            <v>0.65311689625706293</v>
          </cell>
          <cell r="NJ35">
            <v>552.90721464972592</v>
          </cell>
          <cell r="NK35">
            <v>555.55899999999997</v>
          </cell>
          <cell r="NL35">
            <v>0.66965434828466797</v>
          </cell>
          <cell r="NM35">
            <v>8.5849738024081738E-3</v>
          </cell>
          <cell r="NN35">
            <v>-2.0910555653960178E-3</v>
          </cell>
          <cell r="NO35">
            <v>5.3323543340267357E-2</v>
          </cell>
          <cell r="NP35">
            <v>1751.1388244792929</v>
          </cell>
          <cell r="NQ35">
            <v>0.2332307902465969</v>
          </cell>
          <cell r="NR35">
            <v>169.863389872894</v>
          </cell>
          <cell r="NS35">
            <v>2.0579888438042588</v>
          </cell>
          <cell r="NT35">
            <v>0.52214996849386797</v>
          </cell>
          <cell r="NU35">
            <v>166.43811209415779</v>
          </cell>
          <cell r="NV35">
            <v>168.9810553456461</v>
          </cell>
          <cell r="NW35">
            <v>64.323784265363713</v>
          </cell>
          <cell r="NX35">
            <v>64.331879301836977</v>
          </cell>
          <cell r="NY35">
            <v>3.7463148855602308</v>
          </cell>
          <cell r="NZ35">
            <v>2.6432841896028241</v>
          </cell>
          <cell r="OA35">
            <v>11.587774</v>
          </cell>
          <cell r="OB35">
            <v>11.5</v>
          </cell>
          <cell r="OC35">
            <v>1716.5051182172299</v>
          </cell>
          <cell r="OD35">
            <v>41.3297801635022</v>
          </cell>
          <cell r="OE35">
            <v>2495.0032178457268</v>
          </cell>
          <cell r="OF35">
            <v>2205.8878836690369</v>
          </cell>
          <cell r="OG35">
            <v>3788787.7021753662</v>
          </cell>
          <cell r="OH35">
            <v>2207.8000000000002</v>
          </cell>
          <cell r="OI35">
            <v>3789700</v>
          </cell>
          <cell r="OJ35">
            <v>532.58069354693794</v>
          </cell>
          <cell r="OK35">
            <v>3.1287077472553988</v>
          </cell>
          <cell r="OL35">
            <v>2212.5</v>
          </cell>
          <cell r="OM35">
            <v>3878.3310000000001</v>
          </cell>
          <cell r="ON35">
            <v>5153.5</v>
          </cell>
          <cell r="OO35">
            <v>-6.9082808449958621</v>
          </cell>
          <cell r="OP35">
            <v>-6.9165345412848724</v>
          </cell>
          <cell r="OQ35">
            <v>-6.9284953349126708</v>
          </cell>
          <cell r="OR35">
            <v>5.982705780764306E-2</v>
          </cell>
          <cell r="OS35">
            <v>1.0061859519352501</v>
          </cell>
          <cell r="OT35">
            <v>1.19162178908093</v>
          </cell>
          <cell r="OU35">
            <v>0.70462858296126296</v>
          </cell>
          <cell r="OV35">
            <v>119.690599703134</v>
          </cell>
          <cell r="OW35">
            <v>120.431</v>
          </cell>
          <cell r="OX35">
            <v>0.7191192170340609</v>
          </cell>
          <cell r="OY35">
            <v>-3.6223790541607612E-3</v>
          </cell>
          <cell r="OZ35">
            <v>1.2423540441667489E-2</v>
          </cell>
          <cell r="PA35">
            <v>9.6381470024596669E-2</v>
          </cell>
          <cell r="PB35">
            <v>1717.57945189558</v>
          </cell>
          <cell r="PC35">
            <v>-0.2496863989048026</v>
          </cell>
          <cell r="PD35">
            <v>1806.76180306574</v>
          </cell>
          <cell r="PE35">
            <v>-1.1248782319556621</v>
          </cell>
          <cell r="PF35">
            <v>-0.87342635348895969</v>
          </cell>
          <cell r="PG35">
            <v>1827.316893024218</v>
          </cell>
          <cell r="PH35">
            <v>1822.681584363763</v>
          </cell>
          <cell r="PI35">
            <v>61.428422835702193</v>
          </cell>
          <cell r="PJ35">
            <v>61.498188712838306</v>
          </cell>
          <cell r="PK35">
            <v>2.0319607580755239</v>
          </cell>
          <cell r="PL35">
            <v>1.2681233241511161</v>
          </cell>
          <cell r="PM35">
            <v>8.7355440000000009</v>
          </cell>
          <cell r="PN35">
            <v>10.3</v>
          </cell>
          <cell r="PO35">
            <v>1564.9266238809601</v>
          </cell>
          <cell r="PP35">
            <v>363.60270148833399</v>
          </cell>
          <cell r="PQ35">
            <v>27302.991385925801</v>
          </cell>
          <cell r="PR35">
            <v>24917.926560092041</v>
          </cell>
          <cell r="PS35">
            <v>38865670.039746702</v>
          </cell>
          <cell r="PT35">
            <v>24463</v>
          </cell>
          <cell r="PU35">
            <v>38282799.999999933</v>
          </cell>
          <cell r="PV35">
            <v>5254.8276978846798</v>
          </cell>
          <cell r="PW35">
            <v>-7.1393157788923736E-3</v>
          </cell>
          <cell r="PX35">
            <v>24739</v>
          </cell>
          <cell r="PY35">
            <v>44396.415500000003</v>
          </cell>
          <cell r="PZ35">
            <v>60032</v>
          </cell>
          <cell r="QA35">
            <v>-6.8484567338175451</v>
          </cell>
          <cell r="QB35">
            <v>-6.8454326699140147</v>
          </cell>
          <cell r="QC35">
            <v>-6.8469661172671126</v>
          </cell>
          <cell r="QD35">
            <v>5.3107536427723007E-2</v>
          </cell>
          <cell r="QE35">
            <v>1.0063784668812099</v>
          </cell>
          <cell r="QF35">
            <v>1.1556320370697999</v>
          </cell>
          <cell r="QG35">
            <v>0.74043218262546107</v>
          </cell>
          <cell r="QH35">
            <v>1337.7845853282799</v>
          </cell>
          <cell r="QI35">
            <v>1346.3176000000001</v>
          </cell>
          <cell r="QJ35">
            <v>0.71912673258655102</v>
          </cell>
          <cell r="QK35">
            <v>-3.7861014664676059E-3</v>
          </cell>
          <cell r="QL35">
            <v>-3.263318333538703E-5</v>
          </cell>
          <cell r="QM35">
            <v>2.6945842329503408E-2</v>
          </cell>
          <cell r="QN35">
            <v>1559.7473548217711</v>
          </cell>
          <cell r="QO35">
            <v>-0.641844746807263</v>
          </cell>
          <cell r="QP35">
            <v>37.208188190092599</v>
          </cell>
          <cell r="QQ35" t="e">
            <v>#N/A</v>
          </cell>
          <cell r="QR35">
            <v>1.3350282231558539</v>
          </cell>
          <cell r="QS35" t="e">
            <v>#N/A</v>
          </cell>
          <cell r="QT35">
            <v>36.717992625565017</v>
          </cell>
          <cell r="QU35" t="e">
            <v>#N/A</v>
          </cell>
          <cell r="QV35" t="e">
            <v>#N/A</v>
          </cell>
          <cell r="QW35">
            <v>1.519576534793732</v>
          </cell>
          <cell r="QX35" t="e">
            <v>#N/A</v>
          </cell>
          <cell r="QY35">
            <v>13.151862308165111</v>
          </cell>
          <cell r="QZ35" t="e">
            <v>#N/A</v>
          </cell>
          <cell r="RA35">
            <v>1923.09863349233</v>
          </cell>
          <cell r="RB35">
            <v>7.0173241299683102</v>
          </cell>
          <cell r="RC35" t="e">
            <v>#N/A</v>
          </cell>
          <cell r="RD35" t="e">
            <v>#N/A</v>
          </cell>
          <cell r="RE35" t="e">
            <v>#N/A</v>
          </cell>
          <cell r="RF35">
            <v>1551.4</v>
          </cell>
          <cell r="RG35">
            <v>2983495.2200000011</v>
          </cell>
          <cell r="RH35">
            <v>68.861200830249601</v>
          </cell>
          <cell r="RI35">
            <v>-1.1080376852592</v>
          </cell>
          <cell r="RJ35">
            <v>1551.4</v>
          </cell>
          <cell r="RK35" t="e">
            <v>#N/A</v>
          </cell>
          <cell r="RL35">
            <v>4532.1400000000003</v>
          </cell>
          <cell r="RM35">
            <v>-7.5552976055412069</v>
          </cell>
          <cell r="RN35">
            <v>-7.5688001081873004</v>
          </cell>
          <cell r="RO35">
            <v>-7.5465245485719468</v>
          </cell>
          <cell r="RP35">
            <v>7.8345740148741572E-2</v>
          </cell>
          <cell r="RQ35">
            <v>0.94603623332669695</v>
          </cell>
          <cell r="RR35">
            <v>0.58286398375169002</v>
          </cell>
          <cell r="RS35">
            <v>0.61750478203007697</v>
          </cell>
          <cell r="RT35">
            <v>22.976234138057301</v>
          </cell>
          <cell r="RU35">
            <v>21.736350000000002</v>
          </cell>
          <cell r="RV35">
            <v>0.67483995818702991</v>
          </cell>
          <cell r="RW35">
            <v>5.3530363635050759E-2</v>
          </cell>
          <cell r="RX35" t="e">
            <v>#N/A</v>
          </cell>
          <cell r="RY35" t="e">
            <v>#N/A</v>
          </cell>
          <cell r="RZ35">
            <v>1922.6268126855721</v>
          </cell>
          <cell r="SA35">
            <v>-1.0818990808603161E-2</v>
          </cell>
          <cell r="SB35">
            <v>29320.647629642601</v>
          </cell>
          <cell r="SC35">
            <v>-0.57101730322333122</v>
          </cell>
          <cell r="SD35">
            <v>-2.395089978844922</v>
          </cell>
          <cell r="SE35">
            <v>29489.035122747089</v>
          </cell>
          <cell r="SF35">
            <v>30040.135914563711</v>
          </cell>
          <cell r="SG35">
            <v>54.785392426714132</v>
          </cell>
          <cell r="SH35">
            <v>54.775390216763263</v>
          </cell>
          <cell r="SI35">
            <v>2.635132386238404</v>
          </cell>
          <cell r="SJ35">
            <v>1.800171686940732</v>
          </cell>
          <cell r="SK35">
            <v>7.3592329999999997</v>
          </cell>
          <cell r="SL35">
            <v>8.1999999999999993</v>
          </cell>
          <cell r="SM35">
            <v>1946.40538965475</v>
          </cell>
          <cell r="SN35">
            <v>6357.6999624308701</v>
          </cell>
          <cell r="SO35">
            <v>4335.7660056253253</v>
          </cell>
          <cell r="SP35">
            <v>4016.686882936564</v>
          </cell>
          <cell r="SQ35">
            <v>7814172.0290527679</v>
          </cell>
          <cell r="SR35">
            <v>3980.96</v>
          </cell>
          <cell r="SS35">
            <v>7748561.9999999739</v>
          </cell>
          <cell r="ST35">
            <v>57895.852246555602</v>
          </cell>
          <cell r="SU35">
            <v>-6.0319697021071974</v>
          </cell>
          <cell r="SV35">
            <v>3980.96</v>
          </cell>
          <cell r="SW35">
            <v>7915.5365000000002</v>
          </cell>
          <cell r="SX35">
            <v>10266.57</v>
          </cell>
          <cell r="SY35">
            <v>-3.8631547077146711</v>
          </cell>
          <cell r="SZ35">
            <v>-3.8501825990659921</v>
          </cell>
          <cell r="TA35">
            <v>-3.8629087964935458</v>
          </cell>
          <cell r="TB35">
            <v>8.7566138061200297E-2</v>
          </cell>
          <cell r="TC35">
            <v>240.57300000000001</v>
          </cell>
          <cell r="TD35">
            <v>117.56418991910201</v>
          </cell>
          <cell r="TE35">
            <v>0.52064164227939203</v>
          </cell>
          <cell r="TF35">
            <v>43.477285480914297</v>
          </cell>
          <cell r="TG35">
            <v>10459.460999999999</v>
          </cell>
          <cell r="TH35">
            <v>0.38427792252456888</v>
          </cell>
          <cell r="TI35">
            <v>-6.5442698940328392E-3</v>
          </cell>
          <cell r="TJ35">
            <v>1.5489793395721721E-3</v>
          </cell>
          <cell r="TK35">
            <v>-5.3745241921129394E-4</v>
          </cell>
          <cell r="TL35">
            <v>1945.42722815872</v>
          </cell>
          <cell r="TM35">
            <v>-0.29512190418957701</v>
          </cell>
          <cell r="TN35">
            <v>125.780129452476</v>
          </cell>
          <cell r="TO35">
            <v>2.8803826869904681</v>
          </cell>
          <cell r="TP35">
            <v>0.39426150400170279</v>
          </cell>
          <cell r="TQ35">
            <v>122.25861351542321</v>
          </cell>
          <cell r="TR35">
            <v>125.2861742973849</v>
          </cell>
          <cell r="TS35">
            <v>64.065074593243537</v>
          </cell>
          <cell r="TT35">
            <v>65.229185680290669</v>
          </cell>
          <cell r="TU35">
            <v>5.2485192756341448</v>
          </cell>
          <cell r="TV35">
            <v>4.6771296002172669</v>
          </cell>
          <cell r="TW35">
            <v>7.955460507190149</v>
          </cell>
          <cell r="TX35">
            <v>7.8</v>
          </cell>
          <cell r="TY35">
            <v>1917.4175668974499</v>
          </cell>
          <cell r="TZ35">
            <v>28.0259953524941</v>
          </cell>
          <cell r="UA35">
            <v>1759.28201656227</v>
          </cell>
          <cell r="UB35">
            <v>1619.32303052456</v>
          </cell>
          <cell r="UC35">
            <v>3114232.4088093182</v>
          </cell>
          <cell r="UD35">
            <v>1593.11</v>
          </cell>
          <cell r="UE35">
            <v>3054657.0999999959</v>
          </cell>
          <cell r="UF35">
            <v>309.82314598816498</v>
          </cell>
          <cell r="UG35">
            <v>-0.924352171290721</v>
          </cell>
          <cell r="UH35">
            <v>1593.11</v>
          </cell>
          <cell r="UI35">
            <v>2697.078</v>
          </cell>
          <cell r="UJ35">
            <v>3714.18</v>
          </cell>
          <cell r="UK35">
            <v>-6.8789808312831386</v>
          </cell>
          <cell r="UL35">
            <v>-6.9044281816707187</v>
          </cell>
          <cell r="UM35">
            <v>-6.9199326095563611</v>
          </cell>
          <cell r="UN35">
            <v>4.7190575125855873E-2</v>
          </cell>
          <cell r="UO35">
            <v>0.998325215474552</v>
          </cell>
          <cell r="UP35">
            <v>1.0375828504925899</v>
          </cell>
          <cell r="UQ35">
            <v>0.64052836171949101</v>
          </cell>
          <cell r="UR35">
            <v>80.56574025506039</v>
          </cell>
          <cell r="US35">
            <v>80.430809999999994</v>
          </cell>
          <cell r="UT35">
            <v>0.986726237731402</v>
          </cell>
          <cell r="UU35" t="e">
            <v>#N/A</v>
          </cell>
          <cell r="UV35" t="e">
            <v>#N/A</v>
          </cell>
          <cell r="UW35">
            <v>3.1933565509532483E-2</v>
          </cell>
          <cell r="UX35">
            <v>1923.1693430559681</v>
          </cell>
          <cell r="UY35">
            <v>-0.84185822876221561</v>
          </cell>
          <cell r="UZ35">
            <v>1676.03940327896</v>
          </cell>
          <cell r="VA35">
            <v>-0.51351632559859528</v>
          </cell>
          <cell r="VB35">
            <v>-1.0563825022713469</v>
          </cell>
          <cell r="VC35">
            <v>1684.690564362782</v>
          </cell>
          <cell r="VD35">
            <v>1693.933823793571</v>
          </cell>
          <cell r="VE35">
            <v>56.56410476237302</v>
          </cell>
          <cell r="VF35">
            <v>56.430640839736107</v>
          </cell>
          <cell r="VG35">
            <v>6.2424840127128789E-2</v>
          </cell>
          <cell r="VH35">
            <v>0.70417572300298659</v>
          </cell>
          <cell r="VI35">
            <v>9.5461489999999998</v>
          </cell>
          <cell r="VJ35">
            <v>12.1</v>
          </cell>
          <cell r="VK35">
            <v>1849.66803421432</v>
          </cell>
          <cell r="VL35">
            <v>320.82559935965003</v>
          </cell>
          <cell r="VM35">
            <v>25091.622893368371</v>
          </cell>
          <cell r="VN35">
            <v>22696.339185449309</v>
          </cell>
          <cell r="VO35">
            <v>41713989.356453337</v>
          </cell>
          <cell r="VP35">
            <v>22107.7</v>
          </cell>
          <cell r="VQ35">
            <v>40891905.999999933</v>
          </cell>
          <cell r="VR35">
            <v>4968.3879255962502</v>
          </cell>
          <cell r="VS35">
            <v>-5.6795682545157984</v>
          </cell>
          <cell r="VT35">
            <v>21897</v>
          </cell>
          <cell r="VU35">
            <v>44464.536500000002</v>
          </cell>
          <cell r="VV35">
            <v>56906.7</v>
          </cell>
          <cell r="VW35">
            <v>-6.9467967135010884</v>
          </cell>
          <cell r="VX35">
            <v>-6.945692546316975</v>
          </cell>
          <cell r="VY35">
            <v>-6.9545861816491481</v>
          </cell>
          <cell r="VZ35">
            <v>4.9891855722742053E-2</v>
          </cell>
          <cell r="WA35">
            <v>1.003806287</v>
          </cell>
          <cell r="WB35">
            <v>0.96124437650599404</v>
          </cell>
          <cell r="WC35">
            <v>0.67834283518777094</v>
          </cell>
          <cell r="WD35">
            <v>1136.9293207066701</v>
          </cell>
          <cell r="WE35">
            <v>1141.2568000000001</v>
          </cell>
          <cell r="WF35">
            <v>0.66161278319081307</v>
          </cell>
          <cell r="WG35">
            <v>-5.6795682545155497E-2</v>
          </cell>
          <cell r="WH35">
            <v>-8.5766170143047413E-3</v>
          </cell>
          <cell r="WI35">
            <v>2.2559675771328069E-2</v>
          </cell>
          <cell r="WJ35">
            <v>1837.9170762127269</v>
          </cell>
          <cell r="WK35">
            <v>-6.7713402250779708E-2</v>
          </cell>
          <cell r="WL35">
            <v>22.396367205716501</v>
          </cell>
          <cell r="WM35">
            <v>3.0076503649490771</v>
          </cell>
          <cell r="WN35">
            <v>1.88484239469211</v>
          </cell>
          <cell r="WO35">
            <v>21.742430903304459</v>
          </cell>
          <cell r="WP35">
            <v>21.982040389241732</v>
          </cell>
          <cell r="WQ35">
            <v>65.293466148296361</v>
          </cell>
          <cell r="WR35">
            <v>63.810379147303337</v>
          </cell>
          <cell r="WS35">
            <v>4.5807537055679859</v>
          </cell>
          <cell r="WT35">
            <v>4.0509277566298074</v>
          </cell>
          <cell r="WU35">
            <v>12.300689</v>
          </cell>
          <cell r="WV35">
            <v>13.4</v>
          </cell>
          <cell r="WW35">
            <v>1807.6282863700501</v>
          </cell>
          <cell r="WX35">
            <v>4.0438248674117201</v>
          </cell>
          <cell r="WY35">
            <v>1686.4725870509051</v>
          </cell>
          <cell r="WZ35">
            <v>1479.024839047519</v>
          </cell>
          <cell r="XA35">
            <v>2647312.2499257079</v>
          </cell>
          <cell r="XB35">
            <v>1494.43</v>
          </cell>
          <cell r="XC35">
            <v>2701373.9399999939</v>
          </cell>
          <cell r="XD35">
            <v>39.539201894066899</v>
          </cell>
          <cell r="XE35">
            <v>-7.4511674636678542</v>
          </cell>
          <cell r="XF35">
            <v>1494.43</v>
          </cell>
          <cell r="XG35">
            <v>2642.944</v>
          </cell>
          <cell r="XH35">
            <v>3549.33</v>
          </cell>
          <cell r="XI35">
            <v>-7.8041798484136127</v>
          </cell>
          <cell r="XJ35">
            <v>-7.8162746196234858</v>
          </cell>
          <cell r="XK35">
            <v>-7.8206727636183597</v>
          </cell>
          <cell r="XL35">
            <v>6.5353062319139399E-2</v>
          </cell>
          <cell r="XM35">
            <v>1.2987633225208499</v>
          </cell>
          <cell r="XN35">
            <v>0.56797408635114199</v>
          </cell>
          <cell r="XO35">
            <v>0.44962454326158302</v>
          </cell>
          <cell r="XP35">
            <v>10.0699563755889</v>
          </cell>
          <cell r="XQ35">
            <v>13.07849</v>
          </cell>
          <cell r="XR35">
            <v>0.56663026728267996</v>
          </cell>
          <cell r="XS35">
            <v>1.411982438599246E-2</v>
          </cell>
          <cell r="XT35">
            <v>-2.1009810545158159E-3</v>
          </cell>
          <cell r="XU35" t="e">
            <v>#N/A</v>
          </cell>
          <cell r="XV35">
            <v>1789.9038474773411</v>
          </cell>
          <cell r="XW35">
            <v>0.87006107181120118</v>
          </cell>
          <cell r="XX35">
            <v>33.915631617614203</v>
          </cell>
          <cell r="XY35">
            <v>0.41916614501380511</v>
          </cell>
          <cell r="XZ35">
            <v>-2.553264997715055</v>
          </cell>
          <cell r="YA35">
            <v>33.77406218314654</v>
          </cell>
          <cell r="YB35">
            <v>34.804277041010089</v>
          </cell>
          <cell r="YC35">
            <v>56.776992095547612</v>
          </cell>
          <cell r="YD35">
            <v>56.843600612903167</v>
          </cell>
          <cell r="YE35">
            <v>2.4421259960242909</v>
          </cell>
          <cell r="YF35">
            <v>0.76898441068138368</v>
          </cell>
          <cell r="YG35">
            <v>2.5446</v>
          </cell>
          <cell r="YH35">
            <v>2.6</v>
          </cell>
          <cell r="YI35">
            <v>1598.5395740424201</v>
          </cell>
          <cell r="YJ35">
            <v>5.7491324547577198</v>
          </cell>
          <cell r="YK35">
            <v>182.1538970740329</v>
          </cell>
          <cell r="YL35">
            <v>241.64376754597961</v>
          </cell>
          <cell r="YM35">
            <v>386380.4217635509</v>
          </cell>
          <cell r="YN35">
            <v>239.93</v>
          </cell>
          <cell r="YO35">
            <v>383537.59999999788</v>
          </cell>
          <cell r="YP35">
            <v>69.0094761939867</v>
          </cell>
          <cell r="YQ35">
            <v>-1.519261416938456</v>
          </cell>
          <cell r="YR35">
            <v>177.21</v>
          </cell>
          <cell r="YS35">
            <v>320.44749999999999</v>
          </cell>
          <cell r="YT35">
            <v>425.2</v>
          </cell>
          <cell r="YU35">
            <v>-6.3152847337399152</v>
          </cell>
          <cell r="YV35">
            <v>-6.3028440113827831</v>
          </cell>
          <cell r="YW35">
            <v>-6.3242677367166689</v>
          </cell>
          <cell r="YX35">
            <v>4.8505445650615382E-2</v>
          </cell>
          <cell r="YY35">
            <v>1.00696085017563</v>
          </cell>
          <cell r="YZ35">
            <v>1.1590220137110301</v>
          </cell>
          <cell r="ZA35">
            <v>0.53089635264802293</v>
          </cell>
          <cell r="ZB35">
            <v>18.005685123545302</v>
          </cell>
          <cell r="ZC35">
            <v>18.131019999999999</v>
          </cell>
          <cell r="ZD35">
            <v>0.52160638587441799</v>
          </cell>
          <cell r="ZE35">
            <v>-1.5192614169380021E-2</v>
          </cell>
          <cell r="ZF35">
            <v>-1.5192614169380021E-2</v>
          </cell>
          <cell r="ZG35">
            <v>7.9950263314125122E-2</v>
          </cell>
          <cell r="ZH35">
            <v>1598.9670484260721</v>
          </cell>
          <cell r="ZI35">
            <v>-0.1085579716382457</v>
          </cell>
          <cell r="ZJ35">
            <v>14.2264583326163</v>
          </cell>
          <cell r="ZK35">
            <v>1.67132356837203</v>
          </cell>
          <cell r="ZL35">
            <v>-1.3324596676659199</v>
          </cell>
          <cell r="ZM35">
            <v>13.99259676505468</v>
          </cell>
          <cell r="ZN35">
            <v>14.41858009705973</v>
          </cell>
          <cell r="ZO35">
            <v>62.01424223605521</v>
          </cell>
          <cell r="ZP35">
            <v>60.868366726365821</v>
          </cell>
          <cell r="ZQ35">
            <v>4.7044913213557749</v>
          </cell>
          <cell r="ZR35">
            <v>3.617369708555529</v>
          </cell>
          <cell r="ZS35">
            <v>14.188841</v>
          </cell>
          <cell r="ZT35">
            <v>14.2</v>
          </cell>
          <cell r="ZU35">
            <v>2126.8350999999998</v>
          </cell>
          <cell r="ZV35">
            <v>2.8629381745840901</v>
          </cell>
          <cell r="ZW35">
            <v>1113.513118535124</v>
          </cell>
          <cell r="ZX35">
            <v>955.51851263203355</v>
          </cell>
          <cell r="ZY35">
            <v>2036871.9809844131</v>
          </cell>
          <cell r="ZZ35">
            <v>973.38</v>
          </cell>
          <cell r="AAA35">
            <v>2070218.749638</v>
          </cell>
          <cell r="AAB35">
            <v>26.56554957051522</v>
          </cell>
          <cell r="AAC35">
            <v>2.6472812562104102</v>
          </cell>
          <cell r="AAD35">
            <v>973.38</v>
          </cell>
          <cell r="AAE35">
            <v>1829.3789999999999</v>
          </cell>
          <cell r="AAF35">
            <v>2409.88</v>
          </cell>
          <cell r="AAG35">
            <v>-7.9458189861405444</v>
          </cell>
          <cell r="AAH35">
            <v>-7.9413829150996564</v>
          </cell>
          <cell r="AAI35">
            <v>-7.9518387495108556</v>
          </cell>
          <cell r="AAJ35">
            <v>5.7408501247016318E-2</v>
          </cell>
          <cell r="AAK35">
            <v>0.93943688425222405</v>
          </cell>
          <cell r="AAL35">
            <v>0.42434107606032101</v>
          </cell>
          <cell r="AAM35">
            <v>0.43796718677167901</v>
          </cell>
          <cell r="AAN35">
            <v>6.2307219336604804</v>
          </cell>
          <cell r="AAO35">
            <v>5.85337</v>
          </cell>
          <cell r="AAP35">
            <v>0.35453634477788398</v>
          </cell>
          <cell r="AAQ35">
            <v>-2.903597128746549E-2</v>
          </cell>
          <cell r="AAR35">
            <v>7.9884206776230249E-3</v>
          </cell>
          <cell r="AAS35" t="e">
            <v>#N/A</v>
          </cell>
          <cell r="AAT35">
            <v>2131.6928495437792</v>
          </cell>
          <cell r="AAU35">
            <v>-4.2685460942826207E-2</v>
          </cell>
          <cell r="AAV35">
            <v>6.0472395609726801</v>
          </cell>
          <cell r="AAW35">
            <v>0.25120751778344719</v>
          </cell>
          <cell r="AAX35">
            <v>1.1798381285418551</v>
          </cell>
          <cell r="AAY35">
            <v>6.0320865061899296</v>
          </cell>
          <cell r="AAZ35">
            <v>5.9767238936378693</v>
          </cell>
          <cell r="ABA35">
            <v>57.132389708248759</v>
          </cell>
          <cell r="ABB35">
            <v>56.923928996239518</v>
          </cell>
          <cell r="ABC35">
            <v>1.7342198738409029</v>
          </cell>
          <cell r="ABD35">
            <v>1.462497902523374</v>
          </cell>
          <cell r="ABE35">
            <v>6.3819046604592309</v>
          </cell>
          <cell r="ABF35">
            <v>6.4</v>
          </cell>
          <cell r="ABG35">
            <v>2057.9161445140599</v>
          </cell>
          <cell r="ABH35">
            <v>1.1036202007572999</v>
          </cell>
          <cell r="ABI35">
            <v>159.69296730782489</v>
          </cell>
          <cell r="ABJ35">
            <v>149.50151438478119</v>
          </cell>
          <cell r="ABK35">
            <v>309635.36056099989</v>
          </cell>
          <cell r="ABL35">
            <v>150.02000000000001</v>
          </cell>
          <cell r="ABM35">
            <v>308728.57999999932</v>
          </cell>
          <cell r="ABN35">
            <v>12.085753062570699</v>
          </cell>
          <cell r="ABO35">
            <v>2.4189064280902168</v>
          </cell>
          <cell r="ABP35">
            <v>150.02000000000001</v>
          </cell>
          <cell r="ABQ35">
            <v>280.537499999999</v>
          </cell>
          <cell r="ABR35">
            <v>377.61</v>
          </cell>
          <cell r="ABS35">
            <v>-7.2887492293072693</v>
          </cell>
          <cell r="ABT35">
            <v>-7.2943174656156193</v>
          </cell>
          <cell r="ABU35">
            <v>-7.293164500417042</v>
          </cell>
          <cell r="ABV35">
            <v>5.6633460971666383E-2</v>
          </cell>
          <cell r="ABW35">
            <v>1.0132378290239901</v>
          </cell>
          <cell r="ABX35">
            <v>0.69790219107618001</v>
          </cell>
          <cell r="ABY35">
            <v>0.59220616032169604</v>
          </cell>
          <cell r="ABZ35">
            <v>3.5812125209490899</v>
          </cell>
          <cell r="ACA35">
            <v>3.6286200000000002</v>
          </cell>
          <cell r="ACB35">
            <v>0.61434752563969897</v>
          </cell>
          <cell r="ACC35">
            <v>2.41890642809004E-2</v>
          </cell>
          <cell r="ACD35">
            <v>2.390737264382415E-2</v>
          </cell>
          <cell r="ACE35" t="e">
            <v>#N/A</v>
          </cell>
          <cell r="ACF35">
            <v>2071.1185557898261</v>
          </cell>
          <cell r="ACG35">
            <v>1.170286526164244E-2</v>
          </cell>
          <cell r="ACH35">
            <v>588.10497734816602</v>
          </cell>
          <cell r="ACI35">
            <v>0.51477195538209841</v>
          </cell>
          <cell r="ACJ35">
            <v>0.36701300619983451</v>
          </cell>
          <cell r="ACK35">
            <v>585.09308224787321</v>
          </cell>
          <cell r="ACL35">
            <v>585.95444831245277</v>
          </cell>
          <cell r="ACM35">
            <v>69.775165366078966</v>
          </cell>
          <cell r="ACN35">
            <v>69.850234352814624</v>
          </cell>
          <cell r="ACO35">
            <v>2.3167879196751779</v>
          </cell>
          <cell r="ACP35">
            <v>1.614203162846106</v>
          </cell>
          <cell r="ACQ35">
            <v>5.4565419999999998</v>
          </cell>
          <cell r="ACR35">
            <v>5.4</v>
          </cell>
          <cell r="ACS35">
            <v>1488.5610969387701</v>
          </cell>
          <cell r="ACT35">
            <v>121.362119957272</v>
          </cell>
          <cell r="ACU35">
            <v>8296.4427256922118</v>
          </cell>
          <cell r="ACV35">
            <v>7843.7438438588724</v>
          </cell>
          <cell r="ACW35">
            <v>11657394.282711361</v>
          </cell>
          <cell r="ACX35">
            <v>7840</v>
          </cell>
          <cell r="ACY35">
            <v>11670318.999999961</v>
          </cell>
          <cell r="ACZ35">
            <v>1513.2499224943699</v>
          </cell>
          <cell r="ADA35">
            <v>1.412396366487334</v>
          </cell>
          <cell r="ADB35">
            <v>7837</v>
          </cell>
          <cell r="ADC35">
            <v>11877.4729999999</v>
          </cell>
          <cell r="ADD35">
            <v>15707</v>
          </cell>
          <cell r="ADE35">
            <v>-6.7629633146838364</v>
          </cell>
          <cell r="ADF35">
            <v>-6.7614536733219834</v>
          </cell>
          <cell r="ADG35">
            <v>-6.767377565076365</v>
          </cell>
          <cell r="ADH35">
            <v>5.713951697596345E-2</v>
          </cell>
          <cell r="ADI35">
            <v>1.0072377939999999</v>
          </cell>
          <cell r="ADJ35">
            <v>1.0887724977682101</v>
          </cell>
          <cell r="ADK35">
            <v>0.66655067891915809</v>
          </cell>
          <cell r="ADL35">
            <v>392.00177192715603</v>
          </cell>
          <cell r="ADM35">
            <v>394.839</v>
          </cell>
          <cell r="ADN35">
            <v>0.6661067381529161</v>
          </cell>
          <cell r="ADO35">
            <v>1.4123963664868899E-2</v>
          </cell>
          <cell r="ADP35">
            <v>1.600729686150823E-2</v>
          </cell>
          <cell r="ADQ35">
            <v>2.677044723971457E-2</v>
          </cell>
          <cell r="ADR35">
            <v>1486.2028279822421</v>
          </cell>
          <cell r="ADS35">
            <v>-0.2303354862253193</v>
          </cell>
          <cell r="ADT35">
            <v>1078.65500422486</v>
          </cell>
          <cell r="ADU35">
            <v>1.530635765652955</v>
          </cell>
          <cell r="ADV35">
            <v>2.4241820208624749</v>
          </cell>
          <cell r="ADW35">
            <v>1062.393627391981</v>
          </cell>
          <cell r="ADX35">
            <v>1053.125329333996</v>
          </cell>
          <cell r="ADY35">
            <v>59.133839062370591</v>
          </cell>
          <cell r="ADZ35">
            <v>59.421175332403813</v>
          </cell>
          <cell r="AEA35">
            <v>2.2864645485791262</v>
          </cell>
          <cell r="AEB35">
            <v>3.6248279963094991</v>
          </cell>
          <cell r="AEC35">
            <v>14.989319</v>
          </cell>
          <cell r="AED35">
            <v>10.7</v>
          </cell>
          <cell r="AEE35">
            <v>2081.7952437829799</v>
          </cell>
          <cell r="AEF35">
            <v>200.402999031858</v>
          </cell>
          <cell r="AEG35">
            <v>17277.728772112121</v>
          </cell>
          <cell r="AEH35">
            <v>14687.914890505461</v>
          </cell>
          <cell r="AEI35">
            <v>30671550.308104008</v>
          </cell>
          <cell r="AEJ35">
            <v>15354.403462808599</v>
          </cell>
          <cell r="AEK35">
            <v>31964724.09999986</v>
          </cell>
          <cell r="AEL35">
            <v>2011.5551819586501</v>
          </cell>
          <cell r="AEM35">
            <v>-6.5434256329991456</v>
          </cell>
          <cell r="AEN35">
            <v>15354.403462808599</v>
          </cell>
          <cell r="AEO35">
            <v>29076.720000000001</v>
          </cell>
          <cell r="AEP35">
            <v>38284</v>
          </cell>
          <cell r="AEQ35">
            <v>-6.9109552834811891</v>
          </cell>
          <cell r="AER35">
            <v>-6.8972549287336653</v>
          </cell>
          <cell r="AES35">
            <v>-6.8993023719456179</v>
          </cell>
          <cell r="AET35">
            <v>6.0778646942215082E-2</v>
          </cell>
          <cell r="AEU35">
            <v>3.9164699999999999</v>
          </cell>
          <cell r="AEV35">
            <v>1.98898629480793</v>
          </cell>
          <cell r="AEW35">
            <v>0.64052048211222201</v>
          </cell>
          <cell r="AEX35">
            <v>155.542108071809</v>
          </cell>
          <cell r="AEY35">
            <v>609.17600000000004</v>
          </cell>
          <cell r="AEZ35">
            <v>0.65081246117356106</v>
          </cell>
          <cell r="AFA35">
            <v>-5.3996329536257215E-4</v>
          </cell>
          <cell r="AFB35">
            <v>8.2161265295209469E-3</v>
          </cell>
          <cell r="AFC35" t="e">
            <v>#N/A</v>
          </cell>
          <cell r="AFD35">
            <v>2088.2167779941778</v>
          </cell>
          <cell r="AFE35">
            <v>9.7901522312482392E-2</v>
          </cell>
          <cell r="AFF35">
            <v>177.22519427340899</v>
          </cell>
          <cell r="AFG35">
            <v>1.220961308689628</v>
          </cell>
          <cell r="AFH35">
            <v>0.24330535133825221</v>
          </cell>
          <cell r="AFI35">
            <v>175.08744432186549</v>
          </cell>
          <cell r="AFJ35">
            <v>176.79504247416861</v>
          </cell>
          <cell r="AFK35">
            <v>66.176074967482478</v>
          </cell>
          <cell r="AFL35">
            <v>66.162294418870729</v>
          </cell>
          <cell r="AFM35">
            <v>0.69362773375445386</v>
          </cell>
          <cell r="AFN35">
            <v>0.60620027638087493</v>
          </cell>
          <cell r="AFO35">
            <v>6.1324299999999994</v>
          </cell>
          <cell r="AFP35">
            <v>6</v>
          </cell>
          <cell r="AFQ35">
            <v>1909.1866952922201</v>
          </cell>
          <cell r="AFR35">
            <v>44.204978053988803</v>
          </cell>
          <cell r="AFS35">
            <v>5167.1471700741031</v>
          </cell>
          <cell r="AFT35">
            <v>4850.2754868723277</v>
          </cell>
          <cell r="AFU35">
            <v>9227569.1157509331</v>
          </cell>
          <cell r="AFV35">
            <v>4858.13</v>
          </cell>
          <cell r="AFW35">
            <v>9275077.1599999927</v>
          </cell>
          <cell r="AFX35">
            <v>439.75263654781401</v>
          </cell>
          <cell r="AFY35">
            <v>0.15071008826315069</v>
          </cell>
          <cell r="AFZ35">
            <v>4864.05</v>
          </cell>
          <cell r="AGA35">
            <v>7809.8064999999997</v>
          </cell>
          <cell r="AGB35">
            <v>10160.200000000001</v>
          </cell>
          <cell r="AGC35">
            <v>-7.3806000903836564</v>
          </cell>
          <cell r="AGD35">
            <v>-7.3821784832565758</v>
          </cell>
          <cell r="AGE35">
            <v>-7.3893978343757434</v>
          </cell>
          <cell r="AGF35">
            <v>5.6426749248507227E-2</v>
          </cell>
          <cell r="AGG35">
            <v>1.0060504184914301</v>
          </cell>
          <cell r="AGH35">
            <v>0.78932556111968</v>
          </cell>
          <cell r="AGI35">
            <v>0.62453703473070699</v>
          </cell>
          <cell r="AGJ35">
            <v>110.683697311088</v>
          </cell>
          <cell r="AGK35">
            <v>111.35338</v>
          </cell>
          <cell r="AGL35">
            <v>0.66228992225180505</v>
          </cell>
          <cell r="AGM35">
            <v>1.385028815854048E-2</v>
          </cell>
          <cell r="AGN35">
            <v>2.1074406082291091E-2</v>
          </cell>
          <cell r="AGO35">
            <v>2.0375934845724079E-2</v>
          </cell>
          <cell r="AGP35">
            <v>1902.4835064989841</v>
          </cell>
          <cell r="AGQ35">
            <v>0.45283977181975738</v>
          </cell>
          <cell r="AGR35">
            <v>510.96720165197598</v>
          </cell>
          <cell r="AGS35">
            <v>-1.900358694893078</v>
          </cell>
          <cell r="AGT35">
            <v>-3.224285385824555</v>
          </cell>
          <cell r="AGU35">
            <v>520.86551475023168</v>
          </cell>
          <cell r="AGV35">
            <v>527.99114291131355</v>
          </cell>
          <cell r="AGW35">
            <v>68.935330036186656</v>
          </cell>
          <cell r="AGX35">
            <v>69.647605268417351</v>
          </cell>
          <cell r="AGY35">
            <v>0.38292771955017457</v>
          </cell>
          <cell r="AGZ35">
            <v>1.3317411510448629</v>
          </cell>
          <cell r="AHA35">
            <v>8.3694722984609378</v>
          </cell>
          <cell r="AHB35">
            <v>7.8</v>
          </cell>
          <cell r="AHC35">
            <v>1859.14935259915</v>
          </cell>
          <cell r="AHD35">
            <v>75.031099814492705</v>
          </cell>
          <cell r="AHE35">
            <v>12043.01014886641</v>
          </cell>
          <cell r="AHF35">
            <v>11035.07375055619</v>
          </cell>
          <cell r="AHG35">
            <v>20467782.911631189</v>
          </cell>
          <cell r="AHH35">
            <v>10990.1</v>
          </cell>
          <cell r="AHI35">
            <v>20432237.299999919</v>
          </cell>
          <cell r="AHJ35">
            <v>1024.7987717619801</v>
          </cell>
          <cell r="AHK35">
            <v>0.72576682571801143</v>
          </cell>
          <cell r="AHL35">
            <v>10990.1</v>
          </cell>
          <cell r="AHM35">
            <v>17291.3485</v>
          </cell>
          <cell r="AHN35">
            <v>22502.799999999999</v>
          </cell>
          <cell r="AHO35">
            <v>-7.1311885460728552</v>
          </cell>
          <cell r="AHP35">
            <v>-7.0840929174471237</v>
          </cell>
          <cell r="AHQ35">
            <v>-7.113131881571241</v>
          </cell>
          <cell r="AHR35">
            <v>8.3611481994591466E-2</v>
          </cell>
          <cell r="AHS35">
            <v>0.99848800000000004</v>
          </cell>
          <cell r="AHT35">
            <v>0.35641354411777998</v>
          </cell>
          <cell r="AHU35">
            <v>0.350944340125807</v>
          </cell>
          <cell r="AHV35">
            <v>37.063740375447601</v>
          </cell>
          <cell r="AHW35">
            <v>37.0077</v>
          </cell>
          <cell r="AHX35">
            <v>9.5842188196577596E-2</v>
          </cell>
          <cell r="AHY35">
            <v>0.45417024424379743</v>
          </cell>
          <cell r="AHZ35" t="e">
            <v>#N/A</v>
          </cell>
          <cell r="AIA35" t="e">
            <v>#N/A</v>
          </cell>
          <cell r="AIB35">
            <v>1854.7934861422709</v>
          </cell>
          <cell r="AIC35">
            <v>0.1617153640033786</v>
          </cell>
          <cell r="AID35">
            <v>3171.4749974482302</v>
          </cell>
          <cell r="AIE35">
            <v>-1.0180314660283349</v>
          </cell>
          <cell r="AIF35">
            <v>-0.45997870304427257</v>
          </cell>
          <cell r="AIG35">
            <v>3204.0936793045762</v>
          </cell>
          <cell r="AIH35">
            <v>3186.13051928815</v>
          </cell>
          <cell r="AII35">
            <v>71.370368412323515</v>
          </cell>
          <cell r="AIJ35">
            <v>71.73942256695247</v>
          </cell>
          <cell r="AIK35">
            <v>2.5009481922410259</v>
          </cell>
          <cell r="AIL35">
            <v>2.0442417178332839</v>
          </cell>
          <cell r="AIM35">
            <v>7.2033330000000007</v>
          </cell>
          <cell r="AIN35">
            <v>9.3000000000000007</v>
          </cell>
          <cell r="AIO35">
            <v>1651.15909965371</v>
          </cell>
          <cell r="AIP35">
            <v>663.747995614155</v>
          </cell>
          <cell r="AIQ35">
            <v>4608.4927989850194</v>
          </cell>
          <cell r="AIR35">
            <v>4276.5277163931078</v>
          </cell>
          <cell r="AIS35">
            <v>7046828.7416720102</v>
          </cell>
          <cell r="AIT35">
            <v>4158.3999999999915</v>
          </cell>
          <cell r="AIU35">
            <v>6866179.9999999721</v>
          </cell>
          <cell r="AIV35">
            <v>11416.5903195104</v>
          </cell>
          <cell r="AIW35">
            <v>-7.4164563616327728</v>
          </cell>
          <cell r="AIX35">
            <v>4010.4</v>
          </cell>
          <cell r="AIY35">
            <v>6423.9335000000001</v>
          </cell>
          <cell r="AIZ35">
            <v>8851.75</v>
          </cell>
          <cell r="AJA35">
            <v>-5.440412950863128</v>
          </cell>
          <cell r="AJB35">
            <v>-5.4426772290078196</v>
          </cell>
          <cell r="AJC35">
            <v>-5.4470608199966746</v>
          </cell>
          <cell r="AJD35">
            <v>4.1452038216048002E-2</v>
          </cell>
          <cell r="AJE35">
            <v>8.9159299999999995</v>
          </cell>
          <cell r="AJF35">
            <v>11.2920221918555</v>
          </cell>
          <cell r="AJG35">
            <v>0.79832668566243203</v>
          </cell>
          <cell r="AJH35">
            <v>241.53902060693599</v>
          </cell>
          <cell r="AJI35">
            <v>2153.5450000000001</v>
          </cell>
          <cell r="AJJ35">
            <v>0.61677102407107598</v>
          </cell>
          <cell r="AJK35">
            <v>-4.4423664990499052E-2</v>
          </cell>
          <cell r="AJL35">
            <v>-8.3368702241897884E-4</v>
          </cell>
          <cell r="AJM35">
            <v>1.9282828310444821E-2</v>
          </cell>
          <cell r="AJN35">
            <v>1647.7921362837369</v>
          </cell>
          <cell r="AJO35">
            <v>6.176497299672512E-2</v>
          </cell>
          <cell r="AJP35">
            <v>28.724759701870202</v>
          </cell>
          <cell r="AJQ35">
            <v>-1.047216730367095</v>
          </cell>
          <cell r="AJR35">
            <v>-0.70434116012721981</v>
          </cell>
          <cell r="AJS35">
            <v>29.028753666886889</v>
          </cell>
          <cell r="AJT35">
            <v>28.92851514102205</v>
          </cell>
          <cell r="AJU35">
            <v>61.580853383346643</v>
          </cell>
          <cell r="AJV35">
            <v>62.157878608427247</v>
          </cell>
          <cell r="AJW35">
            <v>1.32575555805774</v>
          </cell>
          <cell r="AJX35">
            <v>1.744874237887029</v>
          </cell>
          <cell r="AJY35">
            <v>5.8595209218948092</v>
          </cell>
          <cell r="AJZ35">
            <v>7.4</v>
          </cell>
          <cell r="AKA35">
            <v>1728.1912059904801</v>
          </cell>
          <cell r="AKB35">
            <v>7.1164942905253286</v>
          </cell>
          <cell r="AKC35">
            <v>966.57552446098452</v>
          </cell>
          <cell r="AKD35">
            <v>909.93882937927867</v>
          </cell>
          <cell r="AKE35">
            <v>1569401.5920613541</v>
          </cell>
          <cell r="AKF35">
            <v>886.74</v>
          </cell>
          <cell r="AKG35">
            <v>1532456.2699999979</v>
          </cell>
          <cell r="AKH35">
            <v>56.432420044004601</v>
          </cell>
          <cell r="AKI35">
            <v>-3.7374029415837562</v>
          </cell>
          <cell r="AKJ35">
            <v>886.74</v>
          </cell>
          <cell r="AKK35">
            <v>1555.0329999999999</v>
          </cell>
          <cell r="AKL35">
            <v>1982.35</v>
          </cell>
          <cell r="AKM35">
            <v>-7.3113544450141266</v>
          </cell>
          <cell r="AKN35">
            <v>-7.3202098319385041</v>
          </cell>
          <cell r="AKO35">
            <v>-7.31631171089143</v>
          </cell>
          <cell r="AKP35">
            <v>9.4033127419375084E-2</v>
          </cell>
          <cell r="AKQ35">
            <v>0.77594725421465505</v>
          </cell>
          <cell r="AKR35">
            <v>0.57987100437493799</v>
          </cell>
          <cell r="AKS35">
            <v>0.68603883928201892</v>
          </cell>
          <cell r="AKT35">
            <v>19.706300804525899</v>
          </cell>
          <cell r="AKU35">
            <v>15.29105</v>
          </cell>
          <cell r="AKV35">
            <v>0.49042044241625499</v>
          </cell>
          <cell r="AKW35">
            <v>-1.4978784412572169E-2</v>
          </cell>
          <cell r="AKX35">
            <v>-1.5022066051799299E-3</v>
          </cell>
          <cell r="AKY35">
            <v>-1.1043209278572439E-2</v>
          </cell>
          <cell r="AKZ35">
            <v>1724.733071487819</v>
          </cell>
          <cell r="ALA35">
            <v>-0.2513164575110971</v>
          </cell>
          <cell r="ALB35">
            <v>47.012089625474601</v>
          </cell>
          <cell r="ALC35">
            <v>3.3095174672018279</v>
          </cell>
          <cell r="ALD35">
            <v>4.2783187692745139</v>
          </cell>
          <cell r="ALE35">
            <v>45.506058665311024</v>
          </cell>
          <cell r="ALF35">
            <v>45.083283064328278</v>
          </cell>
          <cell r="ALG35">
            <v>59.852583702417043</v>
          </cell>
          <cell r="ALH35">
            <v>60.495888083126829</v>
          </cell>
          <cell r="ALI35">
            <v>2.601882193886595</v>
          </cell>
          <cell r="ALJ35">
            <v>2.9195760233547752</v>
          </cell>
          <cell r="ALK35">
            <v>15.037395999999999</v>
          </cell>
          <cell r="ALL35">
            <v>12.6</v>
          </cell>
          <cell r="ALM35">
            <v>1821.8607087740099</v>
          </cell>
          <cell r="ALN35">
            <v>15.6163546159222</v>
          </cell>
          <cell r="ALO35">
            <v>2450.3935087930572</v>
          </cell>
          <cell r="ALP35">
            <v>2081.9181333175502</v>
          </cell>
          <cell r="ALQ35">
            <v>3785916.1384469019</v>
          </cell>
          <cell r="ALR35">
            <v>2118.87</v>
          </cell>
          <cell r="ALS35">
            <v>3860285.999999986</v>
          </cell>
          <cell r="ALT35">
            <v>88.722931758689697</v>
          </cell>
          <cell r="ALU35">
            <v>-6.3678814433749018</v>
          </cell>
          <cell r="ALV35">
            <v>2118.87</v>
          </cell>
          <cell r="ALW35">
            <v>4050.5124999999898</v>
          </cell>
          <cell r="ALX35">
            <v>5390.84</v>
          </cell>
          <cell r="ALY35">
            <v>-7.5775903317157463</v>
          </cell>
          <cell r="ALZ35">
            <v>-7.5930983579764764</v>
          </cell>
          <cell r="AMA35">
            <v>-7.597504960122003</v>
          </cell>
          <cell r="AMB35">
            <v>0.1337709804236675</v>
          </cell>
          <cell r="AMC35">
            <v>1.31251078802363</v>
          </cell>
          <cell r="AMD35">
            <v>0.56011414051042296</v>
          </cell>
          <cell r="AME35">
            <v>0.434263327650519</v>
          </cell>
          <cell r="AMF35">
            <v>20.415626480562999</v>
          </cell>
          <cell r="AMG35">
            <v>26.795729999999999</v>
          </cell>
          <cell r="AMH35">
            <v>0.52385112481032103</v>
          </cell>
          <cell r="AMI35">
            <v>-2.077906848651417E-3</v>
          </cell>
          <cell r="AMJ35">
            <v>-9.2918703295306049E-3</v>
          </cell>
          <cell r="AMK35" t="e">
            <v>#N/A</v>
          </cell>
          <cell r="AML35">
            <v>1818.475029281781</v>
          </cell>
          <cell r="AMM35">
            <v>-0.52690259542749196</v>
          </cell>
          <cell r="AMN35">
            <v>1583.3469100534601</v>
          </cell>
          <cell r="AMO35">
            <v>1.5915638363214411</v>
          </cell>
          <cell r="AMP35">
            <v>-6.4038579651581884E-2</v>
          </cell>
          <cell r="AMQ35">
            <v>1558.5417236065571</v>
          </cell>
          <cell r="AMR35">
            <v>1584.3615126627151</v>
          </cell>
          <cell r="AMS35">
            <v>66.669216978137086</v>
          </cell>
          <cell r="AMT35">
            <v>66.696075152996031</v>
          </cell>
          <cell r="AMU35">
            <v>2.1943716467244911</v>
          </cell>
          <cell r="AMV35">
            <v>2.1567454366174128</v>
          </cell>
          <cell r="AMW35">
            <v>7.272805</v>
          </cell>
          <cell r="AMX35">
            <v>6.3</v>
          </cell>
          <cell r="AMY35">
            <v>1581.7789036845099</v>
          </cell>
          <cell r="AMZ35">
            <v>261.53056670000001</v>
          </cell>
          <cell r="ANA35">
            <v>28607.898827239729</v>
          </cell>
          <cell r="ANB35">
            <v>26527.302130937289</v>
          </cell>
          <cell r="ANC35">
            <v>41798330.087050579</v>
          </cell>
          <cell r="AND35">
            <v>26794.80672</v>
          </cell>
          <cell r="ANE35">
            <v>42383459.997999936</v>
          </cell>
          <cell r="ANF35">
            <v>3734.32693497129</v>
          </cell>
          <cell r="ANG35">
            <v>-2.703426638947604</v>
          </cell>
          <cell r="ANH35">
            <v>26794</v>
          </cell>
          <cell r="ANI35">
            <v>42892.927000000003</v>
          </cell>
          <cell r="ANJ35">
            <v>58475.133979220896</v>
          </cell>
          <cell r="ANK35">
            <v>-6.9270415109916792</v>
          </cell>
          <cell r="ANL35">
            <v>-6.9253971475554872</v>
          </cell>
          <cell r="ANM35">
            <v>-6.9337956515899073</v>
          </cell>
          <cell r="ANN35">
            <v>5.180191534053101E-2</v>
          </cell>
          <cell r="ANO35">
            <v>0.67643399999999998</v>
          </cell>
          <cell r="ANP35">
            <v>0.86615803170237304</v>
          </cell>
          <cell r="ANQ35">
            <v>0.82916543944925702</v>
          </cell>
          <cell r="ANR35">
            <v>1476.1247956193799</v>
          </cell>
          <cell r="ANS35">
            <v>998.50099999999998</v>
          </cell>
          <cell r="ANT35">
            <v>0.54992224497918896</v>
          </cell>
          <cell r="ANU35">
            <v>-7.3213066188338831E-3</v>
          </cell>
          <cell r="ANV35">
            <v>-9.0196054177629163E-3</v>
          </cell>
          <cell r="ANW35">
            <v>3.1429521014534542E-2</v>
          </cell>
          <cell r="ANX35">
            <v>1575.6721087103519</v>
          </cell>
          <cell r="ANY35">
            <v>-0.29046312889623449</v>
          </cell>
          <cell r="ANZ35">
            <v>13756.185250315</v>
          </cell>
          <cell r="AOA35">
            <v>0.32812536625586031</v>
          </cell>
          <cell r="AOB35">
            <v>0.35265605332475142</v>
          </cell>
          <cell r="AOC35">
            <v>13711.195340386301</v>
          </cell>
          <cell r="AOD35">
            <v>13707.84370969247</v>
          </cell>
          <cell r="AOE35">
            <v>73.98682865602477</v>
          </cell>
          <cell r="AOF35">
            <v>74.196553079495175</v>
          </cell>
          <cell r="AOG35">
            <v>1.836108784921731</v>
          </cell>
          <cell r="AOH35">
            <v>1.608019749940937</v>
          </cell>
          <cell r="AOI35">
            <v>4.8751899999999999</v>
          </cell>
          <cell r="AOJ35">
            <v>4.5</v>
          </cell>
          <cell r="AOK35">
            <v>1719.28469080999</v>
          </cell>
          <cell r="AOL35">
            <v>2780.8561185940298</v>
          </cell>
          <cell r="AOM35">
            <v>149503.2149594083</v>
          </cell>
          <cell r="AON35">
            <v>142214.64917402869</v>
          </cell>
          <cell r="AOO35">
            <v>242714780.23683751</v>
          </cell>
          <cell r="AOP35">
            <v>142372</v>
          </cell>
          <cell r="AOQ35">
            <v>244777999.99999991</v>
          </cell>
          <cell r="AOR35">
            <v>30299.846552189199</v>
          </cell>
          <cell r="AOS35">
            <v>1.7145606059756571</v>
          </cell>
          <cell r="AOT35">
            <v>141904</v>
          </cell>
          <cell r="AOU35">
            <v>201496.173008507</v>
          </cell>
          <cell r="AOV35">
            <v>276154</v>
          </cell>
          <cell r="AOW35">
            <v>-6.6376808891188448</v>
          </cell>
          <cell r="AOX35">
            <v>-6.6328237651400439</v>
          </cell>
          <cell r="AOY35">
            <v>-6.6354547375121449</v>
          </cell>
          <cell r="AOZ35">
            <v>6.157892362103945E-2</v>
          </cell>
          <cell r="APA35">
            <v>1.1210899999999999</v>
          </cell>
          <cell r="APB35">
            <v>1.2017987189563799</v>
          </cell>
          <cell r="APC35">
            <v>0.67071415379689003</v>
          </cell>
          <cell r="APD35">
            <v>8083.9334932967004</v>
          </cell>
          <cell r="APE35">
            <v>9062.8169999999991</v>
          </cell>
          <cell r="APF35">
            <v>0.68897957501009199</v>
          </cell>
          <cell r="APG35">
            <v>1.7145606059753109E-2</v>
          </cell>
          <cell r="APH35">
            <v>2.4397793071971821E-4</v>
          </cell>
          <cell r="API35">
            <v>-2.7156633539428929E-3</v>
          </cell>
          <cell r="APJ35">
            <v>1706.6791757846711</v>
          </cell>
          <cell r="APK35">
            <v>0.2350005426342561</v>
          </cell>
        </row>
        <row r="36">
          <cell r="A36">
            <v>1999</v>
          </cell>
          <cell r="B36">
            <v>294.10435920771602</v>
          </cell>
          <cell r="C36">
            <v>1.205402935310151</v>
          </cell>
          <cell r="D36">
            <v>0.84062274539766779</v>
          </cell>
          <cell r="E36">
            <v>290.60144090894602</v>
          </cell>
          <cell r="F36">
            <v>291.65266060511198</v>
          </cell>
          <cell r="G36">
            <v>63.917519509656351</v>
          </cell>
          <cell r="H36">
            <v>63.687550760555467</v>
          </cell>
          <cell r="I36">
            <v>1.716353409553051</v>
          </cell>
          <cell r="J36">
            <v>1.34605873770326</v>
          </cell>
          <cell r="K36">
            <v>4.2158550000000004</v>
          </cell>
          <cell r="L36">
            <v>4</v>
          </cell>
          <cell r="M36">
            <v>1796.4865913257599</v>
          </cell>
          <cell r="N36">
            <v>73.594593952129102</v>
          </cell>
          <cell r="O36">
            <v>3861.0373848424251</v>
          </cell>
          <cell r="P36">
            <v>3698.2616472016771</v>
          </cell>
          <cell r="Q36">
            <v>6642438.5311138788</v>
          </cell>
          <cell r="R36">
            <v>3719.98</v>
          </cell>
          <cell r="S36">
            <v>6682894.1900000004</v>
          </cell>
          <cell r="T36">
            <v>919.829620401022</v>
          </cell>
          <cell r="U36">
            <v>-0.71317162205017937</v>
          </cell>
          <cell r="V36">
            <v>3724.05</v>
          </cell>
          <cell r="W36">
            <v>6062.4679999999898</v>
          </cell>
          <cell r="X36">
            <v>7992.32</v>
          </cell>
          <cell r="Y36">
            <v>-6.9193214064186561</v>
          </cell>
          <cell r="Z36">
            <v>-6.9234137661696487</v>
          </cell>
          <cell r="AA36">
            <v>-6.9273565574217253</v>
          </cell>
          <cell r="AB36">
            <v>5.7014667817859757E-2</v>
          </cell>
          <cell r="AC36">
            <v>1</v>
          </cell>
          <cell r="AD36">
            <v>1.10553368562198</v>
          </cell>
          <cell r="AE36">
            <v>0.69045192171592906</v>
          </cell>
          <cell r="AF36">
            <v>203.06492</v>
          </cell>
          <cell r="AG36">
            <v>203.06492</v>
          </cell>
          <cell r="AH36">
            <v>0.68698841385736198</v>
          </cell>
          <cell r="AI36">
            <v>-7.1317162205021016E-3</v>
          </cell>
          <cell r="AJ36">
            <v>-3.632507166402676E-4</v>
          </cell>
          <cell r="AK36">
            <v>1.272742103089316E-2</v>
          </cell>
          <cell r="AL36">
            <v>1796.097508714653</v>
          </cell>
          <cell r="AM36">
            <v>-0.10929215585088189</v>
          </cell>
          <cell r="AN36">
            <v>349.59190016062303</v>
          </cell>
          <cell r="AO36">
            <v>0.93478536008517743</v>
          </cell>
          <cell r="AP36">
            <v>0.28051970169495899</v>
          </cell>
          <cell r="AQ36">
            <v>346.35423151042801</v>
          </cell>
          <cell r="AR36">
            <v>348.61396929389281</v>
          </cell>
          <cell r="AS36">
            <v>57.333896432831281</v>
          </cell>
          <cell r="AT36">
            <v>57.139157460390663</v>
          </cell>
          <cell r="AU36">
            <v>1.8131566760478</v>
          </cell>
          <cell r="AV36">
            <v>1.0056640024317609</v>
          </cell>
          <cell r="AW36">
            <v>8.2392920000000007</v>
          </cell>
          <cell r="AX36">
            <v>8.6999999999999993</v>
          </cell>
          <cell r="AY36">
            <v>1575.38205872862</v>
          </cell>
          <cell r="AZ36">
            <v>74.970392875813502</v>
          </cell>
          <cell r="BA36">
            <v>4397.608118018723</v>
          </cell>
          <cell r="BB36">
            <v>4035.2763441594561</v>
          </cell>
          <cell r="BC36">
            <v>6371348.5068540936</v>
          </cell>
          <cell r="BD36">
            <v>4028.7</v>
          </cell>
          <cell r="BE36">
            <v>6346741.6999999909</v>
          </cell>
          <cell r="BF36">
            <v>920.46455241835099</v>
          </cell>
          <cell r="BG36">
            <v>2.116934485307143</v>
          </cell>
          <cell r="BH36">
            <v>4091.4</v>
          </cell>
          <cell r="BI36">
            <v>7696.31249999999</v>
          </cell>
          <cell r="BJ36">
            <v>10226.4</v>
          </cell>
          <cell r="BK36">
            <v>-6.7131848758666237</v>
          </cell>
          <cell r="BL36">
            <v>-6.7177560138329433</v>
          </cell>
          <cell r="BM36">
            <v>-6.7250045360576056</v>
          </cell>
          <cell r="BN36">
            <v>6.2111105807404823E-2</v>
          </cell>
          <cell r="BO36">
            <v>1</v>
          </cell>
          <cell r="BP36">
            <v>1.1144437153261799</v>
          </cell>
          <cell r="BQ36">
            <v>0.69311560104415804</v>
          </cell>
          <cell r="BR36">
            <v>242.30760000000001</v>
          </cell>
          <cell r="BS36">
            <v>242.30760000000001</v>
          </cell>
          <cell r="BT36">
            <v>0.70973831307978597</v>
          </cell>
          <cell r="BU36">
            <v>2.1169344853071901E-2</v>
          </cell>
          <cell r="BV36">
            <v>4.9430209953002131E-3</v>
          </cell>
          <cell r="BW36">
            <v>3.9805952837013867E-2</v>
          </cell>
          <cell r="BX36">
            <v>1578.9125609887419</v>
          </cell>
          <cell r="BY36">
            <v>0.16925137993013539</v>
          </cell>
          <cell r="BZ36">
            <v>63.530347236197187</v>
          </cell>
          <cell r="CA36">
            <v>-7.5308949439867767</v>
          </cell>
          <cell r="CB36">
            <v>-10.511412188800749</v>
          </cell>
          <cell r="CC36">
            <v>68.70440370079676</v>
          </cell>
          <cell r="CD36">
            <v>70.992680508303366</v>
          </cell>
          <cell r="CE36">
            <v>60.549585035239559</v>
          </cell>
          <cell r="CF36">
            <v>62.920750621614538</v>
          </cell>
          <cell r="CG36">
            <v>-7.1789927920950616</v>
          </cell>
          <cell r="CH36">
            <v>0.69965646544662974</v>
          </cell>
          <cell r="CI36">
            <v>18.133403993626779</v>
          </cell>
          <cell r="CJ36">
            <v>14.9</v>
          </cell>
          <cell r="CK36">
            <v>1669.4999261636699</v>
          </cell>
          <cell r="CL36">
            <v>7.9769187590936301</v>
          </cell>
          <cell r="CM36">
            <v>4051.8109944279081</v>
          </cell>
          <cell r="CN36">
            <v>3317.079737750109</v>
          </cell>
          <cell r="CO36">
            <v>5516549.153463386</v>
          </cell>
          <cell r="CP36">
            <v>3318.15</v>
          </cell>
          <cell r="CQ36">
            <v>5539651.1799999811</v>
          </cell>
          <cell r="CR36">
            <v>153.14181860511701</v>
          </cell>
          <cell r="CS36">
            <v>-52.32734118802216</v>
          </cell>
          <cell r="CT36">
            <v>3318.15</v>
          </cell>
          <cell r="CU36">
            <v>6439.5465000000004</v>
          </cell>
          <cell r="CV36">
            <v>8210.6200000000008</v>
          </cell>
          <cell r="CW36">
            <v>-7.7022972032492021</v>
          </cell>
          <cell r="CX36">
            <v>-7.610110463630658</v>
          </cell>
          <cell r="CY36">
            <v>-7.6212852413608463</v>
          </cell>
          <cell r="CZ36">
            <v>3.8050257533394381E-2</v>
          </cell>
          <cell r="DA36">
            <v>1.9558</v>
          </cell>
          <cell r="DB36">
            <v>0.62840709498003799</v>
          </cell>
          <cell r="DC36">
            <v>0.39418862149286998</v>
          </cell>
          <cell r="DD36">
            <v>12.8044483075979</v>
          </cell>
          <cell r="DE36">
            <v>25.042940000000002</v>
          </cell>
          <cell r="DF36">
            <v>0.34152510537867897</v>
          </cell>
          <cell r="DG36">
            <v>8.3688279907046942E-2</v>
          </cell>
          <cell r="DH36" t="e">
            <v>#N/A</v>
          </cell>
          <cell r="DI36">
            <v>-0.1932484563356926</v>
          </cell>
          <cell r="DJ36">
            <v>1663.074025831264</v>
          </cell>
          <cell r="DK36">
            <v>-0.6307384207571487</v>
          </cell>
          <cell r="DL36">
            <v>13.424521304635601</v>
          </cell>
          <cell r="DM36">
            <v>-0.50276562664137714</v>
          </cell>
          <cell r="DN36">
            <v>-0.82407234239603167</v>
          </cell>
          <cell r="DO36">
            <v>13.49235623400418</v>
          </cell>
          <cell r="DP36">
            <v>13.53606829974161</v>
          </cell>
          <cell r="DQ36">
            <v>65.867245413502715</v>
          </cell>
          <cell r="DR36">
            <v>65.584850704155514</v>
          </cell>
          <cell r="DS36">
            <v>2.0307575273648131</v>
          </cell>
          <cell r="DT36">
            <v>1.376701745736941</v>
          </cell>
          <cell r="DU36">
            <v>4.4348770000000002</v>
          </cell>
          <cell r="DV36">
            <v>5.2</v>
          </cell>
          <cell r="DW36">
            <v>1919.70901692287</v>
          </cell>
          <cell r="DX36">
            <v>2.8995632594409</v>
          </cell>
          <cell r="DY36">
            <v>325.22412521728751</v>
          </cell>
          <cell r="DZ36">
            <v>310.80083528957482</v>
          </cell>
          <cell r="EA36">
            <v>597491.81671237398</v>
          </cell>
          <cell r="EB36">
            <v>309.64</v>
          </cell>
          <cell r="EC36">
            <v>594418.69999999739</v>
          </cell>
          <cell r="ED36">
            <v>27.375025542698499</v>
          </cell>
          <cell r="EE36">
            <v>1.6628968236567681</v>
          </cell>
          <cell r="EF36">
            <v>309.64</v>
          </cell>
          <cell r="EG36">
            <v>495.88299999999998</v>
          </cell>
          <cell r="EH36">
            <v>686.7</v>
          </cell>
          <cell r="EI36">
            <v>-7.203258410593671</v>
          </cell>
          <cell r="EJ36">
            <v>-7.1999211874651534</v>
          </cell>
          <cell r="EK36">
            <v>-7.201569885649552</v>
          </cell>
          <cell r="EL36">
            <v>6.9097465523944718E-2</v>
          </cell>
          <cell r="EM36">
            <v>0.98900685799999999</v>
          </cell>
          <cell r="EN36">
            <v>0.86244087520053803</v>
          </cell>
          <cell r="EO36">
            <v>0.73296688357314499</v>
          </cell>
          <cell r="EP36">
            <v>9.8397295441201003</v>
          </cell>
          <cell r="EQ36">
            <v>9.73156</v>
          </cell>
          <cell r="ER36">
            <v>0.70892491899423804</v>
          </cell>
          <cell r="ES36">
            <v>-5.2137442103881992E-5</v>
          </cell>
          <cell r="ET36">
            <v>-1.0408249480536959E-4</v>
          </cell>
          <cell r="EU36" t="e">
            <v>#N/A</v>
          </cell>
          <cell r="EV36">
            <v>1922.426676092063</v>
          </cell>
          <cell r="EW36">
            <v>0.26004178427665448</v>
          </cell>
          <cell r="EX36">
            <v>3503.4050012720199</v>
          </cell>
          <cell r="EY36">
            <v>-2.4131690779121251</v>
          </cell>
          <cell r="EZ36">
            <v>-2.634364338684791</v>
          </cell>
          <cell r="FA36">
            <v>3590.0387051907601</v>
          </cell>
          <cell r="FB36">
            <v>3598.1945554780309</v>
          </cell>
          <cell r="FC36">
            <v>67.103555418494494</v>
          </cell>
          <cell r="FD36">
            <v>66.668716588136462</v>
          </cell>
          <cell r="FE36">
            <v>1.142559362970097</v>
          </cell>
          <cell r="FF36">
            <v>1.16486184279383</v>
          </cell>
          <cell r="FG36">
            <v>7.0661040000000002</v>
          </cell>
          <cell r="FH36">
            <v>8.8000000000000007</v>
          </cell>
          <cell r="FI36">
            <v>1890.65208073963</v>
          </cell>
          <cell r="FJ36">
            <v>874.02400441645898</v>
          </cell>
          <cell r="FK36">
            <v>5337.6637884940928</v>
          </cell>
          <cell r="FL36">
            <v>4960.4989140287598</v>
          </cell>
          <cell r="FM36">
            <v>9227543.7858440913</v>
          </cell>
          <cell r="FN36">
            <v>4899.7</v>
          </cell>
          <cell r="FO36">
            <v>9263627.9999999646</v>
          </cell>
          <cell r="FP36">
            <v>11073.7356286335</v>
          </cell>
          <cell r="FQ36">
            <v>-2.356291874657801</v>
          </cell>
          <cell r="FR36">
            <v>4899.7</v>
          </cell>
          <cell r="FS36">
            <v>8006.2494999999999</v>
          </cell>
          <cell r="FT36">
            <v>10282.780000000001</v>
          </cell>
          <cell r="FU36">
            <v>-5.5248694759702408</v>
          </cell>
          <cell r="FV36">
            <v>-5.4846192087985752</v>
          </cell>
          <cell r="FW36">
            <v>-5.4979049839284544</v>
          </cell>
          <cell r="FX36">
            <v>6.2653831613532704E-2</v>
          </cell>
          <cell r="FY36">
            <v>36.884289580000001</v>
          </cell>
          <cell r="FZ36">
            <v>17.0266567633725</v>
          </cell>
          <cell r="GA36">
            <v>0.46398846408308497</v>
          </cell>
          <cell r="GB36">
            <v>61.469938171979798</v>
          </cell>
          <cell r="GC36">
            <v>2267.2750000000001</v>
          </cell>
          <cell r="GD36">
            <v>0.55863143690040407</v>
          </cell>
          <cell r="GE36">
            <v>5.3128936200785024E-3</v>
          </cell>
          <cell r="GF36">
            <v>-4.3909892310507138E-3</v>
          </cell>
          <cell r="GG36">
            <v>-8.5447875015457839E-3</v>
          </cell>
          <cell r="GH36">
            <v>1860.2047789482881</v>
          </cell>
          <cell r="GI36">
            <v>0.1190302048485137</v>
          </cell>
          <cell r="GJ36">
            <v>2745.5525606899901</v>
          </cell>
          <cell r="GK36">
            <v>0.56292420184844705</v>
          </cell>
          <cell r="GL36">
            <v>0.1642692266660806</v>
          </cell>
          <cell r="GM36">
            <v>2730.1836959107882</v>
          </cell>
          <cell r="GN36">
            <v>2741.0498592836129</v>
          </cell>
          <cell r="GO36">
            <v>67.117927982391706</v>
          </cell>
          <cell r="GP36">
            <v>67.033968295552341</v>
          </cell>
          <cell r="GQ36">
            <v>0.90919512946099346</v>
          </cell>
          <cell r="GR36">
            <v>1.120160284243088</v>
          </cell>
          <cell r="GS36">
            <v>8.4167740000000002</v>
          </cell>
          <cell r="GT36">
            <v>8.1</v>
          </cell>
          <cell r="GU36">
            <v>1490.26805878594</v>
          </cell>
          <cell r="GV36">
            <v>604.86774239145802</v>
          </cell>
          <cell r="GW36">
            <v>42520.193087050138</v>
          </cell>
          <cell r="GX36">
            <v>38941.364530549501</v>
          </cell>
          <cell r="GY36">
            <v>57756276.971651293</v>
          </cell>
          <cell r="GZ36">
            <v>39125</v>
          </cell>
          <cell r="HA36">
            <v>58306737.7999999</v>
          </cell>
          <cell r="HB36">
            <v>8363.4599999999991</v>
          </cell>
          <cell r="HC36">
            <v>0.13616306400963121</v>
          </cell>
          <cell r="HD36">
            <v>39004</v>
          </cell>
          <cell r="HE36">
            <v>63430.815999999999</v>
          </cell>
          <cell r="HF36">
            <v>81422</v>
          </cell>
          <cell r="HG36">
            <v>-6.8661303330651542</v>
          </cell>
          <cell r="HH36">
            <v>-6.8602551444838928</v>
          </cell>
          <cell r="HI36">
            <v>-6.8655781356703187</v>
          </cell>
          <cell r="HJ36">
            <v>5.3441199906724857E-2</v>
          </cell>
          <cell r="HK36">
            <v>1</v>
          </cell>
          <cell r="HL36">
            <v>1.14168380613905</v>
          </cell>
          <cell r="HM36">
            <v>0.75658358530129799</v>
          </cell>
          <cell r="HN36">
            <v>2077.2399999999898</v>
          </cell>
          <cell r="HO36">
            <v>2077.2399999999898</v>
          </cell>
          <cell r="HP36">
            <v>0.73343183099834408</v>
          </cell>
          <cell r="HQ36">
            <v>1.36163064009911E-3</v>
          </cell>
          <cell r="HR36">
            <v>1.5901462935907171E-4</v>
          </cell>
          <cell r="HS36">
            <v>4.4551916713402452E-2</v>
          </cell>
          <cell r="HT36">
            <v>1483.1600707351049</v>
          </cell>
          <cell r="HU36">
            <v>-0.76831190813556605</v>
          </cell>
          <cell r="HV36">
            <v>1809.0630519169999</v>
          </cell>
          <cell r="HW36">
            <v>1.978341618867985</v>
          </cell>
          <cell r="HX36">
            <v>0.90162084793872221</v>
          </cell>
          <cell r="HY36">
            <v>1773.967906517013</v>
          </cell>
          <cell r="HZ36">
            <v>1792.8979105730159</v>
          </cell>
          <cell r="IA36">
            <v>72.950396124996345</v>
          </cell>
          <cell r="IB36">
            <v>72.419331100310302</v>
          </cell>
          <cell r="IC36">
            <v>1.087862914453819</v>
          </cell>
          <cell r="ID36">
            <v>0.98718036585419</v>
          </cell>
          <cell r="IE36">
            <v>5.5966649999999998</v>
          </cell>
          <cell r="IF36">
            <v>5.6</v>
          </cell>
          <cell r="IG36">
            <v>1456.4973983186801</v>
          </cell>
          <cell r="IH36">
            <v>341.73494816455201</v>
          </cell>
          <cell r="II36">
            <v>2875.9124935923119</v>
          </cell>
          <cell r="IJ36">
            <v>2714.957305632804</v>
          </cell>
          <cell r="IK36">
            <v>3935255.0644643032</v>
          </cell>
          <cell r="IL36">
            <v>2734.77</v>
          </cell>
          <cell r="IM36">
            <v>3983185.3899999768</v>
          </cell>
          <cell r="IN36">
            <v>4099.5216326677</v>
          </cell>
          <cell r="IO36">
            <v>6.9610990804713779E-3</v>
          </cell>
          <cell r="IP36">
            <v>2737.26</v>
          </cell>
          <cell r="IQ36">
            <v>3971.1945000000001</v>
          </cell>
          <cell r="IR36">
            <v>5320.52</v>
          </cell>
          <cell r="IS36">
            <v>-5.2893896746251849</v>
          </cell>
          <cell r="IT36">
            <v>-5.2895327320632903</v>
          </cell>
          <cell r="IU36">
            <v>-5.3011109453030381</v>
          </cell>
          <cell r="IV36">
            <v>6.7338259302040335E-2</v>
          </cell>
          <cell r="IW36">
            <v>7.4355177609999998</v>
          </cell>
          <cell r="IX36">
            <v>10.4732349156116</v>
          </cell>
          <cell r="IY36">
            <v>0.68770352303943494</v>
          </cell>
          <cell r="IZ36">
            <v>166.89897864397</v>
          </cell>
          <cell r="JA36">
            <v>1240.9803199999999</v>
          </cell>
          <cell r="JB36">
            <v>0.68790002863823008</v>
          </cell>
          <cell r="JC36">
            <v>-2.0003031479598479E-4</v>
          </cell>
          <cell r="JD36">
            <v>2.1063897878436859E-3</v>
          </cell>
          <cell r="JE36">
            <v>1.090875093809464E-2</v>
          </cell>
          <cell r="JF36">
            <v>1449.4721726561629</v>
          </cell>
          <cell r="JG36">
            <v>0.59990453770943919</v>
          </cell>
          <cell r="JH36">
            <v>13.339673239313001</v>
          </cell>
          <cell r="JI36">
            <v>-3.5085560090881041</v>
          </cell>
          <cell r="JJ36">
            <v>-5.7613637825103092</v>
          </cell>
          <cell r="JK36">
            <v>13.824721330286449</v>
          </cell>
          <cell r="JL36">
            <v>14.155206160376601</v>
          </cell>
          <cell r="JM36">
            <v>62.438950405009606</v>
          </cell>
          <cell r="JN36">
            <v>63.602474891382151</v>
          </cell>
          <cell r="JO36">
            <v>3.2510764687198268</v>
          </cell>
          <cell r="JP36">
            <v>4.0303888973387991</v>
          </cell>
          <cell r="JQ36">
            <v>10.811159999999999</v>
          </cell>
          <cell r="JR36">
            <v>12.4</v>
          </cell>
          <cell r="JS36">
            <v>1893.0602309150399</v>
          </cell>
          <cell r="JT36">
            <v>2.186370309</v>
          </cell>
          <cell r="JU36">
            <v>674.78727723637439</v>
          </cell>
          <cell r="JV36">
            <v>601.83494503470638</v>
          </cell>
          <cell r="JW36">
            <v>1167142.877382823</v>
          </cell>
          <cell r="JX36">
            <v>580.29999999999995</v>
          </cell>
          <cell r="JY36">
            <v>1098542.8519999981</v>
          </cell>
          <cell r="JZ36">
            <v>25.689318291272102</v>
          </cell>
          <cell r="KA36">
            <v>-5.6963076241120856</v>
          </cell>
          <cell r="KB36">
            <v>580.29999999999995</v>
          </cell>
          <cell r="KC36">
            <v>1060.9449999999999</v>
          </cell>
          <cell r="KD36">
            <v>1379.2</v>
          </cell>
          <cell r="KE36">
            <v>-7.5865556675440802</v>
          </cell>
          <cell r="KF36">
            <v>-7.577116617387551</v>
          </cell>
          <cell r="KG36">
            <v>-7.5902130237501284</v>
          </cell>
          <cell r="KH36">
            <v>5.1241485529536633E-2</v>
          </cell>
          <cell r="KI36">
            <v>1</v>
          </cell>
          <cell r="KJ36">
            <v>0.553220844324539</v>
          </cell>
          <cell r="KK36">
            <v>0.40532402128602901</v>
          </cell>
          <cell r="KL36">
            <v>5.4068899999999998</v>
          </cell>
          <cell r="KM36">
            <v>5.4068899999999998</v>
          </cell>
          <cell r="KN36">
            <v>0.36510992161146599</v>
          </cell>
          <cell r="KO36">
            <v>3.7498280401753181E-3</v>
          </cell>
          <cell r="KP36">
            <v>-8.6223313058519067E-3</v>
          </cell>
          <cell r="KQ36" t="e">
            <v>#N/A</v>
          </cell>
          <cell r="KR36">
            <v>1939.3072585964851</v>
          </cell>
          <cell r="KS36">
            <v>0.69077041367091585</v>
          </cell>
          <cell r="KT36">
            <v>167.28909476460001</v>
          </cell>
          <cell r="KU36">
            <v>4.0488908700386787E-2</v>
          </cell>
          <cell r="KV36">
            <v>-3.471176215918903</v>
          </cell>
          <cell r="KW36">
            <v>167.22138864922229</v>
          </cell>
          <cell r="KX36">
            <v>173.3048101143321</v>
          </cell>
          <cell r="KY36">
            <v>58.058668212464873</v>
          </cell>
          <cell r="KZ36">
            <v>57.285196909456722</v>
          </cell>
          <cell r="LA36">
            <v>1.7853479443219911</v>
          </cell>
          <cell r="LB36">
            <v>2.0296164608291529</v>
          </cell>
          <cell r="LC36">
            <v>8.8576499999999996</v>
          </cell>
          <cell r="LD36">
            <v>12.4</v>
          </cell>
          <cell r="LE36">
            <v>2151.8644885737099</v>
          </cell>
          <cell r="LF36">
            <v>38.558214186308298</v>
          </cell>
          <cell r="LG36">
            <v>4852.3483327352169</v>
          </cell>
          <cell r="LH36">
            <v>4422.5443006406958</v>
          </cell>
          <cell r="LI36">
            <v>9515007.922659535</v>
          </cell>
          <cell r="LJ36">
            <v>4308.05</v>
          </cell>
          <cell r="LK36">
            <v>9270339.8099999707</v>
          </cell>
          <cell r="LL36">
            <v>678.40918929586303</v>
          </cell>
          <cell r="LM36">
            <v>0.34956196544764229</v>
          </cell>
          <cell r="LN36">
            <v>4291.79</v>
          </cell>
          <cell r="LO36">
            <v>8470.5099999999911</v>
          </cell>
          <cell r="LP36">
            <v>10761.71</v>
          </cell>
          <cell r="LQ36">
            <v>-7.5897041843092037</v>
          </cell>
          <cell r="LR36">
            <v>-7.5598218191025657</v>
          </cell>
          <cell r="LS36">
            <v>-7.6070416848474354</v>
          </cell>
          <cell r="LT36">
            <v>3.3469650367871528E-2</v>
          </cell>
          <cell r="LU36">
            <v>0.95601999999999998</v>
          </cell>
          <cell r="LV36">
            <v>0.805638685833719</v>
          </cell>
          <cell r="LW36">
            <v>0.80451857640757296</v>
          </cell>
          <cell r="LX36">
            <v>134.58718436852701</v>
          </cell>
          <cell r="LY36">
            <v>128.668039999999</v>
          </cell>
          <cell r="LZ36">
            <v>0.72757162381843299</v>
          </cell>
          <cell r="MA36">
            <v>1.3366099497941821E-2</v>
          </cell>
          <cell r="MB36">
            <v>-1.844766713199639E-3</v>
          </cell>
          <cell r="MC36">
            <v>6.329271966908262E-2</v>
          </cell>
          <cell r="MD36">
            <v>2151.478261344062</v>
          </cell>
          <cell r="ME36">
            <v>-0.24772097191252401</v>
          </cell>
          <cell r="MF36">
            <v>883.89100215780002</v>
          </cell>
          <cell r="MG36">
            <v>1.044665539477307</v>
          </cell>
          <cell r="MH36">
            <v>-1.084265979993249</v>
          </cell>
          <cell r="MI36">
            <v>874.75276150275465</v>
          </cell>
          <cell r="MJ36">
            <v>893.5797837571763</v>
          </cell>
          <cell r="MK36">
            <v>59.804401820783767</v>
          </cell>
          <cell r="ML36">
            <v>60.002033859265303</v>
          </cell>
          <cell r="MM36">
            <v>-0.22915810436270331</v>
          </cell>
          <cell r="MN36">
            <v>-0.21002776343763679</v>
          </cell>
          <cell r="MO36">
            <v>15.343669</v>
          </cell>
          <cell r="MP36">
            <v>15.7</v>
          </cell>
          <cell r="MQ36">
            <v>1758.3984958154199</v>
          </cell>
          <cell r="MR36">
            <v>196.894005247763</v>
          </cell>
          <cell r="MS36">
            <v>18942.105971197459</v>
          </cell>
          <cell r="MT36">
            <v>16035.691929347689</v>
          </cell>
          <cell r="MU36">
            <v>28133311.949511029</v>
          </cell>
          <cell r="MV36">
            <v>15915.6</v>
          </cell>
          <cell r="MW36">
            <v>27985967.099999901</v>
          </cell>
          <cell r="MX36">
            <v>2532.62853898511</v>
          </cell>
          <cell r="MY36">
            <v>-0.54008196118882079</v>
          </cell>
          <cell r="MZ36">
            <v>15885.9</v>
          </cell>
          <cell r="NA36">
            <v>31569.1064999999</v>
          </cell>
          <cell r="NB36">
            <v>40369.67</v>
          </cell>
          <cell r="NC36">
            <v>-7.1043097412833864</v>
          </cell>
          <cell r="ND36">
            <v>-7.1020770625135157</v>
          </cell>
          <cell r="NE36">
            <v>-7.1181154505894693</v>
          </cell>
          <cell r="NF36">
            <v>3.9287700086660382E-2</v>
          </cell>
          <cell r="NG36">
            <v>1</v>
          </cell>
          <cell r="NH36">
            <v>0.88452994884096703</v>
          </cell>
          <cell r="NI36">
            <v>0.67343371359914794</v>
          </cell>
          <cell r="NJ36">
            <v>595.24199999999996</v>
          </cell>
          <cell r="NK36">
            <v>595.24199999999996</v>
          </cell>
          <cell r="NL36">
            <v>0.68314381876700292</v>
          </cell>
          <cell r="NM36">
            <v>-1.0385217226490449E-3</v>
          </cell>
          <cell r="NN36">
            <v>2.864194476399076E-3</v>
          </cell>
          <cell r="NO36">
            <v>4.9379860144120581E-2</v>
          </cell>
          <cell r="NP36">
            <v>1754.4183358887631</v>
          </cell>
          <cell r="NQ36">
            <v>0.18727877902227069</v>
          </cell>
          <cell r="NR36">
            <v>177.319171001531</v>
          </cell>
          <cell r="NS36">
            <v>1.9367536394246929</v>
          </cell>
          <cell r="NT36">
            <v>1.183444015914747</v>
          </cell>
          <cell r="NU36">
            <v>173.95018447296491</v>
          </cell>
          <cell r="NV36">
            <v>175.2452416757441</v>
          </cell>
          <cell r="NW36">
            <v>64.560279017750346</v>
          </cell>
          <cell r="NX36">
            <v>64.735788471763513</v>
          </cell>
          <cell r="NY36">
            <v>2.282166786545758</v>
          </cell>
          <cell r="NZ36">
            <v>2.690958717868241</v>
          </cell>
          <cell r="OA36">
            <v>10.71588</v>
          </cell>
          <cell r="OB36">
            <v>10.3</v>
          </cell>
          <cell r="OC36">
            <v>1716.1496471841299</v>
          </cell>
          <cell r="OD36">
            <v>43.203632708028998</v>
          </cell>
          <cell r="OE36">
            <v>2518.8692057573689</v>
          </cell>
          <cell r="OF36">
            <v>2248.9502043114571</v>
          </cell>
          <cell r="OG36">
            <v>3848862.9951780601</v>
          </cell>
          <cell r="OH36">
            <v>2253.3000000000002</v>
          </cell>
          <cell r="OI36">
            <v>3867000</v>
          </cell>
          <cell r="OJ36">
            <v>543.35543838660203</v>
          </cell>
          <cell r="OK36">
            <v>-1.2853106352743731</v>
          </cell>
          <cell r="OL36">
            <v>2258.3000000000002</v>
          </cell>
          <cell r="OM36">
            <v>3890.9994999999899</v>
          </cell>
          <cell r="ON36">
            <v>5165.5</v>
          </cell>
          <cell r="OO36">
            <v>-6.8854591771304046</v>
          </cell>
          <cell r="OP36">
            <v>-6.8908805202117804</v>
          </cell>
          <cell r="OQ36">
            <v>-6.9015857477339884</v>
          </cell>
          <cell r="OR36">
            <v>6.0890092827795769E-2</v>
          </cell>
          <cell r="OS36">
            <v>1</v>
          </cell>
          <cell r="OT36">
            <v>1.18706395742714</v>
          </cell>
          <cell r="OU36">
            <v>0.71559098366698504</v>
          </cell>
          <cell r="OV36">
            <v>126.88800000000001</v>
          </cell>
          <cell r="OW36">
            <v>126.88800000000001</v>
          </cell>
          <cell r="OX36">
            <v>0.72689966968816</v>
          </cell>
          <cell r="OY36">
            <v>-3.3049811125603619E-3</v>
          </cell>
          <cell r="OZ36">
            <v>1.0240257940849821E-2</v>
          </cell>
          <cell r="PA36">
            <v>6.0404762314530222E-2</v>
          </cell>
          <cell r="PB36">
            <v>1711.4042755590649</v>
          </cell>
          <cell r="PC36">
            <v>-0.3595278419114889</v>
          </cell>
          <cell r="PD36">
            <v>1868.1792014817099</v>
          </cell>
          <cell r="PE36">
            <v>5.3906597671238288E-2</v>
          </cell>
          <cell r="PF36">
            <v>8.6663205557657719E-2</v>
          </cell>
          <cell r="PG36">
            <v>1867.172672221468</v>
          </cell>
          <cell r="PH36">
            <v>1866.561579383309</v>
          </cell>
          <cell r="PI36">
            <v>62.482926084754503</v>
          </cell>
          <cell r="PJ36">
            <v>61.96440212534899</v>
          </cell>
          <cell r="PK36">
            <v>1.2476014206387549</v>
          </cell>
          <cell r="PL36">
            <v>1.236930927988134</v>
          </cell>
          <cell r="PM36">
            <v>8.7916950000000007</v>
          </cell>
          <cell r="PN36">
            <v>10</v>
          </cell>
          <cell r="PO36">
            <v>1560.67108308723</v>
          </cell>
          <cell r="PP36">
            <v>391.25059876834098</v>
          </cell>
          <cell r="PQ36">
            <v>27611.169353703681</v>
          </cell>
          <cell r="PR36">
            <v>25183.67955819258</v>
          </cell>
          <cell r="PS36">
            <v>38991779.599934131</v>
          </cell>
          <cell r="PT36">
            <v>25058</v>
          </cell>
          <cell r="PU36">
            <v>39107295.999999806</v>
          </cell>
          <cell r="PV36">
            <v>5362.5394532502496</v>
          </cell>
          <cell r="PW36">
            <v>0.32624039288520201</v>
          </cell>
          <cell r="PX36">
            <v>25341</v>
          </cell>
          <cell r="PY36">
            <v>44559.728499999903</v>
          </cell>
          <cell r="PZ36">
            <v>60336</v>
          </cell>
          <cell r="QA36">
            <v>-6.8359807196111566</v>
          </cell>
          <cell r="QB36">
            <v>-6.8322555382250014</v>
          </cell>
          <cell r="QC36">
            <v>-6.8345968079872312</v>
          </cell>
          <cell r="QD36">
            <v>5.3957781245027141E-2</v>
          </cell>
          <cell r="QE36">
            <v>1</v>
          </cell>
          <cell r="QF36">
            <v>1.1400138005715901</v>
          </cell>
          <cell r="QG36">
            <v>0.74679559589008404</v>
          </cell>
          <cell r="QH36">
            <v>1395.1479999999999</v>
          </cell>
          <cell r="QI36">
            <v>1395.1479999999999</v>
          </cell>
          <cell r="QJ36">
            <v>0.725244217819767</v>
          </cell>
          <cell r="QK36">
            <v>1.264246254749909E-2</v>
          </cell>
          <cell r="QL36">
            <v>-5.84192102630885E-5</v>
          </cell>
          <cell r="QM36">
            <v>2.8434807202564891E-2</v>
          </cell>
          <cell r="QN36">
            <v>1548.29557411715</v>
          </cell>
          <cell r="QO36">
            <v>-0.73420741309281334</v>
          </cell>
          <cell r="QP36">
            <v>36.892408089457099</v>
          </cell>
          <cell r="QQ36" t="e">
            <v>#N/A</v>
          </cell>
          <cell r="QR36">
            <v>-3.0352373520349252</v>
          </cell>
          <cell r="QS36" t="e">
            <v>#N/A</v>
          </cell>
          <cell r="QT36">
            <v>38.047231882984804</v>
          </cell>
          <cell r="QU36" t="e">
            <v>#N/A</v>
          </cell>
          <cell r="QV36" t="e">
            <v>#N/A</v>
          </cell>
          <cell r="QW36">
            <v>-1.739171625395652</v>
          </cell>
          <cell r="QX36">
            <v>1.2179798771165371</v>
          </cell>
          <cell r="QY36">
            <v>13.29627859981403</v>
          </cell>
          <cell r="QZ36" t="e">
            <v>#N/A</v>
          </cell>
          <cell r="RA36">
            <v>1923.1363841356499</v>
          </cell>
          <cell r="RB36">
            <v>7.1006828671551503</v>
          </cell>
          <cell r="RC36" t="e">
            <v>#N/A</v>
          </cell>
          <cell r="RD36" t="e">
            <v>#N/A</v>
          </cell>
          <cell r="RE36" t="e">
            <v>#N/A</v>
          </cell>
          <cell r="RF36">
            <v>1552.16</v>
          </cell>
          <cell r="RG36">
            <v>2985015.3699999899</v>
          </cell>
          <cell r="RH36">
            <v>70.561586554952498</v>
          </cell>
          <cell r="RI36">
            <v>-7.294625567984081</v>
          </cell>
          <cell r="RJ36">
            <v>1552.16</v>
          </cell>
          <cell r="RK36" t="e">
            <v>#N/A</v>
          </cell>
          <cell r="RL36">
            <v>4512.6000000000004</v>
          </cell>
          <cell r="RM36">
            <v>-7.5726893217951634</v>
          </cell>
          <cell r="RN36">
            <v>-7.5459541215213886</v>
          </cell>
          <cell r="RO36">
            <v>-7.5343447498007814</v>
          </cell>
          <cell r="RP36">
            <v>7.8422930145592096E-2</v>
          </cell>
          <cell r="RQ36">
            <v>1.00618857243347</v>
          </cell>
          <cell r="RR36">
            <v>0.59497398352091901</v>
          </cell>
          <cell r="RS36">
            <v>0.60098727457509293</v>
          </cell>
          <cell r="RT36">
            <v>22.171867790194899</v>
          </cell>
          <cell r="RU36">
            <v>22.309080000000002</v>
          </cell>
          <cell r="RV36">
            <v>0.72834495201384197</v>
          </cell>
          <cell r="RW36">
            <v>4.0373711007806033E-2</v>
          </cell>
          <cell r="RX36" t="e">
            <v>#N/A</v>
          </cell>
          <cell r="RY36" t="e">
            <v>#N/A</v>
          </cell>
          <cell r="RZ36">
            <v>1922.4780317801749</v>
          </cell>
          <cell r="SA36">
            <v>-7.738418314739981E-3</v>
          </cell>
          <cell r="SB36">
            <v>30225.499859700099</v>
          </cell>
          <cell r="SC36">
            <v>-0.62257040214305226</v>
          </cell>
          <cell r="SD36">
            <v>-2.457936745180056</v>
          </cell>
          <cell r="SE36">
            <v>30414.853736921279</v>
          </cell>
          <cell r="SF36">
            <v>30987.14426486825</v>
          </cell>
          <cell r="SG36">
            <v>55.111971066292853</v>
          </cell>
          <cell r="SH36">
            <v>54.941584169264416</v>
          </cell>
          <cell r="SI36">
            <v>0.59772582939756624</v>
          </cell>
          <cell r="SJ36">
            <v>2.0380897005249921</v>
          </cell>
          <cell r="SK36">
            <v>6.8770600000000002</v>
          </cell>
          <cell r="SL36">
            <v>6.8</v>
          </cell>
          <cell r="SM36">
            <v>1953.86031042128</v>
          </cell>
          <cell r="SN36">
            <v>6865.8721768638798</v>
          </cell>
          <cell r="SO36">
            <v>4341.685616669175</v>
          </cell>
          <cell r="SP36">
            <v>4043.1052917994662</v>
          </cell>
          <cell r="SQ36">
            <v>7828836.2837099247</v>
          </cell>
          <cell r="SR36">
            <v>4059</v>
          </cell>
          <cell r="SS36">
            <v>7930718.9999999758</v>
          </cell>
          <cell r="ST36">
            <v>59457.062974016997</v>
          </cell>
          <cell r="SU36">
            <v>-7.9349887565769013</v>
          </cell>
          <cell r="SV36">
            <v>4059</v>
          </cell>
          <cell r="SW36">
            <v>7902.3670000000002</v>
          </cell>
          <cell r="SX36">
            <v>10237.530000000001</v>
          </cell>
          <cell r="SY36">
            <v>-3.857177449420695</v>
          </cell>
          <cell r="SZ36">
            <v>-3.8244331753246308</v>
          </cell>
          <cell r="TA36">
            <v>-3.8425278994882959</v>
          </cell>
          <cell r="TB36">
            <v>9.162420525069781E-2</v>
          </cell>
          <cell r="TC36">
            <v>252.76718149999999</v>
          </cell>
          <cell r="TD36">
            <v>125.098417052399</v>
          </cell>
          <cell r="TE36">
            <v>0.53577812571253802</v>
          </cell>
          <cell r="TF36">
            <v>46.122031866704098</v>
          </cell>
          <cell r="TG36">
            <v>11658.136</v>
          </cell>
          <cell r="TH36">
            <v>0.41077070197724302</v>
          </cell>
          <cell r="TI36">
            <v>-2.2801577685450981E-2</v>
          </cell>
          <cell r="TJ36">
            <v>7.9973740909362497E-3</v>
          </cell>
          <cell r="TK36">
            <v>-1.768356599280561E-2</v>
          </cell>
          <cell r="TL36">
            <v>1936.342419671575</v>
          </cell>
          <cell r="TM36">
            <v>-0.46698269437420731</v>
          </cell>
          <cell r="TN36">
            <v>139.02463909457001</v>
          </cell>
          <cell r="TO36">
            <v>4.8714105890246504</v>
          </cell>
          <cell r="TP36">
            <v>3.2600504194214341</v>
          </cell>
          <cell r="TQ36">
            <v>132.56676754295481</v>
          </cell>
          <cell r="TR36">
            <v>134.6354553671822</v>
          </cell>
          <cell r="TS36">
            <v>65.800249240884369</v>
          </cell>
          <cell r="TT36">
            <v>65.540995023688183</v>
          </cell>
          <cell r="TU36">
            <v>4.4290437480957401</v>
          </cell>
          <cell r="TV36">
            <v>4.4478038981228707</v>
          </cell>
          <cell r="TW36">
            <v>6.5525506248823842</v>
          </cell>
          <cell r="TX36">
            <v>5.9</v>
          </cell>
          <cell r="TY36">
            <v>1905.62823956271</v>
          </cell>
          <cell r="TZ36">
            <v>31.970632459615</v>
          </cell>
          <cell r="UA36">
            <v>1797.099674527143</v>
          </cell>
          <cell r="UB36">
            <v>1679.343808574155</v>
          </cell>
          <cell r="UC36">
            <v>3201626.7805416668</v>
          </cell>
          <cell r="UD36">
            <v>1697.76</v>
          </cell>
          <cell r="UE36">
            <v>3235299.3999999859</v>
          </cell>
          <cell r="UF36">
            <v>326.621544176398</v>
          </cell>
          <cell r="UG36">
            <v>-2.578686125805274</v>
          </cell>
          <cell r="UH36">
            <v>1697.76</v>
          </cell>
          <cell r="UI36">
            <v>2741.9475000000002</v>
          </cell>
          <cell r="UJ36">
            <v>3754.78</v>
          </cell>
          <cell r="UK36">
            <v>-6.8346903938021812</v>
          </cell>
          <cell r="UL36">
            <v>-6.86287249127128</v>
          </cell>
          <cell r="UM36">
            <v>-6.8754545705751324</v>
          </cell>
          <cell r="UN36">
            <v>4.8970628785628377E-2</v>
          </cell>
          <cell r="UO36">
            <v>1</v>
          </cell>
          <cell r="UP36">
            <v>1.0935436456496499</v>
          </cell>
          <cell r="UQ36">
            <v>0.66743945968368801</v>
          </cell>
          <cell r="UR36">
            <v>92.790530000000004</v>
          </cell>
          <cell r="US36">
            <v>92.790530000000004</v>
          </cell>
          <cell r="UT36">
            <v>0.998062728795303</v>
          </cell>
          <cell r="UU36" t="e">
            <v>#N/A</v>
          </cell>
          <cell r="UV36" t="e">
            <v>#N/A</v>
          </cell>
          <cell r="UW36">
            <v>2.8726931480810309E-2</v>
          </cell>
          <cell r="UX36">
            <v>1906.4748767913129</v>
          </cell>
          <cell r="UY36">
            <v>-0.86807052769087845</v>
          </cell>
          <cell r="UZ36">
            <v>1704.1632033660001</v>
          </cell>
          <cell r="VA36">
            <v>-0.47281516484324332</v>
          </cell>
          <cell r="VB36">
            <v>-1.0596877264846261</v>
          </cell>
          <cell r="VC36">
            <v>1712.25902369141</v>
          </cell>
          <cell r="VD36">
            <v>1722.4154282583311</v>
          </cell>
          <cell r="VE36">
            <v>56.962998794119052</v>
          </cell>
          <cell r="VF36">
            <v>57.018221725887187</v>
          </cell>
          <cell r="VG36">
            <v>0.41978252437129271</v>
          </cell>
          <cell r="VH36">
            <v>0.60178335669585081</v>
          </cell>
          <cell r="VI36">
            <v>9.4562030000000004</v>
          </cell>
          <cell r="VJ36">
            <v>11.5</v>
          </cell>
          <cell r="VK36">
            <v>1847.1156555064099</v>
          </cell>
          <cell r="VL36">
            <v>335.614901997478</v>
          </cell>
          <cell r="VM36">
            <v>25292.405647171199</v>
          </cell>
          <cell r="VN36">
            <v>22900.70442559123</v>
          </cell>
          <cell r="VO36">
            <v>41991532.615048058</v>
          </cell>
          <cell r="VP36">
            <v>22362.1</v>
          </cell>
          <cell r="VQ36">
            <v>41305384.999999888</v>
          </cell>
          <cell r="VR36">
            <v>5052.8995456971797</v>
          </cell>
          <cell r="VS36">
            <v>3.3658728328654348</v>
          </cell>
          <cell r="VT36">
            <v>22134.7</v>
          </cell>
          <cell r="VU36">
            <v>44358.461000000003</v>
          </cell>
          <cell r="VV36">
            <v>56916.3</v>
          </cell>
          <cell r="VW36">
            <v>-6.9425988882573746</v>
          </cell>
          <cell r="VX36">
            <v>-6.939307888795744</v>
          </cell>
          <cell r="VY36">
            <v>-6.9485683480821896</v>
          </cell>
          <cell r="VZ36">
            <v>5.054019244409419E-2</v>
          </cell>
          <cell r="WA36">
            <v>1</v>
          </cell>
          <cell r="WB36">
            <v>0.96498521706228801</v>
          </cell>
          <cell r="WC36">
            <v>0.69098411330214304</v>
          </cell>
          <cell r="WD36">
            <v>1177.5497</v>
          </cell>
          <cell r="WE36">
            <v>1177.5497</v>
          </cell>
          <cell r="WF36">
            <v>0.67176134290567302</v>
          </cell>
          <cell r="WG36">
            <v>3.3658728328651397E-2</v>
          </cell>
          <cell r="WH36">
            <v>1.181903255103482E-2</v>
          </cell>
          <cell r="WI36">
            <v>1.1321106163246801E-2</v>
          </cell>
          <cell r="WJ36">
            <v>1833.6349762290761</v>
          </cell>
          <cell r="WK36">
            <v>-0.23298657154189331</v>
          </cell>
          <cell r="WL36">
            <v>22.150677321816399</v>
          </cell>
          <cell r="WM36">
            <v>-3.3259699556805411</v>
          </cell>
          <cell r="WN36">
            <v>-2.5901628367177461</v>
          </cell>
          <cell r="WO36">
            <v>22.91274845132823</v>
          </cell>
          <cell r="WP36">
            <v>22.739671851300351</v>
          </cell>
          <cell r="WQ36">
            <v>64.861346870879999</v>
          </cell>
          <cell r="WR36">
            <v>63.956487196854752</v>
          </cell>
          <cell r="WS36">
            <v>1.245343993281089</v>
          </cell>
          <cell r="WT36">
            <v>4.0152311014766786</v>
          </cell>
          <cell r="WU36">
            <v>12.657192</v>
          </cell>
          <cell r="WV36">
            <v>14.4</v>
          </cell>
          <cell r="WW36">
            <v>1754.86165088401</v>
          </cell>
          <cell r="WX36">
            <v>3.8054729614635101</v>
          </cell>
          <cell r="WY36">
            <v>1683.5640270278179</v>
          </cell>
          <cell r="WZ36">
            <v>1470.4720956839751</v>
          </cell>
          <cell r="XA36">
            <v>2655588.07969137</v>
          </cell>
          <cell r="XB36">
            <v>1461.52</v>
          </cell>
          <cell r="XC36">
            <v>2564765.399999999</v>
          </cell>
          <cell r="XD36">
            <v>40.713867135486502</v>
          </cell>
          <cell r="XE36">
            <v>-12.96883817281673</v>
          </cell>
          <cell r="XF36">
            <v>1461.52</v>
          </cell>
          <cell r="XG36">
            <v>2632.3584999999998</v>
          </cell>
          <cell r="XH36">
            <v>3524.24</v>
          </cell>
          <cell r="XI36">
            <v>-7.7917264084808018</v>
          </cell>
          <cell r="XJ36">
            <v>-7.7733617848449423</v>
          </cell>
          <cell r="XK36">
            <v>-7.7805204526035929</v>
          </cell>
          <cell r="XL36">
            <v>6.6536692548634258E-2</v>
          </cell>
          <cell r="XM36">
            <v>1.2349612288577301</v>
          </cell>
          <cell r="XN36">
            <v>0.55182083965721096</v>
          </cell>
          <cell r="XO36">
            <v>0.46678829168816099</v>
          </cell>
          <cell r="XP36">
            <v>10.339676826786301</v>
          </cell>
          <cell r="XQ36">
            <v>12.7691</v>
          </cell>
          <cell r="XR36">
            <v>0.57460645800299504</v>
          </cell>
          <cell r="XS36">
            <v>2.6837254879971829E-2</v>
          </cell>
          <cell r="XT36">
            <v>-4.9814820720905416E-3</v>
          </cell>
          <cell r="XU36" t="e">
            <v>#N/A</v>
          </cell>
          <cell r="XV36">
            <v>1805.9425183829489</v>
          </cell>
          <cell r="XW36">
            <v>0.89606326776785483</v>
          </cell>
          <cell r="XX36">
            <v>36.6883028147071</v>
          </cell>
          <cell r="XY36">
            <v>3.180241611394985</v>
          </cell>
          <cell r="XZ36">
            <v>0.69995455110238858</v>
          </cell>
          <cell r="YA36">
            <v>35.557488761157671</v>
          </cell>
          <cell r="YB36">
            <v>36.433286368653548</v>
          </cell>
          <cell r="YC36">
            <v>57.046366133200429</v>
          </cell>
          <cell r="YD36">
            <v>57.261262134420761</v>
          </cell>
          <cell r="YE36">
            <v>3.1705035508641899</v>
          </cell>
          <cell r="YF36">
            <v>0.82594312172616924</v>
          </cell>
          <cell r="YG36">
            <v>2.6893050000000001</v>
          </cell>
          <cell r="YH36">
            <v>2.4</v>
          </cell>
          <cell r="YI36">
            <v>1598.10403380102</v>
          </cell>
          <cell r="YJ36">
            <v>7.00055025880107</v>
          </cell>
          <cell r="YK36">
            <v>185.59405760484191</v>
          </cell>
          <cell r="YL36">
            <v>251.38184690693419</v>
          </cell>
          <cell r="YM36">
            <v>401624.64758261043</v>
          </cell>
          <cell r="YN36">
            <v>250.88</v>
          </cell>
          <cell r="YO36">
            <v>400932.33999999991</v>
          </cell>
          <cell r="YP36">
            <v>72.660963726797803</v>
          </cell>
          <cell r="YQ36">
            <v>3.9078193880481171</v>
          </cell>
          <cell r="YR36">
            <v>180.46</v>
          </cell>
          <cell r="YS36">
            <v>324.11799999999999</v>
          </cell>
          <cell r="YT36">
            <v>431.34</v>
          </cell>
          <cell r="YU36">
            <v>-6.2835796982312733</v>
          </cell>
          <cell r="YV36">
            <v>-6.2936673596422033</v>
          </cell>
          <cell r="YW36">
            <v>-6.3160083054994072</v>
          </cell>
          <cell r="YX36">
            <v>4.8530475967904753E-2</v>
          </cell>
          <cell r="YY36">
            <v>1</v>
          </cell>
          <cell r="YZ36">
            <v>1.14588382014103</v>
          </cell>
          <cell r="ZA36">
            <v>0.56006297439746999</v>
          </cell>
          <cell r="ZB36">
            <v>20.54776</v>
          </cell>
          <cell r="ZC36">
            <v>20.54776</v>
          </cell>
          <cell r="ZD36">
            <v>0.528911399359412</v>
          </cell>
          <cell r="ZE36">
            <v>3.9078193880478923E-2</v>
          </cell>
          <cell r="ZF36">
            <v>3.9078193880478909E-2</v>
          </cell>
          <cell r="ZG36">
            <v>6.4221305211676641E-2</v>
          </cell>
          <cell r="ZH36">
            <v>1597.6676618630249</v>
          </cell>
          <cell r="ZI36">
            <v>-8.1264123880864236E-2</v>
          </cell>
          <cell r="ZJ36">
            <v>14.627410225295</v>
          </cell>
          <cell r="ZK36">
            <v>-1.1398217217778339</v>
          </cell>
          <cell r="ZL36">
            <v>-2.7924819530005922</v>
          </cell>
          <cell r="ZM36">
            <v>14.796058918818741</v>
          </cell>
          <cell r="ZN36">
            <v>15.04761207689997</v>
          </cell>
          <cell r="ZO36">
            <v>60.966081414224512</v>
          </cell>
          <cell r="ZP36">
            <v>60.763549902101659</v>
          </cell>
          <cell r="ZQ36">
            <v>2.195202461518253</v>
          </cell>
          <cell r="ZR36">
            <v>3.670384313617614</v>
          </cell>
          <cell r="ZS36">
            <v>13.628026</v>
          </cell>
          <cell r="ZT36">
            <v>14.2</v>
          </cell>
          <cell r="ZU36">
            <v>2128.4845384550999</v>
          </cell>
          <cell r="ZV36">
            <v>2.89480352414092</v>
          </cell>
          <cell r="ZW36">
            <v>1110.424707956955</v>
          </cell>
          <cell r="ZX36">
            <v>959.09574004615683</v>
          </cell>
          <cell r="ZY36">
            <v>2043229.5779635841</v>
          </cell>
          <cell r="ZZ36">
            <v>955.92</v>
          </cell>
          <cell r="AAA36">
            <v>2034660.939999999</v>
          </cell>
          <cell r="AAB36">
            <v>27.89593208062583</v>
          </cell>
          <cell r="AAC36">
            <v>-0.38575710317965139</v>
          </cell>
          <cell r="AAD36">
            <v>955.92</v>
          </cell>
          <cell r="AAE36">
            <v>1827.452</v>
          </cell>
          <cell r="AAF36">
            <v>2390.11</v>
          </cell>
          <cell r="AAG36">
            <v>-7.9238669615253619</v>
          </cell>
          <cell r="AAH36">
            <v>-7.8987041962081346</v>
          </cell>
          <cell r="AAI36">
            <v>-7.9151349063746794</v>
          </cell>
          <cell r="AAJ36">
            <v>5.8889089039085449E-2</v>
          </cell>
          <cell r="AAK36">
            <v>0.89018651145980898</v>
          </cell>
          <cell r="AAL36">
            <v>0.42396841342351099</v>
          </cell>
          <cell r="AAM36">
            <v>0.46832518737440199</v>
          </cell>
          <cell r="AAN36">
            <v>6.8503846345635298</v>
          </cell>
          <cell r="AAO36">
            <v>6.0981199999999998</v>
          </cell>
          <cell r="AAP36">
            <v>0.367945885985418</v>
          </cell>
          <cell r="AAQ36">
            <v>9.5211407971025064E-3</v>
          </cell>
          <cell r="AAR36">
            <v>-2.0975763994507419E-3</v>
          </cell>
          <cell r="AAS36" t="e">
            <v>#N/A</v>
          </cell>
          <cell r="AAT36">
            <v>2130.3708197736892</v>
          </cell>
          <cell r="AAU36">
            <v>-6.2017835748384709E-2</v>
          </cell>
          <cell r="AAV36">
            <v>6.2927243438937186</v>
          </cell>
          <cell r="AAW36">
            <v>0.94180198291815564</v>
          </cell>
          <cell r="AAX36">
            <v>1.625739732757858</v>
          </cell>
          <cell r="AAY36">
            <v>6.2340122925075221</v>
          </cell>
          <cell r="AAZ36">
            <v>6.192057603163831</v>
          </cell>
          <cell r="ABA36">
            <v>57.555574996080203</v>
          </cell>
          <cell r="ABB36">
            <v>57.158414551619579</v>
          </cell>
          <cell r="ABC36">
            <v>2.2539491919397752</v>
          </cell>
          <cell r="ABD36">
            <v>1.3996111664312141</v>
          </cell>
          <cell r="ABE36">
            <v>6.5880539120720494</v>
          </cell>
          <cell r="ABF36">
            <v>6.4</v>
          </cell>
          <cell r="ABG36">
            <v>2041.9753491116501</v>
          </cell>
          <cell r="ABH36">
            <v>1.14805263906456</v>
          </cell>
          <cell r="ABI36">
            <v>161.83490545658259</v>
          </cell>
          <cell r="ABJ36">
            <v>151.17313463655211</v>
          </cell>
          <cell r="ABK36">
            <v>313184.93912357162</v>
          </cell>
          <cell r="ABL36">
            <v>152.53</v>
          </cell>
          <cell r="ABM36">
            <v>311462.5</v>
          </cell>
          <cell r="ABN36">
            <v>12.490238305851101</v>
          </cell>
          <cell r="ABO36">
            <v>-1.4457761138716001</v>
          </cell>
          <cell r="ABP36">
            <v>152.53</v>
          </cell>
          <cell r="ABQ36">
            <v>283.13400000000001</v>
          </cell>
          <cell r="ABR36">
            <v>379.44</v>
          </cell>
          <cell r="ABS36">
            <v>-7.2662097373878716</v>
          </cell>
          <cell r="ABT36">
            <v>-7.2820035812514003</v>
          </cell>
          <cell r="ABU36">
            <v>-7.2791683887527299</v>
          </cell>
          <cell r="ABV36">
            <v>6.1524291612987683E-2</v>
          </cell>
          <cell r="ABW36">
            <v>0.99184719300000002</v>
          </cell>
          <cell r="ABX36">
            <v>0.69803832711624803</v>
          </cell>
          <cell r="ABY36">
            <v>0.61214746036093304</v>
          </cell>
          <cell r="ABZ36">
            <v>3.8520752258659599</v>
          </cell>
          <cell r="ACA36">
            <v>3.8206699999999998</v>
          </cell>
          <cell r="ACB36">
            <v>0.61807172272188404</v>
          </cell>
          <cell r="ACC36">
            <v>-1.44577611387143E-2</v>
          </cell>
          <cell r="ACD36">
            <v>-3.110849069643699E-3</v>
          </cell>
          <cell r="ACE36" t="e">
            <v>#N/A</v>
          </cell>
          <cell r="ACF36">
            <v>2071.6970636120341</v>
          </cell>
          <cell r="ACG36">
            <v>2.7932144231468389E-2</v>
          </cell>
          <cell r="ACH36">
            <v>617.76500661660998</v>
          </cell>
          <cell r="ACI36">
            <v>1.9099905385015159</v>
          </cell>
          <cell r="ACJ36">
            <v>2.2069793293549629</v>
          </cell>
          <cell r="ACK36">
            <v>606.18689429003416</v>
          </cell>
          <cell r="ACL36">
            <v>604.42546161735663</v>
          </cell>
          <cell r="ACM36">
            <v>70.710074293544437</v>
          </cell>
          <cell r="ACN36">
            <v>70.418774959432398</v>
          </cell>
          <cell r="ACO36">
            <v>2.1209406855456692</v>
          </cell>
          <cell r="ACP36">
            <v>1.663956719667858</v>
          </cell>
          <cell r="ACQ36">
            <v>5.0485800000000003</v>
          </cell>
          <cell r="ACR36">
            <v>4.4000000000000004</v>
          </cell>
          <cell r="ACS36">
            <v>1486.85680634763</v>
          </cell>
          <cell r="ACT36">
            <v>133.46027527526101</v>
          </cell>
          <cell r="ACU36">
            <v>8402.4801940116595</v>
          </cell>
          <cell r="ACV36">
            <v>7978.2742594328256</v>
          </cell>
          <cell r="ACW36">
            <v>11811059.838591089</v>
          </cell>
          <cell r="ACX36">
            <v>8066</v>
          </cell>
          <cell r="ACY36">
            <v>11992986.99999998</v>
          </cell>
          <cell r="ACZ36">
            <v>1558.2914283103801</v>
          </cell>
          <cell r="ADA36">
            <v>0.17076726244971141</v>
          </cell>
          <cell r="ADB36">
            <v>8060</v>
          </cell>
          <cell r="ADC36">
            <v>11932.159</v>
          </cell>
          <cell r="ADD36">
            <v>15812</v>
          </cell>
          <cell r="ADE36">
            <v>-6.7417539078283797</v>
          </cell>
          <cell r="ADF36">
            <v>-6.7478549065351574</v>
          </cell>
          <cell r="ADG36">
            <v>-6.7507379978796864</v>
          </cell>
          <cell r="ADH36">
            <v>5.842972013076727E-2</v>
          </cell>
          <cell r="ADI36">
            <v>1</v>
          </cell>
          <cell r="ADJ36">
            <v>1.08453361561206</v>
          </cell>
          <cell r="ADK36">
            <v>0.68010164949460106</v>
          </cell>
          <cell r="ADL36">
            <v>420.14299999999997</v>
          </cell>
          <cell r="ADM36">
            <v>420.14299999999997</v>
          </cell>
          <cell r="ADN36">
            <v>0.677175187827881</v>
          </cell>
          <cell r="ADO36">
            <v>1.707672624501599E-3</v>
          </cell>
          <cell r="ADP36">
            <v>5.5868897030557918E-3</v>
          </cell>
          <cell r="ADQ36">
            <v>9.1633713836321521E-3</v>
          </cell>
          <cell r="ADR36">
            <v>1480.4028358171199</v>
          </cell>
          <cell r="ADS36">
            <v>-0.39025576159052999</v>
          </cell>
          <cell r="ADT36">
            <v>1129.34299822205</v>
          </cell>
          <cell r="ADU36">
            <v>1.7070309070451819</v>
          </cell>
          <cell r="ADV36">
            <v>2.7382844964557669</v>
          </cell>
          <cell r="ADW36">
            <v>1110.3883263038219</v>
          </cell>
          <cell r="ADX36">
            <v>1099.2426083005209</v>
          </cell>
          <cell r="ADY36">
            <v>58.70663417119372</v>
          </cell>
          <cell r="ADZ36">
            <v>59.313519998376449</v>
          </cell>
          <cell r="AEA36">
            <v>4.6375589030835052</v>
          </cell>
          <cell r="AEB36">
            <v>3.6771344606796319</v>
          </cell>
          <cell r="AEC36">
            <v>16.021058</v>
          </cell>
          <cell r="AED36">
            <v>13.7</v>
          </cell>
          <cell r="AEE36">
            <v>2115.1570771158299</v>
          </cell>
          <cell r="AEF36">
            <v>214.23199644799001</v>
          </cell>
          <cell r="AEG36">
            <v>17267.677573152141</v>
          </cell>
          <cell r="AEH36">
            <v>14501.21293390445</v>
          </cell>
          <cell r="AEI36">
            <v>30300014.26184262</v>
          </cell>
          <cell r="AEJ36">
            <v>14749.530962749999</v>
          </cell>
          <cell r="AEK36">
            <v>31197574.799999729</v>
          </cell>
          <cell r="AEL36">
            <v>2101.6536743030501</v>
          </cell>
          <cell r="AEM36">
            <v>0.5242519284187388</v>
          </cell>
          <cell r="AEN36">
            <v>14749.530962749999</v>
          </cell>
          <cell r="AEO36">
            <v>29112.548999999999</v>
          </cell>
          <cell r="AEP36">
            <v>38270</v>
          </cell>
          <cell r="AEQ36">
            <v>-6.8645796944503541</v>
          </cell>
          <cell r="AER36">
            <v>-6.8628716765330884</v>
          </cell>
          <cell r="AES36">
            <v>-6.8625310273388216</v>
          </cell>
          <cell r="AET36">
            <v>6.1710215666428307E-2</v>
          </cell>
          <cell r="AEU36">
            <v>4.2274050189999999</v>
          </cell>
          <cell r="AEV36">
            <v>2.0792569318150602</v>
          </cell>
          <cell r="AEW36">
            <v>0.63006703046319801</v>
          </cell>
          <cell r="AEX36">
            <v>160.19354591204799</v>
          </cell>
          <cell r="AEY36">
            <v>677.20299999999997</v>
          </cell>
          <cell r="AEZ36">
            <v>0.68305489994953206</v>
          </cell>
          <cell r="AFA36">
            <v>-9.5731306052018184E-3</v>
          </cell>
          <cell r="AFB36">
            <v>-1.339092148947015E-2</v>
          </cell>
          <cell r="AFC36" t="e">
            <v>#N/A</v>
          </cell>
          <cell r="AFD36">
            <v>2089.48136958943</v>
          </cell>
          <cell r="AFE36">
            <v>6.0558444342495583E-2</v>
          </cell>
          <cell r="AFF36">
            <v>184.14863789336101</v>
          </cell>
          <cell r="AFG36">
            <v>1.579677933738743</v>
          </cell>
          <cell r="AFH36">
            <v>1.404300502358335</v>
          </cell>
          <cell r="AFI36">
            <v>181.28492001469289</v>
          </cell>
          <cell r="AFJ36">
            <v>181.5984499484598</v>
          </cell>
          <cell r="AFK36">
            <v>66.364905293600586</v>
          </cell>
          <cell r="AFL36">
            <v>66.577519580595606</v>
          </cell>
          <cell r="AFM36">
            <v>1.074693628830836</v>
          </cell>
          <cell r="AFN36">
            <v>0.5868493595804658</v>
          </cell>
          <cell r="AFO36">
            <v>5.812538</v>
          </cell>
          <cell r="AFP36">
            <v>5.4</v>
          </cell>
          <cell r="AFQ36">
            <v>1910.95422278259</v>
          </cell>
          <cell r="AFR36">
            <v>46.887993388111902</v>
          </cell>
          <cell r="AFS36">
            <v>5231.5483068599151</v>
          </cell>
          <cell r="AFT36">
            <v>4927.4625735353256</v>
          </cell>
          <cell r="AFU36">
            <v>9398275.244437471</v>
          </cell>
          <cell r="AFV36">
            <v>4933.24</v>
          </cell>
          <cell r="AFW36">
            <v>9427195.8099999838</v>
          </cell>
          <cell r="AFX36">
            <v>461.64067935473997</v>
          </cell>
          <cell r="AFY36">
            <v>-0.70960951503697967</v>
          </cell>
          <cell r="AFZ36">
            <v>4941.53</v>
          </cell>
          <cell r="AGA36">
            <v>7857.83</v>
          </cell>
          <cell r="AGB36">
            <v>10217.83</v>
          </cell>
          <cell r="AGC36">
            <v>-7.369853154095348</v>
          </cell>
          <cell r="AGD36">
            <v>-7.3773851167398563</v>
          </cell>
          <cell r="AGE36">
            <v>-7.3835293407799387</v>
          </cell>
          <cell r="AGF36">
            <v>5.6850030001963862E-2</v>
          </cell>
          <cell r="AGG36">
            <v>1</v>
          </cell>
          <cell r="AGH36">
            <v>0.79051663541991202</v>
          </cell>
          <cell r="AGI36">
            <v>0.64949331892023399</v>
          </cell>
          <cell r="AGJ36">
            <v>119.60330999999999</v>
          </cell>
          <cell r="AGK36">
            <v>119.60330999999999</v>
          </cell>
          <cell r="AGL36">
            <v>0.68055138865140408</v>
          </cell>
          <cell r="AGM36">
            <v>3.5065877874889059E-3</v>
          </cell>
          <cell r="AGN36">
            <v>1.800069617766489E-2</v>
          </cell>
          <cell r="AGO36">
            <v>2.210757243311744E-2</v>
          </cell>
          <cell r="AGP36">
            <v>1907.3255461977981</v>
          </cell>
          <cell r="AGQ36">
            <v>0.25451152045594672</v>
          </cell>
          <cell r="AGR36">
            <v>509.04249724570099</v>
          </cell>
          <cell r="AGS36">
            <v>-2.6683844438027182</v>
          </cell>
          <cell r="AGT36">
            <v>-5.6521249460801064</v>
          </cell>
          <cell r="AGU36">
            <v>522.99809711037858</v>
          </cell>
          <cell r="AGV36">
            <v>539.53785069857986</v>
          </cell>
          <cell r="AGW36">
            <v>68.634965780837632</v>
          </cell>
          <cell r="AGX36">
            <v>68.370789472276954</v>
          </cell>
          <cell r="AGY36">
            <v>1.2094416274361921</v>
          </cell>
          <cell r="AGZ36">
            <v>2.0967465575306932</v>
          </cell>
          <cell r="AHA36">
            <v>8.5433334000550119</v>
          </cell>
          <cell r="AHB36">
            <v>8.6</v>
          </cell>
          <cell r="AHC36">
            <v>1850.0446959999999</v>
          </cell>
          <cell r="AHD36">
            <v>73.596599530000006</v>
          </cell>
          <cell r="AHE36">
            <v>11831.20036001569</v>
          </cell>
          <cell r="AHF36">
            <v>10820.42146803104</v>
          </cell>
          <cell r="AHG36">
            <v>20086763.351073351</v>
          </cell>
          <cell r="AHH36">
            <v>10855.5</v>
          </cell>
          <cell r="AHI36">
            <v>20083160.197427999</v>
          </cell>
          <cell r="AHJ36">
            <v>1011.22349717375</v>
          </cell>
          <cell r="AHK36">
            <v>-51.445675427633098</v>
          </cell>
          <cell r="AHL36">
            <v>10855.5</v>
          </cell>
          <cell r="AHM36">
            <v>17304.466499999999</v>
          </cell>
          <cell r="AHN36">
            <v>22458.02</v>
          </cell>
          <cell r="AHO36">
            <v>-7.1190941297984933</v>
          </cell>
          <cell r="AHP36">
            <v>-7.046951934510763</v>
          </cell>
          <cell r="AHQ36">
            <v>-7.0921644159959341</v>
          </cell>
          <cell r="AHR36">
            <v>8.5062430323127283E-2</v>
          </cell>
          <cell r="AHS36">
            <v>1.6345200769999999</v>
          </cell>
          <cell r="AHT36">
            <v>0.52450274858431201</v>
          </cell>
          <cell r="AHU36">
            <v>0.32055116061441802</v>
          </cell>
          <cell r="AHV36">
            <v>33.726352325496698</v>
          </cell>
          <cell r="AHW36">
            <v>55.126399999999997</v>
          </cell>
          <cell r="AHX36">
            <v>0.13378985791842801</v>
          </cell>
          <cell r="AHY36">
            <v>-5.0197640077217658E-2</v>
          </cell>
          <cell r="AHZ36" t="e">
            <v>#N/A</v>
          </cell>
          <cell r="AIA36" t="e">
            <v>#N/A</v>
          </cell>
          <cell r="AIB36">
            <v>1856.3753186897329</v>
          </cell>
          <cell r="AIC36">
            <v>8.5283486236065187E-2</v>
          </cell>
          <cell r="AID36">
            <v>3304.71099651846</v>
          </cell>
          <cell r="AIE36">
            <v>0.28510476835557069</v>
          </cell>
          <cell r="AIF36">
            <v>0.77789914674977201</v>
          </cell>
          <cell r="AIG36">
            <v>3295.315893772934</v>
          </cell>
          <cell r="AIH36">
            <v>3279.2021112746538</v>
          </cell>
          <cell r="AII36">
            <v>71.669156846976023</v>
          </cell>
          <cell r="AIJ36">
            <v>71.759940719066009</v>
          </cell>
          <cell r="AIK36">
            <v>1.736195983500544</v>
          </cell>
          <cell r="AIL36">
            <v>2.1456087503595178</v>
          </cell>
          <cell r="AIM36">
            <v>7.0571549999999998</v>
          </cell>
          <cell r="AIN36">
            <v>7.9</v>
          </cell>
          <cell r="AIO36">
            <v>1661.4134275618301</v>
          </cell>
          <cell r="AIP36">
            <v>702.14800377514098</v>
          </cell>
          <cell r="AIQ36">
            <v>4614.9589295794076</v>
          </cell>
          <cell r="AIR36">
            <v>4289.2741247326476</v>
          </cell>
          <cell r="AIS36">
            <v>7049518.8682698375</v>
          </cell>
          <cell r="AIT36">
            <v>4245</v>
          </cell>
          <cell r="AIU36">
            <v>7052699.9999999683</v>
          </cell>
          <cell r="AIV36">
            <v>11626.2277439959</v>
          </cell>
          <cell r="AIW36">
            <v>5.3873575632180204</v>
          </cell>
          <cell r="AIX36">
            <v>4099.1000000000004</v>
          </cell>
          <cell r="AIY36">
            <v>6431.1075000000001</v>
          </cell>
          <cell r="AIZ36">
            <v>8857.5</v>
          </cell>
          <cell r="AJA36">
            <v>-5.4230509910281226</v>
          </cell>
          <cell r="AJB36">
            <v>-5.4226504392169614</v>
          </cell>
          <cell r="AJC36">
            <v>-5.4256047324930794</v>
          </cell>
          <cell r="AJD36">
            <v>4.3139901275774481E-2</v>
          </cell>
          <cell r="AJE36">
            <v>8.8075220079999994</v>
          </cell>
          <cell r="AJF36">
            <v>11.1353371229242</v>
          </cell>
          <cell r="AJG36">
            <v>0.81626610112225806</v>
          </cell>
          <cell r="AJH36">
            <v>257.34196269294102</v>
          </cell>
          <cell r="AJI36">
            <v>2266.5450000000001</v>
          </cell>
          <cell r="AJJ36">
            <v>0.62757046883935597</v>
          </cell>
          <cell r="AJK36">
            <v>3.4708694684656908E-3</v>
          </cell>
          <cell r="AJL36">
            <v>5.3109469152936338E-3</v>
          </cell>
          <cell r="AJM36">
            <v>1.175847168015722E-2</v>
          </cell>
          <cell r="AJN36">
            <v>1643.5225782425921</v>
          </cell>
          <cell r="AJO36">
            <v>-0.25910780535549632</v>
          </cell>
          <cell r="AJP36">
            <v>30.237972034289399</v>
          </cell>
          <cell r="AJQ36">
            <v>0.56459440357767843</v>
          </cell>
          <cell r="AJR36">
            <v>0.79034467966843103</v>
          </cell>
          <cell r="AJS36">
            <v>30.06820861121442</v>
          </cell>
          <cell r="AJT36">
            <v>30.00086181904787</v>
          </cell>
          <cell r="AJU36">
            <v>62.287535574914763</v>
          </cell>
          <cell r="AJV36">
            <v>62.12744591605987</v>
          </cell>
          <cell r="AJW36">
            <v>2.3041588846634649</v>
          </cell>
          <cell r="AJX36">
            <v>1.7075276245912541</v>
          </cell>
          <cell r="AJY36">
            <v>5.7565049999999998</v>
          </cell>
          <cell r="AJZ36">
            <v>7.4</v>
          </cell>
          <cell r="AKA36">
            <v>1733.1190581963499</v>
          </cell>
          <cell r="AKB36">
            <v>8.0702826117587403</v>
          </cell>
          <cell r="AKC36">
            <v>969.85509442244279</v>
          </cell>
          <cell r="AKD36">
            <v>914.02533741926015</v>
          </cell>
          <cell r="AKE36">
            <v>1573260.795452344</v>
          </cell>
          <cell r="AKF36">
            <v>900.4</v>
          </cell>
          <cell r="AKG36">
            <v>1560500.3999999929</v>
          </cell>
          <cell r="AKH36">
            <v>59.158184080113898</v>
          </cell>
          <cell r="AKI36">
            <v>-0.28829311396689761</v>
          </cell>
          <cell r="AKJ36">
            <v>900.4</v>
          </cell>
          <cell r="AKK36">
            <v>1561.0735</v>
          </cell>
          <cell r="AKL36">
            <v>1983.71</v>
          </cell>
          <cell r="AKM36">
            <v>-7.2883128561674919</v>
          </cell>
          <cell r="AKN36">
            <v>-7.2975394884708527</v>
          </cell>
          <cell r="AKO36">
            <v>-7.2992364346455174</v>
          </cell>
          <cell r="AKP36">
            <v>9.4706528117736583E-2</v>
          </cell>
          <cell r="AKQ36">
            <v>0.81152228299999996</v>
          </cell>
          <cell r="AKR36">
            <v>0.60847202852062598</v>
          </cell>
          <cell r="AKS36">
            <v>0.698870291846591</v>
          </cell>
          <cell r="AKT36">
            <v>21.132420340452899</v>
          </cell>
          <cell r="AKU36">
            <v>17.149429999999899</v>
          </cell>
          <cell r="AKV36">
            <v>0.51268183769335007</v>
          </cell>
          <cell r="AKW36">
            <v>-1.5901556395753441E-2</v>
          </cell>
          <cell r="AKX36">
            <v>-1.8361272250353739E-3</v>
          </cell>
          <cell r="AKY36">
            <v>-3.754688145122529E-2</v>
          </cell>
          <cell r="AKZ36">
            <v>1721.244183333502</v>
          </cell>
          <cell r="ALA36">
            <v>-0.20228568768078101</v>
          </cell>
          <cell r="ALB36">
            <v>46.7896063012507</v>
          </cell>
          <cell r="ALC36">
            <v>-0.32399380904225561</v>
          </cell>
          <cell r="ALD36">
            <v>-0.25994692370705508</v>
          </cell>
          <cell r="ALE36">
            <v>46.941694485242422</v>
          </cell>
          <cell r="ALF36">
            <v>46.911551436072017</v>
          </cell>
          <cell r="ALG36">
            <v>60.558040884992337</v>
          </cell>
          <cell r="ALH36">
            <v>60.572391830731327</v>
          </cell>
          <cell r="ALI36">
            <v>0.64618955693793723</v>
          </cell>
          <cell r="ALJ36">
            <v>2.809943810295668</v>
          </cell>
          <cell r="ALK36">
            <v>15.811956</v>
          </cell>
          <cell r="ALL36">
            <v>16.399999999999999</v>
          </cell>
          <cell r="ALM36">
            <v>1816.2406364547501</v>
          </cell>
          <cell r="ALN36">
            <v>13.2976411876262</v>
          </cell>
          <cell r="ALO36">
            <v>2470.9083796138771</v>
          </cell>
          <cell r="ALP36">
            <v>2080.2094338290171</v>
          </cell>
          <cell r="ALQ36">
            <v>3759676.7674368219</v>
          </cell>
          <cell r="ALR36">
            <v>2065.19</v>
          </cell>
          <cell r="ALS36">
            <v>3750881.999999986</v>
          </cell>
          <cell r="ALT36">
            <v>90.640010432257711</v>
          </cell>
          <cell r="ALU36">
            <v>-3.466157498710619</v>
          </cell>
          <cell r="ALV36">
            <v>2065.19</v>
          </cell>
          <cell r="ALW36">
            <v>4079.2649999999899</v>
          </cell>
          <cell r="ALX36">
            <v>5395.61</v>
          </cell>
          <cell r="ALY36">
            <v>-7.5711284361463669</v>
          </cell>
          <cell r="ALZ36">
            <v>-7.5597735392367804</v>
          </cell>
          <cell r="AMA36">
            <v>-7.5694055220190464</v>
          </cell>
          <cell r="AMB36">
            <v>0.1282708121617448</v>
          </cell>
          <cell r="AMC36">
            <v>1.464615282</v>
          </cell>
          <cell r="AMD36">
            <v>0.59160097227599295</v>
          </cell>
          <cell r="AME36">
            <v>0.41754928603515901</v>
          </cell>
          <cell r="AMF36">
            <v>19.5369667049534</v>
          </cell>
          <cell r="AMG36">
            <v>28.614139999999999</v>
          </cell>
          <cell r="AMH36">
            <v>0.54619300849180297</v>
          </cell>
          <cell r="AMI36">
            <v>-5.6144091907044461E-2</v>
          </cell>
          <cell r="AMJ36">
            <v>-3.4879259278589203E-2</v>
          </cell>
          <cell r="AMK36" t="e">
            <v>#N/A</v>
          </cell>
          <cell r="AML36">
            <v>1807.354926045321</v>
          </cell>
          <cell r="AMM36">
            <v>-0.61150706264315735</v>
          </cell>
          <cell r="AMN36">
            <v>1631.7707770075201</v>
          </cell>
          <cell r="AMO36">
            <v>1.447648347372521</v>
          </cell>
          <cell r="AMP36">
            <v>-2.588015468889537E-2</v>
          </cell>
          <cell r="AMQ36">
            <v>1608.485562346485</v>
          </cell>
          <cell r="AMR36">
            <v>1632.1931911302061</v>
          </cell>
          <cell r="AMS36">
            <v>67.104953434373854</v>
          </cell>
          <cell r="AMT36">
            <v>66.843289872623942</v>
          </cell>
          <cell r="AMU36">
            <v>1.84265520893625</v>
          </cell>
          <cell r="AMV36">
            <v>2.1897146816185038</v>
          </cell>
          <cell r="AMW36">
            <v>7.0552829999999993</v>
          </cell>
          <cell r="AMX36">
            <v>6</v>
          </cell>
          <cell r="AMY36">
            <v>1572.6418921664499</v>
          </cell>
          <cell r="AMZ36">
            <v>266.03699179448301</v>
          </cell>
          <cell r="ANA36">
            <v>28789.322062459691</v>
          </cell>
          <cell r="ANB36">
            <v>26758.15391717172</v>
          </cell>
          <cell r="ANC36">
            <v>42002653.537430443</v>
          </cell>
          <cell r="AND36">
            <v>27167.899020000001</v>
          </cell>
          <cell r="ANE36">
            <v>42725376.120999843</v>
          </cell>
          <cell r="ANF36">
            <v>3804.0624661705301</v>
          </cell>
          <cell r="ANG36">
            <v>3.1377445207918302</v>
          </cell>
          <cell r="ANH36">
            <v>27167</v>
          </cell>
          <cell r="ANI36">
            <v>43069.875999999997</v>
          </cell>
          <cell r="ANJ36">
            <v>58684.134458086402</v>
          </cell>
          <cell r="ANK36">
            <v>-6.9086149589023167</v>
          </cell>
          <cell r="ANL36">
            <v>-6.9057513856261714</v>
          </cell>
          <cell r="ANM36">
            <v>-6.9118985047737223</v>
          </cell>
          <cell r="ANN36">
            <v>5.256675808347578E-2</v>
          </cell>
          <cell r="ANO36">
            <v>0.65873532800000001</v>
          </cell>
          <cell r="ANP36">
            <v>0.86850589542006795</v>
          </cell>
          <cell r="ANQ36">
            <v>0.86320043318736794</v>
          </cell>
          <cell r="ANR36">
            <v>1583.71345160343</v>
          </cell>
          <cell r="ANS36">
            <v>1043.248</v>
          </cell>
          <cell r="ANT36">
            <v>0.57440893716708996</v>
          </cell>
          <cell r="ANU36">
            <v>3.7978245774318901E-2</v>
          </cell>
          <cell r="ANV36">
            <v>-5.6039154554921207E-3</v>
          </cell>
          <cell r="ANW36">
            <v>2.118548244008903E-2</v>
          </cell>
          <cell r="ANX36">
            <v>1569.7141763758129</v>
          </cell>
          <cell r="ANY36">
            <v>-0.37812006074129378</v>
          </cell>
          <cell r="ANZ36">
            <v>14410.039133357401</v>
          </cell>
          <cell r="AOA36">
            <v>1.2937045040073201</v>
          </cell>
          <cell r="AOB36">
            <v>1.6941317131112801</v>
          </cell>
          <cell r="AOC36">
            <v>14225.99677237327</v>
          </cell>
          <cell r="AOD36">
            <v>14169.98099163625</v>
          </cell>
          <cell r="AOE36">
            <v>74.211655368132128</v>
          </cell>
          <cell r="AOF36">
            <v>74.186253836716432</v>
          </cell>
          <cell r="AOG36">
            <v>2.252414615027476</v>
          </cell>
          <cell r="AOH36">
            <v>1.6529592574179299</v>
          </cell>
          <cell r="AOI36">
            <v>4.848357</v>
          </cell>
          <cell r="AOJ36">
            <v>4.2</v>
          </cell>
          <cell r="AOK36">
            <v>1718.4812221954001</v>
          </cell>
          <cell r="AOL36">
            <v>3012.34753092962</v>
          </cell>
          <cell r="AOM36">
            <v>151289.53425795969</v>
          </cell>
          <cell r="AON36">
            <v>143954.47753349651</v>
          </cell>
          <cell r="AOO36">
            <v>245695562.49372759</v>
          </cell>
          <cell r="AOP36">
            <v>144985</v>
          </cell>
          <cell r="AOQ36">
            <v>249154000.00000009</v>
          </cell>
          <cell r="AOR36">
            <v>31392.097915618</v>
          </cell>
          <cell r="AOS36">
            <v>-1.5528870399682091</v>
          </cell>
          <cell r="AOT36">
            <v>144471</v>
          </cell>
          <cell r="AOU36">
            <v>203932.03111582799</v>
          </cell>
          <cell r="AOV36">
            <v>279328</v>
          </cell>
          <cell r="AOW36">
            <v>-6.61515674296857</v>
          </cell>
          <cell r="AOX36">
            <v>-6.6176139518460779</v>
          </cell>
          <cell r="AOY36">
            <v>-6.6189251449379656</v>
          </cell>
          <cell r="AOZ36">
            <v>6.3369831401409851E-2</v>
          </cell>
          <cell r="APA36">
            <v>1.065776448</v>
          </cell>
          <cell r="APB36">
            <v>1.1965879891783</v>
          </cell>
          <cell r="APC36">
            <v>0.71574877731797504</v>
          </cell>
          <cell r="APD36">
            <v>9036.7656538794108</v>
          </cell>
          <cell r="APE36">
            <v>9631.1720000000005</v>
          </cell>
          <cell r="APF36">
            <v>0.69889726586157097</v>
          </cell>
          <cell r="APG36">
            <v>-1.552887039967811E-2</v>
          </cell>
          <cell r="APH36">
            <v>1.330202689351996E-3</v>
          </cell>
          <cell r="API36">
            <v>3.5032383361500642E-2</v>
          </cell>
          <cell r="APJ36">
            <v>1706.758738619694</v>
          </cell>
          <cell r="APK36">
            <v>4.6618506953199912E-3</v>
          </cell>
        </row>
        <row r="37">
          <cell r="A37">
            <v>2000</v>
          </cell>
          <cell r="B37">
            <v>303.48488570682298</v>
          </cell>
          <cell r="C37">
            <v>1.7858128904431281</v>
          </cell>
          <cell r="D37">
            <v>1.573313482766769</v>
          </cell>
          <cell r="E37">
            <v>298.16030062409391</v>
          </cell>
          <cell r="F37">
            <v>298.78407556165138</v>
          </cell>
          <cell r="G37">
            <v>64.222529436428331</v>
          </cell>
          <cell r="H37">
            <v>63.988861188584401</v>
          </cell>
          <cell r="I37">
            <v>1.567199411415388</v>
          </cell>
          <cell r="J37">
            <v>1.3202458191384989</v>
          </cell>
          <cell r="K37">
            <v>4.2729020000000002</v>
          </cell>
          <cell r="L37">
            <v>3.8</v>
          </cell>
          <cell r="M37">
            <v>1797.3226960930499</v>
          </cell>
          <cell r="N37">
            <v>77.639804596437898</v>
          </cell>
          <cell r="O37">
            <v>3889.497338765384</v>
          </cell>
          <cell r="P37">
            <v>3723.3029291873322</v>
          </cell>
          <cell r="Q37">
            <v>6675284.1133816652</v>
          </cell>
          <cell r="R37">
            <v>3755.36</v>
          </cell>
          <cell r="S37">
            <v>6749593.7599999961</v>
          </cell>
          <cell r="T37">
            <v>944.51716547171395</v>
          </cell>
          <cell r="U37">
            <v>0.35074731056348168</v>
          </cell>
          <cell r="V37">
            <v>3761.16</v>
          </cell>
          <cell r="W37">
            <v>6078.3975</v>
          </cell>
          <cell r="X37">
            <v>8011.57</v>
          </cell>
          <cell r="Y37">
            <v>-6.9036494123045022</v>
          </cell>
          <cell r="Z37">
            <v>-6.9106610146441074</v>
          </cell>
          <cell r="AA37">
            <v>-6.9141540992303403</v>
          </cell>
          <cell r="AB37">
            <v>5.756746505147347E-2</v>
          </cell>
          <cell r="AC37">
            <v>1</v>
          </cell>
          <cell r="AD37">
            <v>1.09238515143528</v>
          </cell>
          <cell r="AE37">
            <v>0.69989254820812308</v>
          </cell>
          <cell r="AF37">
            <v>212.40681000000001</v>
          </cell>
          <cell r="AG37">
            <v>212.40681000000001</v>
          </cell>
          <cell r="AH37">
            <v>0.68735775126270893</v>
          </cell>
          <cell r="AI37">
            <v>3.507473105634202E-3</v>
          </cell>
          <cell r="AJ37">
            <v>-3.6425320229755312E-3</v>
          </cell>
          <cell r="AK37">
            <v>3.5967765686124843E-2</v>
          </cell>
          <cell r="AL37">
            <v>1792.8393795340869</v>
          </cell>
          <cell r="AM37">
            <v>-0.181400462099468</v>
          </cell>
          <cell r="AN37">
            <v>362.58519484307101</v>
          </cell>
          <cell r="AO37">
            <v>2.0658203080709199</v>
          </cell>
          <cell r="AP37">
            <v>1.5807712111274961</v>
          </cell>
          <cell r="AQ37">
            <v>355.24644170659678</v>
          </cell>
          <cell r="AR37">
            <v>356.94274666360502</v>
          </cell>
          <cell r="AS37">
            <v>57.453879769322903</v>
          </cell>
          <cell r="AT37">
            <v>57.545923151264347</v>
          </cell>
          <cell r="AU37">
            <v>1.0178823841397571</v>
          </cell>
          <cell r="AV37">
            <v>1.004075775592383</v>
          </cell>
          <cell r="AW37">
            <v>8.058128</v>
          </cell>
          <cell r="AX37">
            <v>7.1</v>
          </cell>
          <cell r="AY37">
            <v>1589.10248923279</v>
          </cell>
          <cell r="AZ37">
            <v>78.695796769665293</v>
          </cell>
          <cell r="BA37">
            <v>4430.8761049809882</v>
          </cell>
          <cell r="BB37">
            <v>4073.830436920206</v>
          </cell>
          <cell r="BC37">
            <v>6445987.8253487824</v>
          </cell>
          <cell r="BD37">
            <v>4109.7</v>
          </cell>
          <cell r="BE37">
            <v>6530734.4999999972</v>
          </cell>
          <cell r="BF37">
            <v>941.04284564325803</v>
          </cell>
          <cell r="BG37">
            <v>-1.503913024608017</v>
          </cell>
          <cell r="BH37">
            <v>4173.1000000000004</v>
          </cell>
          <cell r="BI37">
            <v>7699.7219999999897</v>
          </cell>
          <cell r="BJ37">
            <v>10251.200000000001</v>
          </cell>
          <cell r="BK37">
            <v>-6.7030060520252261</v>
          </cell>
          <cell r="BL37">
            <v>-6.7075953334117289</v>
          </cell>
          <cell r="BM37">
            <v>-6.7149637783016818</v>
          </cell>
          <cell r="BN37">
            <v>6.3139317415391194E-2</v>
          </cell>
          <cell r="BO37">
            <v>1</v>
          </cell>
          <cell r="BP37">
            <v>1.08334519155925</v>
          </cell>
          <cell r="BQ37">
            <v>0.70707906347627003</v>
          </cell>
          <cell r="BR37">
            <v>256.37639999999999</v>
          </cell>
          <cell r="BS37">
            <v>256.37639999999999</v>
          </cell>
          <cell r="BT37">
            <v>0.71183844255084394</v>
          </cell>
          <cell r="BU37">
            <v>-1.5039130246080201E-2</v>
          </cell>
          <cell r="BV37">
            <v>1.341011627256194E-2</v>
          </cell>
          <cell r="BW37">
            <v>5.2128846235717563E-2</v>
          </cell>
          <cell r="BX37">
            <v>1582.291635638599</v>
          </cell>
          <cell r="BY37">
            <v>0.21401277900665591</v>
          </cell>
          <cell r="BZ37">
            <v>66.444611974863093</v>
          </cell>
          <cell r="CA37">
            <v>-5.37513190528548</v>
          </cell>
          <cell r="CB37">
            <v>-7.9066897657891433</v>
          </cell>
          <cell r="CC37">
            <v>70.218974475457685</v>
          </cell>
          <cell r="CD37">
            <v>72.149227566998917</v>
          </cell>
          <cell r="CE37">
            <v>62.774914523074173</v>
          </cell>
          <cell r="CF37">
            <v>63.507311273445467</v>
          </cell>
          <cell r="CG37">
            <v>6.7331199591147417</v>
          </cell>
          <cell r="CH37">
            <v>1.563760946215798</v>
          </cell>
          <cell r="CI37">
            <v>18.04695101501359</v>
          </cell>
          <cell r="CJ37">
            <v>19.600000000000001</v>
          </cell>
          <cell r="CK37">
            <v>1640.2536428747801</v>
          </cell>
          <cell r="CL37">
            <v>9.2914539584761506</v>
          </cell>
          <cell r="CM37">
            <v>4075.860498069846</v>
          </cell>
          <cell r="CN37">
            <v>3340.2919505428922</v>
          </cell>
          <cell r="CO37">
            <v>5529358.945883044</v>
          </cell>
          <cell r="CP37">
            <v>3239.2</v>
          </cell>
          <cell r="CQ37">
            <v>5313109.5999999885</v>
          </cell>
          <cell r="CR37">
            <v>155.194455869183</v>
          </cell>
          <cell r="CS37">
            <v>3.1999575981788162</v>
          </cell>
          <cell r="CT37">
            <v>3239.2</v>
          </cell>
          <cell r="CU37">
            <v>6417.9389999999894</v>
          </cell>
          <cell r="CV37">
            <v>8170.17</v>
          </cell>
          <cell r="CW37">
            <v>-7.6349660036580547</v>
          </cell>
          <cell r="CX37">
            <v>-7.5954161615175826</v>
          </cell>
          <cell r="CY37">
            <v>-7.6056476318986883</v>
          </cell>
          <cell r="CZ37">
            <v>4.7268713146705978E-2</v>
          </cell>
          <cell r="DA37">
            <v>1.9477448275862099</v>
          </cell>
          <cell r="DB37">
            <v>0.64515013649330899</v>
          </cell>
          <cell r="DC37">
            <v>0.42503362656064803</v>
          </cell>
          <cell r="DD37">
            <v>14.4397148957414</v>
          </cell>
          <cell r="DE37">
            <v>28.124880000000001</v>
          </cell>
          <cell r="DF37">
            <v>0.35029424320522101</v>
          </cell>
          <cell r="DG37">
            <v>-2.421478382459416E-2</v>
          </cell>
          <cell r="DH37" t="e">
            <v>#N/A</v>
          </cell>
          <cell r="DI37">
            <v>-0.16373315595773019</v>
          </cell>
          <cell r="DJ37">
            <v>1655.3519954997851</v>
          </cell>
          <cell r="DK37">
            <v>-0.46432270671892262</v>
          </cell>
          <cell r="DL37">
            <v>14.225335340594601</v>
          </cell>
          <cell r="DM37">
            <v>1.460767031413202</v>
          </cell>
          <cell r="DN37">
            <v>0.48502261191030183</v>
          </cell>
          <cell r="DO37">
            <v>14.020528088645641</v>
          </cell>
          <cell r="DP37">
            <v>14.156672278947671</v>
          </cell>
          <cell r="DQ37">
            <v>65.593630845941306</v>
          </cell>
          <cell r="DR37">
            <v>65.662262590664938</v>
          </cell>
          <cell r="DS37">
            <v>3.2350035128710708</v>
          </cell>
          <cell r="DT37">
            <v>1.410178588833499</v>
          </cell>
          <cell r="DU37">
            <v>4.6140650000000001</v>
          </cell>
          <cell r="DV37">
            <v>4.9000000000000004</v>
          </cell>
          <cell r="DW37">
            <v>1926.3912187063099</v>
          </cell>
          <cell r="DX37">
            <v>2.86925459860247</v>
          </cell>
          <cell r="DY37">
            <v>331.32422587229729</v>
          </cell>
          <cell r="DZ37">
            <v>316.03671072980268</v>
          </cell>
          <cell r="EA37">
            <v>608273.47895873862</v>
          </cell>
          <cell r="EB37">
            <v>314.76</v>
          </cell>
          <cell r="EC37">
            <v>606350.89999999804</v>
          </cell>
          <cell r="ED37">
            <v>28.3843873098185</v>
          </cell>
          <cell r="EE37">
            <v>1.499884220032266</v>
          </cell>
          <cell r="EF37">
            <v>314.76</v>
          </cell>
          <cell r="EG37">
            <v>504.58850000000001</v>
          </cell>
          <cell r="EH37">
            <v>694</v>
          </cell>
          <cell r="EI37">
            <v>-7.1709083754649603</v>
          </cell>
          <cell r="EJ37">
            <v>-7.185521832848508</v>
          </cell>
          <cell r="EK37">
            <v>-7.187468099761217</v>
          </cell>
          <cell r="EL37">
            <v>6.7941227254070813E-2</v>
          </cell>
          <cell r="EM37">
            <v>0.98060053899999999</v>
          </cell>
          <cell r="EN37">
            <v>0.86307816921709801</v>
          </cell>
          <cell r="EO37">
            <v>0.75953099379026401</v>
          </cell>
          <cell r="EP37">
            <v>10.8045830882416</v>
          </cell>
          <cell r="EQ37">
            <v>10.59498</v>
          </cell>
          <cell r="ER37">
            <v>0.72099465541693308</v>
          </cell>
          <cell r="ES37">
            <v>8.5666869511540067E-4</v>
          </cell>
          <cell r="ET37">
            <v>1.7282158840040359E-3</v>
          </cell>
          <cell r="EU37" t="e">
            <v>#N/A</v>
          </cell>
          <cell r="EV37">
            <v>1924.692474978913</v>
          </cell>
          <cell r="EW37">
            <v>0.1178613944046836</v>
          </cell>
          <cell r="EX37">
            <v>3643.9150047779999</v>
          </cell>
          <cell r="EY37">
            <v>-0.42977162553282661</v>
          </cell>
          <cell r="EZ37">
            <v>-1.376093206173024</v>
          </cell>
          <cell r="FA37">
            <v>3659.643112471168</v>
          </cell>
          <cell r="FB37">
            <v>3694.7583230459481</v>
          </cell>
          <cell r="FC37">
            <v>66.53833288400449</v>
          </cell>
          <cell r="FD37">
            <v>66.426893573734063</v>
          </cell>
          <cell r="FE37">
            <v>3.435523451780131</v>
          </cell>
          <cell r="FF37">
            <v>1.80041326260918</v>
          </cell>
          <cell r="FG37">
            <v>7.3231110000000008</v>
          </cell>
          <cell r="FH37">
            <v>8.8000000000000007</v>
          </cell>
          <cell r="FI37">
            <v>1900.41445957681</v>
          </cell>
          <cell r="FJ37">
            <v>937.71900041071501</v>
          </cell>
          <cell r="FK37">
            <v>5319.29990228515</v>
          </cell>
          <cell r="FL37">
            <v>4929.7616660179156</v>
          </cell>
          <cell r="FM37">
            <v>9145596.006551424</v>
          </cell>
          <cell r="FN37">
            <v>4859.34</v>
          </cell>
          <cell r="FO37">
            <v>9234759.9999999758</v>
          </cell>
          <cell r="FP37">
            <v>11297.3368760377</v>
          </cell>
          <cell r="FQ37">
            <v>1.523602885034836</v>
          </cell>
          <cell r="FR37">
            <v>4859.34</v>
          </cell>
          <cell r="FS37">
            <v>8007.7504999999901</v>
          </cell>
          <cell r="FT37">
            <v>10272.5</v>
          </cell>
          <cell r="FU37">
            <v>-5.4905142414524386</v>
          </cell>
          <cell r="FV37">
            <v>-5.4613179464678492</v>
          </cell>
          <cell r="FW37">
            <v>-5.4799008513023626</v>
          </cell>
          <cell r="FX37">
            <v>6.4487520467800555E-2</v>
          </cell>
          <cell r="FY37">
            <v>35.599478429999998</v>
          </cell>
          <cell r="FZ37">
            <v>17.250023435562099</v>
          </cell>
          <cell r="GA37">
            <v>0.48919254533175599</v>
          </cell>
          <cell r="GB37">
            <v>67.408290959053801</v>
          </cell>
          <cell r="GC37">
            <v>2399.6999999999998</v>
          </cell>
          <cell r="GD37">
            <v>0.57419785910573307</v>
          </cell>
          <cell r="GE37">
            <v>-4.8887664061472297E-3</v>
          </cell>
          <cell r="GF37">
            <v>1.1208620830460969E-3</v>
          </cell>
          <cell r="GG37">
            <v>-1.7549830303529929E-2</v>
          </cell>
          <cell r="GH37">
            <v>1855.180153960446</v>
          </cell>
          <cell r="GI37">
            <v>-0.27011139013858321</v>
          </cell>
          <cell r="GJ37">
            <v>2824.5488595113402</v>
          </cell>
          <cell r="GK37">
            <v>1.758967248617149</v>
          </cell>
          <cell r="GL37">
            <v>1.549395745685844</v>
          </cell>
          <cell r="GM37">
            <v>2775.7247698970959</v>
          </cell>
          <cell r="GN37">
            <v>2781.4531428478108</v>
          </cell>
          <cell r="GO37">
            <v>67.969413782296854</v>
          </cell>
          <cell r="GP37">
            <v>67.365403203479985</v>
          </cell>
          <cell r="GQ37">
            <v>1.8921631048211649</v>
          </cell>
          <cell r="GR37">
            <v>1.188774489571998</v>
          </cell>
          <cell r="GS37">
            <v>8.5740390000000009</v>
          </cell>
          <cell r="GT37">
            <v>7.4</v>
          </cell>
          <cell r="GU37">
            <v>1464.53435811486</v>
          </cell>
          <cell r="GV37">
            <v>617.46148241482797</v>
          </cell>
          <cell r="GW37">
            <v>42786.99033541933</v>
          </cell>
          <cell r="GX37">
            <v>39118.417097134246</v>
          </cell>
          <cell r="GY37">
            <v>57567758.272728808</v>
          </cell>
          <cell r="GZ37">
            <v>39976</v>
          </cell>
          <cell r="HA37">
            <v>58546225.499999642</v>
          </cell>
          <cell r="HB37">
            <v>8527.0599999999904</v>
          </cell>
          <cell r="HC37">
            <v>0.53992993638520836</v>
          </cell>
          <cell r="HD37">
            <v>39835</v>
          </cell>
          <cell r="HE37">
            <v>63514.783999999912</v>
          </cell>
          <cell r="HF37">
            <v>81457</v>
          </cell>
          <cell r="HG37">
            <v>-6.8472087020169434</v>
          </cell>
          <cell r="HH37">
            <v>-6.8499501074126643</v>
          </cell>
          <cell r="HI37">
            <v>-6.8536903907745987</v>
          </cell>
          <cell r="HJ37">
            <v>5.4267191140369743E-2</v>
          </cell>
          <cell r="HK37">
            <v>1</v>
          </cell>
          <cell r="HL37">
            <v>1.1352149613346501</v>
          </cell>
          <cell r="HM37">
            <v>0.75398235467891295</v>
          </cell>
          <cell r="HN37">
            <v>2129.6599999999899</v>
          </cell>
          <cell r="HO37">
            <v>2129.6599999999899</v>
          </cell>
          <cell r="HP37">
            <v>0.74020745835473212</v>
          </cell>
          <cell r="HQ37">
            <v>5.3992993638518998E-3</v>
          </cell>
          <cell r="HR37">
            <v>9.8620449637172782E-3</v>
          </cell>
          <cell r="HS37">
            <v>6.1897524498232867E-2</v>
          </cell>
          <cell r="HT37">
            <v>1471.628009123767</v>
          </cell>
          <cell r="HU37">
            <v>-0.77753317655199217</v>
          </cell>
          <cell r="HV37">
            <v>1876.4327202642701</v>
          </cell>
          <cell r="HW37">
            <v>3.3141646496970272</v>
          </cell>
          <cell r="HX37">
            <v>2.3944350134334158</v>
          </cell>
          <cell r="HY37">
            <v>1816.239551107645</v>
          </cell>
          <cell r="HZ37">
            <v>1832.553419546771</v>
          </cell>
          <cell r="IA37">
            <v>72.674905348641431</v>
          </cell>
          <cell r="IB37">
            <v>72.665498248846305</v>
          </cell>
          <cell r="IC37">
            <v>1.9923211323986221</v>
          </cell>
          <cell r="ID37">
            <v>0.91092787810378439</v>
          </cell>
          <cell r="IE37">
            <v>5.4445030000000001</v>
          </cell>
          <cell r="IF37">
            <v>4.5999999999999996</v>
          </cell>
          <cell r="IG37">
            <v>1465.93718672304</v>
          </cell>
          <cell r="IH37">
            <v>369.17045195899698</v>
          </cell>
          <cell r="II37">
            <v>2887.6240787291299</v>
          </cell>
          <cell r="IJ37">
            <v>2730.4072991339999</v>
          </cell>
          <cell r="IK37">
            <v>3976793.0250042491</v>
          </cell>
          <cell r="IL37">
            <v>2755.15</v>
          </cell>
          <cell r="IM37">
            <v>4038876.839999984</v>
          </cell>
          <cell r="IN37">
            <v>4189.6940450442899</v>
          </cell>
          <cell r="IO37">
            <v>-0.87201239205050296</v>
          </cell>
          <cell r="IP37">
            <v>2755.21</v>
          </cell>
          <cell r="IQ37">
            <v>3973.8584999999998</v>
          </cell>
          <cell r="IR37">
            <v>5338.49</v>
          </cell>
          <cell r="IS37">
            <v>-5.2694664633011987</v>
          </cell>
          <cell r="IT37">
            <v>-5.2791499274330782</v>
          </cell>
          <cell r="IU37">
            <v>-5.2920016665220002</v>
          </cell>
          <cell r="IV37">
            <v>6.8056242796517105E-2</v>
          </cell>
          <cell r="IW37">
            <v>7.4538168630000001</v>
          </cell>
          <cell r="IX37">
            <v>10.436453677674001</v>
          </cell>
          <cell r="IY37">
            <v>0.7066874472396999</v>
          </cell>
          <cell r="IZ37">
            <v>177.89309884738901</v>
          </cell>
          <cell r="JA37">
            <v>1325.9825800000001</v>
          </cell>
          <cell r="JB37">
            <v>0.68907144683074506</v>
          </cell>
          <cell r="JC37">
            <v>-2.6109222228172999E-2</v>
          </cell>
          <cell r="JD37">
            <v>7.0187946664609663E-3</v>
          </cell>
          <cell r="JE37">
            <v>3.904771789263764E-2</v>
          </cell>
          <cell r="JF37">
            <v>1456.483443428225</v>
          </cell>
          <cell r="JG37">
            <v>0.48371199560279798</v>
          </cell>
          <cell r="JH37">
            <v>14.685334516274301</v>
          </cell>
          <cell r="JI37">
            <v>-0.12835538850115569</v>
          </cell>
          <cell r="JJ37">
            <v>-2.3067711287630739</v>
          </cell>
          <cell r="JK37">
            <v>14.704208159783811</v>
          </cell>
          <cell r="JL37">
            <v>15.032090438560569</v>
          </cell>
          <cell r="JM37">
            <v>63.829808812982677</v>
          </cell>
          <cell r="JN37">
            <v>63.249652328663139</v>
          </cell>
          <cell r="JO37">
            <v>4.7001814171603762</v>
          </cell>
          <cell r="JP37">
            <v>3.8438409661551991</v>
          </cell>
          <cell r="JQ37">
            <v>10.936491999999999</v>
          </cell>
          <cell r="JR37">
            <v>14.6</v>
          </cell>
          <cell r="JS37">
            <v>1977.8728856996399</v>
          </cell>
          <cell r="JT37">
            <v>2.4963672706442801</v>
          </cell>
          <cell r="JU37">
            <v>679.13365443117107</v>
          </cell>
          <cell r="JV37">
            <v>604.86025664499846</v>
          </cell>
          <cell r="JW37">
            <v>1181953.243877352</v>
          </cell>
          <cell r="JX37">
            <v>585.29999999999995</v>
          </cell>
          <cell r="JY37">
            <v>1157648.9999999991</v>
          </cell>
          <cell r="JZ37">
            <v>26.817339697858699</v>
          </cell>
          <cell r="KA37">
            <v>3.8690598006174688</v>
          </cell>
          <cell r="KB37">
            <v>585.29999999999995</v>
          </cell>
          <cell r="KC37">
            <v>1073.7349999999999</v>
          </cell>
          <cell r="KD37">
            <v>1401.3</v>
          </cell>
          <cell r="KE37">
            <v>-7.5395538533724764</v>
          </cell>
          <cell r="KF37">
            <v>-7.5362066007860831</v>
          </cell>
          <cell r="KG37">
            <v>-7.5517746140885764</v>
          </cell>
          <cell r="KH37">
            <v>5.3265168368542191E-2</v>
          </cell>
          <cell r="KI37">
            <v>1</v>
          </cell>
          <cell r="KJ37">
            <v>0.56437649500809495</v>
          </cell>
          <cell r="KK37">
            <v>0.420258727723263</v>
          </cell>
          <cell r="KL37">
            <v>6.17164</v>
          </cell>
          <cell r="KM37">
            <v>6.17164</v>
          </cell>
          <cell r="KN37">
            <v>0.37418732842700098</v>
          </cell>
          <cell r="KO37">
            <v>-5.4494624583720794E-3</v>
          </cell>
          <cell r="KP37">
            <v>-2.7753489098810931E-2</v>
          </cell>
          <cell r="KQ37" t="e">
            <v>#N/A</v>
          </cell>
          <cell r="KR37">
            <v>1954.0930833071041</v>
          </cell>
          <cell r="KS37">
            <v>0.76242816320502005</v>
          </cell>
          <cell r="KT37">
            <v>174.21123019999999</v>
          </cell>
          <cell r="KU37">
            <v>-0.2790495421044259</v>
          </cell>
          <cell r="KV37">
            <v>-3.0749213108642541</v>
          </cell>
          <cell r="KW37">
            <v>174.6987261955108</v>
          </cell>
          <cell r="KX37">
            <v>179.7380332893423</v>
          </cell>
          <cell r="KY37">
            <v>57.501739633333052</v>
          </cell>
          <cell r="KZ37">
            <v>57.757839727500873</v>
          </cell>
          <cell r="LA37">
            <v>2.9895034842707169</v>
          </cell>
          <cell r="LB37">
            <v>2.8732298414291262</v>
          </cell>
          <cell r="LC37">
            <v>8.900563</v>
          </cell>
          <cell r="LD37">
            <v>11.6</v>
          </cell>
          <cell r="LE37">
            <v>2150.44658350908</v>
          </cell>
          <cell r="LF37">
            <v>40.404536219635901</v>
          </cell>
          <cell r="LG37">
            <v>4913.551549372859</v>
          </cell>
          <cell r="LH37">
            <v>4476.217798183452</v>
          </cell>
          <cell r="LI37">
            <v>9608915.9320991226</v>
          </cell>
          <cell r="LJ37">
            <v>4324.32</v>
          </cell>
          <cell r="LK37">
            <v>9299219.169999985</v>
          </cell>
          <cell r="LL37">
            <v>695.34140187761091</v>
          </cell>
          <cell r="LM37">
            <v>-1.2842556489574219</v>
          </cell>
          <cell r="LN37">
            <v>4306.07</v>
          </cell>
          <cell r="LO37">
            <v>8507.1594999999907</v>
          </cell>
          <cell r="LP37">
            <v>10805.8</v>
          </cell>
          <cell r="LQ37">
            <v>-7.5598091494664974</v>
          </cell>
          <cell r="LR37">
            <v>-7.537911013012879</v>
          </cell>
          <cell r="LS37">
            <v>-7.5783093864331441</v>
          </cell>
          <cell r="LT37">
            <v>3.4599065001242837E-2</v>
          </cell>
          <cell r="LU37">
            <v>0.98790999999999995</v>
          </cell>
          <cell r="LV37">
            <v>0.806116422042502</v>
          </cell>
          <cell r="LW37">
            <v>0.79115166325118291</v>
          </cell>
          <cell r="LX37">
            <v>137.82750452976401</v>
          </cell>
          <cell r="LY37">
            <v>136.16117</v>
          </cell>
          <cell r="LZ37">
            <v>0.73651606314816309</v>
          </cell>
          <cell r="MA37">
            <v>-1.9732995449515189E-2</v>
          </cell>
          <cell r="MB37">
            <v>-1.844766713199639E-3</v>
          </cell>
          <cell r="MC37">
            <v>8.94986063722778E-2</v>
          </cell>
          <cell r="MD37">
            <v>2146.6596053477629</v>
          </cell>
          <cell r="ME37">
            <v>-0.22396954144860981</v>
          </cell>
          <cell r="MF37">
            <v>929.8590005443051</v>
          </cell>
          <cell r="MG37">
            <v>3.3244367165082829</v>
          </cell>
          <cell r="MH37">
            <v>0.5102366851696738</v>
          </cell>
          <cell r="MI37">
            <v>899.94103049945818</v>
          </cell>
          <cell r="MJ37">
            <v>925.13860399804048</v>
          </cell>
          <cell r="MK37">
            <v>61.245671165207689</v>
          </cell>
          <cell r="ML37">
            <v>60.590555529780453</v>
          </cell>
          <cell r="MM37">
            <v>0.5108726433726396</v>
          </cell>
          <cell r="MN37">
            <v>-0.1117942093650903</v>
          </cell>
          <cell r="MO37">
            <v>14.78783</v>
          </cell>
          <cell r="MP37">
            <v>13.9</v>
          </cell>
          <cell r="MQ37">
            <v>1753.0894591799499</v>
          </cell>
          <cell r="MR37">
            <v>211.978004532744</v>
          </cell>
          <cell r="MS37">
            <v>19221.098002559429</v>
          </cell>
          <cell r="MT37">
            <v>16378.714705807541</v>
          </cell>
          <cell r="MU37">
            <v>28760046.67438126</v>
          </cell>
          <cell r="MV37">
            <v>16728.3</v>
          </cell>
          <cell r="MW37">
            <v>29326206.39999995</v>
          </cell>
          <cell r="MX37">
            <v>2644.9236571892002</v>
          </cell>
          <cell r="MY37">
            <v>1.141326761637584</v>
          </cell>
          <cell r="MZ37">
            <v>16686.2</v>
          </cell>
          <cell r="NA37">
            <v>31722.9274999999</v>
          </cell>
          <cell r="NB37">
            <v>40554.39</v>
          </cell>
          <cell r="NC37">
            <v>-7.0992010148496592</v>
          </cell>
          <cell r="ND37">
            <v>-7.102929886852575</v>
          </cell>
          <cell r="NE37">
            <v>-7.1192333926831202</v>
          </cell>
          <cell r="NF37">
            <v>3.9359457888995968E-2</v>
          </cell>
          <cell r="NG37">
            <v>1</v>
          </cell>
          <cell r="NH37">
            <v>0.89048304758021402</v>
          </cell>
          <cell r="NI37">
            <v>0.69641633798343194</v>
          </cell>
          <cell r="NJ37">
            <v>647.56899999999996</v>
          </cell>
          <cell r="NK37">
            <v>647.56899999999996</v>
          </cell>
          <cell r="NL37">
            <v>0.70311843924411999</v>
          </cell>
          <cell r="NM37">
            <v>-1.2225439612435751E-2</v>
          </cell>
          <cell r="NN37">
            <v>4.4819538574260289E-3</v>
          </cell>
          <cell r="NO37">
            <v>5.3155404615035873E-2</v>
          </cell>
          <cell r="NP37">
            <v>1755.940389155418</v>
          </cell>
          <cell r="NQ37">
            <v>8.6755435435192929E-2</v>
          </cell>
          <cell r="NR37">
            <v>187.52165128474499</v>
          </cell>
          <cell r="NS37">
            <v>3.180356966282516</v>
          </cell>
          <cell r="NT37">
            <v>3.193664289161124</v>
          </cell>
          <cell r="NU37">
            <v>181.7416190428801</v>
          </cell>
          <cell r="NV37">
            <v>181.71818258075089</v>
          </cell>
          <cell r="NW37">
            <v>65.437832781357457</v>
          </cell>
          <cell r="NX37">
            <v>65.194015794235597</v>
          </cell>
          <cell r="NY37">
            <v>3.9248232225784112</v>
          </cell>
          <cell r="NZ37">
            <v>2.678652170110674</v>
          </cell>
          <cell r="OA37">
            <v>9.8899179999999998</v>
          </cell>
          <cell r="OB37">
            <v>9.9</v>
          </cell>
          <cell r="OC37">
            <v>1704.71345334376</v>
          </cell>
          <cell r="OD37">
            <v>45.890040780713498</v>
          </cell>
          <cell r="OE37">
            <v>2542.9867914069819</v>
          </cell>
          <cell r="OF37">
            <v>2291.487482986</v>
          </cell>
          <cell r="OG37">
            <v>3904128.3232822102</v>
          </cell>
          <cell r="OH37">
            <v>2299.8000000000002</v>
          </cell>
          <cell r="OI37">
            <v>3920499.99999998</v>
          </cell>
          <cell r="OJ37">
            <v>555.54270128306996</v>
          </cell>
          <cell r="OK37">
            <v>0.39145984480633</v>
          </cell>
          <cell r="OL37">
            <v>2304.9</v>
          </cell>
          <cell r="OM37">
            <v>3900.6444999999999</v>
          </cell>
          <cell r="ON37">
            <v>5176.2</v>
          </cell>
          <cell r="OO37">
            <v>-6.8462109449046196</v>
          </cell>
          <cell r="OP37">
            <v>-6.8665326704351406</v>
          </cell>
          <cell r="OQ37">
            <v>-6.8747992260328816</v>
          </cell>
          <cell r="OR37">
            <v>6.2027129026848447E-2</v>
          </cell>
          <cell r="OS37">
            <v>1</v>
          </cell>
          <cell r="OT37">
            <v>1.1844547427832799</v>
          </cell>
          <cell r="OU37">
            <v>0.72730801518435095</v>
          </cell>
          <cell r="OV37">
            <v>136.386</v>
          </cell>
          <cell r="OW37">
            <v>136.386</v>
          </cell>
          <cell r="OX37">
            <v>0.72805009723155001</v>
          </cell>
          <cell r="OY37">
            <v>-2.8743554813713851E-2</v>
          </cell>
          <cell r="OZ37">
            <v>1.68095691642108E-3</v>
          </cell>
          <cell r="PA37">
            <v>7.2905414890708717E-2</v>
          </cell>
          <cell r="PB37">
            <v>1703.7528471221681</v>
          </cell>
          <cell r="PC37">
            <v>-0.4470848031741248</v>
          </cell>
          <cell r="PD37">
            <v>1945.5405043242699</v>
          </cell>
          <cell r="PE37">
            <v>1.973705163614548</v>
          </cell>
          <cell r="PF37">
            <v>1.823260132797744</v>
          </cell>
          <cell r="PG37">
            <v>1907.8844896365131</v>
          </cell>
          <cell r="PH37">
            <v>1910.70341077952</v>
          </cell>
          <cell r="PI37">
            <v>62.75098565807226</v>
          </cell>
          <cell r="PJ37">
            <v>62.334731853909183</v>
          </cell>
          <cell r="PK37">
            <v>2.42473023098615</v>
          </cell>
          <cell r="PL37">
            <v>1.199595396719211</v>
          </cell>
          <cell r="PM37">
            <v>8.8323800000000006</v>
          </cell>
          <cell r="PN37">
            <v>8.6</v>
          </cell>
          <cell r="PO37">
            <v>1542.1448423510999</v>
          </cell>
          <cell r="PP37">
            <v>417.13889725660698</v>
          </cell>
          <cell r="PQ37">
            <v>27920.773932534721</v>
          </cell>
          <cell r="PR37">
            <v>25454.70507987231</v>
          </cell>
          <cell r="PS37">
            <v>39092327.546017349</v>
          </cell>
          <cell r="PT37">
            <v>25690</v>
          </cell>
          <cell r="PU37">
            <v>39617700.999999747</v>
          </cell>
          <cell r="PV37">
            <v>5484.9518451730592</v>
          </cell>
          <cell r="PW37">
            <v>0.83325885172678138</v>
          </cell>
          <cell r="PX37">
            <v>25979</v>
          </cell>
          <cell r="PY37">
            <v>44791.680500000002</v>
          </cell>
          <cell r="PZ37">
            <v>60746</v>
          </cell>
          <cell r="QA37">
            <v>-6.811733417301296</v>
          </cell>
          <cell r="QB37">
            <v>-6.8197023305009754</v>
          </cell>
          <cell r="QC37">
            <v>-6.8226008540200391</v>
          </cell>
          <cell r="QD37">
            <v>5.4960249319035391E-2</v>
          </cell>
          <cell r="QE37">
            <v>1</v>
          </cell>
          <cell r="QF37">
            <v>1.11976502990936</v>
          </cell>
          <cell r="QG37">
            <v>0.75738197006172203</v>
          </cell>
          <cell r="QH37">
            <v>1473.5173</v>
          </cell>
          <cell r="QI37">
            <v>1473.5173</v>
          </cell>
          <cell r="QJ37">
            <v>0.73279122147647302</v>
          </cell>
          <cell r="QK37">
            <v>-9.7124720858410424E-3</v>
          </cell>
          <cell r="QL37">
            <v>-4.3601562548204109E-3</v>
          </cell>
          <cell r="QM37">
            <v>5.3561893730481869E-2</v>
          </cell>
          <cell r="QN37">
            <v>1535.760379990757</v>
          </cell>
          <cell r="QO37">
            <v>-0.80961247554695026</v>
          </cell>
          <cell r="QP37">
            <v>37.978984742446002</v>
          </cell>
          <cell r="QQ37" t="e">
            <v>#N/A</v>
          </cell>
          <cell r="QR37">
            <v>-3.664177388656586</v>
          </cell>
          <cell r="QS37" t="e">
            <v>#N/A</v>
          </cell>
          <cell r="QT37">
            <v>39.42353292156767</v>
          </cell>
          <cell r="QU37" t="e">
            <v>#N/A</v>
          </cell>
          <cell r="QV37" t="e">
            <v>#N/A</v>
          </cell>
          <cell r="QW37">
            <v>2.4908343056858411</v>
          </cell>
          <cell r="QX37">
            <v>1.531200363744212</v>
          </cell>
          <cell r="QY37">
            <v>13.36620877980911</v>
          </cell>
          <cell r="QZ37">
            <v>15.6</v>
          </cell>
          <cell r="RA37">
            <v>1921.515078361</v>
          </cell>
          <cell r="RB37">
            <v>7.0848863754348699</v>
          </cell>
          <cell r="RC37" t="e">
            <v>#N/A</v>
          </cell>
          <cell r="RD37" t="e">
            <v>#N/A</v>
          </cell>
          <cell r="RE37" t="e">
            <v>#N/A</v>
          </cell>
          <cell r="RF37">
            <v>1549.24</v>
          </cell>
          <cell r="RG37">
            <v>2976888.0199999949</v>
          </cell>
          <cell r="RH37">
            <v>71.759294791729701</v>
          </cell>
          <cell r="RI37">
            <v>1.149889781511805</v>
          </cell>
          <cell r="RJ37">
            <v>1549.24</v>
          </cell>
          <cell r="RK37" t="e">
            <v>#N/A</v>
          </cell>
          <cell r="RL37">
            <v>4468.3</v>
          </cell>
          <cell r="RM37">
            <v>-7.547780978738305</v>
          </cell>
          <cell r="RN37">
            <v>-7.5240391606348753</v>
          </cell>
          <cell r="RO37">
            <v>-7.5190327461633393</v>
          </cell>
          <cell r="RP37">
            <v>8.3433188312351858E-2</v>
          </cell>
          <cell r="RQ37">
            <v>1.0143619090848699</v>
          </cell>
          <cell r="RR37">
            <v>0.60493731497840397</v>
          </cell>
          <cell r="RS37">
            <v>0.62208231499264599</v>
          </cell>
          <cell r="RT37">
            <v>23.6260547496512</v>
          </cell>
          <cell r="RU37">
            <v>23.96537</v>
          </cell>
          <cell r="RV37">
            <v>0.763447382096755</v>
          </cell>
          <cell r="RW37">
            <v>-4.8803753193795846E-3</v>
          </cell>
          <cell r="RX37">
            <v>-2.7946271167281281E-2</v>
          </cell>
          <cell r="RY37" t="e">
            <v>#N/A</v>
          </cell>
          <cell r="RZ37">
            <v>1922.483931346276</v>
          </cell>
          <cell r="SA37">
            <v>3.0687300471843321E-4</v>
          </cell>
          <cell r="SB37">
            <v>31558.255495934201</v>
          </cell>
          <cell r="SC37">
            <v>0.26502851714382819</v>
          </cell>
          <cell r="SD37">
            <v>-1.4094976770588239</v>
          </cell>
          <cell r="SE37">
            <v>31474.838198982019</v>
          </cell>
          <cell r="SF37">
            <v>32009.427634887761</v>
          </cell>
          <cell r="SG37">
            <v>55.176409524585317</v>
          </cell>
          <cell r="SH37">
            <v>55.113234825705298</v>
          </cell>
          <cell r="SI37">
            <v>3.4977093651662901</v>
          </cell>
          <cell r="SJ37">
            <v>2.4957503138963939</v>
          </cell>
          <cell r="SK37">
            <v>6.6240569999999996</v>
          </cell>
          <cell r="SL37">
            <v>6.2</v>
          </cell>
          <cell r="SM37">
            <v>1933.6289142236101</v>
          </cell>
          <cell r="SN37">
            <v>7277.1486602774903</v>
          </cell>
          <cell r="SO37">
            <v>4350.8123638308762</v>
          </cell>
          <cell r="SP37">
            <v>4062.6120728876722</v>
          </cell>
          <cell r="SQ37">
            <v>7812354.4429520248</v>
          </cell>
          <cell r="SR37">
            <v>4085.74</v>
          </cell>
          <cell r="SS37">
            <v>7900304.9999999721</v>
          </cell>
          <cell r="ST37">
            <v>61297.514763926803</v>
          </cell>
          <cell r="SU37">
            <v>8.0067915292892469</v>
          </cell>
          <cell r="SV37">
            <v>4085.74</v>
          </cell>
          <cell r="SW37">
            <v>7894.3149999999996</v>
          </cell>
          <cell r="SX37">
            <v>10210.969999999999</v>
          </cell>
          <cell r="SY37">
            <v>-3.8222003557690321</v>
          </cell>
          <cell r="SZ37">
            <v>-3.798247840578572</v>
          </cell>
          <cell r="TA37">
            <v>-3.8175703963493319</v>
          </cell>
          <cell r="TB37">
            <v>9.143904186359747E-2</v>
          </cell>
          <cell r="TC37">
            <v>260.04466669999999</v>
          </cell>
          <cell r="TD37">
            <v>132.496411913071</v>
          </cell>
          <cell r="TE37">
            <v>0.57076114834442404</v>
          </cell>
          <cell r="TF37">
            <v>51.299998455226898</v>
          </cell>
          <cell r="TG37">
            <v>13340.290999999999</v>
          </cell>
          <cell r="TH37">
            <v>0.45969882406317297</v>
          </cell>
          <cell r="TI37">
            <v>1.195465584311173E-2</v>
          </cell>
          <cell r="TJ37">
            <v>8.6313660565059888E-3</v>
          </cell>
          <cell r="TK37">
            <v>3.2819532169417437E-2</v>
          </cell>
          <cell r="TL37">
            <v>1922.9880438471371</v>
          </cell>
          <cell r="TM37">
            <v>-0.68967015796219666</v>
          </cell>
          <cell r="TN37">
            <v>152.09785295382801</v>
          </cell>
          <cell r="TO37">
            <v>6.2038426569469562</v>
          </cell>
          <cell r="TP37">
            <v>5.4844563588131834</v>
          </cell>
          <cell r="TQ37">
            <v>143.21313537131141</v>
          </cell>
          <cell r="TR37">
            <v>144.18982493160499</v>
          </cell>
          <cell r="TS37">
            <v>66.458214481090948</v>
          </cell>
          <cell r="TT37">
            <v>65.961204812430069</v>
          </cell>
          <cell r="TU37">
            <v>4.832599333842591</v>
          </cell>
          <cell r="TV37">
            <v>4.1507110815854453</v>
          </cell>
          <cell r="TW37">
            <v>5.4312403337844204</v>
          </cell>
          <cell r="TX37">
            <v>4.5</v>
          </cell>
          <cell r="TY37">
            <v>1893.2329405656701</v>
          </cell>
          <cell r="TZ37">
            <v>33.585955686837302</v>
          </cell>
          <cell r="UA37">
            <v>1841.662563232924</v>
          </cell>
          <cell r="UB37">
            <v>1741.63744328641</v>
          </cell>
          <cell r="UC37">
            <v>3290441.9533928982</v>
          </cell>
          <cell r="UD37">
            <v>1772.04</v>
          </cell>
          <cell r="UE37">
            <v>3354884.4999999902</v>
          </cell>
          <cell r="UF37">
            <v>343.81406176907399</v>
          </cell>
          <cell r="UG37">
            <v>3.143736428455314</v>
          </cell>
          <cell r="UH37">
            <v>1772.04</v>
          </cell>
          <cell r="UI37">
            <v>2792.0390000000002</v>
          </cell>
          <cell r="UJ37">
            <v>3804.25</v>
          </cell>
          <cell r="UK37">
            <v>-6.7863644004637553</v>
          </cell>
          <cell r="UL37">
            <v>-6.8250593504106636</v>
          </cell>
          <cell r="UM37">
            <v>-6.833947459759278</v>
          </cell>
          <cell r="UN37">
            <v>5.0190927042178639E-2</v>
          </cell>
          <cell r="UO37">
            <v>1</v>
          </cell>
          <cell r="UP37">
            <v>1.13610495738439</v>
          </cell>
          <cell r="UQ37">
            <v>0.71332558542384505</v>
          </cell>
          <cell r="UR37">
            <v>108.49529</v>
          </cell>
          <cell r="US37">
            <v>108.49529</v>
          </cell>
          <cell r="UT37">
            <v>1.0288622027623999</v>
          </cell>
          <cell r="UU37" t="e">
            <v>#N/A</v>
          </cell>
          <cell r="UV37" t="e">
            <v>#N/A</v>
          </cell>
          <cell r="UW37">
            <v>4.5791935253237742E-2</v>
          </cell>
          <cell r="UX37">
            <v>1889.280668647056</v>
          </cell>
          <cell r="UY37">
            <v>-0.90188485322163503</v>
          </cell>
          <cell r="UZ37">
            <v>1770.32050323472</v>
          </cell>
          <cell r="VA37">
            <v>1.785751537172664</v>
          </cell>
          <cell r="VB37">
            <v>1.1814146325910051</v>
          </cell>
          <cell r="VC37">
            <v>1739.261612258362</v>
          </cell>
          <cell r="VD37">
            <v>1749.649883492033</v>
          </cell>
          <cell r="VE37">
            <v>57.706268999702147</v>
          </cell>
          <cell r="VF37">
            <v>57.622508698713602</v>
          </cell>
          <cell r="VG37">
            <v>2.5276586467906981</v>
          </cell>
          <cell r="VH37">
            <v>0.54252466313684522</v>
          </cell>
          <cell r="VI37">
            <v>9.3703810000000001</v>
          </cell>
          <cell r="VJ37">
            <v>10.7</v>
          </cell>
          <cell r="VK37">
            <v>1827.70071334932</v>
          </cell>
          <cell r="VL37">
            <v>358.77880029029399</v>
          </cell>
          <cell r="VM37">
            <v>25503.689217108142</v>
          </cell>
          <cell r="VN37">
            <v>23113.89636840919</v>
          </cell>
          <cell r="VO37">
            <v>42210091.552276433</v>
          </cell>
          <cell r="VP37">
            <v>22807.9</v>
          </cell>
          <cell r="VQ37">
            <v>41686015.099999957</v>
          </cell>
          <cell r="VR37">
            <v>5152.7290260786704</v>
          </cell>
          <cell r="VS37">
            <v>6.6600265099547862E-2</v>
          </cell>
          <cell r="VT37">
            <v>22548.1</v>
          </cell>
          <cell r="VU37">
            <v>44259.942499999997</v>
          </cell>
          <cell r="VV37">
            <v>56942.1</v>
          </cell>
          <cell r="VW37">
            <v>-6.9173223017894676</v>
          </cell>
          <cell r="VX37">
            <v>-6.9344073704745997</v>
          </cell>
          <cell r="VY37">
            <v>-6.9431431014508211</v>
          </cell>
          <cell r="VZ37">
            <v>5.1247668307459797E-2</v>
          </cell>
          <cell r="WA37">
            <v>1</v>
          </cell>
          <cell r="WB37">
            <v>0.96930569772492703</v>
          </cell>
          <cell r="WC37">
            <v>0.70311799345124693</v>
          </cell>
          <cell r="WD37">
            <v>1244.7442000000001</v>
          </cell>
          <cell r="WE37">
            <v>1244.7442000000001</v>
          </cell>
          <cell r="WF37">
            <v>0.67359579413911208</v>
          </cell>
          <cell r="WG37">
            <v>6.6600265099950209E-4</v>
          </cell>
          <cell r="WH37">
            <v>2.4141366968641522E-3</v>
          </cell>
          <cell r="WI37">
            <v>6.3737910748773524E-2</v>
          </cell>
          <cell r="WJ37">
            <v>1826.178108593014</v>
          </cell>
          <cell r="WK37">
            <v>-0.40667132404929029</v>
          </cell>
          <cell r="WL37">
            <v>22.9079281956326</v>
          </cell>
          <cell r="WM37">
            <v>-4.748525778770718</v>
          </cell>
          <cell r="WN37">
            <v>-3.4683638542771789</v>
          </cell>
          <cell r="WO37">
            <v>24.049946085272211</v>
          </cell>
          <cell r="WP37">
            <v>23.73100582388463</v>
          </cell>
          <cell r="WQ37">
            <v>63.783438710994503</v>
          </cell>
          <cell r="WR37">
            <v>63.686071778389447</v>
          </cell>
          <cell r="WS37">
            <v>1.1543702528011399</v>
          </cell>
          <cell r="WT37">
            <v>4.11252709848835</v>
          </cell>
          <cell r="WU37">
            <v>12.851832999999999</v>
          </cell>
          <cell r="WV37">
            <v>16.399999999999999</v>
          </cell>
          <cell r="WW37">
            <v>1875.1180885860699</v>
          </cell>
          <cell r="WX37">
            <v>3.5443658299093301</v>
          </cell>
          <cell r="WY37">
            <v>1672.34752505559</v>
          </cell>
          <cell r="WZ37">
            <v>1457.4202139558131</v>
          </cell>
          <cell r="XA37">
            <v>2657528.7560427468</v>
          </cell>
          <cell r="XB37">
            <v>1400.22</v>
          </cell>
          <cell r="XC37">
            <v>2625577.8499999871</v>
          </cell>
          <cell r="XD37">
            <v>41.517261714316597</v>
          </cell>
          <cell r="XE37">
            <v>-2.977657730020844</v>
          </cell>
          <cell r="XF37">
            <v>1400.22</v>
          </cell>
          <cell r="XG37">
            <v>2625.9234999999899</v>
          </cell>
          <cell r="XH37">
            <v>3499.54</v>
          </cell>
          <cell r="XI37">
            <v>-7.7801827059527904</v>
          </cell>
          <cell r="XJ37">
            <v>-7.7308172430326101</v>
          </cell>
          <cell r="XK37">
            <v>-7.7393951816187094</v>
          </cell>
          <cell r="XL37">
            <v>6.7322793041444728E-2</v>
          </cell>
          <cell r="XM37">
            <v>1.07019798656163</v>
          </cell>
          <cell r="XN37">
            <v>0.54367958687157203</v>
          </cell>
          <cell r="XO37">
            <v>0.54582598427850104</v>
          </cell>
          <cell r="XP37">
            <v>12.503742455162399</v>
          </cell>
          <cell r="XQ37">
            <v>13.38148</v>
          </cell>
          <cell r="XR37">
            <v>0.53005106272111602</v>
          </cell>
          <cell r="XS37">
            <v>-6.6302027164847344E-2</v>
          </cell>
          <cell r="XT37">
            <v>-1.9088642263502129E-2</v>
          </cell>
          <cell r="XU37" t="e">
            <v>#N/A</v>
          </cell>
          <cell r="XV37">
            <v>1823.4471641020621</v>
          </cell>
          <cell r="XW37">
            <v>0.9692803364963698</v>
          </cell>
          <cell r="XX37">
            <v>39.233778356105297</v>
          </cell>
          <cell r="XY37">
            <v>4.9547966159982249</v>
          </cell>
          <cell r="XZ37">
            <v>2.9777385059505561</v>
          </cell>
          <cell r="YA37">
            <v>37.381596288210908</v>
          </cell>
          <cell r="YB37">
            <v>38.099281383848009</v>
          </cell>
          <cell r="YC37">
            <v>57.590009670905992</v>
          </cell>
          <cell r="YD37">
            <v>57.770691484333042</v>
          </cell>
          <cell r="YE37">
            <v>1.642644332673449</v>
          </cell>
          <cell r="YF37">
            <v>0.78579221929251375</v>
          </cell>
          <cell r="YG37">
            <v>2.8610890000000002</v>
          </cell>
          <cell r="YH37">
            <v>2.4</v>
          </cell>
          <cell r="YI37">
            <v>1604.9921954915701</v>
          </cell>
          <cell r="YJ37">
            <v>6.7793110467422002</v>
          </cell>
          <cell r="YK37">
            <v>189.82524890688029</v>
          </cell>
          <cell r="YL37">
            <v>262.43177580810578</v>
          </cell>
          <cell r="YM37">
            <v>418866.29445093172</v>
          </cell>
          <cell r="YN37">
            <v>263.95</v>
          </cell>
          <cell r="YO37">
            <v>423637.68999999989</v>
          </cell>
          <cell r="YP37">
            <v>75.809726686144003</v>
          </cell>
          <cell r="YQ37">
            <v>0.69690300923106463</v>
          </cell>
          <cell r="YR37">
            <v>184.69</v>
          </cell>
          <cell r="YS37">
            <v>328.58399999999898</v>
          </cell>
          <cell r="YT37">
            <v>436.98</v>
          </cell>
          <cell r="YU37">
            <v>-6.2671532549045388</v>
          </cell>
          <cell r="YV37">
            <v>-6.2855778343387172</v>
          </cell>
          <cell r="YW37">
            <v>-6.308150383306482</v>
          </cell>
          <cell r="YX37">
            <v>4.9965592268314929E-2</v>
          </cell>
          <cell r="YY37">
            <v>1</v>
          </cell>
          <cell r="YZ37">
            <v>1.15043489378079</v>
          </cell>
          <cell r="ZA37">
            <v>0.58587347339752294</v>
          </cell>
          <cell r="ZB37">
            <v>22.98603</v>
          </cell>
          <cell r="ZC37">
            <v>22.98603</v>
          </cell>
          <cell r="ZD37">
            <v>0.54950027649105904</v>
          </cell>
          <cell r="ZE37">
            <v>6.9690300923106021E-3</v>
          </cell>
          <cell r="ZF37">
            <v>6.9690300923106029E-3</v>
          </cell>
          <cell r="ZG37">
            <v>9.4106325606329103E-2</v>
          </cell>
          <cell r="ZH37">
            <v>1596.0959497420511</v>
          </cell>
          <cell r="ZI37">
            <v>-9.8375410511897243E-2</v>
          </cell>
          <cell r="ZJ37">
            <v>15.4818017587758</v>
          </cell>
          <cell r="ZK37">
            <v>-1.6752591228199281</v>
          </cell>
          <cell r="ZL37">
            <v>-2.332429627266686</v>
          </cell>
          <cell r="ZM37">
            <v>15.745581041616489</v>
          </cell>
          <cell r="ZN37">
            <v>15.85152748214364</v>
          </cell>
          <cell r="ZO37">
            <v>59.335072620713071</v>
          </cell>
          <cell r="ZP37">
            <v>60.621499986450608</v>
          </cell>
          <cell r="ZQ37">
            <v>5.5974009567279381</v>
          </cell>
          <cell r="ZR37">
            <v>4.0571169124431714</v>
          </cell>
          <cell r="ZS37">
            <v>13.045287</v>
          </cell>
          <cell r="ZT37">
            <v>14.5</v>
          </cell>
          <cell r="ZU37">
            <v>2132.1031839686402</v>
          </cell>
          <cell r="ZV37">
            <v>3.4902920930592498</v>
          </cell>
          <cell r="ZW37">
            <v>1103.7617174983</v>
          </cell>
          <cell r="ZX37">
            <v>959.77283365451785</v>
          </cell>
          <cell r="ZY37">
            <v>2042111.7237440741</v>
          </cell>
          <cell r="ZZ37">
            <v>923.69</v>
          </cell>
          <cell r="AAA37">
            <v>1969402.3899999929</v>
          </cell>
          <cell r="AAB37">
            <v>29.704267383068022</v>
          </cell>
          <cell r="AAC37">
            <v>0.79519991906227361</v>
          </cell>
          <cell r="AAD37">
            <v>923.69</v>
          </cell>
          <cell r="AAE37">
            <v>1820.7429999999999</v>
          </cell>
          <cell r="AAF37">
            <v>2367.61</v>
          </cell>
          <cell r="AAG37">
            <v>-7.8678929519580816</v>
          </cell>
          <cell r="AAH37">
            <v>-7.8562630789100476</v>
          </cell>
          <cell r="AAI37">
            <v>-7.8745637372502477</v>
          </cell>
          <cell r="AAJ37">
            <v>6.0293980704993463E-2</v>
          </cell>
          <cell r="AAK37">
            <v>0.79572515808105804</v>
          </cell>
          <cell r="AAL37">
            <v>0.434313072296171</v>
          </cell>
          <cell r="AAM37">
            <v>0.54369827904602797</v>
          </cell>
          <cell r="AAN37">
            <v>8.4174289727781808</v>
          </cell>
          <cell r="AAO37">
            <v>6.6979600000000001</v>
          </cell>
          <cell r="AAP37">
            <v>0.36766822240639102</v>
          </cell>
          <cell r="AAQ37">
            <v>-3.0338548421362369E-2</v>
          </cell>
          <cell r="AAR37">
            <v>-1.6591010442961431E-2</v>
          </cell>
          <cell r="AAS37" t="e">
            <v>#N/A</v>
          </cell>
          <cell r="AAT37">
            <v>2127.7031940655629</v>
          </cell>
          <cell r="AAU37">
            <v>-0.1252188437508184</v>
          </cell>
          <cell r="AAV37">
            <v>6.6962949605150701</v>
          </cell>
          <cell r="AAW37">
            <v>3.1079765629933749</v>
          </cell>
          <cell r="AAX37">
            <v>4.6435997299171472</v>
          </cell>
          <cell r="AAY37">
            <v>6.4944490074674261</v>
          </cell>
          <cell r="AAZ37">
            <v>6.3991443125026866</v>
          </cell>
          <cell r="ABA37">
            <v>57.41812487785193</v>
          </cell>
          <cell r="ABB37">
            <v>57.219868215194218</v>
          </cell>
          <cell r="ABC37">
            <v>1.3871821469372489</v>
          </cell>
          <cell r="ABD37">
            <v>1.286736961578772</v>
          </cell>
          <cell r="ABE37">
            <v>6.763935</v>
          </cell>
          <cell r="ABF37">
            <v>6.6</v>
          </cell>
          <cell r="ABG37">
            <v>2113.59792552506</v>
          </cell>
          <cell r="ABH37">
            <v>1.3492507330000001</v>
          </cell>
          <cell r="ABI37">
            <v>165.61461166798841</v>
          </cell>
          <cell r="ABJ37">
            <v>154.41254698426329</v>
          </cell>
          <cell r="ABK37">
            <v>319778.89578602079</v>
          </cell>
          <cell r="ABL37">
            <v>155.22</v>
          </cell>
          <cell r="ABM37">
            <v>328072.66999999981</v>
          </cell>
          <cell r="ABN37">
            <v>13.0191892144341</v>
          </cell>
          <cell r="ABO37">
            <v>-0.99532514597311383</v>
          </cell>
          <cell r="ABP37">
            <v>155.22</v>
          </cell>
          <cell r="ABQ37">
            <v>289.43549999999999</v>
          </cell>
          <cell r="ABR37">
            <v>386.2</v>
          </cell>
          <cell r="ABS37">
            <v>-7.2523379159184991</v>
          </cell>
          <cell r="ABT37">
            <v>-7.2702343509070886</v>
          </cell>
          <cell r="ABU37">
            <v>-7.2663010191369422</v>
          </cell>
          <cell r="ABV37">
            <v>6.5675274108479453E-2</v>
          </cell>
          <cell r="ABW37">
            <v>0.94129978999999997</v>
          </cell>
          <cell r="ABX37">
            <v>0.69813490131978895</v>
          </cell>
          <cell r="ABY37">
            <v>0.65363882589265998</v>
          </cell>
          <cell r="ABZ37">
            <v>4.3769583758220101</v>
          </cell>
          <cell r="ACA37">
            <v>4.1200299999999999</v>
          </cell>
          <cell r="ACB37">
            <v>0.602722099914906</v>
          </cell>
          <cell r="ACC37">
            <v>-9.953251459739498E-3</v>
          </cell>
          <cell r="ACD37">
            <v>2.9692797798790051E-4</v>
          </cell>
          <cell r="ACE37" t="e">
            <v>#N/A</v>
          </cell>
          <cell r="ACF37">
            <v>2070.938547620814</v>
          </cell>
          <cell r="ACG37">
            <v>-3.6613267670415617E-2</v>
          </cell>
          <cell r="ACH37">
            <v>643.83316852431699</v>
          </cell>
          <cell r="ACI37">
            <v>2.768792323591152</v>
          </cell>
          <cell r="ACJ37">
            <v>3.4618671387090409</v>
          </cell>
          <cell r="ACK37">
            <v>626.48704335948639</v>
          </cell>
          <cell r="ACL37">
            <v>622.29030494988467</v>
          </cell>
          <cell r="ACM37">
            <v>71.011481874860522</v>
          </cell>
          <cell r="ACN37">
            <v>70.910917104069796</v>
          </cell>
          <cell r="ACO37">
            <v>2.5636923869815749</v>
          </cell>
          <cell r="ACP37">
            <v>1.6192801212993051</v>
          </cell>
          <cell r="ACQ37">
            <v>4.7265750000000004</v>
          </cell>
          <cell r="ACR37">
            <v>3.6</v>
          </cell>
          <cell r="ACS37">
            <v>1473.5041392743999</v>
          </cell>
          <cell r="ACT37">
            <v>136.69012620680499</v>
          </cell>
          <cell r="ACU37">
            <v>8508.6800089899061</v>
          </cell>
          <cell r="ACV37">
            <v>8106.5108668549919</v>
          </cell>
          <cell r="ACW37">
            <v>11939075.591785509</v>
          </cell>
          <cell r="ACX37">
            <v>8214</v>
          </cell>
          <cell r="ACY37">
            <v>12103362.99999992</v>
          </cell>
          <cell r="ACZ37">
            <v>1602.26429666016</v>
          </cell>
          <cell r="ADA37">
            <v>1.596797709559405</v>
          </cell>
          <cell r="ADB37">
            <v>8202</v>
          </cell>
          <cell r="ADC37">
            <v>11999.111500000001</v>
          </cell>
          <cell r="ADD37">
            <v>15926</v>
          </cell>
          <cell r="ADE37">
            <v>-6.7161169839585639</v>
          </cell>
          <cell r="ADF37">
            <v>-6.7348701209439517</v>
          </cell>
          <cell r="ADG37">
            <v>-6.7345451966666934</v>
          </cell>
          <cell r="ADH37">
            <v>5.9499305567993842E-2</v>
          </cell>
          <cell r="ADI37">
            <v>1</v>
          </cell>
          <cell r="ADJ37">
            <v>1.0718352426463</v>
          </cell>
          <cell r="ADK37">
            <v>0.70234188312545798</v>
          </cell>
          <cell r="ADL37">
            <v>452.19099999999997</v>
          </cell>
          <cell r="ADM37">
            <v>452.19099999999997</v>
          </cell>
          <cell r="ADN37">
            <v>0.69736677344535192</v>
          </cell>
          <cell r="ADO37">
            <v>1.5967977095592001E-2</v>
          </cell>
          <cell r="ADP37">
            <v>4.04642239768312E-3</v>
          </cell>
          <cell r="ADQ37">
            <v>2.669207124140157E-2</v>
          </cell>
          <cell r="ADR37">
            <v>1472.776116368472</v>
          </cell>
          <cell r="ADS37">
            <v>-0.51517865706047772</v>
          </cell>
          <cell r="ADT37">
            <v>1181.92899890268</v>
          </cell>
          <cell r="ADU37">
            <v>1.6751073828720211</v>
          </cell>
          <cell r="ADV37">
            <v>3.1206043097266272</v>
          </cell>
          <cell r="ADW37">
            <v>1162.456602531</v>
          </cell>
          <cell r="ADX37">
            <v>1146.1618236377981</v>
          </cell>
          <cell r="ADY37">
            <v>59.910117632089268</v>
          </cell>
          <cell r="ADZ37">
            <v>59.199655817910703</v>
          </cell>
          <cell r="AEA37">
            <v>5.1345020471458724</v>
          </cell>
          <cell r="AEB37">
            <v>3.6139861287197479</v>
          </cell>
          <cell r="AEC37">
            <v>16.529344999999999</v>
          </cell>
          <cell r="AED37">
            <v>16.8</v>
          </cell>
          <cell r="AEE37">
            <v>2081.69738092941</v>
          </cell>
          <cell r="AEF37">
            <v>219.26700481946401</v>
          </cell>
          <cell r="AEG37">
            <v>17240.926218626559</v>
          </cell>
          <cell r="AEH37">
            <v>14391.114042754331</v>
          </cell>
          <cell r="AEI37">
            <v>30058929.461742289</v>
          </cell>
          <cell r="AEJ37">
            <v>14516.6</v>
          </cell>
          <cell r="AEK37">
            <v>30219168.199999869</v>
          </cell>
          <cell r="AEL37">
            <v>2192.92009064372</v>
          </cell>
          <cell r="AEM37">
            <v>-3.9361056120736251</v>
          </cell>
          <cell r="AEN37">
            <v>14516.6</v>
          </cell>
          <cell r="AEO37">
            <v>29123.355500000001</v>
          </cell>
          <cell r="AEP37">
            <v>38255.949999999997</v>
          </cell>
          <cell r="AEQ37">
            <v>-6.8132346739788954</v>
          </cell>
          <cell r="AER37">
            <v>-6.8294915427844716</v>
          </cell>
          <cell r="AES37">
            <v>-6.8263911660516241</v>
          </cell>
          <cell r="AET37">
            <v>6.0904700923781689E-2</v>
          </cell>
          <cell r="AEU37">
            <v>4.0081690200000004</v>
          </cell>
          <cell r="AEV37">
            <v>2.2063402071322802</v>
          </cell>
          <cell r="AEW37">
            <v>0.70478528535324803</v>
          </cell>
          <cell r="AEX37">
            <v>187.53425722550901</v>
          </cell>
          <cell r="AEY37">
            <v>751.66899999999998</v>
          </cell>
          <cell r="AEZ37">
            <v>0.709525317927437</v>
          </cell>
          <cell r="AFA37">
            <v>-5.6608486094385679E-2</v>
          </cell>
          <cell r="AFB37">
            <v>-2.2533388658371629E-2</v>
          </cell>
          <cell r="AFC37" t="e">
            <v>#N/A</v>
          </cell>
          <cell r="AFD37">
            <v>2088.7145618081199</v>
          </cell>
          <cell r="AFE37">
            <v>-3.6698474198904041E-2</v>
          </cell>
          <cell r="AFF37">
            <v>191.17608014124301</v>
          </cell>
          <cell r="AFG37">
            <v>2.024416022403464</v>
          </cell>
          <cell r="AFH37">
            <v>2.7662378357683259</v>
          </cell>
          <cell r="AFI37">
            <v>187.3826752404668</v>
          </cell>
          <cell r="AFJ37">
            <v>186.03004660612689</v>
          </cell>
          <cell r="AFK37">
            <v>66.909802211574487</v>
          </cell>
          <cell r="AFL37">
            <v>67.054701659153437</v>
          </cell>
          <cell r="AFM37">
            <v>0.35492691808505228</v>
          </cell>
          <cell r="AFN37">
            <v>0.51162844196053214</v>
          </cell>
          <cell r="AFO37">
            <v>5.5689539999999997</v>
          </cell>
          <cell r="AFP37">
            <v>4.8</v>
          </cell>
          <cell r="AFQ37">
            <v>1920.5613801255799</v>
          </cell>
          <cell r="AFR37">
            <v>48.790423688807699</v>
          </cell>
          <cell r="AFS37">
            <v>5307.5405676059763</v>
          </cell>
          <cell r="AFT37">
            <v>5011.9660748646602</v>
          </cell>
          <cell r="AFU37">
            <v>9565743.0367397983</v>
          </cell>
          <cell r="AFV37">
            <v>5041.8599999999997</v>
          </cell>
          <cell r="AFW37">
            <v>9683201.5999999568</v>
          </cell>
          <cell r="AFX37">
            <v>483.90598874355999</v>
          </cell>
          <cell r="AFY37">
            <v>0.82757889196432011</v>
          </cell>
          <cell r="AFZ37">
            <v>5057.28</v>
          </cell>
          <cell r="AGA37">
            <v>7915.24</v>
          </cell>
          <cell r="AGB37">
            <v>10289.9</v>
          </cell>
          <cell r="AGC37">
            <v>-7.3663038849144984</v>
          </cell>
          <cell r="AGD37">
            <v>-7.3737034696530648</v>
          </cell>
          <cell r="AGE37">
            <v>-7.3784130563603334</v>
          </cell>
          <cell r="AGF37">
            <v>5.7458355570101108E-2</v>
          </cell>
          <cell r="AGG37">
            <v>1</v>
          </cell>
          <cell r="AGH37">
            <v>0.79569646829159302</v>
          </cell>
          <cell r="AGI37">
            <v>0.67170772570044202</v>
          </cell>
          <cell r="AGJ37">
            <v>128.41444999999899</v>
          </cell>
          <cell r="AGK37">
            <v>128.41444999999899</v>
          </cell>
          <cell r="AGL37">
            <v>0.709989591571625</v>
          </cell>
          <cell r="AGM37">
            <v>6.418434479324775E-3</v>
          </cell>
          <cell r="AGN37">
            <v>9.6845264890875176E-3</v>
          </cell>
          <cell r="AGO37">
            <v>2.1433874366798462E-2</v>
          </cell>
          <cell r="AGP37">
            <v>1908.5809628107079</v>
          </cell>
          <cell r="AGQ37">
            <v>6.5820783212000578E-2</v>
          </cell>
          <cell r="AGR37">
            <v>521.57130271087703</v>
          </cell>
          <cell r="AGS37">
            <v>-2.1631361810418799</v>
          </cell>
          <cell r="AGT37">
            <v>-5.9281525567297262</v>
          </cell>
          <cell r="AGU37">
            <v>533.1030476160978</v>
          </cell>
          <cell r="AGV37">
            <v>554.43931089522709</v>
          </cell>
          <cell r="AGW37">
            <v>68.197029723302848</v>
          </cell>
          <cell r="AGX37">
            <v>67.117344047357832</v>
          </cell>
          <cell r="AGY37">
            <v>2.9718015231022581</v>
          </cell>
          <cell r="AGZ37">
            <v>3.2290002106437399</v>
          </cell>
          <cell r="AHA37">
            <v>8.7407524659359321</v>
          </cell>
          <cell r="AHB37">
            <v>8.9</v>
          </cell>
          <cell r="AHC37">
            <v>1852.99903449812</v>
          </cell>
          <cell r="AHD37">
            <v>77.903304068925394</v>
          </cell>
          <cell r="AHE37">
            <v>11636.734973306369</v>
          </cell>
          <cell r="AHF37">
            <v>10619.59677417266</v>
          </cell>
          <cell r="AHG37">
            <v>19726747.680073489</v>
          </cell>
          <cell r="AHH37">
            <v>10771.6</v>
          </cell>
          <cell r="AHI37">
            <v>19959764.39999995</v>
          </cell>
          <cell r="AHJ37">
            <v>1007.19401592881</v>
          </cell>
          <cell r="AHK37">
            <v>29.35431656204219</v>
          </cell>
          <cell r="AHL37">
            <v>10771.6</v>
          </cell>
          <cell r="AHM37">
            <v>17337.895499999999</v>
          </cell>
          <cell r="AHN37">
            <v>22435.21</v>
          </cell>
          <cell r="AHO37">
            <v>-7.0893761145674707</v>
          </cell>
          <cell r="AHP37">
            <v>-7.0065266037552014</v>
          </cell>
          <cell r="AHQ37">
            <v>-7.0598744138894967</v>
          </cell>
          <cell r="AHR37">
            <v>8.102341919749477E-2</v>
          </cell>
          <cell r="AHS37">
            <v>1.992179608</v>
          </cell>
          <cell r="AHT37">
            <v>0.74161570832970103</v>
          </cell>
          <cell r="AHU37">
            <v>0.37656845284850099</v>
          </cell>
          <cell r="AHV37">
            <v>40.595285523071098</v>
          </cell>
          <cell r="AHW37">
            <v>80.873099999999994</v>
          </cell>
          <cell r="AHX37">
            <v>0.22045379390443001</v>
          </cell>
          <cell r="AHY37">
            <v>0.29345758569308322</v>
          </cell>
          <cell r="AHZ37" t="e">
            <v>#N/A</v>
          </cell>
          <cell r="AIA37" t="e">
            <v>#N/A</v>
          </cell>
          <cell r="AIB37">
            <v>1857.5797273254129</v>
          </cell>
          <cell r="AIC37">
            <v>6.4879586770749675E-2</v>
          </cell>
          <cell r="AID37">
            <v>3457.7559949645702</v>
          </cell>
          <cell r="AIE37">
            <v>1.9169701921143869</v>
          </cell>
          <cell r="AIF37">
            <v>2.4086723803270931</v>
          </cell>
          <cell r="AIG37">
            <v>3392.718590875169</v>
          </cell>
          <cell r="AIH37">
            <v>3376.4288849708901</v>
          </cell>
          <cell r="AII37">
            <v>72.255748680474085</v>
          </cell>
          <cell r="AIJ37">
            <v>71.80476405418591</v>
          </cell>
          <cell r="AIK37">
            <v>3.0411351752544391</v>
          </cell>
          <cell r="AIL37">
            <v>2.263692433304243</v>
          </cell>
          <cell r="AIM37">
            <v>6.8781309999999998</v>
          </cell>
          <cell r="AIN37">
            <v>6.7</v>
          </cell>
          <cell r="AIO37">
            <v>1642.8844163312201</v>
          </cell>
          <cell r="AIP37">
            <v>742.78599604771102</v>
          </cell>
          <cell r="AIQ37">
            <v>4630.6163520189348</v>
          </cell>
          <cell r="AIR37">
            <v>4312.1164932196516</v>
          </cell>
          <cell r="AIS37">
            <v>7047910.6398075111</v>
          </cell>
          <cell r="AIT37">
            <v>4347.5</v>
          </cell>
          <cell r="AIU37">
            <v>7142439.9999999804</v>
          </cell>
          <cell r="AIV37">
            <v>11848.9295209549</v>
          </cell>
          <cell r="AIW37">
            <v>3.4918155485041291</v>
          </cell>
          <cell r="AIX37">
            <v>4188.3</v>
          </cell>
          <cell r="AIY37">
            <v>6448.8985000000002</v>
          </cell>
          <cell r="AIZ37">
            <v>8871.25</v>
          </cell>
          <cell r="AJA37">
            <v>-5.3926396392755782</v>
          </cell>
          <cell r="AJB37">
            <v>-5.4024491455052512</v>
          </cell>
          <cell r="AJC37">
            <v>-5.402967808160037</v>
          </cell>
          <cell r="AJD37">
            <v>4.4733703015347903E-2</v>
          </cell>
          <cell r="AJE37">
            <v>8.4451882349999998</v>
          </cell>
          <cell r="AJF37">
            <v>11.0297510443164</v>
          </cell>
          <cell r="AJG37">
            <v>0.86466902235099197</v>
          </cell>
          <cell r="AJH37">
            <v>285.226324502404</v>
          </cell>
          <cell r="AJI37">
            <v>2408.79</v>
          </cell>
          <cell r="AJJ37">
            <v>0.65945255316959606</v>
          </cell>
          <cell r="AJK37">
            <v>4.2938837515108658E-2</v>
          </cell>
          <cell r="AJL37">
            <v>9.4688754392939483E-3</v>
          </cell>
          <cell r="AJM37">
            <v>4.8968940704802927E-2</v>
          </cell>
          <cell r="AJN37">
            <v>1634.443468976222</v>
          </cell>
          <cell r="AJO37">
            <v>-0.55241767813603015</v>
          </cell>
          <cell r="AJP37">
            <v>31.2956712216331</v>
          </cell>
          <cell r="AJQ37">
            <v>0.4760914945133754</v>
          </cell>
          <cell r="AJR37">
            <v>0.52253238656121415</v>
          </cell>
          <cell r="AJS37">
            <v>31.147381189028479</v>
          </cell>
          <cell r="AJT37">
            <v>31.132991259397471</v>
          </cell>
          <cell r="AJU37">
            <v>62.509656813975113</v>
          </cell>
          <cell r="AJV37">
            <v>62.211972396114298</v>
          </cell>
          <cell r="AJW37">
            <v>1.7183465414408521</v>
          </cell>
          <cell r="AJX37">
            <v>1.6142679842050529</v>
          </cell>
          <cell r="AJY37">
            <v>5.7481520000000002</v>
          </cell>
          <cell r="AJZ37">
            <v>6.8</v>
          </cell>
          <cell r="AKA37">
            <v>1710.07256706823</v>
          </cell>
          <cell r="AKB37">
            <v>8.2619964440753098</v>
          </cell>
          <cell r="AKC37">
            <v>976.80666476407566</v>
          </cell>
          <cell r="AKD37">
            <v>920.65833292730622</v>
          </cell>
          <cell r="AKE37">
            <v>1581731.3041954611</v>
          </cell>
          <cell r="AKF37">
            <v>914.74</v>
          </cell>
          <cell r="AKG37">
            <v>1564271.779999993</v>
          </cell>
          <cell r="AKH37">
            <v>61.859688628766001</v>
          </cell>
          <cell r="AKI37">
            <v>1.7666812784240771</v>
          </cell>
          <cell r="AKJ37">
            <v>914.74</v>
          </cell>
          <cell r="AKK37">
            <v>1570.1265000000001</v>
          </cell>
          <cell r="AKL37">
            <v>1989.4</v>
          </cell>
          <cell r="AKM37">
            <v>-7.2711293907530834</v>
          </cell>
          <cell r="AKN37">
            <v>-7.2760195638907881</v>
          </cell>
          <cell r="AKO37">
            <v>-7.2830937548034669</v>
          </cell>
          <cell r="AKP37">
            <v>9.3993620356788016E-2</v>
          </cell>
          <cell r="AKQ37">
            <v>0.86217951900000001</v>
          </cell>
          <cell r="AKR37">
            <v>0.63377218699447602</v>
          </cell>
          <cell r="AKS37">
            <v>0.69422511594883307</v>
          </cell>
          <cell r="AKT37">
            <v>21.726240982534801</v>
          </cell>
          <cell r="AKU37">
            <v>18.731919999999999</v>
          </cell>
          <cell r="AKV37">
            <v>0.55429047795227293</v>
          </cell>
          <cell r="AKW37">
            <v>7.9700344946346535E-3</v>
          </cell>
          <cell r="AKX37">
            <v>-1.941726352548687E-2</v>
          </cell>
          <cell r="AKY37">
            <v>-1.6590489500755791E-2</v>
          </cell>
          <cell r="AKZ37">
            <v>1718.0437602364609</v>
          </cell>
          <cell r="ALA37">
            <v>-0.18593661073952331</v>
          </cell>
          <cell r="ALB37">
            <v>47.158881659203502</v>
          </cell>
          <cell r="ALC37">
            <v>-2.3352926950221948</v>
          </cell>
          <cell r="ALD37">
            <v>-3.413183754243732</v>
          </cell>
          <cell r="ALE37">
            <v>48.286513071646603</v>
          </cell>
          <cell r="ALF37">
            <v>48.825381653757027</v>
          </cell>
          <cell r="ALG37">
            <v>60.802795739123262</v>
          </cell>
          <cell r="ALH37">
            <v>60.617864931329073</v>
          </cell>
          <cell r="ALI37">
            <v>1.907342636253784</v>
          </cell>
          <cell r="ALJ37">
            <v>2.9220771276224689</v>
          </cell>
          <cell r="ALK37">
            <v>16.072583000000002</v>
          </cell>
          <cell r="ALL37">
            <v>18.8</v>
          </cell>
          <cell r="ALM37">
            <v>1815.60609427858</v>
          </cell>
          <cell r="ALN37">
            <v>11.6761957041542</v>
          </cell>
          <cell r="ALO37">
            <v>2486.0732124939468</v>
          </cell>
          <cell r="ALP37">
            <v>2086.497031975091</v>
          </cell>
          <cell r="ALQ37">
            <v>3743446.7191222468</v>
          </cell>
          <cell r="ALR37">
            <v>2024.85</v>
          </cell>
          <cell r="ALS37">
            <v>3676329.9999999828</v>
          </cell>
          <cell r="ALT37">
            <v>91.117062148080194</v>
          </cell>
          <cell r="ALU37">
            <v>6.8278074265039281</v>
          </cell>
          <cell r="ALV37">
            <v>2024.85</v>
          </cell>
          <cell r="ALW37">
            <v>4101.2219999999907</v>
          </cell>
          <cell r="ALX37">
            <v>5400.7</v>
          </cell>
          <cell r="ALY37">
            <v>-7.552055009783829</v>
          </cell>
          <cell r="ALZ37">
            <v>-7.5259207797768939</v>
          </cell>
          <cell r="AMA37">
            <v>-7.5401847507428217</v>
          </cell>
          <cell r="AMB37">
            <v>0.12355629633010359</v>
          </cell>
          <cell r="AMC37">
            <v>1.4141273320000001</v>
          </cell>
          <cell r="AMD37">
            <v>0.62158324109525998</v>
          </cell>
          <cell r="AME37">
            <v>0.47432379567187999</v>
          </cell>
          <cell r="AMF37">
            <v>22.368579748234399</v>
          </cell>
          <cell r="AMG37">
            <v>31.632020000000001</v>
          </cell>
          <cell r="AMH37">
            <v>0.60197964633420498</v>
          </cell>
          <cell r="AMI37">
            <v>2.223466887791509E-2</v>
          </cell>
          <cell r="AMJ37">
            <v>1.874401684148929E-2</v>
          </cell>
          <cell r="AMK37" t="e">
            <v>#N/A</v>
          </cell>
          <cell r="AML37">
            <v>1794.129903735678</v>
          </cell>
          <cell r="AMM37">
            <v>-0.73173354713346184</v>
          </cell>
          <cell r="AMN37">
            <v>1702.61629512217</v>
          </cell>
          <cell r="AMO37">
            <v>2.486210437051839</v>
          </cell>
          <cell r="AMP37">
            <v>1.32891173611116</v>
          </cell>
          <cell r="AMQ37">
            <v>1661.31256864838</v>
          </cell>
          <cell r="AMR37">
            <v>1680.286767074198</v>
          </cell>
          <cell r="AMS37">
            <v>67.143589499567724</v>
          </cell>
          <cell r="AMT37">
            <v>66.976907158196624</v>
          </cell>
          <cell r="AMU37">
            <v>3.4144131998100851</v>
          </cell>
          <cell r="AMV37">
            <v>2.175305765659985</v>
          </cell>
          <cell r="AMW37">
            <v>6.841094</v>
          </cell>
          <cell r="AMX37">
            <v>5.5</v>
          </cell>
          <cell r="AMY37">
            <v>1558.0184799741601</v>
          </cell>
          <cell r="AMZ37">
            <v>281.26926277708901</v>
          </cell>
          <cell r="ANA37">
            <v>29010.786795404019</v>
          </cell>
          <cell r="ANB37">
            <v>27026.131600590841</v>
          </cell>
          <cell r="ANC37">
            <v>42238447.782675728</v>
          </cell>
          <cell r="AND37">
            <v>27483.420450000001</v>
          </cell>
          <cell r="ANE37">
            <v>42819676.953999743</v>
          </cell>
          <cell r="ANF37">
            <v>3880.0568334188201</v>
          </cell>
          <cell r="ANG37">
            <v>-0.4194404477574798</v>
          </cell>
          <cell r="ANH37">
            <v>27484</v>
          </cell>
          <cell r="ANI37">
            <v>43314.610999999997</v>
          </cell>
          <cell r="ANJ37">
            <v>58886.134920913297</v>
          </cell>
          <cell r="ANK37">
            <v>-6.8744708269042158</v>
          </cell>
          <cell r="ANL37">
            <v>-6.8868699342665094</v>
          </cell>
          <cell r="ANM37">
            <v>-6.8901454471171224</v>
          </cell>
          <cell r="ANN37">
            <v>5.396202017035881E-2</v>
          </cell>
          <cell r="ANO37">
            <v>0.60947764699999996</v>
          </cell>
          <cell r="ANP37">
            <v>0.84804723593207698</v>
          </cell>
          <cell r="ANQ37">
            <v>0.94342875865137399</v>
          </cell>
          <cell r="ANR37">
            <v>1806.05803251058</v>
          </cell>
          <cell r="ANS37">
            <v>1100.752</v>
          </cell>
          <cell r="ANT37">
            <v>0.58892049529674995</v>
          </cell>
          <cell r="ANU37">
            <v>2.3706489719329499E-2</v>
          </cell>
          <cell r="ANV37">
            <v>-1.3279723244566501E-3</v>
          </cell>
          <cell r="ANW37">
            <v>2.5817643683713962E-2</v>
          </cell>
          <cell r="ANX37">
            <v>1562.8743472022579</v>
          </cell>
          <cell r="ANY37">
            <v>-0.43573723652968738</v>
          </cell>
          <cell r="ANZ37">
            <v>15004.8153411932</v>
          </cell>
          <cell r="AOA37">
            <v>1.8663269678196091</v>
          </cell>
          <cell r="AOB37">
            <v>2.5728269847627772</v>
          </cell>
          <cell r="AOC37">
            <v>14729.90711241934</v>
          </cell>
          <cell r="AOD37">
            <v>14628.45061628473</v>
          </cell>
          <cell r="AOE37">
            <v>74.659660855123974</v>
          </cell>
          <cell r="AOF37">
            <v>74.108661655232638</v>
          </cell>
          <cell r="AOG37">
            <v>1.934166450508634</v>
          </cell>
          <cell r="AOH37">
            <v>1.6367308438283601</v>
          </cell>
          <cell r="AOI37">
            <v>4.8600529999999997</v>
          </cell>
          <cell r="AOJ37">
            <v>4</v>
          </cell>
          <cell r="AOK37">
            <v>1706.1646937933899</v>
          </cell>
          <cell r="AOL37">
            <v>3205.0638801005698</v>
          </cell>
          <cell r="AOM37">
            <v>152949.27776911261</v>
          </cell>
          <cell r="AON37">
            <v>145515.86180641659</v>
          </cell>
          <cell r="AOO37">
            <v>247860292.49561051</v>
          </cell>
          <cell r="AOP37">
            <v>147923</v>
          </cell>
          <cell r="AOQ37">
            <v>252380999.99999961</v>
          </cell>
          <cell r="AOR37">
            <v>32555.7979135967</v>
          </cell>
          <cell r="AOS37">
            <v>1.652130860342949</v>
          </cell>
          <cell r="AOT37">
            <v>147460</v>
          </cell>
          <cell r="AOU37">
            <v>206385.1570828</v>
          </cell>
          <cell r="AOV37">
            <v>282398</v>
          </cell>
          <cell r="AOW37">
            <v>-6.5958150784634837</v>
          </cell>
          <cell r="AOX37">
            <v>-6.6024762422566878</v>
          </cell>
          <cell r="AOY37">
            <v>-6.602557836499682</v>
          </cell>
          <cell r="AOZ37">
            <v>6.5027953455326845E-2</v>
          </cell>
          <cell r="APA37">
            <v>0.923612549</v>
          </cell>
          <cell r="APB37">
            <v>1.2037186572801599</v>
          </cell>
          <cell r="APC37">
            <v>0.84422162943172796</v>
          </cell>
          <cell r="APD37">
            <v>11098.7578190646</v>
          </cell>
          <cell r="APE37">
            <v>10250.951999999999</v>
          </cell>
          <cell r="APF37">
            <v>0.72586947864384799</v>
          </cell>
          <cell r="APG37">
            <v>1.6521308603426311E-2</v>
          </cell>
          <cell r="APH37">
            <v>9.0513736088705535E-4</v>
          </cell>
          <cell r="API37">
            <v>-9.4152974250021476E-3</v>
          </cell>
          <cell r="APJ37">
            <v>1703.3214758769409</v>
          </cell>
          <cell r="APK37">
            <v>-0.2013912490955061</v>
          </cell>
        </row>
        <row r="38">
          <cell r="A38">
            <v>2001</v>
          </cell>
          <cell r="B38">
            <v>307.48175064199</v>
          </cell>
          <cell r="C38">
            <v>0.67224105834731152</v>
          </cell>
          <cell r="D38">
            <v>0.54711106263605203</v>
          </cell>
          <cell r="E38">
            <v>305.42853462830999</v>
          </cell>
          <cell r="F38">
            <v>305.80863775433937</v>
          </cell>
          <cell r="G38">
            <v>64.464857253323046</v>
          </cell>
          <cell r="H38">
            <v>64.274878923765527</v>
          </cell>
          <cell r="I38">
            <v>0.52589045074435958</v>
          </cell>
          <cell r="J38">
            <v>1.2612446659449721</v>
          </cell>
          <cell r="K38">
            <v>4.3670799999999996</v>
          </cell>
          <cell r="L38">
            <v>3.9</v>
          </cell>
          <cell r="M38">
            <v>1783.75937191821</v>
          </cell>
          <cell r="N38">
            <v>76.857849509244701</v>
          </cell>
          <cell r="O38">
            <v>3924.207605869698</v>
          </cell>
          <cell r="P38">
            <v>3752.8343203552831</v>
          </cell>
          <cell r="Q38">
            <v>6709996.5041685402</v>
          </cell>
          <cell r="R38">
            <v>3782.31</v>
          </cell>
          <cell r="S38">
            <v>6746730.9099999648</v>
          </cell>
          <cell r="T38">
            <v>966.63304902161303</v>
          </cell>
          <cell r="U38">
            <v>-0.78627678665177392</v>
          </cell>
          <cell r="V38">
            <v>3784.86</v>
          </cell>
          <cell r="W38">
            <v>6105.3519999999999</v>
          </cell>
          <cell r="X38">
            <v>8042.29</v>
          </cell>
          <cell r="Y38">
            <v>-6.8983905077970586</v>
          </cell>
          <cell r="Z38">
            <v>-6.8982702310712778</v>
          </cell>
          <cell r="AA38">
            <v>-6.9015416525708906</v>
          </cell>
          <cell r="AB38">
            <v>5.7957618940685109E-2</v>
          </cell>
          <cell r="AC38">
            <v>1</v>
          </cell>
          <cell r="AD38">
            <v>1.1149197837734199</v>
          </cell>
          <cell r="AE38">
            <v>0.71345144725490395</v>
          </cell>
          <cell r="AF38">
            <v>219.3733</v>
          </cell>
          <cell r="AG38">
            <v>219.3733</v>
          </cell>
          <cell r="AH38">
            <v>0.69344555637959004</v>
          </cell>
          <cell r="AI38">
            <v>-7.8627678665186031E-3</v>
          </cell>
          <cell r="AJ38">
            <v>-6.9347180847692882E-3</v>
          </cell>
          <cell r="AK38">
            <v>-6.6469886084660041E-4</v>
          </cell>
          <cell r="AL38">
            <v>1787.981011518063</v>
          </cell>
          <cell r="AM38">
            <v>-0.27098735511303929</v>
          </cell>
          <cell r="AN38">
            <v>366.57219798519799</v>
          </cell>
          <cell r="AO38">
            <v>0.66954539289287851</v>
          </cell>
          <cell r="AP38">
            <v>0.35400350688288279</v>
          </cell>
          <cell r="AQ38">
            <v>364.13415452959572</v>
          </cell>
          <cell r="AR38">
            <v>365.27909717130137</v>
          </cell>
          <cell r="AS38">
            <v>57.887577830271333</v>
          </cell>
          <cell r="AT38">
            <v>57.94692603836544</v>
          </cell>
          <cell r="AU38">
            <v>-0.18411816455312649</v>
          </cell>
          <cell r="AV38">
            <v>0.99991866645208205</v>
          </cell>
          <cell r="AW38">
            <v>7.9718730000000004</v>
          </cell>
          <cell r="AX38">
            <v>6.7</v>
          </cell>
          <cell r="AY38">
            <v>1581.2432309169401</v>
          </cell>
          <cell r="AZ38">
            <v>79.975496381473206</v>
          </cell>
          <cell r="BA38">
            <v>4469.7439628043339</v>
          </cell>
          <cell r="BB38">
            <v>4113.4216506644052</v>
          </cell>
          <cell r="BC38">
            <v>6521353.3186901854</v>
          </cell>
          <cell r="BD38">
            <v>4166</v>
          </cell>
          <cell r="BE38">
            <v>6587459.2999999728</v>
          </cell>
          <cell r="BF38">
            <v>960.48063712776798</v>
          </cell>
          <cell r="BG38">
            <v>1.686869504751942</v>
          </cell>
          <cell r="BH38">
            <v>4231.3</v>
          </cell>
          <cell r="BI38">
            <v>7713.5135</v>
          </cell>
          <cell r="BJ38">
            <v>10286.6</v>
          </cell>
          <cell r="BK38">
            <v>-6.7048472336707574</v>
          </cell>
          <cell r="BL38">
            <v>-6.6980028098038513</v>
          </cell>
          <cell r="BM38">
            <v>-6.704964591637161</v>
          </cell>
          <cell r="BN38">
            <v>6.4330444864688585E-2</v>
          </cell>
          <cell r="BO38">
            <v>1</v>
          </cell>
          <cell r="BP38">
            <v>1.0780397909258901</v>
          </cell>
          <cell r="BQ38">
            <v>0.7210991489612999</v>
          </cell>
          <cell r="BR38">
            <v>264.3349</v>
          </cell>
          <cell r="BS38">
            <v>264.3349</v>
          </cell>
          <cell r="BT38">
            <v>0.73986633271735203</v>
          </cell>
          <cell r="BU38">
            <v>1.6868695047518801E-2</v>
          </cell>
          <cell r="BV38">
            <v>-6.2720338005872039E-4</v>
          </cell>
          <cell r="BW38">
            <v>1.672916217516467E-2</v>
          </cell>
          <cell r="BX38">
            <v>1585.384109026812</v>
          </cell>
          <cell r="BY38">
            <v>0.1954426932784914</v>
          </cell>
          <cell r="BZ38">
            <v>68.9852521540883</v>
          </cell>
          <cell r="CA38">
            <v>-4.1430463266208806</v>
          </cell>
          <cell r="CB38">
            <v>-6.6234197621575008</v>
          </cell>
          <cell r="CC38">
            <v>71.966873044126913</v>
          </cell>
          <cell r="CD38">
            <v>73.878537828622271</v>
          </cell>
          <cell r="CE38">
            <v>66.786992364478934</v>
          </cell>
          <cell r="CF38">
            <v>64.175139002534024</v>
          </cell>
          <cell r="CG38">
            <v>2.9800544564262839</v>
          </cell>
          <cell r="CH38">
            <v>2.0838828090109729</v>
          </cell>
          <cell r="CI38">
            <v>17.727964275910619</v>
          </cell>
          <cell r="CJ38">
            <v>23.6</v>
          </cell>
          <cell r="CK38">
            <v>1651.85887816744</v>
          </cell>
          <cell r="CL38">
            <v>11.134118208583301</v>
          </cell>
          <cell r="CM38">
            <v>4043.2205068141338</v>
          </cell>
          <cell r="CN38">
            <v>3326.439819769832</v>
          </cell>
          <cell r="CO38">
            <v>5492738.7137459349</v>
          </cell>
          <cell r="CP38">
            <v>3214.74</v>
          </cell>
          <cell r="CQ38">
            <v>5310296.8099999959</v>
          </cell>
          <cell r="CR38">
            <v>158.813328241145</v>
          </cell>
          <cell r="CS38">
            <v>3.4970663583841808</v>
          </cell>
          <cell r="CT38">
            <v>3214.74</v>
          </cell>
          <cell r="CU38">
            <v>6300.2909999999902</v>
          </cell>
          <cell r="CV38">
            <v>7913.3</v>
          </cell>
          <cell r="CW38">
            <v>-7.6051654590937918</v>
          </cell>
          <cell r="CX38">
            <v>-7.5777942241558556</v>
          </cell>
          <cell r="CY38">
            <v>-7.5848088038085786</v>
          </cell>
          <cell r="CZ38">
            <v>4.8424705602602681E-2</v>
          </cell>
          <cell r="DA38">
            <v>1.9481913390000001</v>
          </cell>
          <cell r="DB38">
            <v>0.67144086978133799</v>
          </cell>
          <cell r="DC38">
            <v>0.45093273623101399</v>
          </cell>
          <cell r="DD38">
            <v>15.905362774020601</v>
          </cell>
          <cell r="DE38">
            <v>30.986689999999999</v>
          </cell>
          <cell r="DF38">
            <v>0.379662276015311</v>
          </cell>
          <cell r="DG38">
            <v>3.1819232072000159E-2</v>
          </cell>
          <cell r="DH38">
            <v>1.52824720232629E-2</v>
          </cell>
          <cell r="DI38">
            <v>-0.14481309161288239</v>
          </cell>
          <cell r="DJ38">
            <v>1651.236460404685</v>
          </cell>
          <cell r="DK38">
            <v>-0.2486199374083897</v>
          </cell>
          <cell r="DL38">
            <v>14.787597784811201</v>
          </cell>
          <cell r="DM38">
            <v>1.6750830566258921</v>
          </cell>
          <cell r="DN38">
            <v>3.3745404491902782E-2</v>
          </cell>
          <cell r="DO38">
            <v>14.54397413826114</v>
          </cell>
          <cell r="DP38">
            <v>14.782609333497151</v>
          </cell>
          <cell r="DQ38">
            <v>65.117356407453357</v>
          </cell>
          <cell r="DR38">
            <v>65.89324550644092</v>
          </cell>
          <cell r="DS38">
            <v>0.47560004364681768</v>
          </cell>
          <cell r="DT38">
            <v>1.2369082800280931</v>
          </cell>
          <cell r="DU38">
            <v>4.7599080000000002</v>
          </cell>
          <cell r="DV38">
            <v>3.9</v>
          </cell>
          <cell r="DW38">
            <v>1950.89352240569</v>
          </cell>
          <cell r="DX38">
            <v>2.8696294223022898</v>
          </cell>
          <cell r="DY38">
            <v>338.60726801508559</v>
          </cell>
          <cell r="DZ38">
            <v>322.48987357625413</v>
          </cell>
          <cell r="EA38">
            <v>619993.9673046706</v>
          </cell>
          <cell r="EB38">
            <v>321.57</v>
          </cell>
          <cell r="EC38">
            <v>627348.82999999775</v>
          </cell>
          <cell r="ED38">
            <v>29.364352940790301</v>
          </cell>
          <cell r="EE38">
            <v>-2.2715646599127841</v>
          </cell>
          <cell r="EF38">
            <v>321.57</v>
          </cell>
          <cell r="EG38">
            <v>513.87249999999995</v>
          </cell>
          <cell r="EH38">
            <v>701.5</v>
          </cell>
          <cell r="EI38">
            <v>-7.1661523750284921</v>
          </cell>
          <cell r="EJ38">
            <v>-7.1725352502407631</v>
          </cell>
          <cell r="EK38">
            <v>-7.1750990169609361</v>
          </cell>
          <cell r="EL38">
            <v>6.6574056036673199E-2</v>
          </cell>
          <cell r="EM38">
            <v>0.98396648399999997</v>
          </cell>
          <cell r="EN38">
            <v>0.85969583327133303</v>
          </cell>
          <cell r="EO38">
            <v>0.78463898353332795</v>
          </cell>
          <cell r="EP38">
            <v>11.6029256947739</v>
          </cell>
          <cell r="EQ38">
            <v>11.41689</v>
          </cell>
          <cell r="ER38">
            <v>0.73512193256951508</v>
          </cell>
          <cell r="ES38">
            <v>3.9607469023774378E-3</v>
          </cell>
          <cell r="ET38">
            <v>4.8456970913037913E-3</v>
          </cell>
          <cell r="EU38" t="e">
            <v>#N/A</v>
          </cell>
          <cell r="EV38">
            <v>1922.5222808680551</v>
          </cell>
          <cell r="EW38">
            <v>-0.1127553694457939</v>
          </cell>
          <cell r="EX38">
            <v>3750.2159985522899</v>
          </cell>
          <cell r="EY38">
            <v>0.32802893770311758</v>
          </cell>
          <cell r="EZ38">
            <v>-1.3777446410211951</v>
          </cell>
          <cell r="FA38">
            <v>3737.9544263556891</v>
          </cell>
          <cell r="FB38">
            <v>3802.606201715565</v>
          </cell>
          <cell r="FC38">
            <v>65.994036476568709</v>
          </cell>
          <cell r="FD38">
            <v>66.180016265740647</v>
          </cell>
          <cell r="FE38">
            <v>4.979967093833082</v>
          </cell>
          <cell r="FF38">
            <v>2.2347010059388772</v>
          </cell>
          <cell r="FG38">
            <v>7.5474380000000014</v>
          </cell>
          <cell r="FH38">
            <v>8.1999999999999993</v>
          </cell>
          <cell r="FI38">
            <v>1823.2601998601001</v>
          </cell>
          <cell r="FJ38">
            <v>989.460003254561</v>
          </cell>
          <cell r="FK38">
            <v>5294.1696712023149</v>
          </cell>
          <cell r="FL38">
            <v>4894.5954976535168</v>
          </cell>
          <cell r="FM38">
            <v>9022563.9514236599</v>
          </cell>
          <cell r="FN38">
            <v>4846.3900000000003</v>
          </cell>
          <cell r="FO38">
            <v>8836229.9999999907</v>
          </cell>
          <cell r="FP38">
            <v>11546.3035805497</v>
          </cell>
          <cell r="FQ38">
            <v>0.65870946104911265</v>
          </cell>
          <cell r="FR38">
            <v>4846.3900000000003</v>
          </cell>
          <cell r="FS38">
            <v>7999.6499999999896</v>
          </cell>
          <cell r="FT38">
            <v>10224.19</v>
          </cell>
          <cell r="FU38">
            <v>-5.4407145705141087</v>
          </cell>
          <cell r="FV38">
            <v>-5.436612470112502</v>
          </cell>
          <cell r="FW38">
            <v>-5.4575538412429738</v>
          </cell>
          <cell r="FX38">
            <v>6.5545827912168508E-2</v>
          </cell>
          <cell r="FY38">
            <v>34.068480309999998</v>
          </cell>
          <cell r="FZ38">
            <v>17.302096644446301</v>
          </cell>
          <cell r="GA38">
            <v>0.53640068393013995</v>
          </cell>
          <cell r="GB38">
            <v>76.069550987259703</v>
          </cell>
          <cell r="GC38">
            <v>2591.5740000000001</v>
          </cell>
          <cell r="GD38">
            <v>0.60348521951600398</v>
          </cell>
          <cell r="GE38">
            <v>1.7778548750929189E-2</v>
          </cell>
          <cell r="GF38">
            <v>5.8166518235166897E-3</v>
          </cell>
          <cell r="GG38">
            <v>1.93708451846051E-2</v>
          </cell>
          <cell r="GH38">
            <v>1843.372747706956</v>
          </cell>
          <cell r="GI38">
            <v>-0.63645604596855865</v>
          </cell>
          <cell r="GJ38">
            <v>2870.7737666161202</v>
          </cell>
          <cell r="GK38">
            <v>1.833669173091246</v>
          </cell>
          <cell r="GL38">
            <v>1.8194908049967931</v>
          </cell>
          <cell r="GM38">
            <v>2819.0811447013039</v>
          </cell>
          <cell r="GN38">
            <v>2819.4737018614478</v>
          </cell>
          <cell r="GO38">
            <v>67.71678836479299</v>
          </cell>
          <cell r="GP38">
            <v>67.619434816782245</v>
          </cell>
          <cell r="GQ38">
            <v>1.5886634570985161</v>
          </cell>
          <cell r="GR38">
            <v>1.195186158952666</v>
          </cell>
          <cell r="GS38">
            <v>8.7240769999999994</v>
          </cell>
          <cell r="GT38">
            <v>7.5</v>
          </cell>
          <cell r="GU38">
            <v>1457.3532823278499</v>
          </cell>
          <cell r="GV38">
            <v>601.33264797001789</v>
          </cell>
          <cell r="GW38">
            <v>43035.338145026763</v>
          </cell>
          <cell r="GX38">
            <v>39280.902108044247</v>
          </cell>
          <cell r="GY38">
            <v>57408436.496998973</v>
          </cell>
          <cell r="GZ38">
            <v>39865</v>
          </cell>
          <cell r="HA38">
            <v>58097388.599999733</v>
          </cell>
          <cell r="HB38">
            <v>8658.3700000000008</v>
          </cell>
          <cell r="HC38">
            <v>0.2976273361483095</v>
          </cell>
          <cell r="HD38">
            <v>39706</v>
          </cell>
          <cell r="HE38">
            <v>63643.4454999999</v>
          </cell>
          <cell r="HF38">
            <v>81517</v>
          </cell>
          <cell r="HG38">
            <v>-6.8313220674459574</v>
          </cell>
          <cell r="HH38">
            <v>-6.8402747267622006</v>
          </cell>
          <cell r="HI38">
            <v>-6.8417385291850721</v>
          </cell>
          <cell r="HJ38">
            <v>5.5121301828532698E-2</v>
          </cell>
          <cell r="HK38">
            <v>1</v>
          </cell>
          <cell r="HL38">
            <v>1.1231397821792399</v>
          </cell>
          <cell r="HM38">
            <v>0.76478684093172011</v>
          </cell>
          <cell r="HN38">
            <v>2195.5300000000002</v>
          </cell>
          <cell r="HO38">
            <v>2195.5300000000002</v>
          </cell>
          <cell r="HP38">
            <v>0.74017464463263494</v>
          </cell>
          <cell r="HQ38">
            <v>2.9762733614811009E-3</v>
          </cell>
          <cell r="HR38">
            <v>1.5078514382525259E-2</v>
          </cell>
          <cell r="HS38">
            <v>-5.7373435924417213E-3</v>
          </cell>
          <cell r="HT38">
            <v>1461.4846761689421</v>
          </cell>
          <cell r="HU38">
            <v>-0.68925930275443026</v>
          </cell>
          <cell r="HV38">
            <v>1894.25944109701</v>
          </cell>
          <cell r="HW38">
            <v>2.2837845870604219</v>
          </cell>
          <cell r="HX38">
            <v>1.3111592339878351</v>
          </cell>
          <cell r="HY38">
            <v>1851.964559919742</v>
          </cell>
          <cell r="HZ38">
            <v>1869.744118436189</v>
          </cell>
          <cell r="IA38">
            <v>73.284446304722863</v>
          </cell>
          <cell r="IB38">
            <v>72.857053756668506</v>
          </cell>
          <cell r="IC38">
            <v>-0.47485437424921167</v>
          </cell>
          <cell r="ID38">
            <v>0.79978345749198709</v>
          </cell>
          <cell r="IE38">
            <v>5.3941590000000001</v>
          </cell>
          <cell r="IF38">
            <v>4.5999999999999996</v>
          </cell>
          <cell r="IG38">
            <v>1468.6770998429399</v>
          </cell>
          <cell r="IH38">
            <v>367.99008354562801</v>
          </cell>
          <cell r="II38">
            <v>2899.6254967625041</v>
          </cell>
          <cell r="IJ38">
            <v>2743.2150870625951</v>
          </cell>
          <cell r="IK38">
            <v>4006911.996376453</v>
          </cell>
          <cell r="IL38">
            <v>2782.47</v>
          </cell>
          <cell r="IM38">
            <v>4086549.9699999848</v>
          </cell>
          <cell r="IN38">
            <v>4269.1643353146401</v>
          </cell>
          <cell r="IO38">
            <v>0.86109115470147657</v>
          </cell>
          <cell r="IP38">
            <v>2781.23</v>
          </cell>
          <cell r="IQ38">
            <v>3979.8829999999898</v>
          </cell>
          <cell r="IR38">
            <v>5357.29</v>
          </cell>
          <cell r="IS38">
            <v>-5.2742150070436908</v>
          </cell>
          <cell r="IT38">
            <v>-5.2700670969509336</v>
          </cell>
          <cell r="IU38">
            <v>-5.2840038319470803</v>
          </cell>
          <cell r="IV38">
            <v>6.8864167687029229E-2</v>
          </cell>
          <cell r="IW38">
            <v>7.4520665350000002</v>
          </cell>
          <cell r="IX38">
            <v>10.5003979635619</v>
          </cell>
          <cell r="IY38">
            <v>0.72464737840322102</v>
          </cell>
          <cell r="IZ38">
            <v>184.14711188565599</v>
          </cell>
          <cell r="JA38">
            <v>1372.2765300000001</v>
          </cell>
          <cell r="JB38">
            <v>0.7168822997375579</v>
          </cell>
          <cell r="JC38">
            <v>1.7136846178297721E-2</v>
          </cell>
          <cell r="JD38">
            <v>5.7970610501603291E-3</v>
          </cell>
          <cell r="JE38">
            <v>1.6448012203843419E-2</v>
          </cell>
          <cell r="JF38">
            <v>1460.662714809946</v>
          </cell>
          <cell r="JG38">
            <v>0.28694259454704613</v>
          </cell>
          <cell r="JH38">
            <v>15.5489363859111</v>
          </cell>
          <cell r="JI38">
            <v>0.13704797918741021</v>
          </cell>
          <cell r="JJ38">
            <v>-2.5486531672601949</v>
          </cell>
          <cell r="JK38">
            <v>15.527656047083401</v>
          </cell>
          <cell r="JL38">
            <v>15.955589010584379</v>
          </cell>
          <cell r="JM38">
            <v>63.201666952019082</v>
          </cell>
          <cell r="JN38">
            <v>63.001349073804747</v>
          </cell>
          <cell r="JO38">
            <v>3.9497915719380221</v>
          </cell>
          <cell r="JP38">
            <v>3.5726595315833438</v>
          </cell>
          <cell r="JQ38">
            <v>10.591032</v>
          </cell>
          <cell r="JR38">
            <v>13</v>
          </cell>
          <cell r="JS38">
            <v>1970.4952416669901</v>
          </cell>
          <cell r="JT38">
            <v>2.8213336124272002</v>
          </cell>
          <cell r="JU38">
            <v>674.40739136290392</v>
          </cell>
          <cell r="JV38">
            <v>602.9806887332935</v>
          </cell>
          <cell r="JW38">
            <v>1186221.0599766001</v>
          </cell>
          <cell r="JX38">
            <v>588.6</v>
          </cell>
          <cell r="JY38">
            <v>1159833.4992451901</v>
          </cell>
          <cell r="JZ38">
            <v>28.105400626757501</v>
          </cell>
          <cell r="KA38">
            <v>-1.7966220174848291</v>
          </cell>
          <cell r="KB38">
            <v>588.6</v>
          </cell>
          <cell r="KC38">
            <v>1070.4649999999999</v>
          </cell>
          <cell r="KD38">
            <v>1392.7</v>
          </cell>
          <cell r="KE38">
            <v>-7.5000559376530962</v>
          </cell>
          <cell r="KF38">
            <v>-7.4977089299674153</v>
          </cell>
          <cell r="KG38">
            <v>-7.516048018772743</v>
          </cell>
          <cell r="KH38">
            <v>5.7174675072293873E-2</v>
          </cell>
          <cell r="KI38">
            <v>1</v>
          </cell>
          <cell r="KJ38">
            <v>0.58937988569617406</v>
          </cell>
          <cell r="KK38">
            <v>0.44904164675382402</v>
          </cell>
          <cell r="KL38">
            <v>6.9821200000000001</v>
          </cell>
          <cell r="KM38">
            <v>6.9821200000000001</v>
          </cell>
          <cell r="KN38">
            <v>0.39116517606835899</v>
          </cell>
          <cell r="KO38">
            <v>-1.8254490671582298E-2</v>
          </cell>
          <cell r="KP38">
            <v>-1.412377656794337E-2</v>
          </cell>
          <cell r="KQ38" t="e">
            <v>#N/A</v>
          </cell>
          <cell r="KR38">
            <v>1967.2621066332049</v>
          </cell>
          <cell r="KS38">
            <v>0.67391996003658416</v>
          </cell>
          <cell r="KT38">
            <v>182.31277069999999</v>
          </cell>
          <cell r="KU38">
            <v>-0.28049844000123109</v>
          </cell>
          <cell r="KV38">
            <v>-2.2258049540722862</v>
          </cell>
          <cell r="KW38">
            <v>182.82559363807781</v>
          </cell>
          <cell r="KX38">
            <v>186.46307506225111</v>
          </cell>
          <cell r="KY38">
            <v>57.537442959428077</v>
          </cell>
          <cell r="KZ38">
            <v>58.286379580627163</v>
          </cell>
          <cell r="LA38">
            <v>3.8005692614356161</v>
          </cell>
          <cell r="LB38">
            <v>3.6499171309301031</v>
          </cell>
          <cell r="LC38">
            <v>9.0221660000000004</v>
          </cell>
          <cell r="LD38">
            <v>11</v>
          </cell>
          <cell r="LE38">
            <v>2142.04976640634</v>
          </cell>
          <cell r="LF38">
            <v>41.992833297279297</v>
          </cell>
          <cell r="LG38">
            <v>4933.5611300095243</v>
          </cell>
          <cell r="LH38">
            <v>4488.4470551485892</v>
          </cell>
          <cell r="LI38">
            <v>9616294.3292074203</v>
          </cell>
          <cell r="LJ38">
            <v>4334.45</v>
          </cell>
          <cell r="LK38">
            <v>9284607.6099999603</v>
          </cell>
          <cell r="LL38">
            <v>712.37725850000004</v>
          </cell>
          <cell r="LM38">
            <v>0.60352808467662999</v>
          </cell>
          <cell r="LN38">
            <v>4316.0600000000004</v>
          </cell>
          <cell r="LO38">
            <v>8464.3464999999906</v>
          </cell>
          <cell r="LP38">
            <v>10862.15</v>
          </cell>
          <cell r="LQ38">
            <v>-7.5218034568521404</v>
          </cell>
          <cell r="LR38">
            <v>-7.5158100939838226</v>
          </cell>
          <cell r="LS38">
            <v>-7.5418102151238431</v>
          </cell>
          <cell r="LT38">
            <v>3.5891688036264691E-2</v>
          </cell>
          <cell r="LU38">
            <v>1</v>
          </cell>
          <cell r="LV38">
            <v>0.80753784338680801</v>
          </cell>
          <cell r="LW38">
            <v>0.80871306729583903</v>
          </cell>
          <cell r="LX38">
            <v>147.43871999999999</v>
          </cell>
          <cell r="LY38">
            <v>147.43871999999999</v>
          </cell>
          <cell r="LZ38">
            <v>0.74511614305721097</v>
          </cell>
          <cell r="MA38">
            <v>-1.589473445414032E-2</v>
          </cell>
          <cell r="MB38">
            <v>-1.844766713199639E-3</v>
          </cell>
          <cell r="MC38">
            <v>4.3197092060485318E-2</v>
          </cell>
          <cell r="MD38">
            <v>2142.4546643981912</v>
          </cell>
          <cell r="ME38">
            <v>-0.19588298671557869</v>
          </cell>
          <cell r="MF38">
            <v>966.3009972387481</v>
          </cell>
          <cell r="MG38">
            <v>3.919565093067146</v>
          </cell>
          <cell r="MH38">
            <v>0.9646269309627975</v>
          </cell>
          <cell r="MI38">
            <v>929.85473560571461</v>
          </cell>
          <cell r="MJ38">
            <v>957.06885333165405</v>
          </cell>
          <cell r="MK38">
            <v>60.574206389855021</v>
          </cell>
          <cell r="ML38">
            <v>61.249341378606957</v>
          </cell>
          <cell r="MM38">
            <v>-0.15103990872695761</v>
          </cell>
          <cell r="MN38">
            <v>-6.2372963518697588E-2</v>
          </cell>
          <cell r="MO38">
            <v>13.804975000000001</v>
          </cell>
          <cell r="MP38">
            <v>10.6</v>
          </cell>
          <cell r="MQ38">
            <v>1762.65120907092</v>
          </cell>
          <cell r="MR38">
            <v>220.85500166264401</v>
          </cell>
          <cell r="MS38">
            <v>19551.076721215701</v>
          </cell>
          <cell r="MT38">
            <v>16852.05546762106</v>
          </cell>
          <cell r="MU38">
            <v>29577728.804047819</v>
          </cell>
          <cell r="MV38">
            <v>17286</v>
          </cell>
          <cell r="MW38">
            <v>30469188.799999919</v>
          </cell>
          <cell r="MX38">
            <v>2761.5339010539601</v>
          </cell>
          <cell r="MY38">
            <v>-0.23287745647702079</v>
          </cell>
          <cell r="MZ38">
            <v>17251</v>
          </cell>
          <cell r="NA38">
            <v>31920.468499999999</v>
          </cell>
          <cell r="NB38">
            <v>40766.050000000003</v>
          </cell>
          <cell r="NC38">
            <v>-7.1007114139369287</v>
          </cell>
          <cell r="ND38">
            <v>-7.1043337180486148</v>
          </cell>
          <cell r="NE38">
            <v>-7.1198571223183071</v>
          </cell>
          <cell r="NF38">
            <v>3.9413144313082578E-2</v>
          </cell>
          <cell r="NG38">
            <v>1</v>
          </cell>
          <cell r="NH38">
            <v>0.90305582486213398</v>
          </cell>
          <cell r="NI38">
            <v>0.72540337017453194</v>
          </cell>
          <cell r="NJ38">
            <v>700.95799999999997</v>
          </cell>
          <cell r="NK38">
            <v>700.95799999999997</v>
          </cell>
          <cell r="NL38">
            <v>0.71861937894152605</v>
          </cell>
          <cell r="NM38">
            <v>-1.335702650249786E-2</v>
          </cell>
          <cell r="NN38">
            <v>1.0153552520281521E-2</v>
          </cell>
          <cell r="NO38">
            <v>3.9458739846440237E-2</v>
          </cell>
          <cell r="NP38">
            <v>1755.1407222031421</v>
          </cell>
          <cell r="NQ38">
            <v>-4.5540666255805551E-2</v>
          </cell>
          <cell r="NR38">
            <v>192.472714482622</v>
          </cell>
          <cell r="NS38">
            <v>1.6411020918513319</v>
          </cell>
          <cell r="NT38">
            <v>2.264979272851853</v>
          </cell>
          <cell r="NU38">
            <v>189.36504083622361</v>
          </cell>
          <cell r="NV38">
            <v>188.20980148941121</v>
          </cell>
          <cell r="NW38">
            <v>65.800263158340925</v>
          </cell>
          <cell r="NX38">
            <v>65.652016607739398</v>
          </cell>
          <cell r="NY38">
            <v>1.4294948977324751</v>
          </cell>
          <cell r="NZ38">
            <v>2.4925178063623039</v>
          </cell>
          <cell r="OA38">
            <v>9.0598479999999988</v>
          </cell>
          <cell r="OB38">
            <v>9.1999999999999993</v>
          </cell>
          <cell r="OC38">
            <v>1689.9165061014701</v>
          </cell>
          <cell r="OD38">
            <v>46.699279755695002</v>
          </cell>
          <cell r="OE38">
            <v>2566.341596577613</v>
          </cell>
          <cell r="OF38">
            <v>2333.8349487669079</v>
          </cell>
          <cell r="OG38">
            <v>3957015.594162886</v>
          </cell>
          <cell r="OH38">
            <v>2335.5</v>
          </cell>
          <cell r="OI38">
            <v>3946799.9999999828</v>
          </cell>
          <cell r="OJ38">
            <v>567.44477862861504</v>
          </cell>
          <cell r="OK38">
            <v>-0.12592211243838139</v>
          </cell>
          <cell r="OL38">
            <v>2340.9</v>
          </cell>
          <cell r="OM38">
            <v>3909.0065</v>
          </cell>
          <cell r="ON38">
            <v>5188</v>
          </cell>
          <cell r="OO38">
            <v>-6.8319159959272957</v>
          </cell>
          <cell r="OP38">
            <v>-6.8439913856439336</v>
          </cell>
          <cell r="OQ38">
            <v>-6.8498740479692586</v>
          </cell>
          <cell r="OR38">
            <v>6.2636413600220153E-2</v>
          </cell>
          <cell r="OS38">
            <v>1</v>
          </cell>
          <cell r="OT38">
            <v>1.21125976508932</v>
          </cell>
          <cell r="OU38">
            <v>0.75134286118802807</v>
          </cell>
          <cell r="OV38">
            <v>144.613</v>
          </cell>
          <cell r="OW38">
            <v>144.613</v>
          </cell>
          <cell r="OX38">
            <v>0.74665074580020696</v>
          </cell>
          <cell r="OY38">
            <v>-1.1177169255316491E-3</v>
          </cell>
          <cell r="OZ38">
            <v>1.269124221646192E-3</v>
          </cell>
          <cell r="PA38">
            <v>-1.325304905261979E-2</v>
          </cell>
          <cell r="PB38">
            <v>1695.499330941801</v>
          </cell>
          <cell r="PC38">
            <v>-0.48443154148255507</v>
          </cell>
          <cell r="PD38">
            <v>1982.49540528547</v>
          </cell>
          <cell r="PE38">
            <v>1.8722959518699509</v>
          </cell>
          <cell r="PF38">
            <v>1.4480641736852371</v>
          </cell>
          <cell r="PG38">
            <v>1946.0594136624829</v>
          </cell>
          <cell r="PH38">
            <v>1954.197373240477</v>
          </cell>
          <cell r="PI38">
            <v>62.740093934541349</v>
          </cell>
          <cell r="PJ38">
            <v>62.585563802048718</v>
          </cell>
          <cell r="PK38">
            <v>1.000024326873028</v>
          </cell>
          <cell r="PL38">
            <v>1.1259723951688729</v>
          </cell>
          <cell r="PM38">
            <v>8.8675670000000011</v>
          </cell>
          <cell r="PN38">
            <v>7.8</v>
          </cell>
          <cell r="PO38">
            <v>1523.1300126635699</v>
          </cell>
          <cell r="PP38">
            <v>425.79559404540203</v>
          </cell>
          <cell r="PQ38">
            <v>28193.943764516149</v>
          </cell>
          <cell r="PR38">
            <v>25693.82691125535</v>
          </cell>
          <cell r="PS38">
            <v>39148961.117259011</v>
          </cell>
          <cell r="PT38">
            <v>26059</v>
          </cell>
          <cell r="PU38">
            <v>39691244.99999997</v>
          </cell>
          <cell r="PV38">
            <v>5605.5287755713298</v>
          </cell>
          <cell r="PW38">
            <v>2.414282281266722E-2</v>
          </cell>
          <cell r="PX38">
            <v>26354</v>
          </cell>
          <cell r="PY38">
            <v>45048.637499999997</v>
          </cell>
          <cell r="PZ38">
            <v>61184</v>
          </cell>
          <cell r="QA38">
            <v>-6.8017331740325657</v>
          </cell>
          <cell r="QB38">
            <v>-6.8080843722436217</v>
          </cell>
          <cell r="QC38">
            <v>-6.8113411300683504</v>
          </cell>
          <cell r="QD38">
            <v>5.5646553016820727E-2</v>
          </cell>
          <cell r="QE38">
            <v>1</v>
          </cell>
          <cell r="QF38">
            <v>1.1013697864012899</v>
          </cell>
          <cell r="QG38">
            <v>0.77179038898184504</v>
          </cell>
          <cell r="QH38">
            <v>1530.0708999999999</v>
          </cell>
          <cell r="QI38">
            <v>1530.0708999999999</v>
          </cell>
          <cell r="QJ38">
            <v>0.74886608203739602</v>
          </cell>
          <cell r="QK38">
            <v>3.9779999438957561E-3</v>
          </cell>
          <cell r="QL38">
            <v>4.4761177304154451E-4</v>
          </cell>
          <cell r="QM38">
            <v>2.2568799674896792E-2</v>
          </cell>
          <cell r="QN38">
            <v>1523.6718629917109</v>
          </cell>
          <cell r="QO38">
            <v>-0.78713562067009857</v>
          </cell>
          <cell r="QP38">
            <v>39.160598090258603</v>
          </cell>
          <cell r="QQ38">
            <v>-3.060833649083194</v>
          </cell>
          <cell r="QR38">
            <v>-4.1251096787975676</v>
          </cell>
          <cell r="QS38">
            <v>40.397085682064187</v>
          </cell>
          <cell r="QT38">
            <v>40.845520614481842</v>
          </cell>
          <cell r="QU38">
            <v>54.812700316763802</v>
          </cell>
          <cell r="QV38">
            <v>54.527183038200732</v>
          </cell>
          <cell r="QW38">
            <v>3.154301584685637</v>
          </cell>
          <cell r="QX38">
            <v>1.695771709094362</v>
          </cell>
          <cell r="QY38">
            <v>13.33709005063276</v>
          </cell>
          <cell r="QZ38">
            <v>16</v>
          </cell>
          <cell r="RA38">
            <v>1922.71017546598</v>
          </cell>
          <cell r="RB38">
            <v>7.4252219548988307</v>
          </cell>
          <cell r="RC38">
            <v>1820.9649948754691</v>
          </cell>
          <cell r="RD38">
            <v>1578.1012537184281</v>
          </cell>
          <cell r="RE38">
            <v>3034382.2068219851</v>
          </cell>
          <cell r="RF38">
            <v>1537.62</v>
          </cell>
          <cell r="RG38">
            <v>2956397.62</v>
          </cell>
          <cell r="RH38">
            <v>72.498014483471493</v>
          </cell>
          <cell r="RI38">
            <v>-6.2071937430725264</v>
          </cell>
          <cell r="RJ38">
            <v>1537.62</v>
          </cell>
          <cell r="RK38">
            <v>3339.5545000000002</v>
          </cell>
          <cell r="RL38">
            <v>4300.45</v>
          </cell>
          <cell r="RM38">
            <v>-7.5162379628914486</v>
          </cell>
          <cell r="RN38">
            <v>-7.5033527928256936</v>
          </cell>
          <cell r="RO38">
            <v>-7.5020750290723957</v>
          </cell>
          <cell r="RP38">
            <v>9.3179598302402231E-2</v>
          </cell>
          <cell r="RQ38">
            <v>0.99302876063441403</v>
          </cell>
          <cell r="RR38">
            <v>0.62094387957468</v>
          </cell>
          <cell r="RS38">
            <v>0.66231369063575996</v>
          </cell>
          <cell r="RT38">
            <v>25.936600248662899</v>
          </cell>
          <cell r="RU38">
            <v>25.755790000000001</v>
          </cell>
          <cell r="RV38">
            <v>0.7488414640699369</v>
          </cell>
          <cell r="RW38">
            <v>-6.6662361634978906E-2</v>
          </cell>
          <cell r="RX38">
            <v>-1.531122760961658E-2</v>
          </cell>
          <cell r="RY38" t="e">
            <v>#N/A</v>
          </cell>
          <cell r="RZ38">
            <v>1922.805776671282</v>
          </cell>
          <cell r="SA38">
            <v>1.674111911980081E-2</v>
          </cell>
          <cell r="SB38">
            <v>32840.160095960797</v>
          </cell>
          <cell r="SC38">
            <v>0.45778361974251341</v>
          </cell>
          <cell r="SD38">
            <v>-0.73733402727350628</v>
          </cell>
          <cell r="SE38">
            <v>32690.508303735729</v>
          </cell>
          <cell r="SF38">
            <v>33084.100426019177</v>
          </cell>
          <cell r="SG38">
            <v>54.946110857868547</v>
          </cell>
          <cell r="SH38">
            <v>55.304722073400249</v>
          </cell>
          <cell r="SI38">
            <v>3.8847149315925482</v>
          </cell>
          <cell r="SJ38">
            <v>2.900542452638311</v>
          </cell>
          <cell r="SK38">
            <v>6.3812790000000001</v>
          </cell>
          <cell r="SL38">
            <v>5.5</v>
          </cell>
          <cell r="SM38">
            <v>1898.8378169811999</v>
          </cell>
          <cell r="SN38">
            <v>7473.6602461082402</v>
          </cell>
          <cell r="SO38">
            <v>4361.4874481190318</v>
          </cell>
          <cell r="SP38">
            <v>4083.1687655045762</v>
          </cell>
          <cell r="SQ38">
            <v>7783225.0540577769</v>
          </cell>
          <cell r="SR38">
            <v>4094.88</v>
          </cell>
          <cell r="SS38">
            <v>7775512.9999999758</v>
          </cell>
          <cell r="ST38">
            <v>63312.287853873197</v>
          </cell>
          <cell r="SU38">
            <v>2.1332797343109888E-2</v>
          </cell>
          <cell r="SV38">
            <v>4094.88</v>
          </cell>
          <cell r="SW38">
            <v>7886.2839999999997</v>
          </cell>
          <cell r="SX38">
            <v>10187.58</v>
          </cell>
          <cell r="SY38">
            <v>-3.783353206453107</v>
          </cell>
          <cell r="SZ38">
            <v>-3.7720199175133842</v>
          </cell>
          <cell r="TA38">
            <v>-3.7885649718229488</v>
          </cell>
          <cell r="TB38">
            <v>8.9055603268508907E-2</v>
          </cell>
          <cell r="TC38">
            <v>256.59114169999998</v>
          </cell>
          <cell r="TD38">
            <v>138.21097319548301</v>
          </cell>
          <cell r="TE38">
            <v>0.64223152065963807</v>
          </cell>
          <cell r="TF38">
            <v>60.068507813182997</v>
          </cell>
          <cell r="TG38">
            <v>15413.047</v>
          </cell>
          <cell r="TH38">
            <v>0.51403551611542708</v>
          </cell>
          <cell r="TI38">
            <v>2.7702507622325508E-2</v>
          </cell>
          <cell r="TJ38">
            <v>1.0800763189511481E-2</v>
          </cell>
          <cell r="TK38">
            <v>2.50258441814202E-2</v>
          </cell>
          <cell r="TL38">
            <v>1906.1727548006379</v>
          </cell>
          <cell r="TM38">
            <v>-0.87443544437530996</v>
          </cell>
          <cell r="TN38">
            <v>160.16789045474599</v>
          </cell>
          <cell r="TO38">
            <v>4.0525170321960902</v>
          </cell>
          <cell r="TP38">
            <v>4.229596892290588</v>
          </cell>
          <cell r="TQ38">
            <v>153.92985679066911</v>
          </cell>
          <cell r="TR38">
            <v>153.66833915731371</v>
          </cell>
          <cell r="TS38">
            <v>66.714384474913729</v>
          </cell>
          <cell r="TT38">
            <v>66.432342582224692</v>
          </cell>
          <cell r="TU38">
            <v>2.320193785024482</v>
          </cell>
          <cell r="TV38">
            <v>3.693760545888924</v>
          </cell>
          <cell r="TW38">
            <v>4.6753689515389114</v>
          </cell>
          <cell r="TX38">
            <v>4.2</v>
          </cell>
          <cell r="TY38">
            <v>1871.0551939141701</v>
          </cell>
          <cell r="TZ38">
            <v>35.541334960381697</v>
          </cell>
          <cell r="UA38">
            <v>1893.77616081666</v>
          </cell>
          <cell r="UB38">
            <v>1805.235138182192</v>
          </cell>
          <cell r="UC38">
            <v>3378261.0082433051</v>
          </cell>
          <cell r="UD38">
            <v>1821.94</v>
          </cell>
          <cell r="UE38">
            <v>3408950.299999983</v>
          </cell>
          <cell r="UF38">
            <v>362.06706633018899</v>
          </cell>
          <cell r="UG38">
            <v>0.19260352310357301</v>
          </cell>
          <cell r="UH38">
            <v>1821.94</v>
          </cell>
          <cell r="UI38">
            <v>2850.6839999999902</v>
          </cell>
          <cell r="UJ38">
            <v>3863.8</v>
          </cell>
          <cell r="UK38">
            <v>-6.7631624626135114</v>
          </cell>
          <cell r="UL38">
            <v>-6.7916483055373584</v>
          </cell>
          <cell r="UM38">
            <v>-6.7970098543003887</v>
          </cell>
          <cell r="UN38">
            <v>5.028395380430515E-2</v>
          </cell>
          <cell r="UO38">
            <v>1</v>
          </cell>
          <cell r="UP38">
            <v>1.1710397728895501</v>
          </cell>
          <cell r="UQ38">
            <v>0.76225746404829497</v>
          </cell>
          <cell r="UR38">
            <v>122.08917</v>
          </cell>
          <cell r="US38">
            <v>122.08917</v>
          </cell>
          <cell r="UT38">
            <v>1.0873573440456501</v>
          </cell>
          <cell r="UU38" t="e">
            <v>#N/A</v>
          </cell>
          <cell r="UV38" t="e">
            <v>#N/A</v>
          </cell>
          <cell r="UW38">
            <v>2.419435856871055E-2</v>
          </cell>
          <cell r="UX38">
            <v>1871.3689628516181</v>
          </cell>
          <cell r="UY38">
            <v>-0.94807013551169161</v>
          </cell>
          <cell r="UZ38">
            <v>1805.84080323271</v>
          </cell>
          <cell r="VA38">
            <v>2.4528257014514439</v>
          </cell>
          <cell r="VB38">
            <v>1.758497202967257</v>
          </cell>
          <cell r="VC38">
            <v>1762.607122711235</v>
          </cell>
          <cell r="VD38">
            <v>1774.633915466326</v>
          </cell>
          <cell r="VE38">
            <v>58.278342863280422</v>
          </cell>
          <cell r="VF38">
            <v>58.187032590406567</v>
          </cell>
          <cell r="VG38">
            <v>0.421048784282263</v>
          </cell>
          <cell r="VH38">
            <v>0.38263626856913652</v>
          </cell>
          <cell r="VI38">
            <v>9.2130159999999997</v>
          </cell>
          <cell r="VJ38">
            <v>9.6999999999999993</v>
          </cell>
          <cell r="VK38">
            <v>1818.16611524379</v>
          </cell>
          <cell r="VL38">
            <v>367.44589265147999</v>
          </cell>
          <cell r="VM38">
            <v>25699.316852595901</v>
          </cell>
          <cell r="VN38">
            <v>23331.634679075541</v>
          </cell>
          <cell r="VO38">
            <v>42387899.287938073</v>
          </cell>
          <cell r="VP38">
            <v>23242.9</v>
          </cell>
          <cell r="VQ38">
            <v>42259453.199999891</v>
          </cell>
          <cell r="VR38">
            <v>5253.4377831173206</v>
          </cell>
          <cell r="VS38">
            <v>0.97615345316257596</v>
          </cell>
          <cell r="VT38">
            <v>22878.3</v>
          </cell>
          <cell r="VU38">
            <v>44166.742499999913</v>
          </cell>
          <cell r="VV38">
            <v>56979.8</v>
          </cell>
          <cell r="VW38">
            <v>-6.913111813946645</v>
          </cell>
          <cell r="VX38">
            <v>-6.9311912300216694</v>
          </cell>
          <cell r="VY38">
            <v>-6.9393167387651298</v>
          </cell>
          <cell r="VZ38">
            <v>5.1766187250064273E-2</v>
          </cell>
          <cell r="WA38">
            <v>1</v>
          </cell>
          <cell r="WB38">
            <v>0.98611880875296998</v>
          </cell>
          <cell r="WC38">
            <v>0.724661386351097</v>
          </cell>
          <cell r="WD38">
            <v>1308.6231</v>
          </cell>
          <cell r="WE38">
            <v>1308.6231</v>
          </cell>
          <cell r="WF38">
            <v>0.69384176682466903</v>
          </cell>
          <cell r="WG38">
            <v>9.7615345316221982E-3</v>
          </cell>
          <cell r="WH38">
            <v>2.3895687313654468E-3</v>
          </cell>
          <cell r="WI38">
            <v>5.9342335405531937E-2</v>
          </cell>
          <cell r="WJ38">
            <v>1816.7565141054049</v>
          </cell>
          <cell r="WK38">
            <v>-0.51591870712260901</v>
          </cell>
          <cell r="WL38">
            <v>24.3933070973704</v>
          </cell>
          <cell r="WM38">
            <v>-3.7699256557840228</v>
          </cell>
          <cell r="WN38">
            <v>-2.1784113340937439</v>
          </cell>
          <cell r="WO38">
            <v>25.34894341878536</v>
          </cell>
          <cell r="WP38">
            <v>24.93652723294219</v>
          </cell>
          <cell r="WQ38">
            <v>62.248302123162958</v>
          </cell>
          <cell r="WR38">
            <v>63.170945078547263</v>
          </cell>
          <cell r="WS38">
            <v>8.2465012364393964</v>
          </cell>
          <cell r="WT38">
            <v>4.4672703152585314</v>
          </cell>
          <cell r="WU38">
            <v>12.908817000000001</v>
          </cell>
          <cell r="WV38">
            <v>17.3</v>
          </cell>
          <cell r="WW38">
            <v>1860.24951050195</v>
          </cell>
          <cell r="WX38">
            <v>3.9956502823842599</v>
          </cell>
          <cell r="WY38">
            <v>1654.540228751144</v>
          </cell>
          <cell r="WZ38">
            <v>1440.958658430277</v>
          </cell>
          <cell r="XA38">
            <v>2648735.5224633249</v>
          </cell>
          <cell r="XB38">
            <v>1348.32</v>
          </cell>
          <cell r="XC38">
            <v>2508211.6199999889</v>
          </cell>
          <cell r="XD38">
            <v>42.731061027788499</v>
          </cell>
          <cell r="XE38">
            <v>7.4255240896439094</v>
          </cell>
          <cell r="XF38">
            <v>1348.32</v>
          </cell>
          <cell r="XG38">
            <v>2619.1475</v>
          </cell>
          <cell r="XH38">
            <v>3470.82</v>
          </cell>
          <cell r="XI38">
            <v>-7.6977176935883964</v>
          </cell>
          <cell r="XJ38">
            <v>-7.6888066961019561</v>
          </cell>
          <cell r="XK38">
            <v>-7.6947224784661241</v>
          </cell>
          <cell r="XL38">
            <v>6.700468320994972E-2</v>
          </cell>
          <cell r="XM38">
            <v>1.03750237169833</v>
          </cell>
          <cell r="XN38">
            <v>0.52279189861019104</v>
          </cell>
          <cell r="XO38">
            <v>0.56124648476263195</v>
          </cell>
          <cell r="XP38">
            <v>13.6906578601345</v>
          </cell>
          <cell r="XQ38">
            <v>14.204090000000001</v>
          </cell>
          <cell r="XR38">
            <v>0.512884216970802</v>
          </cell>
          <cell r="XS38">
            <v>-5.9572607258938072E-2</v>
          </cell>
          <cell r="XT38">
            <v>-2.220903113177114E-2</v>
          </cell>
          <cell r="XU38" t="e">
            <v>#N/A</v>
          </cell>
          <cell r="XV38">
            <v>1838.175930285711</v>
          </cell>
          <cell r="XW38">
            <v>0.80774296473253848</v>
          </cell>
          <cell r="XX38">
            <v>40.439964081861298</v>
          </cell>
          <cell r="XY38">
            <v>3.110427217957179</v>
          </cell>
          <cell r="XZ38">
            <v>1.668317906169547</v>
          </cell>
          <cell r="YA38">
            <v>39.220052882118679</v>
          </cell>
          <cell r="YB38">
            <v>39.77636781517684</v>
          </cell>
          <cell r="YC38">
            <v>58.464085796370483</v>
          </cell>
          <cell r="YD38">
            <v>58.317482933281063</v>
          </cell>
          <cell r="YE38">
            <v>-1.6173436008485531</v>
          </cell>
          <cell r="YF38">
            <v>0.71300480429554725</v>
          </cell>
          <cell r="YG38">
            <v>3.0374979999999998</v>
          </cell>
          <cell r="YH38">
            <v>2.2999999999999998</v>
          </cell>
          <cell r="YI38">
            <v>1592.8081980723</v>
          </cell>
          <cell r="YJ38">
            <v>7.2343976687956308</v>
          </cell>
          <cell r="YK38">
            <v>194.01585079590339</v>
          </cell>
          <cell r="YL38">
            <v>273.45694408497758</v>
          </cell>
          <cell r="YM38">
            <v>435776.86172411602</v>
          </cell>
          <cell r="YN38">
            <v>279.08999999999997</v>
          </cell>
          <cell r="YO38">
            <v>444536.83999999822</v>
          </cell>
          <cell r="YP38">
            <v>79.164063959837293</v>
          </cell>
          <cell r="YQ38">
            <v>-2.426003508432073</v>
          </cell>
          <cell r="YR38">
            <v>190.03</v>
          </cell>
          <cell r="YS38">
            <v>332.68900000000002</v>
          </cell>
          <cell r="YT38">
            <v>441.86</v>
          </cell>
          <cell r="YU38">
            <v>-6.2833266909130243</v>
          </cell>
          <cell r="YV38">
            <v>-6.2786725710399747</v>
          </cell>
          <cell r="YW38">
            <v>-6.3010203352635266</v>
          </cell>
          <cell r="YX38">
            <v>5.1181564222833598E-2</v>
          </cell>
          <cell r="YY38">
            <v>1</v>
          </cell>
          <cell r="YZ38">
            <v>1.1638097742917299</v>
          </cell>
          <cell r="ZA38">
            <v>0.59050225543377499</v>
          </cell>
          <cell r="ZB38">
            <v>23.87989</v>
          </cell>
          <cell r="ZC38">
            <v>23.87989</v>
          </cell>
          <cell r="ZD38">
            <v>0.58157812102144402</v>
          </cell>
          <cell r="ZE38">
            <v>-2.42600350843214E-2</v>
          </cell>
          <cell r="ZF38">
            <v>-2.42600350843214E-2</v>
          </cell>
          <cell r="ZG38">
            <v>8.4668950744859903E-2</v>
          </cell>
          <cell r="ZH38">
            <v>1593.5849176632969</v>
          </cell>
          <cell r="ZI38">
            <v>-0.15732337890835829</v>
          </cell>
          <cell r="ZJ38">
            <v>16.4820231264844</v>
          </cell>
          <cell r="ZK38">
            <v>-1.9058046031859339</v>
          </cell>
          <cell r="ZL38">
            <v>-1.967348965763271</v>
          </cell>
          <cell r="ZM38">
            <v>16.802241009073722</v>
          </cell>
          <cell r="ZN38">
            <v>16.812789364156082</v>
          </cell>
          <cell r="ZO38">
            <v>60.338027805126558</v>
          </cell>
          <cell r="ZP38">
            <v>60.616253224205472</v>
          </cell>
          <cell r="ZQ38">
            <v>2.3515525710648082</v>
          </cell>
          <cell r="ZR38">
            <v>4.0590516322625447</v>
          </cell>
          <cell r="ZS38">
            <v>12.363428000000001</v>
          </cell>
          <cell r="ZT38">
            <v>13.9</v>
          </cell>
          <cell r="ZU38">
            <v>2141.0991800000002</v>
          </cell>
          <cell r="ZV38">
            <v>4.1235424866524104</v>
          </cell>
          <cell r="ZW38">
            <v>1095.2711394517089</v>
          </cell>
          <cell r="ZX38">
            <v>959.85808072081727</v>
          </cell>
          <cell r="ZY38">
            <v>2037363.5347201391</v>
          </cell>
          <cell r="ZZ38">
            <v>938.7</v>
          </cell>
          <cell r="AAA38">
            <v>2009849.800266</v>
          </cell>
          <cell r="AAB38">
            <v>31.983481438783649</v>
          </cell>
          <cell r="AAC38">
            <v>-5.3867896103310118</v>
          </cell>
          <cell r="AAD38">
            <v>938.7</v>
          </cell>
          <cell r="AAE38">
            <v>1806.8934999999999</v>
          </cell>
          <cell r="AAF38">
            <v>2337.6999999999998</v>
          </cell>
          <cell r="AAG38">
            <v>-7.8443774262474344</v>
          </cell>
          <cell r="AAH38">
            <v>-7.8144938102782433</v>
          </cell>
          <cell r="AAI38">
            <v>-7.8339732209276223</v>
          </cell>
          <cell r="AAJ38">
            <v>6.208967914112179E-2</v>
          </cell>
          <cell r="AAK38">
            <v>0.79689336287215196</v>
          </cell>
          <cell r="AAL38">
            <v>0.42684091721884099</v>
          </cell>
          <cell r="AAM38">
            <v>0.55714244534373991</v>
          </cell>
          <cell r="AAN38">
            <v>9.18283466890162</v>
          </cell>
          <cell r="AAO38">
            <v>7.3177399999999997</v>
          </cell>
          <cell r="AAP38">
            <v>0.36523376195197998</v>
          </cell>
          <cell r="AAQ38">
            <v>-3.3556922009212259E-2</v>
          </cell>
          <cell r="AAR38">
            <v>-1.1399868757487689E-2</v>
          </cell>
          <cell r="AAS38" t="e">
            <v>#N/A</v>
          </cell>
          <cell r="AAT38">
            <v>2122.5674666302289</v>
          </cell>
          <cell r="AAU38">
            <v>-0.24137424099651689</v>
          </cell>
          <cell r="AAV38">
            <v>6.6455930033546498</v>
          </cell>
          <cell r="AAW38">
            <v>-1.1108986188237859</v>
          </cell>
          <cell r="AAX38">
            <v>0.7316936973973176</v>
          </cell>
          <cell r="AAY38">
            <v>6.7202481472034643</v>
          </cell>
          <cell r="AAZ38">
            <v>6.5973208226978883</v>
          </cell>
          <cell r="ABA38">
            <v>56.767975488870619</v>
          </cell>
          <cell r="ABB38">
            <v>57.163247042234858</v>
          </cell>
          <cell r="ABC38">
            <v>-1.6487656996655</v>
          </cell>
          <cell r="ABD38">
            <v>1.17230305789473</v>
          </cell>
          <cell r="ABE38">
            <v>6.8484800000000003</v>
          </cell>
          <cell r="ABF38">
            <v>6.9</v>
          </cell>
          <cell r="ABG38">
            <v>2089.5873643905502</v>
          </cell>
          <cell r="ABH38">
            <v>1.21614503438218</v>
          </cell>
          <cell r="ABI38">
            <v>169.4855976854038</v>
          </cell>
          <cell r="ABJ38">
            <v>157.87841042503851</v>
          </cell>
          <cell r="ABK38">
            <v>325892.24482431437</v>
          </cell>
          <cell r="ABL38">
            <v>156.69999999999999</v>
          </cell>
          <cell r="ABM38">
            <v>327438.33999999921</v>
          </cell>
          <cell r="ABN38">
            <v>13.402089690360199</v>
          </cell>
          <cell r="ABO38">
            <v>4.3839590273523346</v>
          </cell>
          <cell r="ABP38">
            <v>156.69999999999999</v>
          </cell>
          <cell r="ABQ38">
            <v>296.49400000000003</v>
          </cell>
          <cell r="ABR38">
            <v>393.16</v>
          </cell>
          <cell r="ABS38">
            <v>-7.2688255729151541</v>
          </cell>
          <cell r="ABT38">
            <v>-7.2589791037304963</v>
          </cell>
          <cell r="ABU38">
            <v>-7.2545779885579948</v>
          </cell>
          <cell r="ABV38">
            <v>6.4001263422170551E-2</v>
          </cell>
          <cell r="ABW38">
            <v>0.93873748000000001</v>
          </cell>
          <cell r="ABX38">
            <v>0.71146886201834303</v>
          </cell>
          <cell r="ABY38">
            <v>0.68407027612661098</v>
          </cell>
          <cell r="ABZ38">
            <v>4.54605264082989</v>
          </cell>
          <cell r="ACA38">
            <v>4.26755</v>
          </cell>
          <cell r="ACB38">
            <v>0.65208142296543992</v>
          </cell>
          <cell r="ACC38">
            <v>4.3839590273532202E-2</v>
          </cell>
          <cell r="ACD38">
            <v>8.4045337613730415E-3</v>
          </cell>
          <cell r="ACE38" t="e">
            <v>#N/A</v>
          </cell>
          <cell r="ACF38">
            <v>2064.197656582372</v>
          </cell>
          <cell r="ACG38">
            <v>-0.32549932716184887</v>
          </cell>
          <cell r="ACH38">
            <v>658.79312025858201</v>
          </cell>
          <cell r="ACI38">
            <v>1.982420232936422</v>
          </cell>
          <cell r="ACJ38">
            <v>3.069622996120458</v>
          </cell>
          <cell r="ACK38">
            <v>645.98694437123879</v>
          </cell>
          <cell r="ACL38">
            <v>639.17292128193674</v>
          </cell>
          <cell r="ACM38">
            <v>71.351672762219536</v>
          </cell>
          <cell r="ACN38">
            <v>71.349978453316822</v>
          </cell>
          <cell r="ACO38">
            <v>0.56116509771451106</v>
          </cell>
          <cell r="ACP38">
            <v>1.47362639716011</v>
          </cell>
          <cell r="ACQ38">
            <v>4.3919949999999996</v>
          </cell>
          <cell r="ACR38">
            <v>2.8</v>
          </cell>
          <cell r="ACS38">
            <v>1463.55747881103</v>
          </cell>
          <cell r="ACT38">
            <v>138.421070382648</v>
          </cell>
          <cell r="ACU38">
            <v>8618.1081077033832</v>
          </cell>
          <cell r="ACV38">
            <v>8239.6012305184558</v>
          </cell>
          <cell r="ACW38">
            <v>12066979.84738406</v>
          </cell>
          <cell r="ACX38">
            <v>8377</v>
          </cell>
          <cell r="ACY38">
            <v>12260221</v>
          </cell>
          <cell r="ACZ38">
            <v>1643.9455260698901</v>
          </cell>
          <cell r="ADA38">
            <v>-2.4610420702929852</v>
          </cell>
          <cell r="ADB38">
            <v>8353</v>
          </cell>
          <cell r="ADC38">
            <v>12078.6415</v>
          </cell>
          <cell r="ADD38">
            <v>16046</v>
          </cell>
          <cell r="ADE38">
            <v>-6.7105053329814188</v>
          </cell>
          <cell r="ADF38">
            <v>-6.7228087074952656</v>
          </cell>
          <cell r="ADG38">
            <v>-6.7198089326950923</v>
          </cell>
          <cell r="ADH38">
            <v>6.0376956020656188E-2</v>
          </cell>
          <cell r="ADI38">
            <v>1</v>
          </cell>
          <cell r="ADJ38">
            <v>1.0930797880090499</v>
          </cell>
          <cell r="ADK38">
            <v>0.73306928252444603</v>
          </cell>
          <cell r="ADL38">
            <v>482.94099999999997</v>
          </cell>
          <cell r="ADM38">
            <v>482.94099999999997</v>
          </cell>
          <cell r="ADN38">
            <v>0.71543741855657106</v>
          </cell>
          <cell r="ADO38">
            <v>-2.46104207029294E-2</v>
          </cell>
          <cell r="ADP38">
            <v>-1.4384494191441151E-2</v>
          </cell>
          <cell r="ADQ38">
            <v>4.2445170594360374E-3</v>
          </cell>
          <cell r="ADR38">
            <v>1464.510175891701</v>
          </cell>
          <cell r="ADS38">
            <v>-0.5612489491718109</v>
          </cell>
          <cell r="ADT38">
            <v>1196.5109958318801</v>
          </cell>
          <cell r="ADU38">
            <v>-1.424439273427069</v>
          </cell>
          <cell r="ADV38">
            <v>0.2150262448729956</v>
          </cell>
          <cell r="ADW38">
            <v>1213.800851867067</v>
          </cell>
          <cell r="ADX38">
            <v>1193.943703520303</v>
          </cell>
          <cell r="ADY38">
            <v>59.794436909007104</v>
          </cell>
          <cell r="ADZ38">
            <v>58.983253390240407</v>
          </cell>
          <cell r="AEA38">
            <v>1.673327460866147</v>
          </cell>
          <cell r="AEB38">
            <v>3.3641359136909799</v>
          </cell>
          <cell r="AEC38">
            <v>16.678104999999999</v>
          </cell>
          <cell r="AED38">
            <v>19</v>
          </cell>
          <cell r="AEE38">
            <v>2083.6908727139498</v>
          </cell>
          <cell r="AEF38">
            <v>196.358002267681</v>
          </cell>
          <cell r="AEG38">
            <v>17286.704259174221</v>
          </cell>
          <cell r="AEH38">
            <v>14403.60957178967</v>
          </cell>
          <cell r="AEI38">
            <v>30063650.772805899</v>
          </cell>
          <cell r="AEJ38">
            <v>14194.8</v>
          </cell>
          <cell r="AEK38">
            <v>29577575.199999969</v>
          </cell>
          <cell r="AEL38">
            <v>2253.1135739894598</v>
          </cell>
          <cell r="AEM38">
            <v>-0.43404714239858683</v>
          </cell>
          <cell r="AEN38">
            <v>14194.8</v>
          </cell>
          <cell r="AEO38">
            <v>29307.817500000001</v>
          </cell>
          <cell r="AEP38">
            <v>38250.79</v>
          </cell>
          <cell r="AEQ38">
            <v>-6.7965013993702339</v>
          </cell>
          <cell r="AER38">
            <v>-6.7975102455472109</v>
          </cell>
          <cell r="AES38">
            <v>-6.7927498069147143</v>
          </cell>
          <cell r="AET38">
            <v>6.2092786464449219E-2</v>
          </cell>
          <cell r="AEU38">
            <v>3.672135827</v>
          </cell>
          <cell r="AEV38">
            <v>2.2192995695909601</v>
          </cell>
          <cell r="AEW38">
            <v>0.79390865323196602</v>
          </cell>
          <cell r="AEX38">
            <v>213.855106945095</v>
          </cell>
          <cell r="AEY38">
            <v>785.30499999999995</v>
          </cell>
          <cell r="AEZ38">
            <v>0.7540291118775051</v>
          </cell>
          <cell r="AFA38">
            <v>2.779818917180911E-2</v>
          </cell>
          <cell r="AFB38">
            <v>-2.2835510751467902E-2</v>
          </cell>
          <cell r="AFC38" t="e">
            <v>#N/A</v>
          </cell>
          <cell r="AFD38">
            <v>2087.2303309086742</v>
          </cell>
          <cell r="AFE38">
            <v>-7.1059537123241423E-2</v>
          </cell>
          <cell r="AFF38">
            <v>194.89191738548999</v>
          </cell>
          <cell r="AFG38">
            <v>1.1404425204494471</v>
          </cell>
          <cell r="AFH38">
            <v>2.5906516513426459</v>
          </cell>
          <cell r="AFI38">
            <v>192.69434909391961</v>
          </cell>
          <cell r="AFJ38">
            <v>189.97044491718009</v>
          </cell>
          <cell r="AFK38">
            <v>67.626054117785102</v>
          </cell>
          <cell r="AFL38">
            <v>67.555422275963622</v>
          </cell>
          <cell r="AFM38">
            <v>-0.14028286617282501</v>
          </cell>
          <cell r="AFN38">
            <v>0.43503665455757462</v>
          </cell>
          <cell r="AFO38">
            <v>5.5686779999999994</v>
          </cell>
          <cell r="AFP38">
            <v>4.8</v>
          </cell>
          <cell r="AFQ38">
            <v>1903.9317185468401</v>
          </cell>
          <cell r="AFR38">
            <v>49.264909173692303</v>
          </cell>
          <cell r="AFS38">
            <v>5383.1217352345802</v>
          </cell>
          <cell r="AFT38">
            <v>5083.3530194513532</v>
          </cell>
          <cell r="AFU38">
            <v>9692735.8604939468</v>
          </cell>
          <cell r="AFV38">
            <v>5130.09</v>
          </cell>
          <cell r="AFW38">
            <v>9767341.0699999593</v>
          </cell>
          <cell r="AFX38">
            <v>505.138181137461</v>
          </cell>
          <cell r="AFY38">
            <v>-1.7987133119830021</v>
          </cell>
          <cell r="AFZ38">
            <v>5144.2</v>
          </cell>
          <cell r="AGA38">
            <v>7968.4525000000003</v>
          </cell>
          <cell r="AGB38">
            <v>10362.719999999999</v>
          </cell>
          <cell r="AGC38">
            <v>-7.3677067135762258</v>
          </cell>
          <cell r="AGD38">
            <v>-7.3709276998414683</v>
          </cell>
          <cell r="AGE38">
            <v>-7.3740626898147577</v>
          </cell>
          <cell r="AGF38">
            <v>5.7930088554136228E-2</v>
          </cell>
          <cell r="AGG38">
            <v>1</v>
          </cell>
          <cell r="AGH38">
            <v>0.81044084282380302</v>
          </cell>
          <cell r="AGI38">
            <v>0.69666824474532307</v>
          </cell>
          <cell r="AGJ38">
            <v>135.77501000000001</v>
          </cell>
          <cell r="AGK38">
            <v>135.77501000000001</v>
          </cell>
          <cell r="AGL38">
            <v>0.73822511535435498</v>
          </cell>
          <cell r="AGM38">
            <v>1.4288684534391469E-3</v>
          </cell>
          <cell r="AGN38">
            <v>1.02767348480105E-2</v>
          </cell>
          <cell r="AGO38">
            <v>2.0942556332890178E-2</v>
          </cell>
          <cell r="AGP38">
            <v>1906.7603259905179</v>
          </cell>
          <cell r="AGQ38">
            <v>-9.5392171234309764E-2</v>
          </cell>
          <cell r="AGR38">
            <v>548.78780510000001</v>
          </cell>
          <cell r="AGS38">
            <v>0.41021817393944732</v>
          </cell>
          <cell r="AGT38">
            <v>-4.2114909074126414</v>
          </cell>
          <cell r="AGU38">
            <v>546.54577500204346</v>
          </cell>
          <cell r="AGV38">
            <v>572.9161151986948</v>
          </cell>
          <cell r="AGW38">
            <v>67.814758121872771</v>
          </cell>
          <cell r="AGX38">
            <v>65.81265140706256</v>
          </cell>
          <cell r="AGY38">
            <v>5.6542307556490812</v>
          </cell>
          <cell r="AGZ38">
            <v>4.4758355227802582</v>
          </cell>
          <cell r="AHA38">
            <v>8.9395576268304442</v>
          </cell>
          <cell r="AHB38">
            <v>8.3000000000000007</v>
          </cell>
          <cell r="AHC38">
            <v>1852.4804969363699</v>
          </cell>
          <cell r="AHD38">
            <v>86.119395033464102</v>
          </cell>
          <cell r="AHE38">
            <v>11278.80338869152</v>
          </cell>
          <cell r="AHF38">
            <v>10270.528260142541</v>
          </cell>
          <cell r="AHG38">
            <v>19090950.740202978</v>
          </cell>
          <cell r="AHH38">
            <v>10657.3</v>
          </cell>
          <cell r="AHI38">
            <v>19742440.399999969</v>
          </cell>
          <cell r="AHJ38">
            <v>1011.345382</v>
          </cell>
          <cell r="AHK38">
            <v>-14.897764495609071</v>
          </cell>
          <cell r="AHL38">
            <v>10657.3</v>
          </cell>
          <cell r="AHM38">
            <v>17137.7435</v>
          </cell>
          <cell r="AHN38">
            <v>22408.39</v>
          </cell>
          <cell r="AHO38">
            <v>-7.0328338070109799</v>
          </cell>
          <cell r="AHP38">
            <v>-6.9629817112602304</v>
          </cell>
          <cell r="AHQ38">
            <v>-7.0151160586616941</v>
          </cell>
          <cell r="AHR38">
            <v>8.1382561518383537E-2</v>
          </cell>
          <cell r="AHS38">
            <v>2.600397638</v>
          </cell>
          <cell r="AHT38">
            <v>0.98270080941585403</v>
          </cell>
          <cell r="AHU38">
            <v>0.39799176760038302</v>
          </cell>
          <cell r="AHV38">
            <v>45.1436342982865</v>
          </cell>
          <cell r="AHW38">
            <v>117.3914</v>
          </cell>
          <cell r="AHX38">
            <v>0.32182705024751201</v>
          </cell>
          <cell r="AHY38">
            <v>0.14237296920070019</v>
          </cell>
          <cell r="AHZ38">
            <v>0.11200349254662199</v>
          </cell>
          <cell r="AIA38">
            <v>3.9271849094676563E-4</v>
          </cell>
          <cell r="AIB38">
            <v>1858.809036560504</v>
          </cell>
          <cell r="AIC38">
            <v>6.6178006629136199E-2</v>
          </cell>
          <cell r="AID38">
            <v>3504.8080050086701</v>
          </cell>
          <cell r="AIE38">
            <v>0.29826428788239928</v>
          </cell>
          <cell r="AIF38">
            <v>0.83326821144851237</v>
          </cell>
          <cell r="AIG38">
            <v>3494.385500978311</v>
          </cell>
          <cell r="AIH38">
            <v>3475.8448944241768</v>
          </cell>
          <cell r="AII38">
            <v>72.101180565639112</v>
          </cell>
          <cell r="AIJ38">
            <v>71.816795781555626</v>
          </cell>
          <cell r="AIK38">
            <v>0.28107776390280392</v>
          </cell>
          <cell r="AIL38">
            <v>2.2651060092848669</v>
          </cell>
          <cell r="AIM38">
            <v>6.5926000000000009</v>
          </cell>
          <cell r="AIN38">
            <v>5</v>
          </cell>
          <cell r="AIO38">
            <v>1620.15774647887</v>
          </cell>
          <cell r="AIP38">
            <v>761.3069991779289</v>
          </cell>
          <cell r="AIQ38">
            <v>4652.6288515013821</v>
          </cell>
          <cell r="AIR38">
            <v>4345.8996418373017</v>
          </cell>
          <cell r="AIS38">
            <v>7052617.3346524918</v>
          </cell>
          <cell r="AIT38">
            <v>4437.5</v>
          </cell>
          <cell r="AIU38">
            <v>7189449.9999999851</v>
          </cell>
          <cell r="AIV38">
            <v>12069.002426381699</v>
          </cell>
          <cell r="AIW38">
            <v>-2.9848625220842968</v>
          </cell>
          <cell r="AIX38">
            <v>4313.3</v>
          </cell>
          <cell r="AIY38">
            <v>6478.46899999999</v>
          </cell>
          <cell r="AIZ38">
            <v>8896.75</v>
          </cell>
          <cell r="AJA38">
            <v>-5.3898288616365502</v>
          </cell>
          <cell r="AJB38">
            <v>-5.3825847523061743</v>
          </cell>
          <cell r="AJC38">
            <v>-5.3803167480671883</v>
          </cell>
          <cell r="AJD38">
            <v>4.5677889533729928E-2</v>
          </cell>
          <cell r="AJE38">
            <v>9.2551106300000008</v>
          </cell>
          <cell r="AJF38">
            <v>11.3575977973173</v>
          </cell>
          <cell r="AJG38">
            <v>0.80943442776808394</v>
          </cell>
          <cell r="AJH38">
            <v>270.639552581987</v>
          </cell>
          <cell r="AJI38">
            <v>2504.799</v>
          </cell>
          <cell r="AJJ38">
            <v>0.693084794688136</v>
          </cell>
          <cell r="AJK38">
            <v>2.9420772100452519E-2</v>
          </cell>
          <cell r="AJL38">
            <v>1.709463481014268E-2</v>
          </cell>
          <cell r="AJM38">
            <v>-1.6774719066348021E-2</v>
          </cell>
          <cell r="AJN38">
            <v>1622.8210303703379</v>
          </cell>
          <cell r="AJO38">
            <v>-0.71109456071704047</v>
          </cell>
          <cell r="AJP38">
            <v>32.180931089814798</v>
          </cell>
          <cell r="AJQ38">
            <v>-2.601050183910214E-2</v>
          </cell>
          <cell r="AJR38">
            <v>-0.39504130391003761</v>
          </cell>
          <cell r="AJS38">
            <v>32.189303689242877</v>
          </cell>
          <cell r="AJT38">
            <v>32.308563259389288</v>
          </cell>
          <cell r="AJU38">
            <v>62.263412298512137</v>
          </cell>
          <cell r="AJV38">
            <v>62.363170656196438</v>
          </cell>
          <cell r="AJW38">
            <v>1.512071186128239</v>
          </cell>
          <cell r="AJX38">
            <v>1.537876912010461</v>
          </cell>
          <cell r="AJY38">
            <v>5.7161289999999996</v>
          </cell>
          <cell r="AJZ38">
            <v>6.2</v>
          </cell>
          <cell r="AKA38">
            <v>1695.85539745861</v>
          </cell>
          <cell r="AKB38">
            <v>8.4276504278799393</v>
          </cell>
          <cell r="AKC38">
            <v>982.34965323005895</v>
          </cell>
          <cell r="AKD38">
            <v>926.19727982037602</v>
          </cell>
          <cell r="AKE38">
            <v>1589124.0794549319</v>
          </cell>
          <cell r="AKF38">
            <v>919.97</v>
          </cell>
          <cell r="AKG38">
            <v>1560136.089999998</v>
          </cell>
          <cell r="AKH38">
            <v>64.475232576990805</v>
          </cell>
          <cell r="AKI38">
            <v>1.4354754313922411</v>
          </cell>
          <cell r="AKJ38">
            <v>919.97</v>
          </cell>
          <cell r="AKK38">
            <v>1575.2080000000001</v>
          </cell>
          <cell r="AKL38">
            <v>1991.95</v>
          </cell>
          <cell r="AKM38">
            <v>-7.256008678891801</v>
          </cell>
          <cell r="AKN38">
            <v>-7.2557132626621854</v>
          </cell>
          <cell r="AKO38">
            <v>-7.2677149856833623</v>
          </cell>
          <cell r="AKP38">
            <v>9.3956284108297122E-2</v>
          </cell>
          <cell r="AKQ38">
            <v>0.90961316999999997</v>
          </cell>
          <cell r="AKR38">
            <v>0.67663886877324197</v>
          </cell>
          <cell r="AKS38">
            <v>0.71527117537110596</v>
          </cell>
          <cell r="AKT38">
            <v>23.018092405148401</v>
          </cell>
          <cell r="AKU38">
            <v>20.937560000000001</v>
          </cell>
          <cell r="AKV38">
            <v>0.60489707592733399</v>
          </cell>
          <cell r="AKW38">
            <v>1.802843999809595E-2</v>
          </cell>
          <cell r="AKX38">
            <v>1.0382151177552951E-2</v>
          </cell>
          <cell r="AKY38">
            <v>9.7589786949095307E-4</v>
          </cell>
          <cell r="AKZ38">
            <v>1715.751183984391</v>
          </cell>
          <cell r="ALA38">
            <v>-0.13344108602649779</v>
          </cell>
          <cell r="ALB38">
            <v>48.538343673378598</v>
          </cell>
          <cell r="ALC38">
            <v>-3.1877206058470891</v>
          </cell>
          <cell r="ALD38">
            <v>-4.5973706563273709</v>
          </cell>
          <cell r="ALE38">
            <v>50.136557032981223</v>
          </cell>
          <cell r="ALF38">
            <v>50.877364709233561</v>
          </cell>
          <cell r="ALG38">
            <v>61.266134815028742</v>
          </cell>
          <cell r="ALH38">
            <v>60.567836637466222</v>
          </cell>
          <cell r="ALI38">
            <v>2.179940391724688</v>
          </cell>
          <cell r="ALJ38">
            <v>3.1460773054511999</v>
          </cell>
          <cell r="ALK38">
            <v>15.982889999999999</v>
          </cell>
          <cell r="ALL38">
            <v>19.3</v>
          </cell>
          <cell r="ALM38">
            <v>1800.7355721307499</v>
          </cell>
          <cell r="ALN38">
            <v>13.1514687040466</v>
          </cell>
          <cell r="ALO38">
            <v>2494.793430845798</v>
          </cell>
          <cell r="ALP38">
            <v>2096.053341066488</v>
          </cell>
          <cell r="ALQ38">
            <v>3729028.4940177361</v>
          </cell>
          <cell r="ALR38">
            <v>2036.51</v>
          </cell>
          <cell r="ALS38">
            <v>3667215.999999993</v>
          </cell>
          <cell r="ALT38">
            <v>93.3958731303414</v>
          </cell>
          <cell r="ALU38">
            <v>-7.7791501413812183</v>
          </cell>
          <cell r="ALV38">
            <v>2036.51</v>
          </cell>
          <cell r="ALW38">
            <v>4119.0069999999996</v>
          </cell>
          <cell r="ALX38">
            <v>5379.53</v>
          </cell>
          <cell r="ALY38">
            <v>-7.5302556058665822</v>
          </cell>
          <cell r="ALZ38">
            <v>-7.4912649305912096</v>
          </cell>
          <cell r="AMA38">
            <v>-7.5087239776883097</v>
          </cell>
          <cell r="AMB38">
            <v>0.1193262542213613</v>
          </cell>
          <cell r="AMC38">
            <v>1.4372966869999999</v>
          </cell>
          <cell r="AMD38">
            <v>0.62296887918195398</v>
          </cell>
          <cell r="AME38">
            <v>0.491762653051115</v>
          </cell>
          <cell r="AMF38">
            <v>23.8693446595274</v>
          </cell>
          <cell r="AMG38">
            <v>34.30733</v>
          </cell>
          <cell r="AMH38">
            <v>0.62069520672830003</v>
          </cell>
          <cell r="AMI38">
            <v>-2.4382181156385661E-2</v>
          </cell>
          <cell r="AMJ38">
            <v>-3.5511729723252748E-2</v>
          </cell>
          <cell r="AMK38" t="e">
            <v>#N/A</v>
          </cell>
          <cell r="AML38">
            <v>1779.0713723537101</v>
          </cell>
          <cell r="AMM38">
            <v>-0.83932224476130912</v>
          </cell>
          <cell r="AMN38">
            <v>1746.4208739999999</v>
          </cell>
          <cell r="AMO38">
            <v>1.9832519608931289</v>
          </cell>
          <cell r="AMP38">
            <v>1.08682238937079</v>
          </cell>
          <cell r="AMQ38">
            <v>1712.4585070788769</v>
          </cell>
          <cell r="AMR38">
            <v>1727.644447337613</v>
          </cell>
          <cell r="AMS38">
            <v>67.004754450973437</v>
          </cell>
          <cell r="AMT38">
            <v>67.09412680821751</v>
          </cell>
          <cell r="AMU38">
            <v>1.172973792390408</v>
          </cell>
          <cell r="AMV38">
            <v>2.0330459102185121</v>
          </cell>
          <cell r="AMW38">
            <v>6.6441409999999994</v>
          </cell>
          <cell r="AMX38">
            <v>5.0999999999999996</v>
          </cell>
          <cell r="AMY38">
            <v>1562.570453</v>
          </cell>
          <cell r="AMZ38">
            <v>286.85704523939597</v>
          </cell>
          <cell r="ANA38">
            <v>29240.277314522649</v>
          </cell>
          <cell r="ANB38">
            <v>27297.512060954741</v>
          </cell>
          <cell r="ANC38">
            <v>42473054.772690892</v>
          </cell>
          <cell r="AND38">
            <v>27712.060239999999</v>
          </cell>
          <cell r="ANE38">
            <v>43302046.522780091</v>
          </cell>
          <cell r="ANF38">
            <v>3951.5605614595802</v>
          </cell>
          <cell r="ANG38">
            <v>-0.22320600842051791</v>
          </cell>
          <cell r="ANH38">
            <v>27712</v>
          </cell>
          <cell r="ANI38">
            <v>43580.978999999999</v>
          </cell>
          <cell r="ANJ38">
            <v>59113.135441020699</v>
          </cell>
          <cell r="ANK38">
            <v>-6.8627410889803118</v>
          </cell>
          <cell r="ANL38">
            <v>-6.8691951538828597</v>
          </cell>
          <cell r="ANM38">
            <v>-6.8698149880149373</v>
          </cell>
          <cell r="ANN38">
            <v>5.5502619277069197E-2</v>
          </cell>
          <cell r="ANO38">
            <v>0.62187401600000003</v>
          </cell>
          <cell r="ANP38">
            <v>0.83897783728936304</v>
          </cell>
          <cell r="ANQ38">
            <v>0.93859588479799894</v>
          </cell>
          <cell r="ANR38">
            <v>1843.034072033</v>
          </cell>
          <cell r="ANS38">
            <v>1146.135</v>
          </cell>
          <cell r="ANT38">
            <v>0.61091856641940601</v>
          </cell>
          <cell r="ANU38">
            <v>2.8934512358279579E-2</v>
          </cell>
          <cell r="ANV38">
            <v>3.2450162088077002E-3</v>
          </cell>
          <cell r="ANW38">
            <v>1.263985558852683E-2</v>
          </cell>
          <cell r="ANX38">
            <v>1555.9313492691019</v>
          </cell>
          <cell r="ANY38">
            <v>-0.4442454344192881</v>
          </cell>
          <cell r="ANZ38">
            <v>15154.623527259</v>
          </cell>
          <cell r="AOA38">
            <v>-0.16692626140960559</v>
          </cell>
          <cell r="AOB38">
            <v>0.51823795559058361</v>
          </cell>
          <cell r="AOC38">
            <v>15179.962871764201</v>
          </cell>
          <cell r="AOD38">
            <v>15076.49142631647</v>
          </cell>
          <cell r="AOE38">
            <v>74.21203712836008</v>
          </cell>
          <cell r="AOF38">
            <v>73.918929301116805</v>
          </cell>
          <cell r="AOG38">
            <v>0.67455852309219466</v>
          </cell>
          <cell r="AOH38">
            <v>1.564412942745097</v>
          </cell>
          <cell r="AOI38">
            <v>4.912128</v>
          </cell>
          <cell r="AOJ38">
            <v>4.7</v>
          </cell>
          <cell r="AOK38">
            <v>1688.7337456057701</v>
          </cell>
          <cell r="AOL38">
            <v>3191.5029170163898</v>
          </cell>
          <cell r="AOM38">
            <v>154306.28853476481</v>
          </cell>
          <cell r="AON38">
            <v>146726.5661298878</v>
          </cell>
          <cell r="AOO38">
            <v>249133573.26279619</v>
          </cell>
          <cell r="AOP38">
            <v>147637</v>
          </cell>
          <cell r="AOQ38">
            <v>249319583.99999911</v>
          </cell>
          <cell r="AOR38">
            <v>33606.913091069997</v>
          </cell>
          <cell r="AOS38">
            <v>-2.5830733042506049</v>
          </cell>
          <cell r="AOT38">
            <v>147005</v>
          </cell>
          <cell r="AOU38">
            <v>208750.708368869</v>
          </cell>
          <cell r="AOV38">
            <v>285225</v>
          </cell>
          <cell r="AOW38">
            <v>-6.5890694932325617</v>
          </cell>
          <cell r="AOX38">
            <v>-6.5876507034343721</v>
          </cell>
          <cell r="AOY38">
            <v>-6.586913707072231</v>
          </cell>
          <cell r="AOZ38">
            <v>6.5745209047669367E-2</v>
          </cell>
          <cell r="APA38">
            <v>0.89562952799999995</v>
          </cell>
          <cell r="APB38">
            <v>1.2080717657076001</v>
          </cell>
          <cell r="APC38">
            <v>0.88982385167342704</v>
          </cell>
          <cell r="APD38">
            <v>11815.073832626</v>
          </cell>
          <cell r="APE38">
            <v>10581.929</v>
          </cell>
          <cell r="APF38">
            <v>0.74180057749049699</v>
          </cell>
          <cell r="APG38">
            <v>-2.5830733042505601E-2</v>
          </cell>
          <cell r="APH38">
            <v>-6.0524112861564333E-3</v>
          </cell>
          <cell r="API38">
            <v>-0.1041632617545441</v>
          </cell>
          <cell r="APJ38">
            <v>1697.944549743323</v>
          </cell>
          <cell r="APK38">
            <v>-0.31567300769518303</v>
          </cell>
        </row>
        <row r="39">
          <cell r="A39">
            <v>2002</v>
          </cell>
          <cell r="B39">
            <v>312.04591323870301</v>
          </cell>
          <cell r="C39">
            <v>-8.6109046580451487E-2</v>
          </cell>
          <cell r="D39">
            <v>-0.20776647345230881</v>
          </cell>
          <cell r="E39">
            <v>312.31484457369459</v>
          </cell>
          <cell r="F39">
            <v>312.69558983835111</v>
          </cell>
          <cell r="G39">
            <v>64.291561200382432</v>
          </cell>
          <cell r="H39">
            <v>64.563302905451181</v>
          </cell>
          <cell r="I39">
            <v>0.98495628864547768</v>
          </cell>
          <cell r="J39">
            <v>1.224061998845283</v>
          </cell>
          <cell r="K39">
            <v>4.4980019999999996</v>
          </cell>
          <cell r="L39">
            <v>4.3</v>
          </cell>
          <cell r="M39">
            <v>1781.04353981645</v>
          </cell>
          <cell r="N39">
            <v>74.417547171284099</v>
          </cell>
          <cell r="O39">
            <v>3965.3208528102368</v>
          </cell>
          <cell r="P39">
            <v>3786.960641544415</v>
          </cell>
          <cell r="Q39">
            <v>6747089.4950568154</v>
          </cell>
          <cell r="R39">
            <v>3778.84</v>
          </cell>
          <cell r="S39">
            <v>6730278.5699999938</v>
          </cell>
          <cell r="T39">
            <v>984.673863726229</v>
          </cell>
          <cell r="U39">
            <v>0.58208239039325704</v>
          </cell>
          <cell r="V39">
            <v>3782.55</v>
          </cell>
          <cell r="W39">
            <v>6141.7565000000004</v>
          </cell>
          <cell r="X39">
            <v>8082.12</v>
          </cell>
          <cell r="Y39">
            <v>-6.8885409449106039</v>
          </cell>
          <cell r="Z39">
            <v>-6.8862567851484284</v>
          </cell>
          <cell r="AA39">
            <v>-6.8893010325824378</v>
          </cell>
          <cell r="AB39">
            <v>5.8322786008331073E-2</v>
          </cell>
          <cell r="AC39">
            <v>1</v>
          </cell>
          <cell r="AD39">
            <v>1.09750924462426</v>
          </cell>
          <cell r="AE39">
            <v>0.72132949175276095</v>
          </cell>
          <cell r="AF39">
            <v>225.08792</v>
          </cell>
          <cell r="AG39">
            <v>225.08792</v>
          </cell>
          <cell r="AH39">
            <v>0.69679445477985691</v>
          </cell>
          <cell r="AI39">
            <v>5.8208239039354006E-3</v>
          </cell>
          <cell r="AJ39">
            <v>9.4925097753479123E-3</v>
          </cell>
          <cell r="AK39">
            <v>-1.2571784397985369E-2</v>
          </cell>
          <cell r="AL39">
            <v>1781.6634852336849</v>
          </cell>
          <cell r="AM39">
            <v>-0.35333296291628619</v>
          </cell>
          <cell r="AN39">
            <v>372.82919615384401</v>
          </cell>
          <cell r="AO39">
            <v>8.4040374455796041E-2</v>
          </cell>
          <cell r="AP39">
            <v>-0.1979243566685773</v>
          </cell>
          <cell r="AQ39">
            <v>372.51613220143372</v>
          </cell>
          <cell r="AR39">
            <v>373.56857936126067</v>
          </cell>
          <cell r="AS39">
            <v>58.372634556629087</v>
          </cell>
          <cell r="AT39">
            <v>58.344188650160383</v>
          </cell>
          <cell r="AU39">
            <v>0.54139579928351722</v>
          </cell>
          <cell r="AV39">
            <v>0.99414544440126207</v>
          </cell>
          <cell r="AW39">
            <v>7.9652820000000002</v>
          </cell>
          <cell r="AX39">
            <v>7.6</v>
          </cell>
          <cell r="AY39">
            <v>1593.64555143096</v>
          </cell>
          <cell r="AZ39">
            <v>76.672194498175401</v>
          </cell>
          <cell r="BA39">
            <v>4516.7372434229037</v>
          </cell>
          <cell r="BB39">
            <v>4156.9663847852426</v>
          </cell>
          <cell r="BC39">
            <v>6600735.5430679163</v>
          </cell>
          <cell r="BD39">
            <v>4175.5</v>
          </cell>
          <cell r="BE39">
            <v>6654266.9999999739</v>
          </cell>
          <cell r="BF39">
            <v>974.16686150506609</v>
          </cell>
          <cell r="BG39">
            <v>0.47463272243521981</v>
          </cell>
          <cell r="BH39">
            <v>4242.6000000000004</v>
          </cell>
          <cell r="BI39">
            <v>7741.5374999999894</v>
          </cell>
          <cell r="BJ39">
            <v>10332.799999999999</v>
          </cell>
          <cell r="BK39">
            <v>-6.6994332756779222</v>
          </cell>
          <cell r="BL39">
            <v>-6.6889169064351837</v>
          </cell>
          <cell r="BM39">
            <v>-6.6950231371931483</v>
          </cell>
          <cell r="BN39">
            <v>6.5577553243791803E-2</v>
          </cell>
          <cell r="BO39">
            <v>1</v>
          </cell>
          <cell r="BP39">
            <v>1.06518926686893</v>
          </cell>
          <cell r="BQ39">
            <v>0.73292516471066094</v>
          </cell>
          <cell r="BR39">
            <v>273.2559</v>
          </cell>
          <cell r="BS39">
            <v>273.2559</v>
          </cell>
          <cell r="BT39">
            <v>0.75925597169135006</v>
          </cell>
          <cell r="BU39">
            <v>4.7463272243547959E-3</v>
          </cell>
          <cell r="BV39">
            <v>3.9912984755673406E-3</v>
          </cell>
          <cell r="BW39">
            <v>-1.6241754856275659E-2</v>
          </cell>
          <cell r="BX39">
            <v>1587.873206583296</v>
          </cell>
          <cell r="BY39">
            <v>0.1570028072258367</v>
          </cell>
          <cell r="BZ39">
            <v>73.036025114975899</v>
          </cell>
          <cell r="CA39">
            <v>-1.375411518158254</v>
          </cell>
          <cell r="CB39">
            <v>-4.1156099230876269</v>
          </cell>
          <cell r="CC39">
            <v>74.054580342733615</v>
          </cell>
          <cell r="CD39">
            <v>76.170923188217643</v>
          </cell>
          <cell r="CE39">
            <v>66.1158946221056</v>
          </cell>
          <cell r="CF39">
            <v>64.690761275972051</v>
          </cell>
          <cell r="CG39">
            <v>4.8311607439521786</v>
          </cell>
          <cell r="CH39">
            <v>2.4714412085088182</v>
          </cell>
          <cell r="CI39">
            <v>17.149848571923371</v>
          </cell>
          <cell r="CJ39">
            <v>21.1</v>
          </cell>
          <cell r="CK39">
            <v>1651.25932615793</v>
          </cell>
          <cell r="CL39">
            <v>12.0399553327966</v>
          </cell>
          <cell r="CM39">
            <v>3995.775599684187</v>
          </cell>
          <cell r="CN39">
            <v>3310.506135064486</v>
          </cell>
          <cell r="CO39">
            <v>5462301.6265344024</v>
          </cell>
          <cell r="CP39">
            <v>3222.12</v>
          </cell>
          <cell r="CQ39">
            <v>5320555.699999989</v>
          </cell>
          <cell r="CR39">
            <v>162.25038910281</v>
          </cell>
          <cell r="CS39">
            <v>-7.4185187861053334</v>
          </cell>
          <cell r="CT39">
            <v>3222.12</v>
          </cell>
          <cell r="CU39">
            <v>6176.7330000000002</v>
          </cell>
          <cell r="CV39">
            <v>7868.9</v>
          </cell>
          <cell r="CW39">
            <v>-7.55685385165427</v>
          </cell>
          <cell r="CX39">
            <v>-7.5579267748048968</v>
          </cell>
          <cell r="CY39">
            <v>-7.5600943917234904</v>
          </cell>
          <cell r="CZ39">
            <v>5.4169851903543058E-2</v>
          </cell>
          <cell r="DA39">
            <v>1.9492105879999999</v>
          </cell>
          <cell r="DB39">
            <v>0.68096353131754395</v>
          </cell>
          <cell r="DC39">
            <v>0.46804136816272901</v>
          </cell>
          <cell r="DD39">
            <v>17.478208978413299</v>
          </cell>
          <cell r="DE39">
            <v>34.068710000000003</v>
          </cell>
          <cell r="DF39">
            <v>0.38087107239978102</v>
          </cell>
          <cell r="DG39">
            <v>-3.1858416517309258E-2</v>
          </cell>
          <cell r="DH39">
            <v>8.7355016432821963E-3</v>
          </cell>
          <cell r="DI39">
            <v>0.1074096710268761</v>
          </cell>
          <cell r="DJ39">
            <v>1649.9898818124379</v>
          </cell>
          <cell r="DK39">
            <v>-7.5493645043489543E-2</v>
          </cell>
          <cell r="DL39">
            <v>15.338135845004301</v>
          </cell>
          <cell r="DM39">
            <v>1.4589980551552579</v>
          </cell>
          <cell r="DN39">
            <v>-0.43931177843908881</v>
          </cell>
          <cell r="DO39">
            <v>15.11757078131815</v>
          </cell>
          <cell r="DP39">
            <v>15.4058154066503</v>
          </cell>
          <cell r="DQ39">
            <v>65.029752964031701</v>
          </cell>
          <cell r="DR39">
            <v>66.34559792780432</v>
          </cell>
          <cell r="DS39">
            <v>1.745731462005828</v>
          </cell>
          <cell r="DT39">
            <v>1.148186008839414</v>
          </cell>
          <cell r="DU39">
            <v>5.0118049999999998</v>
          </cell>
          <cell r="DV39">
            <v>3.6</v>
          </cell>
          <cell r="DW39">
            <v>1923.2078891258</v>
          </cell>
          <cell r="DX39">
            <v>3.19690257109455</v>
          </cell>
          <cell r="DY39">
            <v>347.45123289193128</v>
          </cell>
          <cell r="DZ39">
            <v>330.03765462929192</v>
          </cell>
          <cell r="EA39">
            <v>631814.29143315391</v>
          </cell>
          <cell r="EB39">
            <v>328.3</v>
          </cell>
          <cell r="EC39">
            <v>631389.15000000014</v>
          </cell>
          <cell r="ED39">
            <v>30.643468615247201</v>
          </cell>
          <cell r="EE39">
            <v>1.076838270585267</v>
          </cell>
          <cell r="EF39">
            <v>328.3</v>
          </cell>
          <cell r="EG39">
            <v>523.69899999999905</v>
          </cell>
          <cell r="EH39">
            <v>709.61</v>
          </cell>
          <cell r="EI39">
            <v>-7.1486950604084338</v>
          </cell>
          <cell r="EJ39">
            <v>-7.1613275165002444</v>
          </cell>
          <cell r="EK39">
            <v>-7.163617156872542</v>
          </cell>
          <cell r="EL39">
            <v>6.5310034261767458E-2</v>
          </cell>
          <cell r="EM39">
            <v>0.98295840899999998</v>
          </cell>
          <cell r="EN39">
            <v>0.866628403531159</v>
          </cell>
          <cell r="EO39">
            <v>0.78777192096520199</v>
          </cell>
          <cell r="EP39">
            <v>12.0829527386443</v>
          </cell>
          <cell r="EQ39">
            <v>11.877039999999999</v>
          </cell>
          <cell r="ER39">
            <v>0.75845680670810911</v>
          </cell>
          <cell r="ES39">
            <v>2.0446447723149411E-2</v>
          </cell>
          <cell r="ET39">
            <v>4.0093341210335918E-3</v>
          </cell>
          <cell r="EU39" t="e">
            <v>#N/A</v>
          </cell>
          <cell r="EV39">
            <v>1914.3703228130939</v>
          </cell>
          <cell r="EW39">
            <v>-0.42402411332678192</v>
          </cell>
          <cell r="EX39">
            <v>3806.9740040341298</v>
          </cell>
          <cell r="EY39">
            <v>-0.47025835046867748</v>
          </cell>
          <cell r="EZ39">
            <v>-2.9182566797461229</v>
          </cell>
          <cell r="FA39">
            <v>3824.9612034957559</v>
          </cell>
          <cell r="FB39">
            <v>3921.4108377469688</v>
          </cell>
          <cell r="FC39">
            <v>65.745969666883838</v>
          </cell>
          <cell r="FD39">
            <v>65.98303076820622</v>
          </cell>
          <cell r="FE39">
            <v>0.78876558894913629</v>
          </cell>
          <cell r="FF39">
            <v>2.3198435128577439</v>
          </cell>
          <cell r="FG39">
            <v>7.6283600000000007</v>
          </cell>
          <cell r="FH39">
            <v>7.3</v>
          </cell>
          <cell r="FI39">
            <v>1812.3637161481799</v>
          </cell>
          <cell r="FJ39">
            <v>1004.79200639907</v>
          </cell>
          <cell r="FK39">
            <v>5279.7780294160184</v>
          </cell>
          <cell r="FL39">
            <v>4877.0175541312583</v>
          </cell>
          <cell r="FM39">
            <v>8923768.750656236</v>
          </cell>
          <cell r="FN39">
            <v>4876.7700000000004</v>
          </cell>
          <cell r="FO39">
            <v>8838480.9999999609</v>
          </cell>
          <cell r="FP39">
            <v>11778.477138699</v>
          </cell>
          <cell r="FQ39">
            <v>-0.72159737369226296</v>
          </cell>
          <cell r="FR39">
            <v>4876.7700000000004</v>
          </cell>
          <cell r="FS39">
            <v>8001.7209999999995</v>
          </cell>
          <cell r="FT39">
            <v>10200.77</v>
          </cell>
          <cell r="FU39">
            <v>-5.4328269146246173</v>
          </cell>
          <cell r="FV39">
            <v>-5.4109590518398534</v>
          </cell>
          <cell r="FW39">
            <v>-5.4343554061143964</v>
          </cell>
          <cell r="FX39">
            <v>6.6914787304854992E-2</v>
          </cell>
          <cell r="FY39">
            <v>30.803599999999999</v>
          </cell>
          <cell r="FZ39">
            <v>17.635287862272101</v>
          </cell>
          <cell r="GA39">
            <v>0.60986665958584407</v>
          </cell>
          <cell r="GB39">
            <v>87.797075666480495</v>
          </cell>
          <cell r="GC39">
            <v>2704.4659999999999</v>
          </cell>
          <cell r="GD39">
            <v>0.64448049354040504</v>
          </cell>
          <cell r="GE39">
            <v>5.6222600472340942E-2</v>
          </cell>
          <cell r="GF39">
            <v>9.6454674319940356E-3</v>
          </cell>
          <cell r="GG39">
            <v>3.9262917329287307E-2</v>
          </cell>
          <cell r="GH39">
            <v>1829.759407590614</v>
          </cell>
          <cell r="GI39">
            <v>-0.73850175626585246</v>
          </cell>
          <cell r="GJ39">
            <v>2864.2194904456601</v>
          </cell>
          <cell r="GK39">
            <v>0.237102896657615</v>
          </cell>
          <cell r="GL39">
            <v>0.30856220661357181</v>
          </cell>
          <cell r="GM39">
            <v>2857.4444069863148</v>
          </cell>
          <cell r="GN39">
            <v>2855.4087781120802</v>
          </cell>
          <cell r="GO39">
            <v>67.719326322606619</v>
          </cell>
          <cell r="GP39">
            <v>67.818808649772194</v>
          </cell>
          <cell r="GQ39">
            <v>0.15344668154657631</v>
          </cell>
          <cell r="GR39">
            <v>1.0871917907300239</v>
          </cell>
          <cell r="GS39">
            <v>8.8385730000000002</v>
          </cell>
          <cell r="GT39">
            <v>8.1999999999999993</v>
          </cell>
          <cell r="GU39">
            <v>1448.3376493421299</v>
          </cell>
          <cell r="GV39">
            <v>564.80344211955003</v>
          </cell>
          <cell r="GW39">
            <v>43281.353650100813</v>
          </cell>
          <cell r="GX39">
            <v>39455.899612348483</v>
          </cell>
          <cell r="GY39">
            <v>57347491.846209534</v>
          </cell>
          <cell r="GZ39">
            <v>39674</v>
          </cell>
          <cell r="HA39">
            <v>57461347.899999663</v>
          </cell>
          <cell r="HB39">
            <v>8741.27</v>
          </cell>
          <cell r="HC39">
            <v>-0.58666144132233367</v>
          </cell>
          <cell r="HD39">
            <v>39521</v>
          </cell>
          <cell r="HE39">
            <v>63819.1005</v>
          </cell>
          <cell r="HF39">
            <v>81578</v>
          </cell>
          <cell r="HG39">
            <v>-6.8297876006304916</v>
          </cell>
          <cell r="HH39">
            <v>-6.8312261974394186</v>
          </cell>
          <cell r="HI39">
            <v>-6.8308666112777718</v>
          </cell>
          <cell r="HJ39">
            <v>5.5657524698014792E-2</v>
          </cell>
          <cell r="HK39">
            <v>1</v>
          </cell>
          <cell r="HL39">
            <v>1.11392923332298</v>
          </cell>
          <cell r="HM39">
            <v>0.77625335887021907</v>
          </cell>
          <cell r="HN39">
            <v>2223.36</v>
          </cell>
          <cell r="HO39">
            <v>2223.36</v>
          </cell>
          <cell r="HP39">
            <v>0.74812144413342196</v>
          </cell>
          <cell r="HQ39">
            <v>-5.8666144132216002E-3</v>
          </cell>
          <cell r="HR39">
            <v>3.0625317661994679E-3</v>
          </cell>
          <cell r="HS39">
            <v>-5.7519037137818432E-2</v>
          </cell>
          <cell r="HT39">
            <v>1453.4579723094571</v>
          </cell>
          <cell r="HU39">
            <v>-0.54921573865045481</v>
          </cell>
          <cell r="HV39">
            <v>1902.9073067249001</v>
          </cell>
          <cell r="HW39">
            <v>1.1369537561180201</v>
          </cell>
          <cell r="HX39">
            <v>-6.2294333718382333E-2</v>
          </cell>
          <cell r="HY39">
            <v>1881.515347311702</v>
          </cell>
          <cell r="HZ39">
            <v>1904.0934490523621</v>
          </cell>
          <cell r="IA39">
            <v>73.182345537749725</v>
          </cell>
          <cell r="IB39">
            <v>72.983331230058781</v>
          </cell>
          <cell r="IC39">
            <v>0.175761659063145</v>
          </cell>
          <cell r="ID39">
            <v>0.73597815212886886</v>
          </cell>
          <cell r="IE39">
            <v>5.3281599999999996</v>
          </cell>
          <cell r="IF39">
            <v>4.5999999999999996</v>
          </cell>
          <cell r="IG39">
            <v>1462.5844084476601</v>
          </cell>
          <cell r="IH39">
            <v>359.16878480486503</v>
          </cell>
          <cell r="II39">
            <v>2910.5121188732228</v>
          </cell>
          <cell r="IJ39">
            <v>2755.4353763602671</v>
          </cell>
          <cell r="IK39">
            <v>4027773.3315013428</v>
          </cell>
          <cell r="IL39">
            <v>2784.2</v>
          </cell>
          <cell r="IM39">
            <v>4072127.5099999751</v>
          </cell>
          <cell r="IN39">
            <v>4331.7702469981105</v>
          </cell>
          <cell r="IO39">
            <v>-0.23224823370657791</v>
          </cell>
          <cell r="IP39">
            <v>2782.44</v>
          </cell>
          <cell r="IQ39">
            <v>3987.9134999999901</v>
          </cell>
          <cell r="IR39">
            <v>5375.58</v>
          </cell>
          <cell r="IS39">
            <v>-5.2724573904530594</v>
          </cell>
          <cell r="IT39">
            <v>-5.2621054600738804</v>
          </cell>
          <cell r="IU39">
            <v>-5.2766440504257917</v>
          </cell>
          <cell r="IV39">
            <v>6.946625845911332E-2</v>
          </cell>
          <cell r="IW39">
            <v>7.4305172549999998</v>
          </cell>
          <cell r="IX39">
            <v>10.4428928125363</v>
          </cell>
          <cell r="IY39">
            <v>0.74411335731053396</v>
          </cell>
          <cell r="IZ39">
            <v>189.95706914619001</v>
          </cell>
          <cell r="JA39">
            <v>1411.47928</v>
          </cell>
          <cell r="JB39">
            <v>0.74092363925888804</v>
          </cell>
          <cell r="JC39">
            <v>1.4608849802780091E-2</v>
          </cell>
          <cell r="JD39">
            <v>5.3423582134120937E-3</v>
          </cell>
          <cell r="JE39">
            <v>9.1468212008308913E-3</v>
          </cell>
          <cell r="JF39">
            <v>1461.755686980307</v>
          </cell>
          <cell r="JG39">
            <v>7.4827142452438267E-2</v>
          </cell>
          <cell r="JH39">
            <v>16.6269526479931</v>
          </cell>
          <cell r="JI39">
            <v>0.98071145214129185</v>
          </cell>
          <cell r="JJ39">
            <v>-1.6829576153730821</v>
          </cell>
          <cell r="JK39">
            <v>16.46547386019682</v>
          </cell>
          <cell r="JL39">
            <v>16.911567155312358</v>
          </cell>
          <cell r="JM39">
            <v>62.10060394921431</v>
          </cell>
          <cell r="JN39">
            <v>62.888295608422851</v>
          </cell>
          <cell r="JO39">
            <v>4.4482968542937762</v>
          </cell>
          <cell r="JP39">
            <v>3.4608958697367238</v>
          </cell>
          <cell r="JQ39">
            <v>10.357866</v>
          </cell>
          <cell r="JR39">
            <v>11.2</v>
          </cell>
          <cell r="JS39">
            <v>1972.6883583132101</v>
          </cell>
          <cell r="JT39">
            <v>3.4864329144873301</v>
          </cell>
          <cell r="JU39">
            <v>671.13131307396702</v>
          </cell>
          <cell r="JV39">
            <v>601.6164309817251</v>
          </cell>
          <cell r="JW39">
            <v>1190053.817296359</v>
          </cell>
          <cell r="JX39">
            <v>588.5</v>
          </cell>
          <cell r="JY39">
            <v>1160927.0988673239</v>
          </cell>
          <cell r="JZ39">
            <v>29.923363548035699</v>
          </cell>
          <cell r="KA39">
            <v>0.1035186646193296</v>
          </cell>
          <cell r="KB39">
            <v>588.5</v>
          </cell>
          <cell r="KC39">
            <v>1067.18</v>
          </cell>
          <cell r="KD39">
            <v>1383.5</v>
          </cell>
          <cell r="KE39">
            <v>-7.4555729691101584</v>
          </cell>
          <cell r="KF39">
            <v>-7.4621598666751492</v>
          </cell>
          <cell r="KG39">
            <v>-7.4814390600753757</v>
          </cell>
          <cell r="KH39">
            <v>5.9364746845866907E-2</v>
          </cell>
          <cell r="KI39">
            <v>1</v>
          </cell>
          <cell r="KJ39">
            <v>0.59308859179867202</v>
          </cell>
          <cell r="KK39">
            <v>0.47061299599866502</v>
          </cell>
          <cell r="KL39">
            <v>7.8248599999999904</v>
          </cell>
          <cell r="KM39">
            <v>7.8248599999999904</v>
          </cell>
          <cell r="KN39">
            <v>0.40292935871327101</v>
          </cell>
          <cell r="KO39">
            <v>-9.152290784917444E-4</v>
          </cell>
          <cell r="KP39">
            <v>1.0306886936584669E-3</v>
          </cell>
          <cell r="KQ39">
            <v>6.9077856547749131E-2</v>
          </cell>
          <cell r="KR39">
            <v>1978.0939416073029</v>
          </cell>
          <cell r="KS39">
            <v>0.55060456548086112</v>
          </cell>
          <cell r="KT39">
            <v>190.85072719999999</v>
          </cell>
          <cell r="KU39">
            <v>-0.2441629904300302</v>
          </cell>
          <cell r="KV39">
            <v>-1.215499015765509</v>
          </cell>
          <cell r="KW39">
            <v>191.31785459500571</v>
          </cell>
          <cell r="KX39">
            <v>193.19905987120271</v>
          </cell>
          <cell r="KY39">
            <v>59.070720796646476</v>
          </cell>
          <cell r="KZ39">
            <v>58.899854043495203</v>
          </cell>
          <cell r="LA39">
            <v>2.611924971967738</v>
          </cell>
          <cell r="LB39">
            <v>3.7609254656558728</v>
          </cell>
          <cell r="LC39">
            <v>9.1544249999999998</v>
          </cell>
          <cell r="LD39">
            <v>10.6</v>
          </cell>
          <cell r="LE39">
            <v>2131.3880568447098</v>
          </cell>
          <cell r="LF39">
            <v>40.957067502896798</v>
          </cell>
          <cell r="LG39">
            <v>4953.0474616241581</v>
          </cell>
          <cell r="LH39">
            <v>4499.6244465353711</v>
          </cell>
          <cell r="LI39">
            <v>9626188.807171192</v>
          </cell>
          <cell r="LJ39">
            <v>4440.87</v>
          </cell>
          <cell r="LK39">
            <v>9465217.2799999658</v>
          </cell>
          <cell r="LL39">
            <v>727.029569698572</v>
          </cell>
          <cell r="LM39">
            <v>4.5213858603537336</v>
          </cell>
          <cell r="LN39">
            <v>4425.57</v>
          </cell>
          <cell r="LO39">
            <v>8409.2695000000003</v>
          </cell>
          <cell r="LP39">
            <v>10902.01</v>
          </cell>
          <cell r="LQ39">
            <v>-7.495684207132463</v>
          </cell>
          <cell r="LR39">
            <v>-7.4947389475603003</v>
          </cell>
          <cell r="LS39">
            <v>-7.5042009604672844</v>
          </cell>
          <cell r="LT39">
            <v>3.6925317295659899E-2</v>
          </cell>
          <cell r="LU39">
            <v>1</v>
          </cell>
          <cell r="LV39">
            <v>0.80864344344009997</v>
          </cell>
          <cell r="LW39">
            <v>0.83259970937118799</v>
          </cell>
          <cell r="LX39">
            <v>158.90226000000001</v>
          </cell>
          <cell r="LY39">
            <v>158.90226000000001</v>
          </cell>
          <cell r="LZ39">
            <v>0.80325116704671506</v>
          </cell>
          <cell r="MA39">
            <v>6.5515535521074947E-2</v>
          </cell>
          <cell r="MB39">
            <v>-1.844766713199639E-3</v>
          </cell>
          <cell r="MC39">
            <v>-1.696506698730536E-2</v>
          </cell>
          <cell r="MD39">
            <v>2139.3316090153221</v>
          </cell>
          <cell r="ME39">
            <v>-0.1457699635267096</v>
          </cell>
          <cell r="MF39">
            <v>992.92700077883205</v>
          </cell>
          <cell r="MG39">
            <v>3.5953181603726621</v>
          </cell>
          <cell r="MH39">
            <v>0.44135096076172159</v>
          </cell>
          <cell r="MI39">
            <v>958.46706049178101</v>
          </cell>
          <cell r="MJ39">
            <v>988.56396422498085</v>
          </cell>
          <cell r="MK39">
            <v>61.957903021748272</v>
          </cell>
          <cell r="ML39">
            <v>62.020346238102647</v>
          </cell>
          <cell r="MM39">
            <v>-0.42584620020633679</v>
          </cell>
          <cell r="MN39">
            <v>-2.8991295375568878E-2</v>
          </cell>
          <cell r="MO39">
            <v>13.746366999999999</v>
          </cell>
          <cell r="MP39">
            <v>11.5</v>
          </cell>
          <cell r="MQ39">
            <v>1762.2176818574001</v>
          </cell>
          <cell r="MR39">
            <v>229.87500632414699</v>
          </cell>
          <cell r="MS39">
            <v>20056.690617253898</v>
          </cell>
          <cell r="MT39">
            <v>17299.624316951609</v>
          </cell>
          <cell r="MU39">
            <v>30294582.768401779</v>
          </cell>
          <cell r="MV39">
            <v>17732.3</v>
          </cell>
          <cell r="MW39">
            <v>31248172.599999979</v>
          </cell>
          <cell r="MX39">
            <v>2882.7136345202898</v>
          </cell>
          <cell r="MY39">
            <v>0.65352789956996116</v>
          </cell>
          <cell r="MZ39">
            <v>17705.5</v>
          </cell>
          <cell r="NA39">
            <v>32338.888499999899</v>
          </cell>
          <cell r="NB39">
            <v>41423.519999999997</v>
          </cell>
          <cell r="NC39">
            <v>-7.1049698759389921</v>
          </cell>
          <cell r="ND39">
            <v>-7.1061590468056526</v>
          </cell>
          <cell r="NE39">
            <v>-7.1201470352720628</v>
          </cell>
          <cell r="NF39">
            <v>3.9360470214156312E-2</v>
          </cell>
          <cell r="NG39">
            <v>1</v>
          </cell>
          <cell r="NH39">
            <v>0.90542237683067694</v>
          </cell>
          <cell r="NI39">
            <v>0.75508471359114493</v>
          </cell>
          <cell r="NJ39">
            <v>749.74400000000003</v>
          </cell>
          <cell r="NK39">
            <v>749.74400000000003</v>
          </cell>
          <cell r="NL39">
            <v>0.74206216964848692</v>
          </cell>
          <cell r="NM39">
            <v>5.5738443431165782E-3</v>
          </cell>
          <cell r="NN39">
            <v>4.4847521456661786E-3</v>
          </cell>
          <cell r="NO39">
            <v>2.1195236801491692E-2</v>
          </cell>
          <cell r="NP39">
            <v>1751.1699799582709</v>
          </cell>
          <cell r="NQ39">
            <v>-0.22623497903269121</v>
          </cell>
          <cell r="NR39">
            <v>195.72035722335201</v>
          </cell>
          <cell r="NS39">
            <v>-0.1371941067893068</v>
          </cell>
          <cell r="NT39">
            <v>0.59442445605277783</v>
          </cell>
          <cell r="NU39">
            <v>195.98924291457169</v>
          </cell>
          <cell r="NV39">
            <v>194.5638222810822</v>
          </cell>
          <cell r="NW39">
            <v>66.4699197898167</v>
          </cell>
          <cell r="NX39">
            <v>66.079627949473334</v>
          </cell>
          <cell r="NY39">
            <v>0.58355109154053508</v>
          </cell>
          <cell r="NZ39">
            <v>2.16975995246047</v>
          </cell>
          <cell r="OA39">
            <v>8.4532889999999998</v>
          </cell>
          <cell r="OB39">
            <v>9.1999999999999993</v>
          </cell>
          <cell r="OC39">
            <v>1682.4987311791499</v>
          </cell>
          <cell r="OD39">
            <v>45.320699152140513</v>
          </cell>
          <cell r="OE39">
            <v>2588.6750416889931</v>
          </cell>
          <cell r="OF39">
            <v>2369.8468591441519</v>
          </cell>
          <cell r="OG39">
            <v>3999386.6235880251</v>
          </cell>
          <cell r="OH39">
            <v>2364.4</v>
          </cell>
          <cell r="OI39">
            <v>3978099.9999999818</v>
          </cell>
          <cell r="OJ39">
            <v>576.86469075130196</v>
          </cell>
          <cell r="OK39">
            <v>-1.9981098722144039</v>
          </cell>
          <cell r="OL39">
            <v>2368.6</v>
          </cell>
          <cell r="OM39">
            <v>3917.5084999999999</v>
          </cell>
          <cell r="ON39">
            <v>5200.6000000000004</v>
          </cell>
          <cell r="OO39">
            <v>-6.8260804850118904</v>
          </cell>
          <cell r="OP39">
            <v>-6.823553842271826</v>
          </cell>
          <cell r="OQ39">
            <v>-6.8281764484446539</v>
          </cell>
          <cell r="OR39">
            <v>6.3267455057420069E-2</v>
          </cell>
          <cell r="OS39">
            <v>1</v>
          </cell>
          <cell r="OT39">
            <v>1.21745916206709</v>
          </cell>
          <cell r="OU39">
            <v>0.75842902652483501</v>
          </cell>
          <cell r="OV39">
            <v>148.44</v>
          </cell>
          <cell r="OW39">
            <v>148.44</v>
          </cell>
          <cell r="OX39">
            <v>0.75565296018648498</v>
          </cell>
          <cell r="OY39">
            <v>-4.2615612934902396E-3</v>
          </cell>
          <cell r="OZ39">
            <v>-5.3134700889191852E-3</v>
          </cell>
          <cell r="PA39">
            <v>2.2883072534604569E-3</v>
          </cell>
          <cell r="PB39">
            <v>1687.6139519970361</v>
          </cell>
          <cell r="PC39">
            <v>-0.46507708973176909</v>
          </cell>
          <cell r="PD39">
            <v>2003.66350278347</v>
          </cell>
          <cell r="PE39">
            <v>1.0975184737358259</v>
          </cell>
          <cell r="PF39">
            <v>0.36303977819180933</v>
          </cell>
          <cell r="PG39">
            <v>1981.9116562232959</v>
          </cell>
          <cell r="PH39">
            <v>1996.4157195833079</v>
          </cell>
          <cell r="PI39">
            <v>62.731839937446367</v>
          </cell>
          <cell r="PJ39">
            <v>62.73490925371383</v>
          </cell>
          <cell r="PK39">
            <v>1.5159596651366241</v>
          </cell>
          <cell r="PL39">
            <v>1.031743953175557</v>
          </cell>
          <cell r="PM39">
            <v>8.8992719999999998</v>
          </cell>
          <cell r="PN39">
            <v>7.9</v>
          </cell>
          <cell r="PO39">
            <v>1489.7197953261</v>
          </cell>
          <cell r="PP39">
            <v>421.728701211513</v>
          </cell>
          <cell r="PQ39">
            <v>28435.701753648598</v>
          </cell>
          <cell r="PR39">
            <v>25905.13130948264</v>
          </cell>
          <cell r="PS39">
            <v>39225512.522972919</v>
          </cell>
          <cell r="PT39">
            <v>26188</v>
          </cell>
          <cell r="PU39">
            <v>39012781.999999903</v>
          </cell>
          <cell r="PV39">
            <v>5713.3482760569996</v>
          </cell>
          <cell r="PW39">
            <v>0.85266184876382489</v>
          </cell>
          <cell r="PX39">
            <v>26489</v>
          </cell>
          <cell r="PY39">
            <v>45326.7599999999</v>
          </cell>
          <cell r="PZ39">
            <v>61624</v>
          </cell>
          <cell r="QA39">
            <v>-6.7865735773811986</v>
          </cell>
          <cell r="QB39">
            <v>-6.7976332998226283</v>
          </cell>
          <cell r="QC39">
            <v>-6.8010236905365948</v>
          </cell>
          <cell r="QD39">
            <v>5.5999926731952032E-2</v>
          </cell>
          <cell r="QE39">
            <v>1</v>
          </cell>
          <cell r="QF39">
            <v>1.0985892438809399</v>
          </cell>
          <cell r="QG39">
            <v>0.78772228860155291</v>
          </cell>
          <cell r="QH39">
            <v>1578.3304000000001</v>
          </cell>
          <cell r="QI39">
            <v>1578.3304000000001</v>
          </cell>
          <cell r="QJ39">
            <v>0.77078016852082898</v>
          </cell>
          <cell r="QK39">
            <v>2.1508714948780192E-2</v>
          </cell>
          <cell r="QL39">
            <v>6.3620284214480453E-3</v>
          </cell>
          <cell r="QM39">
            <v>-2.269526520432229E-3</v>
          </cell>
          <cell r="QN39">
            <v>1514.1985599051691</v>
          </cell>
          <cell r="QO39">
            <v>-0.62174168314307332</v>
          </cell>
          <cell r="QP39">
            <v>41.433216552535299</v>
          </cell>
          <cell r="QQ39">
            <v>-0.66334727147200345</v>
          </cell>
          <cell r="QR39">
            <v>-2.0390604132205281</v>
          </cell>
          <cell r="QS39">
            <v>41.709898023004648</v>
          </cell>
          <cell r="QT39">
            <v>42.295650416696297</v>
          </cell>
          <cell r="QU39">
            <v>54.503371128310498</v>
          </cell>
          <cell r="QV39">
            <v>54.81543837090144</v>
          </cell>
          <cell r="QW39">
            <v>4.2906646652698832</v>
          </cell>
          <cell r="QX39">
            <v>1.7921153058964909</v>
          </cell>
          <cell r="QY39">
            <v>13.206216</v>
          </cell>
          <cell r="QZ39">
            <v>15</v>
          </cell>
          <cell r="RA39">
            <v>1922.9379761874</v>
          </cell>
          <cell r="RB39">
            <v>8.2022373829371595</v>
          </cell>
          <cell r="RC39">
            <v>1832.5031272233509</v>
          </cell>
          <cell r="RD39">
            <v>1590.4988060354799</v>
          </cell>
          <cell r="RE39">
            <v>3059337.0942866961</v>
          </cell>
          <cell r="RF39">
            <v>1548.76</v>
          </cell>
          <cell r="RG39">
            <v>2978169.4199999981</v>
          </cell>
          <cell r="RH39">
            <v>74.330315640348601</v>
          </cell>
          <cell r="RI39">
            <v>8.9592285831801242</v>
          </cell>
          <cell r="RJ39">
            <v>1548.76</v>
          </cell>
          <cell r="RK39">
            <v>3343.0419999999999</v>
          </cell>
          <cell r="RL39">
            <v>4305.4399999999996</v>
          </cell>
          <cell r="RM39">
            <v>-7.4733313162387498</v>
          </cell>
          <cell r="RN39">
            <v>-7.4844300035728084</v>
          </cell>
          <cell r="RO39">
            <v>-7.4841538760134307</v>
          </cell>
          <cell r="RP39">
            <v>8.7863595595604971E-2</v>
          </cell>
          <cell r="RQ39">
            <v>0.98387329391465905</v>
          </cell>
          <cell r="RR39">
            <v>0.62801356776107997</v>
          </cell>
          <cell r="RS39">
            <v>0.69415100044754396</v>
          </cell>
          <cell r="RT39">
            <v>28.760908721702201</v>
          </cell>
          <cell r="RU39">
            <v>28.297090000000001</v>
          </cell>
          <cell r="RV39">
            <v>0.79033052181041497</v>
          </cell>
          <cell r="RW39">
            <v>3.5604367896843583E-2</v>
          </cell>
          <cell r="RX39">
            <v>2.3743232418318369E-2</v>
          </cell>
          <cell r="RY39" t="e">
            <v>#N/A</v>
          </cell>
          <cell r="RZ39">
            <v>1923.507947744067</v>
          </cell>
          <cell r="SA39">
            <v>3.6518044687849922E-2</v>
          </cell>
          <cell r="SB39">
            <v>34393.521115379401</v>
          </cell>
          <cell r="SC39">
            <v>0.9652923884172715</v>
          </cell>
          <cell r="SD39">
            <v>0.62458346370042328</v>
          </cell>
          <cell r="SE39">
            <v>34064.697186302627</v>
          </cell>
          <cell r="SF39">
            <v>34180.038248592216</v>
          </cell>
          <cell r="SG39">
            <v>55.042221609419677</v>
          </cell>
          <cell r="SH39">
            <v>55.536743269551593</v>
          </cell>
          <cell r="SI39">
            <v>3.80892627341276</v>
          </cell>
          <cell r="SJ39">
            <v>3.1596062199113821</v>
          </cell>
          <cell r="SK39">
            <v>6.2940309999999986</v>
          </cell>
          <cell r="SL39">
            <v>5.6</v>
          </cell>
          <cell r="SM39">
            <v>1884.63234952529</v>
          </cell>
          <cell r="SN39">
            <v>8047.8732404279699</v>
          </cell>
          <cell r="SO39">
            <v>4371.435626920862</v>
          </cell>
          <cell r="SP39">
            <v>4096.2961134174184</v>
          </cell>
          <cell r="SQ39">
            <v>7732862.0207504332</v>
          </cell>
          <cell r="SR39">
            <v>4089.89</v>
          </cell>
          <cell r="SS39">
            <v>7707938.9999999879</v>
          </cell>
          <cell r="ST39">
            <v>65858.5376586169</v>
          </cell>
          <cell r="SU39">
            <v>-4.7177982603370907</v>
          </cell>
          <cell r="SV39">
            <v>4089.89</v>
          </cell>
          <cell r="SW39">
            <v>7871.2494999999999</v>
          </cell>
          <cell r="SX39">
            <v>10158.61</v>
          </cell>
          <cell r="SY39">
            <v>-3.745263943718979</v>
          </cell>
          <cell r="SZ39">
            <v>-3.746382253966543</v>
          </cell>
          <cell r="TA39">
            <v>-3.756968909623835</v>
          </cell>
          <cell r="TB39">
            <v>8.6896613946129964E-2</v>
          </cell>
          <cell r="TC39">
            <v>242.9579608</v>
          </cell>
          <cell r="TD39">
            <v>144.10090082058599</v>
          </cell>
          <cell r="TE39">
            <v>0.73284600703408898</v>
          </cell>
          <cell r="TF39">
            <v>71.785929312920004</v>
          </cell>
          <cell r="TG39">
            <v>17440.963</v>
          </cell>
          <cell r="TH39">
            <v>0.54603154535236398</v>
          </cell>
          <cell r="TI39">
            <v>-1.3466535367784299E-4</v>
          </cell>
          <cell r="TJ39">
            <v>7.9619965916594981E-3</v>
          </cell>
          <cell r="TK39">
            <v>4.417368499426589E-2</v>
          </cell>
          <cell r="TL39">
            <v>1887.7692936849569</v>
          </cell>
          <cell r="TM39">
            <v>-0.96546659107012989</v>
          </cell>
          <cell r="TN39">
            <v>169.61678048869101</v>
          </cell>
          <cell r="TO39">
            <v>3.185602186732384</v>
          </cell>
          <cell r="TP39">
            <v>4.1771331549492308</v>
          </cell>
          <cell r="TQ39">
            <v>164.38027873475971</v>
          </cell>
          <cell r="TR39">
            <v>162.81574982142121</v>
          </cell>
          <cell r="TS39">
            <v>66.665076014290008</v>
          </cell>
          <cell r="TT39">
            <v>66.946636835646558</v>
          </cell>
          <cell r="TU39">
            <v>3.5193628074471128</v>
          </cell>
          <cell r="TV39">
            <v>3.2893175671842019</v>
          </cell>
          <cell r="TW39">
            <v>4.2756517624100692</v>
          </cell>
          <cell r="TX39">
            <v>4.7</v>
          </cell>
          <cell r="TY39">
            <v>1855.3095292170899</v>
          </cell>
          <cell r="TZ39">
            <v>37.515879509072413</v>
          </cell>
          <cell r="UA39">
            <v>1948.657265290002</v>
          </cell>
          <cell r="UB39">
            <v>1865.3394665832991</v>
          </cell>
          <cell r="UC39">
            <v>3456319.6389706288</v>
          </cell>
          <cell r="UD39">
            <v>1849.26</v>
          </cell>
          <cell r="UE39">
            <v>3430949.699999996</v>
          </cell>
          <cell r="UF39">
            <v>381.11402688363302</v>
          </cell>
          <cell r="UG39">
            <v>-3.1106951212903189</v>
          </cell>
          <cell r="UH39">
            <v>1849.26</v>
          </cell>
          <cell r="UI39">
            <v>2910.7620000000002</v>
          </cell>
          <cell r="UJ39">
            <v>3931.85</v>
          </cell>
          <cell r="UK39">
            <v>-6.7279688345390394</v>
          </cell>
          <cell r="UL39">
            <v>-6.7629119536003781</v>
          </cell>
          <cell r="UM39">
            <v>-6.7641166786285467</v>
          </cell>
          <cell r="UN39">
            <v>5.1009662775530117E-2</v>
          </cell>
          <cell r="UO39">
            <v>1</v>
          </cell>
          <cell r="UP39">
            <v>1.1977691756189901</v>
          </cell>
          <cell r="UQ39">
            <v>0.80179502056441199</v>
          </cell>
          <cell r="UR39">
            <v>135.99789000000001</v>
          </cell>
          <cell r="US39">
            <v>135.99789000000001</v>
          </cell>
          <cell r="UT39">
            <v>1.09568650734628</v>
          </cell>
          <cell r="UU39" t="e">
            <v>#N/A</v>
          </cell>
          <cell r="UV39" t="e">
            <v>#N/A</v>
          </cell>
          <cell r="UW39">
            <v>-1.5799243911870909E-4</v>
          </cell>
          <cell r="UX39">
            <v>1852.9172308252789</v>
          </cell>
          <cell r="UY39">
            <v>-0.98600181966370659</v>
          </cell>
          <cell r="UZ39">
            <v>1810.71530244823</v>
          </cell>
          <cell r="VA39">
            <v>1.6419464527248631</v>
          </cell>
          <cell r="VB39">
            <v>0.78961375349542173</v>
          </cell>
          <cell r="VC39">
            <v>1781.464607518531</v>
          </cell>
          <cell r="VD39">
            <v>1796.529657189438</v>
          </cell>
          <cell r="VE39">
            <v>58.99842829050683</v>
          </cell>
          <cell r="VF39">
            <v>58.663700263256203</v>
          </cell>
          <cell r="VG39">
            <v>-0.97999132167645442</v>
          </cell>
          <cell r="VH39">
            <v>0.22683481929082211</v>
          </cell>
          <cell r="VI39">
            <v>9.1720299999999995</v>
          </cell>
          <cell r="VJ39">
            <v>9.1</v>
          </cell>
          <cell r="VK39">
            <v>1801.0042681586899</v>
          </cell>
          <cell r="VL39">
            <v>380.73329447667902</v>
          </cell>
          <cell r="VM39">
            <v>25884.86731262759</v>
          </cell>
          <cell r="VN39">
            <v>23510.699517253201</v>
          </cell>
          <cell r="VO39">
            <v>42477544.775496401</v>
          </cell>
          <cell r="VP39">
            <v>23663.599999999999</v>
          </cell>
          <cell r="VQ39">
            <v>42618244.599999972</v>
          </cell>
          <cell r="VR39">
            <v>5359.5678696666801</v>
          </cell>
          <cell r="VS39">
            <v>-0.93530915550918969</v>
          </cell>
          <cell r="VT39">
            <v>23515.4</v>
          </cell>
          <cell r="VU39">
            <v>44124.163999999997</v>
          </cell>
          <cell r="VV39">
            <v>57089.8</v>
          </cell>
          <cell r="VW39">
            <v>-6.9229117271634104</v>
          </cell>
          <cell r="VX39">
            <v>-6.929688855418231</v>
          </cell>
          <cell r="VY39">
            <v>-6.9370483905722216</v>
          </cell>
          <cell r="VZ39">
            <v>5.2271144965263798E-2</v>
          </cell>
          <cell r="WA39">
            <v>1</v>
          </cell>
          <cell r="WB39">
            <v>1.00443930868092</v>
          </cell>
          <cell r="WC39">
            <v>0.74861150075178595</v>
          </cell>
          <cell r="WD39">
            <v>1355.5223000000001</v>
          </cell>
          <cell r="WE39">
            <v>1355.5223000000001</v>
          </cell>
          <cell r="WF39">
            <v>0.71979071611653789</v>
          </cell>
          <cell r="WG39">
            <v>-9.3530915550908006E-3</v>
          </cell>
          <cell r="WH39">
            <v>-6.4963847790219121E-3</v>
          </cell>
          <cell r="WI39">
            <v>2.1700242734667301E-2</v>
          </cell>
          <cell r="WJ39">
            <v>1806.7324940427441</v>
          </cell>
          <cell r="WK39">
            <v>-0.55175363263234578</v>
          </cell>
          <cell r="WL39">
            <v>26.032502405100399</v>
          </cell>
          <cell r="WM39">
            <v>-3.1261616200680802</v>
          </cell>
          <cell r="WN39">
            <v>-1.109758405655259</v>
          </cell>
          <cell r="WO39">
            <v>26.87258277410551</v>
          </cell>
          <cell r="WP39">
            <v>26.32464233618489</v>
          </cell>
          <cell r="WQ39">
            <v>61.949807875171693</v>
          </cell>
          <cell r="WR39">
            <v>62.592655977228468</v>
          </cell>
          <cell r="WS39">
            <v>4.0053482751582159</v>
          </cell>
          <cell r="WT39">
            <v>4.2868740190067811</v>
          </cell>
          <cell r="WU39">
            <v>12.05312</v>
          </cell>
          <cell r="WV39">
            <v>13.7</v>
          </cell>
          <cell r="WW39">
            <v>1831.3596543354799</v>
          </cell>
          <cell r="WX39">
            <v>4.43862307770753</v>
          </cell>
          <cell r="WY39">
            <v>1635.2534800182859</v>
          </cell>
          <cell r="WZ39">
            <v>1438.154415767506</v>
          </cell>
          <cell r="XA39">
            <v>2662101.5630705291</v>
          </cell>
          <cell r="XB39">
            <v>1396.73</v>
          </cell>
          <cell r="XC39">
            <v>2557914.9699999951</v>
          </cell>
          <cell r="XD39">
            <v>44.250470038294999</v>
          </cell>
          <cell r="XE39">
            <v>-2.093504684272895</v>
          </cell>
          <cell r="XF39">
            <v>1396.73</v>
          </cell>
          <cell r="XG39">
            <v>2612.5324999999998</v>
          </cell>
          <cell r="XH39">
            <v>3443.07</v>
          </cell>
          <cell r="XI39">
            <v>-7.6576642108368143</v>
          </cell>
          <cell r="XJ39">
            <v>-7.6479895005976442</v>
          </cell>
          <cell r="XK39">
            <v>-7.6518537382760563</v>
          </cell>
          <cell r="XL39">
            <v>6.8315974305029115E-2</v>
          </cell>
          <cell r="XM39">
            <v>1.0019211460264099</v>
          </cell>
          <cell r="XN39">
            <v>0.513177646798472</v>
          </cell>
          <cell r="XO39">
            <v>0.58300973689666902</v>
          </cell>
          <cell r="XP39">
            <v>15.1772023779595</v>
          </cell>
          <cell r="XQ39">
            <v>15.20636</v>
          </cell>
          <cell r="XR39">
            <v>0.52227844426922498</v>
          </cell>
          <cell r="XS39">
            <v>2.3267617583807181E-2</v>
          </cell>
          <cell r="XT39">
            <v>6.5947639781350643E-3</v>
          </cell>
          <cell r="XU39">
            <v>-1.311725756435256E-2</v>
          </cell>
          <cell r="XV39">
            <v>1851.054055033328</v>
          </cell>
          <cell r="XW39">
            <v>0.70059261115527072</v>
          </cell>
          <cell r="XX39">
            <v>41.744328091675399</v>
          </cell>
          <cell r="XY39">
            <v>2.0364289320542679</v>
          </cell>
          <cell r="XZ39">
            <v>0.71855414128161321</v>
          </cell>
          <cell r="YA39">
            <v>40.911200566880687</v>
          </cell>
          <cell r="YB39">
            <v>41.446512459977427</v>
          </cell>
          <cell r="YC39">
            <v>59.082732766256491</v>
          </cell>
          <cell r="YD39">
            <v>58.829162570563213</v>
          </cell>
          <cell r="YE39">
            <v>0.25187719407284698</v>
          </cell>
          <cell r="YF39">
            <v>0.76118630610997329</v>
          </cell>
          <cell r="YG39">
            <v>3.2917350000000001</v>
          </cell>
          <cell r="YH39">
            <v>2.9</v>
          </cell>
          <cell r="YI39">
            <v>1587.7905930755501</v>
          </cell>
          <cell r="YJ39">
            <v>7.2654199015171299</v>
          </cell>
          <cell r="YK39">
            <v>197.49067533263209</v>
          </cell>
          <cell r="YL39">
            <v>283.0363535364022</v>
          </cell>
          <cell r="YM39">
            <v>450128.90152013733</v>
          </cell>
          <cell r="YN39">
            <v>286.81</v>
          </cell>
          <cell r="YO39">
            <v>455394.21999999852</v>
          </cell>
          <cell r="YP39">
            <v>82.286936030576712</v>
          </cell>
          <cell r="YQ39">
            <v>0.826805792868468</v>
          </cell>
          <cell r="YR39">
            <v>192.59</v>
          </cell>
          <cell r="YS39">
            <v>335.702</v>
          </cell>
          <cell r="YT39">
            <v>446.65</v>
          </cell>
          <cell r="YU39">
            <v>-6.2808079189722958</v>
          </cell>
          <cell r="YV39">
            <v>-6.2728644595192904</v>
          </cell>
          <cell r="YW39">
            <v>-6.2934084722024268</v>
          </cell>
          <cell r="YX39">
            <v>5.2328640339628987E-2</v>
          </cell>
          <cell r="YY39">
            <v>1</v>
          </cell>
          <cell r="YZ39">
            <v>1.16727919660414</v>
          </cell>
          <cell r="ZA39">
            <v>0.59914942085240197</v>
          </cell>
          <cell r="ZB39">
            <v>25.011089999999999</v>
          </cell>
          <cell r="ZC39">
            <v>25.011089999999999</v>
          </cell>
          <cell r="ZD39">
            <v>0.60215178049728002</v>
          </cell>
          <cell r="ZE39">
            <v>8.2680579286849021E-3</v>
          </cell>
          <cell r="ZF39">
            <v>8.2680579286849038E-3</v>
          </cell>
          <cell r="ZG39">
            <v>5.2581876215864659E-2</v>
          </cell>
          <cell r="ZH39">
            <v>1590.3571958018631</v>
          </cell>
          <cell r="ZI39">
            <v>-0.2025447044370354</v>
          </cell>
          <cell r="ZJ39">
            <v>17.745450398668101</v>
          </cell>
          <cell r="ZK39">
            <v>-1.097129090001814</v>
          </cell>
          <cell r="ZL39">
            <v>-0.89186810527633886</v>
          </cell>
          <cell r="ZM39">
            <v>17.94230059794371</v>
          </cell>
          <cell r="ZN39">
            <v>17.905140637216299</v>
          </cell>
          <cell r="ZO39">
            <v>60.69887588896794</v>
          </cell>
          <cell r="ZP39">
            <v>60.793203123585222</v>
          </cell>
          <cell r="ZQ39">
            <v>5.4239823374770957</v>
          </cell>
          <cell r="ZR39">
            <v>4.4118559354307862</v>
          </cell>
          <cell r="ZS39">
            <v>11.634449</v>
          </cell>
          <cell r="ZT39">
            <v>12.6</v>
          </cell>
          <cell r="ZU39">
            <v>2105.84687920026</v>
          </cell>
          <cell r="ZV39">
            <v>4.0241225960350802</v>
          </cell>
          <cell r="ZW39">
            <v>1091.3042606597589</v>
          </cell>
          <cell r="ZX39">
            <v>964.33702301847256</v>
          </cell>
          <cell r="ZY39">
            <v>2038879.5713732999</v>
          </cell>
          <cell r="ZZ39">
            <v>952.32</v>
          </cell>
          <cell r="AAA39">
            <v>2005440.0999999919</v>
          </cell>
          <cell r="AAB39">
            <v>33.965767047308631</v>
          </cell>
          <cell r="AAC39">
            <v>0.4644148229718148</v>
          </cell>
          <cell r="AAD39">
            <v>952.32</v>
          </cell>
          <cell r="AAE39">
            <v>1795.1089999999999</v>
          </cell>
          <cell r="AAF39">
            <v>2310.38</v>
          </cell>
          <cell r="AAG39">
            <v>-7.7901376028726634</v>
          </cell>
          <cell r="AAH39">
            <v>-7.7739469361160474</v>
          </cell>
          <cell r="AAI39">
            <v>-7.7898546615733144</v>
          </cell>
          <cell r="AAJ39">
            <v>6.3840360575448007E-2</v>
          </cell>
          <cell r="AAK39">
            <v>0.82675715419946305</v>
          </cell>
          <cell r="AAL39">
            <v>0.44026669698042897</v>
          </cell>
          <cell r="AAM39">
            <v>0.55451920495420404</v>
          </cell>
          <cell r="AAN39">
            <v>9.8401930466237388</v>
          </cell>
          <cell r="AAO39">
            <v>8.1354500000000005</v>
          </cell>
          <cell r="AAP39">
            <v>0.35973906011766799</v>
          </cell>
          <cell r="AAQ39">
            <v>-4.0114087751252941E-2</v>
          </cell>
          <cell r="AAR39">
            <v>3.0599506396050361E-3</v>
          </cell>
          <cell r="AAS39">
            <v>1.9614545558791649E-2</v>
          </cell>
          <cell r="AAT39">
            <v>2114.28113066882</v>
          </cell>
          <cell r="AAU39">
            <v>-0.39039211199085599</v>
          </cell>
          <cell r="AAV39">
            <v>6.8277563875981899</v>
          </cell>
          <cell r="AAW39">
            <v>-0.32729275375127381</v>
          </cell>
          <cell r="AAX39">
            <v>0.56923415108913744</v>
          </cell>
          <cell r="AAY39">
            <v>6.8501765189639299</v>
          </cell>
          <cell r="AAZ39">
            <v>6.789110452348261</v>
          </cell>
          <cell r="ABA39">
            <v>56.833578866844228</v>
          </cell>
          <cell r="ABB39">
            <v>57.063333754278631</v>
          </cell>
          <cell r="ABC39">
            <v>1.8444714708561349</v>
          </cell>
          <cell r="ABD39">
            <v>1.1486265639786279</v>
          </cell>
          <cell r="ABE39">
            <v>6.9110009999999997</v>
          </cell>
          <cell r="ABF39">
            <v>6.9</v>
          </cell>
          <cell r="ABG39">
            <v>2071.8886440891301</v>
          </cell>
          <cell r="ABH39">
            <v>1.0198505493297401</v>
          </cell>
          <cell r="ABI39">
            <v>171.32352946382031</v>
          </cell>
          <cell r="ABJ39">
            <v>159.48335862934039</v>
          </cell>
          <cell r="ABK39">
            <v>327115.51580823679</v>
          </cell>
          <cell r="ABL39">
            <v>158.86000000000001</v>
          </cell>
          <cell r="ABM39">
            <v>329140.22999999922</v>
          </cell>
          <cell r="ABN39">
            <v>13.603773401949899</v>
          </cell>
          <cell r="ABO39">
            <v>-3.447812433506225</v>
          </cell>
          <cell r="ABP39">
            <v>158.86000000000001</v>
          </cell>
          <cell r="ABQ39">
            <v>300.23399999999901</v>
          </cell>
          <cell r="ABR39">
            <v>396.08</v>
          </cell>
          <cell r="ABS39">
            <v>-7.2503808582065927</v>
          </cell>
          <cell r="ABT39">
            <v>-7.2480282045195414</v>
          </cell>
          <cell r="ABU39">
            <v>-7.2430917229182086</v>
          </cell>
          <cell r="ABV39">
            <v>6.1047706487782218E-2</v>
          </cell>
          <cell r="ABW39">
            <v>0.95248078300000005</v>
          </cell>
          <cell r="ABX39">
            <v>0.70968451154993695</v>
          </cell>
          <cell r="ABY39">
            <v>0.69194952242820196</v>
          </cell>
          <cell r="ABZ39">
            <v>4.7244627716546814</v>
          </cell>
          <cell r="ACA39">
            <v>4.4999599999999997</v>
          </cell>
          <cell r="ACB39">
            <v>0.66214579432106102</v>
          </cell>
          <cell r="ACC39">
            <v>-3.4478124335063413E-2</v>
          </cell>
          <cell r="ACD39">
            <v>-2.6870106812744449E-2</v>
          </cell>
          <cell r="ACE39" t="e">
            <v>#N/A</v>
          </cell>
          <cell r="ACF39">
            <v>2051.0949770533421</v>
          </cell>
          <cell r="ACG39">
            <v>-0.63475895766321733</v>
          </cell>
          <cell r="ACH39">
            <v>660.41233727682993</v>
          </cell>
          <cell r="ACI39">
            <v>-0.2405110404699817</v>
          </cell>
          <cell r="ACJ39">
            <v>0.84281616632295719</v>
          </cell>
          <cell r="ACK39">
            <v>662.00453126292882</v>
          </cell>
          <cell r="ACL39">
            <v>654.89279492908338</v>
          </cell>
          <cell r="ACM39">
            <v>71.865158013739801</v>
          </cell>
          <cell r="ACN39">
            <v>71.769333150842598</v>
          </cell>
          <cell r="ACO39">
            <v>-0.11693407210886519</v>
          </cell>
          <cell r="ACP39">
            <v>1.285938608982562</v>
          </cell>
          <cell r="ACQ39">
            <v>4.3399089999999996</v>
          </cell>
          <cell r="ACR39">
            <v>3.4</v>
          </cell>
          <cell r="ACS39">
            <v>1445.91168800379</v>
          </cell>
          <cell r="ACT39">
            <v>132.837113468203</v>
          </cell>
          <cell r="ACU39">
            <v>8721.2747969907341</v>
          </cell>
          <cell r="ACV39">
            <v>8342.7794071614026</v>
          </cell>
          <cell r="ACW39">
            <v>12154306.01517134</v>
          </cell>
          <cell r="ACX39">
            <v>8436</v>
          </cell>
          <cell r="ACY39">
            <v>12197710.99999997</v>
          </cell>
          <cell r="ACZ39">
            <v>1676.90027182517</v>
          </cell>
          <cell r="ADA39">
            <v>1.291211860033181</v>
          </cell>
          <cell r="ADB39">
            <v>8398</v>
          </cell>
          <cell r="ADC39">
            <v>12151.8125</v>
          </cell>
          <cell r="ADD39">
            <v>16149</v>
          </cell>
          <cell r="ADE39">
            <v>-6.7116746737025066</v>
          </cell>
          <cell r="ADF39">
            <v>-6.7117925257661479</v>
          </cell>
          <cell r="ADG39">
            <v>-6.7069495466052667</v>
          </cell>
          <cell r="ADH39">
            <v>6.0757711328615252E-2</v>
          </cell>
          <cell r="ADI39">
            <v>1</v>
          </cell>
          <cell r="ADJ39">
            <v>1.09880924372952</v>
          </cell>
          <cell r="ADK39">
            <v>0.761495465202363</v>
          </cell>
          <cell r="ADL39">
            <v>502.90100000000001</v>
          </cell>
          <cell r="ADM39">
            <v>502.90100000000001</v>
          </cell>
          <cell r="ADN39">
            <v>0.74906566900815907</v>
          </cell>
          <cell r="ADO39">
            <v>1.29121186003323E-2</v>
          </cell>
          <cell r="ADP39">
            <v>9.8645209584188823E-3</v>
          </cell>
          <cell r="ADQ39">
            <v>-2.2475686070287961E-2</v>
          </cell>
          <cell r="ADR39">
            <v>1456.8653229328031</v>
          </cell>
          <cell r="ADS39">
            <v>-0.52200750016930808</v>
          </cell>
          <cell r="ADT39">
            <v>1219.25899563696</v>
          </cell>
          <cell r="ADU39">
            <v>-3.224146219702972</v>
          </cell>
          <cell r="ADV39">
            <v>-1.913645978825018</v>
          </cell>
          <cell r="ADW39">
            <v>1259.8793480085981</v>
          </cell>
          <cell r="ADX39">
            <v>1243.046505096667</v>
          </cell>
          <cell r="ADY39">
            <v>58.917728983290623</v>
          </cell>
          <cell r="ADZ39">
            <v>58.639029496017201</v>
          </cell>
          <cell r="AEA39">
            <v>3.3832236780095388</v>
          </cell>
          <cell r="AEB39">
            <v>3.2027460999817241</v>
          </cell>
          <cell r="AEC39">
            <v>16.740487000000002</v>
          </cell>
          <cell r="AED39">
            <v>20.7</v>
          </cell>
          <cell r="AEE39">
            <v>2078.4752039400501</v>
          </cell>
          <cell r="AEF39">
            <v>184.29300604098901</v>
          </cell>
          <cell r="AEG39">
            <v>17277.655798533338</v>
          </cell>
          <cell r="AEH39">
            <v>14385.292075675119</v>
          </cell>
          <cell r="AEI39">
            <v>30002554.015845869</v>
          </cell>
          <cell r="AEJ39">
            <v>13766.3</v>
          </cell>
          <cell r="AEK39">
            <v>28612913.19999991</v>
          </cell>
          <cell r="AEL39">
            <v>2295.7033445521402</v>
          </cell>
          <cell r="AEM39">
            <v>-7.5248666105607764</v>
          </cell>
          <cell r="AEN39">
            <v>13766.3</v>
          </cell>
          <cell r="AEO39">
            <v>29464.43</v>
          </cell>
          <cell r="AEP39">
            <v>38232.300000000003</v>
          </cell>
          <cell r="AEQ39">
            <v>-6.7626691625901394</v>
          </cell>
          <cell r="AER39">
            <v>-6.7671609341926429</v>
          </cell>
          <cell r="AES39">
            <v>-6.7607223459148971</v>
          </cell>
          <cell r="AET39">
            <v>6.2892184892128125E-2</v>
          </cell>
          <cell r="AEU39">
            <v>3.857422745</v>
          </cell>
          <cell r="AEV39">
            <v>2.1952684890764602</v>
          </cell>
          <cell r="AEW39">
            <v>0.76949198025847709</v>
          </cell>
          <cell r="AEX39">
            <v>211.218747298593</v>
          </cell>
          <cell r="AEY39">
            <v>814.76</v>
          </cell>
          <cell r="AEZ39">
            <v>0.73554669537060602</v>
          </cell>
          <cell r="AFA39">
            <v>-5.5257114603173972E-2</v>
          </cell>
          <cell r="AFB39">
            <v>-2.2935137502544341E-2</v>
          </cell>
          <cell r="AFC39" t="e">
            <v>#N/A</v>
          </cell>
          <cell r="AFD39">
            <v>2085.6409350616409</v>
          </cell>
          <cell r="AFE39">
            <v>-7.6148560295252743E-2</v>
          </cell>
          <cell r="AFF39">
            <v>196.394377765472</v>
          </cell>
          <cell r="AFG39">
            <v>-0.11037766571389</v>
          </cell>
          <cell r="AFH39">
            <v>1.5749202409521379</v>
          </cell>
          <cell r="AFI39">
            <v>196.61139283140679</v>
          </cell>
          <cell r="AFJ39">
            <v>193.34928080631789</v>
          </cell>
          <cell r="AFK39">
            <v>68.453120678630427</v>
          </cell>
          <cell r="AFL39">
            <v>68.026773107687717</v>
          </cell>
          <cell r="AFM39">
            <v>-0.50653769462600806</v>
          </cell>
          <cell r="AFN39">
            <v>0.39311467858036409</v>
          </cell>
          <cell r="AFO39">
            <v>5.9606759999999994</v>
          </cell>
          <cell r="AFP39">
            <v>6</v>
          </cell>
          <cell r="AFQ39">
            <v>1896.9854813560501</v>
          </cell>
          <cell r="AFR39">
            <v>47.593902338254999</v>
          </cell>
          <cell r="AFS39">
            <v>5444.526187012435</v>
          </cell>
          <cell r="AFT39">
            <v>5119.9956212694697</v>
          </cell>
          <cell r="AFU39">
            <v>9746281.5700322706</v>
          </cell>
          <cell r="AFV39">
            <v>5149.93</v>
          </cell>
          <cell r="AFW39">
            <v>9769342.4399999641</v>
          </cell>
          <cell r="AFX39">
            <v>523.67215873696898</v>
          </cell>
          <cell r="AFY39">
            <v>-0.61179960416610779</v>
          </cell>
          <cell r="AFZ39">
            <v>5159.88</v>
          </cell>
          <cell r="AGA39">
            <v>8003.5049999999901</v>
          </cell>
          <cell r="AGB39">
            <v>10419.629999999999</v>
          </cell>
          <cell r="AGC39">
            <v>-7.3727720905224858</v>
          </cell>
          <cell r="AGD39">
            <v>-7.3687779693029523</v>
          </cell>
          <cell r="AGE39">
            <v>-7.370131543028954</v>
          </cell>
          <cell r="AGF39">
            <v>5.7528664084172787E-2</v>
          </cell>
          <cell r="AGG39">
            <v>1</v>
          </cell>
          <cell r="AGH39">
            <v>0.81975843579005503</v>
          </cell>
          <cell r="AGI39">
            <v>0.72585713309081401</v>
          </cell>
          <cell r="AGJ39">
            <v>142.55426</v>
          </cell>
          <cell r="AGK39">
            <v>142.55426</v>
          </cell>
          <cell r="AGL39">
            <v>0.76161378075127206</v>
          </cell>
          <cell r="AGM39">
            <v>-2.9333145325488169E-3</v>
          </cell>
          <cell r="AGN39">
            <v>5.711270523547138E-3</v>
          </cell>
          <cell r="AGO39">
            <v>-1.4508156043121679E-2</v>
          </cell>
          <cell r="AGP39">
            <v>1903.5722471215211</v>
          </cell>
          <cell r="AGQ39">
            <v>-0.16719872054927751</v>
          </cell>
          <cell r="AGR39">
            <v>580.08499576991505</v>
          </cell>
          <cell r="AGS39">
            <v>2.7569907944489098</v>
          </cell>
          <cell r="AGT39">
            <v>-2.4884770333448381</v>
          </cell>
          <cell r="AGU39">
            <v>564.5211983000695</v>
          </cell>
          <cell r="AGV39">
            <v>594.88866353597996</v>
          </cell>
          <cell r="AGW39">
            <v>63.532676926300333</v>
          </cell>
          <cell r="AGX39">
            <v>64.490062532388123</v>
          </cell>
          <cell r="AGY39">
            <v>12.134118414401931</v>
          </cell>
          <cell r="AGZ39">
            <v>5.9279326455896184</v>
          </cell>
          <cell r="AHA39">
            <v>9.1227985493000787</v>
          </cell>
          <cell r="AHB39">
            <v>10.5</v>
          </cell>
          <cell r="AHC39">
            <v>1867.17613511735</v>
          </cell>
          <cell r="AHD39">
            <v>92.412702249999995</v>
          </cell>
          <cell r="AHE39">
            <v>10858.2914657248</v>
          </cell>
          <cell r="AHF39">
            <v>9867.7114094108856</v>
          </cell>
          <cell r="AHG39">
            <v>18354017.245359741</v>
          </cell>
          <cell r="AHH39">
            <v>9573.9</v>
          </cell>
          <cell r="AHI39">
            <v>17876157.600000001</v>
          </cell>
          <cell r="AHJ39">
            <v>1007.5050197463499</v>
          </cell>
          <cell r="AHK39">
            <v>-38.717282099115103</v>
          </cell>
          <cell r="AHL39">
            <v>9573.9</v>
          </cell>
          <cell r="AHM39">
            <v>16837.154500000001</v>
          </cell>
          <cell r="AHN39">
            <v>21675.78</v>
          </cell>
          <cell r="AHO39">
            <v>-6.9114926228669606</v>
          </cell>
          <cell r="AHP39">
            <v>-6.9173105382137674</v>
          </cell>
          <cell r="AHQ39">
            <v>-6.9558367322057979</v>
          </cell>
          <cell r="AHR39">
            <v>9.5173287204123533E-2</v>
          </cell>
          <cell r="AHS39">
            <v>3.1269658819999999</v>
          </cell>
          <cell r="AHT39">
            <v>1.1933291786748801</v>
          </cell>
          <cell r="AHU39">
            <v>0.40614945303437899</v>
          </cell>
          <cell r="AHV39">
            <v>48.696246056451201</v>
          </cell>
          <cell r="AHW39">
            <v>152.2715</v>
          </cell>
          <cell r="AHX39">
            <v>0.318728675217272</v>
          </cell>
          <cell r="AHY39">
            <v>-0.21416889915802659</v>
          </cell>
          <cell r="AHZ39">
            <v>-9.6556923836493516E-2</v>
          </cell>
          <cell r="AIA39">
            <v>4.3009138407327147E-2</v>
          </cell>
          <cell r="AIB39">
            <v>1860.007501623468</v>
          </cell>
          <cell r="AIC39">
            <v>6.4474888995724733E-2</v>
          </cell>
          <cell r="AID39">
            <v>3584.6360045420502</v>
          </cell>
          <cell r="AIE39">
            <v>-0.26844789279193432</v>
          </cell>
          <cell r="AIF39">
            <v>0.23897257859621929</v>
          </cell>
          <cell r="AIG39">
            <v>3594.284786311845</v>
          </cell>
          <cell r="AIH39">
            <v>3576.0901297460709</v>
          </cell>
          <cell r="AII39">
            <v>71.922072920637518</v>
          </cell>
          <cell r="AIJ39">
            <v>71.78403757304747</v>
          </cell>
          <cell r="AIK39">
            <v>2.578490329917837</v>
          </cell>
          <cell r="AIL39">
            <v>2.242438036089212</v>
          </cell>
          <cell r="AIM39">
            <v>6.4434360000000002</v>
          </cell>
          <cell r="AIN39">
            <v>5.2</v>
          </cell>
          <cell r="AIO39">
            <v>1596.0541124566601</v>
          </cell>
          <cell r="AIP39">
            <v>754.77999711667394</v>
          </cell>
          <cell r="AIQ39">
            <v>4677.2928347386078</v>
          </cell>
          <cell r="AIR39">
            <v>4375.9144643996397</v>
          </cell>
          <cell r="AIS39">
            <v>7052948.310569494</v>
          </cell>
          <cell r="AIT39">
            <v>4442.6000000000004</v>
          </cell>
          <cell r="AIU39">
            <v>7090629.9999999581</v>
          </cell>
          <cell r="AIV39">
            <v>12268.3067252816</v>
          </cell>
          <cell r="AIW39">
            <v>-1.205872303406186</v>
          </cell>
          <cell r="AIX39">
            <v>4327</v>
          </cell>
          <cell r="AIY39">
            <v>6515.7839999999896</v>
          </cell>
          <cell r="AIZ39">
            <v>8926.75</v>
          </cell>
          <cell r="AJA39">
            <v>-5.3640439583373718</v>
          </cell>
          <cell r="AJB39">
            <v>-5.3634705689909161</v>
          </cell>
          <cell r="AJC39">
            <v>-5.3578923677062962</v>
          </cell>
          <cell r="AJD39">
            <v>4.6024988527846852E-2</v>
          </cell>
          <cell r="AJE39">
            <v>9.1610713730000004</v>
          </cell>
          <cell r="AJF39">
            <v>11.482192097224299</v>
          </cell>
          <cell r="AJG39">
            <v>0.831019181724995</v>
          </cell>
          <cell r="AJH39">
            <v>284.18521087751799</v>
          </cell>
          <cell r="AJI39">
            <v>2603.4409999999998</v>
          </cell>
          <cell r="AJJ39">
            <v>0.6998924749445069</v>
          </cell>
          <cell r="AJK39">
            <v>-6.9923530130680187E-3</v>
          </cell>
          <cell r="AJL39">
            <v>1.0517073104591081E-2</v>
          </cell>
          <cell r="AJM39">
            <v>-4.5350400287583442E-2</v>
          </cell>
          <cell r="AJN39">
            <v>1611.765579046147</v>
          </cell>
          <cell r="AJO39">
            <v>-0.68124895581788136</v>
          </cell>
          <cell r="AJP39">
            <v>33.237300327556298</v>
          </cell>
          <cell r="AJQ39">
            <v>0.1619876867681169</v>
          </cell>
          <cell r="AJR39">
            <v>-0.81435023054969857</v>
          </cell>
          <cell r="AJS39">
            <v>33.183547067274411</v>
          </cell>
          <cell r="AJT39">
            <v>33.510190642309588</v>
          </cell>
          <cell r="AJU39">
            <v>63.013605984030221</v>
          </cell>
          <cell r="AJV39">
            <v>62.56252174569822</v>
          </cell>
          <cell r="AJW39">
            <v>0.17378724232246509</v>
          </cell>
          <cell r="AJX39">
            <v>1.4827448535044141</v>
          </cell>
          <cell r="AJY39">
            <v>5.7313080000000003</v>
          </cell>
          <cell r="AJZ39">
            <v>6.3</v>
          </cell>
          <cell r="AKA39">
            <v>1720.1728855721301</v>
          </cell>
          <cell r="AKB39">
            <v>8.3967777244626394</v>
          </cell>
          <cell r="AKC39">
            <v>988.22164005200386</v>
          </cell>
          <cell r="AKD39">
            <v>931.58361413797218</v>
          </cell>
          <cell r="AKE39">
            <v>1596910.120342263</v>
          </cell>
          <cell r="AKF39">
            <v>932.64</v>
          </cell>
          <cell r="AKG39">
            <v>1604302.039999991</v>
          </cell>
          <cell r="AKH39">
            <v>66.803415921828403</v>
          </cell>
          <cell r="AKI39">
            <v>-3.2817477766138299</v>
          </cell>
          <cell r="AKJ39">
            <v>932.64</v>
          </cell>
          <cell r="AKK39">
            <v>1579.5744999999999</v>
          </cell>
          <cell r="AKL39">
            <v>1995.03</v>
          </cell>
          <cell r="AKM39">
            <v>-7.2542708064685764</v>
          </cell>
          <cell r="AKN39">
            <v>-7.2366348875175346</v>
          </cell>
          <cell r="AKO39">
            <v>-7.2528875371483181</v>
          </cell>
          <cell r="AKP39">
            <v>9.4122876910578732E-2</v>
          </cell>
          <cell r="AKQ39">
            <v>0.94298614599999997</v>
          </cell>
          <cell r="AKR39">
            <v>0.71145351033240001</v>
          </cell>
          <cell r="AKS39">
            <v>0.74253069487970091</v>
          </cell>
          <cell r="AKT39">
            <v>24.6797157081457</v>
          </cell>
          <cell r="AKU39">
            <v>23.272629999999999</v>
          </cell>
          <cell r="AKV39">
            <v>0.64300166845292395</v>
          </cell>
          <cell r="AKW39">
            <v>-1.118282391565335E-2</v>
          </cell>
          <cell r="AKX39">
            <v>-1.532279388256518E-3</v>
          </cell>
          <cell r="AKY39">
            <v>3.4814038141818562E-2</v>
          </cell>
          <cell r="AKZ39">
            <v>1714.1887170481641</v>
          </cell>
          <cell r="ALA39">
            <v>-9.1066056128152884E-2</v>
          </cell>
          <cell r="ALB39">
            <v>50.682402903181199</v>
          </cell>
          <cell r="ALC39">
            <v>-2.9353435978078268</v>
          </cell>
          <cell r="ALD39">
            <v>-4.5711220527782537</v>
          </cell>
          <cell r="ALE39">
            <v>52.215095361978278</v>
          </cell>
          <cell r="ALF39">
            <v>53.110131852552847</v>
          </cell>
          <cell r="ALG39">
            <v>60.553988277257062</v>
          </cell>
          <cell r="ALH39">
            <v>60.376329282468262</v>
          </cell>
          <cell r="ALI39">
            <v>5.1584597916353836</v>
          </cell>
          <cell r="ALJ39">
            <v>3.5188800318233682</v>
          </cell>
          <cell r="ALK39">
            <v>15.813371</v>
          </cell>
          <cell r="ALL39">
            <v>18.7</v>
          </cell>
          <cell r="ALM39">
            <v>1754.0740086636099</v>
          </cell>
          <cell r="ALN39">
            <v>13.091820442911899</v>
          </cell>
          <cell r="ALO39">
            <v>2499.9133096318201</v>
          </cell>
          <cell r="ALP39">
            <v>2104.5927433013612</v>
          </cell>
          <cell r="ALQ39">
            <v>3713760.9053064482</v>
          </cell>
          <cell r="ALR39">
            <v>2038.41</v>
          </cell>
          <cell r="ALS39">
            <v>3575521.9999999888</v>
          </cell>
          <cell r="ALT39">
            <v>95.582290830449011</v>
          </cell>
          <cell r="ALU39">
            <v>3.23203596260766</v>
          </cell>
          <cell r="ALV39">
            <v>2038.41</v>
          </cell>
          <cell r="ALW39">
            <v>4140.5519999999906</v>
          </cell>
          <cell r="ALX39">
            <v>5378.66</v>
          </cell>
          <cell r="ALY39">
            <v>-7.4786710079502283</v>
          </cell>
          <cell r="ALZ39">
            <v>-7.4557921849741824</v>
          </cell>
          <cell r="AMA39">
            <v>-7.473535177370076</v>
          </cell>
          <cell r="AMB39">
            <v>0.1167653599381734</v>
          </cell>
          <cell r="AMC39">
            <v>1.417181172</v>
          </cell>
          <cell r="AMD39">
            <v>0.63611256218683698</v>
          </cell>
          <cell r="AME39">
            <v>0.51892314262912997</v>
          </cell>
          <cell r="AMF39">
            <v>26.3002717905145</v>
          </cell>
          <cell r="AMG39">
            <v>37.27225</v>
          </cell>
          <cell r="AMH39">
            <v>0.64705085177348909</v>
          </cell>
          <cell r="AMI39">
            <v>1.4694512223360139E-2</v>
          </cell>
          <cell r="AMJ39">
            <v>6.2358411843614625E-4</v>
          </cell>
          <cell r="AMK39">
            <v>4.8617537588512463E-2</v>
          </cell>
          <cell r="AML39">
            <v>1764.5983609545619</v>
          </cell>
          <cell r="AMM39">
            <v>-0.81351493953837339</v>
          </cell>
          <cell r="AMN39">
            <v>1777.7806679303201</v>
          </cell>
          <cell r="AMO39">
            <v>0.8974268072442726</v>
          </cell>
          <cell r="AMP39">
            <v>0.24710749514984531</v>
          </cell>
          <cell r="AMQ39">
            <v>1761.9682921414981</v>
          </cell>
          <cell r="AMR39">
            <v>1773.398467398506</v>
          </cell>
          <cell r="AMS39">
            <v>67.198396786020382</v>
          </cell>
          <cell r="AMT39">
            <v>67.208816855327171</v>
          </cell>
          <cell r="AMU39">
            <v>1.43327965477269</v>
          </cell>
          <cell r="AMV39">
            <v>1.876132735697311</v>
          </cell>
          <cell r="AMW39">
            <v>6.4786339999999996</v>
          </cell>
          <cell r="AMX39">
            <v>5.2</v>
          </cell>
          <cell r="AMY39">
            <v>1543.3809445648899</v>
          </cell>
          <cell r="AMZ39">
            <v>292.67291930113902</v>
          </cell>
          <cell r="ANA39">
            <v>29480.89749679056</v>
          </cell>
          <cell r="ANB39">
            <v>27570.938048058339</v>
          </cell>
          <cell r="ANC39">
            <v>42712299.5945502</v>
          </cell>
          <cell r="AND39">
            <v>27943.557779999901</v>
          </cell>
          <cell r="ANE39">
            <v>43127554.600999817</v>
          </cell>
          <cell r="ANF39">
            <v>4020.9085516417799</v>
          </cell>
          <cell r="ANG39">
            <v>-4.011358401752152</v>
          </cell>
          <cell r="ANH39">
            <v>27944</v>
          </cell>
          <cell r="ANI39">
            <v>43864.627999999997</v>
          </cell>
          <cell r="ANJ39">
            <v>59366.136020700003</v>
          </cell>
          <cell r="ANK39">
            <v>-6.8484082924325849</v>
          </cell>
          <cell r="ANL39">
            <v>-6.8530454138079584</v>
          </cell>
          <cell r="ANM39">
            <v>-6.8510536606579642</v>
          </cell>
          <cell r="ANN39">
            <v>5.6515628609384173E-2</v>
          </cell>
          <cell r="ANO39">
            <v>0.62883137300000003</v>
          </cell>
          <cell r="ANP39">
            <v>0.84146542084992604</v>
          </cell>
          <cell r="ANQ39">
            <v>0.94788058322511104</v>
          </cell>
          <cell r="ANR39">
            <v>1894.68759218538</v>
          </cell>
          <cell r="ANS39">
            <v>1191.4390000000001</v>
          </cell>
          <cell r="ANT39">
            <v>0.61432325289012402</v>
          </cell>
          <cell r="ANU39">
            <v>-2.4297460412492419E-3</v>
          </cell>
          <cell r="ANV39">
            <v>6.4771866931580728E-3</v>
          </cell>
          <cell r="ANW39">
            <v>-8.8836628153072545E-3</v>
          </cell>
          <cell r="ANX39">
            <v>1549.1783239329491</v>
          </cell>
          <cell r="ANY39">
            <v>-0.43401820647964717</v>
          </cell>
          <cell r="ANZ39">
            <v>15418.587607969999</v>
          </cell>
          <cell r="AOA39">
            <v>-1.052262219900657</v>
          </cell>
          <cell r="AOB39">
            <v>-0.59340860500600723</v>
          </cell>
          <cell r="AOC39">
            <v>15582.55696783705</v>
          </cell>
          <cell r="AOD39">
            <v>15510.629015236969</v>
          </cell>
          <cell r="AOE39">
            <v>73.677181727937707</v>
          </cell>
          <cell r="AOF39">
            <v>73.62730946043105</v>
          </cell>
          <cell r="AOG39">
            <v>1.454330103405699</v>
          </cell>
          <cell r="AOH39">
            <v>1.493426166539535</v>
          </cell>
          <cell r="AOI39">
            <v>5.0002459999999997</v>
          </cell>
          <cell r="AOJ39">
            <v>5.8</v>
          </cell>
          <cell r="AOK39">
            <v>1684.7566373494301</v>
          </cell>
          <cell r="AOL39">
            <v>3137.3848192741598</v>
          </cell>
          <cell r="AOM39">
            <v>155355.49011918629</v>
          </cell>
          <cell r="AON39">
            <v>147587.33343872131</v>
          </cell>
          <cell r="AOO39">
            <v>249790003.94227681</v>
          </cell>
          <cell r="AOP39">
            <v>146444</v>
          </cell>
          <cell r="AOQ39">
            <v>246722500.99999991</v>
          </cell>
          <cell r="AOR39">
            <v>34534.667117593497</v>
          </cell>
          <cell r="AOS39">
            <v>-1.048748724022563</v>
          </cell>
          <cell r="AOT39">
            <v>145803</v>
          </cell>
          <cell r="AOU39">
            <v>211002.535958044</v>
          </cell>
          <cell r="AOV39">
            <v>287955</v>
          </cell>
          <cell r="AOW39">
            <v>-6.5745261921985048</v>
          </cell>
          <cell r="AOX39">
            <v>-6.5733107908036974</v>
          </cell>
          <cell r="AOY39">
            <v>-6.5719794454068357</v>
          </cell>
          <cell r="AOZ39">
            <v>6.5749293508834683E-2</v>
          </cell>
          <cell r="APA39">
            <v>0.94557372500000003</v>
          </cell>
          <cell r="APB39">
            <v>1.2197331605019801</v>
          </cell>
          <cell r="APC39">
            <v>0.85557381415439804</v>
          </cell>
          <cell r="APD39">
            <v>11558.176492266601</v>
          </cell>
          <cell r="APE39">
            <v>10929.108</v>
          </cell>
          <cell r="APF39">
            <v>0.74032256065229307</v>
          </cell>
          <cell r="APG39">
            <v>-1.0487487240223799E-2</v>
          </cell>
          <cell r="APH39">
            <v>1.8901172517833071E-3</v>
          </cell>
          <cell r="API39">
            <v>-3.398148106302077E-2</v>
          </cell>
          <cell r="APJ39">
            <v>1692.4894441973929</v>
          </cell>
          <cell r="APK39">
            <v>-0.32127701383144469</v>
          </cell>
        </row>
        <row r="40">
          <cell r="A40">
            <v>2003</v>
          </cell>
          <cell r="B40">
            <v>315.608113663881</v>
          </cell>
          <cell r="C40">
            <v>-1.14980398917196</v>
          </cell>
          <cell r="D40">
            <v>-1.1965560555764481</v>
          </cell>
          <cell r="E40">
            <v>319.27919862628232</v>
          </cell>
          <cell r="F40">
            <v>319.4302759743972</v>
          </cell>
          <cell r="G40">
            <v>64.515943775480082</v>
          </cell>
          <cell r="H40">
            <v>64.89082990594946</v>
          </cell>
          <cell r="I40">
            <v>0.33926081138853093</v>
          </cell>
          <cell r="J40">
            <v>1.184300821894446</v>
          </cell>
          <cell r="K40">
            <v>4.6464280000000002</v>
          </cell>
          <cell r="L40">
            <v>4.5999999999999996</v>
          </cell>
          <cell r="M40">
            <v>1772.44726547095</v>
          </cell>
          <cell r="N40">
            <v>77.338669510985397</v>
          </cell>
          <cell r="O40">
            <v>4010.1484894973778</v>
          </cell>
          <cell r="P40">
            <v>3823.8198272397949</v>
          </cell>
          <cell r="Q40">
            <v>6781948.7074719993</v>
          </cell>
          <cell r="R40">
            <v>3803.58</v>
          </cell>
          <cell r="S40">
            <v>6741644.969999996</v>
          </cell>
          <cell r="T40">
            <v>1004.16824141495</v>
          </cell>
          <cell r="U40">
            <v>-0.36037643041171302</v>
          </cell>
          <cell r="V40">
            <v>3806.48</v>
          </cell>
          <cell r="W40">
            <v>6179.8384999999998</v>
          </cell>
          <cell r="X40">
            <v>8118.25</v>
          </cell>
          <cell r="Y40">
            <v>-6.8851483367967186</v>
          </cell>
          <cell r="Z40">
            <v>-6.8746372493400809</v>
          </cell>
          <cell r="AA40">
            <v>-6.8774580243634933</v>
          </cell>
          <cell r="AB40">
            <v>5.8744619871770043E-2</v>
          </cell>
          <cell r="AC40">
            <v>1</v>
          </cell>
          <cell r="AD40">
            <v>1.08157041758423</v>
          </cell>
          <cell r="AE40">
            <v>0.730468768130352</v>
          </cell>
          <cell r="AF40">
            <v>230.54186999999999</v>
          </cell>
          <cell r="AG40">
            <v>230.54186999999999</v>
          </cell>
          <cell r="AH40">
            <v>0.70528243513062094</v>
          </cell>
          <cell r="AI40">
            <v>-3.6037643041207002E-3</v>
          </cell>
          <cell r="AJ40">
            <v>-9.0230037815178764E-4</v>
          </cell>
          <cell r="AK40">
            <v>-1.4809455886935379E-3</v>
          </cell>
          <cell r="AL40">
            <v>1773.6057172880751</v>
          </cell>
          <cell r="AM40">
            <v>-0.4522609354904894</v>
          </cell>
          <cell r="AN40">
            <v>376.69899980331098</v>
          </cell>
          <cell r="AO40">
            <v>-0.98937578035339646</v>
          </cell>
          <cell r="AP40">
            <v>-1.3272522867140759</v>
          </cell>
          <cell r="AQ40">
            <v>380.46321066276329</v>
          </cell>
          <cell r="AR40">
            <v>381.76599773818788</v>
          </cell>
          <cell r="AS40">
            <v>58.536562373644671</v>
          </cell>
          <cell r="AT40">
            <v>58.733798694306152</v>
          </cell>
          <cell r="AU40">
            <v>0.50480027468422506</v>
          </cell>
          <cell r="AV40">
            <v>0.95829069553019508</v>
          </cell>
          <cell r="AW40">
            <v>7.9380389999999998</v>
          </cell>
          <cell r="AX40">
            <v>8.3000000000000007</v>
          </cell>
          <cell r="AY40">
            <v>1598.2198916482801</v>
          </cell>
          <cell r="AZ40">
            <v>76.571097691379507</v>
          </cell>
          <cell r="BA40">
            <v>4564.5103806327088</v>
          </cell>
          <cell r="BB40">
            <v>4202.1777664590363</v>
          </cell>
          <cell r="BC40">
            <v>6677378.408917767</v>
          </cell>
          <cell r="BD40">
            <v>4171.6000000000004</v>
          </cell>
          <cell r="BE40">
            <v>6667134.0999999661</v>
          </cell>
          <cell r="BF40">
            <v>985.4271099310489</v>
          </cell>
          <cell r="BG40">
            <v>-2.1393374633866151</v>
          </cell>
          <cell r="BH40">
            <v>4240.3</v>
          </cell>
          <cell r="BI40">
            <v>7771.5225</v>
          </cell>
          <cell r="BJ40">
            <v>10376.1</v>
          </cell>
          <cell r="BK40">
            <v>-6.69438527293108</v>
          </cell>
          <cell r="BL40">
            <v>-6.6803445309702649</v>
          </cell>
          <cell r="BM40">
            <v>-6.6854402302378464</v>
          </cell>
          <cell r="BN40">
            <v>6.7042774545310324E-2</v>
          </cell>
          <cell r="BO40">
            <v>1</v>
          </cell>
          <cell r="BP40">
            <v>1.06689041191642</v>
          </cell>
          <cell r="BQ40">
            <v>0.74648512511799792</v>
          </cell>
          <cell r="BR40">
            <v>281.2002</v>
          </cell>
          <cell r="BS40">
            <v>281.2002</v>
          </cell>
          <cell r="BT40">
            <v>0.76573574992562699</v>
          </cell>
          <cell r="BU40">
            <v>-2.13933746338697E-2</v>
          </cell>
          <cell r="BV40">
            <v>-4.5595732333254596E-3</v>
          </cell>
          <cell r="BW40">
            <v>-2.304772898204779E-2</v>
          </cell>
          <cell r="BX40">
            <v>1589.028065926982</v>
          </cell>
          <cell r="BY40">
            <v>7.2729947132921247E-2</v>
          </cell>
          <cell r="BZ40">
            <v>76.861032492446199</v>
          </cell>
          <cell r="CA40">
            <v>-0.31300231606830042</v>
          </cell>
          <cell r="CB40">
            <v>-2.670714036132471</v>
          </cell>
          <cell r="CC40">
            <v>77.102364679636892</v>
          </cell>
          <cell r="CD40">
            <v>78.970097983642916</v>
          </cell>
          <cell r="CE40">
            <v>64.202302081485001</v>
          </cell>
          <cell r="CF40">
            <v>65.08189089704581</v>
          </cell>
          <cell r="CG40">
            <v>2.8667423236594658</v>
          </cell>
          <cell r="CH40">
            <v>2.5599137597996702</v>
          </cell>
          <cell r="CI40">
            <v>16.354047000000001</v>
          </cell>
          <cell r="CJ40">
            <v>15.9</v>
          </cell>
          <cell r="CK40">
            <v>1640.5111548536599</v>
          </cell>
          <cell r="CL40">
            <v>13.5874576926216</v>
          </cell>
          <cell r="CM40">
            <v>3998.6196619741272</v>
          </cell>
          <cell r="CN40">
            <v>3344.6835231036371</v>
          </cell>
          <cell r="CO40">
            <v>5521861.6570455143</v>
          </cell>
          <cell r="CP40">
            <v>3317.39</v>
          </cell>
          <cell r="CQ40">
            <v>5442215.299999983</v>
          </cell>
          <cell r="CR40">
            <v>165.85153286930301</v>
          </cell>
          <cell r="CS40">
            <v>-1.8258024701893969</v>
          </cell>
          <cell r="CT40">
            <v>3317.39</v>
          </cell>
          <cell r="CU40">
            <v>6143.98199999999</v>
          </cell>
          <cell r="CV40">
            <v>7823.56</v>
          </cell>
          <cell r="CW40">
            <v>-7.5281864284176754</v>
          </cell>
          <cell r="CX40">
            <v>-7.5367696490735048</v>
          </cell>
          <cell r="CY40">
            <v>-7.5344952541254937</v>
          </cell>
          <cell r="CZ40">
            <v>6.154878260292343E-2</v>
          </cell>
          <cell r="DA40">
            <v>1.9490121570000001</v>
          </cell>
          <cell r="DB40">
            <v>0.68173426321123098</v>
          </cell>
          <cell r="DC40">
            <v>0.47833743578607801</v>
          </cell>
          <cell r="DD40">
            <v>18.798194700024101</v>
          </cell>
          <cell r="DE40">
            <v>36.637909999999998</v>
          </cell>
          <cell r="DF40">
            <v>0.38804413328189802</v>
          </cell>
          <cell r="DG40">
            <v>1.345477328951092E-2</v>
          </cell>
          <cell r="DH40">
            <v>2.2446642707797459E-2</v>
          </cell>
          <cell r="DI40">
            <v>2.3930164777543929E-2</v>
          </cell>
          <cell r="DJ40">
            <v>1650.9369627657941</v>
          </cell>
          <cell r="DK40">
            <v>5.7399197643315247E-2</v>
          </cell>
          <cell r="DL40">
            <v>15.7405037001731</v>
          </cell>
          <cell r="DM40">
            <v>0.52308033973305079</v>
          </cell>
          <cell r="DN40">
            <v>-1.727314751505826</v>
          </cell>
          <cell r="DO40">
            <v>15.658596659568801</v>
          </cell>
          <cell r="DP40">
            <v>16.017170651612261</v>
          </cell>
          <cell r="DQ40">
            <v>66.577342114933899</v>
          </cell>
          <cell r="DR40">
            <v>67.009529421177206</v>
          </cell>
          <cell r="DS40">
            <v>-0.89403571981394592</v>
          </cell>
          <cell r="DT40">
            <v>0.89648922327443259</v>
          </cell>
          <cell r="DU40">
            <v>5.3925879999999999</v>
          </cell>
          <cell r="DV40">
            <v>4.3</v>
          </cell>
          <cell r="DW40">
            <v>1916.0421628296699</v>
          </cell>
          <cell r="DX40">
            <v>3.2582903637099201</v>
          </cell>
          <cell r="DY40">
            <v>357.69887833612648</v>
          </cell>
          <cell r="DZ40">
            <v>338.40965154683801</v>
          </cell>
          <cell r="EA40">
            <v>643495.41232695291</v>
          </cell>
          <cell r="EB40">
            <v>340.11</v>
          </cell>
          <cell r="EC40">
            <v>651665.09999999905</v>
          </cell>
          <cell r="ED40">
            <v>31.920479063226502</v>
          </cell>
          <cell r="EE40">
            <v>3.0650874281850089</v>
          </cell>
          <cell r="EF40">
            <v>340.11</v>
          </cell>
          <cell r="EG40">
            <v>533.803</v>
          </cell>
          <cell r="EH40">
            <v>718.31</v>
          </cell>
          <cell r="EI40">
            <v>-7.1576354176065733</v>
          </cell>
          <cell r="EJ40">
            <v>-7.1522008797331527</v>
          </cell>
          <cell r="EK40">
            <v>-7.1546522646397976</v>
          </cell>
          <cell r="EL40">
            <v>6.4655863231644697E-2</v>
          </cell>
          <cell r="EM40">
            <v>0.99797701599999999</v>
          </cell>
          <cell r="EN40">
            <v>0.89691234628947902</v>
          </cell>
          <cell r="EO40">
            <v>0.81772024178969704</v>
          </cell>
          <cell r="EP40">
            <v>12.8713284915972</v>
          </cell>
          <cell r="EQ40">
            <v>12.84529</v>
          </cell>
          <cell r="ER40">
            <v>0.82604072341850798</v>
          </cell>
          <cell r="ES40">
            <v>6.648040856187698E-2</v>
          </cell>
          <cell r="ET40">
            <v>1.3619681757287029E-3</v>
          </cell>
          <cell r="EU40" t="e">
            <v>#N/A</v>
          </cell>
          <cell r="EV40">
            <v>1901.527954021398</v>
          </cell>
          <cell r="EW40">
            <v>-0.67084036137924352</v>
          </cell>
          <cell r="EX40">
            <v>3932.6360063592501</v>
          </cell>
          <cell r="EY40">
            <v>-0.28531388135082381</v>
          </cell>
          <cell r="EZ40">
            <v>-2.903576468527858</v>
          </cell>
          <cell r="FA40">
            <v>3943.8884676223711</v>
          </cell>
          <cell r="FB40">
            <v>4050.2377567846811</v>
          </cell>
          <cell r="FC40">
            <v>65.433794884745225</v>
          </cell>
          <cell r="FD40">
            <v>65.872285206263513</v>
          </cell>
          <cell r="FE40">
            <v>3.5733264487385341</v>
          </cell>
          <cell r="FF40">
            <v>2.8425987360852112</v>
          </cell>
          <cell r="FG40">
            <v>7.6796640000000007</v>
          </cell>
          <cell r="FH40">
            <v>7.8</v>
          </cell>
          <cell r="FI40">
            <v>1799.2124940000001</v>
          </cell>
          <cell r="FJ40">
            <v>1026.56399778472</v>
          </cell>
          <cell r="FK40">
            <v>5282.5175760385746</v>
          </cell>
          <cell r="FL40">
            <v>4876.8379754578682</v>
          </cell>
          <cell r="FM40">
            <v>8862705.5786932167</v>
          </cell>
          <cell r="FN40">
            <v>4838.0600000000004</v>
          </cell>
          <cell r="FO40">
            <v>8704697.9987216406</v>
          </cell>
          <cell r="FP40">
            <v>12004.610945958801</v>
          </cell>
          <cell r="FQ40">
            <v>7.2079733676400082E-2</v>
          </cell>
          <cell r="FR40">
            <v>4838.0600000000004</v>
          </cell>
          <cell r="FS40">
            <v>8019.3324999999904</v>
          </cell>
          <cell r="FT40">
            <v>10201.65</v>
          </cell>
          <cell r="FU40">
            <v>-5.397093650137232</v>
          </cell>
          <cell r="FV40">
            <v>-5.3848549847612368</v>
          </cell>
          <cell r="FW40">
            <v>-5.4059294187535443</v>
          </cell>
          <cell r="FX40">
            <v>6.795701864505474E-2</v>
          </cell>
          <cell r="FY40">
            <v>31.845866669999999</v>
          </cell>
          <cell r="FZ40">
            <v>17.262906665047002</v>
          </cell>
          <cell r="GA40">
            <v>0.59823897252992697</v>
          </cell>
          <cell r="GB40">
            <v>88.965925448308695</v>
          </cell>
          <cell r="GC40">
            <v>2833.1970000000001</v>
          </cell>
          <cell r="GD40">
            <v>0.66724946866405199</v>
          </cell>
          <cell r="GE40">
            <v>3.5013492298396592E-2</v>
          </cell>
          <cell r="GF40">
            <v>4.8679913413271006E-3</v>
          </cell>
          <cell r="GG40">
            <v>2.949498720494681E-2</v>
          </cell>
          <cell r="GH40">
            <v>1817.305726229531</v>
          </cell>
          <cell r="GI40">
            <v>-0.68061851790023331</v>
          </cell>
          <cell r="GJ40">
            <v>2849.0411598208502</v>
          </cell>
          <cell r="GK40">
            <v>-1.505182217040524</v>
          </cell>
          <cell r="GL40">
            <v>-1.4207556145027891</v>
          </cell>
          <cell r="GM40">
            <v>2892.5797559206831</v>
          </cell>
          <cell r="GN40">
            <v>2890.1024526822162</v>
          </cell>
          <cell r="GO40">
            <v>67.671357435286765</v>
          </cell>
          <cell r="GP40">
            <v>67.996005571563884</v>
          </cell>
          <cell r="GQ40">
            <v>0.1496573790738864</v>
          </cell>
          <cell r="GR40">
            <v>0.96532543231147017</v>
          </cell>
          <cell r="GS40">
            <v>8.9055409999999995</v>
          </cell>
          <cell r="GT40">
            <v>9.3000000000000007</v>
          </cell>
          <cell r="GU40">
            <v>1443.06603985119</v>
          </cell>
          <cell r="GV40">
            <v>555.67114342044397</v>
          </cell>
          <cell r="GW40">
            <v>43477.706360164841</v>
          </cell>
          <cell r="GX40">
            <v>39605.78139440075</v>
          </cell>
          <cell r="GY40">
            <v>57343731.945628822</v>
          </cell>
          <cell r="GZ40">
            <v>39246</v>
          </cell>
          <cell r="HA40">
            <v>56634569.799999803</v>
          </cell>
          <cell r="HB40">
            <v>8806.7099999999991</v>
          </cell>
          <cell r="HC40">
            <v>0.59504697648160576</v>
          </cell>
          <cell r="HD40">
            <v>39092</v>
          </cell>
          <cell r="HE40">
            <v>63941.559500000003</v>
          </cell>
          <cell r="HF40">
            <v>81549</v>
          </cell>
          <cell r="HG40">
            <v>-6.8282910268397528</v>
          </cell>
          <cell r="HH40">
            <v>-6.822712187758067</v>
          </cell>
          <cell r="HI40">
            <v>-6.8212133569546571</v>
          </cell>
          <cell r="HJ40">
            <v>5.6082370573205642E-2</v>
          </cell>
          <cell r="HK40">
            <v>1</v>
          </cell>
          <cell r="HL40">
            <v>1.0910304212366499</v>
          </cell>
          <cell r="HM40">
            <v>0.78651373367343591</v>
          </cell>
          <cell r="HN40">
            <v>2240.81</v>
          </cell>
          <cell r="HO40">
            <v>2240.81</v>
          </cell>
          <cell r="HP40">
            <v>0.75830341327624495</v>
          </cell>
          <cell r="HQ40">
            <v>5.9504697648150012E-3</v>
          </cell>
          <cell r="HR40">
            <v>-5.5105084743560604E-3</v>
          </cell>
          <cell r="HS40">
            <v>-3.3882510903336167E-2</v>
          </cell>
          <cell r="HT40">
            <v>1447.8626586000339</v>
          </cell>
          <cell r="HU40">
            <v>-0.38496563478426232</v>
          </cell>
          <cell r="HV40">
            <v>1911.30085205144</v>
          </cell>
          <cell r="HW40">
            <v>0.25406032687771418</v>
          </cell>
          <cell r="HX40">
            <v>-1.249003355634426</v>
          </cell>
          <cell r="HY40">
            <v>1906.4573004022541</v>
          </cell>
          <cell r="HZ40">
            <v>1935.47499974573</v>
          </cell>
          <cell r="IA40">
            <v>72.965535027816586</v>
          </cell>
          <cell r="IB40">
            <v>73.076403530104315</v>
          </cell>
          <cell r="IC40">
            <v>0.77946517528664216</v>
          </cell>
          <cell r="ID40">
            <v>0.68686051221593658</v>
          </cell>
          <cell r="IE40">
            <v>5.3296299999999999</v>
          </cell>
          <cell r="IF40">
            <v>5.4</v>
          </cell>
          <cell r="IG40">
            <v>1457.8288836931099</v>
          </cell>
          <cell r="IH40">
            <v>366.00265536891197</v>
          </cell>
          <cell r="II40">
            <v>2920.5514474731708</v>
          </cell>
          <cell r="IJ40">
            <v>2764.8968613632069</v>
          </cell>
          <cell r="IK40">
            <v>4037605.1493577021</v>
          </cell>
          <cell r="IL40">
            <v>2758.65</v>
          </cell>
          <cell r="IM40">
            <v>4021639.649999998</v>
          </cell>
          <cell r="IN40">
            <v>4390.5313763274298</v>
          </cell>
          <cell r="IO40">
            <v>-0.21133354596918341</v>
          </cell>
          <cell r="IP40">
            <v>2757.24</v>
          </cell>
          <cell r="IQ40">
            <v>3996.5724999999902</v>
          </cell>
          <cell r="IR40">
            <v>5389.52</v>
          </cell>
          <cell r="IS40">
            <v>-5.264662738700193</v>
          </cell>
          <cell r="IT40">
            <v>-5.2551277153598672</v>
          </cell>
          <cell r="IU40">
            <v>-5.2697754453036323</v>
          </cell>
          <cell r="IV40">
            <v>7.0927475032293824E-2</v>
          </cell>
          <cell r="IW40">
            <v>7.4306929410000002</v>
          </cell>
          <cell r="IX40">
            <v>10.5310040659223</v>
          </cell>
          <cell r="IY40">
            <v>0.75521654477134803</v>
          </cell>
          <cell r="IZ40">
            <v>193.64187316376399</v>
          </cell>
          <cell r="JA40">
            <v>1438.8933</v>
          </cell>
          <cell r="JB40">
            <v>0.75684437799196502</v>
          </cell>
          <cell r="JC40">
            <v>9.6048576345232756E-3</v>
          </cell>
          <cell r="JD40">
            <v>9.8955400730584833E-4</v>
          </cell>
          <cell r="JE40">
            <v>1.0042966269872471E-3</v>
          </cell>
          <cell r="JF40">
            <v>1460.309498621586</v>
          </cell>
          <cell r="JG40">
            <v>-9.8935025298807489E-2</v>
          </cell>
          <cell r="JH40">
            <v>17.8899765014691</v>
          </cell>
          <cell r="JI40">
            <v>2.0131822407334581</v>
          </cell>
          <cell r="JJ40">
            <v>6.9608132096177222E-2</v>
          </cell>
          <cell r="JK40">
            <v>17.536926217292049</v>
          </cell>
          <cell r="JL40">
            <v>17.877532285180489</v>
          </cell>
          <cell r="JM40">
            <v>62.974052013832598</v>
          </cell>
          <cell r="JN40">
            <v>62.961254201954659</v>
          </cell>
          <cell r="JO40">
            <v>3.179096751900889</v>
          </cell>
          <cell r="JP40">
            <v>3.4446432866587879</v>
          </cell>
          <cell r="JQ40">
            <v>10.184763999999999</v>
          </cell>
          <cell r="JR40">
            <v>10.3</v>
          </cell>
          <cell r="JS40">
            <v>1978.3345351958601</v>
          </cell>
          <cell r="JT40">
            <v>4.1047658809439502</v>
          </cell>
          <cell r="JU40">
            <v>669.98644627655005</v>
          </cell>
          <cell r="JV40">
            <v>601.74990789129663</v>
          </cell>
          <cell r="JW40">
            <v>1195190.5610644859</v>
          </cell>
          <cell r="JX40">
            <v>601.1</v>
          </cell>
          <cell r="JY40">
            <v>1189176.889106232</v>
          </cell>
          <cell r="JZ40">
            <v>32.212198645276302</v>
          </cell>
          <cell r="KA40">
            <v>1.0422106405483691</v>
          </cell>
          <cell r="KB40">
            <v>601.1</v>
          </cell>
          <cell r="KC40">
            <v>1064.125</v>
          </cell>
          <cell r="KD40">
            <v>1375.2</v>
          </cell>
          <cell r="KE40">
            <v>-7.4237820015911504</v>
          </cell>
          <cell r="KF40">
            <v>-7.4301191427297431</v>
          </cell>
          <cell r="KG40">
            <v>-7.4469926272087879</v>
          </cell>
          <cell r="KH40">
            <v>6.0686051579337333E-2</v>
          </cell>
          <cell r="KI40">
            <v>1</v>
          </cell>
          <cell r="KJ40">
            <v>0.59155322839317603</v>
          </cell>
          <cell r="KK40">
            <v>0.48891679646877789</v>
          </cell>
          <cell r="KL40">
            <v>8.7467099999999913</v>
          </cell>
          <cell r="KM40">
            <v>8.7467099999999913</v>
          </cell>
          <cell r="KN40">
            <v>0.42537872239744901</v>
          </cell>
          <cell r="KO40">
            <v>4.2730486380111413E-2</v>
          </cell>
          <cell r="KP40">
            <v>7.2629473532449173E-3</v>
          </cell>
          <cell r="KQ40">
            <v>6.5194780375632963E-2</v>
          </cell>
          <cell r="KR40">
            <v>1986.191514765286</v>
          </cell>
          <cell r="KS40">
            <v>0.40936241639786258</v>
          </cell>
          <cell r="KT40">
            <v>201.914010173859</v>
          </cell>
          <cell r="KU40">
            <v>0.21333744415623629</v>
          </cell>
          <cell r="KV40">
            <v>1.170036157937715</v>
          </cell>
          <cell r="KW40">
            <v>201.48416899734059</v>
          </cell>
          <cell r="KX40">
            <v>199.57886528640631</v>
          </cell>
          <cell r="KY40">
            <v>59.228877630691393</v>
          </cell>
          <cell r="KZ40">
            <v>59.55240702864463</v>
          </cell>
          <cell r="LA40">
            <v>4.0951567322980331</v>
          </cell>
          <cell r="LB40">
            <v>3.5561760026836531</v>
          </cell>
          <cell r="LC40">
            <v>9.1982529999999993</v>
          </cell>
          <cell r="LD40">
            <v>10</v>
          </cell>
          <cell r="LE40">
            <v>2129.61075856356</v>
          </cell>
          <cell r="LF40">
            <v>45.771607881550601</v>
          </cell>
          <cell r="LG40">
            <v>5017.3912334932238</v>
          </cell>
          <cell r="LH40">
            <v>4555.8788938366961</v>
          </cell>
          <cell r="LI40">
            <v>9739184.8635155354</v>
          </cell>
          <cell r="LJ40">
            <v>4491.12</v>
          </cell>
          <cell r="LK40">
            <v>9564337.4699999746</v>
          </cell>
          <cell r="LL40">
            <v>745.17317491311405</v>
          </cell>
          <cell r="LM40">
            <v>-2.2506341677795092</v>
          </cell>
          <cell r="LN40">
            <v>4481.18</v>
          </cell>
          <cell r="LO40">
            <v>8425.1695</v>
          </cell>
          <cell r="LP40">
            <v>10928.09</v>
          </cell>
          <cell r="LQ40">
            <v>-7.4547326398094826</v>
          </cell>
          <cell r="LR40">
            <v>-7.475977392915885</v>
          </cell>
          <cell r="LS40">
            <v>-7.4686392004404478</v>
          </cell>
          <cell r="LT40">
            <v>3.8001209054623709E-2</v>
          </cell>
          <cell r="LU40">
            <v>1</v>
          </cell>
          <cell r="LV40">
            <v>0.83426332210127596</v>
          </cell>
          <cell r="LW40">
            <v>0.86222847958937399</v>
          </cell>
          <cell r="LX40">
            <v>174.09601000000001</v>
          </cell>
          <cell r="LY40">
            <v>174.09601000000001</v>
          </cell>
          <cell r="LZ40">
            <v>0.82845605527258892</v>
          </cell>
          <cell r="MA40">
            <v>-2.5716694462537271E-3</v>
          </cell>
          <cell r="MB40">
            <v>-1.844766713199639E-3</v>
          </cell>
          <cell r="MC40">
            <v>-6.352816588627506E-3</v>
          </cell>
          <cell r="MD40">
            <v>2137.718119919944</v>
          </cell>
          <cell r="ME40">
            <v>-7.542024287297E-2</v>
          </cell>
          <cell r="MF40">
            <v>1022.11200570037</v>
          </cell>
          <cell r="MG40">
            <v>2.986686309999365</v>
          </cell>
          <cell r="MH40">
            <v>0.32355524090745819</v>
          </cell>
          <cell r="MI40">
            <v>992.47003891718509</v>
          </cell>
          <cell r="MJ40">
            <v>1018.815574513849</v>
          </cell>
          <cell r="MK40">
            <v>62.933609160820133</v>
          </cell>
          <cell r="ML40">
            <v>62.878011441750132</v>
          </cell>
          <cell r="MM40">
            <v>-0.36121365263994681</v>
          </cell>
          <cell r="MN40">
            <v>4.0091523846541577E-3</v>
          </cell>
          <cell r="MO40">
            <v>13.465538</v>
          </cell>
          <cell r="MP40">
            <v>11.5</v>
          </cell>
          <cell r="MQ40">
            <v>1751.2731025445</v>
          </cell>
          <cell r="MR40">
            <v>244.99500041471899</v>
          </cell>
          <cell r="MS40">
            <v>20675.503707668271</v>
          </cell>
          <cell r="MT40">
            <v>17891.435899220789</v>
          </cell>
          <cell r="MU40">
            <v>31201409.231968231</v>
          </cell>
          <cell r="MV40">
            <v>18314</v>
          </cell>
          <cell r="MW40">
            <v>32072815.599999979</v>
          </cell>
          <cell r="MX40">
            <v>3014.5391495354502</v>
          </cell>
          <cell r="MY40">
            <v>-1.476221575614489</v>
          </cell>
          <cell r="MZ40">
            <v>18297.3</v>
          </cell>
          <cell r="NA40">
            <v>32881.93</v>
          </cell>
          <cell r="NB40">
            <v>42196.23</v>
          </cell>
          <cell r="NC40">
            <v>-7.1085820124653916</v>
          </cell>
          <cell r="ND40">
            <v>-7.108240140786581</v>
          </cell>
          <cell r="NE40">
            <v>-7.1201069437482163</v>
          </cell>
          <cell r="NF40">
            <v>3.9257970005886857E-2</v>
          </cell>
          <cell r="NG40">
            <v>1</v>
          </cell>
          <cell r="NH40">
            <v>0.92459835697879</v>
          </cell>
          <cell r="NI40">
            <v>0.78531804295751295</v>
          </cell>
          <cell r="NJ40">
            <v>802.68299999999999</v>
          </cell>
          <cell r="NK40">
            <v>802.68299999999999</v>
          </cell>
          <cell r="NL40">
            <v>0.75911956429704008</v>
          </cell>
          <cell r="NM40">
            <v>-9.1530048317241437E-3</v>
          </cell>
          <cell r="NN40">
            <v>4.0280454522154657E-3</v>
          </cell>
          <cell r="NO40">
            <v>1.999375596984224E-2</v>
          </cell>
          <cell r="NP40">
            <v>1743.92985603392</v>
          </cell>
          <cell r="NQ40">
            <v>-0.41344495435693412</v>
          </cell>
          <cell r="NR40">
            <v>199.65785871619701</v>
          </cell>
          <cell r="NS40">
            <v>-1.2651303497532069</v>
          </cell>
          <cell r="NT40">
            <v>-0.49454328408296</v>
          </cell>
          <cell r="NU40">
            <v>202.21615668654289</v>
          </cell>
          <cell r="NV40">
            <v>200.6501606099954</v>
          </cell>
          <cell r="NW40">
            <v>66.403221216562798</v>
          </cell>
          <cell r="NX40">
            <v>66.461511511695889</v>
          </cell>
          <cell r="NY40">
            <v>1.4879769099652049</v>
          </cell>
          <cell r="NZ40">
            <v>1.933203703918362</v>
          </cell>
          <cell r="OA40">
            <v>7.943238</v>
          </cell>
          <cell r="OB40">
            <v>9.1</v>
          </cell>
          <cell r="OC40">
            <v>1676.4135021096999</v>
          </cell>
          <cell r="OD40">
            <v>46.587622465431203</v>
          </cell>
          <cell r="OE40">
            <v>2609.549440301033</v>
          </cell>
          <cell r="OF40">
            <v>2402.266717530254</v>
          </cell>
          <cell r="OG40">
            <v>4037030.005101989</v>
          </cell>
          <cell r="OH40">
            <v>2370</v>
          </cell>
          <cell r="OI40">
            <v>3973099.9999999888</v>
          </cell>
          <cell r="OJ40">
            <v>586.59769295199999</v>
          </cell>
          <cell r="OK40">
            <v>0.45336797631536641</v>
          </cell>
          <cell r="OL40">
            <v>2373.5</v>
          </cell>
          <cell r="OM40">
            <v>3926.4070000000002</v>
          </cell>
          <cell r="ON40">
            <v>5213</v>
          </cell>
          <cell r="OO40">
            <v>-6.8112007159122383</v>
          </cell>
          <cell r="OP40">
            <v>-6.8053964628553167</v>
          </cell>
          <cell r="OQ40">
            <v>-6.8088444114054703</v>
          </cell>
          <cell r="OR40">
            <v>6.3887807410667019E-2</v>
          </cell>
          <cell r="OS40">
            <v>1</v>
          </cell>
          <cell r="OT40">
            <v>1.22019047110414</v>
          </cell>
          <cell r="OU40">
            <v>0.75986991434007511</v>
          </cell>
          <cell r="OV40">
            <v>151.714</v>
          </cell>
          <cell r="OW40">
            <v>151.714</v>
          </cell>
          <cell r="OX40">
            <v>0.75816300656240498</v>
          </cell>
          <cell r="OY40">
            <v>-6.5475270174835754E-3</v>
          </cell>
          <cell r="OZ40">
            <v>-7.1999974156901712E-3</v>
          </cell>
          <cell r="PA40">
            <v>-1.6430237695487911E-2</v>
          </cell>
          <cell r="PB40">
            <v>1680.5086527829089</v>
          </cell>
          <cell r="PC40">
            <v>-0.42102633755300989</v>
          </cell>
          <cell r="PD40">
            <v>2023.05549845116</v>
          </cell>
          <cell r="PE40">
            <v>0.21391597845024091</v>
          </cell>
          <cell r="PF40">
            <v>-0.68354853850559616</v>
          </cell>
          <cell r="PG40">
            <v>2018.7370972372671</v>
          </cell>
          <cell r="PH40">
            <v>2036.9792402777409</v>
          </cell>
          <cell r="PI40">
            <v>62.766348203149143</v>
          </cell>
          <cell r="PJ40">
            <v>62.816232506099901</v>
          </cell>
          <cell r="PK40">
            <v>0.116916539643519</v>
          </cell>
          <cell r="PL40">
            <v>0.90292752007732346</v>
          </cell>
          <cell r="PM40">
            <v>8.9257290000000005</v>
          </cell>
          <cell r="PN40">
            <v>8.5</v>
          </cell>
          <cell r="PO40">
            <v>1493.3596595029901</v>
          </cell>
          <cell r="PP40">
            <v>431.67380075405498</v>
          </cell>
          <cell r="PQ40">
            <v>28653.355604182339</v>
          </cell>
          <cell r="PR40">
            <v>26095.834733546712</v>
          </cell>
          <cell r="PS40">
            <v>39390483.585283764</v>
          </cell>
          <cell r="PT40">
            <v>26197</v>
          </cell>
          <cell r="PU40">
            <v>39121542.999999829</v>
          </cell>
          <cell r="PV40">
            <v>5822.9896527071214</v>
          </cell>
          <cell r="PW40">
            <v>-0.60353043141421203</v>
          </cell>
          <cell r="PX40">
            <v>26504</v>
          </cell>
          <cell r="PY40">
            <v>45614.572</v>
          </cell>
          <cell r="PZ40">
            <v>62053</v>
          </cell>
          <cell r="QA40">
            <v>-6.7854044119847643</v>
          </cell>
          <cell r="QB40">
            <v>-6.7885172376255642</v>
          </cell>
          <cell r="QC40">
            <v>-6.7919944153358216</v>
          </cell>
          <cell r="QD40">
            <v>5.6364920978733149E-2</v>
          </cell>
          <cell r="QE40">
            <v>1</v>
          </cell>
          <cell r="QF40">
            <v>1.13238043720151</v>
          </cell>
          <cell r="QG40">
            <v>0.80191215774457603</v>
          </cell>
          <cell r="QH40">
            <v>1622.3127999999999</v>
          </cell>
          <cell r="QI40">
            <v>1622.3127999999999</v>
          </cell>
          <cell r="QJ40">
            <v>0.785871564441461</v>
          </cell>
          <cell r="QK40">
            <v>3.7823650304131019E-3</v>
          </cell>
          <cell r="QL40">
            <v>-6.1379773352603865E-4</v>
          </cell>
          <cell r="QM40">
            <v>-1.371238480616919E-2</v>
          </cell>
          <cell r="QN40">
            <v>1509.4548224834721</v>
          </cell>
          <cell r="QO40">
            <v>-0.31328370976621001</v>
          </cell>
          <cell r="QP40">
            <v>43.7403706424316</v>
          </cell>
          <cell r="QQ40">
            <v>1.1527069450044889</v>
          </cell>
          <cell r="QR40">
            <v>1.153573645151784E-2</v>
          </cell>
          <cell r="QS40">
            <v>43.241918049917061</v>
          </cell>
          <cell r="QT40">
            <v>43.735325450551407</v>
          </cell>
          <cell r="QU40">
            <v>55.262050230707288</v>
          </cell>
          <cell r="QV40">
            <v>55.132245431458443</v>
          </cell>
          <cell r="QW40">
            <v>2.3875051347037162</v>
          </cell>
          <cell r="QX40">
            <v>1.639054486214242</v>
          </cell>
          <cell r="QY40">
            <v>13.121555000000001</v>
          </cell>
          <cell r="QZ40">
            <v>14.2</v>
          </cell>
          <cell r="RA40">
            <v>1923.8892133428301</v>
          </cell>
          <cell r="RB40">
            <v>10.051904046024299</v>
          </cell>
          <cell r="RC40">
            <v>1843.642961820002</v>
          </cell>
          <cell r="RD40">
            <v>1601.7283365811611</v>
          </cell>
          <cell r="RE40">
            <v>3082758.8579090419</v>
          </cell>
          <cell r="RF40">
            <v>1585.57</v>
          </cell>
          <cell r="RG40">
            <v>3050461.0199999912</v>
          </cell>
          <cell r="RH40">
            <v>77.523992581233799</v>
          </cell>
          <cell r="RI40">
            <v>-2.9911076885399628</v>
          </cell>
          <cell r="RJ40">
            <v>1585.57</v>
          </cell>
          <cell r="RK40">
            <v>3344.0374999999899</v>
          </cell>
          <cell r="RL40">
            <v>4305.5600000000004</v>
          </cell>
          <cell r="RM40">
            <v>-7.4494562648917126</v>
          </cell>
          <cell r="RN40">
            <v>-7.4679346300558427</v>
          </cell>
          <cell r="RO40">
            <v>-7.4677633311512883</v>
          </cell>
          <cell r="RP40">
            <v>9.2266890649610828E-2</v>
          </cell>
          <cell r="RQ40">
            <v>1.00454900922423</v>
          </cell>
          <cell r="RR40">
            <v>0.64391324860889099</v>
          </cell>
          <cell r="RS40">
            <v>0.70910158757721009</v>
          </cell>
          <cell r="RT40">
            <v>31.0163662637638</v>
          </cell>
          <cell r="RU40">
            <v>31.15746</v>
          </cell>
          <cell r="RV40">
            <v>0.82676277626099604</v>
          </cell>
          <cell r="RW40">
            <v>2.4947739535741951E-2</v>
          </cell>
          <cell r="RX40">
            <v>3.2594418850656823E-2</v>
          </cell>
          <cell r="RY40" t="e">
            <v>#N/A</v>
          </cell>
          <cell r="RZ40">
            <v>1924.645264432977</v>
          </cell>
          <cell r="SA40">
            <v>5.912721547338684E-2</v>
          </cell>
          <cell r="SB40">
            <v>35748.2054248153</v>
          </cell>
          <cell r="SC40">
            <v>0.76551207717787673</v>
          </cell>
          <cell r="SD40">
            <v>1.386962187721186</v>
          </cell>
          <cell r="SE40">
            <v>35476.627556296437</v>
          </cell>
          <cell r="SF40">
            <v>35259.174013544623</v>
          </cell>
          <cell r="SG40">
            <v>56.292101036996343</v>
          </cell>
          <cell r="SH40">
            <v>55.794134649808399</v>
          </cell>
          <cell r="SI40">
            <v>2.2643921092072361</v>
          </cell>
          <cell r="SJ40">
            <v>3.2114494700262952</v>
          </cell>
          <cell r="SK40">
            <v>6.2412729999999996</v>
          </cell>
          <cell r="SL40">
            <v>5.7</v>
          </cell>
          <cell r="SM40">
            <v>1857.09211949418</v>
          </cell>
          <cell r="SN40">
            <v>8140.8273966231</v>
          </cell>
          <cell r="SO40">
            <v>4382.8446421021981</v>
          </cell>
          <cell r="SP40">
            <v>4109.2993428227264</v>
          </cell>
          <cell r="SQ40">
            <v>7679939.0213046884</v>
          </cell>
          <cell r="SR40">
            <v>4169.91</v>
          </cell>
          <cell r="SS40">
            <v>7743906.9999999758</v>
          </cell>
          <cell r="ST40">
            <v>68343.261560940402</v>
          </cell>
          <cell r="SU40">
            <v>-0.98745129921340435</v>
          </cell>
          <cell r="SV40">
            <v>4169.91</v>
          </cell>
          <cell r="SW40">
            <v>7855.3860000000004</v>
          </cell>
          <cell r="SX40">
            <v>10129.549999999999</v>
          </cell>
          <cell r="SY40">
            <v>-3.7226200226269071</v>
          </cell>
          <cell r="SZ40">
            <v>-3.7220810306649241</v>
          </cell>
          <cell r="TA40">
            <v>-3.7248544149235721</v>
          </cell>
          <cell r="TB40">
            <v>8.5882615912586335E-2</v>
          </cell>
          <cell r="TC40">
            <v>253.61835289999999</v>
          </cell>
          <cell r="TD40">
            <v>148.581057365758</v>
          </cell>
          <cell r="TE40">
            <v>0.74002837481115402</v>
          </cell>
          <cell r="TF40">
            <v>75.3446774710916</v>
          </cell>
          <cell r="TG40">
            <v>19108.793000000001</v>
          </cell>
          <cell r="TH40">
            <v>0.59130755269996405</v>
          </cell>
          <cell r="TI40">
            <v>3.7568582406193402E-2</v>
          </cell>
          <cell r="TJ40">
            <v>6.6754808960277391E-3</v>
          </cell>
          <cell r="TK40">
            <v>1.37359536606335E-2</v>
          </cell>
          <cell r="TL40">
            <v>1868.9169078710261</v>
          </cell>
          <cell r="TM40">
            <v>-0.99865941653974888</v>
          </cell>
          <cell r="TN40">
            <v>174.72875998467001</v>
          </cell>
          <cell r="TO40">
            <v>0.39511299130061678</v>
          </cell>
          <cell r="TP40">
            <v>1.9356742472788511</v>
          </cell>
          <cell r="TQ40">
            <v>174.04110098447771</v>
          </cell>
          <cell r="TR40">
            <v>171.41080517190409</v>
          </cell>
          <cell r="TS40">
            <v>66.765373174758253</v>
          </cell>
          <cell r="TT40">
            <v>67.524520264539007</v>
          </cell>
          <cell r="TU40">
            <v>1.010464552292323</v>
          </cell>
          <cell r="TV40">
            <v>2.687624136833211</v>
          </cell>
          <cell r="TW40">
            <v>4.1752671555082106</v>
          </cell>
          <cell r="TX40">
            <v>4.8</v>
          </cell>
          <cell r="TY40">
            <v>1823.29000286511</v>
          </cell>
          <cell r="TZ40">
            <v>40.507801558932002</v>
          </cell>
          <cell r="UA40">
            <v>2002.2796153318709</v>
          </cell>
          <cell r="UB40">
            <v>1918.6790921914831</v>
          </cell>
          <cell r="UC40">
            <v>3518994.7693672301</v>
          </cell>
          <cell r="UD40">
            <v>1884.74</v>
          </cell>
          <cell r="UE40">
            <v>3436427.599999988</v>
          </cell>
          <cell r="UF40">
            <v>401.85971003784402</v>
          </cell>
          <cell r="UG40">
            <v>1.403857934490027</v>
          </cell>
          <cell r="UH40">
            <v>1884.74</v>
          </cell>
          <cell r="UI40">
            <v>2965.2629999999899</v>
          </cell>
          <cell r="UJ40">
            <v>3996.99</v>
          </cell>
          <cell r="UK40">
            <v>-6.7178641890161161</v>
          </cell>
          <cell r="UL40">
            <v>-6.7388380331195012</v>
          </cell>
          <cell r="UM40">
            <v>-6.7372404372602146</v>
          </cell>
          <cell r="UN40">
            <v>5.1853558281010459E-2</v>
          </cell>
          <cell r="UO40">
            <v>1</v>
          </cell>
          <cell r="UP40">
            <v>1.22255047201531</v>
          </cell>
          <cell r="UQ40">
            <v>0.83315906329772005</v>
          </cell>
          <cell r="UR40">
            <v>145.57685000000001</v>
          </cell>
          <cell r="US40">
            <v>145.57685000000001</v>
          </cell>
          <cell r="UT40">
            <v>1.1549108228779801</v>
          </cell>
          <cell r="UU40" t="e">
            <v>#N/A</v>
          </cell>
          <cell r="UV40" t="e">
            <v>#N/A</v>
          </cell>
          <cell r="UW40">
            <v>-9.7948992911102064E-3</v>
          </cell>
          <cell r="UX40">
            <v>1834.0715670945749</v>
          </cell>
          <cell r="UY40">
            <v>-1.0170807102004349</v>
          </cell>
          <cell r="UZ40">
            <v>1811.9204032549101</v>
          </cell>
          <cell r="VA40">
            <v>0.78492929286313462</v>
          </cell>
          <cell r="VB40">
            <v>-0.1583370347779556</v>
          </cell>
          <cell r="VC40">
            <v>1797.8088747671691</v>
          </cell>
          <cell r="VD40">
            <v>1814.7938940941499</v>
          </cell>
          <cell r="VE40">
            <v>59.566545264603711</v>
          </cell>
          <cell r="VF40">
            <v>59.013549606839923</v>
          </cell>
          <cell r="VG40">
            <v>-1.0018172629394859</v>
          </cell>
          <cell r="VH40">
            <v>8.9970559210694745E-2</v>
          </cell>
          <cell r="VI40">
            <v>9.2688129999999997</v>
          </cell>
          <cell r="VJ40">
            <v>8.8000000000000007</v>
          </cell>
          <cell r="VK40">
            <v>1784.34884755643</v>
          </cell>
          <cell r="VL40">
            <v>377.358499444372</v>
          </cell>
          <cell r="VM40">
            <v>26124.603231333669</v>
          </cell>
          <cell r="VN40">
            <v>23703.162610829389</v>
          </cell>
          <cell r="VO40">
            <v>42609025.78082028</v>
          </cell>
          <cell r="VP40">
            <v>24048.9</v>
          </cell>
          <cell r="VQ40">
            <v>42911626.999999829</v>
          </cell>
          <cell r="VR40">
            <v>5455.7325955568704</v>
          </cell>
          <cell r="VS40">
            <v>0.53751423369075013</v>
          </cell>
          <cell r="VT40">
            <v>24131.5</v>
          </cell>
          <cell r="VU40">
            <v>44268.822</v>
          </cell>
          <cell r="VV40">
            <v>57399.199999999997</v>
          </cell>
          <cell r="VW40">
            <v>-6.9329298997928044</v>
          </cell>
          <cell r="VX40">
            <v>-6.9297488404848044</v>
          </cell>
          <cell r="VY40">
            <v>-6.9361486849801146</v>
          </cell>
          <cell r="VZ40">
            <v>5.2465754775798658E-2</v>
          </cell>
          <cell r="WA40">
            <v>1</v>
          </cell>
          <cell r="WB40">
            <v>1.01496039186672</v>
          </cell>
          <cell r="WC40">
            <v>0.77232200569415499</v>
          </cell>
          <cell r="WD40">
            <v>1399.386</v>
          </cell>
          <cell r="WE40">
            <v>1399.386</v>
          </cell>
          <cell r="WF40">
            <v>0.75082118696647593</v>
          </cell>
          <cell r="WG40">
            <v>5.3751423369090027E-3</v>
          </cell>
          <cell r="WH40">
            <v>-2.672968699297095E-3</v>
          </cell>
          <cell r="WI40">
            <v>-8.2585305048866308E-3</v>
          </cell>
          <cell r="WJ40">
            <v>1797.6093097953631</v>
          </cell>
          <cell r="WK40">
            <v>-0.50495489938117144</v>
          </cell>
          <cell r="WL40">
            <v>28.7794238352086</v>
          </cell>
          <cell r="WM40">
            <v>1.1499135198530299</v>
          </cell>
          <cell r="WN40">
            <v>3.3387657991394541</v>
          </cell>
          <cell r="WO40">
            <v>28.4522475934297</v>
          </cell>
          <cell r="WP40">
            <v>27.849591208731329</v>
          </cell>
          <cell r="WQ40">
            <v>62.749671989452729</v>
          </cell>
          <cell r="WR40">
            <v>62.04048905879489</v>
          </cell>
          <cell r="WS40">
            <v>7.6638827123960418</v>
          </cell>
          <cell r="WT40">
            <v>4.2838846846964707</v>
          </cell>
          <cell r="WU40">
            <v>11.74004</v>
          </cell>
          <cell r="WV40">
            <v>12.5</v>
          </cell>
          <cell r="WW40">
            <v>1813.36955182935</v>
          </cell>
          <cell r="WX40">
            <v>5.0626578931282502</v>
          </cell>
          <cell r="WY40">
            <v>1614.5950420866691</v>
          </cell>
          <cell r="WZ40">
            <v>1425.0409383076769</v>
          </cell>
          <cell r="XA40">
            <v>2658006.5003241198</v>
          </cell>
          <cell r="XB40">
            <v>1428.92</v>
          </cell>
          <cell r="XC40">
            <v>2591160.0199999949</v>
          </cell>
          <cell r="XD40">
            <v>46.225429482114897</v>
          </cell>
          <cell r="XE40">
            <v>4.0019070450826977</v>
          </cell>
          <cell r="XF40">
            <v>1428.92</v>
          </cell>
          <cell r="XG40">
            <v>2602.4859999999999</v>
          </cell>
          <cell r="XH40">
            <v>3415.21</v>
          </cell>
          <cell r="XI40">
            <v>-7.5810253837128538</v>
          </cell>
          <cell r="XJ40">
            <v>-7.6091141230392054</v>
          </cell>
          <cell r="XK40">
            <v>-7.6090148914290916</v>
          </cell>
          <cell r="XL40">
            <v>6.977775482692529E-2</v>
          </cell>
          <cell r="XM40">
            <v>0.999985348702502</v>
          </cell>
          <cell r="XN40">
            <v>0.49196418994277802</v>
          </cell>
          <cell r="XO40">
            <v>0.57939291626965006</v>
          </cell>
          <cell r="XP40">
            <v>16.674594304441801</v>
          </cell>
          <cell r="XQ40">
            <v>16.67435</v>
          </cell>
          <cell r="XR40">
            <v>0.52637914799889307</v>
          </cell>
          <cell r="XS40">
            <v>2.4477759101906998E-2</v>
          </cell>
          <cell r="XT40">
            <v>1.0637356886313631E-2</v>
          </cell>
          <cell r="XU40">
            <v>1.865031288462703E-2</v>
          </cell>
          <cell r="XV40">
            <v>1865.2141344659649</v>
          </cell>
          <cell r="XW40">
            <v>0.76497384796156975</v>
          </cell>
          <cell r="XX40">
            <v>42.8377678385067</v>
          </cell>
          <cell r="XY40">
            <v>0.46050259068797228</v>
          </cell>
          <cell r="XZ40">
            <v>-0.60032723863941984</v>
          </cell>
          <cell r="YA40">
            <v>42.641403072651443</v>
          </cell>
          <cell r="YB40">
            <v>43.096487793628768</v>
          </cell>
          <cell r="YC40">
            <v>59.618971906495851</v>
          </cell>
          <cell r="YD40">
            <v>59.247916771786763</v>
          </cell>
          <cell r="YE40">
            <v>6.7449158508381402E-2</v>
          </cell>
          <cell r="YF40">
            <v>0.79269184700692108</v>
          </cell>
          <cell r="YG40">
            <v>3.5557240000000001</v>
          </cell>
          <cell r="YH40">
            <v>3.7</v>
          </cell>
          <cell r="YI40">
            <v>1585.8732481028201</v>
          </cell>
          <cell r="YJ40">
            <v>7.41792060489911</v>
          </cell>
          <cell r="YK40">
            <v>201.22162605493179</v>
          </cell>
          <cell r="YL40">
            <v>292.75303711063577</v>
          </cell>
          <cell r="YM40">
            <v>464469.59763130808</v>
          </cell>
          <cell r="YN40">
            <v>292.54000000000002</v>
          </cell>
          <cell r="YO40">
            <v>463931.359999999</v>
          </cell>
          <cell r="YP40">
            <v>85.4275041359965</v>
          </cell>
          <cell r="YQ40">
            <v>-2.7382107271024081</v>
          </cell>
          <cell r="YR40">
            <v>194.99</v>
          </cell>
          <cell r="YS40">
            <v>339.626499999999</v>
          </cell>
          <cell r="YT40">
            <v>452.26</v>
          </cell>
          <cell r="YU40">
            <v>-6.280133427387212</v>
          </cell>
          <cell r="YV40">
            <v>-6.268112930748698</v>
          </cell>
          <cell r="YW40">
            <v>-6.2854815537323576</v>
          </cell>
          <cell r="YX40">
            <v>5.1980942611472562E-2</v>
          </cell>
          <cell r="YY40">
            <v>1</v>
          </cell>
          <cell r="YZ40">
            <v>1.17479045357562</v>
          </cell>
          <cell r="ZA40">
            <v>0.61224688687967399</v>
          </cell>
          <cell r="ZB40">
            <v>26.22729</v>
          </cell>
          <cell r="ZC40">
            <v>26.22729</v>
          </cell>
          <cell r="ZD40">
            <v>0.606058423652863</v>
          </cell>
          <cell r="ZE40">
            <v>-2.7382107271021999E-2</v>
          </cell>
          <cell r="ZF40">
            <v>-2.738210727102201E-2</v>
          </cell>
          <cell r="ZG40">
            <v>5.0694401243570747E-2</v>
          </cell>
          <cell r="ZH40">
            <v>1586.557742373747</v>
          </cell>
          <cell r="ZI40">
            <v>-0.2389056645982324</v>
          </cell>
          <cell r="ZJ40">
            <v>19.241236718118301</v>
          </cell>
          <cell r="ZK40">
            <v>-3.3126620589074562E-2</v>
          </cell>
          <cell r="ZL40">
            <v>0.79293133783477909</v>
          </cell>
          <cell r="ZM40">
            <v>19.2476128017836</v>
          </cell>
          <cell r="ZN40">
            <v>19.08986717890572</v>
          </cell>
          <cell r="ZO40">
            <v>60.788236240832532</v>
          </cell>
          <cell r="ZP40">
            <v>61.169920650900892</v>
          </cell>
          <cell r="ZQ40">
            <v>5.5132107272910069</v>
          </cell>
          <cell r="ZR40">
            <v>4.6265757236061411</v>
          </cell>
          <cell r="ZS40">
            <v>11.236414999999999</v>
          </cell>
          <cell r="ZT40">
            <v>11.7</v>
          </cell>
          <cell r="ZU40">
            <v>2099.3505864674198</v>
          </cell>
          <cell r="ZV40">
            <v>4.6002037816233097</v>
          </cell>
          <cell r="ZW40">
            <v>1092.06904017736</v>
          </cell>
          <cell r="ZX40">
            <v>969.35963073651487</v>
          </cell>
          <cell r="ZY40">
            <v>2039547.058757544</v>
          </cell>
          <cell r="ZZ40">
            <v>958.28</v>
          </cell>
          <cell r="AAA40">
            <v>2011765.679999999</v>
          </cell>
          <cell r="AAB40">
            <v>36.350319200681803</v>
          </cell>
          <cell r="AAC40">
            <v>7.6054150114275521</v>
          </cell>
          <cell r="AAD40">
            <v>958.28</v>
          </cell>
          <cell r="AAE40">
            <v>1785.3040000000001</v>
          </cell>
          <cell r="AAF40">
            <v>2288.09</v>
          </cell>
          <cell r="AAG40">
            <v>-7.7350054955997534</v>
          </cell>
          <cell r="AAH40">
            <v>-7.7354718383864842</v>
          </cell>
          <cell r="AAI40">
            <v>-7.743588904337253</v>
          </cell>
          <cell r="AAJ40">
            <v>6.5231903203131311E-2</v>
          </cell>
          <cell r="AAK40">
            <v>0.91156980039954205</v>
          </cell>
          <cell r="AAL40">
            <v>0.46058917782917902</v>
          </cell>
          <cell r="AAM40">
            <v>0.52126058018134802</v>
          </cell>
          <cell r="AAN40">
            <v>10.029698215092999</v>
          </cell>
          <cell r="AAO40">
            <v>9.1427700000000005</v>
          </cell>
          <cell r="AAP40">
            <v>0.37436079725584798</v>
          </cell>
          <cell r="AAQ40">
            <v>4.2453167316344456E-3</v>
          </cell>
          <cell r="AAR40">
            <v>1.055645773288366E-2</v>
          </cell>
          <cell r="AAS40">
            <v>2.652154297819196E-2</v>
          </cell>
          <cell r="AAT40">
            <v>2104.0148507194449</v>
          </cell>
          <cell r="AAU40">
            <v>-0.48556834757957912</v>
          </cell>
          <cell r="AAV40">
            <v>7.0799246171316614</v>
          </cell>
          <cell r="AAW40">
            <v>0.83916356555120419</v>
          </cell>
          <cell r="AAX40">
            <v>1.460843670637368</v>
          </cell>
          <cell r="AAY40">
            <v>7.0210068854144216</v>
          </cell>
          <cell r="AAZ40">
            <v>6.9779871337503776</v>
          </cell>
          <cell r="ABA40">
            <v>57.517542031235138</v>
          </cell>
          <cell r="ABB40">
            <v>56.955383917526227</v>
          </cell>
          <cell r="ABC40">
            <v>2.2129825029811201</v>
          </cell>
          <cell r="ABD40">
            <v>1.08754749067943</v>
          </cell>
          <cell r="ABE40">
            <v>6.9510839999999998</v>
          </cell>
          <cell r="ABF40">
            <v>7.6</v>
          </cell>
          <cell r="ABG40">
            <v>2041.8039130703901</v>
          </cell>
          <cell r="ABH40">
            <v>1.3323025266700299</v>
          </cell>
          <cell r="ABI40">
            <v>173.08598784076369</v>
          </cell>
          <cell r="ABJ40">
            <v>161.05463543372241</v>
          </cell>
          <cell r="ABK40">
            <v>327551.31768813462</v>
          </cell>
          <cell r="ABL40">
            <v>161.51</v>
          </cell>
          <cell r="ABM40">
            <v>329771.74999999872</v>
          </cell>
          <cell r="ABN40">
            <v>14.114175469308901</v>
          </cell>
          <cell r="ABO40">
            <v>0.3569008314436628</v>
          </cell>
          <cell r="ABP40">
            <v>161.51</v>
          </cell>
          <cell r="ABQ40">
            <v>303.89749999999901</v>
          </cell>
          <cell r="ABR40">
            <v>398.69</v>
          </cell>
          <cell r="ABS40">
            <v>-7.2282510331767824</v>
          </cell>
          <cell r="ABT40">
            <v>-7.2372704827639884</v>
          </cell>
          <cell r="ABU40">
            <v>-7.2322162480114143</v>
          </cell>
          <cell r="ABV40">
            <v>6.0417094215434508E-2</v>
          </cell>
          <cell r="ABW40">
            <v>0.99254600500000001</v>
          </cell>
          <cell r="ABX40">
            <v>0.69886826982651096</v>
          </cell>
          <cell r="ABY40">
            <v>0.677539172208523</v>
          </cell>
          <cell r="ABZ40">
            <v>4.7969262643901303</v>
          </cell>
          <cell r="ACA40">
            <v>4.7611699999999999</v>
          </cell>
          <cell r="ACB40">
            <v>0.670412293617901</v>
          </cell>
          <cell r="ACC40">
            <v>3.5690083144344028E-3</v>
          </cell>
          <cell r="ACD40">
            <v>9.2733295898908465E-3</v>
          </cell>
          <cell r="ACE40">
            <v>-6.1474325981706712E-2</v>
          </cell>
          <cell r="ACF40">
            <v>2033.790066371168</v>
          </cell>
          <cell r="ACG40">
            <v>-0.84369133929792506</v>
          </cell>
          <cell r="ACH40">
            <v>661.05843792496205</v>
          </cell>
          <cell r="ACI40">
            <v>-2.1818429230400889</v>
          </cell>
          <cell r="ACJ40">
            <v>-1.2565006269148691</v>
          </cell>
          <cell r="ACK40">
            <v>675.8034067283279</v>
          </cell>
          <cell r="ACL40">
            <v>669.47033690518481</v>
          </cell>
          <cell r="ACM40">
            <v>71.959102954905759</v>
          </cell>
          <cell r="ACN40">
            <v>72.20252477120647</v>
          </cell>
          <cell r="ACO40">
            <v>0.27964012421533008</v>
          </cell>
          <cell r="ACP40">
            <v>1.0891490936121071</v>
          </cell>
          <cell r="ACQ40">
            <v>4.3798269999999997</v>
          </cell>
          <cell r="ACR40">
            <v>4.5</v>
          </cell>
          <cell r="ACS40">
            <v>1437.1717930376701</v>
          </cell>
          <cell r="ACT40">
            <v>130.514264142549</v>
          </cell>
          <cell r="ACU40">
            <v>8812.9578626952225</v>
          </cell>
          <cell r="ACV40">
            <v>8426.9655547262737</v>
          </cell>
          <cell r="ACW40">
            <v>12227582.60695106</v>
          </cell>
          <cell r="ACX40">
            <v>8388</v>
          </cell>
          <cell r="ACY40">
            <v>12054996.99999998</v>
          </cell>
          <cell r="ACZ40">
            <v>1705.0730578041</v>
          </cell>
          <cell r="ADA40">
            <v>-1.0156441514167061</v>
          </cell>
          <cell r="ADB40">
            <v>8342</v>
          </cell>
          <cell r="ADC40">
            <v>12205.886</v>
          </cell>
          <cell r="ADD40">
            <v>16225</v>
          </cell>
          <cell r="ADE40">
            <v>-6.7088782724603542</v>
          </cell>
          <cell r="ADF40">
            <v>-6.7018204015884972</v>
          </cell>
          <cell r="ADG40">
            <v>-6.6960580556691456</v>
          </cell>
          <cell r="ADH40">
            <v>6.1030151812324858E-2</v>
          </cell>
          <cell r="ADI40">
            <v>1</v>
          </cell>
          <cell r="ADJ40">
            <v>1.12704043513978</v>
          </cell>
          <cell r="ADK40">
            <v>0.77890390691669298</v>
          </cell>
          <cell r="ADL40">
            <v>514.90099999999904</v>
          </cell>
          <cell r="ADM40">
            <v>514.90099999999904</v>
          </cell>
          <cell r="ADN40">
            <v>0.76794565318872798</v>
          </cell>
          <cell r="ADO40">
            <v>-1.01564415141669E-2</v>
          </cell>
          <cell r="ADP40">
            <v>2.3080731508356598E-3</v>
          </cell>
          <cell r="ADQ40">
            <v>-5.4331906731554268E-2</v>
          </cell>
          <cell r="ADR40">
            <v>1451.006596329707</v>
          </cell>
          <cell r="ADS40">
            <v>-0.4021460673730437</v>
          </cell>
          <cell r="ADT40">
            <v>1262.2179934600799</v>
          </cell>
          <cell r="ADU40">
            <v>-3.4691353554213928</v>
          </cell>
          <cell r="ADV40">
            <v>-2.4587252954353929</v>
          </cell>
          <cell r="ADW40">
            <v>1307.579703245691</v>
          </cell>
          <cell r="ADX40">
            <v>1294.0347532704659</v>
          </cell>
          <cell r="ADY40">
            <v>57.75997881231158</v>
          </cell>
          <cell r="ADZ40">
            <v>58.222819267769403</v>
          </cell>
          <cell r="AEA40">
            <v>3.4507235509629202</v>
          </cell>
          <cell r="AEB40">
            <v>2.9210879250777921</v>
          </cell>
          <cell r="AEC40">
            <v>16.195274000000001</v>
          </cell>
          <cell r="AED40">
            <v>20.399999999999999</v>
          </cell>
          <cell r="AEE40">
            <v>2084.1720625307698</v>
          </cell>
          <cell r="AEF40">
            <v>186.32200599501101</v>
          </cell>
          <cell r="AEG40">
            <v>17230.060269992959</v>
          </cell>
          <cell r="AEH40">
            <v>14439.604798902459</v>
          </cell>
          <cell r="AEI40">
            <v>30095091.99478573</v>
          </cell>
          <cell r="AEJ40">
            <v>13606.1</v>
          </cell>
          <cell r="AEK40">
            <v>28357453.499999911</v>
          </cell>
          <cell r="AEL40">
            <v>2335.0592487920098</v>
          </cell>
          <cell r="AEM40">
            <v>-0.84678465589960172</v>
          </cell>
          <cell r="AEN40">
            <v>13606.1</v>
          </cell>
          <cell r="AEO40">
            <v>29593.311499999902</v>
          </cell>
          <cell r="AEP40">
            <v>38195.18</v>
          </cell>
          <cell r="AEQ40">
            <v>-6.7281619270805093</v>
          </cell>
          <cell r="AER40">
            <v>-6.7386666696303346</v>
          </cell>
          <cell r="AES40">
            <v>-6.7315114666641191</v>
          </cell>
          <cell r="AET40">
            <v>6.4017897653850547E-2</v>
          </cell>
          <cell r="AEU40">
            <v>4.3995768630000001</v>
          </cell>
          <cell r="AEV40">
            <v>2.1974008483959402</v>
          </cell>
          <cell r="AEW40">
            <v>0.67989486963624202</v>
          </cell>
          <cell r="AEX40">
            <v>193.200625075657</v>
          </cell>
          <cell r="AEY40">
            <v>850.00099999999998</v>
          </cell>
          <cell r="AEZ40">
            <v>0.71383675346799502</v>
          </cell>
          <cell r="AFA40">
            <v>-3.6589733846015132E-2</v>
          </cell>
          <cell r="AFB40">
            <v>-1.440703694177565E-2</v>
          </cell>
          <cell r="AFC40">
            <v>-5.8863007935071487E-2</v>
          </cell>
          <cell r="AFD40">
            <v>2084.2046866181008</v>
          </cell>
          <cell r="AFE40">
            <v>-6.8863648550210321E-2</v>
          </cell>
          <cell r="AFF40">
            <v>194.566888817706</v>
          </cell>
          <cell r="AFG40">
            <v>-2.3112433631896079</v>
          </cell>
          <cell r="AFH40">
            <v>-0.80640975400942949</v>
          </cell>
          <cell r="AFI40">
            <v>199.1701967720517</v>
          </cell>
          <cell r="AFJ40">
            <v>196.14865066905921</v>
          </cell>
          <cell r="AFK40">
            <v>68.71292129756047</v>
          </cell>
          <cell r="AFL40">
            <v>68.422909015169395</v>
          </cell>
          <cell r="AFM40">
            <v>-1.0089788502052781</v>
          </cell>
          <cell r="AFN40">
            <v>0.33957836554066029</v>
          </cell>
          <cell r="AFO40">
            <v>6.5832889999999997</v>
          </cell>
          <cell r="AFP40">
            <v>7.5</v>
          </cell>
          <cell r="AFQ40">
            <v>1889.95542911146</v>
          </cell>
          <cell r="AFR40">
            <v>44.112938806821099</v>
          </cell>
          <cell r="AFS40">
            <v>5490.4475140951608</v>
          </cell>
          <cell r="AFT40">
            <v>5128.9954868489604</v>
          </cell>
          <cell r="AFU40">
            <v>9747360.8867470827</v>
          </cell>
          <cell r="AFV40">
            <v>5100.1899999999996</v>
          </cell>
          <cell r="AFW40">
            <v>9639131.779999977</v>
          </cell>
          <cell r="AFX40">
            <v>538.02359480297105</v>
          </cell>
          <cell r="AFY40">
            <v>-0.3872157720713032</v>
          </cell>
          <cell r="AFZ40">
            <v>5109.5</v>
          </cell>
          <cell r="AGA40">
            <v>8024.2825000000003</v>
          </cell>
          <cell r="AGB40">
            <v>10458.82</v>
          </cell>
          <cell r="AGC40">
            <v>-7.3828618790245386</v>
          </cell>
          <cell r="AGD40">
            <v>-7.3669422301727421</v>
          </cell>
          <cell r="AGE40">
            <v>-7.3667357593735474</v>
          </cell>
          <cell r="AGF40">
            <v>5.6832318167534472E-2</v>
          </cell>
          <cell r="AGG40">
            <v>1</v>
          </cell>
          <cell r="AGH40">
            <v>0.81565031491496798</v>
          </cell>
          <cell r="AGI40">
            <v>0.75073338987731797</v>
          </cell>
          <cell r="AGJ40">
            <v>146.06786</v>
          </cell>
          <cell r="AGK40">
            <v>146.06786</v>
          </cell>
          <cell r="AGL40">
            <v>0.78552128003990707</v>
          </cell>
          <cell r="AGM40">
            <v>-4.391562596362017E-3</v>
          </cell>
          <cell r="AGN40">
            <v>-1.432860392157256E-2</v>
          </cell>
          <cell r="AGO40">
            <v>-4.4191384175295251E-2</v>
          </cell>
          <cell r="AGP40">
            <v>1900.442476843639</v>
          </cell>
          <cell r="AGQ40">
            <v>-0.1644156287009646</v>
          </cell>
          <cell r="AGR40">
            <v>593.66570041071998</v>
          </cell>
          <cell r="AGS40">
            <v>0.91200065343166603</v>
          </cell>
          <cell r="AGT40">
            <v>-4.2501416979424222</v>
          </cell>
          <cell r="AGU40">
            <v>588.30039694642744</v>
          </cell>
          <cell r="AGV40">
            <v>620.0173148433397</v>
          </cell>
          <cell r="AGW40">
            <v>62.54995528853815</v>
          </cell>
          <cell r="AGX40">
            <v>63.383139075812458</v>
          </cell>
          <cell r="AGY40">
            <v>3.1369882795298838</v>
          </cell>
          <cell r="AGZ40">
            <v>5.5319746676619994</v>
          </cell>
          <cell r="AHA40">
            <v>9.2740340000000003</v>
          </cell>
          <cell r="AHB40">
            <v>8.5</v>
          </cell>
          <cell r="AHC40">
            <v>1837.0599410621301</v>
          </cell>
          <cell r="AHD40">
            <v>101.892599982143</v>
          </cell>
          <cell r="AHE40">
            <v>10597.669093283859</v>
          </cell>
          <cell r="AHF40">
            <v>9614.8376583652225</v>
          </cell>
          <cell r="AHG40">
            <v>17888275.891724352</v>
          </cell>
          <cell r="AHH40">
            <v>9569.4</v>
          </cell>
          <cell r="AHI40">
            <v>17579561.39999995</v>
          </cell>
          <cell r="AHJ40">
            <v>1015.1533326968899</v>
          </cell>
          <cell r="AHK40">
            <v>10.839834542625811</v>
          </cell>
          <cell r="AHL40">
            <v>9569.4</v>
          </cell>
          <cell r="AHM40">
            <v>16720.012999999901</v>
          </cell>
          <cell r="AHN40">
            <v>21574.37</v>
          </cell>
          <cell r="AHO40">
            <v>-6.8801227400716618</v>
          </cell>
          <cell r="AHP40">
            <v>-6.8712048867612339</v>
          </cell>
          <cell r="AHQ40">
            <v>-6.9005169855291779</v>
          </cell>
          <cell r="AHR40">
            <v>9.3542250593778575E-2</v>
          </cell>
          <cell r="AHS40">
            <v>3.7550552939999999</v>
          </cell>
          <cell r="AHT40">
            <v>1.4329105532333799</v>
          </cell>
          <cell r="AHU40">
            <v>0.41652256242306201</v>
          </cell>
          <cell r="AHV40">
            <v>51.109127555765802</v>
          </cell>
          <cell r="AHW40">
            <v>191.91759999999999</v>
          </cell>
          <cell r="AHX40">
            <v>0.39649618263874598</v>
          </cell>
          <cell r="AHY40">
            <v>8.9843621355516545E-2</v>
          </cell>
          <cell r="AHZ40">
            <v>8.7907027377683938E-2</v>
          </cell>
          <cell r="AIA40">
            <v>7.2281663707472785E-2</v>
          </cell>
          <cell r="AIB40">
            <v>1860.486523780354</v>
          </cell>
          <cell r="AIC40">
            <v>2.5753775534109739E-2</v>
          </cell>
          <cell r="AID40">
            <v>3652.0610001211699</v>
          </cell>
          <cell r="AIE40">
            <v>-1.0991353041701291</v>
          </cell>
          <cell r="AIF40">
            <v>-0.64991395116026363</v>
          </cell>
          <cell r="AIG40">
            <v>3692.6482001477971</v>
          </cell>
          <cell r="AIH40">
            <v>3675.9515218998849</v>
          </cell>
          <cell r="AII40">
            <v>71.565732519739655</v>
          </cell>
          <cell r="AIJ40">
            <v>71.722929578942058</v>
          </cell>
          <cell r="AIK40">
            <v>2.2209942212543692</v>
          </cell>
          <cell r="AIL40">
            <v>2.003457404301745</v>
          </cell>
          <cell r="AIM40">
            <v>6.3331839999999993</v>
          </cell>
          <cell r="AIN40">
            <v>5.8</v>
          </cell>
          <cell r="AIO40">
            <v>1581.2375610638601</v>
          </cell>
          <cell r="AIP40">
            <v>763.379998423855</v>
          </cell>
          <cell r="AIQ40">
            <v>4704.1531053988556</v>
          </cell>
          <cell r="AIR40">
            <v>4406.2304335922317</v>
          </cell>
          <cell r="AIS40">
            <v>7068127.2242447399</v>
          </cell>
          <cell r="AIT40">
            <v>4421.6000000000004</v>
          </cell>
          <cell r="AIU40">
            <v>6991599.9999999646</v>
          </cell>
          <cell r="AIV40">
            <v>12464.998972048499</v>
          </cell>
          <cell r="AIW40">
            <v>0.40433014367997622</v>
          </cell>
          <cell r="AIX40">
            <v>4315.7</v>
          </cell>
          <cell r="AIY40">
            <v>6558.78549999999</v>
          </cell>
          <cell r="AIZ40">
            <v>8957.75</v>
          </cell>
          <cell r="AJA40">
            <v>-5.3418340161248281</v>
          </cell>
          <cell r="AJB40">
            <v>-5.3455923460239614</v>
          </cell>
          <cell r="AJC40">
            <v>-5.3378577936632787</v>
          </cell>
          <cell r="AJD40">
            <v>4.61911952762942E-2</v>
          </cell>
          <cell r="AJE40">
            <v>9.1242266670000003</v>
          </cell>
          <cell r="AJF40">
            <v>11.5516044599665</v>
          </cell>
          <cell r="AJG40">
            <v>0.849792986085119</v>
          </cell>
          <cell r="AJH40">
            <v>296.07144787079397</v>
          </cell>
          <cell r="AJI40">
            <v>2701.4229999999998</v>
          </cell>
          <cell r="AJJ40">
            <v>0.70811916155949906</v>
          </cell>
          <cell r="AJK40">
            <v>-7.5919682268397459E-3</v>
          </cell>
          <cell r="AJL40">
            <v>4.9521598675798606E-3</v>
          </cell>
          <cell r="AJM40">
            <v>-3.9185117331963823E-2</v>
          </cell>
          <cell r="AJN40">
            <v>1604.1211032357121</v>
          </cell>
          <cell r="AJO40">
            <v>-0.47429203786315538</v>
          </cell>
          <cell r="AJP40">
            <v>34.2992380534699</v>
          </cell>
          <cell r="AJQ40">
            <v>0.21654613489037189</v>
          </cell>
          <cell r="AJR40">
            <v>-1.2015174678736811</v>
          </cell>
          <cell r="AJS40">
            <v>34.225124868405963</v>
          </cell>
          <cell r="AJT40">
            <v>34.716361197467592</v>
          </cell>
          <cell r="AJU40">
            <v>62.911507969134753</v>
          </cell>
          <cell r="AJV40">
            <v>62.781530878243103</v>
          </cell>
          <cell r="AJW40">
            <v>1.905411182949468</v>
          </cell>
          <cell r="AJX40">
            <v>1.510019390678252</v>
          </cell>
          <cell r="AJY40">
            <v>5.7838609999999999</v>
          </cell>
          <cell r="AJZ40">
            <v>6.7</v>
          </cell>
          <cell r="AKA40">
            <v>1723.34079096045</v>
          </cell>
          <cell r="AKB40">
            <v>8.8828440553479808</v>
          </cell>
          <cell r="AKC40">
            <v>993.92298093001625</v>
          </cell>
          <cell r="AKD40">
            <v>936.43585726596757</v>
          </cell>
          <cell r="AKE40">
            <v>1602418.7786562671</v>
          </cell>
          <cell r="AKF40">
            <v>929.25</v>
          </cell>
          <cell r="AKG40">
            <v>1601414.4299999981</v>
          </cell>
          <cell r="AKH40">
            <v>69.443805360084696</v>
          </cell>
          <cell r="AKI40">
            <v>-0.32346719167606341</v>
          </cell>
          <cell r="AKJ40">
            <v>929.25</v>
          </cell>
          <cell r="AKK40">
            <v>1583.1455000000001</v>
          </cell>
          <cell r="AKL40">
            <v>1996.28</v>
          </cell>
          <cell r="AKM40">
            <v>-7.2352166946390817</v>
          </cell>
          <cell r="AKN40">
            <v>-7.2188016953516314</v>
          </cell>
          <cell r="AKO40">
            <v>-7.2377873432415356</v>
          </cell>
          <cell r="AKP40">
            <v>9.3445140955014105E-2</v>
          </cell>
          <cell r="AKQ40">
            <v>0.97583583699999998</v>
          </cell>
          <cell r="AKR40">
            <v>0.74026328580874001</v>
          </cell>
          <cell r="AKS40">
            <v>0.75817201271604606</v>
          </cell>
          <cell r="AKT40">
            <v>26.0047223496261</v>
          </cell>
          <cell r="AKU40">
            <v>25.376339999999999</v>
          </cell>
          <cell r="AKV40">
            <v>0.67033233120235591</v>
          </cell>
          <cell r="AKW40">
            <v>-8.5882309936700651E-3</v>
          </cell>
          <cell r="AKX40">
            <v>8.0786621255986117E-6</v>
          </cell>
          <cell r="AKY40">
            <v>3.2139146977729731E-2</v>
          </cell>
          <cell r="AKZ40">
            <v>1711.189043246073</v>
          </cell>
          <cell r="ALA40">
            <v>-0.1749908730736105</v>
          </cell>
          <cell r="ALB40">
            <v>53.143893307847897</v>
          </cell>
          <cell r="ALC40">
            <v>-2.3660051842816392</v>
          </cell>
          <cell r="ALD40">
            <v>-4.3261824622650487</v>
          </cell>
          <cell r="ALE40">
            <v>54.431751367088509</v>
          </cell>
          <cell r="ALF40">
            <v>55.546955975585782</v>
          </cell>
          <cell r="ALG40">
            <v>60.084567479569799</v>
          </cell>
          <cell r="ALH40">
            <v>60.067195017416907</v>
          </cell>
          <cell r="ALI40">
            <v>5.871441429144042</v>
          </cell>
          <cell r="ALJ40">
            <v>3.8432200630125202</v>
          </cell>
          <cell r="ALK40">
            <v>15.346064</v>
          </cell>
          <cell r="ALL40">
            <v>17.600000000000001</v>
          </cell>
          <cell r="ALM40">
            <v>1697.56511863798</v>
          </cell>
          <cell r="ALN40">
            <v>12.5218166075135</v>
          </cell>
          <cell r="ALO40">
            <v>2499.8473896452679</v>
          </cell>
          <cell r="ALP40">
            <v>2116.219209327975</v>
          </cell>
          <cell r="ALQ40">
            <v>3714591.787422806</v>
          </cell>
          <cell r="ALR40">
            <v>2060.4699999999898</v>
          </cell>
          <cell r="ALS40">
            <v>3497781.9999999809</v>
          </cell>
          <cell r="ALT40">
            <v>96.404648935768805</v>
          </cell>
          <cell r="ALU40">
            <v>-0.97430297208105365</v>
          </cell>
          <cell r="ALV40">
            <v>2060.4699999999898</v>
          </cell>
          <cell r="ALW40">
            <v>4161.7514999999903</v>
          </cell>
          <cell r="ALX40">
            <v>5379.33</v>
          </cell>
          <cell r="ALY40">
            <v>-7.4199565936587879</v>
          </cell>
          <cell r="ALZ40">
            <v>-7.419878642973023</v>
          </cell>
          <cell r="AMA40">
            <v>-7.4351029767399508</v>
          </cell>
          <cell r="AMB40">
            <v>0.122401947060958</v>
          </cell>
          <cell r="AMC40">
            <v>1.3771825</v>
          </cell>
          <cell r="AMD40">
            <v>0.66288325593303299</v>
          </cell>
          <cell r="AME40">
            <v>0.56307642103675493</v>
          </cell>
          <cell r="AMF40">
            <v>29.9240732437422</v>
          </cell>
          <cell r="AMG40">
            <v>41.210909999999998</v>
          </cell>
          <cell r="AMH40">
            <v>0.67225776287876504</v>
          </cell>
          <cell r="AMI40">
            <v>-2.6700193736529002E-2</v>
          </cell>
          <cell r="AMJ40">
            <v>-3.2451077590276781E-2</v>
          </cell>
          <cell r="AMK40">
            <v>6.2321816311795099E-2</v>
          </cell>
          <cell r="AML40">
            <v>1755.2963185710839</v>
          </cell>
          <cell r="AMM40">
            <v>-0.52714785354589511</v>
          </cell>
          <cell r="AMN40">
            <v>1833.82247520178</v>
          </cell>
          <cell r="AMO40">
            <v>1.3095664268126359</v>
          </cell>
          <cell r="AMP40">
            <v>0.93671713685956615</v>
          </cell>
          <cell r="AMQ40">
            <v>1810.1177804630699</v>
          </cell>
          <cell r="AMR40">
            <v>1816.8041592984539</v>
          </cell>
          <cell r="AMS40">
            <v>67.257270421049114</v>
          </cell>
          <cell r="AMT40">
            <v>67.325908096441808</v>
          </cell>
          <cell r="AMU40">
            <v>2.253147175306847</v>
          </cell>
          <cell r="AMV40">
            <v>1.6720071547866591</v>
          </cell>
          <cell r="AMW40">
            <v>6.3263059999999998</v>
          </cell>
          <cell r="AMX40">
            <v>5</v>
          </cell>
          <cell r="AMY40">
            <v>1534.28721534344</v>
          </cell>
          <cell r="AMZ40">
            <v>299.94045325889101</v>
          </cell>
          <cell r="ANA40">
            <v>29737.06791285086</v>
          </cell>
          <cell r="ANB40">
            <v>27855.810001256101</v>
          </cell>
          <cell r="ANC40">
            <v>42997457.350554399</v>
          </cell>
          <cell r="AND40">
            <v>28221.41388</v>
          </cell>
          <cell r="ANE40">
            <v>43299754.514999911</v>
          </cell>
          <cell r="ANF40">
            <v>4089.4414005497201</v>
          </cell>
          <cell r="ANG40">
            <v>3.646068980001282</v>
          </cell>
          <cell r="ANH40">
            <v>28223</v>
          </cell>
          <cell r="ANI40">
            <v>44168.832999999999</v>
          </cell>
          <cell r="ANJ40">
            <v>59637.136641621197</v>
          </cell>
          <cell r="ANK40">
            <v>-6.8258768206795164</v>
          </cell>
          <cell r="ANL40">
            <v>-6.83867454272551</v>
          </cell>
          <cell r="ANM40">
            <v>-6.8343335891100976</v>
          </cell>
          <cell r="ANN40">
            <v>5.7551073688672828E-2</v>
          </cell>
          <cell r="ANO40">
            <v>0.69199333299999999</v>
          </cell>
          <cell r="ANP40">
            <v>0.84741032717721199</v>
          </cell>
          <cell r="ANQ40">
            <v>0.88192352061921397</v>
          </cell>
          <cell r="ANR40">
            <v>1818.41925346988</v>
          </cell>
          <cell r="ANS40">
            <v>1258.3340000000001</v>
          </cell>
          <cell r="ANT40">
            <v>0.63251335747992998</v>
          </cell>
          <cell r="ANU40">
            <v>1.6462538578126001E-2</v>
          </cell>
          <cell r="ANV40">
            <v>1.0101278511051619E-2</v>
          </cell>
          <cell r="ANW40">
            <v>-2.513296717915078E-2</v>
          </cell>
          <cell r="ANX40">
            <v>1543.572322923495</v>
          </cell>
          <cell r="ANY40">
            <v>-0.36186931632391511</v>
          </cell>
          <cell r="ANZ40">
            <v>15849.722796592099</v>
          </cell>
          <cell r="AOA40">
            <v>-0.86117284837375907</v>
          </cell>
          <cell r="AOB40">
            <v>-0.4917155679613705</v>
          </cell>
          <cell r="AOC40">
            <v>15987.40196144443</v>
          </cell>
          <cell r="AOD40">
            <v>15928.043465986009</v>
          </cell>
          <cell r="AOE40">
            <v>73.03108592163268</v>
          </cell>
          <cell r="AOF40">
            <v>73.273365601961856</v>
          </cell>
          <cell r="AOG40">
            <v>1.901693483291389</v>
          </cell>
          <cell r="AOH40">
            <v>1.415037250891249</v>
          </cell>
          <cell r="AOI40">
            <v>5.1147330000000002</v>
          </cell>
          <cell r="AOJ40">
            <v>6</v>
          </cell>
          <cell r="AOK40">
            <v>1680.83995056704</v>
          </cell>
          <cell r="AOL40">
            <v>3270.3216415809902</v>
          </cell>
          <cell r="AOM40">
            <v>156326.47071052721</v>
          </cell>
          <cell r="AON40">
            <v>148330.78912536049</v>
          </cell>
          <cell r="AOO40">
            <v>250367029.12269399</v>
          </cell>
          <cell r="AOP40">
            <v>146461</v>
          </cell>
          <cell r="AOQ40">
            <v>246177499.99999931</v>
          </cell>
          <cell r="AOR40">
            <v>35535.473078292503</v>
          </cell>
          <cell r="AOS40">
            <v>1.4384798684792921</v>
          </cell>
          <cell r="AOT40">
            <v>145770</v>
          </cell>
          <cell r="AOU40">
            <v>213346.92275461901</v>
          </cell>
          <cell r="AOV40">
            <v>290626</v>
          </cell>
          <cell r="AOW40">
            <v>-6.5555092573655909</v>
          </cell>
          <cell r="AOX40">
            <v>-6.5596441476872087</v>
          </cell>
          <cell r="AOY40">
            <v>-6.5578290728979232</v>
          </cell>
          <cell r="AOZ40">
            <v>6.5717027853608334E-2</v>
          </cell>
          <cell r="APA40">
            <v>1.131160392</v>
          </cell>
          <cell r="APB40">
            <v>1.21782447019065</v>
          </cell>
          <cell r="APC40">
            <v>0.72931804346193796</v>
          </cell>
          <cell r="APD40">
            <v>10128.050876802599</v>
          </cell>
          <cell r="APE40">
            <v>11456.45</v>
          </cell>
          <cell r="APF40">
            <v>0.74767275014972401</v>
          </cell>
          <cell r="APG40">
            <v>1.43847986847918E-2</v>
          </cell>
          <cell r="APH40">
            <v>3.2937326991151271E-3</v>
          </cell>
          <cell r="API40">
            <v>-4.9505333201433034E-3</v>
          </cell>
          <cell r="APJ40">
            <v>1687.896562803953</v>
          </cell>
          <cell r="APK40">
            <v>-0.27136839223349529</v>
          </cell>
        </row>
        <row r="41">
          <cell r="A41">
            <v>2004</v>
          </cell>
          <cell r="B41">
            <v>323.70427137061301</v>
          </cell>
          <cell r="C41">
            <v>-0.88839416464492338</v>
          </cell>
          <cell r="D41">
            <v>-0.70162372751004787</v>
          </cell>
          <cell r="E41">
            <v>326.60581840269327</v>
          </cell>
          <cell r="F41">
            <v>325.99150512020339</v>
          </cell>
          <cell r="G41">
            <v>65.320982872554637</v>
          </cell>
          <cell r="H41">
            <v>65.266982527061515</v>
          </cell>
          <cell r="I41">
            <v>1.3791301090461341</v>
          </cell>
          <cell r="J41">
            <v>1.2243524504147449</v>
          </cell>
          <cell r="K41">
            <v>4.8072280000000003</v>
          </cell>
          <cell r="L41">
            <v>5.9</v>
          </cell>
          <cell r="M41">
            <v>1774.85854548114</v>
          </cell>
          <cell r="N41">
            <v>78.226632500131899</v>
          </cell>
          <cell r="O41">
            <v>4064.140084124469</v>
          </cell>
          <cell r="P41">
            <v>3868.7676040412139</v>
          </cell>
          <cell r="Q41">
            <v>6822434.8304362893</v>
          </cell>
          <cell r="R41">
            <v>3827.52</v>
          </cell>
          <cell r="S41">
            <v>6793306.5799999731</v>
          </cell>
          <cell r="T41">
            <v>1023.21277876329</v>
          </cell>
          <cell r="U41">
            <v>0.32302735748521721</v>
          </cell>
          <cell r="V41">
            <v>3824.53</v>
          </cell>
          <cell r="W41">
            <v>6226.9465</v>
          </cell>
          <cell r="X41">
            <v>8169.44</v>
          </cell>
          <cell r="Y41">
            <v>-6.8713570357062572</v>
          </cell>
          <cell r="Z41">
            <v>-6.8634510377083746</v>
          </cell>
          <cell r="AA41">
            <v>-6.8652144998593458</v>
          </cell>
          <cell r="AB41">
            <v>5.8936433867296682E-2</v>
          </cell>
          <cell r="AC41">
            <v>1</v>
          </cell>
          <cell r="AD41">
            <v>1.0746179050795099</v>
          </cell>
          <cell r="AE41">
            <v>0.74309099778482701</v>
          </cell>
          <cell r="AF41">
            <v>240.54173</v>
          </cell>
          <cell r="AG41">
            <v>240.54173</v>
          </cell>
          <cell r="AH41">
            <v>0.70602300305260401</v>
          </cell>
          <cell r="AI41">
            <v>3.2302735748540009E-3</v>
          </cell>
          <cell r="AJ41">
            <v>-8.3383341837194817E-3</v>
          </cell>
          <cell r="AK41">
            <v>1.665553252644866E-2</v>
          </cell>
          <cell r="AL41">
            <v>1763.4646297466279</v>
          </cell>
          <cell r="AM41">
            <v>-0.57177801371507408</v>
          </cell>
          <cell r="AN41">
            <v>390.15169680878398</v>
          </cell>
          <cell r="AO41">
            <v>0.35823033465729459</v>
          </cell>
          <cell r="AP41">
            <v>8.6256888858704528E-2</v>
          </cell>
          <cell r="AQ41">
            <v>388.7590439845078</v>
          </cell>
          <cell r="AR41">
            <v>389.81545412576469</v>
          </cell>
          <cell r="AS41">
            <v>59.01539477012647</v>
          </cell>
          <cell r="AT41">
            <v>59.114688469106611</v>
          </cell>
          <cell r="AU41">
            <v>2.7303739306389301</v>
          </cell>
          <cell r="AV41">
            <v>0.91271286875365121</v>
          </cell>
          <cell r="AW41">
            <v>7.9071790000000002</v>
          </cell>
          <cell r="AX41">
            <v>8.5</v>
          </cell>
          <cell r="AY41">
            <v>1587.80260159513</v>
          </cell>
          <cell r="AZ41">
            <v>83.485291583064296</v>
          </cell>
          <cell r="BA41">
            <v>4611.8995160887653</v>
          </cell>
          <cell r="BB41">
            <v>4247.2283660514931</v>
          </cell>
          <cell r="BC41">
            <v>6747550.7202768531</v>
          </cell>
          <cell r="BD41">
            <v>4212.8</v>
          </cell>
          <cell r="BE41">
            <v>6689094.7999999626</v>
          </cell>
          <cell r="BF41">
            <v>1001.45789001522</v>
          </cell>
          <cell r="BG41">
            <v>-0.22095466964893171</v>
          </cell>
          <cell r="BH41">
            <v>4284</v>
          </cell>
          <cell r="BI41">
            <v>7801.6135000000004</v>
          </cell>
          <cell r="BJ41">
            <v>10421.1</v>
          </cell>
          <cell r="BK41">
            <v>-6.6670815336246907</v>
          </cell>
          <cell r="BL41">
            <v>-6.6723977547660578</v>
          </cell>
          <cell r="BM41">
            <v>-6.6763131015503099</v>
          </cell>
          <cell r="BN41">
            <v>6.8452055782809842E-2</v>
          </cell>
          <cell r="BO41">
            <v>1</v>
          </cell>
          <cell r="BP41">
            <v>1.0871578806333799</v>
          </cell>
          <cell r="BQ41">
            <v>0.760780236066673</v>
          </cell>
          <cell r="BR41">
            <v>296.81970000000001</v>
          </cell>
          <cell r="BS41">
            <v>296.81970000000001</v>
          </cell>
          <cell r="BT41">
            <v>0.75988403846386698</v>
          </cell>
          <cell r="BU41">
            <v>-2.209546696487701E-3</v>
          </cell>
          <cell r="BV41">
            <v>7.6338881357060524E-3</v>
          </cell>
          <cell r="BW41">
            <v>9.2838159000239902E-3</v>
          </cell>
          <cell r="BX41">
            <v>1588.695059161565</v>
          </cell>
          <cell r="BY41">
            <v>-2.0956632079549561E-2</v>
          </cell>
          <cell r="BZ41">
            <v>81.86502568403121</v>
          </cell>
          <cell r="CA41">
            <v>0.2362029842412294</v>
          </cell>
          <cell r="CB41">
            <v>-0.3851578119581367</v>
          </cell>
          <cell r="CC41">
            <v>81.67211371414551</v>
          </cell>
          <cell r="CD41">
            <v>82.181554360639836</v>
          </cell>
          <cell r="CE41">
            <v>64.812237715707141</v>
          </cell>
          <cell r="CF41">
            <v>65.518754003654919</v>
          </cell>
          <cell r="CG41">
            <v>2.6874137795909192</v>
          </cell>
          <cell r="CH41">
            <v>2.5154108640734312</v>
          </cell>
          <cell r="CI41">
            <v>13.755224999999999</v>
          </cell>
          <cell r="CJ41">
            <v>14.1</v>
          </cell>
          <cell r="CK41">
            <v>1663.6885496856</v>
          </cell>
          <cell r="CL41">
            <v>15.4606838694401</v>
          </cell>
          <cell r="CM41">
            <v>4005.2390719669129</v>
          </cell>
          <cell r="CN41">
            <v>3454.309425829952</v>
          </cell>
          <cell r="CO41">
            <v>5711802.0221547456</v>
          </cell>
          <cell r="CP41">
            <v>3403.4</v>
          </cell>
          <cell r="CQ41">
            <v>5662197.6099999715</v>
          </cell>
          <cell r="CR41">
            <v>170.874087453367</v>
          </cell>
          <cell r="CS41">
            <v>2.0149611629294299</v>
          </cell>
          <cell r="CT41">
            <v>3403.4</v>
          </cell>
          <cell r="CU41">
            <v>6113.1184999999896</v>
          </cell>
          <cell r="CV41">
            <v>7781.16</v>
          </cell>
          <cell r="CW41">
            <v>-7.5013122906217662</v>
          </cell>
          <cell r="CX41">
            <v>-7.5152679533389808</v>
          </cell>
          <cell r="CY41">
            <v>-7.5093411454847594</v>
          </cell>
          <cell r="CZ41">
            <v>6.293658614299176E-2</v>
          </cell>
          <cell r="DA41">
            <v>1.9532509650000001</v>
          </cell>
          <cell r="DB41">
            <v>0.7101226156471</v>
          </cell>
          <cell r="DC41">
            <v>0.50394009221978397</v>
          </cell>
          <cell r="DD41">
            <v>21.093705180890499</v>
          </cell>
          <cell r="DE41">
            <v>41.201300000000003</v>
          </cell>
          <cell r="DF41">
            <v>0.39677611442947802</v>
          </cell>
          <cell r="DG41">
            <v>-9.3238114379793069E-3</v>
          </cell>
          <cell r="DH41">
            <v>1.4861509517779981E-2</v>
          </cell>
          <cell r="DI41">
            <v>5.1934247830527927E-2</v>
          </cell>
          <cell r="DJ41">
            <v>1653.5293507420499</v>
          </cell>
          <cell r="DK41">
            <v>0.157025255035359</v>
          </cell>
          <cell r="DL41">
            <v>16.531665946857999</v>
          </cell>
          <cell r="DM41">
            <v>1.8768281501305271</v>
          </cell>
          <cell r="DN41">
            <v>-0.44628992706355902</v>
          </cell>
          <cell r="DO41">
            <v>16.227110960400289</v>
          </cell>
          <cell r="DP41">
            <v>16.605775851795311</v>
          </cell>
          <cell r="DQ41">
            <v>68.12719510124758</v>
          </cell>
          <cell r="DR41">
            <v>67.743665056604357</v>
          </cell>
          <cell r="DS41">
            <v>2.1576705241949772</v>
          </cell>
          <cell r="DT41">
            <v>0.82107706071932185</v>
          </cell>
          <cell r="DU41">
            <v>5.7447319999999999</v>
          </cell>
          <cell r="DV41">
            <v>4.7</v>
          </cell>
          <cell r="DW41">
            <v>1878.5740505076201</v>
          </cell>
          <cell r="DX41">
            <v>3.4469203906455999</v>
          </cell>
          <cell r="DY41">
            <v>368.96045223759108</v>
          </cell>
          <cell r="DZ41">
            <v>347.76466307055352</v>
          </cell>
          <cell r="EA41">
            <v>655943.37342426984</v>
          </cell>
          <cell r="EB41">
            <v>353.61</v>
          </cell>
          <cell r="EC41">
            <v>664282.5699999996</v>
          </cell>
          <cell r="ED41">
            <v>33.318123131773703</v>
          </cell>
          <cell r="EE41">
            <v>-5.7334366778985624</v>
          </cell>
          <cell r="EF41">
            <v>353.61</v>
          </cell>
          <cell r="EG41">
            <v>544.64200000000005</v>
          </cell>
          <cell r="EH41">
            <v>727.98</v>
          </cell>
          <cell r="EI41">
            <v>-7.1360587123646244</v>
          </cell>
          <cell r="EJ41">
            <v>-7.1453312634847741</v>
          </cell>
          <cell r="EK41">
            <v>-7.1464414940326044</v>
          </cell>
          <cell r="EL41">
            <v>6.4199422509896978E-2</v>
          </cell>
          <cell r="EM41">
            <v>0.99414974899999997</v>
          </cell>
          <cell r="EN41">
            <v>0.89784824968420895</v>
          </cell>
          <cell r="EO41">
            <v>0.84310805276657408</v>
          </cell>
          <cell r="EP41">
            <v>13.9379806854429</v>
          </cell>
          <cell r="EQ41">
            <v>13.856439999999999</v>
          </cell>
          <cell r="ER41">
            <v>0.83533577360644107</v>
          </cell>
          <cell r="ES41">
            <v>-4.6031163299045698E-3</v>
          </cell>
          <cell r="ET41">
            <v>1.9794698437324899E-3</v>
          </cell>
          <cell r="EU41" t="e">
            <v>#N/A</v>
          </cell>
          <cell r="EV41">
            <v>1886.1702843316029</v>
          </cell>
          <cell r="EW41">
            <v>-0.80764890451997529</v>
          </cell>
          <cell r="EX41">
            <v>4118.8990030000004</v>
          </cell>
          <cell r="EY41">
            <v>0.67416995916611544</v>
          </cell>
          <cell r="EZ41">
            <v>-1.6210026682902281</v>
          </cell>
          <cell r="FA41">
            <v>4091.316575712166</v>
          </cell>
          <cell r="FB41">
            <v>4186.7666013225225</v>
          </cell>
          <cell r="FC41">
            <v>65.496263772822473</v>
          </cell>
          <cell r="FD41">
            <v>65.860421594912992</v>
          </cell>
          <cell r="FE41">
            <v>3.5282111092159059</v>
          </cell>
          <cell r="FF41">
            <v>3.1039949791974659</v>
          </cell>
          <cell r="FG41">
            <v>7.5868250000000002</v>
          </cell>
          <cell r="FH41">
            <v>8.3000000000000007</v>
          </cell>
          <cell r="FI41">
            <v>1813.59028679468</v>
          </cell>
          <cell r="FJ41">
            <v>1063.3740059418001</v>
          </cell>
          <cell r="FK41">
            <v>5295.2437566525923</v>
          </cell>
          <cell r="FL41">
            <v>4893.5028795119342</v>
          </cell>
          <cell r="FM41">
            <v>8843723.0215145685</v>
          </cell>
          <cell r="FN41">
            <v>4828.8900000000003</v>
          </cell>
          <cell r="FO41">
            <v>8757627.9999999627</v>
          </cell>
          <cell r="FP41">
            <v>12248.989077563299</v>
          </cell>
          <cell r="FQ41">
            <v>0.1534504181506913</v>
          </cell>
          <cell r="FR41">
            <v>4828.8900000000003</v>
          </cell>
          <cell r="FS41">
            <v>8040.0999999999894</v>
          </cell>
          <cell r="FT41">
            <v>10206.92</v>
          </cell>
          <cell r="FU41">
            <v>-5.3618115390450729</v>
          </cell>
          <cell r="FV41">
            <v>-5.3590162406158317</v>
          </cell>
          <cell r="FW41">
            <v>-5.3748894689615696</v>
          </cell>
          <cell r="FX41">
            <v>6.8223441644562746E-2</v>
          </cell>
          <cell r="FY41">
            <v>31.891096529999999</v>
          </cell>
          <cell r="FZ41">
            <v>17.655065582223799</v>
          </cell>
          <cell r="GA41">
            <v>0.62162730867850902</v>
          </cell>
          <cell r="GB41">
            <v>96.822540958895004</v>
          </cell>
          <cell r="GC41">
            <v>3087.777</v>
          </cell>
          <cell r="GD41">
            <v>0.68648011624120497</v>
          </cell>
          <cell r="GE41">
            <v>-3.3221607221973902E-3</v>
          </cell>
          <cell r="GF41">
            <v>2.1287830576504799E-3</v>
          </cell>
          <cell r="GG41">
            <v>3.6444482340200257E-2</v>
          </cell>
          <cell r="GH41">
            <v>1807.237727097571</v>
          </cell>
          <cell r="GI41">
            <v>-0.5540069008007964</v>
          </cell>
          <cell r="GJ41">
            <v>2882.1575145847301</v>
          </cell>
          <cell r="GK41">
            <v>-1.546646384974848</v>
          </cell>
          <cell r="GL41">
            <v>-1.449081775317995</v>
          </cell>
          <cell r="GM41">
            <v>2927.4345756210769</v>
          </cell>
          <cell r="GN41">
            <v>2924.5364391367948</v>
          </cell>
          <cell r="GO41">
            <v>68.50536741268499</v>
          </cell>
          <cell r="GP41">
            <v>68.173558218554831</v>
          </cell>
          <cell r="GQ41">
            <v>0.74739388919029537</v>
          </cell>
          <cell r="GR41">
            <v>0.88688943133412579</v>
          </cell>
          <cell r="GS41">
            <v>8.8866859999999992</v>
          </cell>
          <cell r="GT41">
            <v>10.199999999999999</v>
          </cell>
          <cell r="GU41">
            <v>1442.6507518415001</v>
          </cell>
          <cell r="GV41">
            <v>553.167126035205</v>
          </cell>
          <cell r="GW41">
            <v>43629.520516673103</v>
          </cell>
          <cell r="GX41">
            <v>39752.302025050783</v>
          </cell>
          <cell r="GY41">
            <v>57422258.464552172</v>
          </cell>
          <cell r="GZ41">
            <v>39370</v>
          </cell>
          <cell r="HA41">
            <v>56797160.09999986</v>
          </cell>
          <cell r="HB41">
            <v>8862.73</v>
          </cell>
          <cell r="HC41">
            <v>-1.491783269750768</v>
          </cell>
          <cell r="HD41">
            <v>39216</v>
          </cell>
          <cell r="HE41">
            <v>63997.7164999999</v>
          </cell>
          <cell r="HF41">
            <v>81456</v>
          </cell>
          <cell r="HG41">
            <v>-6.8208170879478498</v>
          </cell>
          <cell r="HH41">
            <v>-6.814625980063802</v>
          </cell>
          <cell r="HI41">
            <v>-6.8123444626413159</v>
          </cell>
          <cell r="HJ41">
            <v>5.6450947747252338E-2</v>
          </cell>
          <cell r="HK41">
            <v>1</v>
          </cell>
          <cell r="HL41">
            <v>1.07092791227299</v>
          </cell>
          <cell r="HM41">
            <v>0.79559843221489801</v>
          </cell>
          <cell r="HN41">
            <v>2293.04</v>
          </cell>
          <cell r="HO41">
            <v>2293.04</v>
          </cell>
          <cell r="HP41">
            <v>0.75520440388457999</v>
          </cell>
          <cell r="HQ41">
            <v>-1.491783269750809E-2</v>
          </cell>
          <cell r="HR41">
            <v>-9.0974104991282945E-3</v>
          </cell>
          <cell r="HS41">
            <v>-1.8660084969542409E-2</v>
          </cell>
          <cell r="HT41">
            <v>1444.5014637986569</v>
          </cell>
          <cell r="HU41">
            <v>-0.23214873188502899</v>
          </cell>
          <cell r="HV41">
            <v>1964.36528970156</v>
          </cell>
          <cell r="HW41">
            <v>1.723614878232627</v>
          </cell>
          <cell r="HX41">
            <v>3.0441907505340818E-2</v>
          </cell>
          <cell r="HY41">
            <v>1931.0808921340299</v>
          </cell>
          <cell r="HZ41">
            <v>1963.767481421246</v>
          </cell>
          <cell r="IA41">
            <v>72.461130992735605</v>
          </cell>
          <cell r="IB41">
            <v>73.188244948661435</v>
          </cell>
          <cell r="IC41">
            <v>2.572337536310521</v>
          </cell>
          <cell r="ID41">
            <v>0.64418629619904522</v>
          </cell>
          <cell r="IE41">
            <v>5.3086090000000006</v>
          </cell>
          <cell r="IF41">
            <v>5.5</v>
          </cell>
          <cell r="IG41">
            <v>1458.0756154000301</v>
          </cell>
          <cell r="IH41">
            <v>379.10010233601002</v>
          </cell>
          <cell r="II41">
            <v>2933.001351138812</v>
          </cell>
          <cell r="IJ41">
            <v>2777.299777442136</v>
          </cell>
          <cell r="IK41">
            <v>4046398.465874454</v>
          </cell>
          <cell r="IL41">
            <v>2744.15</v>
          </cell>
          <cell r="IM41">
            <v>4001178.1999999932</v>
          </cell>
          <cell r="IN41">
            <v>4453.4140731959196</v>
          </cell>
          <cell r="IO41">
            <v>-0.40344989677041371</v>
          </cell>
          <cell r="IP41">
            <v>2741.45</v>
          </cell>
          <cell r="IQ41">
            <v>4007.4759999999901</v>
          </cell>
          <cell r="IR41">
            <v>5403.04</v>
          </cell>
          <cell r="IS41">
            <v>-5.2389393633370878</v>
          </cell>
          <cell r="IT41">
            <v>-5.2491000806706296</v>
          </cell>
          <cell r="IU41">
            <v>-5.2633335823416418</v>
          </cell>
          <cell r="IV41">
            <v>7.2022581861612436E-2</v>
          </cell>
          <cell r="IW41">
            <v>7.4398625479999998</v>
          </cell>
          <cell r="IX41">
            <v>10.35337981654</v>
          </cell>
          <cell r="IY41">
            <v>0.77001176497664203</v>
          </cell>
          <cell r="IZ41">
            <v>202.91695582545799</v>
          </cell>
          <cell r="JA41">
            <v>1509.67426</v>
          </cell>
          <cell r="JB41">
            <v>0.75557506114711603</v>
          </cell>
          <cell r="JC41">
            <v>-1.350261650663854E-2</v>
          </cell>
          <cell r="JD41">
            <v>1.214082676115096E-3</v>
          </cell>
          <cell r="JE41">
            <v>3.5175009218966533E-2</v>
          </cell>
          <cell r="JF41">
            <v>1456.954160562799</v>
          </cell>
          <cell r="JG41">
            <v>-0.22976896760273921</v>
          </cell>
          <cell r="JH41">
            <v>19.10662316058</v>
          </cell>
          <cell r="JI41">
            <v>2.333040413377407</v>
          </cell>
          <cell r="JJ41">
            <v>1.5075881110490521</v>
          </cell>
          <cell r="JK41">
            <v>18.671020702012001</v>
          </cell>
          <cell r="JL41">
            <v>18.822852080454719</v>
          </cell>
          <cell r="JM41">
            <v>62.770068494914717</v>
          </cell>
          <cell r="JN41">
            <v>63.192217957916519</v>
          </cell>
          <cell r="JO41">
            <v>4.1471805526204442</v>
          </cell>
          <cell r="JP41">
            <v>3.5444536648620679</v>
          </cell>
          <cell r="JQ41">
            <v>10.036417999999999</v>
          </cell>
          <cell r="JR41">
            <v>10.1</v>
          </cell>
          <cell r="JS41">
            <v>1986.4593102823601</v>
          </cell>
          <cell r="JT41">
            <v>4.3308533444531001</v>
          </cell>
          <cell r="JU41">
            <v>670.44099603541315</v>
          </cell>
          <cell r="JV41">
            <v>603.15273522993562</v>
          </cell>
          <cell r="JW41">
            <v>1200646.2055460101</v>
          </cell>
          <cell r="JX41">
            <v>598.70000000000005</v>
          </cell>
          <cell r="JY41">
            <v>1189293.1890660489</v>
          </cell>
          <cell r="JZ41">
            <v>34.524074168650714</v>
          </cell>
          <cell r="KA41">
            <v>1.115265453448933</v>
          </cell>
          <cell r="KB41">
            <v>598.70000000000005</v>
          </cell>
          <cell r="KC41">
            <v>1060.9549999999999</v>
          </cell>
          <cell r="KD41">
            <v>1366.3</v>
          </cell>
          <cell r="KE41">
            <v>-7.3823101960649451</v>
          </cell>
          <cell r="KF41">
            <v>-7.4020806209760082</v>
          </cell>
          <cell r="KG41">
            <v>-7.4115480905601672</v>
          </cell>
          <cell r="KH41">
            <v>6.2677429855436423E-2</v>
          </cell>
          <cell r="KI41">
            <v>1</v>
          </cell>
          <cell r="KJ41">
            <v>0.60414182225200896</v>
          </cell>
          <cell r="KK41">
            <v>0.51184450113491997</v>
          </cell>
          <cell r="KL41">
            <v>9.7796199999999995</v>
          </cell>
          <cell r="KM41">
            <v>9.7796199999999995</v>
          </cell>
          <cell r="KN41">
            <v>0.44559615868122199</v>
          </cell>
          <cell r="KO41">
            <v>1.4101684051223E-2</v>
          </cell>
          <cell r="KP41">
            <v>7.0514991371798327E-3</v>
          </cell>
          <cell r="KQ41">
            <v>5.3714800910633527E-2</v>
          </cell>
          <cell r="KR41">
            <v>1990.617194313636</v>
          </cell>
          <cell r="KS41">
            <v>0.22282239730910811</v>
          </cell>
          <cell r="KT41">
            <v>212.772672535418</v>
          </cell>
          <cell r="KU41">
            <v>0.99819947494204087</v>
          </cell>
          <cell r="KV41">
            <v>3.7073252596597772</v>
          </cell>
          <cell r="KW41">
            <v>210.66976801720861</v>
          </cell>
          <cell r="KX41">
            <v>205.16648366225161</v>
          </cell>
          <cell r="KY41">
            <v>61.179395267321148</v>
          </cell>
          <cell r="KZ41">
            <v>60.215269123930227</v>
          </cell>
          <cell r="LA41">
            <v>3.1464223279943582</v>
          </cell>
          <cell r="LB41">
            <v>2.8407713704442732</v>
          </cell>
          <cell r="LC41">
            <v>9.4172139999999995</v>
          </cell>
          <cell r="LD41">
            <v>10.8</v>
          </cell>
          <cell r="LE41">
            <v>2113.1953840000001</v>
          </cell>
          <cell r="LF41">
            <v>49.256817401235203</v>
          </cell>
          <cell r="LG41">
            <v>5083.2185672768828</v>
          </cell>
          <cell r="LH41">
            <v>4604.5209967086848</v>
          </cell>
          <cell r="LI41">
            <v>9841001.09304801</v>
          </cell>
          <cell r="LJ41">
            <v>4606.83</v>
          </cell>
          <cell r="LK41">
            <v>9735131.8908727206</v>
          </cell>
          <cell r="LL41">
            <v>765.48663187110708</v>
          </cell>
          <cell r="LM41">
            <v>-3.759302600030368</v>
          </cell>
          <cell r="LN41">
            <v>4596.4799999999996</v>
          </cell>
          <cell r="LO41">
            <v>8441.7434999999914</v>
          </cell>
          <cell r="LP41">
            <v>10955.16</v>
          </cell>
          <cell r="LQ41">
            <v>-7.4232684165295391</v>
          </cell>
          <cell r="LR41">
            <v>-7.4608147018198743</v>
          </cell>
          <cell r="LS41">
            <v>-7.4402314867360051</v>
          </cell>
          <cell r="LT41">
            <v>3.8841119645264897E-2</v>
          </cell>
          <cell r="LU41">
            <v>1</v>
          </cell>
          <cell r="LV41">
            <v>0.84996534302983495</v>
          </cell>
          <cell r="LW41">
            <v>0.8878264193845391</v>
          </cell>
          <cell r="LX41">
            <v>188.90520000000001</v>
          </cell>
          <cell r="LY41">
            <v>188.90520000000001</v>
          </cell>
          <cell r="LZ41">
            <v>0.83978897592319501</v>
          </cell>
          <cell r="MA41">
            <v>-1.536118835686098E-2</v>
          </cell>
          <cell r="MB41">
            <v>-1.844766713199639E-3</v>
          </cell>
          <cell r="MC41">
            <v>-3.029388281360036E-3</v>
          </cell>
          <cell r="MD41">
            <v>2137.2475226157871</v>
          </cell>
          <cell r="ME41">
            <v>-2.2014001741954559E-2</v>
          </cell>
          <cell r="MF41">
            <v>1053.9459980768399</v>
          </cell>
          <cell r="MG41">
            <v>2.742800549252244</v>
          </cell>
          <cell r="MH41">
            <v>0.66526837033058506</v>
          </cell>
          <cell r="MI41">
            <v>1025.8100737400141</v>
          </cell>
          <cell r="MJ41">
            <v>1046.9807661958939</v>
          </cell>
          <cell r="MK41">
            <v>63.921049370700878</v>
          </cell>
          <cell r="ML41">
            <v>63.790534001396523</v>
          </cell>
          <cell r="MM41">
            <v>-0.28695403398755198</v>
          </cell>
          <cell r="MN41">
            <v>5.1961295717184441E-2</v>
          </cell>
          <cell r="MO41">
            <v>13.345699</v>
          </cell>
          <cell r="MP41">
            <v>11</v>
          </cell>
          <cell r="MQ41">
            <v>1735.04854864601</v>
          </cell>
          <cell r="MR41">
            <v>256.18000602529997</v>
          </cell>
          <cell r="MS41">
            <v>21304.164509530081</v>
          </cell>
          <cell r="MT41">
            <v>18460.97483962337</v>
          </cell>
          <cell r="MU41">
            <v>32019209.778725669</v>
          </cell>
          <cell r="MV41">
            <v>18999.5</v>
          </cell>
          <cell r="MW41">
            <v>32965054.899999872</v>
          </cell>
          <cell r="MX41">
            <v>3152.8789647517001</v>
          </cell>
          <cell r="MY41">
            <v>0.75093500804253033</v>
          </cell>
          <cell r="MZ41">
            <v>18976.400000000001</v>
          </cell>
          <cell r="NA41">
            <v>33397.062499999898</v>
          </cell>
          <cell r="NB41">
            <v>42859.17</v>
          </cell>
          <cell r="NC41">
            <v>-7.1114515528052671</v>
          </cell>
          <cell r="ND41">
            <v>-7.1103993759456241</v>
          </cell>
          <cell r="NE41">
            <v>-7.1195873307910444</v>
          </cell>
          <cell r="NF41">
            <v>3.9090615501613107E-2</v>
          </cell>
          <cell r="NG41">
            <v>1</v>
          </cell>
          <cell r="NH41">
            <v>0.93732417272762802</v>
          </cell>
          <cell r="NI41">
            <v>0.816037066006572</v>
          </cell>
          <cell r="NJ41">
            <v>860.05899999999997</v>
          </cell>
          <cell r="NK41">
            <v>860.05899999999997</v>
          </cell>
          <cell r="NL41">
            <v>0.78445679997311302</v>
          </cell>
          <cell r="NM41">
            <v>-1.913483997367411E-3</v>
          </cell>
          <cell r="NN41">
            <v>5.6263385924593809E-3</v>
          </cell>
          <cell r="NO41">
            <v>2.033183956484139E-2</v>
          </cell>
          <cell r="NP41">
            <v>1734.426814233115</v>
          </cell>
          <cell r="NQ41">
            <v>-0.54492110264211524</v>
          </cell>
          <cell r="NR41">
            <v>207.65491363495499</v>
          </cell>
          <cell r="NS41">
            <v>-0.22004408023985619</v>
          </cell>
          <cell r="NT41">
            <v>0.63763022295688643</v>
          </cell>
          <cell r="NU41">
            <v>208.11285364962919</v>
          </cell>
          <cell r="NV41">
            <v>206.33923232781561</v>
          </cell>
          <cell r="NW41">
            <v>66.435506397250379</v>
          </cell>
          <cell r="NX41">
            <v>66.821358170699909</v>
          </cell>
          <cell r="NY41">
            <v>2.8913384130855309</v>
          </cell>
          <cell r="NZ41">
            <v>1.695821369913908</v>
          </cell>
          <cell r="OA41">
            <v>7.5677560000000001</v>
          </cell>
          <cell r="OB41">
            <v>8.9</v>
          </cell>
          <cell r="OC41">
            <v>1677.6915005246501</v>
          </cell>
          <cell r="OD41">
            <v>48.758859278086497</v>
          </cell>
          <cell r="OE41">
            <v>2630.4471541853341</v>
          </cell>
          <cell r="OF41">
            <v>2431.3813318476441</v>
          </cell>
          <cell r="OG41">
            <v>4070336.229864547</v>
          </cell>
          <cell r="OH41">
            <v>2382.5</v>
          </cell>
          <cell r="OI41">
            <v>3997099.999999979</v>
          </cell>
          <cell r="OJ41">
            <v>597.49861519268609</v>
          </cell>
          <cell r="OK41">
            <v>1.384216380145165</v>
          </cell>
          <cell r="OL41">
            <v>2384.9</v>
          </cell>
          <cell r="OM41">
            <v>3936.5365000000002</v>
          </cell>
          <cell r="ON41">
            <v>5228.2</v>
          </cell>
          <cell r="OO41">
            <v>-6.782287331781383</v>
          </cell>
          <cell r="OP41">
            <v>-6.789720936358302</v>
          </cell>
          <cell r="OQ41">
            <v>-6.7918861977063312</v>
          </cell>
          <cell r="OR41">
            <v>6.4538162171903113E-2</v>
          </cell>
          <cell r="OS41">
            <v>1</v>
          </cell>
          <cell r="OT41">
            <v>1.1910476781047801</v>
          </cell>
          <cell r="OU41">
            <v>0.764446153578898</v>
          </cell>
          <cell r="OV41">
            <v>158.74100000000001</v>
          </cell>
          <cell r="OW41">
            <v>158.74100000000001</v>
          </cell>
          <cell r="OX41">
            <v>0.7584071838732559</v>
          </cell>
          <cell r="OY41">
            <v>-2.4537900333042391E-3</v>
          </cell>
          <cell r="OZ41">
            <v>-6.528357773277876E-3</v>
          </cell>
          <cell r="PA41">
            <v>2.3853768846841511E-2</v>
          </cell>
          <cell r="PB41">
            <v>1674.083853712669</v>
          </cell>
          <cell r="PC41">
            <v>-0.38231276343624332</v>
          </cell>
          <cell r="PD41">
            <v>2081.08180054282</v>
          </cell>
          <cell r="PE41">
            <v>1.118902026013102</v>
          </cell>
          <cell r="PF41">
            <v>0.2657171214731413</v>
          </cell>
          <cell r="PG41">
            <v>2058.0541905087698</v>
          </cell>
          <cell r="PH41">
            <v>2075.566664547528</v>
          </cell>
          <cell r="PI41">
            <v>62.714019038633772</v>
          </cell>
          <cell r="PJ41">
            <v>62.862690924775613</v>
          </cell>
          <cell r="PK41">
            <v>1.0081449366678541</v>
          </cell>
          <cell r="PL41">
            <v>0.78216818583909387</v>
          </cell>
          <cell r="PM41">
            <v>8.943950000000001</v>
          </cell>
          <cell r="PN41">
            <v>8.9</v>
          </cell>
          <cell r="PO41">
            <v>1517.26094083562</v>
          </cell>
          <cell r="PP41">
            <v>447.22639459367002</v>
          </cell>
          <cell r="PQ41">
            <v>28862.99278748516</v>
          </cell>
          <cell r="PR41">
            <v>26281.50114406888</v>
          </cell>
          <cell r="PS41">
            <v>39661600.65904478</v>
          </cell>
          <cell r="PT41">
            <v>26232</v>
          </cell>
          <cell r="PU41">
            <v>39800788.999999993</v>
          </cell>
          <cell r="PV41">
            <v>5940.7690419067503</v>
          </cell>
          <cell r="PW41">
            <v>0.5115394146444352</v>
          </cell>
          <cell r="PX41">
            <v>26545</v>
          </cell>
          <cell r="PY41">
            <v>45914.345000000001</v>
          </cell>
          <cell r="PZ41">
            <v>62501</v>
          </cell>
          <cell r="QA41">
            <v>-6.7753229626180858</v>
          </cell>
          <cell r="QB41">
            <v>-6.7807937128155809</v>
          </cell>
          <cell r="QC41">
            <v>-6.7841727334774307</v>
          </cell>
          <cell r="QD41">
            <v>5.6576951882591708E-2</v>
          </cell>
          <cell r="QE41">
            <v>1</v>
          </cell>
          <cell r="QF41">
            <v>1.1444377689687499</v>
          </cell>
          <cell r="QG41">
            <v>0.81501250914672796</v>
          </cell>
          <cell r="QH41">
            <v>1696.1077</v>
          </cell>
          <cell r="QI41">
            <v>1696.1077</v>
          </cell>
          <cell r="QJ41">
            <v>0.79114906944349206</v>
          </cell>
          <cell r="QK41">
            <v>-1.465202757810526E-2</v>
          </cell>
          <cell r="QL41">
            <v>-5.0492612266650281E-3</v>
          </cell>
          <cell r="QM41">
            <v>2.6970344293474509E-2</v>
          </cell>
          <cell r="QN41">
            <v>1509.107126021052</v>
          </cell>
          <cell r="QO41">
            <v>-2.303457229992922E-2</v>
          </cell>
          <cell r="QP41">
            <v>45.564556936239001</v>
          </cell>
          <cell r="QQ41">
            <v>1.994744375656565</v>
          </cell>
          <cell r="QR41">
            <v>1.0041494964416531</v>
          </cell>
          <cell r="QS41">
            <v>44.673436082569417</v>
          </cell>
          <cell r="QT41">
            <v>45.111569339875707</v>
          </cell>
          <cell r="QU41">
            <v>55.331224622474018</v>
          </cell>
          <cell r="QV41">
            <v>55.474949223468982</v>
          </cell>
          <cell r="QW41">
            <v>2.189045259055789</v>
          </cell>
          <cell r="QX41">
            <v>1.419799426485735</v>
          </cell>
          <cell r="QY41">
            <v>13.116134000000001</v>
          </cell>
          <cell r="QZ41">
            <v>13.7</v>
          </cell>
          <cell r="RA41">
            <v>1925.68390743441</v>
          </cell>
          <cell r="RB41">
            <v>10.4867429915162</v>
          </cell>
          <cell r="RC41">
            <v>1855.9904269515851</v>
          </cell>
          <cell r="RD41">
            <v>1612.5562355254431</v>
          </cell>
          <cell r="RE41">
            <v>3106130.895232779</v>
          </cell>
          <cell r="RF41">
            <v>1597.57</v>
          </cell>
          <cell r="RG41">
            <v>3076414.8399999901</v>
          </cell>
          <cell r="RH41">
            <v>80.563712267691798</v>
          </cell>
          <cell r="RI41">
            <v>-2.801259015353375</v>
          </cell>
          <cell r="RJ41">
            <v>1597.57</v>
          </cell>
          <cell r="RK41">
            <v>3345.6369999999902</v>
          </cell>
          <cell r="RL41">
            <v>4308.29</v>
          </cell>
          <cell r="RM41">
            <v>-7.4275658123011548</v>
          </cell>
          <cell r="RN41">
            <v>-7.4544195225810839</v>
          </cell>
          <cell r="RO41">
            <v>-7.453565336886431</v>
          </cell>
          <cell r="RP41">
            <v>9.6060884599755467E-2</v>
          </cell>
          <cell r="RQ41">
            <v>0.99497785095228597</v>
          </cell>
          <cell r="RR41">
            <v>0.65103173084218902</v>
          </cell>
          <cell r="RS41">
            <v>0.74186880312387404</v>
          </cell>
          <cell r="RT41">
            <v>33.802923319157202</v>
          </cell>
          <cell r="RU41">
            <v>33.633159999999897</v>
          </cell>
          <cell r="RV41">
            <v>0.84021093152086612</v>
          </cell>
          <cell r="RW41">
            <v>-4.1751760151583486E-3</v>
          </cell>
          <cell r="RX41">
            <v>2.2658772728649499E-2</v>
          </cell>
          <cell r="RY41" t="e">
            <v>#N/A</v>
          </cell>
          <cell r="RZ41">
            <v>1926.215549450691</v>
          </cell>
          <cell r="SA41">
            <v>8.1588282616618102E-2</v>
          </cell>
          <cell r="SB41">
            <v>37522.433682330797</v>
          </cell>
          <cell r="SC41">
            <v>1.386269479196645</v>
          </cell>
          <cell r="SD41">
            <v>3.4216051148237669</v>
          </cell>
          <cell r="SE41">
            <v>37009.383889038341</v>
          </cell>
          <cell r="SF41">
            <v>36281.039769854222</v>
          </cell>
          <cell r="SG41">
            <v>55.956872711660928</v>
          </cell>
          <cell r="SH41">
            <v>56.012280283806582</v>
          </cell>
          <cell r="SI41">
            <v>3.8683890830623291</v>
          </cell>
          <cell r="SJ41">
            <v>3.1507218373703072</v>
          </cell>
          <cell r="SK41">
            <v>6.1788729999999994</v>
          </cell>
          <cell r="SL41">
            <v>5.9</v>
          </cell>
          <cell r="SM41">
            <v>1859.2031274584499</v>
          </cell>
          <cell r="SN41">
            <v>8786.8160046345201</v>
          </cell>
          <cell r="SO41">
            <v>4394.5171058146116</v>
          </cell>
          <cell r="SP41">
            <v>4122.9854748830521</v>
          </cell>
          <cell r="SQ41">
            <v>7629341.9848697297</v>
          </cell>
          <cell r="SR41">
            <v>4131.1499999999915</v>
          </cell>
          <cell r="SS41">
            <v>7680646.9999999581</v>
          </cell>
          <cell r="ST41">
            <v>71353.598833717202</v>
          </cell>
          <cell r="SU41">
            <v>1.3728340323250201</v>
          </cell>
          <cell r="SV41">
            <v>4131.1499999999915</v>
          </cell>
          <cell r="SW41">
            <v>7845.6314999999904</v>
          </cell>
          <cell r="SX41">
            <v>10107.15</v>
          </cell>
          <cell r="SY41">
            <v>-3.6839361317962829</v>
          </cell>
          <cell r="SZ41">
            <v>-3.6998512452329262</v>
          </cell>
          <cell r="TA41">
            <v>-3.693347196549869</v>
          </cell>
          <cell r="TB41">
            <v>8.4521554867657916E-2</v>
          </cell>
          <cell r="TC41">
            <v>251.65610040000001</v>
          </cell>
          <cell r="TD41">
            <v>157.11769370594499</v>
          </cell>
          <cell r="TE41">
            <v>0.78415322570952095</v>
          </cell>
          <cell r="TF41">
            <v>83.799589862833301</v>
          </cell>
          <cell r="TG41">
            <v>21088.678</v>
          </cell>
          <cell r="TH41">
            <v>0.62380165273191102</v>
          </cell>
          <cell r="TI41">
            <v>2.847886238697347E-3</v>
          </cell>
          <cell r="TJ41">
            <v>4.8929017465581346E-3</v>
          </cell>
          <cell r="TK41">
            <v>1.1394903881016589E-2</v>
          </cell>
          <cell r="TL41">
            <v>1850.441150313811</v>
          </cell>
          <cell r="TM41">
            <v>-0.98858100536216575</v>
          </cell>
          <cell r="TN41">
            <v>186.589591567463</v>
          </cell>
          <cell r="TO41">
            <v>1.56372767342543</v>
          </cell>
          <cell r="TP41">
            <v>4.0716444074952562</v>
          </cell>
          <cell r="TQ41">
            <v>183.7167617236689</v>
          </cell>
          <cell r="TR41">
            <v>179.28955829396389</v>
          </cell>
          <cell r="TS41">
            <v>67.478842136368243</v>
          </cell>
          <cell r="TT41">
            <v>68.158269478609725</v>
          </cell>
          <cell r="TU41">
            <v>2.991826911650719</v>
          </cell>
          <cell r="TV41">
            <v>2.2798054486624859</v>
          </cell>
          <cell r="TW41">
            <v>4.359828343702647</v>
          </cell>
          <cell r="TX41">
            <v>4.7</v>
          </cell>
          <cell r="TY41">
            <v>1809.2169114246601</v>
          </cell>
          <cell r="TZ41">
            <v>44.460495682573303</v>
          </cell>
          <cell r="UA41">
            <v>2062.681206640802</v>
          </cell>
          <cell r="UB41">
            <v>1972.7518467534489</v>
          </cell>
          <cell r="UC41">
            <v>3580973.2729925578</v>
          </cell>
          <cell r="UD41">
            <v>1946.14</v>
          </cell>
          <cell r="UE41">
            <v>3520989.3999999878</v>
          </cell>
          <cell r="UF41">
            <v>425.43984294820802</v>
          </cell>
          <cell r="UG41">
            <v>-1.1687459730437499</v>
          </cell>
          <cell r="UH41">
            <v>1946.14</v>
          </cell>
          <cell r="UI41">
            <v>3026.3109999999901</v>
          </cell>
          <cell r="UJ41">
            <v>4067.35</v>
          </cell>
          <cell r="UK41">
            <v>-6.687945919899609</v>
          </cell>
          <cell r="UL41">
            <v>-6.7190648514238864</v>
          </cell>
          <cell r="UM41">
            <v>-6.7144423827735897</v>
          </cell>
          <cell r="UN41">
            <v>5.1959333694444998E-2</v>
          </cell>
          <cell r="UO41">
            <v>1</v>
          </cell>
          <cell r="UP41">
            <v>1.2129976353142999</v>
          </cell>
          <cell r="UQ41">
            <v>0.83745266114429795</v>
          </cell>
          <cell r="UR41">
            <v>156.25995</v>
          </cell>
          <cell r="US41">
            <v>156.25995</v>
          </cell>
          <cell r="UT41">
            <v>1.1766889381171599</v>
          </cell>
          <cell r="UU41" t="e">
            <v>#N/A</v>
          </cell>
          <cell r="UV41" t="e">
            <v>#N/A</v>
          </cell>
          <cell r="UW41">
            <v>-5.0909254618141074E-3</v>
          </cell>
          <cell r="UX41">
            <v>1815.2172960252219</v>
          </cell>
          <cell r="UY41">
            <v>-1.028000837460286</v>
          </cell>
          <cell r="UZ41">
            <v>1838.6285047563799</v>
          </cell>
          <cell r="VA41">
            <v>1.212966043749897</v>
          </cell>
          <cell r="VB41">
            <v>0.52474557708654945</v>
          </cell>
          <cell r="VC41">
            <v>1816.59383834441</v>
          </cell>
          <cell r="VD41">
            <v>1829.030746808947</v>
          </cell>
          <cell r="VE41">
            <v>59.106846330178513</v>
          </cell>
          <cell r="VF41">
            <v>59.231091313460212</v>
          </cell>
          <cell r="VG41">
            <v>0.51883255248084126</v>
          </cell>
          <cell r="VH41">
            <v>-1.2379467293133221E-2</v>
          </cell>
          <cell r="VI41">
            <v>9.1330030000000004</v>
          </cell>
          <cell r="VJ41">
            <v>8.1</v>
          </cell>
          <cell r="VK41">
            <v>1783.56268220368</v>
          </cell>
          <cell r="VL41">
            <v>383.61839377383302</v>
          </cell>
          <cell r="VM41">
            <v>26369.895380836679</v>
          </cell>
          <cell r="VN41">
            <v>23961.532044608</v>
          </cell>
          <cell r="VO41">
            <v>42898747.754077487</v>
          </cell>
          <cell r="VP41">
            <v>24183.1</v>
          </cell>
          <cell r="VQ41">
            <v>43132074.699999809</v>
          </cell>
          <cell r="VR41">
            <v>5551.8681376750501</v>
          </cell>
          <cell r="VS41">
            <v>0.73451773289601174</v>
          </cell>
          <cell r="VT41">
            <v>24223.200000000001</v>
          </cell>
          <cell r="VU41">
            <v>44520.360500000003</v>
          </cell>
          <cell r="VV41">
            <v>57828.2</v>
          </cell>
          <cell r="VW41">
            <v>-6.927741574267996</v>
          </cell>
          <cell r="VX41">
            <v>-6.9311520077593567</v>
          </cell>
          <cell r="VY41">
            <v>-6.9362724796530459</v>
          </cell>
          <cell r="VZ41">
            <v>5.2693721076025303E-2</v>
          </cell>
          <cell r="WA41">
            <v>1</v>
          </cell>
          <cell r="WB41">
            <v>1.04253796761794</v>
          </cell>
          <cell r="WC41">
            <v>0.7926322235459391</v>
          </cell>
          <cell r="WD41">
            <v>1457.3561999999999</v>
          </cell>
          <cell r="WE41">
            <v>1457.3561999999999</v>
          </cell>
          <cell r="WF41">
            <v>0.76965842609549895</v>
          </cell>
          <cell r="WG41">
            <v>7.3451773289576966E-3</v>
          </cell>
          <cell r="WH41">
            <v>6.6195896682318903E-3</v>
          </cell>
          <cell r="WI41">
            <v>6.877747916415395E-3</v>
          </cell>
          <cell r="WJ41">
            <v>1790.317400165191</v>
          </cell>
          <cell r="WK41">
            <v>-0.40564485232905678</v>
          </cell>
          <cell r="WL41">
            <v>30.650669068937301</v>
          </cell>
          <cell r="WM41">
            <v>1.958549011696298</v>
          </cell>
          <cell r="WN41">
            <v>4.0783169800737928</v>
          </cell>
          <cell r="WO41">
            <v>30.06189217681116</v>
          </cell>
          <cell r="WP41">
            <v>29.449620207449641</v>
          </cell>
          <cell r="WQ41">
            <v>61.45828164770213</v>
          </cell>
          <cell r="WR41">
            <v>61.539444097402622</v>
          </cell>
          <cell r="WS41">
            <v>1.8775211780345911</v>
          </cell>
          <cell r="WT41">
            <v>3.747437615701088</v>
          </cell>
          <cell r="WU41">
            <v>11.263441</v>
          </cell>
          <cell r="WV41">
            <v>10.9</v>
          </cell>
          <cell r="WW41">
            <v>1906.02290513862</v>
          </cell>
          <cell r="WX41">
            <v>5.8627126902683404</v>
          </cell>
          <cell r="WY41">
            <v>1588.2001269547111</v>
          </cell>
          <cell r="WZ41">
            <v>1409.314142693242</v>
          </cell>
          <cell r="XA41">
            <v>2652074.588201398</v>
          </cell>
          <cell r="XB41">
            <v>1413.22</v>
          </cell>
          <cell r="XC41">
            <v>2693629.69</v>
          </cell>
          <cell r="XD41">
            <v>48.805430198658698</v>
          </cell>
          <cell r="XE41">
            <v>3.1596372526412342</v>
          </cell>
          <cell r="XF41">
            <v>1413.22</v>
          </cell>
          <cell r="XG41">
            <v>2580.7840000000001</v>
          </cell>
          <cell r="XH41">
            <v>3377.08</v>
          </cell>
          <cell r="XI41">
            <v>-7.5622501719325079</v>
          </cell>
          <cell r="XJ41">
            <v>-7.5730257770485583</v>
          </cell>
          <cell r="XK41">
            <v>-7.5715405152720807</v>
          </cell>
          <cell r="XL41">
            <v>7.101528337329252E-2</v>
          </cell>
          <cell r="XM41">
            <v>1.0000177797729299</v>
          </cell>
          <cell r="XN41">
            <v>0.50671201218715201</v>
          </cell>
          <cell r="XO41">
            <v>0.59745757481430406</v>
          </cell>
          <cell r="XP41">
            <v>18.312474408362998</v>
          </cell>
          <cell r="XQ41">
            <v>18.312799999999999</v>
          </cell>
          <cell r="XR41">
            <v>0.54781029953739502</v>
          </cell>
          <cell r="XS41">
            <v>4.5745292303382083E-2</v>
          </cell>
          <cell r="XT41">
            <v>1.754771092599031E-2</v>
          </cell>
          <cell r="XU41">
            <v>2.1993161114334921E-2</v>
          </cell>
          <cell r="XV41">
            <v>1881.819324634891</v>
          </cell>
          <cell r="XW41">
            <v>0.89025650525000888</v>
          </cell>
          <cell r="XX41">
            <v>44.650610174848801</v>
          </cell>
          <cell r="XY41">
            <v>0.45653067355087013</v>
          </cell>
          <cell r="XZ41">
            <v>-0.1442592109056173</v>
          </cell>
          <cell r="YA41">
            <v>44.447692823424198</v>
          </cell>
          <cell r="YB41">
            <v>44.715115848126842</v>
          </cell>
          <cell r="YC41">
            <v>60.143306916571007</v>
          </cell>
          <cell r="YD41">
            <v>59.541288932128317</v>
          </cell>
          <cell r="YE41">
            <v>1.2618406483978719</v>
          </cell>
          <cell r="YF41">
            <v>0.83375654827975154</v>
          </cell>
          <cell r="YG41">
            <v>3.8967520000000002</v>
          </cell>
          <cell r="YH41">
            <v>5.0999999999999996</v>
          </cell>
          <cell r="YI41">
            <v>1586.1553239116599</v>
          </cell>
          <cell r="YJ41">
            <v>7.8895040357635899</v>
          </cell>
          <cell r="YK41">
            <v>205.08133623982081</v>
          </cell>
          <cell r="YL41">
            <v>302.4336528690967</v>
          </cell>
          <cell r="YM41">
            <v>478472.6776074759</v>
          </cell>
          <cell r="YN41">
            <v>299.30999999999989</v>
          </cell>
          <cell r="YO41">
            <v>474752.14999999892</v>
          </cell>
          <cell r="YP41">
            <v>88.873954006554499</v>
          </cell>
          <cell r="YQ41">
            <v>2.398051990211902</v>
          </cell>
          <cell r="YR41">
            <v>196.59</v>
          </cell>
          <cell r="YS41">
            <v>344.43549999999999</v>
          </cell>
          <cell r="YT41">
            <v>458.51</v>
          </cell>
          <cell r="YU41">
            <v>-6.2675150209032333</v>
          </cell>
          <cell r="YV41">
            <v>-6.2644568502947644</v>
          </cell>
          <cell r="YW41">
            <v>-6.2771439882495601</v>
          </cell>
          <cell r="YX41">
            <v>5.2009645021730493E-2</v>
          </cell>
          <cell r="YY41">
            <v>1</v>
          </cell>
          <cell r="YZ41">
            <v>1.16411773060353</v>
          </cell>
          <cell r="ZA41">
            <v>0.63133269376638301</v>
          </cell>
          <cell r="ZB41">
            <v>28.18939</v>
          </cell>
          <cell r="ZC41">
            <v>28.18939</v>
          </cell>
          <cell r="ZD41">
            <v>0.61668262986712397</v>
          </cell>
          <cell r="ZE41">
            <v>2.3980519902115902E-2</v>
          </cell>
          <cell r="ZF41">
            <v>2.3980519902115891E-2</v>
          </cell>
          <cell r="ZG41">
            <v>5.9817196942990897E-2</v>
          </cell>
          <cell r="ZH41">
            <v>1582.074855322317</v>
          </cell>
          <cell r="ZI41">
            <v>-0.2825542954852156</v>
          </cell>
          <cell r="ZJ41">
            <v>20.920054593797399</v>
          </cell>
          <cell r="ZK41">
            <v>0.76221032465288996</v>
          </cell>
          <cell r="ZL41">
            <v>2.9837122921402952</v>
          </cell>
          <cell r="ZM41">
            <v>20.76180596514665</v>
          </cell>
          <cell r="ZN41">
            <v>20.31394492213699</v>
          </cell>
          <cell r="ZO41">
            <v>61.445236454877602</v>
          </cell>
          <cell r="ZP41">
            <v>61.754544049001787</v>
          </cell>
          <cell r="ZQ41">
            <v>6.2639588757822828</v>
          </cell>
          <cell r="ZR41">
            <v>4.680510146434802</v>
          </cell>
          <cell r="ZS41">
            <v>11.29424</v>
          </cell>
          <cell r="ZT41">
            <v>11.8</v>
          </cell>
          <cell r="ZU41">
            <v>2060.6497262184798</v>
          </cell>
          <cell r="ZV41">
            <v>5.8556542197633101</v>
          </cell>
          <cell r="ZW41">
            <v>1094.6209073589739</v>
          </cell>
          <cell r="ZX41">
            <v>970.99179499167371</v>
          </cell>
          <cell r="ZY41">
            <v>2031407.920390327</v>
          </cell>
          <cell r="ZZ41">
            <v>960.62</v>
          </cell>
          <cell r="AAA41">
            <v>1979501.3399999959</v>
          </cell>
          <cell r="AAB41">
            <v>39.776087020110353</v>
          </cell>
          <cell r="AAC41">
            <v>2.6814624237406992</v>
          </cell>
          <cell r="AAD41">
            <v>960.62</v>
          </cell>
          <cell r="AAE41">
            <v>1772.5350000000001</v>
          </cell>
          <cell r="AAF41">
            <v>2263</v>
          </cell>
          <cell r="AAG41">
            <v>-7.6723659068419314</v>
          </cell>
          <cell r="AAH41">
            <v>-7.7000798057201436</v>
          </cell>
          <cell r="AAI41">
            <v>-7.696783802872905</v>
          </cell>
          <cell r="AAJ41">
            <v>6.6846356614364472E-2</v>
          </cell>
          <cell r="AAK41">
            <v>0.94653717999999998</v>
          </cell>
          <cell r="AAL41">
            <v>0.48871604726949602</v>
          </cell>
          <cell r="AAM41">
            <v>0.53676798395512204</v>
          </cell>
          <cell r="AAN41">
            <v>11.229215528543699</v>
          </cell>
          <cell r="AAO41">
            <v>10.628869999999999</v>
          </cell>
          <cell r="AAP41">
            <v>0.39629807081603802</v>
          </cell>
          <cell r="AAQ41">
            <v>-7.4880615802725703E-3</v>
          </cell>
          <cell r="AAR41">
            <v>5.5376012865695516E-3</v>
          </cell>
          <cell r="AAS41">
            <v>5.1903237998970432E-2</v>
          </cell>
          <cell r="AAT41">
            <v>2092.0958661733562</v>
          </cell>
          <cell r="AAU41">
            <v>-0.56648766248078575</v>
          </cell>
          <cell r="AAV41">
            <v>7.1087625332861002</v>
          </cell>
          <cell r="AAW41">
            <v>-1.0299922848237111</v>
          </cell>
          <cell r="AAX41">
            <v>-0.83065785677428616</v>
          </cell>
          <cell r="AAY41">
            <v>7.1827442448466394</v>
          </cell>
          <cell r="AAZ41">
            <v>7.1683066355519864</v>
          </cell>
          <cell r="ABA41">
            <v>56.616013599607641</v>
          </cell>
          <cell r="ABB41">
            <v>56.851677609434873</v>
          </cell>
          <cell r="ABC41">
            <v>1.471052788454408</v>
          </cell>
          <cell r="ABD41">
            <v>0.92953092581549157</v>
          </cell>
          <cell r="ABE41">
            <v>6.9528480000000004</v>
          </cell>
          <cell r="ABF41">
            <v>7.2</v>
          </cell>
          <cell r="ABG41">
            <v>1969.5953617810701</v>
          </cell>
          <cell r="ABH41">
            <v>1.32377281900274</v>
          </cell>
          <cell r="ABI41">
            <v>174.97098688661751</v>
          </cell>
          <cell r="ABJ41">
            <v>162.80552012429101</v>
          </cell>
          <cell r="ABK41">
            <v>328300.88839955488</v>
          </cell>
          <cell r="ABL41">
            <v>161.69999999999999</v>
          </cell>
          <cell r="ABM41">
            <v>318483.56999999902</v>
          </cell>
          <cell r="ABN41">
            <v>14.606222775325101</v>
          </cell>
          <cell r="ABO41">
            <v>-0.75704275692825007</v>
          </cell>
          <cell r="ABP41">
            <v>161.69999999999999</v>
          </cell>
          <cell r="ABQ41">
            <v>307.76749999999998</v>
          </cell>
          <cell r="ABR41">
            <v>401.39</v>
          </cell>
          <cell r="ABS41">
            <v>-7.2135405052922366</v>
          </cell>
          <cell r="ABT41">
            <v>-7.226618294490482</v>
          </cell>
          <cell r="ABU41">
            <v>-7.2229209387532594</v>
          </cell>
          <cell r="ABV41">
            <v>5.8928381243035857E-2</v>
          </cell>
          <cell r="ABW41">
            <v>0.99697181499999998</v>
          </cell>
          <cell r="ABX41">
            <v>0.69299964902757305</v>
          </cell>
          <cell r="ABY41">
            <v>0.69148255813300807</v>
          </cell>
          <cell r="ABZ41">
            <v>4.9155853016767503</v>
          </cell>
          <cell r="ACA41">
            <v>4.9006999999999996</v>
          </cell>
          <cell r="ACB41">
            <v>0.68524478291732394</v>
          </cell>
          <cell r="ACC41">
            <v>-7.5704275692818034E-3</v>
          </cell>
          <cell r="ACD41">
            <v>-1.656407634522521E-2</v>
          </cell>
          <cell r="ACE41">
            <v>-6.541637084454717E-2</v>
          </cell>
          <cell r="ACF41">
            <v>2016.5218485768751</v>
          </cell>
          <cell r="ACG41">
            <v>-0.84906589327109483</v>
          </cell>
          <cell r="ACH41">
            <v>674.38742535646702</v>
          </cell>
          <cell r="ACI41">
            <v>-2.0100061125815749</v>
          </cell>
          <cell r="ACJ41">
            <v>-1.2610517493475299</v>
          </cell>
          <cell r="ACK41">
            <v>688.22070356619952</v>
          </cell>
          <cell r="ACL41">
            <v>683.00041402558759</v>
          </cell>
          <cell r="ACM41">
            <v>71.737941278709826</v>
          </cell>
          <cell r="ACN41">
            <v>72.692679375257484</v>
          </cell>
          <cell r="ACO41">
            <v>1.261167690567877</v>
          </cell>
          <cell r="ACP41">
            <v>0.89301668261985157</v>
          </cell>
          <cell r="ACQ41">
            <v>4.4932619999999996</v>
          </cell>
          <cell r="ACR41">
            <v>5.6</v>
          </cell>
          <cell r="ACS41">
            <v>1458.1856987821</v>
          </cell>
          <cell r="ACT41">
            <v>130.60692797470199</v>
          </cell>
          <cell r="ACU41">
            <v>8901.8739140048474</v>
          </cell>
          <cell r="ACV41">
            <v>8501.8893961389549</v>
          </cell>
          <cell r="ACW41">
            <v>12302265.17028309</v>
          </cell>
          <cell r="ACX41">
            <v>8293</v>
          </cell>
          <cell r="ACY41">
            <v>12092733.999999961</v>
          </cell>
          <cell r="ACZ41">
            <v>1731.1844590907899</v>
          </cell>
          <cell r="ADA41">
            <v>-0.15357571675136411</v>
          </cell>
          <cell r="ADB41">
            <v>8241</v>
          </cell>
          <cell r="ADC41">
            <v>12245.9015</v>
          </cell>
          <cell r="ADD41">
            <v>16282</v>
          </cell>
          <cell r="ADE41">
            <v>-6.6962665955546754</v>
          </cell>
          <cell r="ADF41">
            <v>-6.6928899822735763</v>
          </cell>
          <cell r="ADG41">
            <v>-6.6871278888429471</v>
          </cell>
          <cell r="ADH41">
            <v>6.1285072923847467E-2</v>
          </cell>
          <cell r="ADI41">
            <v>1</v>
          </cell>
          <cell r="ADJ41">
            <v>1.11098783417793</v>
          </cell>
          <cell r="ADK41">
            <v>0.78823088926816898</v>
          </cell>
          <cell r="ADL41">
            <v>531.57299999999998</v>
          </cell>
          <cell r="ADM41">
            <v>531.57299999999998</v>
          </cell>
          <cell r="ADN41">
            <v>0.76697430856992999</v>
          </cell>
          <cell r="ADO41">
            <v>-1.5357571675130011E-3</v>
          </cell>
          <cell r="ADP41">
            <v>-1.8025437351293181E-3</v>
          </cell>
          <cell r="ADQ41">
            <v>-2.8824642198572548E-2</v>
          </cell>
          <cell r="ADR41">
            <v>1447.0036714274399</v>
          </cell>
          <cell r="ADS41">
            <v>-0.27587227462596559</v>
          </cell>
          <cell r="ADT41">
            <v>1326.47499738179</v>
          </cell>
          <cell r="ADU41">
            <v>-1.9715562468453181</v>
          </cell>
          <cell r="ADV41">
            <v>-1.545850742756971</v>
          </cell>
          <cell r="ADW41">
            <v>1353.153173299359</v>
          </cell>
          <cell r="ADX41">
            <v>1347.302279679395</v>
          </cell>
          <cell r="ADY41">
            <v>57.693208149384361</v>
          </cell>
          <cell r="ADZ41">
            <v>57.81832778675254</v>
          </cell>
          <cell r="AEA41">
            <v>3.4469495765658391</v>
          </cell>
          <cell r="AEB41">
            <v>2.5573155275091959</v>
          </cell>
          <cell r="AEC41">
            <v>15.726203999999999</v>
          </cell>
          <cell r="AED41">
            <v>19.7</v>
          </cell>
          <cell r="AEE41">
            <v>2084.5328008837</v>
          </cell>
          <cell r="AEF41">
            <v>200.98800251327501</v>
          </cell>
          <cell r="AEG41">
            <v>17173.277773963749</v>
          </cell>
          <cell r="AEH41">
            <v>14472.573077743549</v>
          </cell>
          <cell r="AEI41">
            <v>30138602.650134411</v>
          </cell>
          <cell r="AEJ41">
            <v>13760.3</v>
          </cell>
          <cell r="AEK41">
            <v>28683796.699999981</v>
          </cell>
          <cell r="AEL41">
            <v>2387.3234384774</v>
          </cell>
          <cell r="AEM41">
            <v>0.91406290494269182</v>
          </cell>
          <cell r="AEN41">
            <v>13760.3</v>
          </cell>
          <cell r="AEO41">
            <v>29702.134999999998</v>
          </cell>
          <cell r="AEP41">
            <v>38180.25</v>
          </cell>
          <cell r="AEQ41">
            <v>-6.6936924313148509</v>
          </cell>
          <cell r="AER41">
            <v>-6.71220559505384</v>
          </cell>
          <cell r="AES41">
            <v>-6.7059383113890272</v>
          </cell>
          <cell r="AET41">
            <v>6.3691665598988007E-2</v>
          </cell>
          <cell r="AEU41">
            <v>4.5267552120000003</v>
          </cell>
          <cell r="AEV41">
            <v>2.2396656338700498</v>
          </cell>
          <cell r="AEW41">
            <v>0.6933910190358481</v>
          </cell>
          <cell r="AEX41">
            <v>207.066420891326</v>
          </cell>
          <cell r="AEY41">
            <v>937.33900000000006</v>
          </cell>
          <cell r="AEZ41">
            <v>0.70457442907463796</v>
          </cell>
          <cell r="AFA41">
            <v>-6.0225123457280462E-2</v>
          </cell>
          <cell r="AFB41">
            <v>-1.0650749559751191E-2</v>
          </cell>
          <cell r="AFC41">
            <v>-2.1227630904019749E-2</v>
          </cell>
          <cell r="AFD41">
            <v>2082.4633248169698</v>
          </cell>
          <cell r="AFE41">
            <v>-8.3550421525835361E-2</v>
          </cell>
          <cell r="AFF41">
            <v>198.04717398850099</v>
          </cell>
          <cell r="AFG41">
            <v>-1.7754390146592189</v>
          </cell>
          <cell r="AFH41">
            <v>-0.17167448623370829</v>
          </cell>
          <cell r="AFI41">
            <v>201.6269372973405</v>
          </cell>
          <cell r="AFJ41">
            <v>198.3877551479018</v>
          </cell>
          <cell r="AFK41">
            <v>68.374033577479622</v>
          </cell>
          <cell r="AFL41">
            <v>68.740619616346592</v>
          </cell>
          <cell r="AFM41">
            <v>1.1332939732664471</v>
          </cell>
          <cell r="AFN41">
            <v>0.39646237149515429</v>
          </cell>
          <cell r="AFO41">
            <v>7.0911960000000001</v>
          </cell>
          <cell r="AFP41">
            <v>7.8</v>
          </cell>
          <cell r="AFQ41">
            <v>1896.0875975972399</v>
          </cell>
          <cell r="AFR41">
            <v>44.196235216497598</v>
          </cell>
          <cell r="AFS41">
            <v>5522.0515202406659</v>
          </cell>
          <cell r="AFT41">
            <v>5130.4720237194206</v>
          </cell>
          <cell r="AFU41">
            <v>9738344.3639007229</v>
          </cell>
          <cell r="AFV41">
            <v>5064.18</v>
          </cell>
          <cell r="AFW41">
            <v>9602128.8899999913</v>
          </cell>
          <cell r="AFX41">
            <v>551.87443204576505</v>
          </cell>
          <cell r="AFY41">
            <v>9.367363099013204E-2</v>
          </cell>
          <cell r="AFZ41">
            <v>5078.34</v>
          </cell>
          <cell r="AGA41">
            <v>8033.1710000000003</v>
          </cell>
          <cell r="AGB41">
            <v>10483.86</v>
          </cell>
          <cell r="AGC41">
            <v>-7.3715289392918741</v>
          </cell>
          <cell r="AGD41">
            <v>-7.365148375798257</v>
          </cell>
          <cell r="AGE41">
            <v>-7.3627711356585959</v>
          </cell>
          <cell r="AGF41">
            <v>5.6401611875063477E-2</v>
          </cell>
          <cell r="AGG41">
            <v>1</v>
          </cell>
          <cell r="AGH41">
            <v>0.82748738684962497</v>
          </cell>
          <cell r="AGI41">
            <v>0.76874810649324898</v>
          </cell>
          <cell r="AGJ41">
            <v>152.24839</v>
          </cell>
          <cell r="AGK41">
            <v>152.24839</v>
          </cell>
          <cell r="AGL41">
            <v>0.79132183841584292</v>
          </cell>
          <cell r="AGM41">
            <v>-1.600439883189721E-2</v>
          </cell>
          <cell r="AGN41">
            <v>-6.6600270323880981E-3</v>
          </cell>
          <cell r="AGO41">
            <v>-1.210655552943706E-2</v>
          </cell>
          <cell r="AGP41">
            <v>1898.138089220249</v>
          </cell>
          <cell r="AGQ41">
            <v>-0.12125532087755581</v>
          </cell>
          <cell r="AGR41">
            <v>655.57379827532202</v>
          </cell>
          <cell r="AGS41">
            <v>4.9894111249381146</v>
          </cell>
          <cell r="AGT41">
            <v>1.2091494525519719</v>
          </cell>
          <cell r="AGU41">
            <v>624.41896878075136</v>
          </cell>
          <cell r="AGV41">
            <v>647.74163385560576</v>
          </cell>
          <cell r="AGW41">
            <v>61.30537681787407</v>
          </cell>
          <cell r="AGX41">
            <v>62.62970412920474</v>
          </cell>
          <cell r="AGY41">
            <v>10.265041656269601</v>
          </cell>
          <cell r="AGZ41">
            <v>6.4452475345999183</v>
          </cell>
          <cell r="AHA41">
            <v>9.1849299999999996</v>
          </cell>
          <cell r="AHB41">
            <v>9.9</v>
          </cell>
          <cell r="AHC41">
            <v>1886.58061496598</v>
          </cell>
          <cell r="AHD41">
            <v>111.680695016765</v>
          </cell>
          <cell r="AHE41">
            <v>10417.28041957451</v>
          </cell>
          <cell r="AHF41">
            <v>9460.460505132889</v>
          </cell>
          <cell r="AHG41">
            <v>17599052.183831669</v>
          </cell>
          <cell r="AHH41">
            <v>9187.5</v>
          </cell>
          <cell r="AHI41">
            <v>17332959.399999939</v>
          </cell>
          <cell r="AHJ41">
            <v>1031.89990962095</v>
          </cell>
          <cell r="AHK41">
            <v>-9.958910974869184</v>
          </cell>
          <cell r="AHL41">
            <v>9187.5</v>
          </cell>
          <cell r="AHM41">
            <v>16633.130499999999</v>
          </cell>
          <cell r="AHN41">
            <v>21451.85</v>
          </cell>
          <cell r="AHO41">
            <v>-6.7774723235089658</v>
          </cell>
          <cell r="AHP41">
            <v>-6.8262983798945864</v>
          </cell>
          <cell r="AHQ41">
            <v>-6.8360645101831787</v>
          </cell>
          <cell r="AHR41">
            <v>9.3517023522446549E-2</v>
          </cell>
          <cell r="AHS41">
            <v>4.0509664089999999</v>
          </cell>
          <cell r="AHT41">
            <v>1.5527369730073599</v>
          </cell>
          <cell r="AHU41">
            <v>0.44577426846741097</v>
          </cell>
          <cell r="AHV41">
            <v>60.4024509945029</v>
          </cell>
          <cell r="AHW41">
            <v>244.6883</v>
          </cell>
          <cell r="AHX41">
            <v>0.40474995783085199</v>
          </cell>
          <cell r="AHY41">
            <v>-0.1036767594316105</v>
          </cell>
          <cell r="AHZ41">
            <v>-5.0760415085592481E-2</v>
          </cell>
          <cell r="AIA41">
            <v>8.4327638350219794E-2</v>
          </cell>
          <cell r="AIB41">
            <v>1860.274367646595</v>
          </cell>
          <cell r="AIC41">
            <v>-1.1403260977571611E-2</v>
          </cell>
          <cell r="AID41">
            <v>3804.7000019076099</v>
          </cell>
          <cell r="AIE41">
            <v>0.342136347502775</v>
          </cell>
          <cell r="AIF41">
            <v>0.80863653086455933</v>
          </cell>
          <cell r="AIG41">
            <v>3791.72712521413</v>
          </cell>
          <cell r="AIH41">
            <v>3774.1805988445499</v>
          </cell>
          <cell r="AII41">
            <v>71.352644967048946</v>
          </cell>
          <cell r="AIJ41">
            <v>71.663715484279024</v>
          </cell>
          <cell r="AIK41">
            <v>2.8801471953100228</v>
          </cell>
          <cell r="AIL41">
            <v>1.6997649546211411</v>
          </cell>
          <cell r="AIM41">
            <v>6.2866280000000003</v>
          </cell>
          <cell r="AIN41">
            <v>6.6</v>
          </cell>
          <cell r="AIO41">
            <v>1602.6211783945801</v>
          </cell>
          <cell r="AIP41">
            <v>804.26399660131301</v>
          </cell>
          <cell r="AIQ41">
            <v>4734.2544637382571</v>
          </cell>
          <cell r="AIR41">
            <v>4436.6294970296394</v>
          </cell>
          <cell r="AIS41">
            <v>7103755.6575996708</v>
          </cell>
          <cell r="AIT41">
            <v>4402.6000000000004</v>
          </cell>
          <cell r="AIU41">
            <v>7055699.9999999786</v>
          </cell>
          <cell r="AIV41">
            <v>12688.204992061401</v>
          </cell>
          <cell r="AIW41">
            <v>0.59344714814488775</v>
          </cell>
          <cell r="AIX41">
            <v>4297.3999999999996</v>
          </cell>
          <cell r="AIY41">
            <v>6606.2084999999997</v>
          </cell>
          <cell r="AIZ41">
            <v>8993.5</v>
          </cell>
          <cell r="AJA41">
            <v>-5.3130325441717279</v>
          </cell>
          <cell r="AJB41">
            <v>-5.3294415677632578</v>
          </cell>
          <cell r="AJC41">
            <v>-5.3208601441170673</v>
          </cell>
          <cell r="AJD41">
            <v>4.6615164420901689E-2</v>
          </cell>
          <cell r="AJE41">
            <v>9.1243480689999998</v>
          </cell>
          <cell r="AJF41">
            <v>11.3746778255643</v>
          </cell>
          <cell r="AJG41">
            <v>0.85330517361253</v>
          </cell>
          <cell r="AJH41">
            <v>309.72064838268699</v>
          </cell>
          <cell r="AJI41">
            <v>2825.9989999999998</v>
          </cell>
          <cell r="AJJ41">
            <v>0.70495417399074001</v>
          </cell>
          <cell r="AJK41">
            <v>-9.2724464370895557E-3</v>
          </cell>
          <cell r="AJL41">
            <v>5.6616151197182807E-5</v>
          </cell>
          <cell r="AJM41">
            <v>1.1619678212915711E-2</v>
          </cell>
          <cell r="AJN41">
            <v>1601.160444512145</v>
          </cell>
          <cell r="AJO41">
            <v>-0.18456578606157459</v>
          </cell>
          <cell r="AJP41">
            <v>35.858490429843897</v>
          </cell>
          <cell r="AJQ41">
            <v>1.522810230482907</v>
          </cell>
          <cell r="AJR41">
            <v>-0.1145156332650776</v>
          </cell>
          <cell r="AJS41">
            <v>35.320624348790091</v>
          </cell>
          <cell r="AJT41">
            <v>35.899601085366449</v>
          </cell>
          <cell r="AJU41">
            <v>62.89600294743471</v>
          </cell>
          <cell r="AJV41">
            <v>63.036811691287689</v>
          </cell>
          <cell r="AJW41">
            <v>2.138811508774197</v>
          </cell>
          <cell r="AJX41">
            <v>1.5174722509094349</v>
          </cell>
          <cell r="AJY41">
            <v>5.7135220000000002</v>
          </cell>
          <cell r="AJZ41">
            <v>6.3</v>
          </cell>
          <cell r="AKA41">
            <v>1736.5246529747301</v>
          </cell>
          <cell r="AKB41">
            <v>9.3753239689342589</v>
          </cell>
          <cell r="AKC41">
            <v>999.42564092909902</v>
          </cell>
          <cell r="AKD41">
            <v>942.32323706097395</v>
          </cell>
          <cell r="AKE41">
            <v>1606833.812406807</v>
          </cell>
          <cell r="AKF41">
            <v>934.37</v>
          </cell>
          <cell r="AKG41">
            <v>1622556.5399999991</v>
          </cell>
          <cell r="AKH41">
            <v>72.3902623328609</v>
          </cell>
          <cell r="AKI41">
            <v>-0.2661837408745038</v>
          </cell>
          <cell r="AKJ41">
            <v>934.37</v>
          </cell>
          <cell r="AKK41">
            <v>1585.4635000000001</v>
          </cell>
          <cell r="AKL41">
            <v>1997.27</v>
          </cell>
          <cell r="AKM41">
            <v>-7.2138285795513397</v>
          </cell>
          <cell r="AKN41">
            <v>-7.2024073022487762</v>
          </cell>
          <cell r="AKO41">
            <v>-7.2226126207324413</v>
          </cell>
          <cell r="AKP41">
            <v>9.2576536709396334E-2</v>
          </cell>
          <cell r="AKQ41">
            <v>0.99769404100000003</v>
          </cell>
          <cell r="AKR41">
            <v>0.74387854984138702</v>
          </cell>
          <cell r="AKS41">
            <v>0.7664644339916229</v>
          </cell>
          <cell r="AKT41">
            <v>27.484257571104401</v>
          </cell>
          <cell r="AKU41">
            <v>27.42088</v>
          </cell>
          <cell r="AKV41">
            <v>0.69440884931566804</v>
          </cell>
          <cell r="AKW41">
            <v>7.585140077453062E-3</v>
          </cell>
          <cell r="AKX41">
            <v>2.0866295764613808E-3</v>
          </cell>
          <cell r="AKY41">
            <v>3.416485518601764E-2</v>
          </cell>
          <cell r="AKZ41">
            <v>1705.1832632488031</v>
          </cell>
          <cell r="ALA41">
            <v>-0.35097115780244881</v>
          </cell>
          <cell r="ALB41">
            <v>56.008080865713701</v>
          </cell>
          <cell r="ALC41">
            <v>-1.186531677911673</v>
          </cell>
          <cell r="ALD41">
            <v>-3.7447716334900631</v>
          </cell>
          <cell r="ALE41">
            <v>56.680614309733627</v>
          </cell>
          <cell r="ALF41">
            <v>58.187053125522041</v>
          </cell>
          <cell r="ALG41">
            <v>60.095417870538391</v>
          </cell>
          <cell r="ALH41">
            <v>59.682051892872757</v>
          </cell>
          <cell r="ALI41">
            <v>3.3197981306481772</v>
          </cell>
          <cell r="ALJ41">
            <v>3.9799649000317849</v>
          </cell>
          <cell r="ALK41">
            <v>15.612235</v>
          </cell>
          <cell r="ALL41">
            <v>18.2</v>
          </cell>
          <cell r="ALM41">
            <v>1741.9943280489099</v>
          </cell>
          <cell r="ALN41">
            <v>13.2381611889281</v>
          </cell>
          <cell r="ALO41">
            <v>2495.830896466889</v>
          </cell>
          <cell r="ALP41">
            <v>2106.1759117078709</v>
          </cell>
          <cell r="ALQ41">
            <v>3695703.2054363419</v>
          </cell>
          <cell r="ALR41">
            <v>2055.73</v>
          </cell>
          <cell r="ALS41">
            <v>3581069.999999986</v>
          </cell>
          <cell r="ALT41">
            <v>97.512350936713389</v>
          </cell>
          <cell r="ALU41">
            <v>-0.39774568695807311</v>
          </cell>
          <cell r="ALV41">
            <v>2055.73</v>
          </cell>
          <cell r="ALW41">
            <v>4181.8784999999998</v>
          </cell>
          <cell r="ALX41">
            <v>5382.36</v>
          </cell>
          <cell r="ALY41">
            <v>-7.3867586123523061</v>
          </cell>
          <cell r="ALZ41">
            <v>-7.3841291928647026</v>
          </cell>
          <cell r="AMA41">
            <v>-7.3953033277396329</v>
          </cell>
          <cell r="AMB41">
            <v>0.1258285707369324</v>
          </cell>
          <cell r="AMC41">
            <v>1.3284870209999999</v>
          </cell>
          <cell r="AMD41">
            <v>0.69083665324423804</v>
          </cell>
          <cell r="AME41">
            <v>0.61818609715163397</v>
          </cell>
          <cell r="AMF41">
            <v>34.623416919328697</v>
          </cell>
          <cell r="AMG41">
            <v>45.996760000000002</v>
          </cell>
          <cell r="AMH41">
            <v>0.68336286468544305</v>
          </cell>
          <cell r="AMI41">
            <v>-5.5196033580722913E-2</v>
          </cell>
          <cell r="AMJ41">
            <v>-1.348932704767916E-2</v>
          </cell>
          <cell r="AMK41">
            <v>5.7588240007490438E-2</v>
          </cell>
          <cell r="AML41">
            <v>1754.6982590070279</v>
          </cell>
          <cell r="AMM41">
            <v>-3.4071715284111903E-2</v>
          </cell>
          <cell r="AMN41">
            <v>1878.89607853031</v>
          </cell>
          <cell r="AMO41">
            <v>1.203065647433887</v>
          </cell>
          <cell r="AMP41">
            <v>1.172733722213626</v>
          </cell>
          <cell r="AMQ41">
            <v>1856.560437680725</v>
          </cell>
          <cell r="AMR41">
            <v>1857.117040732662</v>
          </cell>
          <cell r="AMS41">
            <v>67.364957947511229</v>
          </cell>
          <cell r="AMT41">
            <v>67.449289321546928</v>
          </cell>
          <cell r="AMU41">
            <v>1.1174944316864279</v>
          </cell>
          <cell r="AMV41">
            <v>1.4127290953912739</v>
          </cell>
          <cell r="AMW41">
            <v>6.19468</v>
          </cell>
          <cell r="AMX41">
            <v>4.8</v>
          </cell>
          <cell r="AMY41">
            <v>1533.99314753816</v>
          </cell>
          <cell r="AMZ41">
            <v>308.05848261373097</v>
          </cell>
          <cell r="ANA41">
            <v>30006.320473842021</v>
          </cell>
          <cell r="ANB41">
            <v>28147.524940713021</v>
          </cell>
          <cell r="ANC41">
            <v>43332851.749291241</v>
          </cell>
          <cell r="AND41">
            <v>28530.301200000002</v>
          </cell>
          <cell r="ANE41">
            <v>43765286.537999742</v>
          </cell>
          <cell r="ANF41">
            <v>4162.0027279810502</v>
          </cell>
          <cell r="ANG41">
            <v>0.72854216331292854</v>
          </cell>
          <cell r="ANH41">
            <v>28533</v>
          </cell>
          <cell r="ANI41">
            <v>44487.23</v>
          </cell>
          <cell r="ANJ41">
            <v>59950.137358773798</v>
          </cell>
          <cell r="ANK41">
            <v>-6.8147018763626521</v>
          </cell>
          <cell r="ANL41">
            <v>-6.8262899981054614</v>
          </cell>
          <cell r="ANM41">
            <v>-6.8202062981561848</v>
          </cell>
          <cell r="ANN41">
            <v>5.7586631550887238E-2</v>
          </cell>
          <cell r="ANO41">
            <v>0.67865868699999998</v>
          </cell>
          <cell r="ANP41">
            <v>0.84179735895296204</v>
          </cell>
          <cell r="ANQ41">
            <v>0.92253040876472892</v>
          </cell>
          <cell r="ANR41">
            <v>1948.89865161336</v>
          </cell>
          <cell r="ANS41">
            <v>1322.6369999999999</v>
          </cell>
          <cell r="ANT41">
            <v>0.66085316584016596</v>
          </cell>
          <cell r="ANU41">
            <v>2.616927672970415E-2</v>
          </cell>
          <cell r="ANV41">
            <v>1.382285478130142E-2</v>
          </cell>
          <cell r="ANW41">
            <v>1.9004665639154931E-2</v>
          </cell>
          <cell r="ANX41">
            <v>1539.490660033626</v>
          </cell>
          <cell r="ANY41">
            <v>-0.26442964992648982</v>
          </cell>
          <cell r="ANZ41">
            <v>16460.342375586199</v>
          </cell>
          <cell r="AOA41">
            <v>0.29403837928505538</v>
          </cell>
          <cell r="AOB41">
            <v>0.82973743968552949</v>
          </cell>
          <cell r="AOC41">
            <v>16412.084548173851</v>
          </cell>
          <cell r="AOD41">
            <v>16324.888662367561</v>
          </cell>
          <cell r="AOE41">
            <v>72.551173357140556</v>
          </cell>
          <cell r="AOF41">
            <v>72.901648421246307</v>
          </cell>
          <cell r="AOG41">
            <v>1.905953101939595</v>
          </cell>
          <cell r="AOH41">
            <v>1.3118458332098899</v>
          </cell>
          <cell r="AOI41">
            <v>5.2493889999999999</v>
          </cell>
          <cell r="AOJ41">
            <v>5.5</v>
          </cell>
          <cell r="AOK41">
            <v>1683.1132173619301</v>
          </cell>
          <cell r="AOL41">
            <v>3466.3337075260501</v>
          </cell>
          <cell r="AOM41">
            <v>157396.89806822981</v>
          </cell>
          <cell r="AON41">
            <v>149134.5226146949</v>
          </cell>
          <cell r="AOO41">
            <v>251192202.12101081</v>
          </cell>
          <cell r="AOP41">
            <v>148025</v>
          </cell>
          <cell r="AOQ41">
            <v>249142833.9999997</v>
          </cell>
          <cell r="AOR41">
            <v>36665.810548482099</v>
          </cell>
          <cell r="AOS41">
            <v>0.86292300977059977</v>
          </cell>
          <cell r="AOT41">
            <v>147280</v>
          </cell>
          <cell r="AOU41">
            <v>215903.071435019</v>
          </cell>
          <cell r="AOV41">
            <v>293262</v>
          </cell>
          <cell r="AOW41">
            <v>-6.5364497263461949</v>
          </cell>
          <cell r="AOX41">
            <v>-6.5468505714213929</v>
          </cell>
          <cell r="AOY41">
            <v>-6.5447106145658243</v>
          </cell>
          <cell r="AOZ41">
            <v>6.573702373934176E-2</v>
          </cell>
          <cell r="APA41">
            <v>1.2439023170000001</v>
          </cell>
          <cell r="APB41">
            <v>1.22386361413155</v>
          </cell>
          <cell r="APC41">
            <v>0.68101888483600903</v>
          </cell>
          <cell r="APD41">
            <v>9821.66833603542</v>
          </cell>
          <cell r="APE41">
            <v>12217.196</v>
          </cell>
          <cell r="APF41">
            <v>0.76158785579987909</v>
          </cell>
          <cell r="APG41">
            <v>8.6292300977071044E-3</v>
          </cell>
          <cell r="APH41">
            <v>2.7719847560898171E-5</v>
          </cell>
          <cell r="API41">
            <v>8.3107068099827819E-2</v>
          </cell>
          <cell r="APJ41">
            <v>1684.333028443004</v>
          </cell>
          <cell r="APK41">
            <v>-0.21112279268046261</v>
          </cell>
        </row>
        <row r="42">
          <cell r="A42">
            <v>2005</v>
          </cell>
          <cell r="B42">
            <v>331.21539178626199</v>
          </cell>
          <cell r="C42">
            <v>-0.85313161526900938</v>
          </cell>
          <cell r="D42">
            <v>-0.33174812953635779</v>
          </cell>
          <cell r="E42">
            <v>334.06540940961332</v>
          </cell>
          <cell r="F42">
            <v>332.31785003787809</v>
          </cell>
          <cell r="G42">
            <v>65.63536554776735</v>
          </cell>
          <cell r="H42">
            <v>65.663794757541567</v>
          </cell>
          <cell r="I42">
            <v>1.804211076637241</v>
          </cell>
          <cell r="J42">
            <v>1.2542361547736469</v>
          </cell>
          <cell r="K42">
            <v>4.9206719999999997</v>
          </cell>
          <cell r="L42">
            <v>6</v>
          </cell>
          <cell r="M42">
            <v>1750.1814626262999</v>
          </cell>
          <cell r="N42">
            <v>78.531736900747887</v>
          </cell>
          <cell r="O42">
            <v>4122.6146776431606</v>
          </cell>
          <cell r="P42">
            <v>3919.7543315324829</v>
          </cell>
          <cell r="Q42">
            <v>6862632.5822538668</v>
          </cell>
          <cell r="R42">
            <v>3873.58</v>
          </cell>
          <cell r="S42">
            <v>6779467.9099999825</v>
          </cell>
          <cell r="T42">
            <v>1041.56490992317</v>
          </cell>
          <cell r="U42">
            <v>-2.6461400328137149E-2</v>
          </cell>
          <cell r="V42">
            <v>3865.23</v>
          </cell>
          <cell r="W42">
            <v>6278.3679999999886</v>
          </cell>
          <cell r="X42">
            <v>8225.2800000000007</v>
          </cell>
          <cell r="Y42">
            <v>-6.8533149249398848</v>
          </cell>
          <cell r="Z42">
            <v>-6.8528426751900184</v>
          </cell>
          <cell r="AA42">
            <v>-6.8526721383116094</v>
          </cell>
          <cell r="AB42">
            <v>5.8814360991077771E-2</v>
          </cell>
          <cell r="AC42">
            <v>1</v>
          </cell>
          <cell r="AD42">
            <v>1.0766909864507399</v>
          </cell>
          <cell r="AE42">
            <v>0.76190580588370593</v>
          </cell>
          <cell r="AF42">
            <v>252.35493</v>
          </cell>
          <cell r="AG42">
            <v>252.35493</v>
          </cell>
          <cell r="AH42">
            <v>0.71231210387661603</v>
          </cell>
          <cell r="AI42">
            <v>-2.6461400328050113E-4</v>
          </cell>
          <cell r="AJ42">
            <v>-7.1237741501976506E-3</v>
          </cell>
          <cell r="AK42">
            <v>1.1816510418193821E-3</v>
          </cell>
          <cell r="AL42">
            <v>1750.781299493028</v>
          </cell>
          <cell r="AM42">
            <v>-0.71922793571551624</v>
          </cell>
          <cell r="AN42">
            <v>399.20999801663601</v>
          </cell>
          <cell r="AO42">
            <v>0.57737694839998799</v>
          </cell>
          <cell r="AP42">
            <v>0.403801026842876</v>
          </cell>
          <cell r="AQ42">
            <v>396.91828334461923</v>
          </cell>
          <cell r="AR42">
            <v>397.60446709573029</v>
          </cell>
          <cell r="AS42">
            <v>59.656536554027063</v>
          </cell>
          <cell r="AT42">
            <v>59.466066640799447</v>
          </cell>
          <cell r="AU42">
            <v>1.148264006686972</v>
          </cell>
          <cell r="AV42">
            <v>0.80606561213167893</v>
          </cell>
          <cell r="AW42">
            <v>7.9107839999999996</v>
          </cell>
          <cell r="AX42">
            <v>8.6</v>
          </cell>
          <cell r="AY42">
            <v>1577.6764017598</v>
          </cell>
          <cell r="AZ42">
            <v>88.275495847738995</v>
          </cell>
          <cell r="BA42">
            <v>4660.3464253991178</v>
          </cell>
          <cell r="BB42">
            <v>4291.6764860340727</v>
          </cell>
          <cell r="BC42">
            <v>6813636.1445835754</v>
          </cell>
          <cell r="BD42">
            <v>4273.2</v>
          </cell>
          <cell r="BE42">
            <v>6741726.7999999775</v>
          </cell>
          <cell r="BF42">
            <v>1019.86563670343</v>
          </cell>
          <cell r="BG42">
            <v>9.9557998919808099E-3</v>
          </cell>
          <cell r="BH42">
            <v>4345.8999999999996</v>
          </cell>
          <cell r="BI42">
            <v>7836.9844999999896</v>
          </cell>
          <cell r="BJ42">
            <v>10478.6</v>
          </cell>
          <cell r="BK42">
            <v>-6.655598893557821</v>
          </cell>
          <cell r="BL42">
            <v>-6.665329056599135</v>
          </cell>
          <cell r="BM42">
            <v>-6.6682524454289931</v>
          </cell>
          <cell r="BN42">
            <v>6.9766037949401033E-2</v>
          </cell>
          <cell r="BO42">
            <v>1</v>
          </cell>
          <cell r="BP42">
            <v>1.08871099746333</v>
          </cell>
          <cell r="BQ42">
            <v>0.776627843842428</v>
          </cell>
          <cell r="BR42">
            <v>310.0376</v>
          </cell>
          <cell r="BS42">
            <v>310.0376</v>
          </cell>
          <cell r="BT42">
            <v>0.76673187945292898</v>
          </cell>
          <cell r="BU42">
            <v>9.9557998921100401E-5</v>
          </cell>
          <cell r="BV42">
            <v>-8.7638029896011244E-3</v>
          </cell>
          <cell r="BW42">
            <v>6.2828973855729988E-3</v>
          </cell>
          <cell r="BX42">
            <v>1587.6397409628701</v>
          </cell>
          <cell r="BY42">
            <v>-6.6426731335822442E-2</v>
          </cell>
          <cell r="BZ42">
            <v>87.641692662286403</v>
          </cell>
          <cell r="CA42">
            <v>0.95778514401685388</v>
          </cell>
          <cell r="CB42">
            <v>2.298294307664706</v>
          </cell>
          <cell r="CC42">
            <v>86.810237107782257</v>
          </cell>
          <cell r="CD42">
            <v>85.672682282171579</v>
          </cell>
          <cell r="CE42">
            <v>65.13658730248828</v>
          </cell>
          <cell r="CF42">
            <v>66.083617852142893</v>
          </cell>
          <cell r="CG42">
            <v>3.5370475551100178</v>
          </cell>
          <cell r="CH42">
            <v>2.3533350713936581</v>
          </cell>
          <cell r="CI42">
            <v>11.438776000000001</v>
          </cell>
          <cell r="CJ42">
            <v>11.7</v>
          </cell>
          <cell r="CK42">
            <v>1658.64642216481</v>
          </cell>
          <cell r="CL42">
            <v>19.593869911286401</v>
          </cell>
          <cell r="CM42">
            <v>4015.9549846051841</v>
          </cell>
          <cell r="CN42">
            <v>3556.5788896553622</v>
          </cell>
          <cell r="CO42">
            <v>5890320.9990103859</v>
          </cell>
          <cell r="CP42">
            <v>3495.27</v>
          </cell>
          <cell r="CQ42">
            <v>5797417.0799999954</v>
          </cell>
          <cell r="CR42">
            <v>179.62176341303999</v>
          </cell>
          <cell r="CS42">
            <v>3.162225845943921</v>
          </cell>
          <cell r="CT42">
            <v>3495.27</v>
          </cell>
          <cell r="CU42">
            <v>6077.0810000000001</v>
          </cell>
          <cell r="CV42">
            <v>7739.9</v>
          </cell>
          <cell r="CW42">
            <v>-7.465941815070666</v>
          </cell>
          <cell r="CX42">
            <v>-7.4942809617720636</v>
          </cell>
          <cell r="CY42">
            <v>-7.4858077947708228</v>
          </cell>
          <cell r="CZ42">
            <v>6.3474773227821343E-2</v>
          </cell>
          <cell r="DA42">
            <v>1.955796109</v>
          </cell>
          <cell r="DB42">
            <v>0.72822066718662204</v>
          </cell>
          <cell r="DC42">
            <v>0.53647222128191896</v>
          </cell>
          <cell r="DD42">
            <v>24.039949657144899</v>
          </cell>
          <cell r="DE42">
            <v>47.017240000000001</v>
          </cell>
          <cell r="DF42">
            <v>0.41609182275640799</v>
          </cell>
          <cell r="DG42">
            <v>-1.8953511038371479E-2</v>
          </cell>
          <cell r="DH42">
            <v>1.5643899851611329E-2</v>
          </cell>
          <cell r="DI42">
            <v>4.9235160042104077E-2</v>
          </cell>
          <cell r="DJ42">
            <v>1656.17611242729</v>
          </cell>
          <cell r="DK42">
            <v>0.16006741483314271</v>
          </cell>
          <cell r="DL42">
            <v>17.3339429908754</v>
          </cell>
          <cell r="DM42">
            <v>3.215510229961827</v>
          </cell>
          <cell r="DN42">
            <v>1.03305998650256</v>
          </cell>
          <cell r="DO42">
            <v>16.793932377271371</v>
          </cell>
          <cell r="DP42">
            <v>17.156703947392181</v>
          </cell>
          <cell r="DQ42">
            <v>69.576972151714372</v>
          </cell>
          <cell r="DR42">
            <v>68.363411173506137</v>
          </cell>
          <cell r="DS42">
            <v>1.859512376420724</v>
          </cell>
          <cell r="DT42">
            <v>0.60519867875603595</v>
          </cell>
          <cell r="DU42">
            <v>6.1545019999999999</v>
          </cell>
          <cell r="DV42">
            <v>5.3</v>
          </cell>
          <cell r="DW42">
            <v>1847.30281613273</v>
          </cell>
          <cell r="DX42">
            <v>3.6701279038899099</v>
          </cell>
          <cell r="DY42">
            <v>380.21986027719191</v>
          </cell>
          <cell r="DZ42">
            <v>356.81922137203492</v>
          </cell>
          <cell r="EA42">
            <v>667938.4086490958</v>
          </cell>
          <cell r="EB42">
            <v>366.46</v>
          </cell>
          <cell r="EC42">
            <v>676962.5900000002</v>
          </cell>
          <cell r="ED42">
            <v>34.926779616520598</v>
          </cell>
          <cell r="EE42">
            <v>4.4829789693541677</v>
          </cell>
          <cell r="EF42">
            <v>366.46</v>
          </cell>
          <cell r="EG42">
            <v>556.17449999999997</v>
          </cell>
          <cell r="EH42">
            <v>738.54</v>
          </cell>
          <cell r="EI42">
            <v>-7.1174635886004163</v>
          </cell>
          <cell r="EJ42">
            <v>-7.1409489366791394</v>
          </cell>
          <cell r="EK42">
            <v>-7.1403895072450441</v>
          </cell>
          <cell r="EL42">
            <v>6.1872375313275108E-2</v>
          </cell>
          <cell r="EM42">
            <v>0.98557256900000001</v>
          </cell>
          <cell r="EN42">
            <v>0.88252080855447201</v>
          </cell>
          <cell r="EO42">
            <v>0.86762073130560591</v>
          </cell>
          <cell r="EP42">
            <v>15.039288294153</v>
          </cell>
          <cell r="EQ42">
            <v>14.82231</v>
          </cell>
          <cell r="ER42">
            <v>0.88041500423230401</v>
          </cell>
          <cell r="ES42">
            <v>2.3560321979095401E-2</v>
          </cell>
          <cell r="ET42">
            <v>1.4136050089941E-3</v>
          </cell>
          <cell r="EU42" t="e">
            <v>#N/A</v>
          </cell>
          <cell r="EV42">
            <v>1871.923844463174</v>
          </cell>
          <cell r="EW42">
            <v>-0.75531037609776197</v>
          </cell>
          <cell r="EX42">
            <v>4381.4800022973704</v>
          </cell>
          <cell r="EY42">
            <v>2.7309685594310018</v>
          </cell>
          <cell r="EZ42">
            <v>1.257891003388911</v>
          </cell>
          <cell r="FA42">
            <v>4265.0040817658946</v>
          </cell>
          <cell r="FB42">
            <v>4327.0504242980242</v>
          </cell>
          <cell r="FC42">
            <v>66.268008588186575</v>
          </cell>
          <cell r="FD42">
            <v>65.916232917003327</v>
          </cell>
          <cell r="FE42">
            <v>4.5210274164865014</v>
          </cell>
          <cell r="FF42">
            <v>3.238585865158683</v>
          </cell>
          <cell r="FG42">
            <v>7.366142</v>
          </cell>
          <cell r="FH42">
            <v>7.9</v>
          </cell>
          <cell r="FI42">
            <v>1802.6798628378201</v>
          </cell>
          <cell r="FJ42">
            <v>1121.2480029959199</v>
          </cell>
          <cell r="FK42">
            <v>5316.5133156606526</v>
          </cell>
          <cell r="FL42">
            <v>4924.8913953801812</v>
          </cell>
          <cell r="FM42">
            <v>8859742.2672627028</v>
          </cell>
          <cell r="FN42">
            <v>4922.6400000000003</v>
          </cell>
          <cell r="FO42">
            <v>8873943.9999999665</v>
          </cell>
          <cell r="FP42">
            <v>12532.6963618216</v>
          </cell>
          <cell r="FQ42">
            <v>-4.0807012098764472</v>
          </cell>
          <cell r="FR42">
            <v>4922.6400000000003</v>
          </cell>
          <cell r="FS42">
            <v>8065.56</v>
          </cell>
          <cell r="FT42">
            <v>10234.09</v>
          </cell>
          <cell r="FU42">
            <v>-5.3166012648802079</v>
          </cell>
          <cell r="FV42">
            <v>-5.3342811777965933</v>
          </cell>
          <cell r="FW42">
            <v>-5.3425036103099828</v>
          </cell>
          <cell r="FX42">
            <v>6.8376313623445081E-2</v>
          </cell>
          <cell r="FY42">
            <v>29.782007780000001</v>
          </cell>
          <cell r="FZ42">
            <v>17.778216288178299</v>
          </cell>
          <cell r="GA42">
            <v>0.66643357307250295</v>
          </cell>
          <cell r="GB42">
            <v>110.418781174598</v>
          </cell>
          <cell r="GC42">
            <v>3288.4929999999999</v>
          </cell>
          <cell r="GD42">
            <v>0.6833861184038641</v>
          </cell>
          <cell r="GE42">
            <v>-1.6085350650538111E-2</v>
          </cell>
          <cell r="GF42">
            <v>4.4377957810758008E-3</v>
          </cell>
          <cell r="GG42">
            <v>4.2353891475836521E-2</v>
          </cell>
          <cell r="GH42">
            <v>1798.9721104456489</v>
          </cell>
          <cell r="GI42">
            <v>-0.45736189146495798</v>
          </cell>
          <cell r="GJ42">
            <v>2907.6847040361999</v>
          </cell>
          <cell r="GK42">
            <v>-1.890634361583021</v>
          </cell>
          <cell r="GL42">
            <v>-1.7447811226619201</v>
          </cell>
          <cell r="GM42">
            <v>2963.717770587265</v>
          </cell>
          <cell r="GN42">
            <v>2959.3183316462382</v>
          </cell>
          <cell r="GO42">
            <v>68.61432435630455</v>
          </cell>
          <cell r="GP42">
            <v>68.341534413514808</v>
          </cell>
          <cell r="GQ42">
            <v>1.2395822071070479</v>
          </cell>
          <cell r="GR42">
            <v>0.82814499186838475</v>
          </cell>
          <cell r="GS42">
            <v>8.7716770000000004</v>
          </cell>
          <cell r="GT42">
            <v>10.5</v>
          </cell>
          <cell r="GU42">
            <v>1431.8933624942699</v>
          </cell>
          <cell r="GV42">
            <v>558.10150770850692</v>
          </cell>
          <cell r="GW42">
            <v>43760.522390857594</v>
          </cell>
          <cell r="GX42">
            <v>39921.990713218882</v>
          </cell>
          <cell r="GY42">
            <v>57595354.392048173</v>
          </cell>
          <cell r="GZ42">
            <v>39322</v>
          </cell>
          <cell r="HA42">
            <v>56304910.799999677</v>
          </cell>
          <cell r="HB42">
            <v>8915.56</v>
          </cell>
          <cell r="HC42">
            <v>-0.16514155072053779</v>
          </cell>
          <cell r="HD42">
            <v>39175</v>
          </cell>
          <cell r="HE42">
            <v>64032.103999999999</v>
          </cell>
          <cell r="HF42">
            <v>81337</v>
          </cell>
          <cell r="HG42">
            <v>-6.8084212658767793</v>
          </cell>
          <cell r="HH42">
            <v>-6.8069166450931009</v>
          </cell>
          <cell r="HI42">
            <v>-6.804063012722632</v>
          </cell>
          <cell r="HJ42">
            <v>5.7010820335100701E-2</v>
          </cell>
          <cell r="HK42">
            <v>1</v>
          </cell>
          <cell r="HL42">
            <v>1.0654409761436301</v>
          </cell>
          <cell r="HM42">
            <v>0.79984944611485798</v>
          </cell>
          <cell r="HN42">
            <v>2325.71</v>
          </cell>
          <cell r="HO42">
            <v>2325.71</v>
          </cell>
          <cell r="HP42">
            <v>0.74965400962842699</v>
          </cell>
          <cell r="HQ42">
            <v>-1.65141550720271E-3</v>
          </cell>
          <cell r="HR42">
            <v>-1.246247629599806E-2</v>
          </cell>
          <cell r="HS42">
            <v>-1.403460238997868E-2</v>
          </cell>
          <cell r="HT42">
            <v>1442.697454788429</v>
          </cell>
          <cell r="HU42">
            <v>-0.1248880015312759</v>
          </cell>
          <cell r="HV42">
            <v>2010.7166276948201</v>
          </cell>
          <cell r="HW42">
            <v>2.6654774226327671</v>
          </cell>
          <cell r="HX42">
            <v>1.11130927005163</v>
          </cell>
          <cell r="HY42">
            <v>1958.512908304612</v>
          </cell>
          <cell r="HZ42">
            <v>1988.61694325857</v>
          </cell>
          <cell r="IA42">
            <v>72.680510164388508</v>
          </cell>
          <cell r="IB42">
            <v>73.35974292735763</v>
          </cell>
          <cell r="IC42">
            <v>1.0757703497901621</v>
          </cell>
          <cell r="ID42">
            <v>0.58077747676312796</v>
          </cell>
          <cell r="IE42">
            <v>5.2857150000000006</v>
          </cell>
          <cell r="IF42">
            <v>4.8</v>
          </cell>
          <cell r="IG42">
            <v>1451.3638454131201</v>
          </cell>
          <cell r="IH42">
            <v>402.20108908388198</v>
          </cell>
          <cell r="II42">
            <v>2950.8087279575921</v>
          </cell>
          <cell r="IJ42">
            <v>2794.8373884026282</v>
          </cell>
          <cell r="IK42">
            <v>4058304.0601956369</v>
          </cell>
          <cell r="IL42">
            <v>2783.16</v>
          </cell>
          <cell r="IM42">
            <v>4039377.7999999789</v>
          </cell>
          <cell r="IN42">
            <v>4535.4431991562096</v>
          </cell>
          <cell r="IO42">
            <v>8.8680062388313274E-2</v>
          </cell>
          <cell r="IP42">
            <v>2765.24</v>
          </cell>
          <cell r="IQ42">
            <v>4022.3815</v>
          </cell>
          <cell r="IR42">
            <v>5418.56</v>
          </cell>
          <cell r="IS42">
            <v>-5.2281816598391861</v>
          </cell>
          <cell r="IT42">
            <v>-5.2440841241013114</v>
          </cell>
          <cell r="IU42">
            <v>-5.2575258075740106</v>
          </cell>
          <cell r="IV42">
            <v>7.1893598453068586E-2</v>
          </cell>
          <cell r="IW42">
            <v>7.4518459139999997</v>
          </cell>
          <cell r="IX42">
            <v>10.461809584978401</v>
          </cell>
          <cell r="IY42">
            <v>0.7910521590396109</v>
          </cell>
          <cell r="IZ42">
            <v>213.38049368582199</v>
          </cell>
          <cell r="JA42">
            <v>1590.0785599999999</v>
          </cell>
          <cell r="JB42">
            <v>0.77286836214926491</v>
          </cell>
          <cell r="JC42">
            <v>5.7818133584301226E-3</v>
          </cell>
          <cell r="JD42">
            <v>5.1809121233486136E-3</v>
          </cell>
          <cell r="JE42">
            <v>4.833064507353816E-2</v>
          </cell>
          <cell r="JF42">
            <v>1452.0716221401119</v>
          </cell>
          <cell r="JG42">
            <v>-0.33511956345977367</v>
          </cell>
          <cell r="JH42">
            <v>20.926161690946699</v>
          </cell>
          <cell r="JI42">
            <v>5.0930700341573099</v>
          </cell>
          <cell r="JJ42">
            <v>6.161656484060396</v>
          </cell>
          <cell r="JK42">
            <v>19.91202815194692</v>
          </cell>
          <cell r="JL42">
            <v>19.71160057594679</v>
          </cell>
          <cell r="JM42">
            <v>62.98618068999852</v>
          </cell>
          <cell r="JN42">
            <v>63.554459761012588</v>
          </cell>
          <cell r="JO42">
            <v>4.185769494912428</v>
          </cell>
          <cell r="JP42">
            <v>3.367411991251323</v>
          </cell>
          <cell r="JQ42">
            <v>9.6834389999999999</v>
          </cell>
          <cell r="JR42">
            <v>8</v>
          </cell>
          <cell r="JS42">
            <v>2008.3731424058201</v>
          </cell>
          <cell r="JT42">
            <v>4.9989527510613696</v>
          </cell>
          <cell r="JU42">
            <v>671.54819906473961</v>
          </cell>
          <cell r="JV42">
            <v>606.51923885270696</v>
          </cell>
          <cell r="JW42">
            <v>1206759.578567483</v>
          </cell>
          <cell r="JX42">
            <v>612.29999999999995</v>
          </cell>
          <cell r="JY42">
            <v>1229726.8750950841</v>
          </cell>
          <cell r="JZ42">
            <v>37.332864693296003</v>
          </cell>
          <cell r="KA42">
            <v>-1.733002338249223</v>
          </cell>
          <cell r="KB42">
            <v>612.29999999999995</v>
          </cell>
          <cell r="KC42">
            <v>1056.6500000000001</v>
          </cell>
          <cell r="KD42">
            <v>1358.9</v>
          </cell>
          <cell r="KE42">
            <v>-7.3404525011158208</v>
          </cell>
          <cell r="KF42">
            <v>-7.3784747928473768</v>
          </cell>
          <cell r="KG42">
            <v>-7.3778739706476539</v>
          </cell>
          <cell r="KH42">
            <v>6.343869543661329E-2</v>
          </cell>
          <cell r="KI42">
            <v>1</v>
          </cell>
          <cell r="KJ42">
            <v>0.61447456297387104</v>
          </cell>
          <cell r="KK42">
            <v>0.542165360640807</v>
          </cell>
          <cell r="KL42">
            <v>11.34544</v>
          </cell>
          <cell r="KM42">
            <v>11.34544</v>
          </cell>
          <cell r="KN42">
            <v>0.46016692932943398</v>
          </cell>
          <cell r="KO42">
            <v>-2.00153375619895E-3</v>
          </cell>
          <cell r="KP42">
            <v>2.3735324782093649E-2</v>
          </cell>
          <cell r="KQ42">
            <v>8.4964837152243816E-2</v>
          </cell>
          <cell r="KR42">
            <v>1989.64765050189</v>
          </cell>
          <cell r="KS42">
            <v>-4.8705688593253527E-2</v>
          </cell>
          <cell r="KT42">
            <v>215.29084513044</v>
          </cell>
          <cell r="KU42">
            <v>-0.87859800118662568</v>
          </cell>
          <cell r="KV42">
            <v>2.7565428896083599</v>
          </cell>
          <cell r="KW42">
            <v>217.19915254327961</v>
          </cell>
          <cell r="KX42">
            <v>209.51546157185101</v>
          </cell>
          <cell r="KY42">
            <v>61.250485210452517</v>
          </cell>
          <cell r="KZ42">
            <v>60.827317977411447</v>
          </cell>
          <cell r="LA42">
            <v>-1.6261704171628639</v>
          </cell>
          <cell r="LB42">
            <v>1.729858929483719</v>
          </cell>
          <cell r="LC42">
            <v>9.4744399999999995</v>
          </cell>
          <cell r="LD42">
            <v>10.199999999999999</v>
          </cell>
          <cell r="LE42">
            <v>2164.8573909790998</v>
          </cell>
          <cell r="LF42">
            <v>43.337254088185503</v>
          </cell>
          <cell r="LG42">
            <v>5144.7100775723993</v>
          </cell>
          <cell r="LH42">
            <v>4657.2776080988488</v>
          </cell>
          <cell r="LI42">
            <v>9951402.5639323462</v>
          </cell>
          <cell r="LJ42">
            <v>4652.09</v>
          </cell>
          <cell r="LK42">
            <v>10071111.419999961</v>
          </cell>
          <cell r="LL42">
            <v>778.6619393978001</v>
          </cell>
          <cell r="LM42">
            <v>3.328240789205017</v>
          </cell>
          <cell r="LN42">
            <v>4641.45</v>
          </cell>
          <cell r="LO42">
            <v>8457.8939999999911</v>
          </cell>
          <cell r="LP42">
            <v>10987.35</v>
          </cell>
          <cell r="LQ42">
            <v>-7.4395301207011677</v>
          </cell>
          <cell r="LR42">
            <v>-7.4503276985105007</v>
          </cell>
          <cell r="LS42">
            <v>-7.4229328974411679</v>
          </cell>
          <cell r="LT42">
            <v>3.9402316520886237E-2</v>
          </cell>
          <cell r="LU42">
            <v>1</v>
          </cell>
          <cell r="LV42">
            <v>0.86553379299118205</v>
          </cell>
          <cell r="LW42">
            <v>0.90469884997659999</v>
          </cell>
          <cell r="LX42">
            <v>194.77338</v>
          </cell>
          <cell r="LY42">
            <v>194.77338</v>
          </cell>
          <cell r="LZ42">
            <v>0.900683005267222</v>
          </cell>
          <cell r="MA42">
            <v>4.6285322276542223E-2</v>
          </cell>
          <cell r="MB42">
            <v>-1.844766713199639E-3</v>
          </cell>
          <cell r="MC42">
            <v>-1.150094057578256E-2</v>
          </cell>
          <cell r="MD42">
            <v>2136.742406470938</v>
          </cell>
          <cell r="ME42">
            <v>-2.3633956268709341E-2</v>
          </cell>
          <cell r="MF42">
            <v>1091.37400161093</v>
          </cell>
          <cell r="MG42">
            <v>2.7371717496380121</v>
          </cell>
          <cell r="MH42">
            <v>1.7893392151155709</v>
          </cell>
          <cell r="MI42">
            <v>1062.297105346172</v>
          </cell>
          <cell r="MJ42">
            <v>1072.1889050723521</v>
          </cell>
          <cell r="MK42">
            <v>64.353035526633292</v>
          </cell>
          <cell r="ML42">
            <v>64.731670700795917</v>
          </cell>
          <cell r="MM42">
            <v>-0.21944745817519259</v>
          </cell>
          <cell r="MN42">
            <v>0.14138863025481291</v>
          </cell>
          <cell r="MO42">
            <v>13.124618999999999</v>
          </cell>
          <cell r="MP42">
            <v>9.1999999999999993</v>
          </cell>
          <cell r="MQ42">
            <v>1717.96605463366</v>
          </cell>
          <cell r="MR42">
            <v>274.05200790331202</v>
          </cell>
          <cell r="MS42">
            <v>21943.663513146581</v>
          </cell>
          <cell r="MT42">
            <v>19063.641282404071</v>
          </cell>
          <cell r="MU42">
            <v>32873374.349129692</v>
          </cell>
          <cell r="MV42">
            <v>19808.3</v>
          </cell>
          <cell r="MW42">
            <v>34029986.999999933</v>
          </cell>
          <cell r="MX42">
            <v>3304.36187100915</v>
          </cell>
          <cell r="MY42">
            <v>-0.2104658986659125</v>
          </cell>
          <cell r="MZ42">
            <v>19790.2</v>
          </cell>
          <cell r="NA42">
            <v>33899.423999999999</v>
          </cell>
          <cell r="NB42">
            <v>43662.61</v>
          </cell>
          <cell r="NC42">
            <v>-7.113646027387019</v>
          </cell>
          <cell r="ND42">
            <v>-7.1124625469537994</v>
          </cell>
          <cell r="NE42">
            <v>-7.1181734444884963</v>
          </cell>
          <cell r="NF42">
            <v>3.8875295568320298E-2</v>
          </cell>
          <cell r="NG42">
            <v>1</v>
          </cell>
          <cell r="NH42">
            <v>0.93943386069749502</v>
          </cell>
          <cell r="NI42">
            <v>0.85041607975820799</v>
          </cell>
          <cell r="NJ42">
            <v>928.12199999999996</v>
          </cell>
          <cell r="NK42">
            <v>928.12199999999996</v>
          </cell>
          <cell r="NL42">
            <v>0.80955759527509397</v>
          </cell>
          <cell r="NM42">
            <v>-1.391049687087288E-3</v>
          </cell>
          <cell r="NN42">
            <v>1.0375207674707161E-2</v>
          </cell>
          <cell r="NO42">
            <v>2.7413449886296799E-2</v>
          </cell>
          <cell r="NP42">
            <v>1724.4016430099391</v>
          </cell>
          <cell r="NQ42">
            <v>-0.57801062235126599</v>
          </cell>
          <cell r="NR42">
            <v>213.42213280264301</v>
          </cell>
          <cell r="NS42">
            <v>-5.9967175352804158E-2</v>
          </cell>
          <cell r="NT42">
            <v>0.9170840977224648</v>
          </cell>
          <cell r="NU42">
            <v>213.5501928212384</v>
          </cell>
          <cell r="NV42">
            <v>211.48265896780859</v>
          </cell>
          <cell r="NW42">
            <v>66.94924832021519</v>
          </cell>
          <cell r="NX42">
            <v>67.177029773264934</v>
          </cell>
          <cell r="NY42">
            <v>1.491676476683246</v>
          </cell>
          <cell r="NZ42">
            <v>1.4185450800729531</v>
          </cell>
          <cell r="OA42">
            <v>7.3079170000000007</v>
          </cell>
          <cell r="OB42">
            <v>8.5</v>
          </cell>
          <cell r="OC42">
            <v>1667.03873661581</v>
          </cell>
          <cell r="OD42">
            <v>50.344171696288001</v>
          </cell>
          <cell r="OE42">
            <v>2652.600900973724</v>
          </cell>
          <cell r="OF42">
            <v>2458.7510287893119</v>
          </cell>
          <cell r="OG42">
            <v>4100779.8596963082</v>
          </cell>
          <cell r="OH42">
            <v>2418.9</v>
          </cell>
          <cell r="OI42">
            <v>4032399.9999999828</v>
          </cell>
          <cell r="OJ42">
            <v>609.15528573964502</v>
          </cell>
          <cell r="OK42">
            <v>-0.1125413493890504</v>
          </cell>
          <cell r="OL42">
            <v>2420.1</v>
          </cell>
          <cell r="OM42">
            <v>3948.6725000000001</v>
          </cell>
          <cell r="ON42">
            <v>5246.1</v>
          </cell>
          <cell r="OO42">
            <v>-6.7673705670145514</v>
          </cell>
          <cell r="OP42">
            <v>-6.7767869942752501</v>
          </cell>
          <cell r="OQ42">
            <v>-6.7777007469056016</v>
          </cell>
          <cell r="OR42">
            <v>6.4749105965463724E-2</v>
          </cell>
          <cell r="OS42">
            <v>1</v>
          </cell>
          <cell r="OT42">
            <v>1.1957010954863101</v>
          </cell>
          <cell r="OU42">
            <v>0.77155071893255989</v>
          </cell>
          <cell r="OV42">
            <v>164.666</v>
          </cell>
          <cell r="OW42">
            <v>164.666</v>
          </cell>
          <cell r="OX42">
            <v>0.77451309719272299</v>
          </cell>
          <cell r="OY42">
            <v>1.0824573790770989E-2</v>
          </cell>
          <cell r="OZ42">
            <v>-3.1721897354942139E-3</v>
          </cell>
          <cell r="PA42">
            <v>3.7931539225760612E-2</v>
          </cell>
          <cell r="PB42">
            <v>1667.8304601322441</v>
          </cell>
          <cell r="PC42">
            <v>-0.37354123967905378</v>
          </cell>
          <cell r="PD42">
            <v>2120.3844040655499</v>
          </cell>
          <cell r="PE42">
            <v>1.0696318840458301</v>
          </cell>
          <cell r="PF42">
            <v>0.41110842915390577</v>
          </cell>
          <cell r="PG42">
            <v>2097.9441247972518</v>
          </cell>
          <cell r="PH42">
            <v>2111.7030149723018</v>
          </cell>
          <cell r="PI42">
            <v>62.748959117460473</v>
          </cell>
          <cell r="PJ42">
            <v>62.902453445014487</v>
          </cell>
          <cell r="PK42">
            <v>0.64972872326007902</v>
          </cell>
          <cell r="PL42">
            <v>0.66650636481950798</v>
          </cell>
          <cell r="PM42">
            <v>8.9533740000000002</v>
          </cell>
          <cell r="PN42">
            <v>8.9</v>
          </cell>
          <cell r="PO42">
            <v>1518.5880059061799</v>
          </cell>
          <cell r="PP42">
            <v>460.49609591818597</v>
          </cell>
          <cell r="PQ42">
            <v>29064.336514328072</v>
          </cell>
          <cell r="PR42">
            <v>26462.097765581711</v>
          </cell>
          <cell r="PS42">
            <v>39989851.054369532</v>
          </cell>
          <cell r="PT42">
            <v>26413</v>
          </cell>
          <cell r="PU42">
            <v>40110464.999999933</v>
          </cell>
          <cell r="PV42">
            <v>6063.8013588378699</v>
          </cell>
          <cell r="PW42">
            <v>-0.3209218255805002</v>
          </cell>
          <cell r="PX42">
            <v>26732</v>
          </cell>
          <cell r="PY42">
            <v>46205.41</v>
          </cell>
          <cell r="PZ42">
            <v>62964</v>
          </cell>
          <cell r="QA42">
            <v>-6.768825675385485</v>
          </cell>
          <cell r="QB42">
            <v>-6.7744891242994276</v>
          </cell>
          <cell r="QC42">
            <v>-6.7775076698292356</v>
          </cell>
          <cell r="QD42">
            <v>5.6804729590826497E-2</v>
          </cell>
          <cell r="QE42">
            <v>1</v>
          </cell>
          <cell r="QF42">
            <v>1.11883102505892</v>
          </cell>
          <cell r="QG42">
            <v>0.83100389562454202</v>
          </cell>
          <cell r="QH42">
            <v>1762.0477000000001</v>
          </cell>
          <cell r="QI42">
            <v>1762.0477000000001</v>
          </cell>
          <cell r="QJ42">
            <v>0.80607920456220006</v>
          </cell>
          <cell r="QK42">
            <v>1.089445252745153E-3</v>
          </cell>
          <cell r="QL42">
            <v>-1.0353039590449309E-3</v>
          </cell>
          <cell r="QM42">
            <v>3.1329473457999003E-2</v>
          </cell>
          <cell r="QN42">
            <v>1511.2124295142951</v>
          </cell>
          <cell r="QO42">
            <v>0.13950656364560829</v>
          </cell>
          <cell r="QP42">
            <v>47.536167455942497</v>
          </cell>
          <cell r="QQ42">
            <v>2.8640163956660252</v>
          </cell>
          <cell r="QR42">
            <v>2.5245097384507091</v>
          </cell>
          <cell r="QS42">
            <v>46.212630151534057</v>
          </cell>
          <cell r="QT42">
            <v>46.365661808294973</v>
          </cell>
          <cell r="QU42">
            <v>55.291746784623122</v>
          </cell>
          <cell r="QV42">
            <v>55.853875230455117</v>
          </cell>
          <cell r="QW42">
            <v>1.8257014401892311</v>
          </cell>
          <cell r="QX42">
            <v>1.077335073803098</v>
          </cell>
          <cell r="QY42">
            <v>13.094725</v>
          </cell>
          <cell r="QZ42">
            <v>12.8</v>
          </cell>
          <cell r="RA42">
            <v>1925.55842037363</v>
          </cell>
          <cell r="RB42">
            <v>11.0007187228139</v>
          </cell>
          <cell r="RC42">
            <v>1867.7424169313731</v>
          </cell>
          <cell r="RD42">
            <v>1623.166683725857</v>
          </cell>
          <cell r="RE42">
            <v>3129694.2658398692</v>
          </cell>
          <cell r="RF42">
            <v>1612.28</v>
          </cell>
          <cell r="RG42">
            <v>3104539.3299999959</v>
          </cell>
          <cell r="RH42">
            <v>84.861045346335601</v>
          </cell>
          <cell r="RI42">
            <v>0.49802449010070138</v>
          </cell>
          <cell r="RJ42">
            <v>1612.28</v>
          </cell>
          <cell r="RK42">
            <v>3343.98</v>
          </cell>
          <cell r="RL42">
            <v>4311.67</v>
          </cell>
          <cell r="RM42">
            <v>-7.4093087978992616</v>
          </cell>
          <cell r="RN42">
            <v>-7.4442527478031781</v>
          </cell>
          <cell r="RO42">
            <v>-7.4427919861484</v>
          </cell>
          <cell r="RP42">
            <v>8.3206017392750339E-2</v>
          </cell>
          <cell r="RQ42">
            <v>0.98225439246134405</v>
          </cell>
          <cell r="RR42">
            <v>0.66327360768294197</v>
          </cell>
          <cell r="RS42">
            <v>0.77488237548775307</v>
          </cell>
          <cell r="RT42">
            <v>36.834938359844301</v>
          </cell>
          <cell r="RU42">
            <v>36.181280000000001</v>
          </cell>
          <cell r="RV42">
            <v>0.8580314005595</v>
          </cell>
          <cell r="RW42">
            <v>-9.9625941179380118E-3</v>
          </cell>
          <cell r="RX42">
            <v>-8.0813945194489201E-3</v>
          </cell>
          <cell r="RY42" t="e">
            <v>#N/A</v>
          </cell>
          <cell r="RZ42">
            <v>1928.14102040087</v>
          </cell>
          <cell r="SA42">
            <v>9.9961343927912338E-2</v>
          </cell>
          <cell r="SB42">
            <v>39136.004586791198</v>
          </cell>
          <cell r="SC42">
            <v>1.920004077000081</v>
          </cell>
          <cell r="SD42">
            <v>5.1864320251659546</v>
          </cell>
          <cell r="SE42">
            <v>38398.747077388398</v>
          </cell>
          <cell r="SF42">
            <v>37206.323889214043</v>
          </cell>
          <cell r="SG42">
            <v>56.277537845693757</v>
          </cell>
          <cell r="SH42">
            <v>56.176360879900798</v>
          </cell>
          <cell r="SI42">
            <v>4.0399572270609863</v>
          </cell>
          <cell r="SJ42">
            <v>2.79466252239482</v>
          </cell>
          <cell r="SK42">
            <v>6.2914019999999997</v>
          </cell>
          <cell r="SL42">
            <v>7</v>
          </cell>
          <cell r="SM42">
            <v>1834.57479357076</v>
          </cell>
          <cell r="SN42">
            <v>9104.5059515673802</v>
          </cell>
          <cell r="SO42">
            <v>4402.7048753679856</v>
          </cell>
          <cell r="SP42">
            <v>4125.7130127849878</v>
          </cell>
          <cell r="SQ42">
            <v>7558244.7462084321</v>
          </cell>
          <cell r="SR42">
            <v>4101.8900000000003</v>
          </cell>
          <cell r="SS42">
            <v>7525223.9999999655</v>
          </cell>
          <cell r="ST42">
            <v>74476.469283180093</v>
          </cell>
          <cell r="SU42">
            <v>-3.4763438272056071</v>
          </cell>
          <cell r="SV42">
            <v>4101.8900000000003</v>
          </cell>
          <cell r="SW42">
            <v>7837.2910000000002</v>
          </cell>
          <cell r="SX42">
            <v>10087.07</v>
          </cell>
          <cell r="SY42">
            <v>-3.643536559525673</v>
          </cell>
          <cell r="SZ42">
            <v>-3.680433285214574</v>
          </cell>
          <cell r="TA42">
            <v>-3.6654005713259208</v>
          </cell>
          <cell r="TB42">
            <v>8.3830887297557666E-2</v>
          </cell>
          <cell r="TC42">
            <v>248.05447469999999</v>
          </cell>
          <cell r="TD42">
            <v>159.84214644536499</v>
          </cell>
          <cell r="TE42">
            <v>0.81640335837498601</v>
          </cell>
          <cell r="TF42">
            <v>90.997870638291701</v>
          </cell>
          <cell r="TG42">
            <v>22572.429</v>
          </cell>
          <cell r="TH42">
            <v>0.64309838740736391</v>
          </cell>
          <cell r="TI42">
            <v>-1.6463361733028009E-3</v>
          </cell>
          <cell r="TJ42">
            <v>-2.194532011352333E-3</v>
          </cell>
          <cell r="TK42">
            <v>1.2014879354629811E-2</v>
          </cell>
          <cell r="TL42">
            <v>1831.985095130593</v>
          </cell>
          <cell r="TM42">
            <v>-0.99738676801950366</v>
          </cell>
          <cell r="TN42">
            <v>197.299431135833</v>
          </cell>
          <cell r="TO42">
            <v>2.0273701962331141</v>
          </cell>
          <cell r="TP42">
            <v>5.8889140877073531</v>
          </cell>
          <cell r="TQ42">
            <v>193.37892445562349</v>
          </cell>
          <cell r="TR42">
            <v>186.32680562991769</v>
          </cell>
          <cell r="TS42">
            <v>68.827563121644246</v>
          </cell>
          <cell r="TT42">
            <v>68.764246378588339</v>
          </cell>
          <cell r="TU42">
            <v>0.28703410034642829</v>
          </cell>
          <cell r="TV42">
            <v>1.7163561210373319</v>
          </cell>
          <cell r="TW42">
            <v>4.877421824311865</v>
          </cell>
          <cell r="TX42">
            <v>4.5999999999999996</v>
          </cell>
          <cell r="TY42">
            <v>1810.57608946446</v>
          </cell>
          <cell r="TZ42">
            <v>51.946539022843297</v>
          </cell>
          <cell r="UA42">
            <v>2133.2663389783079</v>
          </cell>
          <cell r="UB42">
            <v>2029.217940990281</v>
          </cell>
          <cell r="UC42">
            <v>3643788.705365384</v>
          </cell>
          <cell r="UD42">
            <v>2037.01</v>
          </cell>
          <cell r="UE42">
            <v>3688161.6</v>
          </cell>
          <cell r="UF42">
            <v>454.06349575024802</v>
          </cell>
          <cell r="UG42">
            <v>0.32649783794671539</v>
          </cell>
          <cell r="UH42">
            <v>2037.01</v>
          </cell>
          <cell r="UI42">
            <v>3102.29</v>
          </cell>
          <cell r="UJ42">
            <v>4160.01</v>
          </cell>
          <cell r="UK42">
            <v>-6.6850755788961447</v>
          </cell>
          <cell r="UL42">
            <v>-6.7030209774016569</v>
          </cell>
          <cell r="UM42">
            <v>-6.6972788215632164</v>
          </cell>
          <cell r="UN42">
            <v>5.4820644110764739E-2</v>
          </cell>
          <cell r="UO42">
            <v>1</v>
          </cell>
          <cell r="UP42">
            <v>1.2351111315932899</v>
          </cell>
          <cell r="UQ42">
            <v>0.86318936156866199</v>
          </cell>
          <cell r="UR42">
            <v>170.30677</v>
          </cell>
          <cell r="US42">
            <v>170.30677</v>
          </cell>
          <cell r="UT42">
            <v>1.2311176825435499</v>
          </cell>
          <cell r="UU42" t="e">
            <v>#N/A</v>
          </cell>
          <cell r="UV42" t="e">
            <v>#N/A</v>
          </cell>
          <cell r="UW42">
            <v>-6.9945865620281902E-3</v>
          </cell>
          <cell r="UX42">
            <v>1795.6615855599889</v>
          </cell>
          <cell r="UY42">
            <v>-1.0773206330753959</v>
          </cell>
          <cell r="UZ42">
            <v>1852.6464002411501</v>
          </cell>
          <cell r="VA42">
            <v>1.4601164728186291</v>
          </cell>
          <cell r="VB42">
            <v>0.75125481016393714</v>
          </cell>
          <cell r="VC42">
            <v>1825.9848940124939</v>
          </cell>
          <cell r="VD42">
            <v>1838.832085746144</v>
          </cell>
          <cell r="VE42">
            <v>59.043404344360809</v>
          </cell>
          <cell r="VF42">
            <v>59.366135641195939</v>
          </cell>
          <cell r="VG42">
            <v>-4.1886204473229327E-2</v>
          </cell>
          <cell r="VH42">
            <v>-0.13101472658609839</v>
          </cell>
          <cell r="VI42">
            <v>9.2487239999999993</v>
          </cell>
          <cell r="VJ42">
            <v>7.8</v>
          </cell>
          <cell r="VK42">
            <v>1779.8609672309799</v>
          </cell>
          <cell r="VL42">
            <v>390.04569381028602</v>
          </cell>
          <cell r="VM42">
            <v>26506.89734169612</v>
          </cell>
          <cell r="VN42">
            <v>24055.34756559931</v>
          </cell>
          <cell r="VO42">
            <v>42925833.366513133</v>
          </cell>
          <cell r="VP42">
            <v>24306.5</v>
          </cell>
          <cell r="VQ42">
            <v>43262190.599999823</v>
          </cell>
          <cell r="VR42">
            <v>5648.7697333823608</v>
          </cell>
          <cell r="VS42">
            <v>-0.86432244481979836</v>
          </cell>
          <cell r="VT42">
            <v>24269.200000000001</v>
          </cell>
          <cell r="VU42">
            <v>44649.861499999999</v>
          </cell>
          <cell r="VV42">
            <v>58166.7</v>
          </cell>
          <cell r="VW42">
            <v>-6.9281604363127283</v>
          </cell>
          <cell r="VX42">
            <v>-6.9337109903729424</v>
          </cell>
          <cell r="VY42">
            <v>-6.9375826269189069</v>
          </cell>
          <cell r="VZ42">
            <v>5.2800983530875971E-2</v>
          </cell>
          <cell r="WA42">
            <v>1</v>
          </cell>
          <cell r="WB42">
            <v>1.0439709564730599</v>
          </cell>
          <cell r="WC42">
            <v>0.80915230224443802</v>
          </cell>
          <cell r="WD42">
            <v>1499.0731000000001</v>
          </cell>
          <cell r="WE42">
            <v>1499.0731000000001</v>
          </cell>
          <cell r="WF42">
            <v>0.78752715761967595</v>
          </cell>
          <cell r="WG42">
            <v>-8.6432244481950971E-3</v>
          </cell>
          <cell r="WH42">
            <v>-2.1913930436328331E-4</v>
          </cell>
          <cell r="WI42">
            <v>1.3188070073968571E-2</v>
          </cell>
          <cell r="WJ42">
            <v>1784.4611577302589</v>
          </cell>
          <cell r="WK42">
            <v>-0.32710637981794299</v>
          </cell>
          <cell r="WL42">
            <v>33.020415516376197</v>
          </cell>
          <cell r="WM42">
            <v>3.9803604931284648</v>
          </cell>
          <cell r="WN42">
            <v>6.321259051258088</v>
          </cell>
          <cell r="WO42">
            <v>31.756396457731409</v>
          </cell>
          <cell r="WP42">
            <v>31.057208888447111</v>
          </cell>
          <cell r="WQ42">
            <v>61.006517174134338</v>
          </cell>
          <cell r="WR42">
            <v>61.185439160273553</v>
          </cell>
          <cell r="WS42">
            <v>4.7643835783614641</v>
          </cell>
          <cell r="WT42">
            <v>3.6675075250849791</v>
          </cell>
          <cell r="WU42">
            <v>10.681126000000001</v>
          </cell>
          <cell r="WV42">
            <v>8.3000000000000007</v>
          </cell>
          <cell r="WW42">
            <v>1907.30999248579</v>
          </cell>
          <cell r="WX42">
            <v>6.5352853816913603</v>
          </cell>
          <cell r="WY42">
            <v>1557.4114150408409</v>
          </cell>
          <cell r="WZ42">
            <v>1391.0623394619461</v>
          </cell>
          <cell r="XA42">
            <v>2638634.266252717</v>
          </cell>
          <cell r="XB42">
            <v>1423.97</v>
          </cell>
          <cell r="XC42">
            <v>2715952.2099999902</v>
          </cell>
          <cell r="XD42">
            <v>51.892025825536003</v>
          </cell>
          <cell r="XE42">
            <v>2.0520684153139581</v>
          </cell>
          <cell r="XF42">
            <v>1423.97</v>
          </cell>
          <cell r="XG42">
            <v>2545.3955000000001</v>
          </cell>
          <cell r="XH42">
            <v>3322.53</v>
          </cell>
          <cell r="XI42">
            <v>-7.5146063361488933</v>
          </cell>
          <cell r="XJ42">
            <v>-7.5402887888543777</v>
          </cell>
          <cell r="XK42">
            <v>-7.5348654400212309</v>
          </cell>
          <cell r="XL42">
            <v>7.0662009140713092E-2</v>
          </cell>
          <cell r="XM42">
            <v>0.99999988733781198</v>
          </cell>
          <cell r="XN42">
            <v>0.53125548672959899</v>
          </cell>
          <cell r="XO42">
            <v>0.63554567791307104</v>
          </cell>
          <cell r="XP42">
            <v>20.985982364326599</v>
          </cell>
          <cell r="XQ42">
            <v>20.985980000000001</v>
          </cell>
          <cell r="XR42">
            <v>0.58471804857183296</v>
          </cell>
          <cell r="XS42">
            <v>4.8871132773254028E-2</v>
          </cell>
          <cell r="XT42">
            <v>3.2487023575569901E-2</v>
          </cell>
          <cell r="XU42">
            <v>5.4004274586066742E-2</v>
          </cell>
          <cell r="XV42">
            <v>1896.848323327712</v>
          </cell>
          <cell r="XW42">
            <v>0.7986419576033077</v>
          </cell>
          <cell r="XX42">
            <v>45.759232241718912</v>
          </cell>
          <cell r="XY42">
            <v>-0.89553285930481508</v>
          </cell>
          <cell r="XZ42">
            <v>-1.141990721279051</v>
          </cell>
          <cell r="YA42">
            <v>46.172724158595301</v>
          </cell>
          <cell r="YB42">
            <v>46.287835022759779</v>
          </cell>
          <cell r="YC42">
            <v>59.269554333025702</v>
          </cell>
          <cell r="YD42">
            <v>59.713927960235402</v>
          </cell>
          <cell r="YE42">
            <v>0.37838976837836208</v>
          </cell>
          <cell r="YF42">
            <v>0.77209611408273204</v>
          </cell>
          <cell r="YG42">
            <v>4.061833</v>
          </cell>
          <cell r="YH42">
            <v>4.5</v>
          </cell>
          <cell r="YI42">
            <v>1566.56776795005</v>
          </cell>
          <cell r="YJ42">
            <v>7.5207250779297397</v>
          </cell>
          <cell r="YK42">
            <v>208.7682520988968</v>
          </cell>
          <cell r="YL42">
            <v>312.52092457949612</v>
          </cell>
          <cell r="YM42">
            <v>492760.61211709928</v>
          </cell>
          <cell r="YN42">
            <v>307.52</v>
          </cell>
          <cell r="YO42">
            <v>481750.91999999929</v>
          </cell>
          <cell r="YP42">
            <v>91.771616067832696</v>
          </cell>
          <cell r="YQ42">
            <v>0.51341089586112165</v>
          </cell>
          <cell r="YR42">
            <v>197.89</v>
          </cell>
          <cell r="YS42">
            <v>349.61399999999901</v>
          </cell>
          <cell r="YT42">
            <v>465.7</v>
          </cell>
          <cell r="YU42">
            <v>-6.2637311232194497</v>
          </cell>
          <cell r="YV42">
            <v>-6.2620552886904406</v>
          </cell>
          <cell r="YW42">
            <v>-6.2694230271087328</v>
          </cell>
          <cell r="YX42">
            <v>5.2018198901228017E-2</v>
          </cell>
          <cell r="YY42">
            <v>1</v>
          </cell>
          <cell r="YZ42">
            <v>1.1553410585089501</v>
          </cell>
          <cell r="ZA42">
            <v>0.66174602406009397</v>
          </cell>
          <cell r="ZB42">
            <v>30.280989999999999</v>
          </cell>
          <cell r="ZC42">
            <v>30.280989999999999</v>
          </cell>
          <cell r="ZD42">
            <v>0.64405064558701997</v>
          </cell>
          <cell r="ZE42">
            <v>5.1341089586130024E-3</v>
          </cell>
          <cell r="ZF42">
            <v>5.134108958613005E-3</v>
          </cell>
          <cell r="ZG42">
            <v>1.2546151771609931E-3</v>
          </cell>
          <cell r="ZH42">
            <v>1576.728383163847</v>
          </cell>
          <cell r="ZI42">
            <v>-0.33794053046756201</v>
          </cell>
          <cell r="ZJ42">
            <v>23.349983137321701</v>
          </cell>
          <cell r="ZK42">
            <v>3.9392739292640981</v>
          </cell>
          <cell r="ZL42">
            <v>8.5479070905720498</v>
          </cell>
          <cell r="ZM42">
            <v>22.465024292177119</v>
          </cell>
          <cell r="ZN42">
            <v>21.511223719715339</v>
          </cell>
          <cell r="ZO42">
            <v>61.297446689249611</v>
          </cell>
          <cell r="ZP42">
            <v>62.517043119730367</v>
          </cell>
          <cell r="ZQ42">
            <v>5.2817435519626699</v>
          </cell>
          <cell r="ZR42">
            <v>4.3906161206098027</v>
          </cell>
          <cell r="ZS42">
            <v>11.393698000000001</v>
          </cell>
          <cell r="ZT42">
            <v>10.1</v>
          </cell>
          <cell r="ZU42">
            <v>2106.36253417943</v>
          </cell>
          <cell r="ZV42">
            <v>7.11009605031734</v>
          </cell>
          <cell r="ZW42">
            <v>1099.4800478867389</v>
          </cell>
          <cell r="ZX42">
            <v>974.20861166026896</v>
          </cell>
          <cell r="ZY42">
            <v>2024780.5556001309</v>
          </cell>
          <cell r="ZZ42">
            <v>969.15</v>
          </cell>
          <cell r="AAA42">
            <v>2041381.2499999939</v>
          </cell>
          <cell r="AAB42">
            <v>44.219182423064773</v>
          </cell>
          <cell r="AAC42">
            <v>11.425926807733379</v>
          </cell>
          <cell r="AAD42">
            <v>969.15</v>
          </cell>
          <cell r="AAE42">
            <v>1758.6885</v>
          </cell>
          <cell r="AAF42">
            <v>2238.75</v>
          </cell>
          <cell r="AAG42">
            <v>-7.6195484713223038</v>
          </cell>
          <cell r="AAH42">
            <v>-7.6687774633197598</v>
          </cell>
          <cell r="AAI42">
            <v>-7.652877641666807</v>
          </cell>
          <cell r="AAJ42">
            <v>6.7050352288663184E-2</v>
          </cell>
          <cell r="AAK42">
            <v>0.99058729887706898</v>
          </cell>
          <cell r="AAL42">
            <v>0.53544449056751198</v>
          </cell>
          <cell r="AAM42">
            <v>0.56647248425420893</v>
          </cell>
          <cell r="AAN42">
            <v>13.227122955092501</v>
          </cell>
          <cell r="AAO42">
            <v>13.10262</v>
          </cell>
          <cell r="AAP42">
            <v>0.45221089389189401</v>
          </cell>
          <cell r="AAQ42">
            <v>7.2160180374315874E-2</v>
          </cell>
          <cell r="AAR42">
            <v>4.2749975900785789E-2</v>
          </cell>
          <cell r="AAS42">
            <v>6.440605861432834E-2</v>
          </cell>
          <cell r="AAT42">
            <v>2078.3849899966021</v>
          </cell>
          <cell r="AAU42">
            <v>-0.65536557853023147</v>
          </cell>
          <cell r="AAV42">
            <v>7.3135882399516499</v>
          </cell>
          <cell r="AAW42">
            <v>-0.77351063016876109</v>
          </cell>
          <cell r="AAX42">
            <v>-0.71164506284712159</v>
          </cell>
          <cell r="AAY42">
            <v>7.3706006192488243</v>
          </cell>
          <cell r="AAZ42">
            <v>7.3660080727301542</v>
          </cell>
          <cell r="ABA42">
            <v>56.265957798188531</v>
          </cell>
          <cell r="ABB42">
            <v>56.820710718832693</v>
          </cell>
          <cell r="ABC42">
            <v>0.70231763524670754</v>
          </cell>
          <cell r="ABD42">
            <v>0.76224170532350755</v>
          </cell>
          <cell r="ABE42">
            <v>6.9230429999999998</v>
          </cell>
          <cell r="ABF42">
            <v>6.9</v>
          </cell>
          <cell r="ABG42">
            <v>1972.72897884084</v>
          </cell>
          <cell r="ABH42">
            <v>1.4823008278647101</v>
          </cell>
          <cell r="ABI42">
            <v>176.8609964940994</v>
          </cell>
          <cell r="ABJ42">
            <v>164.61683365658439</v>
          </cell>
          <cell r="ABK42">
            <v>329946.56230352732</v>
          </cell>
          <cell r="ABL42">
            <v>163.05000000000001</v>
          </cell>
          <cell r="ABM42">
            <v>321653.45999999897</v>
          </cell>
          <cell r="ABN42">
            <v>15.2434221993229</v>
          </cell>
          <cell r="ABO42">
            <v>-0.4557948885574481</v>
          </cell>
          <cell r="ABP42">
            <v>163.05000000000001</v>
          </cell>
          <cell r="ABQ42">
            <v>311.26150000000001</v>
          </cell>
          <cell r="ABR42">
            <v>403.94</v>
          </cell>
          <cell r="ABS42">
            <v>-7.2065173289397704</v>
          </cell>
          <cell r="ABT42">
            <v>-7.2158938012297922</v>
          </cell>
          <cell r="ABU42">
            <v>-7.2152985217000243</v>
          </cell>
          <cell r="ABV42">
            <v>5.7858997282622282E-2</v>
          </cell>
          <cell r="ABW42">
            <v>1.001397624</v>
          </cell>
          <cell r="ABX42">
            <v>0.69920164059975398</v>
          </cell>
          <cell r="ABY42">
            <v>0.70194749450625804</v>
          </cell>
          <cell r="ABZ42">
            <v>5.1337549408844998</v>
          </cell>
          <cell r="ACA42">
            <v>5.14093</v>
          </cell>
          <cell r="ACB42">
            <v>0.68539857572029905</v>
          </cell>
          <cell r="ACC42">
            <v>-4.5579488855728998E-3</v>
          </cell>
          <cell r="ACD42">
            <v>2.954470584410241E-3</v>
          </cell>
          <cell r="ACE42">
            <v>-2.3696780339219171E-2</v>
          </cell>
          <cell r="ACF42">
            <v>2004.3306323814099</v>
          </cell>
          <cell r="ACG42">
            <v>-0.60456653142977324</v>
          </cell>
          <cell r="ACH42">
            <v>688.10421657093502</v>
          </cell>
          <cell r="ACI42">
            <v>-1.5810579136432359</v>
          </cell>
          <cell r="ACJ42">
            <v>-1.0648041339829879</v>
          </cell>
          <cell r="ACK42">
            <v>699.15831443012723</v>
          </cell>
          <cell r="ACL42">
            <v>695.51003618853713</v>
          </cell>
          <cell r="ACM42">
            <v>73.242747676534705</v>
          </cell>
          <cell r="ACN42">
            <v>73.258580842214599</v>
          </cell>
          <cell r="ACO42">
            <v>1.6560781260499979</v>
          </cell>
          <cell r="ACP42">
            <v>0.73589647330853936</v>
          </cell>
          <cell r="ACQ42">
            <v>4.8592310000000003</v>
          </cell>
          <cell r="ACR42">
            <v>7.2</v>
          </cell>
          <cell r="ACS42">
            <v>1444.28157201054</v>
          </cell>
          <cell r="ACT42">
            <v>134.91844104814501</v>
          </cell>
          <cell r="ACU42">
            <v>8995.4786496014913</v>
          </cell>
          <cell r="ACV42">
            <v>8558.3675624616753</v>
          </cell>
          <cell r="ACW42">
            <v>12354369.388787759</v>
          </cell>
          <cell r="ACX42">
            <v>8346</v>
          </cell>
          <cell r="ACY42">
            <v>12053973.99999997</v>
          </cell>
          <cell r="ACZ42">
            <v>1759.4153551193499</v>
          </cell>
          <cell r="ADA42">
            <v>-1.930400503373497</v>
          </cell>
          <cell r="ADB42">
            <v>8290</v>
          </cell>
          <cell r="ADC42">
            <v>12279.0785</v>
          </cell>
          <cell r="ADD42">
            <v>16320</v>
          </cell>
          <cell r="ADE42">
            <v>-6.6797058142941754</v>
          </cell>
          <cell r="ADF42">
            <v>-6.6850694938413691</v>
          </cell>
          <cell r="ADG42">
            <v>-6.6797689241098617</v>
          </cell>
          <cell r="ADH42">
            <v>6.162690778521477E-2</v>
          </cell>
          <cell r="ADI42">
            <v>1</v>
          </cell>
          <cell r="ADJ42">
            <v>1.0952510034552001</v>
          </cell>
          <cell r="ADK42">
            <v>0.80383463242879105</v>
          </cell>
          <cell r="ADL42">
            <v>553.12199999999996</v>
          </cell>
          <cell r="ADM42">
            <v>553.12199999999996</v>
          </cell>
          <cell r="ADN42">
            <v>0.76499249633690303</v>
          </cell>
          <cell r="ADO42">
            <v>-1.9304005033736301E-2</v>
          </cell>
          <cell r="ADP42">
            <v>-1.950276324000114E-2</v>
          </cell>
          <cell r="ADQ42">
            <v>1.0150880518633629E-3</v>
          </cell>
          <cell r="ADR42">
            <v>1443.542743241823</v>
          </cell>
          <cell r="ADS42">
            <v>-0.23917894985038271</v>
          </cell>
          <cell r="ADT42">
            <v>1369.72899438268</v>
          </cell>
          <cell r="ADU42">
            <v>-1.72062883527736</v>
          </cell>
          <cell r="ADV42">
            <v>-2.3679138620312119</v>
          </cell>
          <cell r="ADW42">
            <v>1393.70956300374</v>
          </cell>
          <cell r="ADX42">
            <v>1402.949633225134</v>
          </cell>
          <cell r="ADY42">
            <v>57.897516260733113</v>
          </cell>
          <cell r="ADZ42">
            <v>57.462976088676477</v>
          </cell>
          <cell r="AEA42">
            <v>1.0876226226139709</v>
          </cell>
          <cell r="AEB42">
            <v>2.1451426022983</v>
          </cell>
          <cell r="AEC42">
            <v>15.481332999999999</v>
          </cell>
          <cell r="AED42">
            <v>18.5</v>
          </cell>
          <cell r="AEE42">
            <v>2079.0484313864899</v>
          </cell>
          <cell r="AEF42">
            <v>216.82500378664</v>
          </cell>
          <cell r="AEG42">
            <v>17118.401872506282</v>
          </cell>
          <cell r="AEH42">
            <v>14468.24507434535</v>
          </cell>
          <cell r="AEI42">
            <v>30093303.407324672</v>
          </cell>
          <cell r="AEJ42">
            <v>14057</v>
          </cell>
          <cell r="AEK42">
            <v>29225183.799999889</v>
          </cell>
          <cell r="AEL42">
            <v>2449.9114754003999</v>
          </cell>
          <cell r="AEM42">
            <v>-0.40316653556815568</v>
          </cell>
          <cell r="AEN42">
            <v>14057</v>
          </cell>
          <cell r="AEO42">
            <v>29790.315500000001</v>
          </cell>
          <cell r="AEP42">
            <v>38161.31</v>
          </cell>
          <cell r="AEQ42">
            <v>-6.6828162050887112</v>
          </cell>
          <cell r="AER42">
            <v>-6.6878508062312054</v>
          </cell>
          <cell r="AES42">
            <v>-6.6844868853660442</v>
          </cell>
          <cell r="AET42">
            <v>6.4606648758917321E-2</v>
          </cell>
          <cell r="AEU42">
            <v>4.0230249029999996</v>
          </cell>
          <cell r="AEV42">
            <v>2.2800020889092498</v>
          </cell>
          <cell r="AEW42">
            <v>0.80067747112529308</v>
          </cell>
          <cell r="AEX42">
            <v>246.90202619906501</v>
          </cell>
          <cell r="AEY42">
            <v>993.29300000000001</v>
          </cell>
          <cell r="AEZ42">
            <v>0.71210487767255404</v>
          </cell>
          <cell r="AFA42">
            <v>-1.130289363259836E-2</v>
          </cell>
          <cell r="AFB42">
            <v>-4.2633009767228999E-3</v>
          </cell>
          <cell r="AFC42">
            <v>4.9018975547710734E-3</v>
          </cell>
          <cell r="AFD42">
            <v>2079.9553264884348</v>
          </cell>
          <cell r="AFE42">
            <v>-0.1204342135896153</v>
          </cell>
          <cell r="AFF42">
            <v>199.59561017303801</v>
          </cell>
          <cell r="AFG42">
            <v>-1.8154550893341499</v>
          </cell>
          <cell r="AFH42">
            <v>-0.24045909735695981</v>
          </cell>
          <cell r="AFI42">
            <v>203.28617946403071</v>
          </cell>
          <cell r="AFJ42">
            <v>200.07671283073219</v>
          </cell>
          <cell r="AFK42">
            <v>68.927102461882683</v>
          </cell>
          <cell r="AFL42">
            <v>69.005695757396353</v>
          </cell>
          <cell r="AFM42">
            <v>0.16673190822817929</v>
          </cell>
          <cell r="AFN42">
            <v>0.36053342212643003</v>
          </cell>
          <cell r="AFO42">
            <v>7.9453349999999991</v>
          </cell>
          <cell r="AFP42">
            <v>9</v>
          </cell>
          <cell r="AFQ42">
            <v>1898.14390711293</v>
          </cell>
          <cell r="AFR42">
            <v>44.244927809505498</v>
          </cell>
          <cell r="AFS42">
            <v>5545.8328502349696</v>
          </cell>
          <cell r="AFT42">
            <v>5105.1978517437528</v>
          </cell>
          <cell r="AFU42">
            <v>9681382.1019153949</v>
          </cell>
          <cell r="AFV42">
            <v>5040.96</v>
          </cell>
          <cell r="AFW42">
            <v>9568467.5099999961</v>
          </cell>
          <cell r="AFX42">
            <v>565.28521058736499</v>
          </cell>
          <cell r="AFY42">
            <v>1.427540948599382</v>
          </cell>
          <cell r="AFZ42">
            <v>5063.3100000000004</v>
          </cell>
          <cell r="AGA42">
            <v>8036.7754999999997</v>
          </cell>
          <cell r="AGB42">
            <v>10503.33</v>
          </cell>
          <cell r="AGC42">
            <v>-7.3698616202095923</v>
          </cell>
          <cell r="AGD42">
            <v>-7.3632834960154359</v>
          </cell>
          <cell r="AGE42">
            <v>-7.3591658014373316</v>
          </cell>
          <cell r="AGF42">
            <v>5.5871675652023299E-2</v>
          </cell>
          <cell r="AGG42">
            <v>1</v>
          </cell>
          <cell r="AGH42">
            <v>0.81094274297554803</v>
          </cell>
          <cell r="AGI42">
            <v>0.7943696750772411</v>
          </cell>
          <cell r="AGJ42">
            <v>158.55269999999999</v>
          </cell>
          <cell r="AGK42">
            <v>158.55269999999999</v>
          </cell>
          <cell r="AGL42">
            <v>0.81829406048186693</v>
          </cell>
          <cell r="AGM42">
            <v>-3.6552911163377569E-3</v>
          </cell>
          <cell r="AGN42">
            <v>-1.666422339411474E-2</v>
          </cell>
          <cell r="AGO42">
            <v>-2.6026031152392961E-2</v>
          </cell>
          <cell r="AGP42">
            <v>1896.377453541508</v>
          </cell>
          <cell r="AGQ42">
            <v>-9.2755932181098899E-2</v>
          </cell>
          <cell r="AGR42">
            <v>686.17699830000004</v>
          </cell>
          <cell r="AGS42">
            <v>3.633453293063083</v>
          </cell>
          <cell r="AGT42">
            <v>1.3418199312726919</v>
          </cell>
          <cell r="AGU42">
            <v>662.11920619838179</v>
          </cell>
          <cell r="AGV42">
            <v>677.09164761926218</v>
          </cell>
          <cell r="AGW42">
            <v>60.775004634210717</v>
          </cell>
          <cell r="AGX42">
            <v>62.284262405706677</v>
          </cell>
          <cell r="AGY42">
            <v>4.1447135225327614</v>
          </cell>
          <cell r="AGZ42">
            <v>5.6471753759099741</v>
          </cell>
          <cell r="AHA42">
            <v>8.9581239999999998</v>
          </cell>
          <cell r="AHB42">
            <v>8.8000000000000007</v>
          </cell>
          <cell r="AHC42">
            <v>1876.9879049779699</v>
          </cell>
          <cell r="AHD42">
            <v>124.552195074963</v>
          </cell>
          <cell r="AHE42">
            <v>10292.31771762308</v>
          </cell>
          <cell r="AHF42">
            <v>9370.3191340044341</v>
          </cell>
          <cell r="AHG42">
            <v>17401213.362653431</v>
          </cell>
          <cell r="AHH42">
            <v>9159.14</v>
          </cell>
          <cell r="AHI42">
            <v>17191594.999999922</v>
          </cell>
          <cell r="AHJ42">
            <v>1060.2940500822699</v>
          </cell>
          <cell r="AHK42">
            <v>9.3829662540854564</v>
          </cell>
          <cell r="AHL42">
            <v>9159.14</v>
          </cell>
          <cell r="AHM42">
            <v>16524.748500000002</v>
          </cell>
          <cell r="AHN42">
            <v>21319.67</v>
          </cell>
          <cell r="AHO42">
            <v>-6.7360251882836382</v>
          </cell>
          <cell r="AHP42">
            <v>-6.784313819138891</v>
          </cell>
          <cell r="AHQ42">
            <v>-6.779592756424079</v>
          </cell>
          <cell r="AHR42">
            <v>9.3185447267811847E-2</v>
          </cell>
          <cell r="AHS42">
            <v>3.620897276</v>
          </cell>
          <cell r="AHT42">
            <v>1.71071156733243</v>
          </cell>
          <cell r="AHU42">
            <v>0.55860205946433505</v>
          </cell>
          <cell r="AHV42">
            <v>79.223981829414313</v>
          </cell>
          <cell r="AHW42">
            <v>286.86189999999999</v>
          </cell>
          <cell r="AHX42">
            <v>0.48880285425749398</v>
          </cell>
          <cell r="AHY42">
            <v>0.15010782536446551</v>
          </cell>
          <cell r="AHZ42">
            <v>2.7961659691697869E-2</v>
          </cell>
          <cell r="AIA42">
            <v>5.0548549825069483E-2</v>
          </cell>
          <cell r="AIB42">
            <v>1857.0566395658041</v>
          </cell>
          <cell r="AIC42">
            <v>-0.17297061856854651</v>
          </cell>
          <cell r="AID42">
            <v>3910.9720039235699</v>
          </cell>
          <cell r="AIE42">
            <v>0.62646174252036779</v>
          </cell>
          <cell r="AIF42">
            <v>1.080534498741859</v>
          </cell>
          <cell r="AIG42">
            <v>3886.6237927860711</v>
          </cell>
          <cell r="AIH42">
            <v>3869.1643483268772</v>
          </cell>
          <cell r="AII42">
            <v>71.519557671154601</v>
          </cell>
          <cell r="AIJ42">
            <v>71.620919268177715</v>
          </cell>
          <cell r="AIK42">
            <v>2.1859100567790608</v>
          </cell>
          <cell r="AIL42">
            <v>1.363862878512734</v>
          </cell>
          <cell r="AIM42">
            <v>6.337313</v>
          </cell>
          <cell r="AIN42">
            <v>7.6</v>
          </cell>
          <cell r="AIO42">
            <v>1601.7201417924</v>
          </cell>
          <cell r="AIP42">
            <v>829.71699594036306</v>
          </cell>
          <cell r="AIQ42">
            <v>4769.5206329082557</v>
          </cell>
          <cell r="AIR42">
            <v>4467.2611818012783</v>
          </cell>
          <cell r="AIS42">
            <v>7155963.1378567666</v>
          </cell>
          <cell r="AIT42">
            <v>4400.8</v>
          </cell>
          <cell r="AIU42">
            <v>7048849.9999999944</v>
          </cell>
          <cell r="AIV42">
            <v>12919.437489468801</v>
          </cell>
          <cell r="AIW42">
            <v>-0.83559635781542685</v>
          </cell>
          <cell r="AIX42">
            <v>4312</v>
          </cell>
          <cell r="AIY42">
            <v>6659.3959999999997</v>
          </cell>
          <cell r="AIZ42">
            <v>9026.75</v>
          </cell>
          <cell r="AJA42">
            <v>-5.2911734436039373</v>
          </cell>
          <cell r="AJB42">
            <v>-5.3154721352677647</v>
          </cell>
          <cell r="AJC42">
            <v>-5.30722151533194</v>
          </cell>
          <cell r="AJD42">
            <v>4.7168571039592717E-2</v>
          </cell>
          <cell r="AJE42">
            <v>9.2821933849999994</v>
          </cell>
          <cell r="AJF42">
            <v>11.572410602497101</v>
          </cell>
          <cell r="AJG42">
            <v>0.84520675842728399</v>
          </cell>
          <cell r="AJH42">
            <v>315.35014178117098</v>
          </cell>
          <cell r="AJI42">
            <v>2927.1410000000001</v>
          </cell>
          <cell r="AJJ42">
            <v>0.70831778169299398</v>
          </cell>
          <cell r="AJK42">
            <v>-3.8532022960276048E-3</v>
          </cell>
          <cell r="AJL42">
            <v>-4.9094368592421276E-3</v>
          </cell>
          <cell r="AJM42">
            <v>3.5300412003504138E-2</v>
          </cell>
          <cell r="AJN42">
            <v>1601.868090231374</v>
          </cell>
          <cell r="AJO42">
            <v>4.4195803216018348E-2</v>
          </cell>
          <cell r="AJP42">
            <v>37.240524318566401</v>
          </cell>
          <cell r="AJQ42">
            <v>2.3411693435810621</v>
          </cell>
          <cell r="AJR42">
            <v>0.58310400140111351</v>
          </cell>
          <cell r="AJS42">
            <v>36.388605443369563</v>
          </cell>
          <cell r="AJT42">
            <v>37.024632206665288</v>
          </cell>
          <cell r="AJU42">
            <v>62.650114005349138</v>
          </cell>
          <cell r="AJV42">
            <v>63.357975531377789</v>
          </cell>
          <cell r="AJW42">
            <v>4.1492174237870216</v>
          </cell>
          <cell r="AJX42">
            <v>1.5140319373715629</v>
          </cell>
          <cell r="AJY42">
            <v>5.78186</v>
          </cell>
          <cell r="AJZ42">
            <v>6.5</v>
          </cell>
          <cell r="AKA42">
            <v>1696.5541383463799</v>
          </cell>
          <cell r="AKB42">
            <v>9.7140059559218006</v>
          </cell>
          <cell r="AKC42">
            <v>1005.71757644549</v>
          </cell>
          <cell r="AKD42">
            <v>947.56839418001891</v>
          </cell>
          <cell r="AKE42">
            <v>1606903.209800116</v>
          </cell>
          <cell r="AKF42">
            <v>929.84</v>
          </cell>
          <cell r="AKG42">
            <v>1577523.899999998</v>
          </cell>
          <cell r="AKH42">
            <v>75.478203467923706</v>
          </cell>
          <cell r="AKI42">
            <v>-1.623318606540058</v>
          </cell>
          <cell r="AKJ42">
            <v>929.84</v>
          </cell>
          <cell r="AKK42">
            <v>1587.3575000000001</v>
          </cell>
          <cell r="AKL42">
            <v>2000.81</v>
          </cell>
          <cell r="AKM42">
            <v>-7.1723364053134686</v>
          </cell>
          <cell r="AKN42">
            <v>-7.1878094742861531</v>
          </cell>
          <cell r="AKO42">
            <v>-7.2074723013587256</v>
          </cell>
          <cell r="AKP42">
            <v>9.1532543291408308E-2</v>
          </cell>
          <cell r="AKQ42">
            <v>0.99969996699999997</v>
          </cell>
          <cell r="AKR42">
            <v>0.74486668243749199</v>
          </cell>
          <cell r="AKS42">
            <v>0.77642342066445902</v>
          </cell>
          <cell r="AKT42">
            <v>28.9144152787593</v>
          </cell>
          <cell r="AKU42">
            <v>28.905740000000002</v>
          </cell>
          <cell r="AKV42">
            <v>0.70588147511473909</v>
          </cell>
          <cell r="AKW42">
            <v>-4.3951635317510474E-3</v>
          </cell>
          <cell r="AKX42">
            <v>-8.8575170839442011E-3</v>
          </cell>
          <cell r="AKY42">
            <v>2.6793497301469699E-2</v>
          </cell>
          <cell r="AKZ42">
            <v>1695.8176524984819</v>
          </cell>
          <cell r="ALA42">
            <v>-0.54924364742340304</v>
          </cell>
          <cell r="ALB42">
            <v>59.640168519085499</v>
          </cell>
          <cell r="ALC42">
            <v>-0.54842948436435446</v>
          </cell>
          <cell r="ALD42">
            <v>-2.2307792346184958</v>
          </cell>
          <cell r="ALE42">
            <v>59.96905650646206</v>
          </cell>
          <cell r="ALF42">
            <v>61.000965387875027</v>
          </cell>
          <cell r="ALG42">
            <v>59.410943953408257</v>
          </cell>
          <cell r="ALH42">
            <v>59.264255205611661</v>
          </cell>
          <cell r="ALI42">
            <v>3.079577066775752</v>
          </cell>
          <cell r="ALJ42">
            <v>4.0737900509359548</v>
          </cell>
          <cell r="ALK42">
            <v>15.133642999999999</v>
          </cell>
          <cell r="ALL42">
            <v>16.3</v>
          </cell>
          <cell r="ALM42">
            <v>1769.48791474979</v>
          </cell>
          <cell r="ALN42">
            <v>15.4217944887471</v>
          </cell>
          <cell r="ALO42">
            <v>2489.548830653976</v>
          </cell>
          <cell r="ALP42">
            <v>2112.7893983121289</v>
          </cell>
          <cell r="ALQ42">
            <v>3719701.1149758771</v>
          </cell>
          <cell r="ALR42">
            <v>2088.9099999999899</v>
          </cell>
          <cell r="ALS42">
            <v>3696300.999999966</v>
          </cell>
          <cell r="ALT42">
            <v>100.755567543764</v>
          </cell>
          <cell r="ALU42">
            <v>1.0565254207580479</v>
          </cell>
          <cell r="ALV42">
            <v>2088.9099999999899</v>
          </cell>
          <cell r="ALW42">
            <v>4200.7595000000001</v>
          </cell>
          <cell r="ALX42">
            <v>5387.1</v>
          </cell>
          <cell r="ALY42">
            <v>-7.3559628416845486</v>
          </cell>
          <cell r="ALZ42">
            <v>-7.3491495024330629</v>
          </cell>
          <cell r="AMA42">
            <v>-7.3545654272302734</v>
          </cell>
          <cell r="AMB42">
            <v>0.1248926701562197</v>
          </cell>
          <cell r="AMC42">
            <v>1.281252075</v>
          </cell>
          <cell r="AMD42">
            <v>0.68941663163485201</v>
          </cell>
          <cell r="AME42">
            <v>0.65794018116494601</v>
          </cell>
          <cell r="AMF42">
            <v>39.239663280155</v>
          </cell>
          <cell r="AMG42">
            <v>50.2759</v>
          </cell>
          <cell r="AMH42">
            <v>0.70710229770770094</v>
          </cell>
          <cell r="AMI42">
            <v>8.664614283435193E-3</v>
          </cell>
          <cell r="AMJ42">
            <v>9.5566635487539502E-3</v>
          </cell>
          <cell r="AMK42">
            <v>4.0648812672564608E-2</v>
          </cell>
          <cell r="AML42">
            <v>1760.5640760728361</v>
          </cell>
          <cell r="AMM42">
            <v>0.3342920662112725</v>
          </cell>
          <cell r="AMN42">
            <v>1930.2399347998601</v>
          </cell>
          <cell r="AMO42">
            <v>1.361269563562151</v>
          </cell>
          <cell r="AMP42">
            <v>1.927518413223162</v>
          </cell>
          <cell r="AMQ42">
            <v>1904.317046452773</v>
          </cell>
          <cell r="AMR42">
            <v>1893.7377901956729</v>
          </cell>
          <cell r="AMS42">
            <v>67.44016667169241</v>
          </cell>
          <cell r="AMT42">
            <v>67.575985553088799</v>
          </cell>
          <cell r="AMU42">
            <v>0.89695416257491445</v>
          </cell>
          <cell r="AMV42">
            <v>1.1778027122375081</v>
          </cell>
          <cell r="AMW42">
            <v>6.0838899999999994</v>
          </cell>
          <cell r="AMX42">
            <v>4.8</v>
          </cell>
          <cell r="AMY42">
            <v>1544.21861358759</v>
          </cell>
          <cell r="AMZ42">
            <v>320.867626645239</v>
          </cell>
          <cell r="ANA42">
            <v>30365.379932896762</v>
          </cell>
          <cell r="ANB42">
            <v>28517.983619697239</v>
          </cell>
          <cell r="ANC42">
            <v>43814520.653584197</v>
          </cell>
          <cell r="AND42">
            <v>28849.740720000002</v>
          </cell>
          <cell r="ANE42">
            <v>44550306.616999827</v>
          </cell>
          <cell r="ANF42">
            <v>4239.2271695990003</v>
          </cell>
          <cell r="ANG42">
            <v>-1.378619779123591</v>
          </cell>
          <cell r="ANH42">
            <v>28853</v>
          </cell>
          <cell r="ANI42">
            <v>44935.163999999997</v>
          </cell>
          <cell r="ANJ42">
            <v>60413.138419609713</v>
          </cell>
          <cell r="ANK42">
            <v>-6.805732334736903</v>
          </cell>
          <cell r="ANL42">
            <v>-6.815971260197303</v>
          </cell>
          <cell r="ANM42">
            <v>-6.8084282710338098</v>
          </cell>
          <cell r="ANN42">
            <v>5.853989075722639E-2</v>
          </cell>
          <cell r="ANO42">
            <v>0.68379630400000002</v>
          </cell>
          <cell r="ANP42">
            <v>0.86387779147397403</v>
          </cell>
          <cell r="ANQ42">
            <v>0.94253164164358905</v>
          </cell>
          <cell r="ANR42">
            <v>2045.5638496694701</v>
          </cell>
          <cell r="ANS42">
            <v>1398.749</v>
          </cell>
          <cell r="ANT42">
            <v>0.67981972421569092</v>
          </cell>
          <cell r="ANU42">
            <v>9.6246419598928767E-3</v>
          </cell>
          <cell r="ANV42">
            <v>1.6956495725496321E-2</v>
          </cell>
          <cell r="ANW42">
            <v>-9.6351692791300219E-3</v>
          </cell>
          <cell r="ANX42">
            <v>1536.3821382982251</v>
          </cell>
          <cell r="ANY42">
            <v>-0.2019188434266295</v>
          </cell>
          <cell r="ANZ42">
            <v>17033.692209245899</v>
          </cell>
          <cell r="AOA42">
            <v>1.1128968348689039</v>
          </cell>
          <cell r="AOB42">
            <v>2.020283773546661</v>
          </cell>
          <cell r="AOC42">
            <v>16846.211257367329</v>
          </cell>
          <cell r="AOD42">
            <v>16696.377993865812</v>
          </cell>
          <cell r="AOE42">
            <v>72.311261509519397</v>
          </cell>
          <cell r="AOF42">
            <v>72.532480645788567</v>
          </cell>
          <cell r="AOG42">
            <v>1.3658844443863669</v>
          </cell>
          <cell r="AOH42">
            <v>1.195834839550969</v>
          </cell>
          <cell r="AOI42">
            <v>5.3998679999999997</v>
          </cell>
          <cell r="AOJ42">
            <v>5.0999999999999996</v>
          </cell>
          <cell r="AOK42">
            <v>1683.9381088595901</v>
          </cell>
          <cell r="AOL42">
            <v>3676.5497346471702</v>
          </cell>
          <cell r="AOM42">
            <v>158516.1293851824</v>
          </cell>
          <cell r="AON42">
            <v>149956.4676396733</v>
          </cell>
          <cell r="AOO42">
            <v>252115856.18632531</v>
          </cell>
          <cell r="AOP42">
            <v>149973</v>
          </cell>
          <cell r="AOQ42">
            <v>252545249.99999931</v>
          </cell>
          <cell r="AOR42">
            <v>37919.122915870597</v>
          </cell>
          <cell r="AOS42">
            <v>-0.94043395441849587</v>
          </cell>
          <cell r="AOT42">
            <v>149209</v>
          </cell>
          <cell r="AOU42">
            <v>218545.02696425599</v>
          </cell>
          <cell r="AOV42">
            <v>295993</v>
          </cell>
          <cell r="AOW42">
            <v>-6.5227908819023313</v>
          </cell>
          <cell r="AOX42">
            <v>-6.5350885104395289</v>
          </cell>
          <cell r="AOY42">
            <v>-6.5327522661703146</v>
          </cell>
          <cell r="AOZ42">
            <v>6.6089834944586603E-2</v>
          </cell>
          <cell r="APA42">
            <v>1.244090272</v>
          </cell>
          <cell r="APB42">
            <v>1.22082311850279</v>
          </cell>
          <cell r="APC42">
            <v>0.70226805270085402</v>
          </cell>
          <cell r="APD42">
            <v>10480.909057377399</v>
          </cell>
          <cell r="APE42">
            <v>13039.197</v>
          </cell>
          <cell r="APF42">
            <v>0.77342982254392789</v>
          </cell>
          <cell r="APG42">
            <v>-9.4043395441874063E-3</v>
          </cell>
          <cell r="APH42">
            <v>-4.3586838527499838E-3</v>
          </cell>
          <cell r="API42">
            <v>4.4014141118275882E-2</v>
          </cell>
          <cell r="APJ42">
            <v>1681.260302770856</v>
          </cell>
          <cell r="APK42">
            <v>-0.1824298176345773</v>
          </cell>
        </row>
        <row r="43">
          <cell r="A43">
            <v>2006</v>
          </cell>
          <cell r="B43">
            <v>342.04394278783599</v>
          </cell>
          <cell r="C43">
            <v>0.29985263954683822</v>
          </cell>
          <cell r="D43">
            <v>1.1004183228407129</v>
          </cell>
          <cell r="E43">
            <v>341.02138117496378</v>
          </cell>
          <cell r="F43">
            <v>338.32099655176307</v>
          </cell>
          <cell r="G43">
            <v>66.12014579474797</v>
          </cell>
          <cell r="H43">
            <v>66.058700620693145</v>
          </cell>
          <cell r="I43">
            <v>2.1071952452870408</v>
          </cell>
          <cell r="J43">
            <v>1.210489274304116</v>
          </cell>
          <cell r="K43">
            <v>4.9910920000000001</v>
          </cell>
          <cell r="L43">
            <v>5.7</v>
          </cell>
          <cell r="M43">
            <v>1733.39002514392</v>
          </cell>
          <cell r="N43">
            <v>79.57902711307041</v>
          </cell>
          <cell r="O43">
            <v>4175.6599757733466</v>
          </cell>
          <cell r="P43">
            <v>3967.2489447753219</v>
          </cell>
          <cell r="Q43">
            <v>6888081.2124326238</v>
          </cell>
          <cell r="R43">
            <v>3941.31</v>
          </cell>
          <cell r="S43">
            <v>6831827.4399999827</v>
          </cell>
          <cell r="T43">
            <v>1059.8695727660299</v>
          </cell>
          <cell r="U43">
            <v>1.0639980477443971</v>
          </cell>
          <cell r="V43">
            <v>3932.15</v>
          </cell>
          <cell r="W43">
            <v>6321.1354999999894</v>
          </cell>
          <cell r="X43">
            <v>8267.9500000000007</v>
          </cell>
          <cell r="Y43">
            <v>-6.8322429724870144</v>
          </cell>
          <cell r="Z43">
            <v>-6.8430357467016982</v>
          </cell>
          <cell r="AA43">
            <v>-6.8405672455685682</v>
          </cell>
          <cell r="AB43">
            <v>5.8829136510301937E-2</v>
          </cell>
          <cell r="AC43">
            <v>1</v>
          </cell>
          <cell r="AD43">
            <v>1.0817112147186501</v>
          </cell>
          <cell r="AE43">
            <v>0.77748387482760906</v>
          </cell>
          <cell r="AF43">
            <v>265.93365</v>
          </cell>
          <cell r="AG43">
            <v>265.93365</v>
          </cell>
          <cell r="AH43">
            <v>0.72335604167848699</v>
          </cell>
          <cell r="AI43">
            <v>1.06399804774435E-2</v>
          </cell>
          <cell r="AJ43">
            <v>8.6174156868142494E-3</v>
          </cell>
          <cell r="AK43">
            <v>3.2595565242108583E-2</v>
          </cell>
          <cell r="AL43">
            <v>1736.236194984411</v>
          </cell>
          <cell r="AM43">
            <v>-0.83077792256687211</v>
          </cell>
          <cell r="AN43">
            <v>409.399200497896</v>
          </cell>
          <cell r="AO43">
            <v>1.176344139153507</v>
          </cell>
          <cell r="AP43">
            <v>1.082017594508899</v>
          </cell>
          <cell r="AQ43">
            <v>404.63925039120443</v>
          </cell>
          <cell r="AR43">
            <v>405.01684695313787</v>
          </cell>
          <cell r="AS43">
            <v>59.867666754963913</v>
          </cell>
          <cell r="AT43">
            <v>59.757212505724389</v>
          </cell>
          <cell r="AU43">
            <v>0.61128994231145484</v>
          </cell>
          <cell r="AV43">
            <v>0.6886805605998525</v>
          </cell>
          <cell r="AW43">
            <v>7.9095490000000002</v>
          </cell>
          <cell r="AX43">
            <v>8.4</v>
          </cell>
          <cell r="AY43">
            <v>1591.6376637200899</v>
          </cell>
          <cell r="AZ43">
            <v>89.957594073305998</v>
          </cell>
          <cell r="BA43">
            <v>4708.9815853687742</v>
          </cell>
          <cell r="BB43">
            <v>4336.5223794730537</v>
          </cell>
          <cell r="BC43">
            <v>6880059.3653082969</v>
          </cell>
          <cell r="BD43">
            <v>4321.3999999999996</v>
          </cell>
          <cell r="BE43">
            <v>6878102.9999999963</v>
          </cell>
          <cell r="BF43">
            <v>1037.7156354056399</v>
          </cell>
          <cell r="BG43">
            <v>1.764636900700878</v>
          </cell>
          <cell r="BH43">
            <v>4396.3999999999996</v>
          </cell>
          <cell r="BI43">
            <v>7880.1894999999886</v>
          </cell>
          <cell r="BJ43">
            <v>10548</v>
          </cell>
          <cell r="BK43">
            <v>-6.6494859941347064</v>
          </cell>
          <cell r="BL43">
            <v>-6.6593377530346531</v>
          </cell>
          <cell r="BM43">
            <v>-6.6613656398229946</v>
          </cell>
          <cell r="BN43">
            <v>7.0703034572449572E-2</v>
          </cell>
          <cell r="BO43">
            <v>1</v>
          </cell>
          <cell r="BP43">
            <v>1.09963123484211</v>
          </cell>
          <cell r="BQ43">
            <v>0.79421625544105201</v>
          </cell>
          <cell r="BR43">
            <v>325.1515</v>
          </cell>
          <cell r="BS43">
            <v>325.1515</v>
          </cell>
          <cell r="BT43">
            <v>0.78291705265222011</v>
          </cell>
          <cell r="BU43">
            <v>1.76463690070068E-2</v>
          </cell>
          <cell r="BV43">
            <v>-1.4596021454715931E-3</v>
          </cell>
          <cell r="BW43">
            <v>4.0590695593291669E-2</v>
          </cell>
          <cell r="BX43">
            <v>1586.53842025008</v>
          </cell>
          <cell r="BY43">
            <v>-6.9368426877636225E-2</v>
          </cell>
          <cell r="BZ43">
            <v>93.603597559173792</v>
          </cell>
          <cell r="CA43">
            <v>1.983318048831761</v>
          </cell>
          <cell r="CB43">
            <v>4.8393843410053483</v>
          </cell>
          <cell r="CC43">
            <v>91.783243916769223</v>
          </cell>
          <cell r="CD43">
            <v>89.282856960237837</v>
          </cell>
          <cell r="CE43">
            <v>66.876672800618792</v>
          </cell>
          <cell r="CF43">
            <v>66.788098070058481</v>
          </cell>
          <cell r="CG43">
            <v>2.5757587323080422</v>
          </cell>
          <cell r="CH43">
            <v>2.056961940163049</v>
          </cell>
          <cell r="CI43">
            <v>9.8604699999999994</v>
          </cell>
          <cell r="CJ43">
            <v>10.5</v>
          </cell>
          <cell r="CK43">
            <v>1654.1025431611999</v>
          </cell>
          <cell r="CL43">
            <v>22.131384896627701</v>
          </cell>
          <cell r="CM43">
            <v>4030.4536736025339</v>
          </cell>
          <cell r="CN43">
            <v>3633.0319982530591</v>
          </cell>
          <cell r="CO43">
            <v>6024665.0803568419</v>
          </cell>
          <cell r="CP43">
            <v>3612.04</v>
          </cell>
          <cell r="CQ43">
            <v>5974684.5499999803</v>
          </cell>
          <cell r="CR43">
            <v>190.44425655768001</v>
          </cell>
          <cell r="CS43">
            <v>-3.0238826746473042</v>
          </cell>
          <cell r="CT43">
            <v>3612.04</v>
          </cell>
          <cell r="CU43">
            <v>6034.6884999999902</v>
          </cell>
          <cell r="CV43">
            <v>7699.02</v>
          </cell>
          <cell r="CW43">
            <v>-7.4401842277475856</v>
          </cell>
          <cell r="CX43">
            <v>-7.4745283919163326</v>
          </cell>
          <cell r="CY43">
            <v>-7.4652381753691923</v>
          </cell>
          <cell r="CZ43">
            <v>6.2959474047601494E-2</v>
          </cell>
          <cell r="DA43">
            <v>1.9558023529999999</v>
          </cell>
          <cell r="DB43">
            <v>0.77758587319799299</v>
          </cell>
          <cell r="DC43">
            <v>0.57271704189044004</v>
          </cell>
          <cell r="DD43">
            <v>27.409947594024601</v>
          </cell>
          <cell r="DE43">
            <v>53.608440000000002</v>
          </cell>
          <cell r="DF43">
            <v>0.42794204165340699</v>
          </cell>
          <cell r="DG43">
            <v>7.5128132524046459E-3</v>
          </cell>
          <cell r="DH43">
            <v>1.2036675356223251E-2</v>
          </cell>
          <cell r="DI43">
            <v>0.119176632046018</v>
          </cell>
          <cell r="DJ43">
            <v>1658.3022344019539</v>
          </cell>
          <cell r="DK43">
            <v>0.12837535565874969</v>
          </cell>
          <cell r="DL43">
            <v>18.151032991483799</v>
          </cell>
          <cell r="DM43">
            <v>3.9701849402182798</v>
          </cell>
          <cell r="DN43">
            <v>2.8210063863485462</v>
          </cell>
          <cell r="DO43">
            <v>17.45792123186127</v>
          </cell>
          <cell r="DP43">
            <v>17.653039616517209</v>
          </cell>
          <cell r="DQ43">
            <v>68.778775994143714</v>
          </cell>
          <cell r="DR43">
            <v>68.722527115767178</v>
          </cell>
          <cell r="DS43">
            <v>1.6544196698810689</v>
          </cell>
          <cell r="DT43">
            <v>0.36966118899623979</v>
          </cell>
          <cell r="DU43">
            <v>6.4515760000000002</v>
          </cell>
          <cell r="DV43">
            <v>4.5999999999999996</v>
          </cell>
          <cell r="DW43">
            <v>1832.9210984594699</v>
          </cell>
          <cell r="DX43">
            <v>4.4360280756300199</v>
          </cell>
          <cell r="DY43">
            <v>390.92740827277038</v>
          </cell>
          <cell r="DZ43">
            <v>365.70642942322229</v>
          </cell>
          <cell r="EA43">
            <v>680819.40099050826</v>
          </cell>
          <cell r="EB43">
            <v>373.25</v>
          </cell>
          <cell r="EC43">
            <v>684137.79999999714</v>
          </cell>
          <cell r="ED43">
            <v>37.263217531088301</v>
          </cell>
          <cell r="EE43">
            <v>-2.4003635810642798</v>
          </cell>
          <cell r="EF43">
            <v>373.25</v>
          </cell>
          <cell r="EG43">
            <v>568.84900000000005</v>
          </cell>
          <cell r="EH43">
            <v>750.97</v>
          </cell>
          <cell r="EI43">
            <v>-7.1009193919016056</v>
          </cell>
          <cell r="EJ43">
            <v>-7.1391914427290768</v>
          </cell>
          <cell r="EK43">
            <v>-7.1366928953550817</v>
          </cell>
          <cell r="EL43">
            <v>6.0114049566401949E-2</v>
          </cell>
          <cell r="EM43">
            <v>0.98377853800000004</v>
          </cell>
          <cell r="EN43">
            <v>0.89280700258673595</v>
          </cell>
          <cell r="EO43">
            <v>0.89602684482433304</v>
          </cell>
          <cell r="EP43">
            <v>16.263812821661599</v>
          </cell>
          <cell r="EQ43">
            <v>15.99999</v>
          </cell>
          <cell r="ER43">
            <v>0.89263550065120001</v>
          </cell>
          <cell r="ES43">
            <v>-2.215764645326004E-2</v>
          </cell>
          <cell r="ET43">
            <v>5.6921490608115881E-3</v>
          </cell>
          <cell r="EU43" t="e">
            <v>#N/A</v>
          </cell>
          <cell r="EV43">
            <v>1861.6555417531749</v>
          </cell>
          <cell r="EW43">
            <v>-0.54854275938469588</v>
          </cell>
          <cell r="EX43">
            <v>4671.6730079665494</v>
          </cell>
          <cell r="EY43">
            <v>5.0355103912296686</v>
          </cell>
          <cell r="EZ43">
            <v>4.6088355536857639</v>
          </cell>
          <cell r="FA43">
            <v>4447.7081994135078</v>
          </cell>
          <cell r="FB43">
            <v>4465.8493551140091</v>
          </cell>
          <cell r="FC43">
            <v>66.361284105641531</v>
          </cell>
          <cell r="FD43">
            <v>65.972096373174082</v>
          </cell>
          <cell r="FE43">
            <v>5.1894450078045828</v>
          </cell>
          <cell r="FF43">
            <v>3.1002128024598008</v>
          </cell>
          <cell r="FG43">
            <v>7.1668270000000014</v>
          </cell>
          <cell r="FH43">
            <v>7.2</v>
          </cell>
          <cell r="FI43">
            <v>1789.09676927949</v>
          </cell>
          <cell r="FJ43">
            <v>1179.5700046320001</v>
          </cell>
          <cell r="FK43">
            <v>5344.5271831973077</v>
          </cell>
          <cell r="FL43">
            <v>4961.4941660095838</v>
          </cell>
          <cell r="FM43">
            <v>8893780.1126381941</v>
          </cell>
          <cell r="FN43">
            <v>4988.9799999999996</v>
          </cell>
          <cell r="FO43">
            <v>8925767.9999999888</v>
          </cell>
          <cell r="FP43">
            <v>12838.999952112399</v>
          </cell>
          <cell r="FQ43">
            <v>2.0607581053078579</v>
          </cell>
          <cell r="FR43">
            <v>4988.9799999999996</v>
          </cell>
          <cell r="FS43">
            <v>8101.1934999999894</v>
          </cell>
          <cell r="FT43">
            <v>10266.65</v>
          </cell>
          <cell r="FU43">
            <v>-5.2647068148021621</v>
          </cell>
          <cell r="FV43">
            <v>-5.311516107680764</v>
          </cell>
          <cell r="FW43">
            <v>-5.3115014822853848</v>
          </cell>
          <cell r="FX43">
            <v>6.9679053024968629E-2</v>
          </cell>
          <cell r="FY43">
            <v>28.341650980000001</v>
          </cell>
          <cell r="FZ43">
            <v>18.130220359515999</v>
          </cell>
          <cell r="GA43">
            <v>0.70508727636526103</v>
          </cell>
          <cell r="GB43">
            <v>124.560562914673</v>
          </cell>
          <cell r="GC43">
            <v>3530.252</v>
          </cell>
          <cell r="GD43">
            <v>0.68815549607592308</v>
          </cell>
          <cell r="GE43">
            <v>-1.0367966378064759E-2</v>
          </cell>
          <cell r="GF43">
            <v>7.0724630286082028E-3</v>
          </cell>
          <cell r="GG43">
            <v>5.3107804728650503E-2</v>
          </cell>
          <cell r="GH43">
            <v>1792.5608324943889</v>
          </cell>
          <cell r="GI43">
            <v>-0.35638562232475079</v>
          </cell>
          <cell r="GJ43">
            <v>3019.7973576214099</v>
          </cell>
          <cell r="GK43">
            <v>0.45942227345785458</v>
          </cell>
          <cell r="GL43">
            <v>0.83980895556698965</v>
          </cell>
          <cell r="GM43">
            <v>3005.9871829655781</v>
          </cell>
          <cell r="GN43">
            <v>2994.6480352338058</v>
          </cell>
          <cell r="GO43">
            <v>68.42883091989134</v>
          </cell>
          <cell r="GP43">
            <v>68.523182898626615</v>
          </cell>
          <cell r="GQ43">
            <v>2.0562223506495951</v>
          </cell>
          <cell r="GR43">
            <v>0.78030709161387435</v>
          </cell>
          <cell r="GS43">
            <v>8.5104509999999998</v>
          </cell>
          <cell r="GT43">
            <v>9.6</v>
          </cell>
          <cell r="GU43">
            <v>1452.42049333468</v>
          </cell>
          <cell r="GV43">
            <v>600.15429790159703</v>
          </cell>
          <cell r="GW43">
            <v>43874.571731795841</v>
          </cell>
          <cell r="GX43">
            <v>40140.647803101507</v>
          </cell>
          <cell r="GY43">
            <v>57866301.363669209</v>
          </cell>
          <cell r="GZ43">
            <v>39608</v>
          </cell>
          <cell r="HA43">
            <v>57527470.900000013</v>
          </cell>
          <cell r="HB43">
            <v>9000.2199999999993</v>
          </cell>
          <cell r="HC43">
            <v>0.94010283059031696</v>
          </cell>
          <cell r="HD43">
            <v>39492</v>
          </cell>
          <cell r="HE43">
            <v>64028.800000000003</v>
          </cell>
          <cell r="HF43">
            <v>81173</v>
          </cell>
          <cell r="HG43">
            <v>-6.7878590423702834</v>
          </cell>
          <cell r="HH43">
            <v>-6.7995951646612776</v>
          </cell>
          <cell r="HI43">
            <v>-6.7962599418064933</v>
          </cell>
          <cell r="HJ43">
            <v>5.7819620741893632E-2</v>
          </cell>
          <cell r="HK43">
            <v>1</v>
          </cell>
          <cell r="HL43">
            <v>1.0660511971330699</v>
          </cell>
          <cell r="HM43">
            <v>0.80342477082999098</v>
          </cell>
          <cell r="HN43">
            <v>2426.1799999999998</v>
          </cell>
          <cell r="HO43">
            <v>2426.1799999999998</v>
          </cell>
          <cell r="HP43">
            <v>0.73584519220593292</v>
          </cell>
          <cell r="HQ43">
            <v>9.4010283059004981E-3</v>
          </cell>
          <cell r="HR43">
            <v>-6.1806058788420153E-4</v>
          </cell>
          <cell r="HS43">
            <v>1.877190461008358E-2</v>
          </cell>
          <cell r="HT43">
            <v>1441.5886272567359</v>
          </cell>
          <cell r="HU43">
            <v>-7.6857939134267195E-2</v>
          </cell>
          <cell r="HV43">
            <v>2087.4553825779099</v>
          </cell>
          <cell r="HW43">
            <v>4.6776403145001746</v>
          </cell>
          <cell r="HX43">
            <v>3.8699011351179369</v>
          </cell>
          <cell r="HY43">
            <v>1994.1750466539229</v>
          </cell>
          <cell r="HZ43">
            <v>2009.68265086001</v>
          </cell>
          <cell r="IA43">
            <v>73.280651390663422</v>
          </cell>
          <cell r="IB43">
            <v>73.559073512227911</v>
          </cell>
          <cell r="IC43">
            <v>1.1016730375316359</v>
          </cell>
          <cell r="ID43">
            <v>0.57756110621953738</v>
          </cell>
          <cell r="IE43">
            <v>5.2678910000000014</v>
          </cell>
          <cell r="IF43">
            <v>3.9</v>
          </cell>
          <cell r="IG43">
            <v>1455.7017294812899</v>
          </cell>
          <cell r="IH43">
            <v>456.79789969721298</v>
          </cell>
          <cell r="II43">
            <v>2972.687668544525</v>
          </cell>
          <cell r="IJ43">
            <v>2816.0897223951579</v>
          </cell>
          <cell r="IK43">
            <v>4072504.9871144728</v>
          </cell>
          <cell r="IL43">
            <v>2845.94</v>
          </cell>
          <cell r="IM43">
            <v>4142839.779999983</v>
          </cell>
          <cell r="IN43">
            <v>4666.8809284643203</v>
          </cell>
          <cell r="IO43">
            <v>0.25733778233789639</v>
          </cell>
          <cell r="IP43">
            <v>2824.91</v>
          </cell>
          <cell r="IQ43">
            <v>4041.2249999999899</v>
          </cell>
          <cell r="IR43">
            <v>5436.76</v>
          </cell>
          <cell r="IS43">
            <v>-5.2171649294638698</v>
          </cell>
          <cell r="IT43">
            <v>-5.2400398065737166</v>
          </cell>
          <cell r="IU43">
            <v>-5.2517501965118152</v>
          </cell>
          <cell r="IV43">
            <v>7.1737238479722021E-2</v>
          </cell>
          <cell r="IW43">
            <v>7.4590952939999999</v>
          </cell>
          <cell r="IX43">
            <v>10.423311704964201</v>
          </cell>
          <cell r="IY43">
            <v>0.80678882488675296</v>
          </cell>
          <cell r="IZ43">
            <v>225.93098808585799</v>
          </cell>
          <cell r="JA43">
            <v>1685.2407700000001</v>
          </cell>
          <cell r="JB43">
            <v>0.78783306753831495</v>
          </cell>
          <cell r="JC43">
            <v>-2.5933199055004422E-3</v>
          </cell>
          <cell r="JD43">
            <v>9.2841406043943919E-3</v>
          </cell>
          <cell r="JE43">
            <v>6.9012943039251873E-2</v>
          </cell>
          <cell r="JF43">
            <v>1446.1559781734161</v>
          </cell>
          <cell r="JG43">
            <v>-0.40739340102089461</v>
          </cell>
          <cell r="JH43">
            <v>22.969089340991999</v>
          </cell>
          <cell r="JI43">
            <v>8.4027467511687206</v>
          </cell>
          <cell r="JJ43">
            <v>12.010149603627429</v>
          </cell>
          <cell r="JK43">
            <v>21.188659908882212</v>
          </cell>
          <cell r="JL43">
            <v>20.506257176044471</v>
          </cell>
          <cell r="JM43">
            <v>64.99237786758755</v>
          </cell>
          <cell r="JN43">
            <v>63.979037549646897</v>
          </cell>
          <cell r="JO43">
            <v>3.083327340028585</v>
          </cell>
          <cell r="JP43">
            <v>3.0005165818717932</v>
          </cell>
          <cell r="JQ43">
            <v>9.5535739999999993</v>
          </cell>
          <cell r="JR43">
            <v>5.9</v>
          </cell>
          <cell r="JS43">
            <v>2000.98996571835</v>
          </cell>
          <cell r="JT43">
            <v>6.1367709486546298</v>
          </cell>
          <cell r="JU43">
            <v>671.82467959757719</v>
          </cell>
          <cell r="JV43">
            <v>607.64141168195977</v>
          </cell>
          <cell r="JW43">
            <v>1203824.994216735</v>
          </cell>
          <cell r="JX43">
            <v>642.20000000000005</v>
          </cell>
          <cell r="JY43">
            <v>1285035.755984324</v>
          </cell>
          <cell r="JZ43">
            <v>41.108530836505999</v>
          </cell>
          <cell r="KA43">
            <v>4.1503217387361069</v>
          </cell>
          <cell r="KB43">
            <v>642.20000000000005</v>
          </cell>
          <cell r="KC43">
            <v>1050.07</v>
          </cell>
          <cell r="KD43">
            <v>1350.7</v>
          </cell>
          <cell r="KE43">
            <v>-7.309619227715535</v>
          </cell>
          <cell r="KF43">
            <v>-7.3595344455281806</v>
          </cell>
          <cell r="KG43">
            <v>-7.347868804828936</v>
          </cell>
          <cell r="KH43">
            <v>6.3244672618670464E-2</v>
          </cell>
          <cell r="KI43">
            <v>1</v>
          </cell>
          <cell r="KJ43">
            <v>0.65503573557906503</v>
          </cell>
          <cell r="KK43">
            <v>0.59084449533574201</v>
          </cell>
          <cell r="KL43">
            <v>13.571160000000001</v>
          </cell>
          <cell r="KM43">
            <v>13.571160000000001</v>
          </cell>
          <cell r="KN43">
            <v>0.50453550969723604</v>
          </cell>
          <cell r="KO43">
            <v>4.5494995971197473E-2</v>
          </cell>
          <cell r="KP43">
            <v>4.1900974663271147E-2</v>
          </cell>
          <cell r="KQ43">
            <v>9.2613698736527333E-2</v>
          </cell>
          <cell r="KR43">
            <v>1981.143765176457</v>
          </cell>
          <cell r="KS43">
            <v>-0.42740659750927218</v>
          </cell>
          <cell r="KT43">
            <v>229.162896884258</v>
          </cell>
          <cell r="KU43">
            <v>2.0886420185803218</v>
          </cell>
          <cell r="KV43">
            <v>7.9710190894564104</v>
          </cell>
          <cell r="KW43">
            <v>224.47442962611839</v>
          </cell>
          <cell r="KX43">
            <v>212.24482163532369</v>
          </cell>
          <cell r="KY43">
            <v>61.663332347923038</v>
          </cell>
          <cell r="KZ43">
            <v>61.423843851486843</v>
          </cell>
          <cell r="LA43">
            <v>4.5902641811787603</v>
          </cell>
          <cell r="LB43">
            <v>1.8416185780683489</v>
          </cell>
          <cell r="LC43">
            <v>9.5335599999999996</v>
          </cell>
          <cell r="LD43">
            <v>9.1999999999999993</v>
          </cell>
          <cell r="LE43">
            <v>2148.6268340000001</v>
          </cell>
          <cell r="LF43">
            <v>51.439378390000002</v>
          </cell>
          <cell r="LG43">
            <v>5203.2260974282208</v>
          </cell>
          <cell r="LH43">
            <v>4707.1734154942433</v>
          </cell>
          <cell r="LI43">
            <v>10038612.86126774</v>
          </cell>
          <cell r="LJ43">
            <v>4742.95</v>
          </cell>
          <cell r="LK43">
            <v>10190829.6423203</v>
          </cell>
          <cell r="LL43">
            <v>798.62343143823591</v>
          </cell>
          <cell r="LM43">
            <v>-3.2100997632078738</v>
          </cell>
          <cell r="LN43">
            <v>4731.03</v>
          </cell>
          <cell r="LO43">
            <v>8471.02</v>
          </cell>
          <cell r="LP43">
            <v>11020.39</v>
          </cell>
          <cell r="LQ43">
            <v>-7.3936274788893801</v>
          </cell>
          <cell r="LR43">
            <v>-7.4452177443730916</v>
          </cell>
          <cell r="LS43">
            <v>-7.4045167116604844</v>
          </cell>
          <cell r="LT43">
            <v>4.0425613166489793E-2</v>
          </cell>
          <cell r="LU43">
            <v>1</v>
          </cell>
          <cell r="LV43">
            <v>0.87094997804216701</v>
          </cell>
          <cell r="LW43">
            <v>0.93513772479597401</v>
          </cell>
          <cell r="LX43">
            <v>214.29886999999999</v>
          </cell>
          <cell r="LY43">
            <v>214.29886999999999</v>
          </cell>
          <cell r="LZ43">
            <v>0.89939122519025305</v>
          </cell>
          <cell r="MA43">
            <v>-3.3334505287842903E-2</v>
          </cell>
          <cell r="MB43">
            <v>-1.844766713199639E-3</v>
          </cell>
          <cell r="MC43">
            <v>2.2847665630836549E-2</v>
          </cell>
          <cell r="MD43">
            <v>2132.6201469919079</v>
          </cell>
          <cell r="ME43">
            <v>-0.19292262214413161</v>
          </cell>
          <cell r="MF43">
            <v>1135.50300324667</v>
          </cell>
          <cell r="MG43">
            <v>3.274251590521593</v>
          </cell>
          <cell r="MH43">
            <v>3.8314573441594608</v>
          </cell>
          <cell r="MI43">
            <v>1099.502524355147</v>
          </cell>
          <cell r="MJ43">
            <v>1093.6021050758591</v>
          </cell>
          <cell r="MK43">
            <v>65.558471894110809</v>
          </cell>
          <cell r="ML43">
            <v>65.688229860632887</v>
          </cell>
          <cell r="MM43">
            <v>2.3389111765581561E-2</v>
          </cell>
          <cell r="MN43">
            <v>0.27140771254989821</v>
          </cell>
          <cell r="MO43">
            <v>13.259812</v>
          </cell>
          <cell r="MP43">
            <v>8.5</v>
          </cell>
          <cell r="MQ43">
            <v>1707.05273644865</v>
          </cell>
          <cell r="MR43">
            <v>293.94700657512902</v>
          </cell>
          <cell r="MS43">
            <v>22587.89794087824</v>
          </cell>
          <cell r="MT43">
            <v>19592.785139165921</v>
          </cell>
          <cell r="MU43">
            <v>33614504.934802197</v>
          </cell>
          <cell r="MV43">
            <v>20627.099999999999</v>
          </cell>
          <cell r="MW43">
            <v>35211547.499999948</v>
          </cell>
          <cell r="MX43">
            <v>3470.98830414847</v>
          </cell>
          <cell r="MY43">
            <v>1.0012515318195361</v>
          </cell>
          <cell r="MZ43">
            <v>20610.400000000001</v>
          </cell>
          <cell r="NA43">
            <v>34386.522499999999</v>
          </cell>
          <cell r="NB43">
            <v>44360.52</v>
          </cell>
          <cell r="NC43">
            <v>-7.1134121362693632</v>
          </cell>
          <cell r="ND43">
            <v>-7.1142659702507149</v>
          </cell>
          <cell r="NE43">
            <v>-7.1154593673629973</v>
          </cell>
          <cell r="NF43">
            <v>3.8531062397510661E-2</v>
          </cell>
          <cell r="NG43">
            <v>1</v>
          </cell>
          <cell r="NH43">
            <v>0.92571503954115197</v>
          </cell>
          <cell r="NI43">
            <v>0.88504917831704011</v>
          </cell>
          <cell r="NJ43">
            <v>1004.976</v>
          </cell>
          <cell r="NK43">
            <v>1004.976</v>
          </cell>
          <cell r="NL43">
            <v>0.83863822996091497</v>
          </cell>
          <cell r="NM43">
            <v>9.9851656914349413E-4</v>
          </cell>
          <cell r="NN43">
            <v>1.144332046305066E-2</v>
          </cell>
          <cell r="NO43">
            <v>2.0841566370875999E-2</v>
          </cell>
          <cell r="NP43">
            <v>1715.6573042597661</v>
          </cell>
          <cell r="NQ43">
            <v>-0.50709408597583439</v>
          </cell>
          <cell r="NR43">
            <v>222.000791715492</v>
          </cell>
          <cell r="NS43">
            <v>1.575651623520691</v>
          </cell>
          <cell r="NT43">
            <v>2.807021270923471</v>
          </cell>
          <cell r="NU43">
            <v>218.55709332617849</v>
          </cell>
          <cell r="NV43">
            <v>215.9393288231372</v>
          </cell>
          <cell r="NW43">
            <v>67.430764321056415</v>
          </cell>
          <cell r="NX43">
            <v>67.507802988825574</v>
          </cell>
          <cell r="NY43">
            <v>2.2775656431116791</v>
          </cell>
          <cell r="NZ43">
            <v>1.1848122481895369</v>
          </cell>
          <cell r="OA43">
            <v>7.0969220000000002</v>
          </cell>
          <cell r="OB43">
            <v>7.8</v>
          </cell>
          <cell r="OC43">
            <v>1661.7432235026699</v>
          </cell>
          <cell r="OD43">
            <v>51.027381650575599</v>
          </cell>
          <cell r="OE43">
            <v>2675.9387648229222</v>
          </cell>
          <cell r="OF43">
            <v>2486.0294779156761</v>
          </cell>
          <cell r="OG43">
            <v>4130786.9336918099</v>
          </cell>
          <cell r="OH43">
            <v>2464.4</v>
          </cell>
          <cell r="OI43">
            <v>4095199.99999998</v>
          </cell>
          <cell r="OJ43">
            <v>620.73037754757104</v>
          </cell>
          <cell r="OK43">
            <v>-9.3329982508660869E-2</v>
          </cell>
          <cell r="OL43">
            <v>2463.6999999999998</v>
          </cell>
          <cell r="OM43">
            <v>3963.8955000000001</v>
          </cell>
          <cell r="ON43">
            <v>5266.3</v>
          </cell>
          <cell r="OO43">
            <v>-6.7445949105834337</v>
          </cell>
          <cell r="OP43">
            <v>-6.7667800320548546</v>
          </cell>
          <cell r="OQ43">
            <v>-6.7658526244237063</v>
          </cell>
          <cell r="OR43">
            <v>6.4765570891740773E-2</v>
          </cell>
          <cell r="OS43">
            <v>1</v>
          </cell>
          <cell r="OT43">
            <v>1.1984813458468599</v>
          </cell>
          <cell r="OU43">
            <v>0.77865037626321398</v>
          </cell>
          <cell r="OV43">
            <v>172.86099999999999</v>
          </cell>
          <cell r="OW43">
            <v>172.86099999999999</v>
          </cell>
          <cell r="OX43">
            <v>0.7835257981754189</v>
          </cell>
          <cell r="OY43">
            <v>-2.029298705534852E-3</v>
          </cell>
          <cell r="OZ43">
            <v>2.651492911238288E-3</v>
          </cell>
          <cell r="PA43">
            <v>6.3345273929832399E-2</v>
          </cell>
          <cell r="PB43">
            <v>1661.6001420687589</v>
          </cell>
          <cell r="PC43">
            <v>-0.37355823702793778</v>
          </cell>
          <cell r="PD43">
            <v>2177.93299946352</v>
          </cell>
          <cell r="PE43">
            <v>1.895006150288991</v>
          </cell>
          <cell r="PF43">
            <v>1.537466100023432</v>
          </cell>
          <cell r="PG43">
            <v>2137.4285961092151</v>
          </cell>
          <cell r="PH43">
            <v>2144.9550428194279</v>
          </cell>
          <cell r="PI43">
            <v>63.034713641251393</v>
          </cell>
          <cell r="PJ43">
            <v>62.948821813475959</v>
          </cell>
          <cell r="PK43">
            <v>1.8579090132191389</v>
          </cell>
          <cell r="PL43">
            <v>0.56247828437525627</v>
          </cell>
          <cell r="PM43">
            <v>8.9553890000000003</v>
          </cell>
          <cell r="PN43">
            <v>8.8000000000000007</v>
          </cell>
          <cell r="PO43">
            <v>1503.36439218036</v>
          </cell>
          <cell r="PP43">
            <v>480.638897570734</v>
          </cell>
          <cell r="PQ43">
            <v>29238.613538213489</v>
          </cell>
          <cell r="PR43">
            <v>26620.18195765981</v>
          </cell>
          <cell r="PS43">
            <v>40320074.215909667</v>
          </cell>
          <cell r="PT43">
            <v>26702</v>
          </cell>
          <cell r="PU43">
            <v>40142835.99999997</v>
          </cell>
          <cell r="PV43">
            <v>6198.2477288986101</v>
          </cell>
          <cell r="PW43">
            <v>1.0669299057863849E-2</v>
          </cell>
          <cell r="PX43">
            <v>27031</v>
          </cell>
          <cell r="PY43">
            <v>46448.23</v>
          </cell>
          <cell r="PZ43">
            <v>63394</v>
          </cell>
          <cell r="QA43">
            <v>-6.7502465852532936</v>
          </cell>
          <cell r="QB43">
            <v>-6.7695751634818739</v>
          </cell>
          <cell r="QC43">
            <v>-6.771882886985483</v>
          </cell>
          <cell r="QD43">
            <v>5.7091666930254067E-2</v>
          </cell>
          <cell r="QE43">
            <v>1</v>
          </cell>
          <cell r="QF43">
            <v>1.12531126367977</v>
          </cell>
          <cell r="QG43">
            <v>0.84760219917449897</v>
          </cell>
          <cell r="QH43">
            <v>1846.0208</v>
          </cell>
          <cell r="QI43">
            <v>1846.0208</v>
          </cell>
          <cell r="QJ43">
            <v>0.81804524010562507</v>
          </cell>
          <cell r="QK43">
            <v>-6.1602168638899696E-3</v>
          </cell>
          <cell r="QL43">
            <v>-2.3860191534905168E-3</v>
          </cell>
          <cell r="QM43">
            <v>4.3494270201433538E-2</v>
          </cell>
          <cell r="QN43">
            <v>1514.643073441044</v>
          </cell>
          <cell r="QO43">
            <v>0.22701268595650689</v>
          </cell>
          <cell r="QP43">
            <v>49.951707343958297</v>
          </cell>
          <cell r="QQ43">
            <v>4.8175336999704887</v>
          </cell>
          <cell r="QR43">
            <v>5.296749103443088</v>
          </cell>
          <cell r="QS43">
            <v>47.655869758336401</v>
          </cell>
          <cell r="QT43">
            <v>47.438983415229607</v>
          </cell>
          <cell r="QU43">
            <v>56.097270756942123</v>
          </cell>
          <cell r="QV43">
            <v>56.264976475839461</v>
          </cell>
          <cell r="QW43">
            <v>1.0097001666018459</v>
          </cell>
          <cell r="QX43">
            <v>0.64126972678977268</v>
          </cell>
          <cell r="QY43">
            <v>13.017314000000001</v>
          </cell>
          <cell r="QZ43">
            <v>11.3</v>
          </cell>
          <cell r="RA43">
            <v>1927.6663537680199</v>
          </cell>
          <cell r="RB43">
            <v>12.0069320963149</v>
          </cell>
          <cell r="RC43">
            <v>1879.1976065400329</v>
          </cell>
          <cell r="RD43">
            <v>1634.5765534162319</v>
          </cell>
          <cell r="RE43">
            <v>3155207.9696552879</v>
          </cell>
          <cell r="RF43">
            <v>1661.88</v>
          </cell>
          <cell r="RG43">
            <v>3203550.1599999969</v>
          </cell>
          <cell r="RH43">
            <v>89.611137775635797</v>
          </cell>
          <cell r="RI43">
            <v>-2.4849879778578998</v>
          </cell>
          <cell r="RJ43">
            <v>1661.88</v>
          </cell>
          <cell r="RK43">
            <v>3339.9065000000001</v>
          </cell>
          <cell r="RL43">
            <v>4313.01</v>
          </cell>
          <cell r="RM43">
            <v>-7.399211796233244</v>
          </cell>
          <cell r="RN43">
            <v>-7.4375338352739773</v>
          </cell>
          <cell r="RO43">
            <v>-7.4363792888805023</v>
          </cell>
          <cell r="RP43">
            <v>8.5514379859428197E-2</v>
          </cell>
          <cell r="RQ43">
            <v>0.97215173601433402</v>
          </cell>
          <cell r="RR43">
            <v>0.65339673373853102</v>
          </cell>
          <cell r="RS43">
            <v>0.81331755108910597</v>
          </cell>
          <cell r="RT43">
            <v>40.626600289707902</v>
          </cell>
          <cell r="RU43">
            <v>39.495220000000003</v>
          </cell>
          <cell r="RV43">
            <v>0.86760547149074596</v>
          </cell>
          <cell r="RW43">
            <v>-2.4897373081463701E-2</v>
          </cell>
          <cell r="RX43">
            <v>-1.7817492231018959E-3</v>
          </cell>
          <cell r="RY43" t="e">
            <v>#N/A</v>
          </cell>
          <cell r="RZ43">
            <v>1930.2907306855509</v>
          </cell>
          <cell r="SA43">
            <v>0.1114913412419538</v>
          </cell>
          <cell r="SB43">
            <v>40675.588245281797</v>
          </cell>
          <cell r="SC43">
            <v>2.8402538248410329</v>
          </cell>
          <cell r="SD43">
            <v>7.0244579711355781</v>
          </cell>
          <cell r="SE43">
            <v>39552.205223609257</v>
          </cell>
          <cell r="SF43">
            <v>38005.881100796578</v>
          </cell>
          <cell r="SG43">
            <v>56.995496320354107</v>
          </cell>
          <cell r="SH43">
            <v>56.266016389231162</v>
          </cell>
          <cell r="SI43">
            <v>2.6358654720326058</v>
          </cell>
          <cell r="SJ43">
            <v>2.154167654489481</v>
          </cell>
          <cell r="SK43">
            <v>6.2745879999999996</v>
          </cell>
          <cell r="SL43">
            <v>7.3</v>
          </cell>
          <cell r="SM43">
            <v>1814.3562358797101</v>
          </cell>
          <cell r="SN43">
            <v>9171.7491781539484</v>
          </cell>
          <cell r="SO43">
            <v>4407.3150944578983</v>
          </cell>
          <cell r="SP43">
            <v>4130.7742304188541</v>
          </cell>
          <cell r="SQ43">
            <v>7493505.4050908014</v>
          </cell>
          <cell r="SR43">
            <v>4138.55</v>
          </cell>
          <cell r="SS43">
            <v>7508803.9999999749</v>
          </cell>
          <cell r="ST43">
            <v>77437.644601961088</v>
          </cell>
          <cell r="SU43">
            <v>-3.1939374190093068</v>
          </cell>
          <cell r="SV43">
            <v>4138.55</v>
          </cell>
          <cell r="SW43">
            <v>7832.9964999999902</v>
          </cell>
          <cell r="SX43">
            <v>10071.370000000001</v>
          </cell>
          <cell r="SY43">
            <v>-3.617177904805347</v>
          </cell>
          <cell r="SZ43">
            <v>-3.6644083870195261</v>
          </cell>
          <cell r="TA43">
            <v>-3.643858894781026</v>
          </cell>
          <cell r="TB43">
            <v>8.3389746038559337E-2</v>
          </cell>
          <cell r="TC43">
            <v>264.2632941</v>
          </cell>
          <cell r="TD43">
            <v>165.38518572098201</v>
          </cell>
          <cell r="TE43">
            <v>0.79447040855262996</v>
          </cell>
          <cell r="TF43">
            <v>92.036803986846209</v>
          </cell>
          <cell r="TG43">
            <v>24321.949000000001</v>
          </cell>
          <cell r="TH43">
            <v>0.65612434177446</v>
          </cell>
          <cell r="TI43">
            <v>-6.7598727903077976E-3</v>
          </cell>
          <cell r="TJ43">
            <v>-2.5116840189655021E-3</v>
          </cell>
          <cell r="TK43">
            <v>2.940731418493385E-2</v>
          </cell>
          <cell r="TL43">
            <v>1814.068014153117</v>
          </cell>
          <cell r="TM43">
            <v>-0.97801456054962266</v>
          </cell>
          <cell r="TN43">
            <v>207.14043677878999</v>
          </cell>
          <cell r="TO43">
            <v>2.3354282684189491</v>
          </cell>
          <cell r="TP43">
            <v>7.6127740751898321</v>
          </cell>
          <cell r="TQ43">
            <v>202.41322119205341</v>
          </cell>
          <cell r="TR43">
            <v>192.4868479220315</v>
          </cell>
          <cell r="TS43">
            <v>69.885072301754633</v>
          </cell>
          <cell r="TT43">
            <v>69.190870130980315</v>
          </cell>
          <cell r="TU43">
            <v>0.5372811773947106</v>
          </cell>
          <cell r="TV43">
            <v>1.375432906425456</v>
          </cell>
          <cell r="TW43">
            <v>5.8101512602840879</v>
          </cell>
          <cell r="TX43">
            <v>4.8</v>
          </cell>
          <cell r="TY43">
            <v>1790.1260660166799</v>
          </cell>
          <cell r="TZ43">
            <v>55.692617364340201</v>
          </cell>
          <cell r="UA43">
            <v>2213.3498582090779</v>
          </cell>
          <cell r="UB43">
            <v>2084.7508835278468</v>
          </cell>
          <cell r="UC43">
            <v>3698580.6529892921</v>
          </cell>
          <cell r="UD43">
            <v>2128.25</v>
          </cell>
          <cell r="UE43">
            <v>3809835.7999999989</v>
          </cell>
          <cell r="UF43">
            <v>483.80260927261702</v>
          </cell>
          <cell r="UG43">
            <v>-1.267550911556792</v>
          </cell>
          <cell r="UH43">
            <v>2128.1799999999998</v>
          </cell>
          <cell r="UI43">
            <v>3198.9044999999901</v>
          </cell>
          <cell r="UJ43">
            <v>4269.82</v>
          </cell>
          <cell r="UK43">
            <v>-6.6797027671221976</v>
          </cell>
          <cell r="UL43">
            <v>-6.6898237906256961</v>
          </cell>
          <cell r="UM43">
            <v>-6.6835244924989619</v>
          </cell>
          <cell r="UN43">
            <v>5.7158313947013602E-2</v>
          </cell>
          <cell r="UO43">
            <v>1</v>
          </cell>
          <cell r="UP43">
            <v>1.2303913816805601</v>
          </cell>
          <cell r="UQ43">
            <v>0.89270952053401098</v>
          </cell>
          <cell r="UR43">
            <v>184.91623999999999</v>
          </cell>
          <cell r="US43">
            <v>184.91623999999999</v>
          </cell>
          <cell r="UT43">
            <v>1.27940337236777</v>
          </cell>
          <cell r="UU43" t="e">
            <v>#N/A</v>
          </cell>
          <cell r="UV43" t="e">
            <v>#N/A</v>
          </cell>
          <cell r="UW43">
            <v>9.3388436190292683E-3</v>
          </cell>
          <cell r="UX43">
            <v>1774.1115651815901</v>
          </cell>
          <cell r="UY43">
            <v>-1.2001159100186729</v>
          </cell>
          <cell r="UZ43">
            <v>1885.9844020436501</v>
          </cell>
          <cell r="VA43">
            <v>2.6958732979517559</v>
          </cell>
          <cell r="VB43">
            <v>2.2817770444879542</v>
          </cell>
          <cell r="VC43">
            <v>1836.4753533687169</v>
          </cell>
          <cell r="VD43">
            <v>1843.9104760795581</v>
          </cell>
          <cell r="VE43">
            <v>59.584959962994901</v>
          </cell>
          <cell r="VF43">
            <v>59.456068349797818</v>
          </cell>
          <cell r="VG43">
            <v>-0.15987929090330871</v>
          </cell>
          <cell r="VH43">
            <v>-0.17893934271766551</v>
          </cell>
          <cell r="VI43">
            <v>8.9960470000000008</v>
          </cell>
          <cell r="VJ43">
            <v>6.9</v>
          </cell>
          <cell r="VK43">
            <v>1781.10575786547</v>
          </cell>
          <cell r="VL43">
            <v>400.22409594042</v>
          </cell>
          <cell r="VM43">
            <v>26568.290176424951</v>
          </cell>
          <cell r="VN43">
            <v>24178.194305057379</v>
          </cell>
          <cell r="VO43">
            <v>43012270.31289278</v>
          </cell>
          <cell r="VP43">
            <v>24788.7</v>
          </cell>
          <cell r="VQ43">
            <v>44151296.299999774</v>
          </cell>
          <cell r="VR43">
            <v>5749.8977389664997</v>
          </cell>
          <cell r="VS43">
            <v>-0.36531586142558581</v>
          </cell>
          <cell r="VT43">
            <v>24660.7</v>
          </cell>
          <cell r="VU43">
            <v>44685.582000000002</v>
          </cell>
          <cell r="VV43">
            <v>58399.9</v>
          </cell>
          <cell r="VW43">
            <v>-6.9297592292217614</v>
          </cell>
          <cell r="VX43">
            <v>-6.9372043171216946</v>
          </cell>
          <cell r="VY43">
            <v>-6.9393720203460836</v>
          </cell>
          <cell r="VZ43">
            <v>5.294889055022408E-2</v>
          </cell>
          <cell r="WA43">
            <v>1</v>
          </cell>
          <cell r="WB43">
            <v>1.03494116219774</v>
          </cell>
          <cell r="WC43">
            <v>0.8270822379600431</v>
          </cell>
          <cell r="WD43">
            <v>1559.8642</v>
          </cell>
          <cell r="WE43">
            <v>1559.8642</v>
          </cell>
          <cell r="WF43">
            <v>0.806412921336083</v>
          </cell>
          <cell r="WG43">
            <v>-3.6531586142572038E-3</v>
          </cell>
          <cell r="WH43">
            <v>1.04807899519383E-2</v>
          </cell>
          <cell r="WI43">
            <v>4.2626809087379272E-2</v>
          </cell>
          <cell r="WJ43">
            <v>1778.969503272453</v>
          </cell>
          <cell r="WK43">
            <v>-0.30774861274041049</v>
          </cell>
          <cell r="WL43">
            <v>35.462423025191001</v>
          </cell>
          <cell r="WM43">
            <v>5.1875940000203116</v>
          </cell>
          <cell r="WN43">
            <v>8.77033885298375</v>
          </cell>
          <cell r="WO43">
            <v>33.713503348298048</v>
          </cell>
          <cell r="WP43">
            <v>32.603027074433179</v>
          </cell>
          <cell r="WQ43">
            <v>60.007967224716012</v>
          </cell>
          <cell r="WR43">
            <v>61.066276069659502</v>
          </cell>
          <cell r="WS43">
            <v>4.9464595180527482</v>
          </cell>
          <cell r="WT43">
            <v>3.5390245176956552</v>
          </cell>
          <cell r="WU43">
            <v>10.251443999999999</v>
          </cell>
          <cell r="WV43">
            <v>5.8</v>
          </cell>
          <cell r="WW43">
            <v>1897.3988718548201</v>
          </cell>
          <cell r="WX43">
            <v>7.8157759798330497</v>
          </cell>
          <cell r="WY43">
            <v>1534.048669128339</v>
          </cell>
          <cell r="WZ43">
            <v>1376.7865288799021</v>
          </cell>
          <cell r="XA43">
            <v>2627872.7042818582</v>
          </cell>
          <cell r="XB43">
            <v>1420.03</v>
          </cell>
          <cell r="XC43">
            <v>2694363.32</v>
          </cell>
          <cell r="XD43">
            <v>56.06486322528</v>
          </cell>
          <cell r="XE43">
            <v>6.5860209515930173</v>
          </cell>
          <cell r="XF43">
            <v>1420.03</v>
          </cell>
          <cell r="XG43">
            <v>2512.1044999999999</v>
          </cell>
          <cell r="XH43">
            <v>3269.91</v>
          </cell>
          <cell r="XI43">
            <v>-7.4651417409683658</v>
          </cell>
          <cell r="XJ43">
            <v>-7.5113597286341687</v>
          </cell>
          <cell r="XK43">
            <v>-7.4994751948442744</v>
          </cell>
          <cell r="XL43">
            <v>7.0202281027470823E-2</v>
          </cell>
          <cell r="XM43">
            <v>1</v>
          </cell>
          <cell r="XN43">
            <v>0.56128063029581199</v>
          </cell>
          <cell r="XO43">
            <v>0.67676114468973692</v>
          </cell>
          <cell r="XP43">
            <v>23.999590000000001</v>
          </cell>
          <cell r="XQ43">
            <v>23.999590000000001</v>
          </cell>
          <cell r="XR43">
            <v>0.65537815860956006</v>
          </cell>
          <cell r="XS43">
            <v>8.4001879030777493E-2</v>
          </cell>
          <cell r="XT43">
            <v>4.6027436744177357E-2</v>
          </cell>
          <cell r="XU43">
            <v>7.4939752644456542E-2</v>
          </cell>
          <cell r="XV43">
            <v>1908.700186382408</v>
          </cell>
          <cell r="XW43">
            <v>0.62481870104948989</v>
          </cell>
          <cell r="XX43">
            <v>48.512440308364397</v>
          </cell>
          <cell r="XY43">
            <v>1.3308990531428091</v>
          </cell>
          <cell r="XZ43">
            <v>1.4935769427739001</v>
          </cell>
          <cell r="YA43">
            <v>47.875268809094592</v>
          </cell>
          <cell r="YB43">
            <v>47.798532448725929</v>
          </cell>
          <cell r="YC43">
            <v>59.579283763426353</v>
          </cell>
          <cell r="YD43">
            <v>59.830684563199782</v>
          </cell>
          <cell r="YE43">
            <v>2.210491113503998</v>
          </cell>
          <cell r="YF43">
            <v>0.65569361733937015</v>
          </cell>
          <cell r="YG43">
            <v>4.2869919999999997</v>
          </cell>
          <cell r="YH43">
            <v>4.7</v>
          </cell>
          <cell r="YI43">
            <v>1567.13070441945</v>
          </cell>
          <cell r="YJ43">
            <v>7.8386921315399301</v>
          </cell>
          <cell r="YK43">
            <v>212.52995939855259</v>
          </cell>
          <cell r="YL43">
            <v>322.48903207085408</v>
          </cell>
          <cell r="YM43">
            <v>506548.42852745752</v>
          </cell>
          <cell r="YN43">
            <v>319.26999999999992</v>
          </cell>
          <cell r="YO43">
            <v>500337.81999999768</v>
          </cell>
          <cell r="YP43">
            <v>94.895382103288298</v>
          </cell>
          <cell r="YQ43">
            <v>-4.0143046757568079E-2</v>
          </cell>
          <cell r="YR43">
            <v>201.69</v>
          </cell>
          <cell r="YS43">
            <v>355.21899999999999</v>
          </cell>
          <cell r="YT43">
            <v>472.93</v>
          </cell>
          <cell r="YU43">
            <v>-6.2416262120844097</v>
          </cell>
          <cell r="YV43">
            <v>-6.2610978981747643</v>
          </cell>
          <cell r="YW43">
            <v>-6.2628660909353391</v>
          </cell>
          <cell r="YX43">
            <v>5.1376736055288648E-2</v>
          </cell>
          <cell r="YY43">
            <v>1</v>
          </cell>
          <cell r="YZ43">
            <v>1.1529912947633401</v>
          </cell>
          <cell r="ZA43">
            <v>0.7044595114731339</v>
          </cell>
          <cell r="ZB43">
            <v>34.175049999999999</v>
          </cell>
          <cell r="ZC43">
            <v>34.175049999999999</v>
          </cell>
          <cell r="ZD43">
            <v>0.65678085294428001</v>
          </cell>
          <cell r="ZE43">
            <v>-4.0143046757419761E-4</v>
          </cell>
          <cell r="ZF43">
            <v>-4.0143046757420368E-4</v>
          </cell>
          <cell r="ZG43">
            <v>8.2070904864924282E-3</v>
          </cell>
          <cell r="ZH43">
            <v>1570.7462212735461</v>
          </cell>
          <cell r="ZI43">
            <v>-0.37940345047235979</v>
          </cell>
          <cell r="ZJ43">
            <v>26.344624431653301</v>
          </cell>
          <cell r="ZK43">
            <v>8.5332035265942352</v>
          </cell>
          <cell r="ZL43">
            <v>16.529421764678641</v>
          </cell>
          <cell r="ZM43">
            <v>24.273331640116929</v>
          </cell>
          <cell r="ZN43">
            <v>22.607702014392601</v>
          </cell>
          <cell r="ZO43">
            <v>63.211609165316247</v>
          </cell>
          <cell r="ZP43">
            <v>63.396456905516672</v>
          </cell>
          <cell r="ZQ43">
            <v>4.9099877491394217</v>
          </cell>
          <cell r="ZR43">
            <v>3.8689745372336941</v>
          </cell>
          <cell r="ZS43">
            <v>11.304432</v>
          </cell>
          <cell r="ZT43">
            <v>7.1</v>
          </cell>
          <cell r="ZU43">
            <v>2091.3388750670701</v>
          </cell>
          <cell r="ZV43">
            <v>8.2806793644376206</v>
          </cell>
          <cell r="ZW43">
            <v>1106.5093965197909</v>
          </cell>
          <cell r="ZX43">
            <v>981.42479421660119</v>
          </cell>
          <cell r="ZY43">
            <v>2021340.95665554</v>
          </cell>
          <cell r="ZZ43">
            <v>1024.95</v>
          </cell>
          <cell r="AAA43">
            <v>2143517.7799999942</v>
          </cell>
          <cell r="AAB43">
            <v>49.549404193961891</v>
          </cell>
          <cell r="AAC43">
            <v>-3.707615216251849</v>
          </cell>
          <cell r="AAD43">
            <v>1024.95</v>
          </cell>
          <cell r="AAE43">
            <v>1745.3805</v>
          </cell>
          <cell r="AAF43">
            <v>2218.66</v>
          </cell>
          <cell r="AAG43">
            <v>-7.5704485938309096</v>
          </cell>
          <cell r="AAH43">
            <v>-7.6422942973992871</v>
          </cell>
          <cell r="AAI43">
            <v>-7.61418789629447</v>
          </cell>
          <cell r="AAJ43">
            <v>6.6723476823070643E-2</v>
          </cell>
          <cell r="AAK43">
            <v>0.99065803694913501</v>
          </cell>
          <cell r="AAL43">
            <v>0.61490969051911304</v>
          </cell>
          <cell r="AAM43">
            <v>0.62435777177528107</v>
          </cell>
          <cell r="AAN43">
            <v>16.4484710084037</v>
          </cell>
          <cell r="AAO43">
            <v>16.294809999999899</v>
          </cell>
          <cell r="AAP43">
            <v>0.51940341354266106</v>
          </cell>
          <cell r="AAQ43">
            <v>8.8062315459001533E-2</v>
          </cell>
          <cell r="AAR43">
            <v>9.2222599150800694E-2</v>
          </cell>
          <cell r="AAS43">
            <v>8.5187999287274399E-2</v>
          </cell>
          <cell r="AAT43">
            <v>2059.5984211597461</v>
          </cell>
          <cell r="AAU43">
            <v>-0.90390225715047956</v>
          </cell>
          <cell r="AAV43">
            <v>7.4844426374679607</v>
          </cell>
          <cell r="AAW43">
            <v>-0.81018750279232554</v>
          </cell>
          <cell r="AAX43">
            <v>-1.222372017512152</v>
          </cell>
          <cell r="AAY43">
            <v>7.5455759508353317</v>
          </cell>
          <cell r="AAZ43">
            <v>7.5770625295789316</v>
          </cell>
          <cell r="ABA43">
            <v>56.754553599492283</v>
          </cell>
          <cell r="ABB43">
            <v>56.907412733565089</v>
          </cell>
          <cell r="ABC43">
            <v>-0.29545776562578402</v>
          </cell>
          <cell r="ABD43">
            <v>0.72338217977119257</v>
          </cell>
          <cell r="ABE43">
            <v>6.8669029999999998</v>
          </cell>
          <cell r="ABF43">
            <v>6.8</v>
          </cell>
          <cell r="ABG43">
            <v>1980.8971252937899</v>
          </cell>
          <cell r="ABH43">
            <v>1.40198590117224</v>
          </cell>
          <cell r="ABI43">
            <v>178.51599291162071</v>
          </cell>
          <cell r="ABJ43">
            <v>166.2574728388928</v>
          </cell>
          <cell r="ABK43">
            <v>332109.95541146491</v>
          </cell>
          <cell r="ABL43">
            <v>165.93</v>
          </cell>
          <cell r="ABM43">
            <v>328690.25999999861</v>
          </cell>
          <cell r="ABN43">
            <v>15.774232995275</v>
          </cell>
          <cell r="ABO43">
            <v>2.589203724197509</v>
          </cell>
          <cell r="ABP43">
            <v>165.93</v>
          </cell>
          <cell r="ABQ43">
            <v>313.69549999999998</v>
          </cell>
          <cell r="ABR43">
            <v>405.35</v>
          </cell>
          <cell r="ABS43">
            <v>-7.2094719065960282</v>
          </cell>
          <cell r="ABT43">
            <v>-7.2047883866207139</v>
          </cell>
          <cell r="ABU43">
            <v>-7.2080646999023124</v>
          </cell>
          <cell r="ABV43">
            <v>5.715088736824709E-2</v>
          </cell>
          <cell r="ABW43">
            <v>1</v>
          </cell>
          <cell r="ABX43">
            <v>0.71895980736325404</v>
          </cell>
          <cell r="ABY43">
            <v>0.71890055955058796</v>
          </cell>
          <cell r="ABZ43">
            <v>5.3805699999999996</v>
          </cell>
          <cell r="ACA43">
            <v>5.3805699999999996</v>
          </cell>
          <cell r="ACB43">
            <v>0.71321864811879609</v>
          </cell>
          <cell r="ACC43">
            <v>2.5892037241972199E-2</v>
          </cell>
          <cell r="ACD43">
            <v>6.9982011895411067E-3</v>
          </cell>
          <cell r="ACE43">
            <v>9.1606778769298444E-2</v>
          </cell>
          <cell r="ACF43">
            <v>1997.5640778161401</v>
          </cell>
          <cell r="ACG43">
            <v>-0.33759672460975659</v>
          </cell>
          <cell r="ACH43">
            <v>712.44504232163195</v>
          </cell>
          <cell r="ACI43">
            <v>6.2034841898661597E-2</v>
          </cell>
          <cell r="ACJ43">
            <v>0.77748993437845026</v>
          </cell>
          <cell r="ACK43">
            <v>712.00335216780149</v>
          </cell>
          <cell r="ACL43">
            <v>706.94858820709123</v>
          </cell>
          <cell r="ACM43">
            <v>73.775198462215144</v>
          </cell>
          <cell r="ACN43">
            <v>73.823539241642038</v>
          </cell>
          <cell r="ACO43">
            <v>1.5563707939243441</v>
          </cell>
          <cell r="ACP43">
            <v>0.63055765488719828</v>
          </cell>
          <cell r="ACQ43">
            <v>4.8919709999999998</v>
          </cell>
          <cell r="ACR43">
            <v>6.1</v>
          </cell>
          <cell r="ACS43">
            <v>1440.50275595168</v>
          </cell>
          <cell r="ACT43">
            <v>144.26950417721</v>
          </cell>
          <cell r="ACU43">
            <v>9086.8873996585535</v>
          </cell>
          <cell r="ACV43">
            <v>8642.3595032646026</v>
          </cell>
          <cell r="ACW43">
            <v>12448698.42535143</v>
          </cell>
          <cell r="ACX43">
            <v>8527</v>
          </cell>
          <cell r="ACY43">
            <v>12283166.99999998</v>
          </cell>
          <cell r="ACZ43">
            <v>1794.7310338642999</v>
          </cell>
          <cell r="ADA43">
            <v>0.30410085233238959</v>
          </cell>
          <cell r="ADB43">
            <v>8465</v>
          </cell>
          <cell r="ADC43">
            <v>12308.9295</v>
          </cell>
          <cell r="ADD43">
            <v>16346</v>
          </cell>
          <cell r="ADE43">
            <v>-6.664142106354932</v>
          </cell>
          <cell r="ADF43">
            <v>-6.6784609284446663</v>
          </cell>
          <cell r="ADG43">
            <v>-6.6734633475609897</v>
          </cell>
          <cell r="ADH43">
            <v>6.1926153545971023E-2</v>
          </cell>
          <cell r="ADI43">
            <v>1</v>
          </cell>
          <cell r="ADJ43">
            <v>1.0966712315181499</v>
          </cell>
          <cell r="ADK43">
            <v>0.82454640723683892</v>
          </cell>
          <cell r="ADL43">
            <v>587.44399999999996</v>
          </cell>
          <cell r="ADM43">
            <v>587.44399999999996</v>
          </cell>
          <cell r="ADN43">
            <v>0.76566070800828501</v>
          </cell>
          <cell r="ADO43">
            <v>3.0410085233250018E-3</v>
          </cell>
          <cell r="ADP43">
            <v>-7.4683110850870199E-3</v>
          </cell>
          <cell r="ADQ43">
            <v>3.7596249443070738E-2</v>
          </cell>
          <cell r="ADR43">
            <v>1440.428209524147</v>
          </cell>
          <cell r="ADS43">
            <v>-0.21575625191962991</v>
          </cell>
          <cell r="ADT43">
            <v>1454.6809956115001</v>
          </cell>
          <cell r="ADU43">
            <v>0.54706165762714587</v>
          </cell>
          <cell r="ADV43">
            <v>-0.42255253712086832</v>
          </cell>
          <cell r="ADW43">
            <v>1446.766291952752</v>
          </cell>
          <cell r="ADX43">
            <v>1460.853870705796</v>
          </cell>
          <cell r="ADY43">
            <v>56.756871254873651</v>
          </cell>
          <cell r="ADZ43">
            <v>57.181673245514197</v>
          </cell>
          <cell r="AEA43">
            <v>2.692508222226397</v>
          </cell>
          <cell r="AEB43">
            <v>1.948614083422662</v>
          </cell>
          <cell r="AEC43">
            <v>14.386049999999999</v>
          </cell>
          <cell r="AED43">
            <v>14.4</v>
          </cell>
          <cell r="AEE43">
            <v>2080.5795199911699</v>
          </cell>
          <cell r="AEF43">
            <v>250.93499938298601</v>
          </cell>
          <cell r="AEG43">
            <v>17070.625893979181</v>
          </cell>
          <cell r="AEH43">
            <v>14614.837117558391</v>
          </cell>
          <cell r="AEI43">
            <v>30346629.47299799</v>
          </cell>
          <cell r="AEJ43">
            <v>14503.9</v>
          </cell>
          <cell r="AEK43">
            <v>30176517.29999993</v>
          </cell>
          <cell r="AEL43">
            <v>2538.4602171271599</v>
          </cell>
          <cell r="AEM43">
            <v>0.27110218598112018</v>
          </cell>
          <cell r="AEN43">
            <v>14503.9</v>
          </cell>
          <cell r="AEO43">
            <v>29853.316500000001</v>
          </cell>
          <cell r="AEP43">
            <v>38132.28</v>
          </cell>
          <cell r="AEQ43">
            <v>-6.6558911228664472</v>
          </cell>
          <cell r="AER43">
            <v>-6.6654902672930971</v>
          </cell>
          <cell r="AES43">
            <v>-6.6650007445318176</v>
          </cell>
          <cell r="AET43">
            <v>6.6282500117554669E-2</v>
          </cell>
          <cell r="AEU43">
            <v>3.895855294</v>
          </cell>
          <cell r="AEV43">
            <v>2.32744261362543</v>
          </cell>
          <cell r="AEW43">
            <v>0.84129536718088505</v>
          </cell>
          <cell r="AEX43">
            <v>275.51716349760198</v>
          </cell>
          <cell r="AEY43">
            <v>1073.375</v>
          </cell>
          <cell r="AEZ43">
            <v>0.70866643036995791</v>
          </cell>
          <cell r="AFA43">
            <v>-2.0451886864178551E-2</v>
          </cell>
          <cell r="AFB43">
            <v>1.4169390091047699E-2</v>
          </cell>
          <cell r="AFC43">
            <v>3.84149344403392E-2</v>
          </cell>
          <cell r="AFD43">
            <v>2076.4261160693541</v>
          </cell>
          <cell r="AFE43">
            <v>-0.16967722210839981</v>
          </cell>
          <cell r="AFF43">
            <v>202.83910571299401</v>
          </cell>
          <cell r="AFG43">
            <v>-1.029538773184036</v>
          </cell>
          <cell r="AFH43">
            <v>0.80066929711533064</v>
          </cell>
          <cell r="AFI43">
            <v>204.94913653896859</v>
          </cell>
          <cell r="AFJ43">
            <v>201.22793541689191</v>
          </cell>
          <cell r="AFK43">
            <v>69.24842086346024</v>
          </cell>
          <cell r="AFL43">
            <v>69.207269680609016</v>
          </cell>
          <cell r="AFM43">
            <v>0.99974036070964445</v>
          </cell>
          <cell r="AFN43">
            <v>0.40080402528808179</v>
          </cell>
          <cell r="AFO43">
            <v>8.6566080000000003</v>
          </cell>
          <cell r="AFP43">
            <v>9.1</v>
          </cell>
          <cell r="AFQ43">
            <v>1886.3387645578</v>
          </cell>
          <cell r="AFR43">
            <v>43.910093839654401</v>
          </cell>
          <cell r="AFS43">
            <v>5564.1942369422404</v>
          </cell>
          <cell r="AFT43">
            <v>5082.5237534915586</v>
          </cell>
          <cell r="AFU43">
            <v>9629725.0507162809</v>
          </cell>
          <cell r="AFV43">
            <v>5060.8599999999997</v>
          </cell>
          <cell r="AFW43">
            <v>9546496.3999999873</v>
          </cell>
          <cell r="AFX43">
            <v>577.72153753992893</v>
          </cell>
          <cell r="AFY43">
            <v>-2.858157317957732</v>
          </cell>
          <cell r="AFZ43">
            <v>5095.01</v>
          </cell>
          <cell r="AGA43">
            <v>8039.8985000000002</v>
          </cell>
          <cell r="AGB43">
            <v>10522.29</v>
          </cell>
          <cell r="AGC43">
            <v>-7.3598642166024959</v>
          </cell>
          <cell r="AGD43">
            <v>-7.3612984862951532</v>
          </cell>
          <cell r="AGE43">
            <v>-7.3551577611844507</v>
          </cell>
          <cell r="AGF43">
            <v>5.5677676149332368E-2</v>
          </cell>
          <cell r="AGG43">
            <v>1</v>
          </cell>
          <cell r="AGH43">
            <v>0.80516890417263898</v>
          </cell>
          <cell r="AGI43">
            <v>0.81966674727529598</v>
          </cell>
          <cell r="AGJ43">
            <v>166.26047</v>
          </cell>
          <cell r="AGK43">
            <v>166.26047</v>
          </cell>
          <cell r="AGL43">
            <v>0.82325325989501597</v>
          </cell>
          <cell r="AGM43">
            <v>-2.9380154117692622E-2</v>
          </cell>
          <cell r="AGN43">
            <v>-5.3066983105123696E-3</v>
          </cell>
          <cell r="AGO43">
            <v>-7.6290743817505214E-3</v>
          </cell>
          <cell r="AGP43">
            <v>1894.673889935274</v>
          </cell>
          <cell r="AGQ43">
            <v>-8.9832517416432722E-2</v>
          </cell>
          <cell r="AGR43">
            <v>741.268797121592</v>
          </cell>
          <cell r="AGS43">
            <v>4.9014608005471416</v>
          </cell>
          <cell r="AGT43">
            <v>4.8491686042858806</v>
          </cell>
          <cell r="AGU43">
            <v>706.63343624069512</v>
          </cell>
          <cell r="AGV43">
            <v>706.9858607265021</v>
          </cell>
          <cell r="AGW43">
            <v>62.542475288239103</v>
          </cell>
          <cell r="AGX43">
            <v>62.268885887327009</v>
          </cell>
          <cell r="AGY43">
            <v>5.9245758712144436</v>
          </cell>
          <cell r="AGZ43">
            <v>5.0014608300736008</v>
          </cell>
          <cell r="AHA43">
            <v>8.5511680000000005</v>
          </cell>
          <cell r="AHB43">
            <v>8.9</v>
          </cell>
          <cell r="AHC43">
            <v>1836.0804296251399</v>
          </cell>
          <cell r="AHD43">
            <v>157.61489640558901</v>
          </cell>
          <cell r="AHE43">
            <v>10222.123510182781</v>
          </cell>
          <cell r="AHF43">
            <v>9348.0125556595503</v>
          </cell>
          <cell r="AHG43">
            <v>17304569.428499099</v>
          </cell>
          <cell r="AHH43">
            <v>9353.27</v>
          </cell>
          <cell r="AHI43">
            <v>17173355.999999929</v>
          </cell>
          <cell r="AHJ43">
            <v>1118.39495793012</v>
          </cell>
          <cell r="AHK43">
            <v>-14.31293715072162</v>
          </cell>
          <cell r="AHL43">
            <v>9353.27</v>
          </cell>
          <cell r="AHM43">
            <v>16416.101500000001</v>
          </cell>
          <cell r="AHN43">
            <v>21193.75</v>
          </cell>
          <cell r="AHO43">
            <v>-6.6767794295714937</v>
          </cell>
          <cell r="AHP43">
            <v>-6.7464857454553604</v>
          </cell>
          <cell r="AHQ43">
            <v>-6.729578148123343</v>
          </cell>
          <cell r="AHR43">
            <v>9.3855085341672376E-2</v>
          </cell>
          <cell r="AHS43">
            <v>3.5258396080000001</v>
          </cell>
          <cell r="AHT43">
            <v>1.7601719766030799</v>
          </cell>
          <cell r="AHU43">
            <v>0.6345081120046</v>
          </cell>
          <cell r="AHV43">
            <v>97.214461832660803</v>
          </cell>
          <cell r="AHW43">
            <v>342.76260000000002</v>
          </cell>
          <cell r="AHX43">
            <v>0.51974280790122096</v>
          </cell>
          <cell r="AHY43">
            <v>1.8861433425583291E-2</v>
          </cell>
          <cell r="AHZ43">
            <v>-1.7677875019867929E-2</v>
          </cell>
          <cell r="AIA43">
            <v>7.7732828895732298E-2</v>
          </cell>
          <cell r="AIB43">
            <v>1851.1495706135329</v>
          </cell>
          <cell r="AIC43">
            <v>-0.3180877107578195</v>
          </cell>
          <cell r="AID43">
            <v>4093.8490018961702</v>
          </cell>
          <cell r="AIE43">
            <v>2.6518842954867949</v>
          </cell>
          <cell r="AIF43">
            <v>3.3935756205486278</v>
          </cell>
          <cell r="AIG43">
            <v>3988.0894832011959</v>
          </cell>
          <cell r="AIH43">
            <v>3959.481019324136</v>
          </cell>
          <cell r="AII43">
            <v>71.853201052272198</v>
          </cell>
          <cell r="AIJ43">
            <v>71.577957858034509</v>
          </cell>
          <cell r="AIK43">
            <v>2.6275387672173518</v>
          </cell>
          <cell r="AIL43">
            <v>1.0474873058496039</v>
          </cell>
          <cell r="AIM43">
            <v>6.3455309999999994</v>
          </cell>
          <cell r="AIN43">
            <v>7.2</v>
          </cell>
          <cell r="AIO43">
            <v>1599.9197270720399</v>
          </cell>
          <cell r="AIP43">
            <v>913.41299541877902</v>
          </cell>
          <cell r="AIQ43">
            <v>4814.1387534860278</v>
          </cell>
          <cell r="AIR43">
            <v>4508.6560865005586</v>
          </cell>
          <cell r="AIS43">
            <v>7238081.9665323161</v>
          </cell>
          <cell r="AIT43">
            <v>4484.7</v>
          </cell>
          <cell r="AIU43">
            <v>7175159.9999999767</v>
          </cell>
          <cell r="AIV43">
            <v>13213.6048290587</v>
          </cell>
          <cell r="AIW43">
            <v>-0.20082206836904429</v>
          </cell>
          <cell r="AIX43">
            <v>4395.8999999999996</v>
          </cell>
          <cell r="AIY43">
            <v>6725.7280000000001</v>
          </cell>
          <cell r="AIZ43">
            <v>9083.25</v>
          </cell>
          <cell r="AJA43">
            <v>-5.2648980559317637</v>
          </cell>
          <cell r="AJB43">
            <v>-5.3039738593605206</v>
          </cell>
          <cell r="AJC43">
            <v>-5.2967466422734439</v>
          </cell>
          <cell r="AJD43">
            <v>4.7931317159408481E-2</v>
          </cell>
          <cell r="AJE43">
            <v>9.2543866670000003</v>
          </cell>
          <cell r="AJF43">
            <v>11.4601128692507</v>
          </cell>
          <cell r="AJG43">
            <v>0.86254862822459399</v>
          </cell>
          <cell r="AJH43">
            <v>336.868785817721</v>
          </cell>
          <cell r="AJI43">
            <v>3117.5140000000001</v>
          </cell>
          <cell r="AJJ43">
            <v>0.71112677885320907</v>
          </cell>
          <cell r="AJK43">
            <v>-3.9449892034396014E-3</v>
          </cell>
          <cell r="AJL43">
            <v>8.6433283923760995E-4</v>
          </cell>
          <cell r="AJM43">
            <v>5.0763923353407223E-2</v>
          </cell>
          <cell r="AJN43">
            <v>1605.3746011375711</v>
          </cell>
          <cell r="AJO43">
            <v>0.21890135196400709</v>
          </cell>
          <cell r="AJP43">
            <v>39.440985404807002</v>
          </cell>
          <cell r="AJQ43">
            <v>4.8294227563154601</v>
          </cell>
          <cell r="AJR43">
            <v>3.6495839390128242</v>
          </cell>
          <cell r="AJS43">
            <v>37.623965073709122</v>
          </cell>
          <cell r="AJT43">
            <v>38.052237072185427</v>
          </cell>
          <cell r="AJU43">
            <v>63.170988588047138</v>
          </cell>
          <cell r="AJV43">
            <v>63.760552870673891</v>
          </cell>
          <cell r="AJW43">
            <v>4.1234516315455494</v>
          </cell>
          <cell r="AJX43">
            <v>1.442047229840693</v>
          </cell>
          <cell r="AJY43">
            <v>5.770003</v>
          </cell>
          <cell r="AJZ43">
            <v>6</v>
          </cell>
          <cell r="AKA43">
            <v>1667.4066344789601</v>
          </cell>
          <cell r="AKB43">
            <v>10.709615958694201</v>
          </cell>
          <cell r="AKC43">
            <v>1014.121795096528</v>
          </cell>
          <cell r="AKD43">
            <v>955.60693709580414</v>
          </cell>
          <cell r="AKE43">
            <v>1611031.575901547</v>
          </cell>
          <cell r="AKF43">
            <v>944.46</v>
          </cell>
          <cell r="AKG43">
            <v>1574798.8699999989</v>
          </cell>
          <cell r="AKH43">
            <v>79.302102606184803</v>
          </cell>
          <cell r="AKI43">
            <v>-0.68031685214264837</v>
          </cell>
          <cell r="AKJ43">
            <v>944.46</v>
          </cell>
          <cell r="AKK43">
            <v>1590.5160000000001</v>
          </cell>
          <cell r="AKL43">
            <v>2007.85</v>
          </cell>
          <cell r="AKM43">
            <v>-7.131101888998014</v>
          </cell>
          <cell r="AKN43">
            <v>-7.1754801903139711</v>
          </cell>
          <cell r="AKO43">
            <v>-7.1930518290603187</v>
          </cell>
          <cell r="AKP43">
            <v>9.1227884396577558E-2</v>
          </cell>
          <cell r="AKQ43">
            <v>0.99981680900000003</v>
          </cell>
          <cell r="AKR43">
            <v>0.76684186113289499</v>
          </cell>
          <cell r="AKS43">
            <v>0.79359512925211806</v>
          </cell>
          <cell r="AKT43">
            <v>31.300173910158701</v>
          </cell>
          <cell r="AKU43">
            <v>31.294440000000002</v>
          </cell>
          <cell r="AKV43">
            <v>0.71356255086992104</v>
          </cell>
          <cell r="AKW43">
            <v>-1.2349053318063959E-2</v>
          </cell>
          <cell r="AKX43">
            <v>-1.7312484672511749E-3</v>
          </cell>
          <cell r="AKY43">
            <v>4.6507689925872002E-2</v>
          </cell>
          <cell r="AKZ43">
            <v>1685.8726254098281</v>
          </cell>
          <cell r="ALA43">
            <v>-0.58644436646841935</v>
          </cell>
          <cell r="ALB43">
            <v>64.963463915574508</v>
          </cell>
          <cell r="ALC43">
            <v>1.9983877810515029</v>
          </cell>
          <cell r="ALD43">
            <v>1.620797488191239</v>
          </cell>
          <cell r="ALE43">
            <v>63.690677204647884</v>
          </cell>
          <cell r="ALF43">
            <v>63.927331335028668</v>
          </cell>
          <cell r="ALG43">
            <v>58.368556849583861</v>
          </cell>
          <cell r="ALH43">
            <v>58.898496850176087</v>
          </cell>
          <cell r="ALI43">
            <v>5.8080181424864818</v>
          </cell>
          <cell r="ALJ43">
            <v>4.0945079590701816</v>
          </cell>
          <cell r="ALK43">
            <v>14.467718</v>
          </cell>
          <cell r="ALL43">
            <v>13.4</v>
          </cell>
          <cell r="ALM43">
            <v>1774.4540163853701</v>
          </cell>
          <cell r="ALN43">
            <v>16.4897621224336</v>
          </cell>
          <cell r="ALO43">
            <v>2484.7002339110868</v>
          </cell>
          <cell r="ALP43">
            <v>2125.2208109234912</v>
          </cell>
          <cell r="ALQ43">
            <v>3760330.148930632</v>
          </cell>
          <cell r="ALR43">
            <v>2132.39</v>
          </cell>
          <cell r="ALS43">
            <v>3783827.9999999991</v>
          </cell>
          <cell r="ALT43">
            <v>104.33049342930499</v>
          </cell>
          <cell r="ALU43">
            <v>-0.28055369109769579</v>
          </cell>
          <cell r="ALV43">
            <v>2132.39</v>
          </cell>
          <cell r="ALW43">
            <v>4218.6139999999996</v>
          </cell>
          <cell r="ALX43">
            <v>5390.92</v>
          </cell>
          <cell r="ALY43">
            <v>-7.2978826602596838</v>
          </cell>
          <cell r="ALZ43">
            <v>-7.3155715336568123</v>
          </cell>
          <cell r="AMA43">
            <v>-7.3136203476395716</v>
          </cell>
          <cell r="AMB43">
            <v>0.1281798768220222</v>
          </cell>
          <cell r="AMC43">
            <v>1.235942375</v>
          </cell>
          <cell r="AMD43">
            <v>0.69755378332513995</v>
          </cell>
          <cell r="AME43">
            <v>0.70180955906453801</v>
          </cell>
          <cell r="AMF43">
            <v>45.591979965894403</v>
          </cell>
          <cell r="AMG43">
            <v>56.349059999999902</v>
          </cell>
          <cell r="AMH43">
            <v>0.71670282697351895</v>
          </cell>
          <cell r="AMI43">
            <v>-3.4403037245615081E-2</v>
          </cell>
          <cell r="AMJ43">
            <v>-1.033262484914361E-2</v>
          </cell>
          <cell r="AMK43">
            <v>7.3920594916711657E-2</v>
          </cell>
          <cell r="AML43">
            <v>1769.3832704831379</v>
          </cell>
          <cell r="AMM43">
            <v>0.50093004453288792</v>
          </cell>
          <cell r="AMN43">
            <v>1976.1930415638999</v>
          </cell>
          <cell r="AMO43">
            <v>1.5147121290935319</v>
          </cell>
          <cell r="AMP43">
            <v>2.5909060026701352</v>
          </cell>
          <cell r="AMQ43">
            <v>1946.7060489230651</v>
          </cell>
          <cell r="AMR43">
            <v>1926.2848127225479</v>
          </cell>
          <cell r="AMS43">
            <v>67.952227758067536</v>
          </cell>
          <cell r="AMT43">
            <v>67.694588676110087</v>
          </cell>
          <cell r="AMU43">
            <v>1.373888256660649</v>
          </cell>
          <cell r="AMV43">
            <v>0.94742804588623386</v>
          </cell>
          <cell r="AMW43">
            <v>6.0053049999999999</v>
          </cell>
          <cell r="AMX43">
            <v>5.4</v>
          </cell>
          <cell r="AMY43">
            <v>1536.5258317841301</v>
          </cell>
          <cell r="AMZ43">
            <v>329.95712305516901</v>
          </cell>
          <cell r="ANA43">
            <v>30684.355392912621</v>
          </cell>
          <cell r="ANB43">
            <v>28841.666264284271</v>
          </cell>
          <cell r="ANC43">
            <v>44218479.772160739</v>
          </cell>
          <cell r="AND43">
            <v>29137.875690000001</v>
          </cell>
          <cell r="ANE43">
            <v>44771098.680999838</v>
          </cell>
          <cell r="ANF43">
            <v>4319.6246646012096</v>
          </cell>
          <cell r="ANG43">
            <v>0.49309423650307771</v>
          </cell>
          <cell r="ANH43">
            <v>29141</v>
          </cell>
          <cell r="ANI43">
            <v>45327.633999999998</v>
          </cell>
          <cell r="ANJ43">
            <v>60827.139368175704</v>
          </cell>
          <cell r="ANK43">
            <v>-6.7919934521702956</v>
          </cell>
          <cell r="ANL43">
            <v>-6.8076819280330989</v>
          </cell>
          <cell r="ANM43">
            <v>-6.7989539905749474</v>
          </cell>
          <cell r="ANN43">
            <v>5.8869132997316158E-2</v>
          </cell>
          <cell r="ANO43">
            <v>0.68173039199999996</v>
          </cell>
          <cell r="ANP43">
            <v>0.87602098373670501</v>
          </cell>
          <cell r="ANQ43">
            <v>0.97178724661288696</v>
          </cell>
          <cell r="ANR43">
            <v>2159.2670904423999</v>
          </cell>
          <cell r="ANS43">
            <v>1472.038</v>
          </cell>
          <cell r="ANT43">
            <v>0.70420265698669093</v>
          </cell>
          <cell r="ANU43">
            <v>4.9548305497941203E-3</v>
          </cell>
          <cell r="ANV43">
            <v>1.763605632109418E-2</v>
          </cell>
          <cell r="ANW43">
            <v>1.6852024658286391E-2</v>
          </cell>
          <cell r="ANX43">
            <v>1533.145809502628</v>
          </cell>
          <cell r="ANY43">
            <v>-0.2106460830885504</v>
          </cell>
          <cell r="ANZ43">
            <v>17507.707495002898</v>
          </cell>
          <cell r="AOA43">
            <v>1.4633384389803441</v>
          </cell>
          <cell r="AOB43">
            <v>2.7508380163698609</v>
          </cell>
          <cell r="AOC43">
            <v>17255.205441058861</v>
          </cell>
          <cell r="AOD43">
            <v>17038.992414070279</v>
          </cell>
          <cell r="AOE43">
            <v>72.305933209621571</v>
          </cell>
          <cell r="AOF43">
            <v>72.151137496682225</v>
          </cell>
          <cell r="AOG43">
            <v>0.43303896519084623</v>
          </cell>
          <cell r="AOH43">
            <v>1.067538152619196</v>
          </cell>
          <cell r="AOI43">
            <v>5.5575460000000003</v>
          </cell>
          <cell r="AOJ43">
            <v>4.5999999999999996</v>
          </cell>
          <cell r="AOK43">
            <v>1685.6787856538799</v>
          </cell>
          <cell r="AOL43">
            <v>3774.86529940439</v>
          </cell>
          <cell r="AOM43">
            <v>159556.0055089262</v>
          </cell>
          <cell r="AON43">
            <v>150688.60710700511</v>
          </cell>
          <cell r="AOO43">
            <v>252858174.9787975</v>
          </cell>
          <cell r="AOP43">
            <v>152543</v>
          </cell>
          <cell r="AOQ43">
            <v>257138498.99999979</v>
          </cell>
          <cell r="AOR43">
            <v>39174.725457390203</v>
          </cell>
          <cell r="AOS43">
            <v>0.3006934417421725</v>
          </cell>
          <cell r="AOT43">
            <v>151742</v>
          </cell>
          <cell r="AOU43">
            <v>221141.35832752899</v>
          </cell>
          <cell r="AOV43">
            <v>298818</v>
          </cell>
          <cell r="AOW43">
            <v>-6.5184604922504228</v>
          </cell>
          <cell r="AOX43">
            <v>-6.5244124047241367</v>
          </cell>
          <cell r="AOY43">
            <v>-6.5220768846441226</v>
          </cell>
          <cell r="AOZ43">
            <v>6.6437790860146298E-2</v>
          </cell>
          <cell r="APA43">
            <v>1.255598824</v>
          </cell>
          <cell r="APB43">
            <v>1.25776241241713</v>
          </cell>
          <cell r="APC43">
            <v>0.71730158231410202</v>
          </cell>
          <cell r="APD43">
            <v>11003.1824942199</v>
          </cell>
          <cell r="APE43">
            <v>13815.583000000001</v>
          </cell>
          <cell r="APF43">
            <v>0.79621362676207996</v>
          </cell>
          <cell r="APG43">
            <v>3.006934417423301E-3</v>
          </cell>
          <cell r="APH43">
            <v>-4.3183544225179789E-3</v>
          </cell>
          <cell r="API43">
            <v>8.0574031952678794E-3</v>
          </cell>
          <cell r="APJ43">
            <v>1678.0178663357151</v>
          </cell>
          <cell r="APK43">
            <v>-0.19285749088335799</v>
          </cell>
        </row>
        <row r="44">
          <cell r="A44">
            <v>2007</v>
          </cell>
          <cell r="B44">
            <v>354.956867570361</v>
          </cell>
          <cell r="C44">
            <v>2.163702088170472</v>
          </cell>
          <cell r="D44">
            <v>3.2160346558624648</v>
          </cell>
          <cell r="E44">
            <v>347.43931583843948</v>
          </cell>
          <cell r="F44">
            <v>343.89702021961972</v>
          </cell>
          <cell r="G44">
            <v>66.677380510833729</v>
          </cell>
          <cell r="H44">
            <v>66.42629121884238</v>
          </cell>
          <cell r="I44">
            <v>2.2409879015518719</v>
          </cell>
          <cell r="J44">
            <v>1.092248508151261</v>
          </cell>
          <cell r="K44">
            <v>5.0315209999999997</v>
          </cell>
          <cell r="L44">
            <v>5.3</v>
          </cell>
          <cell r="M44">
            <v>1723.0520873304899</v>
          </cell>
          <cell r="N44">
            <v>83.163079459242596</v>
          </cell>
          <cell r="O44">
            <v>4221.9082677660208</v>
          </cell>
          <cell r="P44">
            <v>4009.4820666726368</v>
          </cell>
          <cell r="Q44">
            <v>6898112.6236848766</v>
          </cell>
          <cell r="R44">
            <v>4013.26</v>
          </cell>
          <cell r="S44">
            <v>6915056.0199999623</v>
          </cell>
          <cell r="T44">
            <v>1080.5898655312001</v>
          </cell>
          <cell r="U44">
            <v>-0.1213393837902421</v>
          </cell>
          <cell r="V44">
            <v>4001.18</v>
          </cell>
          <cell r="W44">
            <v>6355.7789999999904</v>
          </cell>
          <cell r="X44">
            <v>8295.19</v>
          </cell>
          <cell r="Y44">
            <v>-6.8098330934714957</v>
          </cell>
          <cell r="Z44">
            <v>-6.8342585596576031</v>
          </cell>
          <cell r="AA44">
            <v>-6.8296447604870556</v>
          </cell>
          <cell r="AB44">
            <v>5.8915538570571982E-2</v>
          </cell>
          <cell r="AC44">
            <v>1</v>
          </cell>
          <cell r="AD44">
            <v>1.0993602014809101</v>
          </cell>
          <cell r="AE44">
            <v>0.79504935890290696</v>
          </cell>
          <cell r="AF44">
            <v>282.20823000000001</v>
          </cell>
          <cell r="AG44">
            <v>282.20823000000001</v>
          </cell>
          <cell r="AH44">
            <v>0.7306824369440631</v>
          </cell>
          <cell r="AI44">
            <v>-1.213393837904402E-3</v>
          </cell>
          <cell r="AJ44">
            <v>-2.073156749295662E-3</v>
          </cell>
          <cell r="AK44">
            <v>3.4530668329151901E-2</v>
          </cell>
          <cell r="AL44">
            <v>1720.4498009912379</v>
          </cell>
          <cell r="AM44">
            <v>-0.90923078546432112</v>
          </cell>
          <cell r="AN44">
            <v>424.452493654406</v>
          </cell>
          <cell r="AO44">
            <v>2.8579885523872579</v>
          </cell>
          <cell r="AP44">
            <v>3.0357174202818138</v>
          </cell>
          <cell r="AQ44">
            <v>412.6587537128683</v>
          </cell>
          <cell r="AR44">
            <v>411.94694838011162</v>
          </cell>
          <cell r="AS44">
            <v>59.949762039371187</v>
          </cell>
          <cell r="AT44">
            <v>59.97645235154387</v>
          </cell>
          <cell r="AU44">
            <v>1.715465695528362</v>
          </cell>
          <cell r="AV44">
            <v>0.58278734594239268</v>
          </cell>
          <cell r="AW44">
            <v>7.8484850000000002</v>
          </cell>
          <cell r="AX44">
            <v>7.6</v>
          </cell>
          <cell r="AY44">
            <v>1593.6576227978301</v>
          </cell>
          <cell r="AZ44">
            <v>96.508194186163408</v>
          </cell>
          <cell r="BA44">
            <v>4756.8787785446821</v>
          </cell>
          <cell r="BB44">
            <v>4383.5358611424199</v>
          </cell>
          <cell r="BC44">
            <v>6948215.8866682015</v>
          </cell>
          <cell r="BD44">
            <v>4393.3999999999996</v>
          </cell>
          <cell r="BE44">
            <v>7001575.3999999864</v>
          </cell>
          <cell r="BF44">
            <v>1059.8583620802499</v>
          </cell>
          <cell r="BG44">
            <v>-2.2917827535340329E-2</v>
          </cell>
          <cell r="BH44">
            <v>4470.2</v>
          </cell>
          <cell r="BI44">
            <v>7931.2439999999997</v>
          </cell>
          <cell r="BJ44">
            <v>10625.7</v>
          </cell>
          <cell r="BK44">
            <v>-6.6323313371794228</v>
          </cell>
          <cell r="BL44">
            <v>-6.6545258590073599</v>
          </cell>
          <cell r="BM44">
            <v>-6.6555377663635706</v>
          </cell>
          <cell r="BN44">
            <v>7.1662664581982893E-2</v>
          </cell>
          <cell r="BO44">
            <v>1</v>
          </cell>
          <cell r="BP44">
            <v>1.1130302039862301</v>
          </cell>
          <cell r="BQ44">
            <v>0.80955797206312996</v>
          </cell>
          <cell r="BR44">
            <v>343.6189</v>
          </cell>
          <cell r="BS44">
            <v>343.6189</v>
          </cell>
          <cell r="BT44">
            <v>0.79480458880149296</v>
          </cell>
          <cell r="BU44">
            <v>-2.2917827535299921E-4</v>
          </cell>
          <cell r="BV44">
            <v>5.2160452851705303E-3</v>
          </cell>
          <cell r="BW44">
            <v>5.8922502904182578E-2</v>
          </cell>
          <cell r="BX44">
            <v>1585.07107202207</v>
          </cell>
          <cell r="BY44">
            <v>-9.2487405869390305E-2</v>
          </cell>
          <cell r="BZ44">
            <v>99.832337839786604</v>
          </cell>
          <cell r="CA44">
            <v>3.1116294135651308</v>
          </cell>
          <cell r="CB44">
            <v>7.527537456205935</v>
          </cell>
          <cell r="CC44">
            <v>96.81966855491558</v>
          </cell>
          <cell r="CD44">
            <v>92.843507999470887</v>
          </cell>
          <cell r="CE44">
            <v>67.654770439935689</v>
          </cell>
          <cell r="CF44">
            <v>67.549107229984969</v>
          </cell>
          <cell r="CG44">
            <v>2.0860312195549291</v>
          </cell>
          <cell r="CH44">
            <v>1.7244090093409881</v>
          </cell>
          <cell r="CI44">
            <v>8.4151989999999994</v>
          </cell>
          <cell r="CJ44">
            <v>8</v>
          </cell>
          <cell r="CK44">
            <v>1654.5212786510399</v>
          </cell>
          <cell r="CL44">
            <v>25.0208125997565</v>
          </cell>
          <cell r="CM44">
            <v>4044.4778022256751</v>
          </cell>
          <cell r="CN44">
            <v>3704.1269466575582</v>
          </cell>
          <cell r="CO44">
            <v>6147294.0136519466</v>
          </cell>
          <cell r="CP44">
            <v>3726.74</v>
          </cell>
          <cell r="CQ44">
            <v>6165970.6299999757</v>
          </cell>
          <cell r="CR44">
            <v>203.425294560503</v>
          </cell>
          <cell r="CS44">
            <v>6.3623279783486133</v>
          </cell>
          <cell r="CT44">
            <v>3726.74</v>
          </cell>
          <cell r="CU44">
            <v>5987.4629999999997</v>
          </cell>
          <cell r="CV44">
            <v>7659.76</v>
          </cell>
          <cell r="CW44">
            <v>-7.4193239155520363</v>
          </cell>
          <cell r="CX44">
            <v>-7.4564465698483486</v>
          </cell>
          <cell r="CY44">
            <v>-7.4479940852757824</v>
          </cell>
          <cell r="CZ44">
            <v>6.3219415563141618E-2</v>
          </cell>
          <cell r="DA44">
            <v>1.955800392</v>
          </cell>
          <cell r="DB44">
            <v>0.83122615233970198</v>
          </cell>
          <cell r="DC44">
            <v>0.63601112272590099</v>
          </cell>
          <cell r="DD44">
            <v>32.464708699168703</v>
          </cell>
          <cell r="DE44">
            <v>63.494489999999999</v>
          </cell>
          <cell r="DF44">
            <v>0.46637530304450803</v>
          </cell>
          <cell r="DG44">
            <v>4.4732934030974059E-3</v>
          </cell>
          <cell r="DH44">
            <v>2.208444892195759E-2</v>
          </cell>
          <cell r="DI44">
            <v>0.22195389064199231</v>
          </cell>
          <cell r="DJ44">
            <v>1659.5797342202311</v>
          </cell>
          <cell r="DK44">
            <v>7.7036609598368777E-2</v>
          </cell>
          <cell r="DL44">
            <v>19.076416067747399</v>
          </cell>
          <cell r="DM44">
            <v>5.1333886657471961</v>
          </cell>
          <cell r="DN44">
            <v>5.5179701326524944</v>
          </cell>
          <cell r="DO44">
            <v>18.1449645158851</v>
          </cell>
          <cell r="DP44">
            <v>18.078831542878788</v>
          </cell>
          <cell r="DQ44">
            <v>69.333285766385288</v>
          </cell>
          <cell r="DR44">
            <v>68.796128325093036</v>
          </cell>
          <cell r="DS44">
            <v>-1.232051901592079</v>
          </cell>
          <cell r="DT44">
            <v>3.9479672422348948E-2</v>
          </cell>
          <cell r="DU44">
            <v>6.7755289999999997</v>
          </cell>
          <cell r="DV44">
            <v>3.9</v>
          </cell>
          <cell r="DW44">
            <v>1862.06098311868</v>
          </cell>
          <cell r="DX44">
            <v>4.7699126980163697</v>
          </cell>
          <cell r="DY44">
            <v>402.45597477922701</v>
          </cell>
          <cell r="DZ44">
            <v>375.18745349582781</v>
          </cell>
          <cell r="EA44">
            <v>696261.68837243656</v>
          </cell>
          <cell r="EB44">
            <v>389.78</v>
          </cell>
          <cell r="EC44">
            <v>725794.12999999907</v>
          </cell>
          <cell r="ED44">
            <v>39.865463020338296</v>
          </cell>
          <cell r="EE44">
            <v>-2.3628788069378852</v>
          </cell>
          <cell r="EF44">
            <v>389.78</v>
          </cell>
          <cell r="EG44">
            <v>584.99799999999891</v>
          </cell>
          <cell r="EH44">
            <v>767.13</v>
          </cell>
          <cell r="EI44">
            <v>-7.1132399109175264</v>
          </cell>
          <cell r="EJ44">
            <v>-7.1399614715666324</v>
          </cell>
          <cell r="EK44">
            <v>-7.1362980986308582</v>
          </cell>
          <cell r="EL44">
            <v>5.8171767023550938E-2</v>
          </cell>
          <cell r="EM44">
            <v>0.99548245800000001</v>
          </cell>
          <cell r="EN44">
            <v>0.87909316111234004</v>
          </cell>
          <cell r="EO44">
            <v>0.92213433073086304</v>
          </cell>
          <cell r="EP44">
            <v>17.5910181633758</v>
          </cell>
          <cell r="EQ44">
            <v>17.51155</v>
          </cell>
          <cell r="ER44">
            <v>0.90356163276164492</v>
          </cell>
          <cell r="ES44">
            <v>-2.551989207744822E-2</v>
          </cell>
          <cell r="ET44">
            <v>7.0734194018040944E-3</v>
          </cell>
          <cell r="EU44" t="e">
            <v>#N/A</v>
          </cell>
          <cell r="EV44">
            <v>1855.7701807056269</v>
          </cell>
          <cell r="EW44">
            <v>-0.31613587559841122</v>
          </cell>
          <cell r="EX44">
            <v>4928.0930039883606</v>
          </cell>
          <cell r="EY44">
            <v>6.1948072576427871</v>
          </cell>
          <cell r="EZ44">
            <v>7.1829191485699662</v>
          </cell>
          <cell r="FA44">
            <v>4640.6157996333559</v>
          </cell>
          <cell r="FB44">
            <v>4597.8342847309104</v>
          </cell>
          <cell r="FC44">
            <v>65.927830346940766</v>
          </cell>
          <cell r="FD44">
            <v>65.995566731183132</v>
          </cell>
          <cell r="FE44">
            <v>3.4340467209086789</v>
          </cell>
          <cell r="FF44">
            <v>2.606133835547908</v>
          </cell>
          <cell r="FG44">
            <v>6.8482200000000004</v>
          </cell>
          <cell r="FH44">
            <v>5.3</v>
          </cell>
          <cell r="FI44">
            <v>1774.6792744750701</v>
          </cell>
          <cell r="FJ44">
            <v>1336.8219970832599</v>
          </cell>
          <cell r="FK44">
            <v>5383.7094579612158</v>
          </cell>
          <cell r="FL44">
            <v>5015.0211901192242</v>
          </cell>
          <cell r="FM44">
            <v>8968997.4198621027</v>
          </cell>
          <cell r="FN44">
            <v>5093.1400000000003</v>
          </cell>
          <cell r="FO44">
            <v>9038689.999999959</v>
          </cell>
          <cell r="FP44">
            <v>13245.991817346099</v>
          </cell>
          <cell r="FQ44">
            <v>0.21718662691527779</v>
          </cell>
          <cell r="FR44">
            <v>5093.1400000000003</v>
          </cell>
          <cell r="FS44">
            <v>8157.6835000000001</v>
          </cell>
          <cell r="FT44">
            <v>10322.69</v>
          </cell>
          <cell r="FU44">
            <v>-5.2303663475930753</v>
          </cell>
          <cell r="FV44">
            <v>-5.2914105425164237</v>
          </cell>
          <cell r="FW44">
            <v>-5.2854401439299057</v>
          </cell>
          <cell r="FX44">
            <v>7.2422317572839984E-2</v>
          </cell>
          <cell r="FY44">
            <v>27.76555686</v>
          </cell>
          <cell r="FZ44">
            <v>18.0556033090696</v>
          </cell>
          <cell r="GA44">
            <v>0.74534498145556993</v>
          </cell>
          <cell r="GB44">
            <v>138.899753368749</v>
          </cell>
          <cell r="GC44">
            <v>3856.6289999999999</v>
          </cell>
          <cell r="GD44">
            <v>0.70697125691469698</v>
          </cell>
          <cell r="GE44">
            <v>-4.4773763425577651E-5</v>
          </cell>
          <cell r="GF44">
            <v>1.4903764935754739E-2</v>
          </cell>
          <cell r="GG44">
            <v>6.5714468071673193E-2</v>
          </cell>
          <cell r="GH44">
            <v>1788.4266247036289</v>
          </cell>
          <cell r="GI44">
            <v>-0.23063138030338101</v>
          </cell>
          <cell r="GJ44">
            <v>3107.0727369854999</v>
          </cell>
          <cell r="GK44">
            <v>1.9148700513428101</v>
          </cell>
          <cell r="GL44">
            <v>2.5368366529722848</v>
          </cell>
          <cell r="GM44">
            <v>3048.694204702625</v>
          </cell>
          <cell r="GN44">
            <v>3030.2014753011531</v>
          </cell>
          <cell r="GO44">
            <v>68.50492781053245</v>
          </cell>
          <cell r="GP44">
            <v>68.769031410352056</v>
          </cell>
          <cell r="GQ44">
            <v>1.329966234826419</v>
          </cell>
          <cell r="GR44">
            <v>0.69716518337052946</v>
          </cell>
          <cell r="GS44">
            <v>8.1238360000000007</v>
          </cell>
          <cell r="GT44">
            <v>8.1</v>
          </cell>
          <cell r="GU44">
            <v>1453.8564385193999</v>
          </cell>
          <cell r="GV44">
            <v>621.88033662407304</v>
          </cell>
          <cell r="GW44">
            <v>44000.319163932807</v>
          </cell>
          <cell r="GX44">
            <v>40425.80539557834</v>
          </cell>
          <cell r="GY44">
            <v>58182135.699264303</v>
          </cell>
          <cell r="GZ44">
            <v>40281</v>
          </cell>
          <cell r="HA44">
            <v>58562791.199999951</v>
          </cell>
          <cell r="HB44">
            <v>9093.2099999999991</v>
          </cell>
          <cell r="HC44">
            <v>-0.21689893205469879</v>
          </cell>
          <cell r="HD44">
            <v>40181</v>
          </cell>
          <cell r="HE44">
            <v>63982.752500000002</v>
          </cell>
          <cell r="HF44">
            <v>80992</v>
          </cell>
          <cell r="HG44">
            <v>-6.7745593800220192</v>
          </cell>
          <cell r="HH44">
            <v>-6.7926875667914892</v>
          </cell>
          <cell r="HI44">
            <v>-6.789288289972788</v>
          </cell>
          <cell r="HJ44">
            <v>5.8764156501071453E-2</v>
          </cell>
          <cell r="HK44">
            <v>1</v>
          </cell>
          <cell r="HL44">
            <v>1.0602601943150101</v>
          </cell>
          <cell r="HM44">
            <v>0.81820421187386405</v>
          </cell>
          <cell r="HN44">
            <v>2542.2199999999998</v>
          </cell>
          <cell r="HO44">
            <v>2542.2199999999998</v>
          </cell>
          <cell r="HP44">
            <v>0.73452601466788903</v>
          </cell>
          <cell r="HQ44">
            <v>-2.1689893205452089E-3</v>
          </cell>
          <cell r="HR44">
            <v>-1.629066098359467E-3</v>
          </cell>
          <cell r="HS44">
            <v>3.134586631771083E-2</v>
          </cell>
          <cell r="HT44">
            <v>1439.232567661549</v>
          </cell>
          <cell r="HU44">
            <v>-0.16343494604772471</v>
          </cell>
          <cell r="HV44">
            <v>2108.0621970699699</v>
          </cell>
          <cell r="HW44">
            <v>3.8775998531303419</v>
          </cell>
          <cell r="HX44">
            <v>4.0062914305716513</v>
          </cell>
          <cell r="HY44">
            <v>2029.371298576883</v>
          </cell>
          <cell r="HZ44">
            <v>2026.8602678494551</v>
          </cell>
          <cell r="IA44">
            <v>74.431773711452308</v>
          </cell>
          <cell r="IB44">
            <v>73.68648947301034</v>
          </cell>
          <cell r="IC44">
            <v>-0.41820348143009062</v>
          </cell>
          <cell r="ID44">
            <v>0.61277122697802611</v>
          </cell>
          <cell r="IE44">
            <v>5.316967</v>
          </cell>
          <cell r="IF44">
            <v>3.8</v>
          </cell>
          <cell r="IG44">
            <v>1432.7696787196801</v>
          </cell>
          <cell r="IH44">
            <v>459.98143904686299</v>
          </cell>
          <cell r="II44">
            <v>2997.1393785555651</v>
          </cell>
          <cell r="IJ44">
            <v>2837.782466853761</v>
          </cell>
          <cell r="IK44">
            <v>4085358.3216464501</v>
          </cell>
          <cell r="IL44">
            <v>2912.41</v>
          </cell>
          <cell r="IM44">
            <v>4172812.739999983</v>
          </cell>
          <cell r="IN44">
            <v>4792.8175162375501</v>
          </cell>
          <cell r="IO44">
            <v>0.27873944231286968</v>
          </cell>
          <cell r="IP44">
            <v>2873.57</v>
          </cell>
          <cell r="IQ44">
            <v>4067.4205000000002</v>
          </cell>
          <cell r="IR44">
            <v>5460.4</v>
          </cell>
          <cell r="IS44">
            <v>-5.2213469642781707</v>
          </cell>
          <cell r="IT44">
            <v>-5.2367680643670296</v>
          </cell>
          <cell r="IU44">
            <v>-5.2456224842420349</v>
          </cell>
          <cell r="IV44">
            <v>7.1577753191906207E-2</v>
          </cell>
          <cell r="IW44">
            <v>7.4506458819999999</v>
          </cell>
          <cell r="IX44">
            <v>10.3359018942717</v>
          </cell>
          <cell r="IY44">
            <v>0.827289074078145</v>
          </cell>
          <cell r="IZ44">
            <v>233.958826873151</v>
          </cell>
          <cell r="JA44">
            <v>1743.14437</v>
          </cell>
          <cell r="JB44">
            <v>0.82845768834236688</v>
          </cell>
          <cell r="JC44">
            <v>3.35487650434576E-2</v>
          </cell>
          <cell r="JD44">
            <v>8.9858462359436574E-3</v>
          </cell>
          <cell r="JE44">
            <v>6.946312271627747E-2</v>
          </cell>
          <cell r="JF44">
            <v>1439.6305458099021</v>
          </cell>
          <cell r="JG44">
            <v>-0.45122604075914508</v>
          </cell>
          <cell r="JH44">
            <v>24.708065125077901</v>
          </cell>
          <cell r="JI44">
            <v>10.6016422071209</v>
          </cell>
          <cell r="JJ44">
            <v>16.662332972492841</v>
          </cell>
          <cell r="JK44">
            <v>22.339691013635889</v>
          </cell>
          <cell r="JL44">
            <v>21.179128254621549</v>
          </cell>
          <cell r="JM44">
            <v>64.651969025255696</v>
          </cell>
          <cell r="JN44">
            <v>64.340181355121985</v>
          </cell>
          <cell r="JO44">
            <v>3.8527571902924329</v>
          </cell>
          <cell r="JP44">
            <v>2.4367978540079882</v>
          </cell>
          <cell r="JQ44">
            <v>9.4865770000000005</v>
          </cell>
          <cell r="JR44">
            <v>4.5999999999999996</v>
          </cell>
          <cell r="JS44">
            <v>1998.48392246156</v>
          </cell>
          <cell r="JT44">
            <v>6.7693051020381301</v>
          </cell>
          <cell r="JU44">
            <v>671.1710358240905</v>
          </cell>
          <cell r="JV44">
            <v>607.49987870894063</v>
          </cell>
          <cell r="JW44">
            <v>1193639.4355773891</v>
          </cell>
          <cell r="JX44">
            <v>643.4</v>
          </cell>
          <cell r="JY44">
            <v>1285824.5557117681</v>
          </cell>
          <cell r="JZ44">
            <v>45.309309689999999</v>
          </cell>
          <cell r="KA44">
            <v>10.91119979620478</v>
          </cell>
          <cell r="KB44">
            <v>643.4</v>
          </cell>
          <cell r="KC44">
            <v>1043.1600000000001</v>
          </cell>
          <cell r="KD44">
            <v>1342.9</v>
          </cell>
          <cell r="KE44">
            <v>-7.2710916558126106</v>
          </cell>
          <cell r="KF44">
            <v>-7.3451121432854283</v>
          </cell>
          <cell r="KG44">
            <v>-7.3235008262888561</v>
          </cell>
          <cell r="KH44">
            <v>6.248158706423964E-2</v>
          </cell>
          <cell r="KI44">
            <v>1</v>
          </cell>
          <cell r="KJ44">
            <v>0.69795012791406297</v>
          </cell>
          <cell r="KK44">
            <v>0.66383830206729799</v>
          </cell>
          <cell r="KL44">
            <v>16.402159999999899</v>
          </cell>
          <cell r="KM44">
            <v>16.402159999999899</v>
          </cell>
          <cell r="KN44">
            <v>0.59044980214411402</v>
          </cell>
          <cell r="KO44">
            <v>0.10374391024068411</v>
          </cell>
          <cell r="KP44">
            <v>5.2509139366700312E-2</v>
          </cell>
          <cell r="KQ44">
            <v>2.9358806692805418E-2</v>
          </cell>
          <cell r="KR44">
            <v>1964.8389693741381</v>
          </cell>
          <cell r="KS44">
            <v>-0.82299912247238982</v>
          </cell>
          <cell r="KT44">
            <v>237.19933718926401</v>
          </cell>
          <cell r="KU44">
            <v>3.0179896891509461</v>
          </cell>
          <cell r="KV44">
            <v>11.335155626110049</v>
          </cell>
          <cell r="KW44">
            <v>230.25040374501111</v>
          </cell>
          <cell r="KX44">
            <v>213.04980969877639</v>
          </cell>
          <cell r="KY44">
            <v>62.037070585394822</v>
          </cell>
          <cell r="KZ44">
            <v>62.082453731859047</v>
          </cell>
          <cell r="LA44">
            <v>1.895688043016452</v>
          </cell>
          <cell r="LB44">
            <v>1.0882799426379819</v>
          </cell>
          <cell r="LC44">
            <v>9.6337550000000007</v>
          </cell>
          <cell r="LD44">
            <v>8.6</v>
          </cell>
          <cell r="LE44">
            <v>2136.734539</v>
          </cell>
          <cell r="LF44">
            <v>57.566118641915999</v>
          </cell>
          <cell r="LG44">
            <v>5262.8515948712693</v>
          </cell>
          <cell r="LH44">
            <v>4755.8413662077783</v>
          </cell>
          <cell r="LI44">
            <v>10101928.388291121</v>
          </cell>
          <cell r="LJ44">
            <v>4806.7299999999996</v>
          </cell>
          <cell r="LK44">
            <v>10270706.01064747</v>
          </cell>
          <cell r="LL44">
            <v>822.79472263451794</v>
          </cell>
          <cell r="LM44">
            <v>0.68644056452555891</v>
          </cell>
          <cell r="LN44">
            <v>4793.7700000000004</v>
          </cell>
          <cell r="LO44">
            <v>8477.1964999999909</v>
          </cell>
          <cell r="LP44">
            <v>11048.5</v>
          </cell>
          <cell r="LQ44">
            <v>-7.3746705984592156</v>
          </cell>
          <cell r="LR44">
            <v>-7.4460782250148867</v>
          </cell>
          <cell r="LS44">
            <v>-7.3936339122341046</v>
          </cell>
          <cell r="LT44">
            <v>4.1815486662460467E-2</v>
          </cell>
          <cell r="LU44">
            <v>1</v>
          </cell>
          <cell r="LV44">
            <v>0.90959016670155901</v>
          </cell>
          <cell r="LW44">
            <v>0.96662483427199608</v>
          </cell>
          <cell r="LX44">
            <v>229.28277</v>
          </cell>
          <cell r="LY44">
            <v>229.28277</v>
          </cell>
          <cell r="LZ44">
            <v>0.92411449476160701</v>
          </cell>
          <cell r="MA44">
            <v>-6.0044780624106883E-3</v>
          </cell>
          <cell r="MB44">
            <v>-1.844766713199639E-3</v>
          </cell>
          <cell r="MC44">
            <v>3.7509079465202787E-2</v>
          </cell>
          <cell r="MD44">
            <v>2124.1096181360249</v>
          </cell>
          <cell r="ME44">
            <v>-0.39906444979839201</v>
          </cell>
          <cell r="MF44">
            <v>1175.62600001134</v>
          </cell>
          <cell r="MG44">
            <v>3.0325346391775199</v>
          </cell>
          <cell r="MH44">
            <v>5.8579365029895358</v>
          </cell>
          <cell r="MI44">
            <v>1141.0240504403889</v>
          </cell>
          <cell r="MJ44">
            <v>1110.5695414515651</v>
          </cell>
          <cell r="MK44">
            <v>66.406271352252091</v>
          </cell>
          <cell r="ML44">
            <v>66.609156284175725</v>
          </cell>
          <cell r="MM44">
            <v>0.16886540525895549</v>
          </cell>
          <cell r="MN44">
            <v>0.39383688676108969</v>
          </cell>
          <cell r="MO44">
            <v>13.358568999999999</v>
          </cell>
          <cell r="MP44">
            <v>8.1999999999999993</v>
          </cell>
          <cell r="MQ44">
            <v>1694.86636427239</v>
          </cell>
          <cell r="MR44">
            <v>305.69100898169199</v>
          </cell>
          <cell r="MS44">
            <v>23269.897424320221</v>
          </cell>
          <cell r="MT44">
            <v>20161.372120663189</v>
          </cell>
          <cell r="MU44">
            <v>34462905.971821092</v>
          </cell>
          <cell r="MV44">
            <v>21296.7</v>
          </cell>
          <cell r="MW44">
            <v>36095060.499999806</v>
          </cell>
          <cell r="MX44">
            <v>3642.99243551155</v>
          </cell>
          <cell r="MY44">
            <v>0.52204013287953099</v>
          </cell>
          <cell r="MZ44">
            <v>21286.6</v>
          </cell>
          <cell r="NA44">
            <v>34934.983</v>
          </cell>
          <cell r="NB44">
            <v>45236</v>
          </cell>
          <cell r="NC44">
            <v>-7.1117234822167736</v>
          </cell>
          <cell r="ND44">
            <v>-7.1156577970803188</v>
          </cell>
          <cell r="NE44">
            <v>-7.1115209984953864</v>
          </cell>
          <cell r="NF44">
            <v>3.8515507948797177E-2</v>
          </cell>
          <cell r="NG44">
            <v>1</v>
          </cell>
          <cell r="NH44">
            <v>0.92743516997203201</v>
          </cell>
          <cell r="NI44">
            <v>0.91656785405358898</v>
          </cell>
          <cell r="NJ44">
            <v>1077.5409999999999</v>
          </cell>
          <cell r="NK44">
            <v>1077.5409999999999</v>
          </cell>
          <cell r="NL44">
            <v>0.86996841314108908</v>
          </cell>
          <cell r="NM44">
            <v>3.882344008080366E-3</v>
          </cell>
          <cell r="NN44">
            <v>1.1596627849214031E-2</v>
          </cell>
          <cell r="NO44">
            <v>1.315793103984705E-2</v>
          </cell>
          <cell r="NP44">
            <v>1709.353201040341</v>
          </cell>
          <cell r="NQ44">
            <v>-0.36744536358005447</v>
          </cell>
          <cell r="NR44">
            <v>233.795253734358</v>
          </cell>
          <cell r="NS44">
            <v>4.6392782011488656</v>
          </cell>
          <cell r="NT44">
            <v>6.4706480508131881</v>
          </cell>
          <cell r="NU44">
            <v>223.42972710967251</v>
          </cell>
          <cell r="NV44">
            <v>219.586579037989</v>
          </cell>
          <cell r="NW44">
            <v>68.006621742851621</v>
          </cell>
          <cell r="NX44">
            <v>67.770176341511501</v>
          </cell>
          <cell r="NY44">
            <v>3.0142161464589812</v>
          </cell>
          <cell r="NZ44">
            <v>0.92390174745204945</v>
          </cell>
          <cell r="OA44">
            <v>6.9716570000000004</v>
          </cell>
          <cell r="OB44">
            <v>7</v>
          </cell>
          <cell r="OC44">
            <v>1658.0253285164099</v>
          </cell>
          <cell r="OD44">
            <v>56.281907399328503</v>
          </cell>
          <cell r="OE44">
            <v>2699.0777303901459</v>
          </cell>
          <cell r="OF44">
            <v>2510.9072888639612</v>
          </cell>
          <cell r="OG44">
            <v>4155966.8600991098</v>
          </cell>
          <cell r="OH44">
            <v>2518.9</v>
          </cell>
          <cell r="OI44">
            <v>4176399.9999999851</v>
          </cell>
          <cell r="OJ44">
            <v>636.64518948677096</v>
          </cell>
          <cell r="OK44">
            <v>-8.8968510825870872E-2</v>
          </cell>
          <cell r="OL44">
            <v>2516.3000000000002</v>
          </cell>
          <cell r="OM44">
            <v>3982.6924999999901</v>
          </cell>
          <cell r="ON44">
            <v>5288.7</v>
          </cell>
          <cell r="OO44">
            <v>-6.7144527491188439</v>
          </cell>
          <cell r="OP44">
            <v>-6.7597912808732126</v>
          </cell>
          <cell r="OQ44">
            <v>-6.7566136069491858</v>
          </cell>
          <cell r="OR44">
            <v>6.5031609407636817E-2</v>
          </cell>
          <cell r="OS44">
            <v>1</v>
          </cell>
          <cell r="OT44">
            <v>1.1837402169453299</v>
          </cell>
          <cell r="OU44">
            <v>0.80009750844873295</v>
          </cell>
          <cell r="OV44">
            <v>187.059</v>
          </cell>
          <cell r="OW44">
            <v>187.059</v>
          </cell>
          <cell r="OX44">
            <v>0.78477277164305703</v>
          </cell>
          <cell r="OY44">
            <v>-1.7662749787434259E-2</v>
          </cell>
          <cell r="OZ44">
            <v>8.586552461281623E-3</v>
          </cell>
          <cell r="PA44">
            <v>6.5584412337443096E-2</v>
          </cell>
          <cell r="PB44">
            <v>1655.1653971976971</v>
          </cell>
          <cell r="PC44">
            <v>-0.38726193553707539</v>
          </cell>
          <cell r="PD44">
            <v>2233.0452086782698</v>
          </cell>
          <cell r="PE44">
            <v>2.6049317104964942</v>
          </cell>
          <cell r="PF44">
            <v>2.6700602898308778</v>
          </cell>
          <cell r="PG44">
            <v>2176.35270688439</v>
          </cell>
          <cell r="PH44">
            <v>2174.9721412206532</v>
          </cell>
          <cell r="PI44">
            <v>63.129946455262377</v>
          </cell>
          <cell r="PJ44">
            <v>62.999748344064017</v>
          </cell>
          <cell r="PK44">
            <v>-0.22225439501593061</v>
          </cell>
          <cell r="PL44">
            <v>0.44783032144586338</v>
          </cell>
          <cell r="PM44">
            <v>8.9477539999999998</v>
          </cell>
          <cell r="PN44">
            <v>8</v>
          </cell>
          <cell r="PO44">
            <v>1525.34966222451</v>
          </cell>
          <cell r="PP44">
            <v>506.88949921975501</v>
          </cell>
          <cell r="PQ44">
            <v>29383.839254649069</v>
          </cell>
          <cell r="PR44">
            <v>26754.645602387642</v>
          </cell>
          <cell r="PS44">
            <v>40640546.28244777</v>
          </cell>
          <cell r="PT44">
            <v>27089</v>
          </cell>
          <cell r="PU44">
            <v>41320196.999999747</v>
          </cell>
          <cell r="PV44">
            <v>6349.2165304627697</v>
          </cell>
          <cell r="PW44">
            <v>-0.69231700450600453</v>
          </cell>
          <cell r="PX44">
            <v>27431</v>
          </cell>
          <cell r="PY44">
            <v>46641.201000000001</v>
          </cell>
          <cell r="PZ44">
            <v>63775</v>
          </cell>
          <cell r="QA44">
            <v>-6.7524691292034529</v>
          </cell>
          <cell r="QB44">
            <v>-6.7659668872785561</v>
          </cell>
          <cell r="QC44">
            <v>-6.7674045837710244</v>
          </cell>
          <cell r="QD44">
            <v>5.7422793218824819E-2</v>
          </cell>
          <cell r="QE44">
            <v>1</v>
          </cell>
          <cell r="QF44">
            <v>1.12543020625879</v>
          </cell>
          <cell r="QG44">
            <v>0.86781776404205202</v>
          </cell>
          <cell r="QH44">
            <v>1937.8762999999999</v>
          </cell>
          <cell r="QI44">
            <v>1937.8762999999999</v>
          </cell>
          <cell r="QJ44">
            <v>0.82899352723542097</v>
          </cell>
          <cell r="QK44">
            <v>-5.3144023191108239E-3</v>
          </cell>
          <cell r="QL44">
            <v>2.5428749816514651E-3</v>
          </cell>
          <cell r="QM44">
            <v>5.1133376283162377E-2</v>
          </cell>
          <cell r="QN44">
            <v>1519.0089559183291</v>
          </cell>
          <cell r="QO44">
            <v>0.28824497030621732</v>
          </cell>
          <cell r="QP44">
            <v>52.473710844177603</v>
          </cell>
          <cell r="QQ44">
            <v>7.2768421655320381</v>
          </cell>
          <cell r="QR44">
            <v>8.6804441515369035</v>
          </cell>
          <cell r="QS44">
            <v>48.914294814167597</v>
          </cell>
          <cell r="QT44">
            <v>48.282569374681323</v>
          </cell>
          <cell r="QU44">
            <v>57.015702448597843</v>
          </cell>
          <cell r="QV44">
            <v>56.647993138461388</v>
          </cell>
          <cell r="QW44">
            <v>0.9600961748295056</v>
          </cell>
          <cell r="QX44">
            <v>0.2218492448344378</v>
          </cell>
          <cell r="QY44">
            <v>12.947395</v>
          </cell>
          <cell r="QZ44">
            <v>9.9</v>
          </cell>
          <cell r="RA44">
            <v>1929.6675774134701</v>
          </cell>
          <cell r="RB44">
            <v>12.632144671959701</v>
          </cell>
          <cell r="RC44">
            <v>1888.8270642541399</v>
          </cell>
          <cell r="RD44">
            <v>1644.273163378253</v>
          </cell>
          <cell r="RE44">
            <v>3177188.705665559</v>
          </cell>
          <cell r="RF44">
            <v>1712.88</v>
          </cell>
          <cell r="RG44">
            <v>3305288.9999999851</v>
          </cell>
          <cell r="RH44">
            <v>94.700223711907697</v>
          </cell>
          <cell r="RI44">
            <v>2.2745512924194911</v>
          </cell>
          <cell r="RJ44">
            <v>1712.88</v>
          </cell>
          <cell r="RK44">
            <v>3334.3229999999999</v>
          </cell>
          <cell r="RL44">
            <v>4312.75</v>
          </cell>
          <cell r="RM44">
            <v>-7.3896108344849489</v>
          </cell>
          <cell r="RN44">
            <v>-7.4340128750462942</v>
          </cell>
          <cell r="RO44">
            <v>-7.4341607964321579</v>
          </cell>
          <cell r="RP44">
            <v>8.4175459914076295E-2</v>
          </cell>
          <cell r="RQ44">
            <v>0.9738614140288</v>
          </cell>
          <cell r="RR44">
            <v>0.649657119063352</v>
          </cell>
          <cell r="RS44">
            <v>0.84668949354117595</v>
          </cell>
          <cell r="RT44">
            <v>44.428939658882904</v>
          </cell>
          <cell r="RU44">
            <v>43.267629999999997</v>
          </cell>
          <cell r="RV44">
            <v>0.89685624600412794</v>
          </cell>
          <cell r="RW44">
            <v>5.5638775207217661E-3</v>
          </cell>
          <cell r="RX44">
            <v>2.0381930194420219E-2</v>
          </cell>
          <cell r="RY44" t="e">
            <v>#N/A</v>
          </cell>
          <cell r="RZ44">
            <v>1932.275473704043</v>
          </cell>
          <cell r="SA44">
            <v>0.1028209371231492</v>
          </cell>
          <cell r="SB44">
            <v>40810.775328819502</v>
          </cell>
          <cell r="SC44">
            <v>0.92833726968855057</v>
          </cell>
          <cell r="SD44">
            <v>5.5372651452672228</v>
          </cell>
          <cell r="SE44">
            <v>40435.398454816372</v>
          </cell>
          <cell r="SF44">
            <v>38669.540349226729</v>
          </cell>
          <cell r="SG44">
            <v>56.633270033664978</v>
          </cell>
          <cell r="SH44">
            <v>56.271004459517037</v>
          </cell>
          <cell r="SI44">
            <v>0.29250204476340969</v>
          </cell>
          <cell r="SJ44">
            <v>1.423173596682314</v>
          </cell>
          <cell r="SK44">
            <v>6.2077299999999997</v>
          </cell>
          <cell r="SL44">
            <v>7.2</v>
          </cell>
          <cell r="SM44">
            <v>1788.11349786456</v>
          </cell>
          <cell r="SN44">
            <v>9594.0770304724701</v>
          </cell>
          <cell r="SO44">
            <v>4404.7355448584121</v>
          </cell>
          <cell r="SP44">
            <v>4131.301455019573</v>
          </cell>
          <cell r="SQ44">
            <v>7425882.7795511158</v>
          </cell>
          <cell r="SR44">
            <v>4113.91</v>
          </cell>
          <cell r="SS44">
            <v>7356137.9999999916</v>
          </cell>
          <cell r="ST44">
            <v>80539.176877132792</v>
          </cell>
          <cell r="SU44">
            <v>1.1268668394261769</v>
          </cell>
          <cell r="SV44">
            <v>4113.91</v>
          </cell>
          <cell r="SW44">
            <v>7827.7179999999898</v>
          </cell>
          <cell r="SX44">
            <v>10055.780000000001</v>
          </cell>
          <cell r="SY44">
            <v>-3.6142528843577129</v>
          </cell>
          <cell r="SZ44">
            <v>-3.6519888198005539</v>
          </cell>
          <cell r="TA44">
            <v>-3.6296271588142028</v>
          </cell>
          <cell r="TB44">
            <v>8.3842229301694757E-2</v>
          </cell>
          <cell r="TC44">
            <v>251.3519608</v>
          </cell>
          <cell r="TD44">
            <v>169.766031113201</v>
          </cell>
          <cell r="TE44">
            <v>0.88071837362616701</v>
          </cell>
          <cell r="TF44">
            <v>102.367444909146</v>
          </cell>
          <cell r="TG44">
            <v>25730.258000000002</v>
          </cell>
          <cell r="TH44">
            <v>0.69053433959622201</v>
          </cell>
          <cell r="TI44">
            <v>-1.463623076366807E-2</v>
          </cell>
          <cell r="TJ44">
            <v>-9.2890425680502726E-4</v>
          </cell>
          <cell r="TK44">
            <v>1.602929353805662E-2</v>
          </cell>
          <cell r="TL44">
            <v>1797.468149057144</v>
          </cell>
          <cell r="TM44">
            <v>-0.91506299468728791</v>
          </cell>
          <cell r="TN44">
            <v>218.139839123039</v>
          </cell>
          <cell r="TO44">
            <v>4.1131959277242114</v>
          </cell>
          <cell r="TP44">
            <v>10.24336922328477</v>
          </cell>
          <cell r="TQ44">
            <v>209.52179709714471</v>
          </cell>
          <cell r="TR44">
            <v>197.87116509585519</v>
          </cell>
          <cell r="TS44">
            <v>70.837495334187452</v>
          </cell>
          <cell r="TT44">
            <v>69.292891576596702</v>
          </cell>
          <cell r="TU44">
            <v>1.372532823355854</v>
          </cell>
          <cell r="TV44">
            <v>1.2099595767256941</v>
          </cell>
          <cell r="TW44">
            <v>7.2123781321363536</v>
          </cell>
          <cell r="TX44">
            <v>5</v>
          </cell>
          <cell r="TY44">
            <v>1764.8681150274899</v>
          </cell>
          <cell r="TZ44">
            <v>55.709882399741197</v>
          </cell>
          <cell r="UA44">
            <v>2284.4459707104929</v>
          </cell>
          <cell r="UB44">
            <v>2119.6830890784991</v>
          </cell>
          <cell r="UC44">
            <v>3711068.6904902649</v>
          </cell>
          <cell r="UD44">
            <v>2218.6</v>
          </cell>
          <cell r="UE44">
            <v>3915536.3999999892</v>
          </cell>
          <cell r="UF44">
            <v>512.58439791480407</v>
          </cell>
          <cell r="UG44">
            <v>1.4089925636766589</v>
          </cell>
          <cell r="UH44">
            <v>2218.83</v>
          </cell>
          <cell r="UI44">
            <v>3296.797</v>
          </cell>
          <cell r="UJ44">
            <v>4400.18</v>
          </cell>
          <cell r="UK44">
            <v>-6.665977438888639</v>
          </cell>
          <cell r="UL44">
            <v>-6.6784112166838323</v>
          </cell>
          <cell r="UM44">
            <v>-6.6714248967317049</v>
          </cell>
          <cell r="UN44">
            <v>5.5659256980940527E-2</v>
          </cell>
          <cell r="UO44">
            <v>1</v>
          </cell>
          <cell r="UP44">
            <v>1.21283022227668</v>
          </cell>
          <cell r="UQ44">
            <v>0.90340856943992409</v>
          </cell>
          <cell r="UR44">
            <v>197.0694</v>
          </cell>
          <cell r="US44">
            <v>197.0694</v>
          </cell>
          <cell r="UT44">
            <v>1.3403918403158801</v>
          </cell>
          <cell r="UU44" t="e">
            <v>#N/A</v>
          </cell>
          <cell r="UV44" t="e">
            <v>#N/A</v>
          </cell>
          <cell r="UW44">
            <v>6.5055857957893948E-3</v>
          </cell>
          <cell r="UX44">
            <v>1750.765814763186</v>
          </cell>
          <cell r="UY44">
            <v>-1.3159121938317699</v>
          </cell>
          <cell r="UZ44">
            <v>1913.56300045698</v>
          </cell>
          <cell r="VA44">
            <v>3.4463139509887109</v>
          </cell>
          <cell r="VB44">
            <v>3.7639884968683202</v>
          </cell>
          <cell r="VC44">
            <v>1849.8126490650959</v>
          </cell>
          <cell r="VD44">
            <v>1844.1494281175719</v>
          </cell>
          <cell r="VE44">
            <v>59.660820543205617</v>
          </cell>
          <cell r="VF44">
            <v>59.506002069333057</v>
          </cell>
          <cell r="VG44">
            <v>-0.16396090698123089</v>
          </cell>
          <cell r="VH44">
            <v>-0.1516294238781413</v>
          </cell>
          <cell r="VI44">
            <v>8.7092659999999995</v>
          </cell>
          <cell r="VJ44">
            <v>6.2</v>
          </cell>
          <cell r="VK44">
            <v>1786.21433579526</v>
          </cell>
          <cell r="VL44">
            <v>406.59779871211299</v>
          </cell>
          <cell r="VM44">
            <v>26691.962005648289</v>
          </cell>
          <cell r="VN44">
            <v>24367.288033957451</v>
          </cell>
          <cell r="VO44">
            <v>43186420.871656291</v>
          </cell>
          <cell r="VP44">
            <v>25102.2</v>
          </cell>
          <cell r="VQ44">
            <v>44837909.499999776</v>
          </cell>
          <cell r="VR44">
            <v>5851.4240765367304</v>
          </cell>
          <cell r="VS44">
            <v>5.4627209911339847E-3</v>
          </cell>
          <cell r="VT44">
            <v>24938.3</v>
          </cell>
          <cell r="VU44">
            <v>44855.915500000003</v>
          </cell>
          <cell r="VV44">
            <v>58756.2</v>
          </cell>
          <cell r="VW44">
            <v>-6.9313988382915737</v>
          </cell>
          <cell r="VX44">
            <v>-6.9413550112611526</v>
          </cell>
          <cell r="VY44">
            <v>-6.940888314584865</v>
          </cell>
          <cell r="VZ44">
            <v>5.3056849876553909E-2</v>
          </cell>
          <cell r="WA44">
            <v>1</v>
          </cell>
          <cell r="WB44">
            <v>1.0249001878345501</v>
          </cell>
          <cell r="WC44">
            <v>0.84748424776853992</v>
          </cell>
          <cell r="WD44">
            <v>1621.7145</v>
          </cell>
          <cell r="WE44">
            <v>1621.7145</v>
          </cell>
          <cell r="WF44">
            <v>0.8226975947469749</v>
          </cell>
          <cell r="WG44">
            <v>5.4627209910900203E-5</v>
          </cell>
          <cell r="WH44">
            <v>-4.3654384661621199E-5</v>
          </cell>
          <cell r="WI44">
            <v>4.266295616632048E-2</v>
          </cell>
          <cell r="WJ44">
            <v>1772.3113385237259</v>
          </cell>
          <cell r="WK44">
            <v>-0.37427087628424388</v>
          </cell>
          <cell r="WL44">
            <v>39.390935670799699</v>
          </cell>
          <cell r="WM44">
            <v>9.0916263412157416</v>
          </cell>
          <cell r="WN44">
            <v>15.763851443709109</v>
          </cell>
          <cell r="WO44">
            <v>36.108120294763147</v>
          </cell>
          <cell r="WP44">
            <v>34.026974033387077</v>
          </cell>
          <cell r="WQ44">
            <v>60.794888701284798</v>
          </cell>
          <cell r="WR44">
            <v>61.251864449198372</v>
          </cell>
          <cell r="WS44">
            <v>4.8036149443185572</v>
          </cell>
          <cell r="WT44">
            <v>3.2635407314574039</v>
          </cell>
          <cell r="WU44">
            <v>9.8059380000000012</v>
          </cell>
          <cell r="WV44">
            <v>4.3</v>
          </cell>
          <cell r="WW44">
            <v>1927.5718929438999</v>
          </cell>
          <cell r="WX44">
            <v>9.5613781051284903</v>
          </cell>
          <cell r="WY44">
            <v>1525.4455268784441</v>
          </cell>
          <cell r="WZ44">
            <v>1375.86128428897</v>
          </cell>
          <cell r="XA44">
            <v>2637278.6148284422</v>
          </cell>
          <cell r="XB44">
            <v>1448.96</v>
          </cell>
          <cell r="XC44">
            <v>2792974.5699999928</v>
          </cell>
          <cell r="XD44">
            <v>61.724758201821601</v>
          </cell>
          <cell r="XE44">
            <v>-6.6539470403593093</v>
          </cell>
          <cell r="XF44">
            <v>1448.96</v>
          </cell>
          <cell r="XG44">
            <v>2490.4474999999902</v>
          </cell>
          <cell r="XH44">
            <v>3231.29</v>
          </cell>
          <cell r="XI44">
            <v>-7.4171055915251802</v>
          </cell>
          <cell r="XJ44">
            <v>-7.4864383420383867</v>
          </cell>
          <cell r="XK44">
            <v>-7.4668397875297003</v>
          </cell>
          <cell r="XL44">
            <v>6.9588738902473343E-2</v>
          </cell>
          <cell r="XM44">
            <v>1</v>
          </cell>
          <cell r="XN44">
            <v>0.59540010911961205</v>
          </cell>
          <cell r="XO44">
            <v>0.73707464688437896</v>
          </cell>
          <cell r="XP44">
            <v>29.03406</v>
          </cell>
          <cell r="XQ44">
            <v>29.03406</v>
          </cell>
          <cell r="XR44">
            <v>0.68664489211811897</v>
          </cell>
          <cell r="XS44">
            <v>-6.359565632929276E-3</v>
          </cell>
          <cell r="XT44">
            <v>4.9362399834756487E-2</v>
          </cell>
          <cell r="XU44">
            <v>7.5749051809502921E-2</v>
          </cell>
          <cell r="XV44">
            <v>1916.8201365527621</v>
          </cell>
          <cell r="XW44">
            <v>0.42541779103317801</v>
          </cell>
          <cell r="XX44">
            <v>52.4412969343241</v>
          </cell>
          <cell r="XY44">
            <v>5.7475143174995358</v>
          </cell>
          <cell r="XZ44">
            <v>6.5346054505633688</v>
          </cell>
          <cell r="YA44">
            <v>49.59104454869054</v>
          </cell>
          <cell r="YB44">
            <v>49.224659642316048</v>
          </cell>
          <cell r="YC44">
            <v>59.572676080100742</v>
          </cell>
          <cell r="YD44">
            <v>59.911972085392307</v>
          </cell>
          <cell r="YE44">
            <v>2.9988397369077551</v>
          </cell>
          <cell r="YF44">
            <v>0.40383889667801037</v>
          </cell>
          <cell r="YG44">
            <v>4.3985240000000001</v>
          </cell>
          <cell r="YH44">
            <v>4.0999999999999996</v>
          </cell>
          <cell r="YI44">
            <v>1580.96870311468</v>
          </cell>
          <cell r="YJ44">
            <v>8.7988648959828488</v>
          </cell>
          <cell r="YK44">
            <v>216.32415760872539</v>
          </cell>
          <cell r="YL44">
            <v>332.54004457306678</v>
          </cell>
          <cell r="YM44">
            <v>519873.2209565012</v>
          </cell>
          <cell r="YN44">
            <v>333.26</v>
          </cell>
          <cell r="YO44">
            <v>526873.62999999826</v>
          </cell>
          <cell r="YP44">
            <v>98.851569705713004</v>
          </cell>
          <cell r="YQ44">
            <v>2.1022370475964891E-2</v>
          </cell>
          <cell r="YR44">
            <v>206.28</v>
          </cell>
          <cell r="YS44">
            <v>361.06999999999903</v>
          </cell>
          <cell r="YT44">
            <v>480.7</v>
          </cell>
          <cell r="YU44">
            <v>-6.2116378147153322</v>
          </cell>
          <cell r="YV44">
            <v>-6.2617910893320641</v>
          </cell>
          <cell r="YW44">
            <v>-6.258827701968559</v>
          </cell>
          <cell r="YX44">
            <v>5.1031748713411172E-2</v>
          </cell>
          <cell r="YY44">
            <v>1</v>
          </cell>
          <cell r="YZ44">
            <v>1.1667702138352201</v>
          </cell>
          <cell r="ZA44">
            <v>0.71779117223476507</v>
          </cell>
          <cell r="ZB44">
            <v>37.6419</v>
          </cell>
          <cell r="ZC44">
            <v>37.6419</v>
          </cell>
          <cell r="ZD44">
            <v>0.66054595025771112</v>
          </cell>
          <cell r="ZE44">
            <v>2.1022370475679789E-4</v>
          </cell>
          <cell r="ZF44">
            <v>2.1022370475679789E-4</v>
          </cell>
          <cell r="ZG44">
            <v>4.8361178374286981E-2</v>
          </cell>
          <cell r="ZH44">
            <v>1563.3402035052441</v>
          </cell>
          <cell r="ZI44">
            <v>-0.47149677446283178</v>
          </cell>
          <cell r="ZJ44">
            <v>29.088300092614499</v>
          </cell>
          <cell r="ZK44">
            <v>11.991819983804341</v>
          </cell>
          <cell r="ZL44">
            <v>23.58136076690154</v>
          </cell>
          <cell r="ZM44">
            <v>25.973593514973771</v>
          </cell>
          <cell r="ZN44">
            <v>23.53777293930327</v>
          </cell>
          <cell r="ZO44">
            <v>65.494477097756302</v>
          </cell>
          <cell r="ZP44">
            <v>64.209864805742612</v>
          </cell>
          <cell r="ZQ44">
            <v>4.1972741214946652</v>
          </cell>
          <cell r="ZR44">
            <v>3.0900023111933632</v>
          </cell>
          <cell r="ZS44">
            <v>11.877969999999999</v>
          </cell>
          <cell r="ZT44">
            <v>6.2</v>
          </cell>
          <cell r="ZU44">
            <v>2050.9041134511799</v>
          </cell>
          <cell r="ZV44">
            <v>10.1415492769578</v>
          </cell>
          <cell r="ZW44">
            <v>1112.1527422556969</v>
          </cell>
          <cell r="ZX44">
            <v>980.05157317638839</v>
          </cell>
          <cell r="ZY44">
            <v>1994650.0751036729</v>
          </cell>
          <cell r="ZZ44">
            <v>1064.07</v>
          </cell>
          <cell r="AAA44">
            <v>2182305.5399999968</v>
          </cell>
          <cell r="AAB44">
            <v>56.418950489243223</v>
          </cell>
          <cell r="AAC44">
            <v>12.115994086427429</v>
          </cell>
          <cell r="AAD44">
            <v>1064.07</v>
          </cell>
          <cell r="AAE44">
            <v>1732.059</v>
          </cell>
          <cell r="AAF44">
            <v>2201.0300000000002</v>
          </cell>
          <cell r="AAG44">
            <v>-7.528475852615963</v>
          </cell>
          <cell r="AAH44">
            <v>-7.6208675042527076</v>
          </cell>
          <cell r="AAI44">
            <v>-7.5832878731825364</v>
          </cell>
          <cell r="AAJ44">
            <v>6.6035162983356488E-2</v>
          </cell>
          <cell r="AAK44">
            <v>0.99609675528312303</v>
          </cell>
          <cell r="AAL44">
            <v>0.71647113130842699</v>
          </cell>
          <cell r="AAM44">
            <v>0.74234709816511002</v>
          </cell>
          <cell r="AAN44">
            <v>21.5936151643083</v>
          </cell>
          <cell r="AAO44">
            <v>21.509329999999999</v>
          </cell>
          <cell r="AAP44">
            <v>0.65758692958352694</v>
          </cell>
          <cell r="AAQ44">
            <v>0.17955215614682959</v>
          </cell>
          <cell r="AAR44">
            <v>0.10101468993192909</v>
          </cell>
          <cell r="AAS44">
            <v>8.258667462833863E-2</v>
          </cell>
          <cell r="AAT44">
            <v>2035.2501130516309</v>
          </cell>
          <cell r="AAU44">
            <v>-1.1821871612430199</v>
          </cell>
          <cell r="AAV44">
            <v>7.8613866872252194</v>
          </cell>
          <cell r="AAW44">
            <v>1.113734061997085</v>
          </cell>
          <cell r="AAX44">
            <v>0.68938754851086692</v>
          </cell>
          <cell r="AAY44">
            <v>7.7747961344252916</v>
          </cell>
          <cell r="AAZ44">
            <v>7.8075623247163994</v>
          </cell>
          <cell r="ABA44">
            <v>57.313737140910987</v>
          </cell>
          <cell r="ABB44">
            <v>57.101237849413017</v>
          </cell>
          <cell r="ABC44">
            <v>1.278338573086391</v>
          </cell>
          <cell r="ABD44">
            <v>0.87651895403491054</v>
          </cell>
          <cell r="ABE44">
            <v>6.7858510000000001</v>
          </cell>
          <cell r="ABF44">
            <v>6.5</v>
          </cell>
          <cell r="ABG44">
            <v>2005.9000767278501</v>
          </cell>
          <cell r="ABH44">
            <v>1.58072053171798</v>
          </cell>
          <cell r="ABI44">
            <v>180.5366982022999</v>
          </cell>
          <cell r="ABJ44">
            <v>168.2857468619722</v>
          </cell>
          <cell r="ABK44">
            <v>335462.43672636547</v>
          </cell>
          <cell r="ABL44">
            <v>169.43</v>
          </cell>
          <cell r="ABM44">
            <v>339859.64999999967</v>
          </cell>
          <cell r="ABN44">
            <v>16.4476692856216</v>
          </cell>
          <cell r="ABO44">
            <v>-1.607411662610891</v>
          </cell>
          <cell r="ABP44">
            <v>169.43</v>
          </cell>
          <cell r="ABQ44">
            <v>316.16950000000003</v>
          </cell>
          <cell r="ABR44">
            <v>406.83</v>
          </cell>
          <cell r="ABS44">
            <v>-7.1966885208651643</v>
          </cell>
          <cell r="ABT44">
            <v>-7.1928996695791412</v>
          </cell>
          <cell r="ABU44">
            <v>-7.1992995103619633</v>
          </cell>
          <cell r="ABV44">
            <v>5.7516853063039351E-2</v>
          </cell>
          <cell r="ABW44">
            <v>1</v>
          </cell>
          <cell r="ABX44">
            <v>0.71938513184247899</v>
          </cell>
          <cell r="ABY44">
            <v>0.73500900412258996</v>
          </cell>
          <cell r="ABZ44">
            <v>5.7781899999999906</v>
          </cell>
          <cell r="ACA44">
            <v>5.7781899999999906</v>
          </cell>
          <cell r="ACB44">
            <v>0.71438070478834004</v>
          </cell>
          <cell r="ACC44">
            <v>-1.6074116626110899E-2</v>
          </cell>
          <cell r="ACD44">
            <v>1.0247853178648819E-2</v>
          </cell>
          <cell r="ACE44">
            <v>9.2592340110191185E-2</v>
          </cell>
          <cell r="ACF44">
            <v>1993.409679558373</v>
          </cell>
          <cell r="ACG44">
            <v>-0.20797321617381789</v>
          </cell>
          <cell r="ACH44">
            <v>740.12571481661689</v>
          </cell>
          <cell r="ACI44">
            <v>1.914972643799095</v>
          </cell>
          <cell r="ACJ44">
            <v>3.1973482386128178</v>
          </cell>
          <cell r="ACK44">
            <v>726.21882302163283</v>
          </cell>
          <cell r="ACL44">
            <v>717.19450882138835</v>
          </cell>
          <cell r="ACM44">
            <v>74.988899152408848</v>
          </cell>
          <cell r="ACN44">
            <v>74.309281326536023</v>
          </cell>
          <cell r="ACO44">
            <v>0.95334187066553611</v>
          </cell>
          <cell r="ACP44">
            <v>0.57079220814673093</v>
          </cell>
          <cell r="ACQ44">
            <v>5.0560460000000003</v>
          </cell>
          <cell r="ACR44">
            <v>5.2</v>
          </cell>
          <cell r="ACS44">
            <v>1439.5090577646099</v>
          </cell>
          <cell r="ACT44">
            <v>165.435649456829</v>
          </cell>
          <cell r="ACU44">
            <v>9174.5303983596095</v>
          </cell>
          <cell r="ACV44">
            <v>8710.6619211345642</v>
          </cell>
          <cell r="ACW44">
            <v>12521910.573377609</v>
          </cell>
          <cell r="ACX44">
            <v>8777</v>
          </cell>
          <cell r="ACY44">
            <v>12634570.99999998</v>
          </cell>
          <cell r="ACZ44">
            <v>1848.06458521229</v>
          </cell>
          <cell r="ADA44">
            <v>1.4161110717611389</v>
          </cell>
          <cell r="ADB44">
            <v>8669</v>
          </cell>
          <cell r="ADC44">
            <v>12346.4125</v>
          </cell>
          <cell r="ADD44">
            <v>16382</v>
          </cell>
          <cell r="ADE44">
            <v>-6.6546086876482766</v>
          </cell>
          <cell r="ADF44">
            <v>-6.6731126414407944</v>
          </cell>
          <cell r="ADG44">
            <v>-6.6677554254795224</v>
          </cell>
          <cell r="ADH44">
            <v>6.2461781734206731E-2</v>
          </cell>
          <cell r="ADI44">
            <v>1</v>
          </cell>
          <cell r="ADJ44">
            <v>1.0892501996280399</v>
          </cell>
          <cell r="ADK44">
            <v>0.8414448890676709</v>
          </cell>
          <cell r="ADL44">
            <v>622.77499999999998</v>
          </cell>
          <cell r="ADM44">
            <v>622.77499999999998</v>
          </cell>
          <cell r="ADN44">
            <v>0.7802110235882761</v>
          </cell>
          <cell r="ADO44">
            <v>1.41611107176117E-2</v>
          </cell>
          <cell r="ADP44">
            <v>1.3669315059520031E-2</v>
          </cell>
          <cell r="ADQ44">
            <v>5.0664894276859093E-2</v>
          </cell>
          <cell r="ADR44">
            <v>1437.5383509025719</v>
          </cell>
          <cell r="ADS44">
            <v>-0.2006249671081983</v>
          </cell>
          <cell r="ADT44">
            <v>1553.02400185599</v>
          </cell>
          <cell r="ADU44">
            <v>2.893627600146687</v>
          </cell>
          <cell r="ADV44">
            <v>2.1394183733546068</v>
          </cell>
          <cell r="ADW44">
            <v>1509.349060848717</v>
          </cell>
          <cell r="ADX44">
            <v>1520.494268118068</v>
          </cell>
          <cell r="ADY44">
            <v>56.327101829699266</v>
          </cell>
          <cell r="ADZ44">
            <v>57.042782346444334</v>
          </cell>
          <cell r="AEA44">
            <v>2.0273206275236428</v>
          </cell>
          <cell r="AEB44">
            <v>1.823272515588048</v>
          </cell>
          <cell r="AEC44">
            <v>13.219220999999999</v>
          </cell>
          <cell r="AED44">
            <v>10</v>
          </cell>
          <cell r="AEE44">
            <v>2077.61444058089</v>
          </cell>
          <cell r="AEF44">
            <v>297.01499925952902</v>
          </cell>
          <cell r="AEG44">
            <v>17053.853037414901</v>
          </cell>
          <cell r="AEH44">
            <v>14799.46651538381</v>
          </cell>
          <cell r="AEI44">
            <v>30657545.21198298</v>
          </cell>
          <cell r="AEJ44">
            <v>15155.9</v>
          </cell>
          <cell r="AEK44">
            <v>31488116.69999991</v>
          </cell>
          <cell r="AEL44">
            <v>2668.5271121288201</v>
          </cell>
          <cell r="AEM44">
            <v>3.027295548062892</v>
          </cell>
          <cell r="AEN44">
            <v>15155.9</v>
          </cell>
          <cell r="AEO44">
            <v>29896.600999999999</v>
          </cell>
          <cell r="AEP44">
            <v>38115.97</v>
          </cell>
          <cell r="AEQ44">
            <v>-6.6356179165912108</v>
          </cell>
          <cell r="AER44">
            <v>-6.6449615963587609</v>
          </cell>
          <cell r="AES44">
            <v>-6.6467680193759371</v>
          </cell>
          <cell r="AET44">
            <v>6.576746924433155E-2</v>
          </cell>
          <cell r="AEU44">
            <v>3.7837019609999998</v>
          </cell>
          <cell r="AEV44">
            <v>2.3476004302472302</v>
          </cell>
          <cell r="AEW44">
            <v>0.89910705230832089</v>
          </cell>
          <cell r="AEX44">
            <v>314.35615496672</v>
          </cell>
          <cell r="AEY44">
            <v>1189.43</v>
          </cell>
          <cell r="AEZ44">
            <v>0.73150344870162398</v>
          </cell>
          <cell r="AFA44">
            <v>9.4577085919548762E-3</v>
          </cell>
          <cell r="AFB44">
            <v>2.172888083353737E-2</v>
          </cell>
          <cell r="AFC44">
            <v>8.1735226967621394E-2</v>
          </cell>
          <cell r="AFD44">
            <v>2071.5304284863878</v>
          </cell>
          <cell r="AFE44">
            <v>-0.2357747066017879</v>
          </cell>
          <cell r="AFF44">
            <v>207.923429536101</v>
          </cell>
          <cell r="AFG44">
            <v>0.7852474654619801</v>
          </cell>
          <cell r="AFH44">
            <v>3.006808899521451</v>
          </cell>
          <cell r="AFI44">
            <v>206.30343702569581</v>
          </cell>
          <cell r="AFJ44">
            <v>201.85406358808871</v>
          </cell>
          <cell r="AFK44">
            <v>69.517012437863528</v>
          </cell>
          <cell r="AFL44">
            <v>69.326614298723541</v>
          </cell>
          <cell r="AFM44">
            <v>1.096347125708341</v>
          </cell>
          <cell r="AFN44">
            <v>0.43633232088131629</v>
          </cell>
          <cell r="AFO44">
            <v>9.5637850000000011</v>
          </cell>
          <cell r="AFP44">
            <v>9.5</v>
          </cell>
          <cell r="AFQ44">
            <v>1903.4842894906301</v>
          </cell>
          <cell r="AFR44">
            <v>45.265255925523697</v>
          </cell>
          <cell r="AFS44">
            <v>5577.5878283012798</v>
          </cell>
          <cell r="AFT44">
            <v>5044.1593202163758</v>
          </cell>
          <cell r="AFU44">
            <v>9547167.9315836895</v>
          </cell>
          <cell r="AFV44">
            <v>5061.58</v>
          </cell>
          <cell r="AFW44">
            <v>9634638.009999983</v>
          </cell>
          <cell r="AFX44">
            <v>590.77392027609994</v>
          </cell>
          <cell r="AFY44">
            <v>1.607052408590159</v>
          </cell>
          <cell r="AFZ44">
            <v>5108.45</v>
          </cell>
          <cell r="AGA44">
            <v>8045.3774999999896</v>
          </cell>
          <cell r="AGB44">
            <v>10542.96</v>
          </cell>
          <cell r="AGC44">
            <v>-7.3489007453454116</v>
          </cell>
          <cell r="AGD44">
            <v>-7.3592100233502276</v>
          </cell>
          <cell r="AGE44">
            <v>-7.3507944379756376</v>
          </cell>
          <cell r="AGF44">
            <v>5.5758477218146481E-2</v>
          </cell>
          <cell r="AGG44">
            <v>1</v>
          </cell>
          <cell r="AGH44">
            <v>0.81905015010819304</v>
          </cell>
          <cell r="AGI44">
            <v>0.843980884653171</v>
          </cell>
          <cell r="AGJ44">
            <v>175.48339999999999</v>
          </cell>
          <cell r="AGK44">
            <v>175.48339999999999</v>
          </cell>
          <cell r="AGL44">
            <v>0.830915749855204</v>
          </cell>
          <cell r="AGM44">
            <v>-2.4583594031988971E-2</v>
          </cell>
          <cell r="AGN44">
            <v>5.1030439251883823E-4</v>
          </cell>
          <cell r="AGO44">
            <v>2.1278873971644241E-2</v>
          </cell>
          <cell r="AGP44">
            <v>1892.7173638865461</v>
          </cell>
          <cell r="AGQ44">
            <v>-0.1032645279549937</v>
          </cell>
          <cell r="AGR44">
            <v>794.89079400000003</v>
          </cell>
          <cell r="AGS44">
            <v>4.7207094913058079</v>
          </cell>
          <cell r="AGT44">
            <v>7.9662393989591074</v>
          </cell>
          <cell r="AGU44">
            <v>759.05787676695797</v>
          </cell>
          <cell r="AGV44">
            <v>736.24014175644561</v>
          </cell>
          <cell r="AGW44">
            <v>63.716351265180059</v>
          </cell>
          <cell r="AGX44">
            <v>62.354720778924758</v>
          </cell>
          <cell r="AGY44">
            <v>1.9088095498434039</v>
          </cell>
          <cell r="AGZ44">
            <v>4.0257516948964964</v>
          </cell>
          <cell r="AHA44">
            <v>8.1107800000000001</v>
          </cell>
          <cell r="AHB44">
            <v>7.8</v>
          </cell>
          <cell r="AHC44">
            <v>1839.9349628969101</v>
          </cell>
          <cell r="AHD44">
            <v>237.994797680332</v>
          </cell>
          <cell r="AHE44">
            <v>10071.215244041539</v>
          </cell>
          <cell r="AHF44">
            <v>9254.3611322708639</v>
          </cell>
          <cell r="AHG44">
            <v>17073023.984724909</v>
          </cell>
          <cell r="AHH44">
            <v>9488.43</v>
          </cell>
          <cell r="AHI44">
            <v>17458094.099999931</v>
          </cell>
          <cell r="AHJ44">
            <v>1254.0329878508601</v>
          </cell>
          <cell r="AHK44">
            <v>-5.189927665315941</v>
          </cell>
          <cell r="AHL44">
            <v>9488.43</v>
          </cell>
          <cell r="AHM44">
            <v>16151.487999999999</v>
          </cell>
          <cell r="AHN44">
            <v>20882.98</v>
          </cell>
          <cell r="AHO44">
            <v>-6.6576913340730597</v>
          </cell>
          <cell r="AHP44">
            <v>-6.7135658134966496</v>
          </cell>
          <cell r="AHQ44">
            <v>-6.689320631174378</v>
          </cell>
          <cell r="AHR44">
            <v>9.1521127696274532E-2</v>
          </cell>
          <cell r="AHS44">
            <v>3.3352988240000001</v>
          </cell>
          <cell r="AHT44">
            <v>1.8841203453047399</v>
          </cell>
          <cell r="AHU44">
            <v>0.77684499969446197</v>
          </cell>
          <cell r="AHV44">
            <v>127.63207210605199</v>
          </cell>
          <cell r="AHW44">
            <v>425.69109999999898</v>
          </cell>
          <cell r="AHX44">
            <v>0.52754304003914398</v>
          </cell>
          <cell r="AHY44">
            <v>-5.293900628104739E-2</v>
          </cell>
          <cell r="AHZ44">
            <v>4.6400657251924562E-2</v>
          </cell>
          <cell r="AIA44">
            <v>8.685232443585994E-2</v>
          </cell>
          <cell r="AIB44">
            <v>1844.862518406549</v>
          </cell>
          <cell r="AIC44">
            <v>-0.33962961755169552</v>
          </cell>
          <cell r="AID44">
            <v>4225.8720027040199</v>
          </cell>
          <cell r="AIE44">
            <v>3.3881866442908581</v>
          </cell>
          <cell r="AIF44">
            <v>4.4957747043262941</v>
          </cell>
          <cell r="AIG44">
            <v>4087.3838103411349</v>
          </cell>
          <cell r="AIH44">
            <v>4044.060168615661</v>
          </cell>
          <cell r="AII44">
            <v>71.982250252742332</v>
          </cell>
          <cell r="AIJ44">
            <v>71.508112021543468</v>
          </cell>
          <cell r="AIK44">
            <v>0.26743356047358452</v>
          </cell>
          <cell r="AIL44">
            <v>0.67040642895772606</v>
          </cell>
          <cell r="AIM44">
            <v>6.3704370000000008</v>
          </cell>
          <cell r="AIN44">
            <v>6.3</v>
          </cell>
          <cell r="AIO44">
            <v>1612.57410636442</v>
          </cell>
          <cell r="AIP44">
            <v>990.49399794629392</v>
          </cell>
          <cell r="AIQ44">
            <v>4864.225622367373</v>
          </cell>
          <cell r="AIR44">
            <v>4554.3531935566016</v>
          </cell>
          <cell r="AIS44">
            <v>7336132.7368960893</v>
          </cell>
          <cell r="AIT44">
            <v>4588</v>
          </cell>
          <cell r="AIU44">
            <v>7398489.999999959</v>
          </cell>
          <cell r="AIV44">
            <v>13563.315605542901</v>
          </cell>
          <cell r="AIW44">
            <v>2.330183897897387</v>
          </cell>
          <cell r="AIX44">
            <v>4508</v>
          </cell>
          <cell r="AIY44">
            <v>6802.3409999999894</v>
          </cell>
          <cell r="AIZ44">
            <v>9146</v>
          </cell>
          <cell r="AJA44">
            <v>-5.2622237203270279</v>
          </cell>
          <cell r="AJB44">
            <v>-5.2949935639479353</v>
          </cell>
          <cell r="AJC44">
            <v>-5.2900425779838667</v>
          </cell>
          <cell r="AJD44">
            <v>4.8494201979834707E-2</v>
          </cell>
          <cell r="AJE44">
            <v>9.2501074509999999</v>
          </cell>
          <cell r="AJF44">
            <v>11.2356020591607</v>
          </cell>
          <cell r="AJG44">
            <v>0.88818134944536398</v>
          </cell>
          <cell r="AJH44">
            <v>358.06621896504902</v>
          </cell>
          <cell r="AJI44">
            <v>3312.1509999999998</v>
          </cell>
          <cell r="AJJ44">
            <v>0.74322571900958001</v>
          </cell>
          <cell r="AJK44">
            <v>3.2959711739745969E-2</v>
          </cell>
          <cell r="AJL44">
            <v>7.6282229603859206E-3</v>
          </cell>
          <cell r="AJM44">
            <v>6.1373720968286603E-2</v>
          </cell>
          <cell r="AJN44">
            <v>1610.795743131009</v>
          </cell>
          <cell r="AJO44">
            <v>0.33768704136694078</v>
          </cell>
          <cell r="AJP44">
            <v>42.2567698403628</v>
          </cell>
          <cell r="AJQ44">
            <v>8.3979953976416546</v>
          </cell>
          <cell r="AJR44">
            <v>8.5101829928314832</v>
          </cell>
          <cell r="AJS44">
            <v>38.98298089863215</v>
          </cell>
          <cell r="AJT44">
            <v>38.942676783758088</v>
          </cell>
          <cell r="AJU44">
            <v>64.571911352916786</v>
          </cell>
          <cell r="AJV44">
            <v>64.189288028733586</v>
          </cell>
          <cell r="AJW44">
            <v>3.192867355554263</v>
          </cell>
          <cell r="AJX44">
            <v>1.345556113612556</v>
          </cell>
          <cell r="AJY44">
            <v>5.6930529999999999</v>
          </cell>
          <cell r="AJZ44">
            <v>4.9000000000000004</v>
          </cell>
          <cell r="AKA44">
            <v>1654.89689686613</v>
          </cell>
          <cell r="AKB44">
            <v>11.9869006958945</v>
          </cell>
          <cell r="AKC44">
            <v>1020.321790700055</v>
          </cell>
          <cell r="AKD44">
            <v>962.23433038495182</v>
          </cell>
          <cell r="AKE44">
            <v>1614823.813451112</v>
          </cell>
          <cell r="AKF44">
            <v>976.11</v>
          </cell>
          <cell r="AKG44">
            <v>1615361.4099999981</v>
          </cell>
          <cell r="AKH44">
            <v>84.085695446223994</v>
          </cell>
          <cell r="AKI44">
            <v>0.66810303330717691</v>
          </cell>
          <cell r="AKJ44">
            <v>976.11</v>
          </cell>
          <cell r="AKK44">
            <v>1589.5515</v>
          </cell>
          <cell r="AKL44">
            <v>2018.87</v>
          </cell>
          <cell r="AKM44">
            <v>-7.0991732154424714</v>
          </cell>
          <cell r="AKN44">
            <v>-7.1657366984927124</v>
          </cell>
          <cell r="AKO44">
            <v>-7.1795962679241931</v>
          </cell>
          <cell r="AKP44">
            <v>9.0833756219895256E-2</v>
          </cell>
          <cell r="AKQ44">
            <v>1</v>
          </cell>
          <cell r="AKR44">
            <v>0.79821814629028998</v>
          </cell>
          <cell r="AKS44">
            <v>0.82677663560144898</v>
          </cell>
          <cell r="AKT44">
            <v>34.936909999999997</v>
          </cell>
          <cell r="AKU44">
            <v>34.936909999999997</v>
          </cell>
          <cell r="AKV44">
            <v>0.73012913994299888</v>
          </cell>
          <cell r="AKW44">
            <v>-1.6532205450183361E-2</v>
          </cell>
          <cell r="AKX44">
            <v>4.1601374792726298E-3</v>
          </cell>
          <cell r="AKY44">
            <v>5.455043717162001E-2</v>
          </cell>
          <cell r="AKZ44">
            <v>1678.2022449823471</v>
          </cell>
          <cell r="ALA44">
            <v>-0.45497983132716252</v>
          </cell>
          <cell r="ALB44">
            <v>71.991624966036099</v>
          </cell>
          <cell r="ALC44">
            <v>6.3778669968934443</v>
          </cell>
          <cell r="ALD44">
            <v>7.6486816770978239</v>
          </cell>
          <cell r="ALE44">
            <v>67.675379285559913</v>
          </cell>
          <cell r="ALF44">
            <v>66.876457606774636</v>
          </cell>
          <cell r="ALG44">
            <v>57.819850497096418</v>
          </cell>
          <cell r="ALH44">
            <v>58.68413759588806</v>
          </cell>
          <cell r="ALI44">
            <v>6.8341895734167926</v>
          </cell>
          <cell r="ALJ44">
            <v>3.855722332459965</v>
          </cell>
          <cell r="ALK44">
            <v>13.970945</v>
          </cell>
          <cell r="ALL44">
            <v>11.1</v>
          </cell>
          <cell r="ALM44">
            <v>1791.2010730510699</v>
          </cell>
          <cell r="ALN44">
            <v>18.1526014311194</v>
          </cell>
          <cell r="ALO44">
            <v>2485.389421778299</v>
          </cell>
          <cell r="ALP44">
            <v>2138.1570326258352</v>
          </cell>
          <cell r="ALQ44">
            <v>3802792.9483911018</v>
          </cell>
          <cell r="ALR44">
            <v>2176.9699999999998</v>
          </cell>
          <cell r="ALS44">
            <v>3899390.999999987</v>
          </cell>
          <cell r="ALT44">
            <v>108.845542491649</v>
          </cell>
          <cell r="ALU44">
            <v>0.83331649170079736</v>
          </cell>
          <cell r="ALV44">
            <v>2176.9699999999998</v>
          </cell>
          <cell r="ALW44">
            <v>4235.1980000000003</v>
          </cell>
          <cell r="ALX44">
            <v>5396.57</v>
          </cell>
          <cell r="ALY44">
            <v>-7.2295407645255159</v>
          </cell>
          <cell r="ALZ44">
            <v>-7.2840953819071821</v>
          </cell>
          <cell r="AMA44">
            <v>-7.2750631243149719</v>
          </cell>
          <cell r="AMB44">
            <v>0.1307149225553724</v>
          </cell>
          <cell r="AMC44">
            <v>1.1211246100000001</v>
          </cell>
          <cell r="AMD44">
            <v>0.70121712851281004</v>
          </cell>
          <cell r="AME44">
            <v>0.78279582770809797</v>
          </cell>
          <cell r="AMF44">
            <v>56.354743653339312</v>
          </cell>
          <cell r="AMG44">
            <v>63.180689999999998</v>
          </cell>
          <cell r="AMH44">
            <v>0.71959110396793602</v>
          </cell>
          <cell r="AMI44">
            <v>-2.1177510137514319E-2</v>
          </cell>
          <cell r="AMJ44">
            <v>2.01646029765193E-2</v>
          </cell>
          <cell r="AMK44">
            <v>6.9467887245104568E-2</v>
          </cell>
          <cell r="AML44">
            <v>1778.5377268202581</v>
          </cell>
          <cell r="AMM44">
            <v>0.51738119659179294</v>
          </cell>
          <cell r="AMN44">
            <v>2028.0657371836701</v>
          </cell>
          <cell r="AMO44">
            <v>2.1237277674542638</v>
          </cell>
          <cell r="AMP44">
            <v>3.7497839425852049</v>
          </cell>
          <cell r="AMQ44">
            <v>1985.890822357929</v>
          </cell>
          <cell r="AMR44">
            <v>1954.766227085345</v>
          </cell>
          <cell r="AMS44">
            <v>67.8138651690806</v>
          </cell>
          <cell r="AMT44">
            <v>67.780108687513845</v>
          </cell>
          <cell r="AMU44">
            <v>1.167218367646772</v>
          </cell>
          <cell r="AMV44">
            <v>0.7171745776370031</v>
          </cell>
          <cell r="AMW44">
            <v>5.9180759999999992</v>
          </cell>
          <cell r="AMX44">
            <v>5.3</v>
          </cell>
          <cell r="AMY44">
            <v>1541.2133240000101</v>
          </cell>
          <cell r="AMZ44">
            <v>344.47556891079398</v>
          </cell>
          <cell r="ANA44">
            <v>31006.62684029117</v>
          </cell>
          <cell r="ANB44">
            <v>29171.631098846341</v>
          </cell>
          <cell r="ANC44">
            <v>44616970.466849737</v>
          </cell>
          <cell r="AND44">
            <v>29377.8993899999</v>
          </cell>
          <cell r="ANE44">
            <v>45277609.970999613</v>
          </cell>
          <cell r="ANF44">
            <v>4405.95063100271</v>
          </cell>
          <cell r="ANG44">
            <v>1.05971446210622</v>
          </cell>
          <cell r="ANH44">
            <v>29379</v>
          </cell>
          <cell r="ANI44">
            <v>45745.909</v>
          </cell>
          <cell r="ANJ44">
            <v>61319.140495457003</v>
          </cell>
          <cell r="ANK44">
            <v>-6.7803212684938288</v>
          </cell>
          <cell r="ANL44">
            <v>-6.8012832113903103</v>
          </cell>
          <cell r="ANM44">
            <v>-6.7917822447985774</v>
          </cell>
          <cell r="ANN44">
            <v>5.9762044750044527E-2</v>
          </cell>
          <cell r="ANO44">
            <v>0.68433678399999998</v>
          </cell>
          <cell r="ANP44">
            <v>0.89809416459467395</v>
          </cell>
          <cell r="ANQ44">
            <v>0.98984847068479098</v>
          </cell>
          <cell r="ANR44">
            <v>2257.1298753977198</v>
          </cell>
          <cell r="ANS44">
            <v>1544.6369999999999</v>
          </cell>
          <cell r="ANT44">
            <v>0.73379514434306303</v>
          </cell>
          <cell r="ANU44">
            <v>2.749127606002166E-2</v>
          </cell>
          <cell r="ANV44">
            <v>1.913360726409891E-2</v>
          </cell>
          <cell r="ANW44">
            <v>1.9968969622030781E-2</v>
          </cell>
          <cell r="ANX44">
            <v>1529.4643729611071</v>
          </cell>
          <cell r="ANY44">
            <v>-0.2401230540959087</v>
          </cell>
          <cell r="ANZ44">
            <v>17859.701058410701</v>
          </cell>
          <cell r="AOA44">
            <v>1.4038060131444929</v>
          </cell>
          <cell r="AOB44">
            <v>2.921666933477951</v>
          </cell>
          <cell r="AOC44">
            <v>17612.456337285439</v>
          </cell>
          <cell r="AOD44">
            <v>17352.712592533189</v>
          </cell>
          <cell r="AOE44">
            <v>72.11346500055437</v>
          </cell>
          <cell r="AOF44">
            <v>71.720772281393991</v>
          </cell>
          <cell r="AOG44">
            <v>0.60237491787118458</v>
          </cell>
          <cell r="AOH44">
            <v>0.96015451617104119</v>
          </cell>
          <cell r="AOI44">
            <v>5.7138439999999999</v>
          </cell>
          <cell r="AOJ44">
            <v>4.5999999999999996</v>
          </cell>
          <cell r="AOK44">
            <v>1681.2306757397901</v>
          </cell>
          <cell r="AOL44">
            <v>3752.6819386104999</v>
          </cell>
          <cell r="AOM44">
            <v>160401.6272408143</v>
          </cell>
          <cell r="AON44">
            <v>151236.52848681269</v>
          </cell>
          <cell r="AOO44">
            <v>253202159.08732411</v>
          </cell>
          <cell r="AOP44">
            <v>153861</v>
          </cell>
          <cell r="AOQ44">
            <v>258675832.99999991</v>
          </cell>
          <cell r="AOR44">
            <v>40310.991979413899</v>
          </cell>
          <cell r="AOS44">
            <v>0.1939669866270366</v>
          </cell>
          <cell r="AOT44">
            <v>153015</v>
          </cell>
          <cell r="AOU44">
            <v>223647.37876982699</v>
          </cell>
          <cell r="AOV44">
            <v>301696</v>
          </cell>
          <cell r="AOW44">
            <v>-6.5124367430717109</v>
          </cell>
          <cell r="AOX44">
            <v>-6.5147537179723694</v>
          </cell>
          <cell r="AOY44">
            <v>-6.5124753394824122</v>
          </cell>
          <cell r="AOZ44">
            <v>6.6788353614185308E-2</v>
          </cell>
          <cell r="APA44">
            <v>1.370478039</v>
          </cell>
          <cell r="APB44">
            <v>1.26656723212512</v>
          </cell>
          <cell r="APC44">
            <v>0.67493492012727396</v>
          </cell>
          <cell r="APD44">
            <v>10561.444684339</v>
          </cell>
          <cell r="APE44">
            <v>14474.227999999999</v>
          </cell>
          <cell r="APF44">
            <v>0.82050260054919699</v>
          </cell>
          <cell r="APG44">
            <v>1.9396698662699041E-3</v>
          </cell>
          <cell r="APH44">
            <v>1.699261474227626E-3</v>
          </cell>
          <cell r="API44">
            <v>-2.166106094172927E-2</v>
          </cell>
          <cell r="APJ44">
            <v>1674.2129802946549</v>
          </cell>
          <cell r="APK44">
            <v>-0.22674883965143611</v>
          </cell>
        </row>
        <row r="45">
          <cell r="A45">
            <v>2008</v>
          </cell>
          <cell r="B45">
            <v>360.11547120526302</v>
          </cell>
          <cell r="C45">
            <v>2.0567209699730471</v>
          </cell>
          <cell r="D45">
            <v>3.1919721787778021</v>
          </cell>
          <cell r="E45">
            <v>352.85816336507179</v>
          </cell>
          <cell r="F45">
            <v>348.97624650624078</v>
          </cell>
          <cell r="G45">
            <v>66.932969883403288</v>
          </cell>
          <cell r="H45">
            <v>66.747302171720804</v>
          </cell>
          <cell r="I45">
            <v>-0.1895865335519886</v>
          </cell>
          <cell r="J45">
            <v>0.85269572563104745</v>
          </cell>
          <cell r="K45">
            <v>5.0529489999999999</v>
          </cell>
          <cell r="L45">
            <v>4.4000000000000004</v>
          </cell>
          <cell r="M45">
            <v>1716.14697330936</v>
          </cell>
          <cell r="N45">
            <v>84.635510512657191</v>
          </cell>
          <cell r="O45">
            <v>4265.8013925500682</v>
          </cell>
          <cell r="P45">
            <v>4050.252623743223</v>
          </cell>
          <cell r="Q45">
            <v>6900650.2501844792</v>
          </cell>
          <cell r="R45">
            <v>4089.45</v>
          </cell>
          <cell r="S45">
            <v>7018097.239999962</v>
          </cell>
          <cell r="T45">
            <v>1101.5065616591</v>
          </cell>
          <cell r="U45">
            <v>0.68590700180417574</v>
          </cell>
          <cell r="V45">
            <v>4074.01</v>
          </cell>
          <cell r="W45">
            <v>6390.9719999999998</v>
          </cell>
          <cell r="X45">
            <v>8321.5400000000009</v>
          </cell>
          <cell r="Y45">
            <v>-6.8117289588070156</v>
          </cell>
          <cell r="Z45">
            <v>-6.8266314937297734</v>
          </cell>
          <cell r="AA45">
            <v>-6.8211178032307451</v>
          </cell>
          <cell r="AB45">
            <v>5.8966696262169639E-2</v>
          </cell>
          <cell r="AC45">
            <v>1</v>
          </cell>
          <cell r="AD45">
            <v>1.1010018004222299</v>
          </cell>
          <cell r="AE45">
            <v>0.81042394269600604</v>
          </cell>
          <cell r="AF45">
            <v>291.84620000000001</v>
          </cell>
          <cell r="AG45">
            <v>291.84620000000001</v>
          </cell>
          <cell r="AH45">
            <v>0.760549697180397</v>
          </cell>
          <cell r="AI45">
            <v>6.8590700180449016E-3</v>
          </cell>
          <cell r="AJ45">
            <v>1.460029065330861E-2</v>
          </cell>
          <cell r="AK45">
            <v>-2.419375097243283E-3</v>
          </cell>
          <cell r="AL45">
            <v>1703.757985299922</v>
          </cell>
          <cell r="AM45">
            <v>-0.97020068133918391</v>
          </cell>
          <cell r="AN45">
            <v>426.34939724885498</v>
          </cell>
          <cell r="AO45">
            <v>1.5367996066570691</v>
          </cell>
          <cell r="AP45">
            <v>1.9169261511328359</v>
          </cell>
          <cell r="AQ45">
            <v>419.89643055570781</v>
          </cell>
          <cell r="AR45">
            <v>418.33031406051288</v>
          </cell>
          <cell r="AS45">
            <v>60.268017238231742</v>
          </cell>
          <cell r="AT45">
            <v>60.123157890844283</v>
          </cell>
          <cell r="AU45">
            <v>-0.95901350564568943</v>
          </cell>
          <cell r="AV45">
            <v>0.4407960242163611</v>
          </cell>
          <cell r="AW45">
            <v>7.791633</v>
          </cell>
          <cell r="AX45">
            <v>7.1</v>
          </cell>
          <cell r="AY45">
            <v>1582.5052330262099</v>
          </cell>
          <cell r="AZ45">
            <v>98.348500046225013</v>
          </cell>
          <cell r="BA45">
            <v>4801.7783917785919</v>
          </cell>
          <cell r="BB45">
            <v>4427.6414420179017</v>
          </cell>
          <cell r="BC45">
            <v>7010849.642822749</v>
          </cell>
          <cell r="BD45">
            <v>4471.6000000000004</v>
          </cell>
          <cell r="BE45">
            <v>7076330.4000000004</v>
          </cell>
          <cell r="BF45">
            <v>1081.7202181227201</v>
          </cell>
          <cell r="BG45">
            <v>0.15440488526201609</v>
          </cell>
          <cell r="BH45">
            <v>4549.1000000000004</v>
          </cell>
          <cell r="BI45">
            <v>7986.5704999999998</v>
          </cell>
          <cell r="BJ45">
            <v>10710</v>
          </cell>
          <cell r="BK45">
            <v>-6.6419214722358797</v>
          </cell>
          <cell r="BL45">
            <v>-6.6508968718630026</v>
          </cell>
          <cell r="BM45">
            <v>-6.651129806121407</v>
          </cell>
          <cell r="BN45">
            <v>7.2166854308371872E-2</v>
          </cell>
          <cell r="BO45">
            <v>1</v>
          </cell>
          <cell r="BP45">
            <v>1.11713182679899</v>
          </cell>
          <cell r="BQ45">
            <v>0.82501136924251595</v>
          </cell>
          <cell r="BR45">
            <v>351.74310000000003</v>
          </cell>
          <cell r="BS45">
            <v>351.74310000000003</v>
          </cell>
          <cell r="BT45">
            <v>0.83499463857657508</v>
          </cell>
          <cell r="BU45">
            <v>1.544048852621498E-3</v>
          </cell>
          <cell r="BV45">
            <v>-6.4551940703486844E-3</v>
          </cell>
          <cell r="BW45">
            <v>1.770939736265421E-2</v>
          </cell>
          <cell r="BX45">
            <v>1583.4275956247141</v>
          </cell>
          <cell r="BY45">
            <v>-0.1036847133459196</v>
          </cell>
          <cell r="BZ45">
            <v>105.95161638834701</v>
          </cell>
          <cell r="CA45">
            <v>4.110312180371789</v>
          </cell>
          <cell r="CB45">
            <v>10.13098998009538</v>
          </cell>
          <cell r="CC45">
            <v>101.76860886247771</v>
          </cell>
          <cell r="CD45">
            <v>96.205088510959783</v>
          </cell>
          <cell r="CE45">
            <v>68.742917616250878</v>
          </cell>
          <cell r="CF45">
            <v>68.292415377561639</v>
          </cell>
          <cell r="CG45">
            <v>-0.2247330797057856</v>
          </cell>
          <cell r="CH45">
            <v>1.3827815772883061</v>
          </cell>
          <cell r="CI45">
            <v>7.9414429999999996</v>
          </cell>
          <cell r="CJ45">
            <v>6.5</v>
          </cell>
          <cell r="CK45">
            <v>1693.5960599268601</v>
          </cell>
          <cell r="CL45">
            <v>30.5169461755026</v>
          </cell>
          <cell r="CM45">
            <v>4053.1026089605198</v>
          </cell>
          <cell r="CN45">
            <v>3731.2277755384071</v>
          </cell>
          <cell r="CO45">
            <v>6191079.4626152227</v>
          </cell>
          <cell r="CP45">
            <v>3814.65</v>
          </cell>
          <cell r="CQ45">
            <v>6460476.2099999972</v>
          </cell>
          <cell r="CR45">
            <v>222.52572768984001</v>
          </cell>
          <cell r="CS45">
            <v>4.142573843183083</v>
          </cell>
          <cell r="CT45">
            <v>3814.65</v>
          </cell>
          <cell r="CU45">
            <v>5934.9234999999999</v>
          </cell>
          <cell r="CV45">
            <v>7623.4</v>
          </cell>
          <cell r="CW45">
            <v>-7.4215712463490942</v>
          </cell>
          <cell r="CX45">
            <v>-7.4401283800029887</v>
          </cell>
          <cell r="CY45">
            <v>-7.4341662695028994</v>
          </cell>
          <cell r="CZ45">
            <v>5.6121403539470267E-2</v>
          </cell>
          <cell r="DA45">
            <v>1.9558</v>
          </cell>
          <cell r="DB45">
            <v>0.87325242799320202</v>
          </cell>
          <cell r="DC45">
            <v>0.68755015244875295</v>
          </cell>
          <cell r="DD45">
            <v>37.2466765517946</v>
          </cell>
          <cell r="DE45">
            <v>72.847049999999996</v>
          </cell>
          <cell r="DF45">
            <v>0.52536461341195906</v>
          </cell>
          <cell r="DG45">
            <v>6.8955484579622861E-2</v>
          </cell>
          <cell r="DH45">
            <v>3.1893232136922273E-2</v>
          </cell>
          <cell r="DI45">
            <v>0.18237164008984541</v>
          </cell>
          <cell r="DJ45">
            <v>1659.260660312239</v>
          </cell>
          <cell r="DK45">
            <v>-1.9226187293885921E-2</v>
          </cell>
          <cell r="DL45">
            <v>19.772127198400799</v>
          </cell>
          <cell r="DM45">
            <v>4.8463061863974533</v>
          </cell>
          <cell r="DN45">
            <v>7.3227673422745942</v>
          </cell>
          <cell r="DO45">
            <v>18.858201034998402</v>
          </cell>
          <cell r="DP45">
            <v>18.423050102075159</v>
          </cell>
          <cell r="DQ45">
            <v>69.320015630546024</v>
          </cell>
          <cell r="DR45">
            <v>68.564955131026863</v>
          </cell>
          <cell r="DS45">
            <v>-1.3396011207635889</v>
          </cell>
          <cell r="DT45">
            <v>-0.12652852864691869</v>
          </cell>
          <cell r="DU45">
            <v>7.150099</v>
          </cell>
          <cell r="DV45">
            <v>3.7</v>
          </cell>
          <cell r="DW45">
            <v>1867.71948650591</v>
          </cell>
          <cell r="DX45">
            <v>5.1716716453789102</v>
          </cell>
          <cell r="DY45">
            <v>414.44944190888322</v>
          </cell>
          <cell r="DZ45">
            <v>384.81589650745059</v>
          </cell>
          <cell r="EA45">
            <v>712601.73908987688</v>
          </cell>
          <cell r="EB45">
            <v>403.51</v>
          </cell>
          <cell r="EC45">
            <v>753643.48999999976</v>
          </cell>
          <cell r="ED45">
            <v>42.785603675943612</v>
          </cell>
          <cell r="EE45">
            <v>1.367498930795263</v>
          </cell>
          <cell r="EF45">
            <v>403.51</v>
          </cell>
          <cell r="EG45">
            <v>604.46249999999998</v>
          </cell>
          <cell r="EH45">
            <v>786.63</v>
          </cell>
          <cell r="EI45">
            <v>-7.1266359221251623</v>
          </cell>
          <cell r="EJ45">
            <v>-7.1427789926155718</v>
          </cell>
          <cell r="EK45">
            <v>-7.1375633839173274</v>
          </cell>
          <cell r="EL45">
            <v>5.6478235023256523E-2</v>
          </cell>
          <cell r="EM45">
            <v>1</v>
          </cell>
          <cell r="EN45">
            <v>0.89404646199681703</v>
          </cell>
          <cell r="EO45">
            <v>0.96143120106659297</v>
          </cell>
          <cell r="EP45">
            <v>19.009540000000001</v>
          </cell>
          <cell r="EQ45">
            <v>19.009540000000001</v>
          </cell>
          <cell r="ER45">
            <v>0.93172178543814499</v>
          </cell>
          <cell r="ES45">
            <v>-1.6241441473033882E-2</v>
          </cell>
          <cell r="ET45">
            <v>6.6445858979266321E-3</v>
          </cell>
          <cell r="EU45">
            <v>8.0015392468120117E-2</v>
          </cell>
          <cell r="EV45">
            <v>1851.799121495179</v>
          </cell>
          <cell r="EW45">
            <v>-0.2139844282301184</v>
          </cell>
          <cell r="EX45">
            <v>5056.8280000000004</v>
          </cell>
          <cell r="EY45">
            <v>5.0931704352768392</v>
          </cell>
          <cell r="EZ45">
            <v>7.1530609695843683</v>
          </cell>
          <cell r="FA45">
            <v>4811.757014328844</v>
          </cell>
          <cell r="FB45">
            <v>4719.2566915427569</v>
          </cell>
          <cell r="FC45">
            <v>66.147448564678328</v>
          </cell>
          <cell r="FD45">
            <v>65.993117532035086</v>
          </cell>
          <cell r="FE45">
            <v>-0.32558179015778071</v>
          </cell>
          <cell r="FF45">
            <v>1.93232083183501</v>
          </cell>
          <cell r="FG45">
            <v>6.5384969999999996</v>
          </cell>
          <cell r="FH45">
            <v>4.4000000000000004</v>
          </cell>
          <cell r="FI45">
            <v>1789.28360055956</v>
          </cell>
          <cell r="FJ45">
            <v>1355.9000060000001</v>
          </cell>
          <cell r="FK45">
            <v>5430.8976679182497</v>
          </cell>
          <cell r="FL45">
            <v>5075.7985868283449</v>
          </cell>
          <cell r="FM45">
            <v>9068654.2887870297</v>
          </cell>
          <cell r="FN45">
            <v>5204.08</v>
          </cell>
          <cell r="FO45">
            <v>9311574.9999999944</v>
          </cell>
          <cell r="FP45">
            <v>13618.600158508099</v>
          </cell>
          <cell r="FQ45">
            <v>-1.7745032442595181</v>
          </cell>
          <cell r="FR45">
            <v>5204.08</v>
          </cell>
          <cell r="FS45">
            <v>8229.491</v>
          </cell>
          <cell r="FT45">
            <v>10429.69</v>
          </cell>
          <cell r="FU45">
            <v>-5.2336221654946531</v>
          </cell>
          <cell r="FV45">
            <v>-5.274185901622868</v>
          </cell>
          <cell r="FW45">
            <v>-5.2661169356115556</v>
          </cell>
          <cell r="FX45">
            <v>7.4233147536022503E-2</v>
          </cell>
          <cell r="FY45">
            <v>24.946316410000001</v>
          </cell>
          <cell r="FZ45">
            <v>17.932929324969901</v>
          </cell>
          <cell r="GA45">
            <v>0.84638812850296796</v>
          </cell>
          <cell r="GB45">
            <v>161.85010779312799</v>
          </cell>
          <cell r="GC45">
            <v>4037.5639999999999</v>
          </cell>
          <cell r="GD45">
            <v>0.73483127384206692</v>
          </cell>
          <cell r="GE45">
            <v>-5.9439400138112941E-3</v>
          </cell>
          <cell r="GF45">
            <v>1.4824720037546439E-2</v>
          </cell>
          <cell r="GG45">
            <v>5.0974045427634458E-2</v>
          </cell>
          <cell r="GH45">
            <v>1786.6458122117201</v>
          </cell>
          <cell r="GI45">
            <v>-9.9574255231427156E-2</v>
          </cell>
          <cell r="GJ45">
            <v>3135.3596199512199</v>
          </cell>
          <cell r="GK45">
            <v>1.504896984626569</v>
          </cell>
          <cell r="GL45">
            <v>2.2657100438140398</v>
          </cell>
          <cell r="GM45">
            <v>3088.8752297596898</v>
          </cell>
          <cell r="GN45">
            <v>3065.8953217143139</v>
          </cell>
          <cell r="GO45">
            <v>68.762393413672953</v>
          </cell>
          <cell r="GP45">
            <v>69.120172487279348</v>
          </cell>
          <cell r="GQ45">
            <v>-3.6028442738889048E-2</v>
          </cell>
          <cell r="GR45">
            <v>0.61161296135106014</v>
          </cell>
          <cell r="GS45">
            <v>7.6542159999999999</v>
          </cell>
          <cell r="GT45">
            <v>7</v>
          </cell>
          <cell r="GU45">
            <v>1446.8928814472099</v>
          </cell>
          <cell r="GV45">
            <v>631.67546898158798</v>
          </cell>
          <cell r="GW45">
            <v>44154.357750651128</v>
          </cell>
          <cell r="GX45">
            <v>40774.687835003548</v>
          </cell>
          <cell r="GY45">
            <v>58502300.865786172</v>
          </cell>
          <cell r="GZ45">
            <v>40851</v>
          </cell>
          <cell r="HA45">
            <v>59107021.099999972</v>
          </cell>
          <cell r="HB45">
            <v>9182.25</v>
          </cell>
          <cell r="HC45">
            <v>1.308358789976438</v>
          </cell>
          <cell r="HD45">
            <v>40782</v>
          </cell>
          <cell r="HE45">
            <v>63880.566499999914</v>
          </cell>
          <cell r="HF45">
            <v>80764</v>
          </cell>
          <cell r="HG45">
            <v>-6.7749196644494081</v>
          </cell>
          <cell r="HH45">
            <v>-6.7861025182839771</v>
          </cell>
          <cell r="HI45">
            <v>-6.7831721603592774</v>
          </cell>
          <cell r="HJ45">
            <v>5.9674797896626948E-2</v>
          </cell>
          <cell r="HK45">
            <v>1</v>
          </cell>
          <cell r="HL45">
            <v>1.05716172873239</v>
          </cell>
          <cell r="HM45">
            <v>0.82595947958284999</v>
          </cell>
          <cell r="HN45">
            <v>2589.6799999999998</v>
          </cell>
          <cell r="HO45">
            <v>2589.6799999999998</v>
          </cell>
          <cell r="HP45">
            <v>0.75516354318328693</v>
          </cell>
          <cell r="HQ45">
            <v>1.3083587899762611E-2</v>
          </cell>
          <cell r="HR45">
            <v>-5.0996367177625554E-3</v>
          </cell>
          <cell r="HS45">
            <v>-2.2346189910508311E-3</v>
          </cell>
          <cell r="HT45">
            <v>1434.770049068632</v>
          </cell>
          <cell r="HU45">
            <v>-0.31006236887536343</v>
          </cell>
          <cell r="HV45">
            <v>2099.26781207554</v>
          </cell>
          <cell r="HW45">
            <v>1.793427370052036</v>
          </cell>
          <cell r="HX45">
            <v>2.862751003392594</v>
          </cell>
          <cell r="HY45">
            <v>2062.2822772672962</v>
          </cell>
          <cell r="HZ45">
            <v>2040.8435430686691</v>
          </cell>
          <cell r="IA45">
            <v>74.665554982496857</v>
          </cell>
          <cell r="IB45">
            <v>73.614401367286462</v>
          </cell>
          <cell r="IC45">
            <v>-1.7867429876695871</v>
          </cell>
          <cell r="ID45">
            <v>0.70338234635771713</v>
          </cell>
          <cell r="IE45">
            <v>5.3099509999999999</v>
          </cell>
          <cell r="IF45">
            <v>3.7</v>
          </cell>
          <cell r="IG45">
            <v>1429.9666007657099</v>
          </cell>
          <cell r="IH45">
            <v>449.01418423333899</v>
          </cell>
          <cell r="II45">
            <v>3019.0605782829061</v>
          </cell>
          <cell r="IJ45">
            <v>2858.7499409157672</v>
          </cell>
          <cell r="IK45">
            <v>4099084.9753158339</v>
          </cell>
          <cell r="IL45">
            <v>2948.87</v>
          </cell>
          <cell r="IM45">
            <v>4216785.6099999789</v>
          </cell>
          <cell r="IN45">
            <v>4887.8662252391096</v>
          </cell>
          <cell r="IO45">
            <v>0.16032144389208641</v>
          </cell>
          <cell r="IP45">
            <v>2900.05</v>
          </cell>
          <cell r="IQ45">
            <v>4101.1819999999998</v>
          </cell>
          <cell r="IR45">
            <v>5492.73</v>
          </cell>
          <cell r="IS45">
            <v>-5.2392143941548666</v>
          </cell>
          <cell r="IT45">
            <v>-5.2338410849893418</v>
          </cell>
          <cell r="IU45">
            <v>-5.2385886607784578</v>
          </cell>
          <cell r="IV45">
            <v>7.3853317809948249E-2</v>
          </cell>
          <cell r="IW45">
            <v>7.4559937500000002</v>
          </cell>
          <cell r="IX45">
            <v>10.236716739675</v>
          </cell>
          <cell r="IY45">
            <v>0.86186547089472598</v>
          </cell>
          <cell r="IZ45">
            <v>242.72027454422101</v>
          </cell>
          <cell r="JA45">
            <v>1809.7208499999999</v>
          </cell>
          <cell r="JB45">
            <v>0.87545744430239092</v>
          </cell>
          <cell r="JC45">
            <v>2.471639846146392E-2</v>
          </cell>
          <cell r="JD45">
            <v>9.1626698413230147E-3</v>
          </cell>
          <cell r="JE45">
            <v>1.2607872423788141E-2</v>
          </cell>
          <cell r="JF45">
            <v>1433.87321732755</v>
          </cell>
          <cell r="JG45">
            <v>-0.39991708283138028</v>
          </cell>
          <cell r="JH45">
            <v>23.441696145996801</v>
          </cell>
          <cell r="JI45">
            <v>2.507656596514773</v>
          </cell>
          <cell r="JJ45">
            <v>7.8898038784911417</v>
          </cell>
          <cell r="JK45">
            <v>22.868239236281411</v>
          </cell>
          <cell r="JL45">
            <v>21.727443468520502</v>
          </cell>
          <cell r="JM45">
            <v>65.509166322402422</v>
          </cell>
          <cell r="JN45">
            <v>64.613455240534421</v>
          </cell>
          <cell r="JO45">
            <v>-6.4091989720143516</v>
          </cell>
          <cell r="JP45">
            <v>0.66292321084038264</v>
          </cell>
          <cell r="JQ45">
            <v>9.1653369999999992</v>
          </cell>
          <cell r="JR45">
            <v>5.5</v>
          </cell>
          <cell r="JS45">
            <v>1967.76898212737</v>
          </cell>
          <cell r="JT45">
            <v>5.8821150155381901</v>
          </cell>
          <cell r="JU45">
            <v>670.18044977310262</v>
          </cell>
          <cell r="JV45">
            <v>608.7561530432821</v>
          </cell>
          <cell r="JW45">
            <v>1182479.1894976911</v>
          </cell>
          <cell r="JX45">
            <v>642.1</v>
          </cell>
          <cell r="JY45">
            <v>1263504.4634239839</v>
          </cell>
          <cell r="JZ45">
            <v>48.367541961847898</v>
          </cell>
          <cell r="KA45">
            <v>-15.417732615587591</v>
          </cell>
          <cell r="KB45">
            <v>642.1</v>
          </cell>
          <cell r="KC45">
            <v>1037.2149999999899</v>
          </cell>
          <cell r="KD45">
            <v>1338.4</v>
          </cell>
          <cell r="KE45">
            <v>-7.3351836455327541</v>
          </cell>
          <cell r="KF45">
            <v>-7.3345612982080111</v>
          </cell>
          <cell r="KG45">
            <v>-7.3168715941804523</v>
          </cell>
          <cell r="KH45">
            <v>6.2324558970571493E-2</v>
          </cell>
          <cell r="KI45">
            <v>1</v>
          </cell>
          <cell r="KJ45">
            <v>0.70235414853038702</v>
          </cell>
          <cell r="KK45">
            <v>0.70894699327625199</v>
          </cell>
          <cell r="KL45">
            <v>16.618919999999999</v>
          </cell>
          <cell r="KM45">
            <v>16.618919999999999</v>
          </cell>
          <cell r="KN45">
            <v>0.68466449700894205</v>
          </cell>
          <cell r="KO45">
            <v>7.205917782173471E-2</v>
          </cell>
          <cell r="KP45">
            <v>3.9441894116270748E-2</v>
          </cell>
          <cell r="KQ45">
            <v>-6.3756861143025811E-2</v>
          </cell>
          <cell r="KR45">
            <v>1942.451314185924</v>
          </cell>
          <cell r="KS45">
            <v>-1.139414249064163</v>
          </cell>
          <cell r="KT45">
            <v>237.33566809999999</v>
          </cell>
          <cell r="KU45">
            <v>1.5992310290736671</v>
          </cell>
          <cell r="KV45">
            <v>12.0392152944021</v>
          </cell>
          <cell r="KW45">
            <v>233.59986655025369</v>
          </cell>
          <cell r="KX45">
            <v>211.83267615393419</v>
          </cell>
          <cell r="KY45">
            <v>62.411814730551193</v>
          </cell>
          <cell r="KZ45">
            <v>62.904703453874362</v>
          </cell>
          <cell r="LA45">
            <v>-1.113941088997894</v>
          </cell>
          <cell r="LB45">
            <v>0.18560830022860131</v>
          </cell>
          <cell r="LC45">
            <v>9.6057389999999998</v>
          </cell>
          <cell r="LD45">
            <v>8</v>
          </cell>
          <cell r="LE45">
            <v>2123.6592324429298</v>
          </cell>
          <cell r="LF45">
            <v>53.357335491609398</v>
          </cell>
          <cell r="LG45">
            <v>5332.1385758668293</v>
          </cell>
          <cell r="LH45">
            <v>4819.9472611507445</v>
          </cell>
          <cell r="LI45">
            <v>10179923.16096776</v>
          </cell>
          <cell r="LJ45">
            <v>4867.13</v>
          </cell>
          <cell r="LK45">
            <v>10336125.55999996</v>
          </cell>
          <cell r="LL45">
            <v>840.825124443665</v>
          </cell>
          <cell r="LM45">
            <v>-1.5500120506297681</v>
          </cell>
          <cell r="LN45">
            <v>4850.41</v>
          </cell>
          <cell r="LO45">
            <v>8476.5339999999906</v>
          </cell>
          <cell r="LP45">
            <v>11077.86</v>
          </cell>
          <cell r="LQ45">
            <v>-7.3858100093491954</v>
          </cell>
          <cell r="LR45">
            <v>-7.4529866233882842</v>
          </cell>
          <cell r="LS45">
            <v>-7.3917778292318186</v>
          </cell>
          <cell r="LT45">
            <v>4.293529444300339E-2</v>
          </cell>
          <cell r="LU45">
            <v>1</v>
          </cell>
          <cell r="LV45">
            <v>0.91226049178145796</v>
          </cell>
          <cell r="LW45">
            <v>1.0058976887511499</v>
          </cell>
          <cell r="LX45">
            <v>238.7354</v>
          </cell>
          <cell r="LY45">
            <v>238.7354</v>
          </cell>
          <cell r="LZ45">
            <v>0.96690113103085196</v>
          </cell>
          <cell r="MA45">
            <v>7.7022354697579912E-3</v>
          </cell>
          <cell r="MB45">
            <v>-1.844766713199639E-3</v>
          </cell>
          <cell r="MC45">
            <v>7.5620264082495873E-3</v>
          </cell>
          <cell r="MD45">
            <v>2112.040362561424</v>
          </cell>
          <cell r="ME45">
            <v>-0.56820304712861258</v>
          </cell>
          <cell r="MF45">
            <v>1184.64499927778</v>
          </cell>
          <cell r="MG45">
            <v>0.83454878238278241</v>
          </cell>
          <cell r="MH45">
            <v>5.4997416017436684</v>
          </cell>
          <cell r="MI45">
            <v>1174.840383165134</v>
          </cell>
          <cell r="MJ45">
            <v>1122.889005500844</v>
          </cell>
          <cell r="MK45">
            <v>67.917636289228255</v>
          </cell>
          <cell r="ML45">
            <v>67.430418978040464</v>
          </cell>
          <cell r="MM45">
            <v>-1.1003606020899781</v>
          </cell>
          <cell r="MN45">
            <v>0.44477080616456283</v>
          </cell>
          <cell r="MO45">
            <v>13.92911</v>
          </cell>
          <cell r="MP45">
            <v>11.3</v>
          </cell>
          <cell r="MQ45">
            <v>1705.0729629038699</v>
          </cell>
          <cell r="MR45">
            <v>292.85900865449003</v>
          </cell>
          <cell r="MS45">
            <v>23854.919672086289</v>
          </cell>
          <cell r="MT45">
            <v>20532.14167054975</v>
          </cell>
          <cell r="MU45">
            <v>35023486.617291532</v>
          </cell>
          <cell r="MV45">
            <v>21312.2</v>
          </cell>
          <cell r="MW45">
            <v>36338855.999999858</v>
          </cell>
          <cell r="MX45">
            <v>3794.5970556277998</v>
          </cell>
          <cell r="MY45">
            <v>2.8169896273527062</v>
          </cell>
          <cell r="MZ45">
            <v>21317.1</v>
          </cell>
          <cell r="NA45">
            <v>35377.0894999999</v>
          </cell>
          <cell r="NB45">
            <v>45983.17</v>
          </cell>
          <cell r="NC45">
            <v>-7.1227270882376734</v>
          </cell>
          <cell r="ND45">
            <v>-7.1164776403467407</v>
          </cell>
          <cell r="NE45">
            <v>-7.1070732904337408</v>
          </cell>
          <cell r="NF45">
            <v>3.877427445670914E-2</v>
          </cell>
          <cell r="NG45">
            <v>1</v>
          </cell>
          <cell r="NH45">
            <v>0.93534052952327995</v>
          </cell>
          <cell r="NI45">
            <v>0.93904249853601196</v>
          </cell>
          <cell r="NJ45">
            <v>1112.432</v>
          </cell>
          <cell r="NK45">
            <v>1112.432</v>
          </cell>
          <cell r="NL45">
            <v>0.92308202573032905</v>
          </cell>
          <cell r="NM45">
            <v>2.581600506328317E-2</v>
          </cell>
          <cell r="NN45">
            <v>2.97364063241814E-3</v>
          </cell>
          <cell r="NO45">
            <v>-4.1354810097039632E-2</v>
          </cell>
          <cell r="NP45">
            <v>1705.788279628297</v>
          </cell>
          <cell r="NQ45">
            <v>-0.20855382081794721</v>
          </cell>
          <cell r="NR45">
            <v>235.62921669382899</v>
          </cell>
          <cell r="NS45">
            <v>3.8550993281502688</v>
          </cell>
          <cell r="NT45">
            <v>5.9641564774341571</v>
          </cell>
          <cell r="NU45">
            <v>226.88266461458281</v>
          </cell>
          <cell r="NV45">
            <v>222.3669064397337</v>
          </cell>
          <cell r="NW45">
            <v>68.773559295653754</v>
          </cell>
          <cell r="NX45">
            <v>67.912944488675436</v>
          </cell>
          <cell r="NY45">
            <v>-1.311869013559708</v>
          </cell>
          <cell r="NZ45">
            <v>0.50669892964245733</v>
          </cell>
          <cell r="OA45">
            <v>7.0029579999999996</v>
          </cell>
          <cell r="OB45">
            <v>6.5</v>
          </cell>
          <cell r="OC45">
            <v>1653.79985243291</v>
          </cell>
          <cell r="OD45">
            <v>56.638989624627698</v>
          </cell>
          <cell r="OE45">
            <v>2719.6533201940529</v>
          </cell>
          <cell r="OF45">
            <v>2529.197140435258</v>
          </cell>
          <cell r="OG45">
            <v>4168908.605402064</v>
          </cell>
          <cell r="OH45">
            <v>2575.1</v>
          </cell>
          <cell r="OI45">
            <v>4258699.999999986</v>
          </cell>
          <cell r="OJ45">
            <v>651.82652890783493</v>
          </cell>
          <cell r="OK45">
            <v>1.0400899688211449</v>
          </cell>
          <cell r="OL45">
            <v>2571.8000000000002</v>
          </cell>
          <cell r="OM45">
            <v>4004.6169999999902</v>
          </cell>
          <cell r="ON45">
            <v>5313.4</v>
          </cell>
          <cell r="OO45">
            <v>-6.727571439254441</v>
          </cell>
          <cell r="OP45">
            <v>-6.7556901206916988</v>
          </cell>
          <cell r="OQ45">
            <v>-6.7515466176527612</v>
          </cell>
          <cell r="OR45">
            <v>6.5118924776584985E-2</v>
          </cell>
          <cell r="OS45">
            <v>1</v>
          </cell>
          <cell r="OT45">
            <v>1.1753519220038799</v>
          </cell>
          <cell r="OU45">
            <v>0.82440116181520495</v>
          </cell>
          <cell r="OV45">
            <v>194.25299999999999</v>
          </cell>
          <cell r="OW45">
            <v>194.25299999999999</v>
          </cell>
          <cell r="OX45">
            <v>0.82977600643208305</v>
          </cell>
          <cell r="OY45">
            <v>2.2480676053452209E-2</v>
          </cell>
          <cell r="OZ45">
            <v>1.1249817691806279E-2</v>
          </cell>
          <cell r="PA45">
            <v>1.357054851643749E-2</v>
          </cell>
          <cell r="PB45">
            <v>1648.3130313379299</v>
          </cell>
          <cell r="PC45">
            <v>-0.41399885904866979</v>
          </cell>
          <cell r="PD45">
            <v>2241.53460632936</v>
          </cell>
          <cell r="PE45">
            <v>1.335031484822147</v>
          </cell>
          <cell r="PF45">
            <v>1.807291123675725</v>
          </cell>
          <cell r="PG45">
            <v>2212.0036610094648</v>
          </cell>
          <cell r="PH45">
            <v>2201.742705840526</v>
          </cell>
          <cell r="PI45">
            <v>62.829587765442099</v>
          </cell>
          <cell r="PJ45">
            <v>63.061774533460166</v>
          </cell>
          <cell r="PK45">
            <v>-1.0384207425683909</v>
          </cell>
          <cell r="PL45">
            <v>0.3640708159028172</v>
          </cell>
          <cell r="PM45">
            <v>8.9349430000000005</v>
          </cell>
          <cell r="PN45">
            <v>7.4</v>
          </cell>
          <cell r="PO45">
            <v>1531.9194579109701</v>
          </cell>
          <cell r="PP45">
            <v>513.00369717758804</v>
          </cell>
          <cell r="PQ45">
            <v>29512.549768309029</v>
          </cell>
          <cell r="PR45">
            <v>26875.620268663992</v>
          </cell>
          <cell r="PS45">
            <v>40925982.414160609</v>
          </cell>
          <cell r="PT45">
            <v>27228</v>
          </cell>
          <cell r="PU45">
            <v>41711102.999999903</v>
          </cell>
          <cell r="PV45">
            <v>6497.0958500961106</v>
          </cell>
          <cell r="PW45">
            <v>0.12104258936178609</v>
          </cell>
          <cell r="PX45">
            <v>27579</v>
          </cell>
          <cell r="PY45">
            <v>46799.428</v>
          </cell>
          <cell r="PZ45">
            <v>64121</v>
          </cell>
          <cell r="QA45">
            <v>-6.7628533366291368</v>
          </cell>
          <cell r="QB45">
            <v>-6.7633860668228198</v>
          </cell>
          <cell r="QC45">
            <v>-6.7637638756119962</v>
          </cell>
          <cell r="QD45">
            <v>5.7506997247995052E-2</v>
          </cell>
          <cell r="QE45">
            <v>1</v>
          </cell>
          <cell r="QF45">
            <v>1.13637185826141</v>
          </cell>
          <cell r="QG45">
            <v>0.88778450905057893</v>
          </cell>
          <cell r="QH45">
            <v>1989.9997000000001</v>
          </cell>
          <cell r="QI45">
            <v>1989.9997000000001</v>
          </cell>
          <cell r="QJ45">
            <v>0.85117052827221495</v>
          </cell>
          <cell r="QK45">
            <v>-1.2050941979402101E-3</v>
          </cell>
          <cell r="QL45">
            <v>-2.1650773140834091E-3</v>
          </cell>
          <cell r="QM45">
            <v>8.1774689076848529E-3</v>
          </cell>
          <cell r="QN45">
            <v>1522.792106937113</v>
          </cell>
          <cell r="QO45">
            <v>0.24905389820408799</v>
          </cell>
          <cell r="QP45">
            <v>53.506699927372999</v>
          </cell>
          <cell r="QQ45">
            <v>6.9201852697951871</v>
          </cell>
          <cell r="QR45">
            <v>9.4805195978936894</v>
          </cell>
          <cell r="QS45">
            <v>50.043590732991909</v>
          </cell>
          <cell r="QT45">
            <v>48.87326085398157</v>
          </cell>
          <cell r="QU45">
            <v>57.499060168451678</v>
          </cell>
          <cell r="QV45">
            <v>56.925894825270497</v>
          </cell>
          <cell r="QW45">
            <v>-1.5453499753915521</v>
          </cell>
          <cell r="QX45">
            <v>-0.1562886988558887</v>
          </cell>
          <cell r="QY45">
            <v>12.790279999999999</v>
          </cell>
          <cell r="QZ45">
            <v>8.6</v>
          </cell>
          <cell r="RA45">
            <v>1931.17512343312</v>
          </cell>
          <cell r="RB45">
            <v>13.8117997766029</v>
          </cell>
          <cell r="RC45">
            <v>1893.311144320008</v>
          </cell>
          <cell r="RD45">
            <v>1651.151347690274</v>
          </cell>
          <cell r="RE45">
            <v>3192408.0143495211</v>
          </cell>
          <cell r="RF45">
            <v>1747.91</v>
          </cell>
          <cell r="RG45">
            <v>3375520.3099999852</v>
          </cell>
          <cell r="RH45">
            <v>100.637056017688</v>
          </cell>
          <cell r="RI45">
            <v>-0.91470996395421889</v>
          </cell>
          <cell r="RJ45">
            <v>1747.91</v>
          </cell>
          <cell r="RK45">
            <v>3325.9225000000001</v>
          </cell>
          <cell r="RL45">
            <v>4310.88</v>
          </cell>
          <cell r="RM45">
            <v>-7.4050643342388636</v>
          </cell>
          <cell r="RN45">
            <v>-7.433056736782536</v>
          </cell>
          <cell r="RO45">
            <v>-7.4357236834207168</v>
          </cell>
          <cell r="RP45">
            <v>8.3156799024883196E-2</v>
          </cell>
          <cell r="RQ45">
            <v>0.95877484411706104</v>
          </cell>
          <cell r="RR45">
            <v>0.66228008299894203</v>
          </cell>
          <cell r="RS45">
            <v>0.90756458606839008</v>
          </cell>
          <cell r="RT45">
            <v>48.560785971471901</v>
          </cell>
          <cell r="RU45">
            <v>46.558860000000003</v>
          </cell>
          <cell r="RV45">
            <v>0.93740290961494099</v>
          </cell>
          <cell r="RW45">
            <v>-8.4785577068486329E-3</v>
          </cell>
          <cell r="RX45">
            <v>-3.50260942152641E-3</v>
          </cell>
          <cell r="RY45">
            <v>2.2312526761133471E-2</v>
          </cell>
          <cell r="RZ45">
            <v>1933.4436051639029</v>
          </cell>
          <cell r="SA45">
            <v>6.0453671112470353E-2</v>
          </cell>
          <cell r="SB45">
            <v>41216.2047032267</v>
          </cell>
          <cell r="SC45">
            <v>0.46000988484418143</v>
          </cell>
          <cell r="SD45">
            <v>5.1028847534876132</v>
          </cell>
          <cell r="SE45">
            <v>41027.474266100733</v>
          </cell>
          <cell r="SF45">
            <v>39215.103181893421</v>
          </cell>
          <cell r="SG45">
            <v>55.823444395596269</v>
          </cell>
          <cell r="SH45">
            <v>56.254030731590092</v>
          </cell>
          <cell r="SI45">
            <v>0.89317163352591322</v>
          </cell>
          <cell r="SJ45">
            <v>0.82830748627880091</v>
          </cell>
          <cell r="SK45">
            <v>6.2264670000000004</v>
          </cell>
          <cell r="SL45">
            <v>7.6</v>
          </cell>
          <cell r="SM45">
            <v>1791.6604459567</v>
          </cell>
          <cell r="SN45">
            <v>9707.7255064070614</v>
          </cell>
          <cell r="SO45">
            <v>4397.5455005701306</v>
          </cell>
          <cell r="SP45">
            <v>4123.7337811671468</v>
          </cell>
          <cell r="SQ45">
            <v>7352586.6664627716</v>
          </cell>
          <cell r="SR45">
            <v>4032.23</v>
          </cell>
          <cell r="SS45">
            <v>7224386.9999999842</v>
          </cell>
          <cell r="ST45">
            <v>83515.475565510802</v>
          </cell>
          <cell r="SU45">
            <v>1.740867119166722</v>
          </cell>
          <cell r="SV45">
            <v>4032.23</v>
          </cell>
          <cell r="SW45">
            <v>7817.2984999999999</v>
          </cell>
          <cell r="SX45">
            <v>10038.19</v>
          </cell>
          <cell r="SY45">
            <v>-3.6053211680224542</v>
          </cell>
          <cell r="SZ45">
            <v>-3.6429145478882869</v>
          </cell>
          <cell r="TA45">
            <v>-3.6213440839514148</v>
          </cell>
          <cell r="TB45">
            <v>8.3579533328211622E-2</v>
          </cell>
          <cell r="TC45">
            <v>251.51210940000001</v>
          </cell>
          <cell r="TD45">
            <v>168.81227605166001</v>
          </cell>
          <cell r="TE45">
            <v>0.922404984467458</v>
          </cell>
          <cell r="TF45">
            <v>108.277844215798</v>
          </cell>
          <cell r="TG45">
            <v>27233.188999999998</v>
          </cell>
          <cell r="TH45">
            <v>0.72356211433056894</v>
          </cell>
          <cell r="TI45">
            <v>-8.022347682155706E-3</v>
          </cell>
          <cell r="TJ45">
            <v>-3.5438491059150219E-3</v>
          </cell>
          <cell r="TK45">
            <v>1.3508261215582479E-3</v>
          </cell>
          <cell r="TL45">
            <v>1782.9925636910921</v>
          </cell>
          <cell r="TM45">
            <v>-0.80533195392890056</v>
          </cell>
          <cell r="TN45">
            <v>208.35828937167599</v>
          </cell>
          <cell r="TO45">
            <v>-1.5936537713729939</v>
          </cell>
          <cell r="TP45">
            <v>2.7595298863987821</v>
          </cell>
          <cell r="TQ45">
            <v>211.73257351471841</v>
          </cell>
          <cell r="TR45">
            <v>202.76298422347509</v>
          </cell>
          <cell r="TS45">
            <v>70.225911617335854</v>
          </cell>
          <cell r="TT45">
            <v>68.994481773326001</v>
          </cell>
          <cell r="TU45">
            <v>-4.11905451497665</v>
          </cell>
          <cell r="TV45">
            <v>0.87807548893881204</v>
          </cell>
          <cell r="TW45">
            <v>9.0374487943572923</v>
          </cell>
          <cell r="TX45">
            <v>6.8</v>
          </cell>
          <cell r="TY45">
            <v>1730.5232920739099</v>
          </cell>
          <cell r="TZ45">
            <v>49.257536905424601</v>
          </cell>
          <cell r="UA45">
            <v>2315.6124607036732</v>
          </cell>
          <cell r="UB45">
            <v>2106.3401702918209</v>
          </cell>
          <cell r="UC45">
            <v>3638543.329584694</v>
          </cell>
          <cell r="UD45">
            <v>2196.67</v>
          </cell>
          <cell r="UE45">
            <v>3801388.5999999959</v>
          </cell>
          <cell r="UF45">
            <v>534.33354429978999</v>
          </cell>
          <cell r="UG45">
            <v>-1.634277760478819</v>
          </cell>
          <cell r="UH45">
            <v>2197.5</v>
          </cell>
          <cell r="UI45">
            <v>3356.2285000000002</v>
          </cell>
          <cell r="UJ45">
            <v>4496.03</v>
          </cell>
          <cell r="UK45">
            <v>-6.7071679840384064</v>
          </cell>
          <cell r="UL45">
            <v>-6.6676199709288566</v>
          </cell>
          <cell r="UM45">
            <v>-6.6626441418423168</v>
          </cell>
          <cell r="UN45">
            <v>5.3666070665324493E-2</v>
          </cell>
          <cell r="UO45">
            <v>1</v>
          </cell>
          <cell r="UP45">
            <v>1.21700199011249</v>
          </cell>
          <cell r="UQ45">
            <v>0.89885063159602896</v>
          </cell>
          <cell r="UR45">
            <v>187.28298000000001</v>
          </cell>
          <cell r="US45">
            <v>187.28298000000001</v>
          </cell>
          <cell r="UT45">
            <v>1.44784263408234</v>
          </cell>
          <cell r="UU45" t="e">
            <v>#N/A</v>
          </cell>
          <cell r="UV45" t="e">
            <v>#N/A</v>
          </cell>
          <cell r="UW45">
            <v>-4.0271089970303847E-2</v>
          </cell>
          <cell r="UX45">
            <v>1727.4243642614449</v>
          </cell>
          <cell r="UY45">
            <v>-1.333213745945661</v>
          </cell>
          <cell r="UZ45">
            <v>1893.9846000729999</v>
          </cell>
          <cell r="VA45">
            <v>2.0912504551757749</v>
          </cell>
          <cell r="VB45">
            <v>2.9403716682872889</v>
          </cell>
          <cell r="VC45">
            <v>1855.187973140336</v>
          </cell>
          <cell r="VD45">
            <v>1839.885138724904</v>
          </cell>
          <cell r="VE45">
            <v>59.827153925410691</v>
          </cell>
          <cell r="VF45">
            <v>59.533938591188573</v>
          </cell>
          <cell r="VG45">
            <v>-1.271676235090258</v>
          </cell>
          <cell r="VH45">
            <v>-0.1195041121449414</v>
          </cell>
          <cell r="VI45">
            <v>8.9332550000000008</v>
          </cell>
          <cell r="VJ45">
            <v>6.8</v>
          </cell>
          <cell r="VK45">
            <v>1775.3766112972601</v>
          </cell>
          <cell r="VL45">
            <v>393.135292012185</v>
          </cell>
          <cell r="VM45">
            <v>26861.585987385391</v>
          </cell>
          <cell r="VN45">
            <v>24461.97201408798</v>
          </cell>
          <cell r="VO45">
            <v>43130595.398402177</v>
          </cell>
          <cell r="VP45">
            <v>25158.3</v>
          </cell>
          <cell r="VQ45">
            <v>44665457.399999857</v>
          </cell>
          <cell r="VR45">
            <v>5934.5555487960501</v>
          </cell>
          <cell r="VS45">
            <v>0.57119607895319557</v>
          </cell>
          <cell r="VT45">
            <v>24979.4</v>
          </cell>
          <cell r="VU45">
            <v>45119.786500000002</v>
          </cell>
          <cell r="VV45">
            <v>59211.199999999997</v>
          </cell>
          <cell r="VW45">
            <v>-6.9441156006424762</v>
          </cell>
          <cell r="VX45">
            <v>-6.9458116451678507</v>
          </cell>
          <cell r="VY45">
            <v>-6.9420833557063144</v>
          </cell>
          <cell r="VZ45">
            <v>5.2979209111834978E-2</v>
          </cell>
          <cell r="WA45">
            <v>1</v>
          </cell>
          <cell r="WB45">
            <v>1.00986165138455</v>
          </cell>
          <cell r="WC45">
            <v>0.86786281152267097</v>
          </cell>
          <cell r="WD45">
            <v>1643.7188000000001</v>
          </cell>
          <cell r="WE45">
            <v>1643.7188000000001</v>
          </cell>
          <cell r="WF45">
            <v>0.85629916123119199</v>
          </cell>
          <cell r="WG45">
            <v>5.7119607895311031E-3</v>
          </cell>
          <cell r="WH45">
            <v>-1.448181619693646E-2</v>
          </cell>
          <cell r="WI45">
            <v>-5.0753381359002533E-3</v>
          </cell>
          <cell r="WJ45">
            <v>1763.169190675334</v>
          </cell>
          <cell r="WK45">
            <v>-0.51583193368310853</v>
          </cell>
          <cell r="WL45">
            <v>40.414876730672702</v>
          </cell>
          <cell r="WM45">
            <v>6.0522311426300934</v>
          </cell>
          <cell r="WN45">
            <v>14.51447562005534</v>
          </cell>
          <cell r="WO45">
            <v>38.108464381403323</v>
          </cell>
          <cell r="WP45">
            <v>35.292373747371627</v>
          </cell>
          <cell r="WQ45">
            <v>61.449143558857209</v>
          </cell>
          <cell r="WR45">
            <v>61.706283038033661</v>
          </cell>
          <cell r="WS45">
            <v>-0.38603286411200699</v>
          </cell>
          <cell r="WT45">
            <v>2.496771564453137</v>
          </cell>
          <cell r="WU45">
            <v>9.5848480000000009</v>
          </cell>
          <cell r="WV45">
            <v>5.8</v>
          </cell>
          <cell r="WW45">
            <v>1961.0566713286701</v>
          </cell>
          <cell r="WX45">
            <v>9.1792730613172893</v>
          </cell>
          <cell r="WY45">
            <v>1524.3991123941271</v>
          </cell>
          <cell r="WZ45">
            <v>1378.287774557801</v>
          </cell>
          <cell r="XA45">
            <v>2645655.4493214609</v>
          </cell>
          <cell r="XB45">
            <v>1430</v>
          </cell>
          <cell r="XC45">
            <v>2804311.0399999982</v>
          </cell>
          <cell r="XD45">
            <v>66.65383069312</v>
          </cell>
          <cell r="XE45">
            <v>-0.28826597329034698</v>
          </cell>
          <cell r="XF45">
            <v>1430</v>
          </cell>
          <cell r="XG45">
            <v>2470.4114999999902</v>
          </cell>
          <cell r="XH45">
            <v>3198.23</v>
          </cell>
          <cell r="XI45">
            <v>-7.4209659201663003</v>
          </cell>
          <cell r="XJ45">
            <v>-7.4652621948408271</v>
          </cell>
          <cell r="XK45">
            <v>-7.441872071885169</v>
          </cell>
          <cell r="XL45">
            <v>6.8857306109195257E-2</v>
          </cell>
          <cell r="XM45">
            <v>1</v>
          </cell>
          <cell r="XN45">
            <v>0.63505303847569405</v>
          </cell>
          <cell r="XO45">
            <v>0.80868983512685699</v>
          </cell>
          <cell r="XP45">
            <v>32.683100000000003</v>
          </cell>
          <cell r="XQ45">
            <v>32.683100000000003</v>
          </cell>
          <cell r="XR45">
            <v>0.75141016495330504</v>
          </cell>
          <cell r="XS45">
            <v>-1.0895335551868029E-2</v>
          </cell>
          <cell r="XT45">
            <v>2.8858804309429768E-2</v>
          </cell>
          <cell r="XU45">
            <v>-2.5740023049759749E-2</v>
          </cell>
          <cell r="XV45">
            <v>1919.5232651398021</v>
          </cell>
          <cell r="XW45">
            <v>0.14102150407819811</v>
          </cell>
          <cell r="XX45">
            <v>52.283877410000997</v>
          </cell>
          <cell r="XY45">
            <v>2.1917644178743418</v>
          </cell>
          <cell r="XZ45">
            <v>3.4300601771697581</v>
          </cell>
          <cell r="YA45">
            <v>51.162515597838173</v>
          </cell>
          <cell r="YB45">
            <v>50.549982587694252</v>
          </cell>
          <cell r="YC45">
            <v>60.694796148915621</v>
          </cell>
          <cell r="YD45">
            <v>59.953063791206432</v>
          </cell>
          <cell r="YE45">
            <v>-4.9571974946779562</v>
          </cell>
          <cell r="YF45">
            <v>-2.827541558296787E-2</v>
          </cell>
          <cell r="YG45">
            <v>4.6283989999999999</v>
          </cell>
          <cell r="YH45">
            <v>5.0999999999999996</v>
          </cell>
          <cell r="YI45">
            <v>1581.2272388701001</v>
          </cell>
          <cell r="YJ45">
            <v>9.7651251236902503</v>
          </cell>
          <cell r="YK45">
            <v>220.86079193510639</v>
          </cell>
          <cell r="YL45">
            <v>342.55745734190401</v>
          </cell>
          <cell r="YM45">
            <v>532115.2615911566</v>
          </cell>
          <cell r="YN45">
            <v>349.06000000000012</v>
          </cell>
          <cell r="YO45">
            <v>551943.17999999726</v>
          </cell>
          <cell r="YP45">
            <v>103.57914182070699</v>
          </cell>
          <cell r="YQ45">
            <v>-1.514985246330935</v>
          </cell>
          <cell r="YR45">
            <v>212.19</v>
          </cell>
          <cell r="YS45">
            <v>368.3895</v>
          </cell>
          <cell r="YT45">
            <v>489.23</v>
          </cell>
          <cell r="YU45">
            <v>-6.2612097896621117</v>
          </cell>
          <cell r="YV45">
            <v>-6.2641465558857679</v>
          </cell>
          <cell r="YW45">
            <v>-6.2591104561243887</v>
          </cell>
          <cell r="YX45">
            <v>5.0960779112495178E-2</v>
          </cell>
          <cell r="YY45">
            <v>1</v>
          </cell>
          <cell r="YZ45">
            <v>1.15979189655922</v>
          </cell>
          <cell r="ZA45">
            <v>0.76523704786184898</v>
          </cell>
          <cell r="ZB45">
            <v>40.00956</v>
          </cell>
          <cell r="ZC45">
            <v>40.00956</v>
          </cell>
          <cell r="ZD45">
            <v>0.71226218588454704</v>
          </cell>
          <cell r="ZE45">
            <v>-1.5149852463307399E-2</v>
          </cell>
          <cell r="ZF45">
            <v>-1.5149852463307399E-2</v>
          </cell>
          <cell r="ZG45">
            <v>-2.784400683289559E-2</v>
          </cell>
          <cell r="ZH45">
            <v>1553.360612027361</v>
          </cell>
          <cell r="ZI45">
            <v>-0.63835059416417206</v>
          </cell>
          <cell r="ZJ45">
            <v>28.102574689999901</v>
          </cell>
          <cell r="ZK45">
            <v>4.1214625024363238</v>
          </cell>
          <cell r="ZL45">
            <v>15.79574536017086</v>
          </cell>
          <cell r="ZM45">
            <v>26.99018436217445</v>
          </cell>
          <cell r="ZN45">
            <v>24.2690908915433</v>
          </cell>
          <cell r="ZO45">
            <v>66.875683872989015</v>
          </cell>
          <cell r="ZP45">
            <v>64.755861445770066</v>
          </cell>
          <cell r="ZQ45">
            <v>-4.4495220333792496</v>
          </cell>
          <cell r="ZR45">
            <v>1.564011092616457</v>
          </cell>
          <cell r="ZS45">
            <v>11.503387</v>
          </cell>
          <cell r="ZT45">
            <v>7.8</v>
          </cell>
          <cell r="ZU45">
            <v>2002.2491398674899</v>
          </cell>
          <cell r="ZV45">
            <v>8.9516915827056103</v>
          </cell>
          <cell r="ZW45">
            <v>1108.0547055018551</v>
          </cell>
          <cell r="ZX45">
            <v>980.59088455626625</v>
          </cell>
          <cell r="ZY45">
            <v>1969054.0159346301</v>
          </cell>
          <cell r="ZZ45">
            <v>1055.07</v>
          </cell>
          <cell r="AAA45">
            <v>2112512.999999993</v>
          </cell>
          <cell r="AAB45">
            <v>61.670070496437859</v>
          </cell>
          <cell r="AAC45">
            <v>-16.930635628341118</v>
          </cell>
          <cell r="AAD45">
            <v>1055.07</v>
          </cell>
          <cell r="AAE45">
            <v>1711.1265000000001</v>
          </cell>
          <cell r="AAF45">
            <v>2177.73</v>
          </cell>
          <cell r="AAG45">
            <v>-7.5729710729497546</v>
          </cell>
          <cell r="AAH45">
            <v>-7.6040158231383224</v>
          </cell>
          <cell r="AAI45">
            <v>-7.5676477622563718</v>
          </cell>
          <cell r="AAJ45">
            <v>6.5590932539883379E-2</v>
          </cell>
          <cell r="AAK45">
            <v>0.99981533827354396</v>
          </cell>
          <cell r="AAL45">
            <v>0.74163721276834005</v>
          </cell>
          <cell r="AAM45">
            <v>0.83110545045824091</v>
          </cell>
          <cell r="AAN45">
            <v>23.356202996768801</v>
          </cell>
          <cell r="AAO45">
            <v>23.351890000000001</v>
          </cell>
          <cell r="AAP45">
            <v>0.79448432425334603</v>
          </cell>
          <cell r="AAQ45">
            <v>5.7338738519702108E-2</v>
          </cell>
          <cell r="AAR45">
            <v>4.3636408683203648E-2</v>
          </cell>
          <cell r="AAS45">
            <v>-5.3389445710054939E-2</v>
          </cell>
          <cell r="AAT45">
            <v>2008.028064451833</v>
          </cell>
          <cell r="AAU45">
            <v>-1.337528416052103</v>
          </cell>
          <cell r="AAV45">
            <v>8.2081290900756301</v>
          </cell>
          <cell r="AAW45">
            <v>2.226528759665181</v>
          </cell>
          <cell r="AAX45">
            <v>1.795550092259135</v>
          </cell>
          <cell r="AAY45">
            <v>8.0293532311685567</v>
          </cell>
          <cell r="AAZ45">
            <v>8.063347644014355</v>
          </cell>
          <cell r="ABA45">
            <v>57.781360925226458</v>
          </cell>
          <cell r="ABB45">
            <v>57.376354348750148</v>
          </cell>
          <cell r="ABC45">
            <v>1.3194845932173569</v>
          </cell>
          <cell r="ABD45">
            <v>1.111546573026345</v>
          </cell>
          <cell r="ABE45">
            <v>6.6849109999999996</v>
          </cell>
          <cell r="ABF45">
            <v>6</v>
          </cell>
          <cell r="ABG45">
            <v>2012.0155043227601</v>
          </cell>
          <cell r="ABH45">
            <v>1.5500380500308399</v>
          </cell>
          <cell r="ABI45">
            <v>183.28073127747351</v>
          </cell>
          <cell r="ABJ45">
            <v>171.02857751142531</v>
          </cell>
          <cell r="ABK45">
            <v>339900.18314272439</v>
          </cell>
          <cell r="ABL45">
            <v>173.5</v>
          </cell>
          <cell r="ABM45">
            <v>349084.6899999989</v>
          </cell>
          <cell r="ABN45">
            <v>17.048573975914</v>
          </cell>
          <cell r="ABO45">
            <v>1.3858221119252609</v>
          </cell>
          <cell r="ABP45">
            <v>173.5</v>
          </cell>
          <cell r="ABQ45">
            <v>319.43599999999998</v>
          </cell>
          <cell r="ABR45">
            <v>409.51</v>
          </cell>
          <cell r="ABS45">
            <v>-7.1834936749329907</v>
          </cell>
          <cell r="ABT45">
            <v>-7.1798721042207241</v>
          </cell>
          <cell r="ABU45">
            <v>-7.1881840446316998</v>
          </cell>
          <cell r="ABV45">
            <v>5.7706252676673432E-2</v>
          </cell>
          <cell r="ABW45">
            <v>1</v>
          </cell>
          <cell r="ABX45">
            <v>0.73649820436473501</v>
          </cell>
          <cell r="ABY45">
            <v>0.759797991912738</v>
          </cell>
          <cell r="ABZ45">
            <v>6.2365199999999996</v>
          </cell>
          <cell r="ACA45">
            <v>6.2365199999999996</v>
          </cell>
          <cell r="ACB45">
            <v>0.73160651909774799</v>
          </cell>
          <cell r="ACC45">
            <v>1.385822111925589E-2</v>
          </cell>
          <cell r="ACD45">
            <v>-5.1653405528785624E-3</v>
          </cell>
          <cell r="ACE45">
            <v>6.1056281958563323E-2</v>
          </cell>
          <cell r="ACF45">
            <v>1987.3882370331819</v>
          </cell>
          <cell r="ACG45">
            <v>-0.30206748702680247</v>
          </cell>
          <cell r="ACH45">
            <v>755.79280895721797</v>
          </cell>
          <cell r="ACI45">
            <v>2.268296280945004</v>
          </cell>
          <cell r="ACJ45">
            <v>4.0772116111854384</v>
          </cell>
          <cell r="ACK45">
            <v>739.02943183970888</v>
          </cell>
          <cell r="ACL45">
            <v>726.18472118635339</v>
          </cell>
          <cell r="ACM45">
            <v>75.281681712820131</v>
          </cell>
          <cell r="ACN45">
            <v>74.632699771950044</v>
          </cell>
          <cell r="ACO45">
            <v>0.2328535601177073</v>
          </cell>
          <cell r="ACP45">
            <v>0.51853582311673918</v>
          </cell>
          <cell r="ACQ45">
            <v>5.1712509999999998</v>
          </cell>
          <cell r="ACR45">
            <v>4.5</v>
          </cell>
          <cell r="ACS45">
            <v>1439.0187240722</v>
          </cell>
          <cell r="ACT45">
            <v>160.589345272657</v>
          </cell>
          <cell r="ACU45">
            <v>9258.7558542096631</v>
          </cell>
          <cell r="ACV45">
            <v>8779.9623495112883</v>
          </cell>
          <cell r="ACW45">
            <v>12597129.14587567</v>
          </cell>
          <cell r="ACX45">
            <v>8919</v>
          </cell>
          <cell r="ACY45">
            <v>12834607.99999995</v>
          </cell>
          <cell r="ACZ45">
            <v>1892.99884148001</v>
          </cell>
          <cell r="ADA45">
            <v>1.2121297841851231</v>
          </cell>
          <cell r="ADB45">
            <v>8786</v>
          </cell>
          <cell r="ADC45">
            <v>12405.763000000001</v>
          </cell>
          <cell r="ADD45">
            <v>16446</v>
          </cell>
          <cell r="ADE45">
            <v>-6.6522801520471004</v>
          </cell>
          <cell r="ADF45">
            <v>-6.668929799966179</v>
          </cell>
          <cell r="ADG45">
            <v>-6.662570067248355</v>
          </cell>
          <cell r="ADH45">
            <v>6.258173547092323E-2</v>
          </cell>
          <cell r="ADI45">
            <v>1</v>
          </cell>
          <cell r="ADJ45">
            <v>1.09243178640804</v>
          </cell>
          <cell r="ADK45">
            <v>0.86174278490239897</v>
          </cell>
          <cell r="ADL45">
            <v>651.29899999999998</v>
          </cell>
          <cell r="ADM45">
            <v>651.29899999999998</v>
          </cell>
          <cell r="ADN45">
            <v>0.80789253222145307</v>
          </cell>
          <cell r="ADO45">
            <v>1.21212978418505E-2</v>
          </cell>
          <cell r="ADP45">
            <v>9.7547453124297023E-3</v>
          </cell>
          <cell r="ADQ45">
            <v>1.1809805405604251E-3</v>
          </cell>
          <cell r="ADR45">
            <v>1434.7589026480109</v>
          </cell>
          <cell r="ADS45">
            <v>-0.19334776375290461</v>
          </cell>
          <cell r="ADT45">
            <v>1621.10499988634</v>
          </cell>
          <cell r="ADU45">
            <v>2.7092736592450262</v>
          </cell>
          <cell r="ADV45">
            <v>2.5245247873942889</v>
          </cell>
          <cell r="ADW45">
            <v>1578.343359008285</v>
          </cell>
          <cell r="ADX45">
            <v>1581.187528786927</v>
          </cell>
          <cell r="ADY45">
            <v>56.759352910064429</v>
          </cell>
          <cell r="ADZ45">
            <v>57.072186281581438</v>
          </cell>
          <cell r="AEA45">
            <v>0.15114934791338189</v>
          </cell>
          <cell r="AEB45">
            <v>1.7711988345098459</v>
          </cell>
          <cell r="AEC45">
            <v>12.121282000000001</v>
          </cell>
          <cell r="AED45">
            <v>7.4</v>
          </cell>
          <cell r="AEE45">
            <v>2069.5999974573901</v>
          </cell>
          <cell r="AEF45">
            <v>322.23200146604501</v>
          </cell>
          <cell r="AEG45">
            <v>17082.72951446009</v>
          </cell>
          <cell r="AEH45">
            <v>15012.083696715161</v>
          </cell>
          <cell r="AEI45">
            <v>31005032.00797911</v>
          </cell>
          <cell r="AEJ45">
            <v>15731.9</v>
          </cell>
          <cell r="AEK45">
            <v>32558740.19999991</v>
          </cell>
          <cell r="AEL45">
            <v>2822.7068528334198</v>
          </cell>
          <cell r="AEM45">
            <v>2.833517880569469</v>
          </cell>
          <cell r="AEN45">
            <v>15731.9</v>
          </cell>
          <cell r="AEO45">
            <v>29931.794499999902</v>
          </cell>
          <cell r="AEP45">
            <v>38115.910000000003</v>
          </cell>
          <cell r="AEQ45">
            <v>-6.634106423112077</v>
          </cell>
          <cell r="AER45">
            <v>-6.626006420103173</v>
          </cell>
          <cell r="AES45">
            <v>-6.6290560310308386</v>
          </cell>
          <cell r="AET45">
            <v>6.2975661741499434E-2</v>
          </cell>
          <cell r="AEU45">
            <v>3.5120988280000001</v>
          </cell>
          <cell r="AEV45">
            <v>2.37390388194581</v>
          </cell>
          <cell r="AEW45">
            <v>1.00674731348142</v>
          </cell>
          <cell r="AEX45">
            <v>367.42103887060603</v>
          </cell>
          <cell r="AEY45">
            <v>1290.4190000000001</v>
          </cell>
          <cell r="AEZ45">
            <v>0.78774475695244506</v>
          </cell>
          <cell r="AFA45">
            <v>3.5874119908674222E-2</v>
          </cell>
          <cell r="AFB45">
            <v>1.3400857654282439E-2</v>
          </cell>
          <cell r="AFC45">
            <v>6.2165671573969718E-2</v>
          </cell>
          <cell r="AFD45">
            <v>2065.3383390583831</v>
          </cell>
          <cell r="AFE45">
            <v>-0.29891375684640842</v>
          </cell>
          <cell r="AFF45">
            <v>208.58722027312399</v>
          </cell>
          <cell r="AFG45">
            <v>0.56110864714771225</v>
          </cell>
          <cell r="AFH45">
            <v>3.2669601173847211</v>
          </cell>
          <cell r="AFI45">
            <v>207.4233499205165</v>
          </cell>
          <cell r="AFJ45">
            <v>201.98834170776459</v>
          </cell>
          <cell r="AFK45">
            <v>69.37401259058457</v>
          </cell>
          <cell r="AFL45">
            <v>69.349117642764014</v>
          </cell>
          <cell r="AFM45">
            <v>-0.1831156007805923</v>
          </cell>
          <cell r="AFN45">
            <v>0.45544370554129188</v>
          </cell>
          <cell r="AFO45">
            <v>10.321834000000001</v>
          </cell>
          <cell r="AFP45">
            <v>9</v>
          </cell>
          <cell r="AFQ45">
            <v>1890.3618627869701</v>
          </cell>
          <cell r="AFR45">
            <v>45.456952382717603</v>
          </cell>
          <cell r="AFS45">
            <v>5580.5571310352698</v>
          </cell>
          <cell r="AFT45">
            <v>5004.5412876946466</v>
          </cell>
          <cell r="AFU45">
            <v>9455401.7886878774</v>
          </cell>
          <cell r="AFV45">
            <v>5080.13</v>
          </cell>
          <cell r="AFW45">
            <v>9603284.00999997</v>
          </cell>
          <cell r="AFX45">
            <v>602.94481150829597</v>
          </cell>
          <cell r="AFY45">
            <v>-0.82129133338160187</v>
          </cell>
          <cell r="AFZ45">
            <v>5132.46</v>
          </cell>
          <cell r="AGA45">
            <v>8047.0484999999899</v>
          </cell>
          <cell r="AGB45">
            <v>10558.18</v>
          </cell>
          <cell r="AGC45">
            <v>-7.3507319013532184</v>
          </cell>
          <cell r="AGD45">
            <v>-7.3570204411965516</v>
          </cell>
          <cell r="AGE45">
            <v>-7.3462400009202247</v>
          </cell>
          <cell r="AGF45">
            <v>5.6343145843278312E-2</v>
          </cell>
          <cell r="AGG45">
            <v>1</v>
          </cell>
          <cell r="AGH45">
            <v>0.81973534047894503</v>
          </cell>
          <cell r="AGI45">
            <v>0.85864694761971805</v>
          </cell>
          <cell r="AGJ45">
            <v>179.10278</v>
          </cell>
          <cell r="AGK45">
            <v>179.10278</v>
          </cell>
          <cell r="AGL45">
            <v>0.85312598670786399</v>
          </cell>
          <cell r="AGM45">
            <v>-1.0992164494561319E-3</v>
          </cell>
          <cell r="AGN45">
            <v>1.2278117879101271E-2</v>
          </cell>
          <cell r="AGO45">
            <v>5.0178818305192299E-3</v>
          </cell>
          <cell r="AGP45">
            <v>1889.364328342574</v>
          </cell>
          <cell r="AGQ45">
            <v>-0.17715458250389121</v>
          </cell>
          <cell r="AGR45">
            <v>868.87510575954695</v>
          </cell>
          <cell r="AGS45">
            <v>6.8066155594883826</v>
          </cell>
          <cell r="AGT45">
            <v>13.749655453448639</v>
          </cell>
          <cell r="AGU45">
            <v>813.50307863243472</v>
          </cell>
          <cell r="AGV45">
            <v>763.84856050410531</v>
          </cell>
          <cell r="AGW45">
            <v>63.59076086806148</v>
          </cell>
          <cell r="AGX45">
            <v>62.340272225450192</v>
          </cell>
          <cell r="AGY45">
            <v>5.4824795975772389</v>
          </cell>
          <cell r="AGZ45">
            <v>3.8395952268015949</v>
          </cell>
          <cell r="AHA45">
            <v>7.9832679999999998</v>
          </cell>
          <cell r="AHB45">
            <v>7.1</v>
          </cell>
          <cell r="AHC45">
            <v>1835.24622480935</v>
          </cell>
          <cell r="AHD45">
            <v>280.4676073</v>
          </cell>
          <cell r="AHE45">
            <v>9876.3037591183929</v>
          </cell>
          <cell r="AHF45">
            <v>9087.8519615338973</v>
          </cell>
          <cell r="AHG45">
            <v>16712540.913261531</v>
          </cell>
          <cell r="AHH45">
            <v>9359.1299999999992</v>
          </cell>
          <cell r="AHI45">
            <v>17176307.999999929</v>
          </cell>
          <cell r="AHJ45">
            <v>1425.05879690144</v>
          </cell>
          <cell r="AHK45">
            <v>29.121441182937051</v>
          </cell>
          <cell r="AHL45">
            <v>9359.1299999999992</v>
          </cell>
          <cell r="AHM45">
            <v>15842.574000000001</v>
          </cell>
          <cell r="AHN45">
            <v>20537.849999999999</v>
          </cell>
          <cell r="AHO45">
            <v>-6.6028665380972873</v>
          </cell>
          <cell r="AHP45">
            <v>-6.6856086147565863</v>
          </cell>
          <cell r="AHQ45">
            <v>-6.6509246789063621</v>
          </cell>
          <cell r="AHR45">
            <v>8.7271865500906404E-2</v>
          </cell>
          <cell r="AHS45">
            <v>3.6826441409999999</v>
          </cell>
          <cell r="AHT45">
            <v>2.0182333003325699</v>
          </cell>
          <cell r="AHU45">
            <v>0.81624973883302399</v>
          </cell>
          <cell r="AHV45">
            <v>146.587989317211</v>
          </cell>
          <cell r="AHW45">
            <v>539.83140000000003</v>
          </cell>
          <cell r="AHX45">
            <v>0.64939449260017201</v>
          </cell>
          <cell r="AHY45">
            <v>0.14938454856297481</v>
          </cell>
          <cell r="AHZ45">
            <v>0.110222203723194</v>
          </cell>
          <cell r="AIA45">
            <v>6.1563885331929233E-2</v>
          </cell>
          <cell r="AIB45">
            <v>1838.997926462778</v>
          </cell>
          <cell r="AIC45">
            <v>-0.31788774964304212</v>
          </cell>
          <cell r="AID45">
            <v>4186.8620039336502</v>
          </cell>
          <cell r="AIE45">
            <v>0.37823716341669478</v>
          </cell>
          <cell r="AIF45">
            <v>1.5446011722244799</v>
          </cell>
          <cell r="AIG45">
            <v>4171.0854087997186</v>
          </cell>
          <cell r="AIH45">
            <v>4123.1753885492471</v>
          </cell>
          <cell r="AII45">
            <v>71.544199426508399</v>
          </cell>
          <cell r="AIJ45">
            <v>71.412186845822404</v>
          </cell>
          <cell r="AIK45">
            <v>-2.6507604459842682</v>
          </cell>
          <cell r="AIL45">
            <v>0.37807302136894089</v>
          </cell>
          <cell r="AIM45">
            <v>6.4526620000000001</v>
          </cell>
          <cell r="AIN45">
            <v>6.3</v>
          </cell>
          <cell r="AIO45">
            <v>1626.6422328728499</v>
          </cell>
          <cell r="AIP45">
            <v>995.15699417696101</v>
          </cell>
          <cell r="AIQ45">
            <v>4912.0508519746018</v>
          </cell>
          <cell r="AIR45">
            <v>4595.0928132285608</v>
          </cell>
          <cell r="AIS45">
            <v>7428894.7979845358</v>
          </cell>
          <cell r="AIT45">
            <v>4611.1000000000004</v>
          </cell>
          <cell r="AIU45">
            <v>7500609.9999999991</v>
          </cell>
          <cell r="AIV45">
            <v>13889.7177971576</v>
          </cell>
          <cell r="AIW45">
            <v>-1.343265404296323</v>
          </cell>
          <cell r="AIX45">
            <v>4560.5</v>
          </cell>
          <cell r="AIY45">
            <v>6878.4489999999996</v>
          </cell>
          <cell r="AIZ45">
            <v>9218.1</v>
          </cell>
          <cell r="AJA45">
            <v>-5.2887313247868706</v>
          </cell>
          <cell r="AJB45">
            <v>-5.2881873149021228</v>
          </cell>
          <cell r="AJC45">
            <v>-5.2862618477701773</v>
          </cell>
          <cell r="AJD45">
            <v>4.9306144751874871E-2</v>
          </cell>
          <cell r="AJE45">
            <v>9.6152374999999992</v>
          </cell>
          <cell r="AJF45">
            <v>11.3125184988887</v>
          </cell>
          <cell r="AJG45">
            <v>0.88317670635140799</v>
          </cell>
          <cell r="AJH45">
            <v>352.76185325635402</v>
          </cell>
          <cell r="AJI45">
            <v>3391.8890000000001</v>
          </cell>
          <cell r="AJJ45">
            <v>0.78492881951206395</v>
          </cell>
          <cell r="AJK45">
            <v>2.622153449207144E-2</v>
          </cell>
          <cell r="AJL45">
            <v>6.1082177795104848E-3</v>
          </cell>
          <cell r="AJM45">
            <v>1.1931428199549539E-2</v>
          </cell>
          <cell r="AJN45">
            <v>1616.701794705408</v>
          </cell>
          <cell r="AJO45">
            <v>0.36665428249265108</v>
          </cell>
          <cell r="AJP45">
            <v>43.681762182498296</v>
          </cell>
          <cell r="AJQ45">
            <v>7.9335623012862344</v>
          </cell>
          <cell r="AJR45">
            <v>10.11565020359386</v>
          </cell>
          <cell r="AJS45">
            <v>40.470972375177269</v>
          </cell>
          <cell r="AJT45">
            <v>39.668986290082003</v>
          </cell>
          <cell r="AJU45">
            <v>65.674102713852932</v>
          </cell>
          <cell r="AJV45">
            <v>64.529968896851756</v>
          </cell>
          <cell r="AJW45">
            <v>-1.1630448007147189</v>
          </cell>
          <cell r="AJX45">
            <v>1.2139724490384469</v>
          </cell>
          <cell r="AJY45">
            <v>5.6276089999999996</v>
          </cell>
          <cell r="AJZ45">
            <v>4.4000000000000004</v>
          </cell>
          <cell r="AKA45">
            <v>1673.47497301403</v>
          </cell>
          <cell r="AKB45">
            <v>12.831700797286601</v>
          </cell>
          <cell r="AKC45">
            <v>1028.336355696606</v>
          </cell>
          <cell r="AKD45">
            <v>970.46560639315157</v>
          </cell>
          <cell r="AKE45">
            <v>1624378.8943565511</v>
          </cell>
          <cell r="AKF45">
            <v>1000.52</v>
          </cell>
          <cell r="AKG45">
            <v>1674345.1799999969</v>
          </cell>
          <cell r="AKH45">
            <v>89.409154299620496</v>
          </cell>
          <cell r="AKI45">
            <v>1.128716835250398</v>
          </cell>
          <cell r="AKJ45">
            <v>1000.52</v>
          </cell>
          <cell r="AKK45">
            <v>1593.5795000000001</v>
          </cell>
          <cell r="AKL45">
            <v>2021.97</v>
          </cell>
          <cell r="AKM45">
            <v>-7.1108036634496186</v>
          </cell>
          <cell r="AKN45">
            <v>-7.1584524639696996</v>
          </cell>
          <cell r="AKO45">
            <v>-7.1674565434338087</v>
          </cell>
          <cell r="AKP45">
            <v>8.9292737653480017E-2</v>
          </cell>
          <cell r="AKQ45">
            <v>1</v>
          </cell>
          <cell r="AKR45">
            <v>0.81669633550938703</v>
          </cell>
          <cell r="AKS45">
            <v>0.8640230639578429</v>
          </cell>
          <cell r="AKT45">
            <v>37.742049999999999</v>
          </cell>
          <cell r="AKU45">
            <v>37.742049999999999</v>
          </cell>
          <cell r="AKV45">
            <v>0.7761054770039939</v>
          </cell>
          <cell r="AKW45">
            <v>7.6842078462397434E-3</v>
          </cell>
          <cell r="AKX45">
            <v>-7.8340340026738578E-3</v>
          </cell>
          <cell r="AKY45">
            <v>3.5843932513313581E-2</v>
          </cell>
          <cell r="AKZ45">
            <v>1673.813975122461</v>
          </cell>
          <cell r="ALA45">
            <v>-0.26148635380547353</v>
          </cell>
          <cell r="ALB45">
            <v>75.852808821299604</v>
          </cell>
          <cell r="ALC45">
            <v>5.8342505661202582</v>
          </cell>
          <cell r="ALD45">
            <v>8.7446197474532426</v>
          </cell>
          <cell r="ALE45">
            <v>71.671324184329478</v>
          </cell>
          <cell r="ALF45">
            <v>69.753160199979504</v>
          </cell>
          <cell r="ALG45">
            <v>58.404507383204887</v>
          </cell>
          <cell r="ALH45">
            <v>58.667544212010441</v>
          </cell>
          <cell r="ALI45">
            <v>1.7115590883199689</v>
          </cell>
          <cell r="ALJ45">
            <v>3.2664318236951928</v>
          </cell>
          <cell r="ALK45">
            <v>13.175387000000001</v>
          </cell>
          <cell r="ALL45">
            <v>9.5</v>
          </cell>
          <cell r="ALM45">
            <v>1793.35688920138</v>
          </cell>
          <cell r="ALN45">
            <v>18.771023876713699</v>
          </cell>
          <cell r="ALO45">
            <v>2494.2104549058322</v>
          </cell>
          <cell r="ALP45">
            <v>2165.5885748775281</v>
          </cell>
          <cell r="ALQ45">
            <v>3867560.1607447639</v>
          </cell>
          <cell r="ALR45">
            <v>2247.14</v>
          </cell>
          <cell r="ALS45">
            <v>4029923.9999999888</v>
          </cell>
          <cell r="ALT45">
            <v>113.19919244226099</v>
          </cell>
          <cell r="ALU45">
            <v>-2.326030852101812</v>
          </cell>
          <cell r="ALV45">
            <v>2247.14</v>
          </cell>
          <cell r="ALW45">
            <v>4251.4314999999897</v>
          </cell>
          <cell r="ALX45">
            <v>5405.86</v>
          </cell>
          <cell r="ALY45">
            <v>-7.2124251736423162</v>
          </cell>
          <cell r="ALZ45">
            <v>-7.2552442538214326</v>
          </cell>
          <cell r="AMA45">
            <v>-7.24239880607802</v>
          </cell>
          <cell r="AMB45">
            <v>0.1324571828672528</v>
          </cell>
          <cell r="AMC45">
            <v>1.037708292</v>
          </cell>
          <cell r="AMD45">
            <v>0.69252813246231404</v>
          </cell>
          <cell r="AME45">
            <v>0.87096887118795907</v>
          </cell>
          <cell r="AMF45">
            <v>66.065435275523399</v>
          </cell>
          <cell r="AMG45">
            <v>68.556649999999905</v>
          </cell>
          <cell r="AMH45">
            <v>0.75193144906881404</v>
          </cell>
          <cell r="AMI45">
            <v>1.7198846344998191E-3</v>
          </cell>
          <cell r="AMJ45">
            <v>1.271503647525671E-2</v>
          </cell>
          <cell r="AMK45">
            <v>2.5628044149094281E-2</v>
          </cell>
          <cell r="AML45">
            <v>1785.916404256745</v>
          </cell>
          <cell r="AMM45">
            <v>0.4148732593757698</v>
          </cell>
          <cell r="AMN45">
            <v>2023.019965</v>
          </cell>
          <cell r="AMO45">
            <v>0.34390110399671331</v>
          </cell>
          <cell r="AMP45">
            <v>2.18629839543798</v>
          </cell>
          <cell r="AMQ45">
            <v>2016.086620853355</v>
          </cell>
          <cell r="AMR45">
            <v>1979.737006591009</v>
          </cell>
          <cell r="AMS45">
            <v>68.078105451069419</v>
          </cell>
          <cell r="AMT45">
            <v>67.833319492398871</v>
          </cell>
          <cell r="AMU45">
            <v>-0.6315796585482758</v>
          </cell>
          <cell r="AMV45">
            <v>0.48519410732650309</v>
          </cell>
          <cell r="AMW45">
            <v>5.8455789999999999</v>
          </cell>
          <cell r="AMX45">
            <v>5.7</v>
          </cell>
          <cell r="AMY45">
            <v>1524.87575594034</v>
          </cell>
          <cell r="AMZ45">
            <v>333.26214262756997</v>
          </cell>
          <cell r="ANA45">
            <v>31306.36984881161</v>
          </cell>
          <cell r="ANB45">
            <v>29476.331267267142</v>
          </cell>
          <cell r="ANC45">
            <v>44961973.338001013</v>
          </cell>
          <cell r="AND45">
            <v>29628.44067</v>
          </cell>
          <cell r="ANE45">
            <v>45179690.863999769</v>
          </cell>
          <cell r="ANF45">
            <v>4472.3075395732694</v>
          </cell>
          <cell r="ANG45">
            <v>-4.9763733130499199</v>
          </cell>
          <cell r="ANH45">
            <v>29628</v>
          </cell>
          <cell r="ANI45">
            <v>46151.906000000003</v>
          </cell>
          <cell r="ANJ45">
            <v>61824.141649999998</v>
          </cell>
          <cell r="ANK45">
            <v>-6.7866370650793124</v>
          </cell>
          <cell r="ANL45">
            <v>-6.79647943528777</v>
          </cell>
          <cell r="ANM45">
            <v>-6.7869303037253124</v>
          </cell>
          <cell r="ANN45">
            <v>6.0578353324914153E-2</v>
          </cell>
          <cell r="ANO45">
            <v>0.79628456999999997</v>
          </cell>
          <cell r="ANP45">
            <v>0.90419347858980903</v>
          </cell>
          <cell r="ANQ45">
            <v>0.87984272478411896</v>
          </cell>
          <cell r="ANR45">
            <v>2001.2945874362399</v>
          </cell>
          <cell r="ANS45">
            <v>1593.6</v>
          </cell>
          <cell r="ANT45">
            <v>0.74996618335842602</v>
          </cell>
          <cell r="ANU45">
            <v>-1.8542518221675131E-2</v>
          </cell>
          <cell r="ANV45">
            <v>1.8843786945447891E-2</v>
          </cell>
          <cell r="ANW45">
            <v>-4.9404799383824048E-2</v>
          </cell>
          <cell r="ANX45">
            <v>1525.3585302160841</v>
          </cell>
          <cell r="ANY45">
            <v>-0.26844971465882489</v>
          </cell>
          <cell r="ANZ45">
            <v>17881.5240466385</v>
          </cell>
          <cell r="AOA45">
            <v>-0.1041692994270815</v>
          </cell>
          <cell r="AOB45">
            <v>1.3542103911096559</v>
          </cell>
          <cell r="AOC45">
            <v>17900.170528874682</v>
          </cell>
          <cell r="AOD45">
            <v>17642.60604235045</v>
          </cell>
          <cell r="AOE45">
            <v>71.804486849403901</v>
          </cell>
          <cell r="AOF45">
            <v>71.220017878684473</v>
          </cell>
          <cell r="AOG45">
            <v>0.1047898592815955</v>
          </cell>
          <cell r="AOH45">
            <v>0.86114787847080265</v>
          </cell>
          <cell r="AOI45">
            <v>5.8576750000000004</v>
          </cell>
          <cell r="AOJ45">
            <v>5.8</v>
          </cell>
          <cell r="AOK45">
            <v>1672.20435254574</v>
          </cell>
          <cell r="AOL45">
            <v>3594.22366964715</v>
          </cell>
          <cell r="AOM45">
            <v>161016.19592398091</v>
          </cell>
          <cell r="AON45">
            <v>151584.3904693909</v>
          </cell>
          <cell r="AOO45">
            <v>253179128.72229469</v>
          </cell>
          <cell r="AOP45">
            <v>152922</v>
          </cell>
          <cell r="AOQ45">
            <v>255716833.99999961</v>
          </cell>
          <cell r="AOR45">
            <v>41201.949656764002</v>
          </cell>
          <cell r="AOS45">
            <v>-1.5317260092579279</v>
          </cell>
          <cell r="AOT45">
            <v>151639</v>
          </cell>
          <cell r="AOU45">
            <v>226082.779420604</v>
          </cell>
          <cell r="AOV45">
            <v>304543</v>
          </cell>
          <cell r="AOW45">
            <v>-6.511388844478895</v>
          </cell>
          <cell r="AOX45">
            <v>-6.5059843947566396</v>
          </cell>
          <cell r="AOY45">
            <v>-6.5038638606977042</v>
          </cell>
          <cell r="AOZ45">
            <v>6.706026965740651E-2</v>
          </cell>
          <cell r="APA45">
            <v>1.470755469</v>
          </cell>
          <cell r="APB45">
            <v>1.28859210718082</v>
          </cell>
          <cell r="APC45">
            <v>0.64097957302338504</v>
          </cell>
          <cell r="APD45">
            <v>10042.364153194199</v>
          </cell>
          <cell r="APE45">
            <v>14769.861999999999</v>
          </cell>
          <cell r="APF45">
            <v>0.83641137326322901</v>
          </cell>
          <cell r="APG45">
            <v>-1.5317260092578401E-2</v>
          </cell>
          <cell r="APH45">
            <v>6.200650792828684E-3</v>
          </cell>
          <cell r="API45">
            <v>-9.9289401516261103E-2</v>
          </cell>
          <cell r="APJ45">
            <v>1670.218997736569</v>
          </cell>
          <cell r="APK45">
            <v>-0.23855880972700749</v>
          </cell>
        </row>
        <row r="46">
          <cell r="A46">
            <v>2009</v>
          </cell>
          <cell r="B46">
            <v>347.20078117704702</v>
          </cell>
          <cell r="C46">
            <v>-2.5417065352985051</v>
          </cell>
          <cell r="D46">
            <v>-1.8098114784377839</v>
          </cell>
          <cell r="E46">
            <v>356.25575703600839</v>
          </cell>
          <cell r="F46">
            <v>353.60027962549742</v>
          </cell>
          <cell r="G46">
            <v>67.150888087714137</v>
          </cell>
          <cell r="H46">
            <v>67.027578028259171</v>
          </cell>
          <cell r="I46">
            <v>-1.9522499639749391</v>
          </cell>
          <cell r="J46">
            <v>0.61245111802676888</v>
          </cell>
          <cell r="K46">
            <v>5.1160610000000002</v>
          </cell>
          <cell r="L46">
            <v>5.7</v>
          </cell>
          <cell r="M46">
            <v>1669.5377222808099</v>
          </cell>
          <cell r="N46">
            <v>78.665867128763196</v>
          </cell>
          <cell r="O46">
            <v>4305.4303442074552</v>
          </cell>
          <cell r="P46">
            <v>4085.1619014852922</v>
          </cell>
          <cell r="Q46">
            <v>6890674.7975297486</v>
          </cell>
          <cell r="R46">
            <v>4067.49</v>
          </cell>
          <cell r="S46">
            <v>6790827.9899999714</v>
          </cell>
          <cell r="T46">
            <v>1115.4367490483301</v>
          </cell>
          <cell r="U46">
            <v>-2.4145530076083999</v>
          </cell>
          <cell r="V46">
            <v>4050.99</v>
          </cell>
          <cell r="W46">
            <v>6423.3714999999902</v>
          </cell>
          <cell r="X46">
            <v>8341.48</v>
          </cell>
          <cell r="Y46">
            <v>-6.831251458446765</v>
          </cell>
          <cell r="Z46">
            <v>-6.8200306739283842</v>
          </cell>
          <cell r="AA46">
            <v>-6.8149932920504774</v>
          </cell>
          <cell r="AB46">
            <v>5.8770126291420047E-2</v>
          </cell>
          <cell r="AC46">
            <v>1</v>
          </cell>
          <cell r="AD46">
            <v>1.1170817445460399</v>
          </cell>
          <cell r="AE46">
            <v>0.82452040870847199</v>
          </cell>
          <cell r="AF46">
            <v>286.27413000000001</v>
          </cell>
          <cell r="AG46">
            <v>286.27413000000001</v>
          </cell>
          <cell r="AH46">
            <v>0.794162509168445</v>
          </cell>
          <cell r="AI46">
            <v>-2.4145530076086202E-2</v>
          </cell>
          <cell r="AJ46">
            <v>-1.352965006416206E-2</v>
          </cell>
          <cell r="AK46">
            <v>-8.1001013229940619E-2</v>
          </cell>
          <cell r="AL46">
            <v>1686.7568443308021</v>
          </cell>
          <cell r="AM46">
            <v>-0.99786126408838438</v>
          </cell>
          <cell r="AN46">
            <v>418.22129796855802</v>
          </cell>
          <cell r="AO46">
            <v>-1.6785448927286279</v>
          </cell>
          <cell r="AP46">
            <v>-1.4161980678163539</v>
          </cell>
          <cell r="AQ46">
            <v>425.36117626846271</v>
          </cell>
          <cell r="AR46">
            <v>424.22922404256099</v>
          </cell>
          <cell r="AS46">
            <v>60.368738152025109</v>
          </cell>
          <cell r="AT46">
            <v>60.194031804994751</v>
          </cell>
          <cell r="AU46">
            <v>-1.6178667493596419</v>
          </cell>
          <cell r="AV46">
            <v>0.3126175983017454</v>
          </cell>
          <cell r="AW46">
            <v>7.8476379999999999</v>
          </cell>
          <cell r="AX46">
            <v>8</v>
          </cell>
          <cell r="AY46">
            <v>1564.1639832501</v>
          </cell>
          <cell r="AZ46">
            <v>91.386299951547102</v>
          </cell>
          <cell r="BA46">
            <v>4839.9742630292458</v>
          </cell>
          <cell r="BB46">
            <v>4460.1506035735429</v>
          </cell>
          <cell r="BC46">
            <v>7058886.5465787798</v>
          </cell>
          <cell r="BD46">
            <v>4465.7</v>
          </cell>
          <cell r="BE46">
            <v>6985087.0999999717</v>
          </cell>
          <cell r="BF46">
            <v>1098.43198263007</v>
          </cell>
          <cell r="BG46">
            <v>-2.5831763655316702</v>
          </cell>
          <cell r="BH46">
            <v>4543.6000000000004</v>
          </cell>
          <cell r="BI46">
            <v>8040.6215000000002</v>
          </cell>
          <cell r="BJ46">
            <v>10796.5</v>
          </cell>
          <cell r="BK46">
            <v>-6.6581001397294761</v>
          </cell>
          <cell r="BL46">
            <v>-6.6482323437290471</v>
          </cell>
          <cell r="BM46">
            <v>-6.6480036301383896</v>
          </cell>
          <cell r="BN46">
            <v>6.9033132776043948E-2</v>
          </cell>
          <cell r="BO46">
            <v>1</v>
          </cell>
          <cell r="BP46">
            <v>1.1255217577268</v>
          </cell>
          <cell r="BQ46">
            <v>0.83146148149093502</v>
          </cell>
          <cell r="BR46">
            <v>347.73489999999998</v>
          </cell>
          <cell r="BS46">
            <v>347.73489999999998</v>
          </cell>
          <cell r="BT46">
            <v>0.85942912213500999</v>
          </cell>
          <cell r="BU46">
            <v>-2.58317636553182E-2</v>
          </cell>
          <cell r="BV46">
            <v>-1.384061086967131E-2</v>
          </cell>
          <cell r="BW46">
            <v>-0.10013050260188509</v>
          </cell>
          <cell r="BX46">
            <v>1582.6565454814661</v>
          </cell>
          <cell r="BY46">
            <v>-4.869500477183708E-2</v>
          </cell>
          <cell r="BZ46">
            <v>102.405271454358</v>
          </cell>
          <cell r="CA46">
            <v>-1.5957294737315</v>
          </cell>
          <cell r="CB46">
            <v>3.1559398060356352</v>
          </cell>
          <cell r="CC46">
            <v>104.0658813958907</v>
          </cell>
          <cell r="CD46">
            <v>99.272297501153005</v>
          </cell>
          <cell r="CE46">
            <v>69.246250377690615</v>
          </cell>
          <cell r="CF46">
            <v>68.95435887942287</v>
          </cell>
          <cell r="CG46">
            <v>-2.323662116564762</v>
          </cell>
          <cell r="CH46">
            <v>1.171939955150147</v>
          </cell>
          <cell r="CI46">
            <v>8.9416539999999998</v>
          </cell>
          <cell r="CJ46">
            <v>7.9</v>
          </cell>
          <cell r="CK46">
            <v>1646.2753127250401</v>
          </cell>
          <cell r="CL46">
            <v>25.123713837393598</v>
          </cell>
          <cell r="CM46">
            <v>4053.7412551162602</v>
          </cell>
          <cell r="CN46">
            <v>3691.2697380285072</v>
          </cell>
          <cell r="CO46">
            <v>6113079.3873788854</v>
          </cell>
          <cell r="CP46">
            <v>3749.3</v>
          </cell>
          <cell r="CQ46">
            <v>6172380.0299999928</v>
          </cell>
          <cell r="CR46">
            <v>234.835112326402</v>
          </cell>
          <cell r="CS46">
            <v>-8.7205213878799306</v>
          </cell>
          <cell r="CT46">
            <v>3749.3</v>
          </cell>
          <cell r="CU46">
            <v>5878.8760000000002</v>
          </cell>
          <cell r="CV46">
            <v>7585.13</v>
          </cell>
          <cell r="CW46">
            <v>-7.4448078675147418</v>
          </cell>
          <cell r="CX46">
            <v>-7.4252954802721627</v>
          </cell>
          <cell r="CY46">
            <v>-7.4224468699513979</v>
          </cell>
          <cell r="CZ46">
            <v>5.7585832136643589E-2</v>
          </cell>
          <cell r="DA46">
            <v>1.9558</v>
          </cell>
          <cell r="DB46">
            <v>0.91777743329259098</v>
          </cell>
          <cell r="DC46">
            <v>0.71462600470344595</v>
          </cell>
          <cell r="DD46">
            <v>37.417665405460603</v>
          </cell>
          <cell r="DE46">
            <v>73.181470000000004</v>
          </cell>
          <cell r="DF46">
            <v>0.57740088953814395</v>
          </cell>
          <cell r="DG46">
            <v>9.092403828984523E-2</v>
          </cell>
          <cell r="DH46">
            <v>2.8109058926728509E-2</v>
          </cell>
          <cell r="DI46">
            <v>-7.8494427264473712E-2</v>
          </cell>
          <cell r="DJ46">
            <v>1656.0912155511719</v>
          </cell>
          <cell r="DK46">
            <v>-0.19101548279161221</v>
          </cell>
          <cell r="DL46">
            <v>19.373701337167098</v>
          </cell>
          <cell r="DM46">
            <v>0.1128287282130325</v>
          </cell>
          <cell r="DN46">
            <v>3.6838763883844332</v>
          </cell>
          <cell r="DO46">
            <v>19.35186687189006</v>
          </cell>
          <cell r="DP46">
            <v>18.685355922261319</v>
          </cell>
          <cell r="DQ46">
            <v>68.291321329294533</v>
          </cell>
          <cell r="DR46">
            <v>68.063463607241047</v>
          </cell>
          <cell r="DS46">
            <v>-3.0332341811607928</v>
          </cell>
          <cell r="DT46">
            <v>-0.25790815379922449</v>
          </cell>
          <cell r="DU46">
            <v>7.7090110000000003</v>
          </cell>
          <cell r="DV46">
            <v>5.4</v>
          </cell>
          <cell r="DW46">
            <v>1847.10392924388</v>
          </cell>
          <cell r="DX46">
            <v>4.46663867778219</v>
          </cell>
          <cell r="DY46">
            <v>425.25711744486171</v>
          </cell>
          <cell r="DZ46">
            <v>392.47399948275438</v>
          </cell>
          <cell r="EA46">
            <v>725253.8043523432</v>
          </cell>
          <cell r="EB46">
            <v>403.64</v>
          </cell>
          <cell r="EC46">
            <v>745565.02999999968</v>
          </cell>
          <cell r="ED46">
            <v>44.912588565935401</v>
          </cell>
          <cell r="EE46">
            <v>2.3153245244255989</v>
          </cell>
          <cell r="EF46">
            <v>403.64</v>
          </cell>
          <cell r="EG46">
            <v>624.79499999999996</v>
          </cell>
          <cell r="EH46">
            <v>808.04</v>
          </cell>
          <cell r="EI46">
            <v>-7.1569682639367702</v>
          </cell>
          <cell r="EJ46">
            <v>-7.1468967596931767</v>
          </cell>
          <cell r="EK46">
            <v>-7.1401424654553196</v>
          </cell>
          <cell r="EL46">
            <v>5.468320151588453E-2</v>
          </cell>
          <cell r="EM46">
            <v>1</v>
          </cell>
          <cell r="EN46">
            <v>0.90306041030902295</v>
          </cell>
          <cell r="EO46">
            <v>0.96395880554700297</v>
          </cell>
          <cell r="EP46">
            <v>18.675450000000001</v>
          </cell>
          <cell r="EQ46">
            <v>18.675450000000001</v>
          </cell>
          <cell r="ER46">
            <v>1.0040361892884699</v>
          </cell>
          <cell r="ES46">
            <v>7.3176945651309028E-2</v>
          </cell>
          <cell r="ET46">
            <v>8.7557946665668142E-4</v>
          </cell>
          <cell r="EU46">
            <v>-5.7487219229144598E-2</v>
          </cell>
          <cell r="EV46">
            <v>1847.902804537785</v>
          </cell>
          <cell r="EW46">
            <v>-0.21040710691384579</v>
          </cell>
          <cell r="EX46">
            <v>4814.1850052039099</v>
          </cell>
          <cell r="EY46">
            <v>-2.109641728247913</v>
          </cell>
          <cell r="EZ46">
            <v>-0.31663617133541599</v>
          </cell>
          <cell r="FA46">
            <v>4917.9358316774333</v>
          </cell>
          <cell r="FB46">
            <v>4829.4768758792234</v>
          </cell>
          <cell r="FC46">
            <v>66.23258126346181</v>
          </cell>
          <cell r="FD46">
            <v>65.964448678310276</v>
          </cell>
          <cell r="FE46">
            <v>-3.9660052337586289</v>
          </cell>
          <cell r="FF46">
            <v>1.3062071479190249</v>
          </cell>
          <cell r="FG46">
            <v>6.5089750000000004</v>
          </cell>
          <cell r="FH46">
            <v>6.7</v>
          </cell>
          <cell r="FI46">
            <v>1779.33230269466</v>
          </cell>
          <cell r="FJ46">
            <v>1229.3289975018899</v>
          </cell>
          <cell r="FK46">
            <v>5454.8901749614179</v>
          </cell>
          <cell r="FL46">
            <v>5099.832737195723</v>
          </cell>
          <cell r="FM46">
            <v>9107893.206199266</v>
          </cell>
          <cell r="FN46">
            <v>5110.1000000000004</v>
          </cell>
          <cell r="FO46">
            <v>9092565.9999999832</v>
          </cell>
          <cell r="FP46">
            <v>13852.416939999999</v>
          </cell>
          <cell r="FQ46">
            <v>-5.0249414414862192</v>
          </cell>
          <cell r="FR46">
            <v>5110.1000000000004</v>
          </cell>
          <cell r="FS46">
            <v>8269.4395000000004</v>
          </cell>
          <cell r="FT46">
            <v>10491.49</v>
          </cell>
          <cell r="FU46">
            <v>-5.2732822178322394</v>
          </cell>
          <cell r="FV46">
            <v>-5.2594531623701553</v>
          </cell>
          <cell r="FW46">
            <v>-5.2530548641323653</v>
          </cell>
          <cell r="FX46">
            <v>7.3099452544544585E-2</v>
          </cell>
          <cell r="FY46">
            <v>26.434910160000001</v>
          </cell>
          <cell r="FZ46">
            <v>18.056928199496301</v>
          </cell>
          <cell r="GA46">
            <v>0.81985440761219908</v>
          </cell>
          <cell r="GB46">
            <v>149.253580818676</v>
          </cell>
          <cell r="GC46">
            <v>3945.5050000000001</v>
          </cell>
          <cell r="GD46">
            <v>0.7530580504243839</v>
          </cell>
          <cell r="GE46">
            <v>1.344722773262908E-2</v>
          </cell>
          <cell r="GF46">
            <v>3.6114567182062018E-5</v>
          </cell>
          <cell r="GG46">
            <v>-6.827586008786192E-2</v>
          </cell>
          <cell r="GH46">
            <v>1785.9199851341559</v>
          </cell>
          <cell r="GI46">
            <v>-4.0625124051074657E-2</v>
          </cell>
          <cell r="GJ46">
            <v>2961.4987764533898</v>
          </cell>
          <cell r="GK46">
            <v>-4.9086194468064059</v>
          </cell>
          <cell r="GL46">
            <v>-4.5422843041564516</v>
          </cell>
          <cell r="GM46">
            <v>3114.3714174985021</v>
          </cell>
          <cell r="GN46">
            <v>3102.419489996596</v>
          </cell>
          <cell r="GO46">
            <v>69.323293861750869</v>
          </cell>
          <cell r="GP46">
            <v>69.591288308014825</v>
          </cell>
          <cell r="GQ46">
            <v>-4.029122695628029</v>
          </cell>
          <cell r="GR46">
            <v>0.49489853588200461</v>
          </cell>
          <cell r="GS46">
            <v>7.1952400000000001</v>
          </cell>
          <cell r="GT46">
            <v>7.3</v>
          </cell>
          <cell r="GU46">
            <v>1406.77002909322</v>
          </cell>
          <cell r="GV46">
            <v>570.62160568874503</v>
          </cell>
          <cell r="GW46">
            <v>44294.633707754547</v>
          </cell>
          <cell r="GX46">
            <v>41107.528505360708</v>
          </cell>
          <cell r="GY46">
            <v>58734610.680291101</v>
          </cell>
          <cell r="GZ46">
            <v>40903</v>
          </cell>
          <cell r="HA46">
            <v>57541114.499999978</v>
          </cell>
          <cell r="HB46">
            <v>9200.51</v>
          </cell>
          <cell r="HC46">
            <v>-1.8472038001048801</v>
          </cell>
          <cell r="HD46">
            <v>40841</v>
          </cell>
          <cell r="HE46">
            <v>63649.681999999913</v>
          </cell>
          <cell r="HF46">
            <v>80483</v>
          </cell>
          <cell r="HG46">
            <v>-6.8152108914056884</v>
          </cell>
          <cell r="HH46">
            <v>-6.7795674040712912</v>
          </cell>
          <cell r="HI46">
            <v>-6.7782231750004573</v>
          </cell>
          <cell r="HJ46">
            <v>6.0155365589996443E-2</v>
          </cell>
          <cell r="HK46">
            <v>1</v>
          </cell>
          <cell r="HL46">
            <v>1.07388167708051</v>
          </cell>
          <cell r="HM46">
            <v>0.84243492512523899</v>
          </cell>
          <cell r="HN46">
            <v>2494.87</v>
          </cell>
          <cell r="HO46">
            <v>2494.87</v>
          </cell>
          <cell r="HP46">
            <v>0.80412369238754389</v>
          </cell>
          <cell r="HQ46">
            <v>-1.8472038001046361E-2</v>
          </cell>
          <cell r="HR46">
            <v>-2.632171564820281E-2</v>
          </cell>
          <cell r="HS46">
            <v>-0.1116053953066376</v>
          </cell>
          <cell r="HT46">
            <v>1428.804231629535</v>
          </cell>
          <cell r="HU46">
            <v>-0.41580303707687838</v>
          </cell>
          <cell r="HV46">
            <v>1994.84017292815</v>
          </cell>
          <cell r="HW46">
            <v>-4.196449195813468</v>
          </cell>
          <cell r="HX46">
            <v>-2.841070571332061</v>
          </cell>
          <cell r="HY46">
            <v>2082.2194544807799</v>
          </cell>
          <cell r="HZ46">
            <v>2053.1722453701182</v>
          </cell>
          <cell r="IA46">
            <v>73.842113225820725</v>
          </cell>
          <cell r="IB46">
            <v>73.289748176482149</v>
          </cell>
          <cell r="IC46">
            <v>-2.7056918529413392</v>
          </cell>
          <cell r="ID46">
            <v>0.78363650521406925</v>
          </cell>
          <cell r="IE46">
            <v>5.4697240000000003</v>
          </cell>
          <cell r="IF46">
            <v>6.4</v>
          </cell>
          <cell r="IG46">
            <v>1416.8685481019299</v>
          </cell>
          <cell r="IH46">
            <v>389.42508853066101</v>
          </cell>
          <cell r="II46">
            <v>3028.807312220426</v>
          </cell>
          <cell r="IJ46">
            <v>2863.139911750151</v>
          </cell>
          <cell r="IK46">
            <v>4093075.5249713981</v>
          </cell>
          <cell r="IL46">
            <v>2856.33</v>
          </cell>
          <cell r="IM46">
            <v>4047044.1399999852</v>
          </cell>
          <cell r="IN46">
            <v>4926.2583757897501</v>
          </cell>
          <cell r="IO46">
            <v>-1.1338007342466929</v>
          </cell>
          <cell r="IP46">
            <v>2815.08</v>
          </cell>
          <cell r="IQ46">
            <v>4132.6480000000001</v>
          </cell>
          <cell r="IR46">
            <v>5522.59</v>
          </cell>
          <cell r="IS46">
            <v>-5.2662713126842799</v>
          </cell>
          <cell r="IT46">
            <v>-5.2306768449478458</v>
          </cell>
          <cell r="IU46">
            <v>-5.2307522957263171</v>
          </cell>
          <cell r="IV46">
            <v>7.1817214670773677E-2</v>
          </cell>
          <cell r="IW46">
            <v>7.4462402340000002</v>
          </cell>
          <cell r="IX46">
            <v>10.235815985268999</v>
          </cell>
          <cell r="IY46">
            <v>0.86792855266103008</v>
          </cell>
          <cell r="IZ46">
            <v>232.26876324817701</v>
          </cell>
          <cell r="JA46">
            <v>1729.52901</v>
          </cell>
          <cell r="JB46">
            <v>0.91733875553118494</v>
          </cell>
          <cell r="JC46">
            <v>3.3848663467148717E-2</v>
          </cell>
          <cell r="JD46">
            <v>-4.9785404803977104E-3</v>
          </cell>
          <cell r="JE46">
            <v>-6.5538336740220415E-2</v>
          </cell>
          <cell r="JF46">
            <v>1429.5757982953151</v>
          </cell>
          <cell r="JG46">
            <v>-0.29970704385180458</v>
          </cell>
          <cell r="JH46">
            <v>20.012126516455101</v>
          </cell>
          <cell r="JI46">
            <v>-11.49918692446454</v>
          </cell>
          <cell r="JJ46">
            <v>-9.798410180194173</v>
          </cell>
          <cell r="JK46">
            <v>22.612364588531801</v>
          </cell>
          <cell r="JL46">
            <v>22.18600199445817</v>
          </cell>
          <cell r="JM46">
            <v>64.628963785082803</v>
          </cell>
          <cell r="JN46">
            <v>64.805602035994198</v>
          </cell>
          <cell r="JO46">
            <v>-4.7538026976353898</v>
          </cell>
          <cell r="JP46">
            <v>-0.33543369881012808</v>
          </cell>
          <cell r="JQ46">
            <v>9.7258390000000006</v>
          </cell>
          <cell r="JR46">
            <v>13.5</v>
          </cell>
          <cell r="JS46">
            <v>1832.1400189999999</v>
          </cell>
          <cell r="JT46">
            <v>3.69418755920052</v>
          </cell>
          <cell r="JU46">
            <v>668.41145995944782</v>
          </cell>
          <cell r="JV46">
            <v>603.40283750624246</v>
          </cell>
          <cell r="JW46">
            <v>1157968.2683375911</v>
          </cell>
          <cell r="JX46">
            <v>576.6</v>
          </cell>
          <cell r="JY46">
            <v>1056411.9349553999</v>
          </cell>
          <cell r="JZ46">
            <v>49.164115058538897</v>
          </cell>
          <cell r="KA46">
            <v>-13.96891433762652</v>
          </cell>
          <cell r="KB46">
            <v>576.6</v>
          </cell>
          <cell r="KC46">
            <v>1031.4100000000001</v>
          </cell>
          <cell r="KD46">
            <v>1335.7</v>
          </cell>
          <cell r="KE46">
            <v>-7.382721672509108</v>
          </cell>
          <cell r="KF46">
            <v>-7.3264951175100839</v>
          </cell>
          <cell r="KG46">
            <v>-7.3202259311685536</v>
          </cell>
          <cell r="KH46">
            <v>5.9908243110537628E-2</v>
          </cell>
          <cell r="KI46">
            <v>1</v>
          </cell>
          <cell r="KJ46">
            <v>0.68465306922238001</v>
          </cell>
          <cell r="KK46">
            <v>0.70619881342342095</v>
          </cell>
          <cell r="KL46">
            <v>14.132540000000001</v>
          </cell>
          <cell r="KM46">
            <v>14.132540000000001</v>
          </cell>
          <cell r="KN46">
            <v>0.69330361489986403</v>
          </cell>
          <cell r="KO46">
            <v>2.3204293864524519E-2</v>
          </cell>
          <cell r="KP46">
            <v>-3.2855372802646672E-2</v>
          </cell>
          <cell r="KQ46">
            <v>-0.1672172320597666</v>
          </cell>
          <cell r="KR46">
            <v>1919.0633460115459</v>
          </cell>
          <cell r="KS46">
            <v>-1.204043983165648</v>
          </cell>
          <cell r="KT46">
            <v>227.55915793824201</v>
          </cell>
          <cell r="KU46">
            <v>-2.6567262610515558</v>
          </cell>
          <cell r="KV46">
            <v>8.9960483290273174</v>
          </cell>
          <cell r="KW46">
            <v>233.7697811032138</v>
          </cell>
          <cell r="KX46">
            <v>208.77743865658979</v>
          </cell>
          <cell r="KY46">
            <v>63.313155072525937</v>
          </cell>
          <cell r="KZ46">
            <v>63.987610538232623</v>
          </cell>
          <cell r="LA46">
            <v>-3.4067943063497812</v>
          </cell>
          <cell r="LB46">
            <v>-0.87623275332466832</v>
          </cell>
          <cell r="LC46">
            <v>9.7025520000000007</v>
          </cell>
          <cell r="LD46">
            <v>9.8000000000000007</v>
          </cell>
          <cell r="LE46">
            <v>2098.5067555831201</v>
          </cell>
          <cell r="LF46">
            <v>46.280959963641401</v>
          </cell>
          <cell r="LG46">
            <v>5418.5326084217077</v>
          </cell>
          <cell r="LH46">
            <v>4892.796664452635</v>
          </cell>
          <cell r="LI46">
            <v>10267555.402112961</v>
          </cell>
          <cell r="LJ46">
            <v>4836</v>
          </cell>
          <cell r="LK46">
            <v>10148378.66999997</v>
          </cell>
          <cell r="LL46">
            <v>850.290350416038</v>
          </cell>
          <cell r="LM46">
            <v>-0.32569972936338232</v>
          </cell>
          <cell r="LN46">
            <v>4819.68</v>
          </cell>
          <cell r="LO46">
            <v>8468.0964999999997</v>
          </cell>
          <cell r="LP46">
            <v>11107.02</v>
          </cell>
          <cell r="LQ46">
            <v>-7.4198779524126923</v>
          </cell>
          <cell r="LR46">
            <v>-7.4653063461801246</v>
          </cell>
          <cell r="LS46">
            <v>-7.4005401567650653</v>
          </cell>
          <cell r="LT46">
            <v>4.378524489932157E-2</v>
          </cell>
          <cell r="LU46">
            <v>1</v>
          </cell>
          <cell r="LV46">
            <v>0.93265045651978395</v>
          </cell>
          <cell r="LW46">
            <v>1.02972173092498</v>
          </cell>
          <cell r="LX46">
            <v>234.32261</v>
          </cell>
          <cell r="LY46">
            <v>234.32261</v>
          </cell>
          <cell r="LZ46">
            <v>1.03270540911671</v>
          </cell>
          <cell r="MA46">
            <v>5.9543739587494648E-2</v>
          </cell>
          <cell r="MB46">
            <v>-1.844766713199639E-3</v>
          </cell>
          <cell r="MC46">
            <v>-7.927200715209741E-2</v>
          </cell>
          <cell r="MD46">
            <v>2098.5044150126382</v>
          </cell>
          <cell r="ME46">
            <v>-0.64089435925221983</v>
          </cell>
          <cell r="MF46">
            <v>1140.00599919709</v>
          </cell>
          <cell r="MG46">
            <v>-4.1465023083592012</v>
          </cell>
          <cell r="MH46">
            <v>0.79084655073611287</v>
          </cell>
          <cell r="MI46">
            <v>1189.3212315156941</v>
          </cell>
          <cell r="MJ46">
            <v>1131.0610419600289</v>
          </cell>
          <cell r="MK46">
            <v>68.43627756314838</v>
          </cell>
          <cell r="ML46">
            <v>68.067698455650856</v>
          </cell>
          <cell r="MM46">
            <v>-0.68757474424270271</v>
          </cell>
          <cell r="MN46">
            <v>0.4553764709079644</v>
          </cell>
          <cell r="MO46">
            <v>15.129484</v>
          </cell>
          <cell r="MP46">
            <v>17.899999999999999</v>
          </cell>
          <cell r="MQ46">
            <v>1711.1591312012299</v>
          </cell>
          <cell r="MR46">
            <v>242.697004573622</v>
          </cell>
          <cell r="MS46">
            <v>24190.327503669469</v>
          </cell>
          <cell r="MT46">
            <v>20530.4557744542</v>
          </cell>
          <cell r="MU46">
            <v>34980053.392210104</v>
          </cell>
          <cell r="MV46">
            <v>19967.8</v>
          </cell>
          <cell r="MW46">
            <v>34168083.299999923</v>
          </cell>
          <cell r="MX46">
            <v>3887.9159913375001</v>
          </cell>
          <cell r="MY46">
            <v>-2.837498315169773</v>
          </cell>
          <cell r="MZ46">
            <v>19977.2</v>
          </cell>
          <cell r="NA46">
            <v>35538.629999999997</v>
          </cell>
          <cell r="NB46">
            <v>46367.55</v>
          </cell>
          <cell r="NC46">
            <v>-7.1296028356800996</v>
          </cell>
          <cell r="ND46">
            <v>-7.1165257698054738</v>
          </cell>
          <cell r="NE46">
            <v>-7.1025195257246612</v>
          </cell>
          <cell r="NF46">
            <v>3.9365989767576971E-2</v>
          </cell>
          <cell r="NG46">
            <v>1</v>
          </cell>
          <cell r="NH46">
            <v>0.95151548598129199</v>
          </cell>
          <cell r="NI46">
            <v>0.94121434514880409</v>
          </cell>
          <cell r="NJ46">
            <v>1072.99</v>
          </cell>
          <cell r="NK46">
            <v>1072.99</v>
          </cell>
          <cell r="NL46">
            <v>0.934702214975074</v>
          </cell>
          <cell r="NM46">
            <v>2.2511237189272719E-2</v>
          </cell>
          <cell r="NN46">
            <v>-1.1763397817092109E-2</v>
          </cell>
          <cell r="NO46">
            <v>-8.0035359596344752E-2</v>
          </cell>
          <cell r="NP46">
            <v>1703.812802623474</v>
          </cell>
          <cell r="NQ46">
            <v>-0.1158102109397374</v>
          </cell>
          <cell r="NR46">
            <v>216.599728347004</v>
          </cell>
          <cell r="NS46">
            <v>-4.7175767284320047</v>
          </cell>
          <cell r="NT46">
            <v>-3.46439509812978</v>
          </cell>
          <cell r="NU46">
            <v>227.32390813535989</v>
          </cell>
          <cell r="NV46">
            <v>224.37289181248789</v>
          </cell>
          <cell r="NW46">
            <v>67.982695760789397</v>
          </cell>
          <cell r="NX46">
            <v>67.908546627804085</v>
          </cell>
          <cell r="NY46">
            <v>-6.3065133018614716</v>
          </cell>
          <cell r="NZ46">
            <v>8.9061678384450005E-2</v>
          </cell>
          <cell r="OA46">
            <v>7.5008229999999996</v>
          </cell>
          <cell r="OB46">
            <v>8.3000000000000007</v>
          </cell>
          <cell r="OC46">
            <v>1632.52051956331</v>
          </cell>
          <cell r="OD46">
            <v>49.825683883082597</v>
          </cell>
          <cell r="OE46">
            <v>2733.983147355134</v>
          </cell>
          <cell r="OF46">
            <v>2528.911910622197</v>
          </cell>
          <cell r="OG46">
            <v>4150237.4031867231</v>
          </cell>
          <cell r="OH46">
            <v>2509.8000000000002</v>
          </cell>
          <cell r="OI46">
            <v>4097299.9999999958</v>
          </cell>
          <cell r="OJ46">
            <v>659.26216428309999</v>
          </cell>
          <cell r="OK46">
            <v>-2.1269383287836119</v>
          </cell>
          <cell r="OL46">
            <v>2506.3000000000002</v>
          </cell>
          <cell r="OM46">
            <v>4025.9780000000001</v>
          </cell>
          <cell r="ON46">
            <v>5338.9</v>
          </cell>
          <cell r="OO46">
            <v>-6.7906365722730557</v>
          </cell>
          <cell r="OP46">
            <v>-6.753892546154141</v>
          </cell>
          <cell r="OQ46">
            <v>-6.7506560008689167</v>
          </cell>
          <cell r="OR46">
            <v>6.5032714423029075E-2</v>
          </cell>
          <cell r="OS46">
            <v>1</v>
          </cell>
          <cell r="OT46">
            <v>1.1869418536465399</v>
          </cell>
          <cell r="OU46">
            <v>0.83903614001237503</v>
          </cell>
          <cell r="OV46">
            <v>181.73500000000001</v>
          </cell>
          <cell r="OW46">
            <v>181.73500000000001</v>
          </cell>
          <cell r="OX46">
            <v>0.89836141283327198</v>
          </cell>
          <cell r="OY46">
            <v>5.906474063972604E-2</v>
          </cell>
          <cell r="OZ46">
            <v>-8.5662749573317681E-3</v>
          </cell>
          <cell r="PA46">
            <v>-0.13853025683852341</v>
          </cell>
          <cell r="PB46">
            <v>1641.1158434402039</v>
          </cell>
          <cell r="PC46">
            <v>-0.43663962857131139</v>
          </cell>
          <cell r="PD46">
            <v>2178.2212984845801</v>
          </cell>
          <cell r="PE46">
            <v>-2.7050614628489789</v>
          </cell>
          <cell r="PF46">
            <v>-2.1403738739735219</v>
          </cell>
          <cell r="PG46">
            <v>2238.7817200304312</v>
          </cell>
          <cell r="PH46">
            <v>2225.863090545025</v>
          </cell>
          <cell r="PI46">
            <v>63.110606548539607</v>
          </cell>
          <cell r="PJ46">
            <v>63.154461689465798</v>
          </cell>
          <cell r="PK46">
            <v>-2.143128315476162</v>
          </cell>
          <cell r="PL46">
            <v>0.30455245688463251</v>
          </cell>
          <cell r="PM46">
            <v>8.9267730000000007</v>
          </cell>
          <cell r="PN46">
            <v>9.1</v>
          </cell>
          <cell r="PO46">
            <v>1520.0304955055301</v>
          </cell>
          <cell r="PP46">
            <v>465.659197596784</v>
          </cell>
          <cell r="PQ46">
            <v>29637.742484950912</v>
          </cell>
          <cell r="PR46">
            <v>26992.048490994781</v>
          </cell>
          <cell r="PS46">
            <v>41165806.017229863</v>
          </cell>
          <cell r="PT46">
            <v>26922</v>
          </cell>
          <cell r="PU46">
            <v>40922260.999999881</v>
          </cell>
          <cell r="PV46">
            <v>6594.1514289554898</v>
          </cell>
          <cell r="PW46">
            <v>-0.96154173856308756</v>
          </cell>
          <cell r="PX46">
            <v>27283</v>
          </cell>
          <cell r="PY46">
            <v>46928.976499999997</v>
          </cell>
          <cell r="PZ46">
            <v>64441</v>
          </cell>
          <cell r="QA46">
            <v>-6.7842846197838984</v>
          </cell>
          <cell r="QB46">
            <v>-6.7614194956672566</v>
          </cell>
          <cell r="QC46">
            <v>-6.7607183510431499</v>
          </cell>
          <cell r="QD46">
            <v>5.6733597170488419E-2</v>
          </cell>
          <cell r="QE46">
            <v>1</v>
          </cell>
          <cell r="QF46">
            <v>1.1425417843069701</v>
          </cell>
          <cell r="QG46">
            <v>0.88872521875843502</v>
          </cell>
          <cell r="QH46">
            <v>1935.8402000000001</v>
          </cell>
          <cell r="QI46">
            <v>1935.8402000000001</v>
          </cell>
          <cell r="QJ46">
            <v>0.87973219108023704</v>
          </cell>
          <cell r="QK46">
            <v>4.8574409773796963E-2</v>
          </cell>
          <cell r="QL46">
            <v>4.9131457886447502E-2</v>
          </cell>
          <cell r="QM46">
            <v>-8.9221727511742607E-2</v>
          </cell>
          <cell r="QN46">
            <v>1525.1086271189749</v>
          </cell>
          <cell r="QO46">
            <v>0.15212320653026359</v>
          </cell>
          <cell r="QP46">
            <v>49.860780516258913</v>
          </cell>
          <cell r="QQ46">
            <v>-0.95237223048144637</v>
          </cell>
          <cell r="QR46">
            <v>1.2766902293508851</v>
          </cell>
          <cell r="QS46">
            <v>50.340206665306248</v>
          </cell>
          <cell r="QT46">
            <v>49.232237352291357</v>
          </cell>
          <cell r="QU46">
            <v>57.69512674852519</v>
          </cell>
          <cell r="QV46">
            <v>57.058422074230023</v>
          </cell>
          <cell r="QW46">
            <v>-7.6714526598038901</v>
          </cell>
          <cell r="QX46">
            <v>-0.50306792840029146</v>
          </cell>
          <cell r="QY46">
            <v>12.746796</v>
          </cell>
          <cell r="QZ46">
            <v>9.1999999999999993</v>
          </cell>
          <cell r="RA46">
            <v>1927.96106894844</v>
          </cell>
          <cell r="RB46">
            <v>11.681533185574599</v>
          </cell>
          <cell r="RC46">
            <v>1891.514079803321</v>
          </cell>
          <cell r="RD46">
            <v>1650.4066387395139</v>
          </cell>
          <cell r="RE46">
            <v>3190042.4253681451</v>
          </cell>
          <cell r="RF46">
            <v>1736.66</v>
          </cell>
          <cell r="RG46">
            <v>3348212.8699999978</v>
          </cell>
          <cell r="RH46">
            <v>103.97550045311699</v>
          </cell>
          <cell r="RI46">
            <v>-4.564149874439738</v>
          </cell>
          <cell r="RJ46">
            <v>1736.66</v>
          </cell>
          <cell r="RK46">
            <v>3315.0479999999998</v>
          </cell>
          <cell r="RL46">
            <v>4306.32</v>
          </cell>
          <cell r="RM46">
            <v>-7.4817788608369034</v>
          </cell>
          <cell r="RN46">
            <v>-7.4335882697394924</v>
          </cell>
          <cell r="RO46">
            <v>-7.4407543627047197</v>
          </cell>
          <cell r="RP46">
            <v>8.2902750540310113E-2</v>
          </cell>
          <cell r="RQ46">
            <v>0.97418945769460397</v>
          </cell>
          <cell r="RR46">
            <v>0.675224054497092</v>
          </cell>
          <cell r="RS46">
            <v>0.91986620386705398</v>
          </cell>
          <cell r="RT46">
            <v>45.865246895339503</v>
          </cell>
          <cell r="RU46">
            <v>44.681440000000002</v>
          </cell>
          <cell r="RV46">
            <v>0.9982583862499359</v>
          </cell>
          <cell r="RW46">
            <v>2.9129694356675451E-2</v>
          </cell>
          <cell r="RX46">
            <v>-1.0318360345558169E-2</v>
          </cell>
          <cell r="RY46">
            <v>-9.8476267667162512E-2</v>
          </cell>
          <cell r="RZ46">
            <v>1932.8826911436299</v>
          </cell>
          <cell r="SA46">
            <v>-2.901113943922784E-2</v>
          </cell>
          <cell r="SB46">
            <v>38438.164054464498</v>
          </cell>
          <cell r="SC46">
            <v>-6.5034930000435356</v>
          </cell>
          <cell r="SD46">
            <v>-3.1403870613994411</v>
          </cell>
          <cell r="SE46">
            <v>41111.871756323897</v>
          </cell>
          <cell r="SF46">
            <v>39684.408070916506</v>
          </cell>
          <cell r="SG46">
            <v>56.129321961771183</v>
          </cell>
          <cell r="SH46">
            <v>56.314027403696791</v>
          </cell>
          <cell r="SI46">
            <v>-5.3272598208328414</v>
          </cell>
          <cell r="SJ46">
            <v>0.1108860752741858</v>
          </cell>
          <cell r="SK46">
            <v>6.5362220000000004</v>
          </cell>
          <cell r="SL46">
            <v>9.6999999999999993</v>
          </cell>
          <cell r="SM46">
            <v>1758.65384372417</v>
          </cell>
          <cell r="SN46">
            <v>8822.2186734575516</v>
          </cell>
          <cell r="SO46">
            <v>4397.0243194228397</v>
          </cell>
          <cell r="SP46">
            <v>4109.6250485113733</v>
          </cell>
          <cell r="SQ46">
            <v>7276143.9849514691</v>
          </cell>
          <cell r="SR46">
            <v>3957.49</v>
          </cell>
          <cell r="SS46">
            <v>6959854.9999999646</v>
          </cell>
          <cell r="ST46">
            <v>85382.776490722797</v>
          </cell>
          <cell r="SU46">
            <v>-11.380118038266071</v>
          </cell>
          <cell r="SV46">
            <v>3957.49</v>
          </cell>
          <cell r="SW46">
            <v>7808.0445</v>
          </cell>
          <cell r="SX46">
            <v>10022.65</v>
          </cell>
          <cell r="SY46">
            <v>-3.658593766230783</v>
          </cell>
          <cell r="SZ46">
            <v>-3.6365481762589251</v>
          </cell>
          <cell r="TA46">
            <v>-3.620235223198673</v>
          </cell>
          <cell r="TB46">
            <v>8.3276993888276599E-2</v>
          </cell>
          <cell r="TC46">
            <v>280.32695310000003</v>
          </cell>
          <cell r="TD46">
            <v>169.05926401977399</v>
          </cell>
          <cell r="TE46">
            <v>0.86246283678660707</v>
          </cell>
          <cell r="TF46">
            <v>94.417606681431792</v>
          </cell>
          <cell r="TG46">
            <v>26467.8</v>
          </cell>
          <cell r="TH46">
            <v>0.73548912825519808</v>
          </cell>
          <cell r="TI46">
            <v>-2.5352585434099101E-2</v>
          </cell>
          <cell r="TJ46">
            <v>-1.6618543788818989E-2</v>
          </cell>
          <cell r="TK46">
            <v>-0.10405189119499771</v>
          </cell>
          <cell r="TL46">
            <v>1770.512856784125</v>
          </cell>
          <cell r="TM46">
            <v>-0.69993039573492677</v>
          </cell>
          <cell r="TN46">
            <v>197.74081079215799</v>
          </cell>
          <cell r="TO46">
            <v>-6.0643784144715269</v>
          </cell>
          <cell r="TP46">
            <v>-4.7896307865530234</v>
          </cell>
          <cell r="TQ46">
            <v>210.506735841541</v>
          </cell>
          <cell r="TR46">
            <v>207.68831423062079</v>
          </cell>
          <cell r="TS46">
            <v>68.283262763866972</v>
          </cell>
          <cell r="TT46">
            <v>68.374272154815742</v>
          </cell>
          <cell r="TU46">
            <v>1.584794735716244</v>
          </cell>
          <cell r="TV46">
            <v>1.0085426173976231</v>
          </cell>
          <cell r="TW46">
            <v>11.017471788221901</v>
          </cell>
          <cell r="TX46">
            <v>12.6</v>
          </cell>
          <cell r="TY46">
            <v>1677.9523996364401</v>
          </cell>
          <cell r="TZ46">
            <v>40.919350053732003</v>
          </cell>
          <cell r="UA46">
            <v>2306.766066939545</v>
          </cell>
          <cell r="UB46">
            <v>2052.6187662942039</v>
          </cell>
          <cell r="UC46">
            <v>3504430.8340801098</v>
          </cell>
          <cell r="UD46">
            <v>2013.43</v>
          </cell>
          <cell r="UE46">
            <v>3378439.6999999979</v>
          </cell>
          <cell r="UF46">
            <v>547.49900662746802</v>
          </cell>
          <cell r="UG46">
            <v>-4.1167409798680721</v>
          </cell>
          <cell r="UH46">
            <v>2014.81</v>
          </cell>
          <cell r="UI46">
            <v>3373.7339999999899</v>
          </cell>
          <cell r="UJ46">
            <v>4539.16</v>
          </cell>
          <cell r="UK46">
            <v>-6.6913200366812431</v>
          </cell>
          <cell r="UL46">
            <v>-6.6561624309356091</v>
          </cell>
          <cell r="UM46">
            <v>-6.6525587156683406</v>
          </cell>
          <cell r="UN46">
            <v>5.1941129322928201E-2</v>
          </cell>
          <cell r="UO46">
            <v>1</v>
          </cell>
          <cell r="UP46">
            <v>1.19328186354773</v>
          </cell>
          <cell r="UQ46">
            <v>0.85728236533923607</v>
          </cell>
          <cell r="UR46">
            <v>169.51971</v>
          </cell>
          <cell r="US46">
            <v>169.51971</v>
          </cell>
          <cell r="UT46">
            <v>1.3995271485018499</v>
          </cell>
          <cell r="UU46" t="e">
            <v>#N/A</v>
          </cell>
          <cell r="UV46" t="e">
            <v>#N/A</v>
          </cell>
          <cell r="UW46">
            <v>-6.5024850407133697E-2</v>
          </cell>
          <cell r="UX46">
            <v>1707.297473659469</v>
          </cell>
          <cell r="UY46">
            <v>-1.165138747512229</v>
          </cell>
          <cell r="UZ46">
            <v>1793.50579651368</v>
          </cell>
          <cell r="VA46">
            <v>-3.1105109976813261</v>
          </cell>
          <cell r="VB46">
            <v>-2.1098784685738892</v>
          </cell>
          <cell r="VC46">
            <v>1851.0839668797919</v>
          </cell>
          <cell r="VD46">
            <v>1832.162192114454</v>
          </cell>
          <cell r="VE46">
            <v>59.320342328507763</v>
          </cell>
          <cell r="VF46">
            <v>59.573361554138501</v>
          </cell>
          <cell r="VG46">
            <v>-3.3696597581634791</v>
          </cell>
          <cell r="VH46">
            <v>-0.1327003238651869</v>
          </cell>
          <cell r="VI46">
            <v>9.1576679999999993</v>
          </cell>
          <cell r="VJ46">
            <v>7.9</v>
          </cell>
          <cell r="VK46">
            <v>1742.5633860893799</v>
          </cell>
          <cell r="VL46">
            <v>352.30999436819701</v>
          </cell>
          <cell r="VM46">
            <v>26972.86499905536</v>
          </cell>
          <cell r="VN46">
            <v>24502.779572353669</v>
          </cell>
          <cell r="VO46">
            <v>42919457.965912104</v>
          </cell>
          <cell r="VP46">
            <v>24736.5</v>
          </cell>
          <cell r="VQ46">
            <v>43104919.199999943</v>
          </cell>
          <cell r="VR46">
            <v>5973.7189476663207</v>
          </cell>
          <cell r="VS46">
            <v>-2.288976379791996</v>
          </cell>
          <cell r="VT46">
            <v>24533.4</v>
          </cell>
          <cell r="VU46">
            <v>45276.7215</v>
          </cell>
          <cell r="VV46">
            <v>59555.5</v>
          </cell>
          <cell r="VW46">
            <v>-6.977812198224111</v>
          </cell>
          <cell r="VX46">
            <v>-6.9501232294886277</v>
          </cell>
          <cell r="VY46">
            <v>-6.9434103589449663</v>
          </cell>
          <cell r="VZ46">
            <v>5.2766646621321932E-2</v>
          </cell>
          <cell r="WA46">
            <v>1</v>
          </cell>
          <cell r="WB46">
            <v>1.0212115948256699</v>
          </cell>
          <cell r="WC46">
            <v>0.88324598843185897</v>
          </cell>
          <cell r="WD46">
            <v>1584.1068</v>
          </cell>
          <cell r="WE46">
            <v>1584.1068</v>
          </cell>
          <cell r="WF46">
            <v>0.89356301947758299</v>
          </cell>
          <cell r="WG46">
            <v>-2.2889763797917261E-2</v>
          </cell>
          <cell r="WH46">
            <v>-9.3122151766078468E-3</v>
          </cell>
          <cell r="WI46">
            <v>-7.9249008442769317E-2</v>
          </cell>
          <cell r="WJ46">
            <v>1751.6158866456869</v>
          </cell>
          <cell r="WK46">
            <v>-0.65525782158329937</v>
          </cell>
          <cell r="WL46">
            <v>34.417879827069903</v>
          </cell>
          <cell r="WM46">
            <v>-10.492745289665329</v>
          </cell>
          <cell r="WN46">
            <v>-5.4861166349458923</v>
          </cell>
          <cell r="WO46">
            <v>38.452614750004123</v>
          </cell>
          <cell r="WP46">
            <v>36.415686882881467</v>
          </cell>
          <cell r="WQ46">
            <v>62.697044322785842</v>
          </cell>
          <cell r="WR46">
            <v>62.347913000517558</v>
          </cell>
          <cell r="WS46">
            <v>-9.0118762212215486</v>
          </cell>
          <cell r="WT46">
            <v>1.2823950293875619</v>
          </cell>
          <cell r="WU46">
            <v>10.606118</v>
          </cell>
          <cell r="WV46">
            <v>13.8</v>
          </cell>
          <cell r="WW46">
            <v>1890.4460168548201</v>
          </cell>
          <cell r="WX46">
            <v>5.6082989197051694</v>
          </cell>
          <cell r="WY46">
            <v>1523.591273900166</v>
          </cell>
          <cell r="WZ46">
            <v>1361.9973855526121</v>
          </cell>
          <cell r="XA46">
            <v>2609859.1710282932</v>
          </cell>
          <cell r="XB46">
            <v>1320.69</v>
          </cell>
          <cell r="XC46">
            <v>2496693.149999992</v>
          </cell>
          <cell r="XD46">
            <v>67.616919850753504</v>
          </cell>
          <cell r="XE46">
            <v>-23.04081598665444</v>
          </cell>
          <cell r="XF46">
            <v>1320.69</v>
          </cell>
          <cell r="XG46">
            <v>2443.6924999999901</v>
          </cell>
          <cell r="XH46">
            <v>3162.92</v>
          </cell>
          <cell r="XI46">
            <v>-7.5110846823785158</v>
          </cell>
          <cell r="XJ46">
            <v>-7.4468755253101557</v>
          </cell>
          <cell r="XK46">
            <v>-7.4290481215912934</v>
          </cell>
          <cell r="XL46">
            <v>6.9691564817311286E-2</v>
          </cell>
          <cell r="XM46">
            <v>1</v>
          </cell>
          <cell r="XN46">
            <v>0.62146497054155603</v>
          </cell>
          <cell r="XO46">
            <v>0.78370486896712099</v>
          </cell>
          <cell r="XP46">
            <v>26.973459999999999</v>
          </cell>
          <cell r="XQ46">
            <v>26.973459999999999</v>
          </cell>
          <cell r="XR46">
            <v>0.73930567719626195</v>
          </cell>
          <cell r="XS46">
            <v>-5.8357209268232207E-2</v>
          </cell>
          <cell r="XT46">
            <v>-3.3758879995193537E-2</v>
          </cell>
          <cell r="XU46">
            <v>-0.22158974341079279</v>
          </cell>
          <cell r="XV46">
            <v>1916.19983908367</v>
          </cell>
          <cell r="XW46">
            <v>-0.17313809717698361</v>
          </cell>
          <cell r="XX46">
            <v>50.590434100498399</v>
          </cell>
          <cell r="XY46">
            <v>-3.1072475390075178</v>
          </cell>
          <cell r="XZ46">
            <v>-2.318030649978386</v>
          </cell>
          <cell r="YA46">
            <v>52.21281552597582</v>
          </cell>
          <cell r="YB46">
            <v>51.790964532275993</v>
          </cell>
          <cell r="YC46">
            <v>60.070081154351861</v>
          </cell>
          <cell r="YD46">
            <v>59.915303344506498</v>
          </cell>
          <cell r="YE46">
            <v>-2.3418063433462422</v>
          </cell>
          <cell r="YF46">
            <v>-0.24223176837434579</v>
          </cell>
          <cell r="YG46">
            <v>4.7803050000000002</v>
          </cell>
          <cell r="YH46">
            <v>5.0999999999999996</v>
          </cell>
          <cell r="YI46">
            <v>1518.0579541586201</v>
          </cell>
          <cell r="YJ46">
            <v>8.4161454306376307</v>
          </cell>
          <cell r="YK46">
            <v>225.36092835227589</v>
          </cell>
          <cell r="YL46">
            <v>351.73080703180159</v>
          </cell>
          <cell r="YM46">
            <v>542165.10421628482</v>
          </cell>
          <cell r="YN46">
            <v>352.52</v>
          </cell>
          <cell r="YO46">
            <v>535145.78999999678</v>
          </cell>
          <cell r="YP46">
            <v>106.75840709273901</v>
          </cell>
          <cell r="YQ46">
            <v>-1.157713079141631</v>
          </cell>
          <cell r="YR46">
            <v>214.42</v>
          </cell>
          <cell r="YS46">
            <v>376.13249999999999</v>
          </cell>
          <cell r="YT46">
            <v>498.22</v>
          </cell>
          <cell r="YU46">
            <v>-6.2846278530955741</v>
          </cell>
          <cell r="YV46">
            <v>-6.2676744588131328</v>
          </cell>
          <cell r="YW46">
            <v>-6.2615327738081321</v>
          </cell>
          <cell r="YX46">
            <v>5.0559215557805508E-2</v>
          </cell>
          <cell r="YY46">
            <v>1</v>
          </cell>
          <cell r="YZ46">
            <v>1.19555186709279</v>
          </cell>
          <cell r="ZA46">
            <v>0.77189968211036197</v>
          </cell>
          <cell r="ZB46">
            <v>39.050739999999998</v>
          </cell>
          <cell r="ZC46">
            <v>39.050739999999998</v>
          </cell>
          <cell r="ZD46">
            <v>0.754415923004636</v>
          </cell>
          <cell r="ZE46">
            <v>-1.15771307914163E-2</v>
          </cell>
          <cell r="ZF46">
            <v>-1.15771307914163E-2</v>
          </cell>
          <cell r="ZG46">
            <v>-0.17858691011088851</v>
          </cell>
          <cell r="ZH46">
            <v>1541.4205789692601</v>
          </cell>
          <cell r="ZI46">
            <v>-0.76865815739447507</v>
          </cell>
          <cell r="ZJ46">
            <v>23.594914511691002</v>
          </cell>
          <cell r="ZK46">
            <v>-10.590683407016019</v>
          </cell>
          <cell r="ZL46">
            <v>-4.9577966158333542</v>
          </cell>
          <cell r="ZM46">
            <v>26.389771682409339</v>
          </cell>
          <cell r="ZN46">
            <v>24.825723385556259</v>
          </cell>
          <cell r="ZO46">
            <v>65.473318405792995</v>
          </cell>
          <cell r="ZP46">
            <v>64.961502680162283</v>
          </cell>
          <cell r="ZQ46">
            <v>-6.543264574080343</v>
          </cell>
          <cell r="ZR46">
            <v>0.2291307611949733</v>
          </cell>
          <cell r="ZS46">
            <v>13.267270999999999</v>
          </cell>
          <cell r="ZT46">
            <v>17.7</v>
          </cell>
          <cell r="ZU46">
            <v>1952.2241402204199</v>
          </cell>
          <cell r="ZV46">
            <v>5.3673883957537996</v>
          </cell>
          <cell r="ZW46">
            <v>1089.4963204726139</v>
          </cell>
          <cell r="ZX46">
            <v>944.94989110048368</v>
          </cell>
          <cell r="ZY46">
            <v>1873066.1369572179</v>
          </cell>
          <cell r="ZZ46">
            <v>903.72</v>
          </cell>
          <cell r="AAA46">
            <v>1764263.9999999979</v>
          </cell>
          <cell r="AAB46">
            <v>63.041244246574038</v>
          </cell>
          <cell r="AAC46">
            <v>-28.612856287490139</v>
          </cell>
          <cell r="AAD46">
            <v>903.72</v>
          </cell>
          <cell r="AAE46">
            <v>1677.1415</v>
          </cell>
          <cell r="AAF46">
            <v>2141.9899999999998</v>
          </cell>
          <cell r="AAG46">
            <v>-7.6384037186905589</v>
          </cell>
          <cell r="AAH46">
            <v>-7.5903340767980616</v>
          </cell>
          <cell r="AAI46">
            <v>-7.5653564546444221</v>
          </cell>
          <cell r="AAJ46">
            <v>6.479990396392446E-2</v>
          </cell>
          <cell r="AAK46">
            <v>1.00414731561004</v>
          </cell>
          <cell r="AAL46">
            <v>0.68996307751501695</v>
          </cell>
          <cell r="AAM46">
            <v>0.78008987324836498</v>
          </cell>
          <cell r="AAN46">
            <v>18.406153870731</v>
          </cell>
          <cell r="AAO46">
            <v>18.482489999999999</v>
          </cell>
          <cell r="AAP46">
            <v>0.72223133659308303</v>
          </cell>
          <cell r="AAQ46">
            <v>-0.114779905951993</v>
          </cell>
          <cell r="AAR46">
            <v>-0.1194826749580627</v>
          </cell>
          <cell r="AAS46">
            <v>-0.24652582891118549</v>
          </cell>
          <cell r="AAT46">
            <v>1982.185674179882</v>
          </cell>
          <cell r="AAU46">
            <v>-1.2869536402124631</v>
          </cell>
          <cell r="AAV46">
            <v>8.0935978813576899</v>
          </cell>
          <cell r="AAW46">
            <v>-2.3905038277735269</v>
          </cell>
          <cell r="AAX46">
            <v>-3.0893040655403441</v>
          </cell>
          <cell r="AAY46">
            <v>8.2918140127237123</v>
          </cell>
          <cell r="AAZ46">
            <v>8.3516043335725918</v>
          </cell>
          <cell r="ABA46">
            <v>57.95474854845218</v>
          </cell>
          <cell r="ABB46">
            <v>57.728180443099951</v>
          </cell>
          <cell r="ABC46">
            <v>-2.560162748624784</v>
          </cell>
          <cell r="ABD46">
            <v>1.337566465435813</v>
          </cell>
          <cell r="ABE46">
            <v>6.5705580000000001</v>
          </cell>
          <cell r="ABF46">
            <v>6.9</v>
          </cell>
          <cell r="ABG46">
            <v>2006.419355</v>
          </cell>
          <cell r="ABH46">
            <v>1.51335029827808</v>
          </cell>
          <cell r="ABI46">
            <v>186.40054231904099</v>
          </cell>
          <cell r="ABJ46">
            <v>174.15298657365381</v>
          </cell>
          <cell r="ABK46">
            <v>344173.25126566621</v>
          </cell>
          <cell r="ABL46">
            <v>174.22</v>
          </cell>
          <cell r="ABM46">
            <v>349558.38002809999</v>
          </cell>
          <cell r="ABN46">
            <v>17.576242890121499</v>
          </cell>
          <cell r="ABO46">
            <v>-2.643290757084737</v>
          </cell>
          <cell r="ABP46">
            <v>174.22</v>
          </cell>
          <cell r="ABQ46">
            <v>322.89350000000002</v>
          </cell>
          <cell r="ABR46">
            <v>412.61</v>
          </cell>
          <cell r="ABS46">
            <v>-7.2090953024192386</v>
          </cell>
          <cell r="ABT46">
            <v>-7.1653880331739712</v>
          </cell>
          <cell r="ABU46">
            <v>-7.1748083799773417</v>
          </cell>
          <cell r="ABV46">
            <v>5.7816060478907992E-2</v>
          </cell>
          <cell r="ABW46">
            <v>1</v>
          </cell>
          <cell r="ABX46">
            <v>0.753945177435833</v>
          </cell>
          <cell r="ABY46">
            <v>0.77686711054456892</v>
          </cell>
          <cell r="ABZ46">
            <v>6.2876499999999904</v>
          </cell>
          <cell r="ACA46">
            <v>6.2876499999999904</v>
          </cell>
          <cell r="ACB46">
            <v>0.75827557905380605</v>
          </cell>
          <cell r="ACC46">
            <v>-2.643290757084469E-2</v>
          </cell>
          <cell r="ACD46">
            <v>-4.0868273920581753E-3</v>
          </cell>
          <cell r="ACE46">
            <v>-7.0015356350950866E-2</v>
          </cell>
          <cell r="ACF46">
            <v>1976.269589382588</v>
          </cell>
          <cell r="ACG46">
            <v>-0.55946027270404874</v>
          </cell>
          <cell r="ACH46">
            <v>728.09081486508705</v>
          </cell>
          <cell r="ACI46">
            <v>-2.5536398934021038</v>
          </cell>
          <cell r="ACJ46">
            <v>-0.81768342511058245</v>
          </cell>
          <cell r="ACK46">
            <v>747.17086822803708</v>
          </cell>
          <cell r="ACL46">
            <v>734.09337471496622</v>
          </cell>
          <cell r="ACM46">
            <v>74.875353795787277</v>
          </cell>
          <cell r="ACN46">
            <v>74.778649035524921</v>
          </cell>
          <cell r="ACO46">
            <v>-3.3041972550313048</v>
          </cell>
          <cell r="ACP46">
            <v>0.39132202597622617</v>
          </cell>
          <cell r="ACQ46">
            <v>5.4975940000000003</v>
          </cell>
          <cell r="ACR46">
            <v>5.4</v>
          </cell>
          <cell r="ACS46">
            <v>1430.6007918552</v>
          </cell>
          <cell r="ACT46">
            <v>146.85171585637499</v>
          </cell>
          <cell r="ACU46">
            <v>9332.5399126613884</v>
          </cell>
          <cell r="ACV46">
            <v>8819.4747583753106</v>
          </cell>
          <cell r="ACW46">
            <v>12631010.719028691</v>
          </cell>
          <cell r="ACX46">
            <v>8840</v>
          </cell>
          <cell r="ACY46">
            <v>12646510.99999997</v>
          </cell>
          <cell r="ACZ46">
            <v>1921.86603160544</v>
          </cell>
          <cell r="ADA46">
            <v>-1.5694727827148871</v>
          </cell>
          <cell r="ADB46">
            <v>8717</v>
          </cell>
          <cell r="ADC46">
            <v>12480.22</v>
          </cell>
          <cell r="ADD46">
            <v>16530</v>
          </cell>
          <cell r="ADE46">
            <v>-6.6853221245974126</v>
          </cell>
          <cell r="ADF46">
            <v>-6.6656325316193179</v>
          </cell>
          <cell r="ADG46">
            <v>-6.6586568469885927</v>
          </cell>
          <cell r="ADH46">
            <v>6.2326781794911613E-2</v>
          </cell>
          <cell r="ADI46">
            <v>1</v>
          </cell>
          <cell r="ADJ46">
            <v>1.12318175407242</v>
          </cell>
          <cell r="ADK46">
            <v>0.86551428356745408</v>
          </cell>
          <cell r="ADL46">
            <v>630.173</v>
          </cell>
          <cell r="ADM46">
            <v>630.173</v>
          </cell>
          <cell r="ADN46">
            <v>0.851873836708257</v>
          </cell>
          <cell r="ADO46">
            <v>-1.5694727827150201E-2</v>
          </cell>
          <cell r="ADP46">
            <v>7.1942497024885064E-3</v>
          </cell>
          <cell r="ADQ46">
            <v>-8.1445048010999582E-2</v>
          </cell>
          <cell r="ADR46">
            <v>1432.172670717584</v>
          </cell>
          <cell r="ADS46">
            <v>-0.18025550673734789</v>
          </cell>
          <cell r="ADT46">
            <v>1663.4990015363001</v>
          </cell>
          <cell r="ADU46">
            <v>1.5324884955452811</v>
          </cell>
          <cell r="ADV46">
            <v>1.2793232663165901</v>
          </cell>
          <cell r="ADW46">
            <v>1638.39085024424</v>
          </cell>
          <cell r="ADX46">
            <v>1642.486292253441</v>
          </cell>
          <cell r="ADY46">
            <v>57.769252551208339</v>
          </cell>
          <cell r="ADZ46">
            <v>57.224199889365622</v>
          </cell>
          <cell r="AEA46">
            <v>1.0762337315003201</v>
          </cell>
          <cell r="AEB46">
            <v>1.836871791022521</v>
          </cell>
          <cell r="AEC46">
            <v>11.69942</v>
          </cell>
          <cell r="AED46">
            <v>8.5</v>
          </cell>
          <cell r="AEE46">
            <v>2054</v>
          </cell>
          <cell r="AEF46">
            <v>314.749005308162</v>
          </cell>
          <cell r="AEG46">
            <v>17093.362924040561</v>
          </cell>
          <cell r="AEH46">
            <v>15093.538603432769</v>
          </cell>
          <cell r="AEI46">
            <v>31070476.72928758</v>
          </cell>
          <cell r="AEJ46">
            <v>15789.4</v>
          </cell>
          <cell r="AEK46">
            <v>32431427.600000001</v>
          </cell>
          <cell r="AEL46">
            <v>2968.2738797680099</v>
          </cell>
          <cell r="AEM46">
            <v>-4.9111483970496916</v>
          </cell>
          <cell r="AEN46">
            <v>15789.4</v>
          </cell>
          <cell r="AEO46">
            <v>29870.864000000001</v>
          </cell>
          <cell r="AEP46">
            <v>38153.39</v>
          </cell>
          <cell r="AEQ46">
            <v>-6.6233440857970738</v>
          </cell>
          <cell r="AER46">
            <v>-6.6082729284036308</v>
          </cell>
          <cell r="AES46">
            <v>-6.6106873131206134</v>
          </cell>
          <cell r="AET46">
            <v>5.9936078096011917E-2</v>
          </cell>
          <cell r="AEU46">
            <v>4.327615625</v>
          </cell>
          <cell r="AEV46">
            <v>2.4747138647594902</v>
          </cell>
          <cell r="AEW46">
            <v>0.84879426675509506</v>
          </cell>
          <cell r="AEX46">
            <v>317.87573555588102</v>
          </cell>
          <cell r="AEY46">
            <v>1375.644</v>
          </cell>
          <cell r="AEZ46">
            <v>0.79653575776836205</v>
          </cell>
          <cell r="AFA46">
            <v>-1.7490858112263929E-2</v>
          </cell>
          <cell r="AFB46">
            <v>-8.8810057441028097E-3</v>
          </cell>
          <cell r="AFC46">
            <v>-4.6955923839946817E-2</v>
          </cell>
          <cell r="AFD46">
            <v>2058.5283243136309</v>
          </cell>
          <cell r="AFE46">
            <v>-0.32972877208372608</v>
          </cell>
          <cell r="AFF46">
            <v>202.074963309194</v>
          </cell>
          <cell r="AFG46">
            <v>-2.281651725884259</v>
          </cell>
          <cell r="AFH46">
            <v>0.1721679348941407</v>
          </cell>
          <cell r="AFI46">
            <v>206.7932654186306</v>
          </cell>
          <cell r="AFJ46">
            <v>201.72765297495661</v>
          </cell>
          <cell r="AFK46">
            <v>69.172115577875203</v>
          </cell>
          <cell r="AFL46">
            <v>69.279207557668556</v>
          </cell>
          <cell r="AFM46">
            <v>-1.837610463105666</v>
          </cell>
          <cell r="AFN46">
            <v>0.44987253956136902</v>
          </cell>
          <cell r="AFO46">
            <v>11.628028</v>
          </cell>
          <cell r="AFP46">
            <v>11.2</v>
          </cell>
          <cell r="AFQ46">
            <v>1890.7940056944001</v>
          </cell>
          <cell r="AFR46">
            <v>42.030272405336802</v>
          </cell>
          <cell r="AFS46">
            <v>5573.5818736180299</v>
          </cell>
          <cell r="AFT46">
            <v>4925.4842127508009</v>
          </cell>
          <cell r="AFU46">
            <v>9282311.0715308953</v>
          </cell>
          <cell r="AFV46">
            <v>4941.6899999999996</v>
          </cell>
          <cell r="AFW46">
            <v>9343717.8299999591</v>
          </cell>
          <cell r="AFX46">
            <v>610.69142462780894</v>
          </cell>
          <cell r="AFY46">
            <v>-0.2283343293921769</v>
          </cell>
          <cell r="AFZ46">
            <v>4984.41</v>
          </cell>
          <cell r="AGA46">
            <v>8045.1004999999996</v>
          </cell>
          <cell r="AGB46">
            <v>10568.25</v>
          </cell>
          <cell r="AGC46">
            <v>-7.3691080059842751</v>
          </cell>
          <cell r="AGD46">
            <v>-7.3546289810699621</v>
          </cell>
          <cell r="AGE46">
            <v>-7.341741275524611</v>
          </cell>
          <cell r="AGF46">
            <v>5.6860360403569239E-2</v>
          </cell>
          <cell r="AGG46">
            <v>1</v>
          </cell>
          <cell r="AGH46">
            <v>0.83056829709812396</v>
          </cell>
          <cell r="AGI46">
            <v>0.868076070025536</v>
          </cell>
          <cell r="AGJ46">
            <v>175.41643999999999</v>
          </cell>
          <cell r="AGK46">
            <v>175.41643999999999</v>
          </cell>
          <cell r="AGL46">
            <v>0.87714905258079989</v>
          </cell>
          <cell r="AGM46">
            <v>4.7377827714491311E-2</v>
          </cell>
          <cell r="AGN46">
            <v>3.4841071917945297E-2</v>
          </cell>
          <cell r="AGO46">
            <v>-5.3684506587860323E-2</v>
          </cell>
          <cell r="AGP46">
            <v>1884.5479288110189</v>
          </cell>
          <cell r="AGQ46">
            <v>-0.25492169293679368</v>
          </cell>
          <cell r="AGR46">
            <v>820.94169382032601</v>
          </cell>
          <cell r="AGS46">
            <v>-1.5416070786545719</v>
          </cell>
          <cell r="AGT46">
            <v>4.009228396323139</v>
          </cell>
          <cell r="AGU46">
            <v>833.79554496298181</v>
          </cell>
          <cell r="AGV46">
            <v>789.2969753531479</v>
          </cell>
          <cell r="AGW46">
            <v>62.750018954366283</v>
          </cell>
          <cell r="AGX46">
            <v>62.160208420479087</v>
          </cell>
          <cell r="AGY46">
            <v>-4.2074013095393603</v>
          </cell>
          <cell r="AGZ46">
            <v>2.002490864616568</v>
          </cell>
          <cell r="AHA46">
            <v>8.2464019999999998</v>
          </cell>
          <cell r="AHB46">
            <v>8.4</v>
          </cell>
          <cell r="AHC46">
            <v>1815.4930620863399</v>
          </cell>
          <cell r="AHD46">
            <v>185.27690622259499</v>
          </cell>
          <cell r="AHE46">
            <v>9751.4899223221837</v>
          </cell>
          <cell r="AHF46">
            <v>8947.3428623380096</v>
          </cell>
          <cell r="AHG46">
            <v>16408223.23756397</v>
          </cell>
          <cell r="AHH46">
            <v>9017.1200000000008</v>
          </cell>
          <cell r="AHI46">
            <v>16370518.79999998</v>
          </cell>
          <cell r="AHJ46">
            <v>1494.0985859707801</v>
          </cell>
          <cell r="AHK46">
            <v>-40.018931569355793</v>
          </cell>
          <cell r="AHL46">
            <v>9017.1200000000008</v>
          </cell>
          <cell r="AHM46">
            <v>15687.672500000001</v>
          </cell>
          <cell r="AHN46">
            <v>20367.439999999999</v>
          </cell>
          <cell r="AHO46">
            <v>-6.6449405511926809</v>
          </cell>
          <cell r="AHP46">
            <v>-6.6621099959347534</v>
          </cell>
          <cell r="AHQ46">
            <v>-6.6308997702601964</v>
          </cell>
          <cell r="AHR46">
            <v>8.1566541258503697E-2</v>
          </cell>
          <cell r="AHS46">
            <v>4.2399257810000002</v>
          </cell>
          <cell r="AHT46">
            <v>2.0749632404691201</v>
          </cell>
          <cell r="AHU46">
            <v>0.73797255844658805</v>
          </cell>
          <cell r="AHV46">
            <v>125.21907868745301</v>
          </cell>
          <cell r="AHW46">
            <v>530.91959999999904</v>
          </cell>
          <cell r="AHX46">
            <v>0.63832458425346095</v>
          </cell>
          <cell r="AHY46">
            <v>-5.4276336033851583E-2</v>
          </cell>
          <cell r="AHZ46">
            <v>7.8200936894472616E-3</v>
          </cell>
          <cell r="AIA46">
            <v>-0.1039734849398011</v>
          </cell>
          <cell r="AIB46">
            <v>1833.865482749186</v>
          </cell>
          <cell r="AIC46">
            <v>-0.2790891517460703</v>
          </cell>
          <cell r="AID46">
            <v>4008.6870029281899</v>
          </cell>
          <cell r="AIE46">
            <v>-5.2544601991070694</v>
          </cell>
          <cell r="AIF46">
            <v>-4.5329084077750048</v>
          </cell>
          <cell r="AIG46">
            <v>4231.0033921938884</v>
          </cell>
          <cell r="AIH46">
            <v>4199.0249583078994</v>
          </cell>
          <cell r="AII46">
            <v>70.99280121656993</v>
          </cell>
          <cell r="AIJ46">
            <v>71.33840124110904</v>
          </cell>
          <cell r="AIK46">
            <v>-2.879827416134884</v>
          </cell>
          <cell r="AIL46">
            <v>0.27397951686820582</v>
          </cell>
          <cell r="AIM46">
            <v>6.7110519999999996</v>
          </cell>
          <cell r="AIN46">
            <v>8.5</v>
          </cell>
          <cell r="AIO46">
            <v>1611.33173949617</v>
          </cell>
          <cell r="AIP46">
            <v>872.41900362926299</v>
          </cell>
          <cell r="AIQ46">
            <v>4961.08322728239</v>
          </cell>
          <cell r="AIR46">
            <v>4628.1423521361912</v>
          </cell>
          <cell r="AIS46">
            <v>7506110.4220095016</v>
          </cell>
          <cell r="AIT46">
            <v>4517.3999999999996</v>
          </cell>
          <cell r="AIU46">
            <v>7279029.9999999981</v>
          </cell>
          <cell r="AIV46">
            <v>14081.59331625</v>
          </cell>
          <cell r="AIW46">
            <v>-1.854252569652348</v>
          </cell>
          <cell r="AIX46">
            <v>4464.3</v>
          </cell>
          <cell r="AIY46">
            <v>6954.2955000000002</v>
          </cell>
          <cell r="AIZ46">
            <v>9296.5</v>
          </cell>
          <cell r="AJA46">
            <v>-5.3175295989482194</v>
          </cell>
          <cell r="AJB46">
            <v>-5.2828834796589916</v>
          </cell>
          <cell r="AJC46">
            <v>-5.2835220526014952</v>
          </cell>
          <cell r="AJD46">
            <v>4.8996206724670067E-2</v>
          </cell>
          <cell r="AJE46">
            <v>10.6190543</v>
          </cell>
          <cell r="AJF46">
            <v>11.8108184449496</v>
          </cell>
          <cell r="AJG46">
            <v>0.81855410638800508</v>
          </cell>
          <cell r="AJH46">
            <v>313.03644430935799</v>
          </cell>
          <cell r="AJI46">
            <v>3324.1509999999998</v>
          </cell>
          <cell r="AJJ46">
            <v>0.82129075471502999</v>
          </cell>
          <cell r="AJK46">
            <v>2.4736088092020821E-2</v>
          </cell>
          <cell r="AJL46">
            <v>-9.3926756840357097E-3</v>
          </cell>
          <cell r="AJM46">
            <v>-0.10284896241468321</v>
          </cell>
          <cell r="AJN46">
            <v>1621.84087067783</v>
          </cell>
          <cell r="AJO46">
            <v>0.31787408099950287</v>
          </cell>
          <cell r="AJP46">
            <v>40.366068072867897</v>
          </cell>
          <cell r="AJQ46">
            <v>-2.6185051996673092</v>
          </cell>
          <cell r="AJR46">
            <v>0.31874984829489689</v>
          </cell>
          <cell r="AJS46">
            <v>41.451477157577983</v>
          </cell>
          <cell r="AJT46">
            <v>40.237810114171793</v>
          </cell>
          <cell r="AJU46">
            <v>65.220245379462867</v>
          </cell>
          <cell r="AJV46">
            <v>64.706645698741653</v>
          </cell>
          <cell r="AJW46">
            <v>-7.9199373843953147</v>
          </cell>
          <cell r="AJX46">
            <v>1.0934657922606841</v>
          </cell>
          <cell r="AJY46">
            <v>5.7332190000000001</v>
          </cell>
          <cell r="AJZ46">
            <v>5.9</v>
          </cell>
          <cell r="AKA46">
            <v>1679.0114721781899</v>
          </cell>
          <cell r="AKB46">
            <v>9.9989034889780495</v>
          </cell>
          <cell r="AKC46">
            <v>1037.587887507204</v>
          </cell>
          <cell r="AKD46">
            <v>978.10070159894235</v>
          </cell>
          <cell r="AKE46">
            <v>1634782.5916528809</v>
          </cell>
          <cell r="AKF46">
            <v>984.12</v>
          </cell>
          <cell r="AKG46">
            <v>1652348.77</v>
          </cell>
          <cell r="AKH46">
            <v>91.699822496906009</v>
          </cell>
          <cell r="AKI46">
            <v>-5.2573526611237931</v>
          </cell>
          <cell r="AKJ46">
            <v>984.12</v>
          </cell>
          <cell r="AKK46">
            <v>1603.5260000000001</v>
          </cell>
          <cell r="AKL46">
            <v>2041.66</v>
          </cell>
          <cell r="AKM46">
            <v>-7.1900030372935717</v>
          </cell>
          <cell r="AKN46">
            <v>-7.1528353170617551</v>
          </cell>
          <cell r="AKO46">
            <v>-7.1565218855112018</v>
          </cell>
          <cell r="AKP46">
            <v>8.6213043307191373E-2</v>
          </cell>
          <cell r="AKQ46">
            <v>1</v>
          </cell>
          <cell r="AKR46">
            <v>0.85459233461645201</v>
          </cell>
          <cell r="AKS46">
            <v>0.88763537571506401</v>
          </cell>
          <cell r="AKT46">
            <v>35.830350000000003</v>
          </cell>
          <cell r="AKU46">
            <v>35.830350000000003</v>
          </cell>
          <cell r="AKV46">
            <v>0.84214315898330194</v>
          </cell>
          <cell r="AKW46">
            <v>8.242433544655621E-2</v>
          </cell>
          <cell r="AKX46">
            <v>8.2081753973026736E-2</v>
          </cell>
          <cell r="AKY46">
            <v>-9.6531626416023003E-2</v>
          </cell>
          <cell r="AKZ46">
            <v>1671.3847449249679</v>
          </cell>
          <cell r="ALA46">
            <v>-0.1451314323812736</v>
          </cell>
          <cell r="ALB46">
            <v>71.676850117394807</v>
          </cell>
          <cell r="ALC46">
            <v>-2.8654397637112861</v>
          </cell>
          <cell r="ALD46">
            <v>-1.1371231459740061</v>
          </cell>
          <cell r="ALE46">
            <v>73.791295233163467</v>
          </cell>
          <cell r="ALF46">
            <v>72.501278941364234</v>
          </cell>
          <cell r="ALG46">
            <v>58.71277034574338</v>
          </cell>
          <cell r="ALH46">
            <v>58.808654757926888</v>
          </cell>
          <cell r="ALI46">
            <v>-3.9597874824651491</v>
          </cell>
          <cell r="ALJ46">
            <v>2.628389003060239</v>
          </cell>
          <cell r="ALK46">
            <v>13.56434</v>
          </cell>
          <cell r="ALL46">
            <v>12</v>
          </cell>
          <cell r="ALM46">
            <v>1780.3382414350301</v>
          </cell>
          <cell r="ALN46">
            <v>15.1440113666972</v>
          </cell>
          <cell r="ALO46">
            <v>2507.6795484321051</v>
          </cell>
          <cell r="ALP46">
            <v>2167.5293683723089</v>
          </cell>
          <cell r="ALQ46">
            <v>3881339.7773032198</v>
          </cell>
          <cell r="ALR46">
            <v>2203.16</v>
          </cell>
          <cell r="ALS46">
            <v>3922370</v>
          </cell>
          <cell r="ALT46">
            <v>113.378644562288</v>
          </cell>
          <cell r="ALU46">
            <v>-4.0841204943025344</v>
          </cell>
          <cell r="ALV46">
            <v>2203.16</v>
          </cell>
          <cell r="ALW46">
            <v>4264.1334999999999</v>
          </cell>
          <cell r="ALX46">
            <v>5417.76</v>
          </cell>
          <cell r="ALY46">
            <v>-7.2520230484669677</v>
          </cell>
          <cell r="ALZ46">
            <v>-7.2289958098630072</v>
          </cell>
          <cell r="AMA46">
            <v>-7.2161149160474176</v>
          </cell>
          <cell r="AMB46">
            <v>0.13219669614077079</v>
          </cell>
          <cell r="AMC46">
            <v>1</v>
          </cell>
          <cell r="AMD46">
            <v>0.68259306600527403</v>
          </cell>
          <cell r="AME46">
            <v>0.89366566604263697</v>
          </cell>
          <cell r="AMF46">
            <v>64.055139999999895</v>
          </cell>
          <cell r="AMG46">
            <v>64.055139999999895</v>
          </cell>
          <cell r="AMH46">
            <v>0.80026747409526</v>
          </cell>
          <cell r="AMI46">
            <v>6.1546999330294658E-2</v>
          </cell>
          <cell r="AMJ46">
            <v>-1.3440074777782429E-3</v>
          </cell>
          <cell r="AMK46">
            <v>-0.13444158080545049</v>
          </cell>
          <cell r="AML46">
            <v>1790.6745965882269</v>
          </cell>
          <cell r="AMM46">
            <v>0.26642861447159222</v>
          </cell>
          <cell r="AMN46">
            <v>1929.54524081471</v>
          </cell>
          <cell r="AMO46">
            <v>-5.042435459855521</v>
          </cell>
          <cell r="AMP46">
            <v>-3.6455239644220931</v>
          </cell>
          <cell r="AMQ46">
            <v>2032.0079291829049</v>
          </cell>
          <cell r="AMR46">
            <v>2002.5486310591789</v>
          </cell>
          <cell r="AMS46">
            <v>67.861414140615949</v>
          </cell>
          <cell r="AMT46">
            <v>67.85837064402061</v>
          </cell>
          <cell r="AMU46">
            <v>-3.4515956930285969</v>
          </cell>
          <cell r="AMV46">
            <v>0.26381955148711</v>
          </cell>
          <cell r="AMW46">
            <v>5.8164889999999998</v>
          </cell>
          <cell r="AMX46">
            <v>7.6</v>
          </cell>
          <cell r="AMY46">
            <v>1516.22427262527</v>
          </cell>
          <cell r="AMZ46">
            <v>292.29522916280098</v>
          </cell>
          <cell r="ANA46">
            <v>31552.789932142641</v>
          </cell>
          <cell r="ANB46">
            <v>29717.525376546459</v>
          </cell>
          <cell r="ANC46">
            <v>45230783.215615191</v>
          </cell>
          <cell r="AND46">
            <v>29156.085510000001</v>
          </cell>
          <cell r="ANE46">
            <v>44207164.544999927</v>
          </cell>
          <cell r="ANF46">
            <v>4489.6347644765301</v>
          </cell>
          <cell r="ANG46">
            <v>-0.27978736008125171</v>
          </cell>
          <cell r="ANH46">
            <v>29154</v>
          </cell>
          <cell r="ANI46">
            <v>46498.006999999998</v>
          </cell>
          <cell r="ANJ46">
            <v>62261.142653788404</v>
          </cell>
          <cell r="ANK46">
            <v>-6.8211530220095966</v>
          </cell>
          <cell r="ANL46">
            <v>-6.7927653053153456</v>
          </cell>
          <cell r="ANM46">
            <v>-6.7842921082104413</v>
          </cell>
          <cell r="ANN46">
            <v>6.1482355993294852E-2</v>
          </cell>
          <cell r="ANO46">
            <v>0.89093957000000001</v>
          </cell>
          <cell r="ANP46">
            <v>0.94011946818413605</v>
          </cell>
          <cell r="ANQ46">
            <v>0.80128475930788401</v>
          </cell>
          <cell r="ANR46">
            <v>1738.3917519793099</v>
          </cell>
          <cell r="ANS46">
            <v>1548.8019999999999</v>
          </cell>
          <cell r="ANT46">
            <v>0.78001066221558502</v>
          </cell>
          <cell r="ANU46">
            <v>2.9154562002837281E-2</v>
          </cell>
          <cell r="ANV46">
            <v>1.201500943422131E-2</v>
          </cell>
          <cell r="ANW46">
            <v>-9.98833264606271E-2</v>
          </cell>
          <cell r="ANX46">
            <v>1522.023877913874</v>
          </cell>
          <cell r="ANY46">
            <v>-0.21861432811720591</v>
          </cell>
          <cell r="ANZ46">
            <v>17416.623867902101</v>
          </cell>
          <cell r="AOA46">
            <v>-3.7433918285205809</v>
          </cell>
          <cell r="AOB46">
            <v>-2.806139736876101</v>
          </cell>
          <cell r="AOC46">
            <v>18093.95136474651</v>
          </cell>
          <cell r="AOD46">
            <v>17919.46921415786</v>
          </cell>
          <cell r="AOE46">
            <v>70.647703524070167</v>
          </cell>
          <cell r="AOF46">
            <v>70.666776439230375</v>
          </cell>
          <cell r="AOG46">
            <v>0.77942800753891817</v>
          </cell>
          <cell r="AOH46">
            <v>0.78867340065498226</v>
          </cell>
          <cell r="AOI46">
            <v>5.9787189999999999</v>
          </cell>
          <cell r="AOJ46">
            <v>9.3000000000000007</v>
          </cell>
          <cell r="AOK46">
            <v>1649.29649851713</v>
          </cell>
          <cell r="AOL46">
            <v>3143.05255404735</v>
          </cell>
          <cell r="AOM46">
            <v>161386.4467366894</v>
          </cell>
          <cell r="AON46">
            <v>151737.6045822181</v>
          </cell>
          <cell r="AOO46">
            <v>252963435.97864991</v>
          </cell>
          <cell r="AOP46">
            <v>146338</v>
          </cell>
          <cell r="AOQ46">
            <v>241354750.99999979</v>
          </cell>
          <cell r="AOR46">
            <v>41608.2755133381</v>
          </cell>
          <cell r="AOS46">
            <v>-1.9488018202344031</v>
          </cell>
          <cell r="AOT46">
            <v>145403</v>
          </cell>
          <cell r="AOU46">
            <v>228376.692511895</v>
          </cell>
          <cell r="AOV46">
            <v>307240</v>
          </cell>
          <cell r="AOW46">
            <v>-6.5035945644035058</v>
          </cell>
          <cell r="AOX46">
            <v>-6.4979532099003521</v>
          </cell>
          <cell r="AOY46">
            <v>-6.4959771266911543</v>
          </cell>
          <cell r="AOZ46">
            <v>6.6422262059726872E-2</v>
          </cell>
          <cell r="APA46">
            <v>1.394782422</v>
          </cell>
          <cell r="APB46">
            <v>1.32393606759034</v>
          </cell>
          <cell r="APC46">
            <v>0.68022548461858801</v>
          </cell>
          <cell r="APD46">
            <v>10380.1616450253</v>
          </cell>
          <cell r="APE46">
            <v>14478.066999999999</v>
          </cell>
          <cell r="APF46">
            <v>0.82785733490296298</v>
          </cell>
          <cell r="APG46">
            <v>-1.9488018202343312E-2</v>
          </cell>
          <cell r="APH46">
            <v>-3.8151382079386902E-3</v>
          </cell>
          <cell r="API46">
            <v>-7.6141735370846508E-2</v>
          </cell>
          <cell r="APJ46">
            <v>1667.111041294864</v>
          </cell>
          <cell r="APK46">
            <v>-0.18608077419288721</v>
          </cell>
        </row>
        <row r="47">
          <cell r="A47">
            <v>2010</v>
          </cell>
          <cell r="B47">
            <v>353.48157982888802</v>
          </cell>
          <cell r="C47">
            <v>-1.5363390093081519</v>
          </cell>
          <cell r="D47">
            <v>-1.242421550786144</v>
          </cell>
          <cell r="E47">
            <v>358.99699063830673</v>
          </cell>
          <cell r="F47">
            <v>357.92856141229322</v>
          </cell>
          <cell r="G47">
            <v>66.997624662723467</v>
          </cell>
          <cell r="H47">
            <v>67.291530108556373</v>
          </cell>
          <cell r="I47">
            <v>1.2144187065318059</v>
          </cell>
          <cell r="J47">
            <v>0.49993172929569951</v>
          </cell>
          <cell r="K47">
            <v>5.1645269999999996</v>
          </cell>
          <cell r="L47">
            <v>5.2</v>
          </cell>
          <cell r="M47">
            <v>1662.86659118692</v>
          </cell>
          <cell r="N47">
            <v>76.720837449672501</v>
          </cell>
          <cell r="O47">
            <v>4341.9917000346604</v>
          </cell>
          <cell r="P47">
            <v>4117.7483663486109</v>
          </cell>
          <cell r="Q47">
            <v>6881916.1446361691</v>
          </cell>
          <cell r="R47">
            <v>4098.2299999999896</v>
          </cell>
          <cell r="S47">
            <v>6814809.7499999553</v>
          </cell>
          <cell r="T47">
            <v>1126.6230278855701</v>
          </cell>
          <cell r="U47">
            <v>-0.1559272767879705</v>
          </cell>
          <cell r="V47">
            <v>4074.74</v>
          </cell>
          <cell r="W47">
            <v>6452.5084999999999</v>
          </cell>
          <cell r="X47">
            <v>8361.07</v>
          </cell>
          <cell r="Y47">
            <v>-6.8191072713814469</v>
          </cell>
          <cell r="Z47">
            <v>-6.8141831999143818</v>
          </cell>
          <cell r="AA47">
            <v>-6.8099939747575204</v>
          </cell>
          <cell r="AB47">
            <v>5.8752375397659568E-2</v>
          </cell>
          <cell r="AC47">
            <v>1</v>
          </cell>
          <cell r="AD47">
            <v>1.1128390348756401</v>
          </cell>
          <cell r="AE47">
            <v>0.83186968368292991</v>
          </cell>
          <cell r="AF47">
            <v>294.05061000000001</v>
          </cell>
          <cell r="AG47">
            <v>294.05061000000001</v>
          </cell>
          <cell r="AH47">
            <v>0.79429655493038398</v>
          </cell>
          <cell r="AI47">
            <v>-1.5592727678802E-3</v>
          </cell>
          <cell r="AJ47">
            <v>-1.9858733540096219E-3</v>
          </cell>
          <cell r="AK47">
            <v>-1.6137451138028659E-2</v>
          </cell>
          <cell r="AL47">
            <v>1671.281373305156</v>
          </cell>
          <cell r="AM47">
            <v>-0.91746899250233493</v>
          </cell>
          <cell r="AN47">
            <v>429.55639757058498</v>
          </cell>
          <cell r="AO47">
            <v>-0.39775867621366651</v>
          </cell>
          <cell r="AP47">
            <v>-5.5397327660222651E-2</v>
          </cell>
          <cell r="AQ47">
            <v>431.27181864731921</v>
          </cell>
          <cell r="AR47">
            <v>429.79449223371341</v>
          </cell>
          <cell r="AS47">
            <v>60.436631892825353</v>
          </cell>
          <cell r="AT47">
            <v>60.200262710103082</v>
          </cell>
          <cell r="AU47">
            <v>1.1682477147705761</v>
          </cell>
          <cell r="AV47">
            <v>0.20987637880436341</v>
          </cell>
          <cell r="AW47">
            <v>7.8699940000000002</v>
          </cell>
          <cell r="AX47">
            <v>8.4</v>
          </cell>
          <cell r="AY47">
            <v>1578.1936710549701</v>
          </cell>
          <cell r="AZ47">
            <v>91.289191120861886</v>
          </cell>
          <cell r="BA47">
            <v>4889.9704175187098</v>
          </cell>
          <cell r="BB47">
            <v>4505.1300390582119</v>
          </cell>
          <cell r="BC47">
            <v>7134838.5948086567</v>
          </cell>
          <cell r="BD47">
            <v>4496.8</v>
          </cell>
          <cell r="BE47">
            <v>7096821.2999999896</v>
          </cell>
          <cell r="BF47">
            <v>1113.42392022848</v>
          </cell>
          <cell r="BG47">
            <v>0.3532342453706816</v>
          </cell>
          <cell r="BH47">
            <v>4576.1000000000004</v>
          </cell>
          <cell r="BI47">
            <v>8122.8389999999999</v>
          </cell>
          <cell r="BJ47">
            <v>10895.6</v>
          </cell>
          <cell r="BK47">
            <v>-6.6464176625817704</v>
          </cell>
          <cell r="BL47">
            <v>-6.6462240727366853</v>
          </cell>
          <cell r="BM47">
            <v>-6.6459048663503459</v>
          </cell>
          <cell r="BN47">
            <v>6.9460152953455354E-2</v>
          </cell>
          <cell r="BO47">
            <v>1</v>
          </cell>
          <cell r="BP47">
            <v>1.1054183744888599</v>
          </cell>
          <cell r="BQ47">
            <v>0.84562213961744304</v>
          </cell>
          <cell r="BR47">
            <v>363.24239999999998</v>
          </cell>
          <cell r="BS47">
            <v>363.24239999999998</v>
          </cell>
          <cell r="BT47">
            <v>0.85480115605075102</v>
          </cell>
          <cell r="BU47">
            <v>3.532342453708601E-3</v>
          </cell>
          <cell r="BV47">
            <v>1.4274722632011081E-2</v>
          </cell>
          <cell r="BW47">
            <v>3.249827681507206E-3</v>
          </cell>
          <cell r="BX47">
            <v>1583.7142397559251</v>
          </cell>
          <cell r="BY47">
            <v>6.6830309929111209E-2</v>
          </cell>
          <cell r="BZ47">
            <v>103.998034651483</v>
          </cell>
          <cell r="CA47">
            <v>-0.62618560549957403</v>
          </cell>
          <cell r="CB47">
            <v>1.916363302123147</v>
          </cell>
          <cell r="CC47">
            <v>104.6533589207163</v>
          </cell>
          <cell r="CD47">
            <v>102.0425290717928</v>
          </cell>
          <cell r="CE47">
            <v>69.794573705521742</v>
          </cell>
          <cell r="CF47">
            <v>69.516324326072009</v>
          </cell>
          <cell r="CG47">
            <v>3.227052508464912</v>
          </cell>
          <cell r="CH47">
            <v>1.239624951838447</v>
          </cell>
          <cell r="CI47">
            <v>10.825429</v>
          </cell>
          <cell r="CJ47">
            <v>11.3</v>
          </cell>
          <cell r="CK47">
            <v>1644.8379556534701</v>
          </cell>
          <cell r="CL47">
            <v>20.691667068335502</v>
          </cell>
          <cell r="CM47">
            <v>4046.8121817060569</v>
          </cell>
          <cell r="CN47">
            <v>3608.7274022121169</v>
          </cell>
          <cell r="CO47">
            <v>5962523.9742564866</v>
          </cell>
          <cell r="CP47">
            <v>3603.89</v>
          </cell>
          <cell r="CQ47">
            <v>5927815.0599999838</v>
          </cell>
          <cell r="CR47">
            <v>241.256530165274</v>
          </cell>
          <cell r="CS47">
            <v>1.8328838536189951</v>
          </cell>
          <cell r="CT47">
            <v>3603.89</v>
          </cell>
          <cell r="CU47">
            <v>5821.38399999999</v>
          </cell>
          <cell r="CV47">
            <v>7534.29</v>
          </cell>
          <cell r="CW47">
            <v>-7.4125373424300927</v>
          </cell>
          <cell r="CX47">
            <v>-7.4114839572112423</v>
          </cell>
          <cell r="CY47">
            <v>-7.4100506204330134</v>
          </cell>
          <cell r="CZ47">
            <v>6.0767102023606211E-2</v>
          </cell>
          <cell r="DA47">
            <v>1.9558</v>
          </cell>
          <cell r="DB47">
            <v>0.89448060250535499</v>
          </cell>
          <cell r="DC47">
            <v>0.72008668482017202</v>
          </cell>
          <cell r="DD47">
            <v>38.290009203394987</v>
          </cell>
          <cell r="DE47">
            <v>74.887600000000006</v>
          </cell>
          <cell r="DF47">
            <v>0.60066904639361607</v>
          </cell>
          <cell r="DG47">
            <v>2.407816350312196E-2</v>
          </cell>
          <cell r="DH47">
            <v>1.364663661985174E-2</v>
          </cell>
          <cell r="DI47">
            <v>-7.3997542060666596E-2</v>
          </cell>
          <cell r="DJ47">
            <v>1652.2511427716911</v>
          </cell>
          <cell r="DK47">
            <v>-0.2318756807246691</v>
          </cell>
          <cell r="DL47">
            <v>19.815936161926899</v>
          </cell>
          <cell r="DM47">
            <v>0.12826461855386381</v>
          </cell>
          <cell r="DN47">
            <v>4.9565240695799604</v>
          </cell>
          <cell r="DO47">
            <v>19.790551886040561</v>
          </cell>
          <cell r="DP47">
            <v>18.880137597535249</v>
          </cell>
          <cell r="DQ47">
            <v>67.251315800085379</v>
          </cell>
          <cell r="DR47">
            <v>67.401615877359873</v>
          </cell>
          <cell r="DS47">
            <v>0.44481216882186198</v>
          </cell>
          <cell r="DT47">
            <v>-0.2096720847113431</v>
          </cell>
          <cell r="DU47">
            <v>8.0994159999999997</v>
          </cell>
          <cell r="DV47">
            <v>6.3</v>
          </cell>
          <cell r="DW47">
            <v>1844.99660215689</v>
          </cell>
          <cell r="DX47">
            <v>4.4015026481685897</v>
          </cell>
          <cell r="DY47">
            <v>434.41588362852173</v>
          </cell>
          <cell r="DZ47">
            <v>399.23073404337191</v>
          </cell>
          <cell r="EA47">
            <v>736115.0841999033</v>
          </cell>
          <cell r="EB47">
            <v>406.14</v>
          </cell>
          <cell r="EC47">
            <v>749326.91999999934</v>
          </cell>
          <cell r="ED47">
            <v>46.859215923460702</v>
          </cell>
          <cell r="EE47">
            <v>-4.4087262575021926</v>
          </cell>
          <cell r="EF47">
            <v>406.14</v>
          </cell>
          <cell r="EG47">
            <v>644.51850000000002</v>
          </cell>
          <cell r="EH47">
            <v>829.45</v>
          </cell>
          <cell r="EI47">
            <v>-7.1525201422485516</v>
          </cell>
          <cell r="EJ47">
            <v>-7.1514060959118186</v>
          </cell>
          <cell r="EK47">
            <v>-7.142239186302433</v>
          </cell>
          <cell r="EL47">
            <v>5.4658957967638137E-2</v>
          </cell>
          <cell r="EM47">
            <v>1</v>
          </cell>
          <cell r="EN47">
            <v>0.92513733073933402</v>
          </cell>
          <cell r="EO47">
            <v>0.98209490790504905</v>
          </cell>
          <cell r="EP47">
            <v>19.461130000000001</v>
          </cell>
          <cell r="EQ47">
            <v>19.461130000000001</v>
          </cell>
          <cell r="ER47">
            <v>0.99903936455877496</v>
          </cell>
          <cell r="ES47">
            <v>-3.1738199969550088E-2</v>
          </cell>
          <cell r="ET47">
            <v>1.87041091116084E-3</v>
          </cell>
          <cell r="EU47">
            <v>-3.5950838795139328E-2</v>
          </cell>
          <cell r="EV47">
            <v>1843.8337067504749</v>
          </cell>
          <cell r="EW47">
            <v>-0.2202008556574708</v>
          </cell>
          <cell r="EX47">
            <v>4944.873998</v>
          </cell>
          <cell r="EY47">
            <v>-1.270758851781173</v>
          </cell>
          <cell r="EZ47">
            <v>0.27374459468278989</v>
          </cell>
          <cell r="FA47">
            <v>5008.5202119364312</v>
          </cell>
          <cell r="FB47">
            <v>4931.3746265163527</v>
          </cell>
          <cell r="FC47">
            <v>65.957770037693635</v>
          </cell>
          <cell r="FD47">
            <v>65.924693175853434</v>
          </cell>
          <cell r="FE47">
            <v>2.0960991647901221</v>
          </cell>
          <cell r="FF47">
            <v>1.148044338027177</v>
          </cell>
          <cell r="FG47">
            <v>6.2528620000000004</v>
          </cell>
          <cell r="FH47">
            <v>7.3</v>
          </cell>
          <cell r="FI47">
            <v>1798.8143730572399</v>
          </cell>
          <cell r="FJ47">
            <v>1239.9810050590299</v>
          </cell>
          <cell r="FK47">
            <v>5452.7549813745418</v>
          </cell>
          <cell r="FL47">
            <v>5111.8017371910664</v>
          </cell>
          <cell r="FM47">
            <v>9125662.6458534691</v>
          </cell>
          <cell r="FN47">
            <v>5057.24</v>
          </cell>
          <cell r="FO47">
            <v>9097035.9999999963</v>
          </cell>
          <cell r="FP47">
            <v>14071.9881911302</v>
          </cell>
          <cell r="FQ47">
            <v>4.5085269227995051</v>
          </cell>
          <cell r="FR47">
            <v>5057.24</v>
          </cell>
          <cell r="FS47">
            <v>8271.1875</v>
          </cell>
          <cell r="FT47">
            <v>10517.25</v>
          </cell>
          <cell r="FU47">
            <v>-5.2523212261843382</v>
          </cell>
          <cell r="FV47">
            <v>-5.2464176647670664</v>
          </cell>
          <cell r="FW47">
            <v>-5.2415744207520936</v>
          </cell>
          <cell r="FX47">
            <v>7.3662939712875061E-2</v>
          </cell>
          <cell r="FY47">
            <v>25.278316</v>
          </cell>
          <cell r="FZ47">
            <v>18.065707721387799</v>
          </cell>
          <cell r="GA47">
            <v>0.85320705361501992</v>
          </cell>
          <cell r="GB47">
            <v>159.541956829719</v>
          </cell>
          <cell r="GC47">
            <v>4032.9520000000002</v>
          </cell>
          <cell r="GD47">
            <v>0.75362108994556298</v>
          </cell>
          <cell r="GE47">
            <v>-2.2820665058563231E-2</v>
          </cell>
          <cell r="GF47">
            <v>-2.404530403587006E-4</v>
          </cell>
          <cell r="GG47">
            <v>-3.6575542856250698E-2</v>
          </cell>
          <cell r="GH47">
            <v>1785.214512421215</v>
          </cell>
          <cell r="GI47">
            <v>-3.9501921632134618E-2</v>
          </cell>
          <cell r="GJ47">
            <v>3084.3052410482801</v>
          </cell>
          <cell r="GK47">
            <v>-1.4851972005541001</v>
          </cell>
          <cell r="GL47">
            <v>-1.81126317419642</v>
          </cell>
          <cell r="GM47">
            <v>3130.8038522162351</v>
          </cell>
          <cell r="GN47">
            <v>3141.2006516797728</v>
          </cell>
          <cell r="GO47">
            <v>70.151412191413925</v>
          </cell>
          <cell r="GP47">
            <v>70.16128314380407</v>
          </cell>
          <cell r="GQ47">
            <v>2.729283166601792</v>
          </cell>
          <cell r="GR47">
            <v>0.63303216200054635</v>
          </cell>
          <cell r="GS47">
            <v>6.6202629999999996</v>
          </cell>
          <cell r="GT47">
            <v>6.6</v>
          </cell>
          <cell r="GU47">
            <v>1425.3685953429499</v>
          </cell>
          <cell r="GV47">
            <v>603.17384275089194</v>
          </cell>
          <cell r="GW47">
            <v>44009.403650262539</v>
          </cell>
          <cell r="GX47">
            <v>41095.86538388356</v>
          </cell>
          <cell r="GY47">
            <v>58485603.782717347</v>
          </cell>
          <cell r="GZ47">
            <v>41099</v>
          </cell>
          <cell r="HA47">
            <v>58581223.899999902</v>
          </cell>
          <cell r="HB47">
            <v>9245.14</v>
          </cell>
          <cell r="HC47">
            <v>2.064536823867269</v>
          </cell>
          <cell r="HD47">
            <v>41050</v>
          </cell>
          <cell r="HE47">
            <v>62726.052999999913</v>
          </cell>
          <cell r="HF47">
            <v>80284</v>
          </cell>
          <cell r="HG47">
            <v>-6.7879180597396704</v>
          </cell>
          <cell r="HH47">
            <v>-6.7726977805476301</v>
          </cell>
          <cell r="HI47">
            <v>-6.7718928533804519</v>
          </cell>
          <cell r="HJ47">
            <v>6.0707921925077277E-2</v>
          </cell>
          <cell r="HK47">
            <v>1</v>
          </cell>
          <cell r="HL47">
            <v>1.06375466671084</v>
          </cell>
          <cell r="HM47">
            <v>0.84818453283529704</v>
          </cell>
          <cell r="HN47">
            <v>2616.06</v>
          </cell>
          <cell r="HO47">
            <v>2616.06</v>
          </cell>
          <cell r="HP47">
            <v>0.79532047973318698</v>
          </cell>
          <cell r="HQ47">
            <v>2.064536823867066E-2</v>
          </cell>
          <cell r="HR47">
            <v>2.707703222675464E-2</v>
          </cell>
          <cell r="HS47">
            <v>-2.6053227224500271E-2</v>
          </cell>
          <cell r="HT47">
            <v>1423.1505587336651</v>
          </cell>
          <cell r="HU47">
            <v>-0.39569261979454101</v>
          </cell>
          <cell r="HV47">
            <v>2026.4164428691499</v>
          </cell>
          <cell r="HW47">
            <v>-3.4162584857332372</v>
          </cell>
          <cell r="HX47">
            <v>-1.9166939072890909</v>
          </cell>
          <cell r="HY47">
            <v>2098.0927132231882</v>
          </cell>
          <cell r="HZ47">
            <v>2066.01563874053</v>
          </cell>
          <cell r="IA47">
            <v>72.652782213283245</v>
          </cell>
          <cell r="IB47">
            <v>72.764584243544164</v>
          </cell>
          <cell r="IC47">
            <v>2.80901741360795</v>
          </cell>
          <cell r="ID47">
            <v>0.89237108193129799</v>
          </cell>
          <cell r="IE47">
            <v>5.5102359999999999</v>
          </cell>
          <cell r="IF47">
            <v>7.7</v>
          </cell>
          <cell r="IG47">
            <v>1422.28996437097</v>
          </cell>
          <cell r="IH47">
            <v>364.76699686045998</v>
          </cell>
          <cell r="II47">
            <v>3027.2515573574101</v>
          </cell>
          <cell r="IJ47">
            <v>2860.442852233341</v>
          </cell>
          <cell r="IK47">
            <v>4081964.744910073</v>
          </cell>
          <cell r="IL47">
            <v>2789.86</v>
          </cell>
          <cell r="IM47">
            <v>3967989.8799999938</v>
          </cell>
          <cell r="IN47">
            <v>4932.4195336422799</v>
          </cell>
          <cell r="IO47">
            <v>0.44362244127231781</v>
          </cell>
          <cell r="IP47">
            <v>2748.96</v>
          </cell>
          <cell r="IQ47">
            <v>4160.3364999999903</v>
          </cell>
          <cell r="IR47">
            <v>5547.36</v>
          </cell>
          <cell r="IS47">
            <v>-5.2381811385482004</v>
          </cell>
          <cell r="IT47">
            <v>-5.2267470538413949</v>
          </cell>
          <cell r="IU47">
            <v>-5.2218285849070041</v>
          </cell>
          <cell r="IV47">
            <v>7.279476869713325E-2</v>
          </cell>
          <cell r="IW47">
            <v>7.4472940000000003</v>
          </cell>
          <cell r="IX47">
            <v>10.0302926257542</v>
          </cell>
          <cell r="IY47">
            <v>0.89546149738039804</v>
          </cell>
          <cell r="IZ47">
            <v>243.43013717465601</v>
          </cell>
          <cell r="JA47">
            <v>1812.8958</v>
          </cell>
          <cell r="JB47">
            <v>0.91061656944204505</v>
          </cell>
          <cell r="JC47">
            <v>-3.1704710797450207E-2</v>
          </cell>
          <cell r="JD47">
            <v>-9.0555796712165192E-3</v>
          </cell>
          <cell r="JE47">
            <v>-2.632140227158614E-2</v>
          </cell>
          <cell r="JF47">
            <v>1427.0394326259679</v>
          </cell>
          <cell r="JG47">
            <v>-0.17742085955645409</v>
          </cell>
          <cell r="JH47">
            <v>20.502368077698801</v>
          </cell>
          <cell r="JI47">
            <v>-8.5313277792923188</v>
          </cell>
          <cell r="JJ47">
            <v>-9.329944515775491</v>
          </cell>
          <cell r="JK47">
            <v>22.414633972414059</v>
          </cell>
          <cell r="JL47">
            <v>22.612060804645662</v>
          </cell>
          <cell r="JM47">
            <v>64.166906165751939</v>
          </cell>
          <cell r="JN47">
            <v>65.012935679798147</v>
          </cell>
          <cell r="JO47">
            <v>3.728353004322837</v>
          </cell>
          <cell r="JP47">
            <v>-0.62573847071272226</v>
          </cell>
          <cell r="JQ47">
            <v>9.6248070000000006</v>
          </cell>
          <cell r="JR47">
            <v>16.600000000000001</v>
          </cell>
          <cell r="JS47">
            <v>1874.70123145758</v>
          </cell>
          <cell r="JT47">
            <v>3.6127694970166599</v>
          </cell>
          <cell r="JU47">
            <v>665.85923658570209</v>
          </cell>
          <cell r="JV47">
            <v>601.77157017265483</v>
          </cell>
          <cell r="JW47">
            <v>1144743.6659488331</v>
          </cell>
          <cell r="JX47">
            <v>548.1</v>
          </cell>
          <cell r="JY47">
            <v>1027523.7449619001</v>
          </cell>
          <cell r="JZ47">
            <v>49.8630405756413</v>
          </cell>
          <cell r="KA47">
            <v>6.3610705345409464</v>
          </cell>
          <cell r="KB47">
            <v>548.1</v>
          </cell>
          <cell r="KC47">
            <v>1024.1949999999899</v>
          </cell>
          <cell r="KD47">
            <v>1333.3</v>
          </cell>
          <cell r="KE47">
            <v>-7.3454381424658797</v>
          </cell>
          <cell r="KF47">
            <v>-7.3195330318790539</v>
          </cell>
          <cell r="KG47">
            <v>-7.3264833158756808</v>
          </cell>
          <cell r="KH47">
            <v>5.9267699142856498E-2</v>
          </cell>
          <cell r="KI47">
            <v>1</v>
          </cell>
          <cell r="KJ47">
            <v>0.67666621855156495</v>
          </cell>
          <cell r="KK47">
            <v>0.71902767251726207</v>
          </cell>
          <cell r="KL47">
            <v>14.741770000000001</v>
          </cell>
          <cell r="KM47">
            <v>14.741770000000001</v>
          </cell>
          <cell r="KN47">
            <v>0.66018315034941499</v>
          </cell>
          <cell r="KO47">
            <v>-8.9920884420705838E-2</v>
          </cell>
          <cell r="KP47">
            <v>-6.0279319903646357E-2</v>
          </cell>
          <cell r="KQ47">
            <v>-1.1875728087275239E-2</v>
          </cell>
          <cell r="KR47">
            <v>1902.289378044884</v>
          </cell>
          <cell r="KS47">
            <v>-0.87407057205922678</v>
          </cell>
          <cell r="KT47">
            <v>214.602523490718</v>
          </cell>
          <cell r="KU47">
            <v>-7.2841548051511218</v>
          </cell>
          <cell r="KV47">
            <v>5.0212252252531009</v>
          </cell>
          <cell r="KW47">
            <v>231.46261897275019</v>
          </cell>
          <cell r="KX47">
            <v>204.3420489814618</v>
          </cell>
          <cell r="KY47">
            <v>63.968909421378207</v>
          </cell>
          <cell r="KZ47">
            <v>65.378903633301292</v>
          </cell>
          <cell r="LA47">
            <v>-2.1590957948657952</v>
          </cell>
          <cell r="LB47">
            <v>-1.8569207269554691</v>
          </cell>
          <cell r="LC47">
            <v>9.6995140000000006</v>
          </cell>
          <cell r="LD47">
            <v>12.9</v>
          </cell>
          <cell r="LE47">
            <v>2037.1325481680401</v>
          </cell>
          <cell r="LF47">
            <v>36.006172800000002</v>
          </cell>
          <cell r="LG47">
            <v>5522.5932558800241</v>
          </cell>
          <cell r="LH47">
            <v>4986.9285498628851</v>
          </cell>
          <cell r="LI47">
            <v>10406501.563067161</v>
          </cell>
          <cell r="LJ47">
            <v>4706.4399999999996</v>
          </cell>
          <cell r="LK47">
            <v>9587642.1099999901</v>
          </cell>
          <cell r="LL47">
            <v>850.08056361287095</v>
          </cell>
          <cell r="LM47">
            <v>-4.5541554161074753</v>
          </cell>
          <cell r="LN47">
            <v>4691.8900000000003</v>
          </cell>
          <cell r="LO47">
            <v>8447.0569999999898</v>
          </cell>
          <cell r="LP47">
            <v>11121.38</v>
          </cell>
          <cell r="LQ47">
            <v>-7.4414689103613503</v>
          </cell>
          <cell r="LR47">
            <v>-7.4817290339368547</v>
          </cell>
          <cell r="LS47">
            <v>-7.41910936403462</v>
          </cell>
          <cell r="LT47">
            <v>4.2592462192999087E-2</v>
          </cell>
          <cell r="LU47">
            <v>1</v>
          </cell>
          <cell r="LV47">
            <v>0.95399389877166996</v>
          </cell>
          <cell r="LW47">
            <v>1.0418819236749</v>
          </cell>
          <cell r="LX47">
            <v>223.59048999999999</v>
          </cell>
          <cell r="LY47">
            <v>223.59048999999999</v>
          </cell>
          <cell r="LZ47">
            <v>1.04985038416499</v>
          </cell>
          <cell r="MA47">
            <v>-2.093789335376977E-2</v>
          </cell>
          <cell r="MB47">
            <v>-1.844766713199639E-3</v>
          </cell>
          <cell r="MC47">
            <v>-0.1017365139749437</v>
          </cell>
          <cell r="MD47">
            <v>2086.7556972223479</v>
          </cell>
          <cell r="ME47">
            <v>-0.55986147592734792</v>
          </cell>
          <cell r="MF47">
            <v>1141.0789960908701</v>
          </cell>
          <cell r="MG47">
            <v>-5.2924128870897373</v>
          </cell>
          <cell r="MH47">
            <v>0.42371967082963652</v>
          </cell>
          <cell r="MI47">
            <v>1204.8443328309879</v>
          </cell>
          <cell r="MJ47">
            <v>1136.264420229719</v>
          </cell>
          <cell r="MK47">
            <v>68.852303708554032</v>
          </cell>
          <cell r="ML47">
            <v>68.485396961549313</v>
          </cell>
          <cell r="MM47">
            <v>0.90512103495408169</v>
          </cell>
          <cell r="MN47">
            <v>0.4203891500876189</v>
          </cell>
          <cell r="MO47">
            <v>15.338753000000001</v>
          </cell>
          <cell r="MP47">
            <v>19.899999999999999</v>
          </cell>
          <cell r="MQ47">
            <v>1703.2146762692601</v>
          </cell>
          <cell r="MR47">
            <v>230.215003033882</v>
          </cell>
          <cell r="MS47">
            <v>24346.220644396781</v>
          </cell>
          <cell r="MT47">
            <v>20611.813994917749</v>
          </cell>
          <cell r="MU47">
            <v>35085543.166774496</v>
          </cell>
          <cell r="MV47">
            <v>19605.8</v>
          </cell>
          <cell r="MW47">
            <v>33392886.299999859</v>
          </cell>
          <cell r="MX47">
            <v>3964.2644735652998</v>
          </cell>
          <cell r="MY47">
            <v>-2.769247655832352</v>
          </cell>
          <cell r="MZ47">
            <v>19622.099999999999</v>
          </cell>
          <cell r="NA47">
            <v>35549.506500000003</v>
          </cell>
          <cell r="NB47">
            <v>46562.48</v>
          </cell>
          <cell r="NC47">
            <v>-7.1205516253305596</v>
          </cell>
          <cell r="ND47">
            <v>-7.1156649496909221</v>
          </cell>
          <cell r="NE47">
            <v>-7.098315634223785</v>
          </cell>
          <cell r="NF47">
            <v>3.9575577545632623E-2</v>
          </cell>
          <cell r="NG47">
            <v>1</v>
          </cell>
          <cell r="NH47">
            <v>0.96053148057063698</v>
          </cell>
          <cell r="NI47">
            <v>0.94397057845259003</v>
          </cell>
          <cell r="NJ47">
            <v>1077.145</v>
          </cell>
          <cell r="NK47">
            <v>1077.145</v>
          </cell>
          <cell r="NL47">
            <v>0.928214996302266</v>
          </cell>
          <cell r="NM47">
            <v>-2.6636582882477149E-2</v>
          </cell>
          <cell r="NN47">
            <v>-1.157600653007866E-2</v>
          </cell>
          <cell r="NO47">
            <v>-7.2265547601109995E-2</v>
          </cell>
          <cell r="NP47">
            <v>1702.205500953266</v>
          </cell>
          <cell r="NQ47">
            <v>-9.4335578869542136E-2</v>
          </cell>
          <cell r="NR47">
            <v>223.462230948821</v>
          </cell>
          <cell r="NS47">
            <v>-2.0364817976723071</v>
          </cell>
          <cell r="NT47">
            <v>-1.053485540107657</v>
          </cell>
          <cell r="NU47">
            <v>228.10760071652001</v>
          </cell>
          <cell r="NV47">
            <v>225.841437840037</v>
          </cell>
          <cell r="NW47">
            <v>67.392622649179401</v>
          </cell>
          <cell r="NX47">
            <v>67.81548343708198</v>
          </cell>
          <cell r="NY47">
            <v>2.8835085110405778</v>
          </cell>
          <cell r="NZ47">
            <v>-1.8946918403361931E-2</v>
          </cell>
          <cell r="OA47">
            <v>7.5752960000000007</v>
          </cell>
          <cell r="OB47">
            <v>8.6</v>
          </cell>
          <cell r="OC47">
            <v>1638.45845042151</v>
          </cell>
          <cell r="OD47">
            <v>52.127371787333303</v>
          </cell>
          <cell r="OE47">
            <v>2742.4835810018781</v>
          </cell>
          <cell r="OF47">
            <v>2534.7323319895859</v>
          </cell>
          <cell r="OG47">
            <v>4142247.7006131848</v>
          </cell>
          <cell r="OH47">
            <v>2491</v>
          </cell>
          <cell r="OI47">
            <v>4081399.9999999809</v>
          </cell>
          <cell r="OJ47">
            <v>668.52531370521501</v>
          </cell>
          <cell r="OK47">
            <v>0.81071198470710204</v>
          </cell>
          <cell r="OL47">
            <v>2487.3000000000002</v>
          </cell>
          <cell r="OM47">
            <v>4044.0374999999899</v>
          </cell>
          <cell r="ON47">
            <v>5363.4</v>
          </cell>
          <cell r="OO47">
            <v>-6.7618014871626499</v>
          </cell>
          <cell r="OP47">
            <v>-6.7535333650899956</v>
          </cell>
          <cell r="OQ47">
            <v>-6.7508454700529503</v>
          </cell>
          <cell r="OR47">
            <v>6.5018477758131354E-2</v>
          </cell>
          <cell r="OS47">
            <v>1</v>
          </cell>
          <cell r="OT47">
            <v>1.1898558888359301</v>
          </cell>
          <cell r="OU47">
            <v>0.84196331165730898</v>
          </cell>
          <cell r="OV47">
            <v>188.14699999999999</v>
          </cell>
          <cell r="OW47">
            <v>188.14699999999999</v>
          </cell>
          <cell r="OX47">
            <v>0.88950400737372304</v>
          </cell>
          <cell r="OY47">
            <v>-2.4437052097370082E-2</v>
          </cell>
          <cell r="OZ47">
            <v>-5.9928461793510857E-3</v>
          </cell>
          <cell r="PA47">
            <v>-1.1764303428346379E-2</v>
          </cell>
          <cell r="PB47">
            <v>1634.195314564759</v>
          </cell>
          <cell r="PC47">
            <v>-0.42169654891259789</v>
          </cell>
          <cell r="PD47">
            <v>2221.79279889904</v>
          </cell>
          <cell r="PE47">
            <v>-1.924939253040669</v>
          </cell>
          <cell r="PF47">
            <v>-1.1822932076976489</v>
          </cell>
          <cell r="PG47">
            <v>2265.4003800532168</v>
          </cell>
          <cell r="PH47">
            <v>2248.3751860067568</v>
          </cell>
          <cell r="PI47">
            <v>63.123697113074329</v>
          </cell>
          <cell r="PJ47">
            <v>63.274152443080403</v>
          </cell>
          <cell r="PK47">
            <v>1.0434835676715439</v>
          </cell>
          <cell r="PL47">
            <v>0.2798491608904996</v>
          </cell>
          <cell r="PM47">
            <v>8.9041490000000003</v>
          </cell>
          <cell r="PN47">
            <v>9.3000000000000007</v>
          </cell>
          <cell r="PO47">
            <v>1528.03347187175</v>
          </cell>
          <cell r="PP47">
            <v>473.86860036602201</v>
          </cell>
          <cell r="PQ47">
            <v>29781.952102667379</v>
          </cell>
          <cell r="PR47">
            <v>27130.122712337241</v>
          </cell>
          <cell r="PS47">
            <v>41400224.122196168</v>
          </cell>
          <cell r="PT47">
            <v>26948</v>
          </cell>
          <cell r="PU47">
            <v>41177445.999999918</v>
          </cell>
          <cell r="PV47">
            <v>6695.3444300156507</v>
          </cell>
          <cell r="PW47">
            <v>1.182139554666106</v>
          </cell>
          <cell r="PX47">
            <v>27318</v>
          </cell>
          <cell r="PY47">
            <v>47068.116999999897</v>
          </cell>
          <cell r="PZ47">
            <v>64748</v>
          </cell>
          <cell r="QA47">
            <v>-6.773849784107183</v>
          </cell>
          <cell r="QB47">
            <v>-6.7596486400625233</v>
          </cell>
          <cell r="QC47">
            <v>-6.7579198594342449</v>
          </cell>
          <cell r="QD47">
            <v>5.6516081458094863E-2</v>
          </cell>
          <cell r="QE47">
            <v>1</v>
          </cell>
          <cell r="QF47">
            <v>1.1292804980506399</v>
          </cell>
          <cell r="QG47">
            <v>0.89840740369178607</v>
          </cell>
          <cell r="QH47">
            <v>1996.0751</v>
          </cell>
          <cell r="QI47">
            <v>1996.0751</v>
          </cell>
          <cell r="QJ47">
            <v>0.88713980292309602</v>
          </cell>
          <cell r="QK47">
            <v>-2.6270828537925221E-3</v>
          </cell>
          <cell r="QL47">
            <v>-2.7501023105028369E-3</v>
          </cell>
          <cell r="QM47">
            <v>-1.6359236325847449E-2</v>
          </cell>
          <cell r="QN47">
            <v>1525.987352182882</v>
          </cell>
          <cell r="QO47">
            <v>5.7617211540295088E-2</v>
          </cell>
          <cell r="QP47">
            <v>49.195597991173798</v>
          </cell>
          <cell r="QQ47">
            <v>-2.138234464808431</v>
          </cell>
          <cell r="QR47">
            <v>-0.4740425593987907</v>
          </cell>
          <cell r="QS47">
            <v>50.270499129185261</v>
          </cell>
          <cell r="QT47">
            <v>49.429916834042587</v>
          </cell>
          <cell r="QU47">
            <v>57.312567432352147</v>
          </cell>
          <cell r="QV47">
            <v>57.062631957621207</v>
          </cell>
          <cell r="QW47">
            <v>0.22738221356908281</v>
          </cell>
          <cell r="QX47">
            <v>-0.18415652140673089</v>
          </cell>
          <cell r="QY47">
            <v>12.819566999999999</v>
          </cell>
          <cell r="QZ47">
            <v>11.7</v>
          </cell>
          <cell r="RA47">
            <v>1941.84134082894</v>
          </cell>
          <cell r="RB47">
            <v>10.0108971031078</v>
          </cell>
          <cell r="RC47">
            <v>1883.381555016746</v>
          </cell>
          <cell r="RD47">
            <v>1641.940194705732</v>
          </cell>
          <cell r="RE47">
            <v>3168047.1726275519</v>
          </cell>
          <cell r="RF47">
            <v>1670.31</v>
          </cell>
          <cell r="RG47">
            <v>3243477.0099999872</v>
          </cell>
          <cell r="RH47">
            <v>105.45740216186501</v>
          </cell>
          <cell r="RI47">
            <v>2.4087571977476241</v>
          </cell>
          <cell r="RJ47">
            <v>1670.31</v>
          </cell>
          <cell r="RK47">
            <v>3300.5515</v>
          </cell>
          <cell r="RL47">
            <v>4296.3500000000004</v>
          </cell>
          <cell r="RM47">
            <v>-7.4795050387012134</v>
          </cell>
          <cell r="RN47">
            <v>-7.4342503991485192</v>
          </cell>
          <cell r="RO47">
            <v>-7.442595927918787</v>
          </cell>
          <cell r="RP47">
            <v>8.2028894856876033E-2</v>
          </cell>
          <cell r="RQ47">
            <v>1</v>
          </cell>
          <cell r="RR47">
            <v>0.67931745449298397</v>
          </cell>
          <cell r="RS47">
            <v>0.904369330117342</v>
          </cell>
          <cell r="RT47">
            <v>44.490989999999996</v>
          </cell>
          <cell r="RU47">
            <v>44.490989999999996</v>
          </cell>
          <cell r="RV47">
            <v>0.99535830343096909</v>
          </cell>
          <cell r="RW47">
            <v>-1.7357494417103349E-2</v>
          </cell>
          <cell r="RX47">
            <v>-1.6599885100583339E-2</v>
          </cell>
          <cell r="RY47">
            <v>-7.0258815170943512E-2</v>
          </cell>
          <cell r="RZ47">
            <v>1929.4534495486471</v>
          </cell>
          <cell r="SA47">
            <v>-0.17741591927413761</v>
          </cell>
          <cell r="SB47">
            <v>38848.6646930684</v>
          </cell>
          <cell r="SC47">
            <v>-5.4659634636739716</v>
          </cell>
          <cell r="SD47">
            <v>-3.2223079754549628</v>
          </cell>
          <cell r="SE47">
            <v>41094.89673398243</v>
          </cell>
          <cell r="SF47">
            <v>40142.169006484983</v>
          </cell>
          <cell r="SG47">
            <v>56.452868843822337</v>
          </cell>
          <cell r="SH47">
            <v>56.506868040484257</v>
          </cell>
          <cell r="SI47">
            <v>0.93817768841044646</v>
          </cell>
          <cell r="SJ47">
            <v>-5.3567749171090639E-2</v>
          </cell>
          <cell r="SK47">
            <v>6.6726450000000002</v>
          </cell>
          <cell r="SL47">
            <v>10.8</v>
          </cell>
          <cell r="SM47">
            <v>1766.88175056042</v>
          </cell>
          <cell r="SN47">
            <v>7987.1056352545502</v>
          </cell>
          <cell r="SO47">
            <v>4405.1064769007116</v>
          </cell>
          <cell r="SP47">
            <v>4111.1693598251204</v>
          </cell>
          <cell r="SQ47">
            <v>7238813.0475267991</v>
          </cell>
          <cell r="SR47">
            <v>3925.6</v>
          </cell>
          <cell r="SS47">
            <v>6936070.9999999842</v>
          </cell>
          <cell r="ST47">
            <v>86232.550805212799</v>
          </cell>
          <cell r="SU47">
            <v>5.3457993915960396</v>
          </cell>
          <cell r="SV47">
            <v>3925.6</v>
          </cell>
          <cell r="SW47">
            <v>7795.701</v>
          </cell>
          <cell r="SX47">
            <v>10000.02</v>
          </cell>
          <cell r="SY47">
            <v>-3.6492119893466781</v>
          </cell>
          <cell r="SZ47">
            <v>-3.6318763760900099</v>
          </cell>
          <cell r="TA47">
            <v>-3.6207709006903839</v>
          </cell>
          <cell r="TB47">
            <v>8.3592167110424789E-2</v>
          </cell>
          <cell r="TC47">
            <v>275.39960000000002</v>
          </cell>
          <cell r="TD47">
            <v>167.034864932445</v>
          </cell>
          <cell r="TE47">
            <v>0.90011503840874396</v>
          </cell>
          <cell r="TF47">
            <v>99.591912987527891</v>
          </cell>
          <cell r="TG47">
            <v>27427.573</v>
          </cell>
          <cell r="TH47">
            <v>0.73580839645229901</v>
          </cell>
          <cell r="TI47">
            <v>-3.5562259762340898E-2</v>
          </cell>
          <cell r="TJ47">
            <v>-2.028930145641511E-2</v>
          </cell>
          <cell r="TK47">
            <v>-4.0309171958123093E-2</v>
          </cell>
          <cell r="TL47">
            <v>1760.7674152919651</v>
          </cell>
          <cell r="TM47">
            <v>-0.55043042781744989</v>
          </cell>
          <cell r="TN47">
            <v>201.06872874614501</v>
          </cell>
          <cell r="TO47">
            <v>-3.4762210880800559</v>
          </cell>
          <cell r="TP47">
            <v>-5.7283454049616989</v>
          </cell>
          <cell r="TQ47">
            <v>208.31004651156951</v>
          </cell>
          <cell r="TR47">
            <v>213.28651715075301</v>
          </cell>
          <cell r="TS47">
            <v>66.761348370698343</v>
          </cell>
          <cell r="TT47">
            <v>67.634037139114355</v>
          </cell>
          <cell r="TU47">
            <v>4.1480821520668343</v>
          </cell>
          <cell r="TV47">
            <v>0.99921807757894499</v>
          </cell>
          <cell r="TW47">
            <v>12.660810775569431</v>
          </cell>
          <cell r="TX47">
            <v>14.6</v>
          </cell>
          <cell r="TY47">
            <v>1680.7391537225501</v>
          </cell>
          <cell r="TZ47">
            <v>34.769023235291201</v>
          </cell>
          <cell r="UA47">
            <v>2281.2027377310751</v>
          </cell>
          <cell r="UB47">
            <v>1992.3839756998341</v>
          </cell>
          <cell r="UC47">
            <v>3374909.7675488042</v>
          </cell>
          <cell r="UD47">
            <v>1923.01</v>
          </cell>
          <cell r="UE47">
            <v>3232078.2000000011</v>
          </cell>
          <cell r="UF47">
            <v>553.78639892970602</v>
          </cell>
          <cell r="UG47">
            <v>-2.411075547054331</v>
          </cell>
          <cell r="UH47">
            <v>1925.14</v>
          </cell>
          <cell r="UI47">
            <v>3372.8620000000001</v>
          </cell>
          <cell r="UJ47">
            <v>4559.7700000000004</v>
          </cell>
          <cell r="UK47">
            <v>-6.6498392151605747</v>
          </cell>
          <cell r="UL47">
            <v>-6.643146454410024</v>
          </cell>
          <cell r="UM47">
            <v>-6.6425665348925511</v>
          </cell>
          <cell r="UN47">
            <v>5.202133809976537E-2</v>
          </cell>
          <cell r="UO47">
            <v>1</v>
          </cell>
          <cell r="UP47">
            <v>1.12249989462445</v>
          </cell>
          <cell r="UQ47">
            <v>0.83277867744120693</v>
          </cell>
          <cell r="UR47">
            <v>167.44575</v>
          </cell>
          <cell r="US47">
            <v>167.44575</v>
          </cell>
          <cell r="UT47">
            <v>1.28399003423595</v>
          </cell>
          <cell r="UU47" t="e">
            <v>#N/A</v>
          </cell>
          <cell r="UV47" t="e">
            <v>#N/A</v>
          </cell>
          <cell r="UW47">
            <v>-5.360223229742246E-3</v>
          </cell>
          <cell r="UX47">
            <v>1693.905295721599</v>
          </cell>
          <cell r="UY47">
            <v>-0.78440799828303209</v>
          </cell>
          <cell r="UZ47">
            <v>1820.9304001274199</v>
          </cell>
          <cell r="VA47">
            <v>-1.6050165992757881</v>
          </cell>
          <cell r="VB47">
            <v>-8.9417932889768181E-2</v>
          </cell>
          <cell r="VC47">
            <v>1850.633372955087</v>
          </cell>
          <cell r="VD47">
            <v>1822.5600956906601</v>
          </cell>
          <cell r="VE47">
            <v>59.247229990772631</v>
          </cell>
          <cell r="VF47">
            <v>59.687076130379182</v>
          </cell>
          <cell r="VG47">
            <v>1.663179051404917</v>
          </cell>
          <cell r="VH47">
            <v>8.2393778688683028E-4</v>
          </cell>
          <cell r="VI47">
            <v>9.1735950000000006</v>
          </cell>
          <cell r="VJ47">
            <v>8.5</v>
          </cell>
          <cell r="VK47">
            <v>1743.2383641738099</v>
          </cell>
          <cell r="VL47">
            <v>352.16309588590701</v>
          </cell>
          <cell r="VM47">
            <v>27078.563808552459</v>
          </cell>
          <cell r="VN47">
            <v>24594.48603293928</v>
          </cell>
          <cell r="VO47">
            <v>42768458.401793353</v>
          </cell>
          <cell r="VP47">
            <v>24594.3</v>
          </cell>
          <cell r="VQ47">
            <v>42873727.29999993</v>
          </cell>
          <cell r="VR47">
            <v>6008.6247260345899</v>
          </cell>
          <cell r="VS47">
            <v>1.8345934587196131</v>
          </cell>
          <cell r="VT47">
            <v>24377.3</v>
          </cell>
          <cell r="VU47">
            <v>45367.549500000001</v>
          </cell>
          <cell r="VV47">
            <v>59819.4</v>
          </cell>
          <cell r="VW47">
            <v>-6.9611804077100619</v>
          </cell>
          <cell r="VX47">
            <v>-6.9538218144250674</v>
          </cell>
          <cell r="VY47">
            <v>-6.9434021195670974</v>
          </cell>
          <cell r="VZ47">
            <v>5.3108845644902113E-2</v>
          </cell>
          <cell r="WA47">
            <v>1</v>
          </cell>
          <cell r="WB47">
            <v>1.0215809135423499</v>
          </cell>
          <cell r="WC47">
            <v>0.88852638183577892</v>
          </cell>
          <cell r="WD47">
            <v>1617.9447</v>
          </cell>
          <cell r="WE47">
            <v>1617.9447</v>
          </cell>
          <cell r="WF47">
            <v>0.89548072936967205</v>
          </cell>
          <cell r="WG47">
            <v>1.834593458719256E-2</v>
          </cell>
          <cell r="WH47">
            <v>8.7836734239039507E-3</v>
          </cell>
          <cell r="WI47">
            <v>-4.7209110057366659E-2</v>
          </cell>
          <cell r="WJ47">
            <v>1738.9449954153849</v>
          </cell>
          <cell r="WK47">
            <v>-0.72338298178866722</v>
          </cell>
          <cell r="WL47">
            <v>34.564904694390599</v>
          </cell>
          <cell r="WM47">
            <v>-10.173591585316331</v>
          </cell>
          <cell r="WN47">
            <v>-7.755058489745803</v>
          </cell>
          <cell r="WO47">
            <v>38.479669068835193</v>
          </cell>
          <cell r="WP47">
            <v>37.470786070744353</v>
          </cell>
          <cell r="WQ47">
            <v>63.734261120533823</v>
          </cell>
          <cell r="WR47">
            <v>63.069421553084652</v>
          </cell>
          <cell r="WS47">
            <v>2.515185613580595</v>
          </cell>
          <cell r="WT47">
            <v>0.94247717838440437</v>
          </cell>
          <cell r="WU47">
            <v>11.054415000000001</v>
          </cell>
          <cell r="WV47">
            <v>17.8</v>
          </cell>
          <cell r="WW47">
            <v>1920.6116735438</v>
          </cell>
          <cell r="WX47">
            <v>5.6910411914296501</v>
          </cell>
          <cell r="WY47">
            <v>1505.444387480371</v>
          </cell>
          <cell r="WZ47">
            <v>1339.0263172940829</v>
          </cell>
          <cell r="XA47">
            <v>2558067.1272848598</v>
          </cell>
          <cell r="XB47">
            <v>1250.52</v>
          </cell>
          <cell r="XC47">
            <v>2401763.3099999931</v>
          </cell>
          <cell r="XD47">
            <v>68.4542059926532</v>
          </cell>
          <cell r="XE47">
            <v>9.1117199806122535</v>
          </cell>
          <cell r="XF47">
            <v>1250.52</v>
          </cell>
          <cell r="XG47">
            <v>2386.9639999999999</v>
          </cell>
          <cell r="XH47">
            <v>3097.28</v>
          </cell>
          <cell r="XI47">
            <v>-7.4859328262427098</v>
          </cell>
          <cell r="XJ47">
            <v>-7.4298796089682906</v>
          </cell>
          <cell r="XK47">
            <v>-7.4196233498074493</v>
          </cell>
          <cell r="XL47">
            <v>7.1783143335179073E-2</v>
          </cell>
          <cell r="XM47">
            <v>1</v>
          </cell>
          <cell r="XN47">
            <v>0.59510896052713103</v>
          </cell>
          <cell r="XO47">
            <v>0.80033288807214109</v>
          </cell>
          <cell r="XP47">
            <v>27.663430000000002</v>
          </cell>
          <cell r="XQ47">
            <v>27.663430000000002</v>
          </cell>
          <cell r="XR47">
            <v>0.6959067233978451</v>
          </cell>
          <cell r="XS47">
            <v>-7.7551716694674089E-2</v>
          </cell>
          <cell r="XT47">
            <v>-5.1737698507391967E-2</v>
          </cell>
          <cell r="XU47">
            <v>-7.1839414253161649E-2</v>
          </cell>
          <cell r="XV47">
            <v>1910.3934659433919</v>
          </cell>
          <cell r="XW47">
            <v>-0.30301501032659051</v>
          </cell>
          <cell r="XX47">
            <v>52.492839185592402</v>
          </cell>
          <cell r="XY47">
            <v>-1.0596989709611979</v>
          </cell>
          <cell r="XZ47">
            <v>-0.92882005902538145</v>
          </cell>
          <cell r="YA47">
            <v>53.055063143769743</v>
          </cell>
          <cell r="YB47">
            <v>52.984974254739861</v>
          </cell>
          <cell r="YC47">
            <v>59.359996453659853</v>
          </cell>
          <cell r="YD47">
            <v>59.834207644927687</v>
          </cell>
          <cell r="YE47">
            <v>1.4172987036229929</v>
          </cell>
          <cell r="YF47">
            <v>-0.39241249420030039</v>
          </cell>
          <cell r="YG47">
            <v>4.8923160000000001</v>
          </cell>
          <cell r="YH47">
            <v>4.4000000000000004</v>
          </cell>
          <cell r="YI47">
            <v>1521.0111414405801</v>
          </cell>
          <cell r="YJ47">
            <v>8.4662965959660301</v>
          </cell>
          <cell r="YK47">
            <v>229.68647039969861</v>
          </cell>
          <cell r="YL47">
            <v>359.81338319008529</v>
          </cell>
          <cell r="YM47">
            <v>550845.46830423409</v>
          </cell>
          <cell r="YN47">
            <v>359.02</v>
          </cell>
          <cell r="YO47">
            <v>546073.41999999702</v>
          </cell>
          <cell r="YP47">
            <v>109.72780052489701</v>
          </cell>
          <cell r="YQ47">
            <v>0.39784448199182698</v>
          </cell>
          <cell r="YR47">
            <v>217.84</v>
          </cell>
          <cell r="YS47">
            <v>383.87150000000003</v>
          </cell>
          <cell r="YT47">
            <v>507.54</v>
          </cell>
          <cell r="YU47">
            <v>-6.2704548660593442</v>
          </cell>
          <cell r="YV47">
            <v>-6.2718555914291816</v>
          </cell>
          <cell r="YW47">
            <v>-6.2654568987501351</v>
          </cell>
          <cell r="YX47">
            <v>5.1489183039542363E-2</v>
          </cell>
          <cell r="YY47">
            <v>1</v>
          </cell>
          <cell r="YZ47">
            <v>1.22310884811628</v>
          </cell>
          <cell r="ZA47">
            <v>0.80778103562053405</v>
          </cell>
          <cell r="ZB47">
            <v>42.402720000000002</v>
          </cell>
          <cell r="ZC47">
            <v>42.402720000000002</v>
          </cell>
          <cell r="ZD47">
            <v>0.75439921778944907</v>
          </cell>
          <cell r="ZE47">
            <v>3.9784448199158976E-3</v>
          </cell>
          <cell r="ZF47">
            <v>3.978444819915901E-3</v>
          </cell>
          <cell r="ZG47">
            <v>5.6738519808488493E-2</v>
          </cell>
          <cell r="ZH47">
            <v>1530.919899144576</v>
          </cell>
          <cell r="ZI47">
            <v>-0.68123391940868583</v>
          </cell>
          <cell r="ZJ47">
            <v>22.731053657159102</v>
          </cell>
          <cell r="ZK47">
            <v>-11.56783902478564</v>
          </cell>
          <cell r="ZL47">
            <v>-10.07281767326238</v>
          </cell>
          <cell r="ZM47">
            <v>25.704509995554819</v>
          </cell>
          <cell r="ZN47">
            <v>25.277177677567</v>
          </cell>
          <cell r="ZO47">
            <v>64.204349106976736</v>
          </cell>
          <cell r="ZP47">
            <v>64.965826606204487</v>
          </cell>
          <cell r="ZQ47">
            <v>1.1770230209228849</v>
          </cell>
          <cell r="ZR47">
            <v>-0.51338925778381395</v>
          </cell>
          <cell r="ZS47">
            <v>13.230548000000001</v>
          </cell>
          <cell r="ZT47">
            <v>19.7</v>
          </cell>
          <cell r="ZU47">
            <v>1935.13532738201</v>
          </cell>
          <cell r="ZV47">
            <v>4.3945919208828297</v>
          </cell>
          <cell r="ZW47">
            <v>1062.906863591511</v>
          </cell>
          <cell r="ZX47">
            <v>922.27846080874144</v>
          </cell>
          <cell r="ZY47">
            <v>1808955.542204581</v>
          </cell>
          <cell r="ZZ47">
            <v>843.51</v>
          </cell>
          <cell r="AAA47">
            <v>1632305.9999999991</v>
          </cell>
          <cell r="AAB47">
            <v>63.3050320827683</v>
          </cell>
          <cell r="AAC47">
            <v>4.2767158255667796</v>
          </cell>
          <cell r="AAD47">
            <v>843.51</v>
          </cell>
          <cell r="AAE47">
            <v>1636.1015</v>
          </cell>
          <cell r="AAF47">
            <v>2097.29</v>
          </cell>
          <cell r="AAG47">
            <v>-7.62663348848133</v>
          </cell>
          <cell r="AAH47">
            <v>-7.5781066404719732</v>
          </cell>
          <cell r="AAI47">
            <v>-7.5704903472222602</v>
          </cell>
          <cell r="AAJ47">
            <v>6.5525421239017792E-2</v>
          </cell>
          <cell r="AAK47">
            <v>1</v>
          </cell>
          <cell r="AAL47">
            <v>0.64350926781530404</v>
          </cell>
          <cell r="AAM47">
            <v>0.77953447593130709</v>
          </cell>
          <cell r="AAN47">
            <v>17.719639999999998</v>
          </cell>
          <cell r="AAO47">
            <v>17.719639999999998</v>
          </cell>
          <cell r="AAP47">
            <v>0.65343375512902202</v>
          </cell>
          <cell r="AAQ47">
            <v>-7.4873437339507395E-2</v>
          </cell>
          <cell r="AAR47">
            <v>-0.1066183292534839</v>
          </cell>
          <cell r="AAS47">
            <v>-9.2755844110570446E-2</v>
          </cell>
          <cell r="AAT47">
            <v>1961.398448596877</v>
          </cell>
          <cell r="AAU47">
            <v>-1.048702240853705</v>
          </cell>
          <cell r="AAV47">
            <v>8.5951957916779502</v>
          </cell>
          <cell r="AAW47">
            <v>2.3300772079593021E-2</v>
          </cell>
          <cell r="AAX47">
            <v>-1.001142842898872</v>
          </cell>
          <cell r="AAY47">
            <v>8.5931935112435376</v>
          </cell>
          <cell r="AAZ47">
            <v>8.6821161763900445</v>
          </cell>
          <cell r="ABA47">
            <v>57.68402689971137</v>
          </cell>
          <cell r="ABB47">
            <v>58.192635001633583</v>
          </cell>
          <cell r="ABC47">
            <v>5.2314039357900022</v>
          </cell>
          <cell r="ABD47">
            <v>1.654674408579826</v>
          </cell>
          <cell r="ABE47">
            <v>6.4231699999999998</v>
          </cell>
          <cell r="ABF47">
            <v>6.9</v>
          </cell>
          <cell r="ABG47">
            <v>1982.876031</v>
          </cell>
          <cell r="ABH47">
            <v>1.7480451491390401</v>
          </cell>
          <cell r="ABI47">
            <v>189.15050466200981</v>
          </cell>
          <cell r="ABJ47">
            <v>177.001046191711</v>
          </cell>
          <cell r="ABK47">
            <v>346795.72532761918</v>
          </cell>
          <cell r="ABL47">
            <v>174.56</v>
          </cell>
          <cell r="ABM47">
            <v>346130.83997135999</v>
          </cell>
          <cell r="ABN47">
            <v>18.305094598244001</v>
          </cell>
          <cell r="ABO47">
            <v>3.091800983852</v>
          </cell>
          <cell r="ABP47">
            <v>174.56</v>
          </cell>
          <cell r="ABQ47">
            <v>325.04199999999997</v>
          </cell>
          <cell r="ABR47">
            <v>414.57</v>
          </cell>
          <cell r="ABS47">
            <v>-7.1567812630613394</v>
          </cell>
          <cell r="ABT47">
            <v>-7.1491660147745124</v>
          </cell>
          <cell r="ABU47">
            <v>-7.1582616358915434</v>
          </cell>
          <cell r="ABV47">
            <v>5.7986991155508157E-2</v>
          </cell>
          <cell r="ABW47">
            <v>1</v>
          </cell>
          <cell r="ABX47">
            <v>0.75645031877738</v>
          </cell>
          <cell r="ABY47">
            <v>0.79835063287841701</v>
          </cell>
          <cell r="ABZ47">
            <v>6.86198</v>
          </cell>
          <cell r="ACA47">
            <v>6.86198</v>
          </cell>
          <cell r="ACB47">
            <v>0.75024783967463193</v>
          </cell>
          <cell r="ACC47">
            <v>3.09180098385184E-2</v>
          </cell>
          <cell r="ACD47">
            <v>1.928924945326334E-3</v>
          </cell>
          <cell r="ACE47">
            <v>1.802270991574358E-2</v>
          </cell>
          <cell r="ACF47">
            <v>1959.286302477572</v>
          </cell>
          <cell r="ACG47">
            <v>-0.85936083802828911</v>
          </cell>
          <cell r="ACH47">
            <v>737.69666316780706</v>
          </cell>
          <cell r="ACI47">
            <v>-1.964804053493763</v>
          </cell>
          <cell r="ACJ47">
            <v>-0.50031723391911198</v>
          </cell>
          <cell r="ACK47">
            <v>752.48144918314608</v>
          </cell>
          <cell r="ACL47">
            <v>741.40604538619232</v>
          </cell>
          <cell r="ACM47">
            <v>74.496140907635763</v>
          </cell>
          <cell r="ACN47">
            <v>74.796881768988385</v>
          </cell>
          <cell r="ACO47">
            <v>1.476567758070058</v>
          </cell>
          <cell r="ACP47">
            <v>0.34348057892072958</v>
          </cell>
          <cell r="ACQ47">
            <v>5.835896</v>
          </cell>
          <cell r="ACR47">
            <v>6.1</v>
          </cell>
          <cell r="ACS47">
            <v>1430.14580248319</v>
          </cell>
          <cell r="ACT47">
            <v>136.17629698884801</v>
          </cell>
          <cell r="ACU47">
            <v>9387.0509222462424</v>
          </cell>
          <cell r="ACV47">
            <v>8839.232392956912</v>
          </cell>
          <cell r="ACW47">
            <v>12642651.93850104</v>
          </cell>
          <cell r="ACX47">
            <v>8779</v>
          </cell>
          <cell r="ACY47">
            <v>12555249.999999929</v>
          </cell>
          <cell r="ACZ47">
            <v>1938.6805426932699</v>
          </cell>
          <cell r="ADA47">
            <v>-1.7836534172270819</v>
          </cell>
          <cell r="ADB47">
            <v>8655</v>
          </cell>
          <cell r="ADC47">
            <v>12550.056500000001</v>
          </cell>
          <cell r="ADD47">
            <v>16615</v>
          </cell>
          <cell r="ADE47">
            <v>-6.670556447016712</v>
          </cell>
          <cell r="ADF47">
            <v>-6.6627744675195189</v>
          </cell>
          <cell r="ADG47">
            <v>-6.6552220411993854</v>
          </cell>
          <cell r="ADH47">
            <v>6.2107235331751193E-2</v>
          </cell>
          <cell r="ADI47">
            <v>1</v>
          </cell>
          <cell r="ADJ47">
            <v>1.12851042951994</v>
          </cell>
          <cell r="ADK47">
            <v>0.87166179827727996</v>
          </cell>
          <cell r="ADL47">
            <v>643.02200000000005</v>
          </cell>
          <cell r="ADM47">
            <v>643.02200000000005</v>
          </cell>
          <cell r="ADN47">
            <v>0.8408514842841559</v>
          </cell>
          <cell r="ADO47">
            <v>-1.7836534172269859E-2</v>
          </cell>
          <cell r="ADP47">
            <v>-2.356994993790475E-2</v>
          </cell>
          <cell r="ADQ47">
            <v>-1.7935134034223591E-2</v>
          </cell>
          <cell r="ADR47">
            <v>1430.2884432108251</v>
          </cell>
          <cell r="ADS47">
            <v>-0.13156426911952179</v>
          </cell>
          <cell r="ADT47">
            <v>1716.21399930503</v>
          </cell>
          <cell r="ADU47">
            <v>1.0376564509693149</v>
          </cell>
          <cell r="ADV47">
            <v>0.69874448498588038</v>
          </cell>
          <cell r="ADW47">
            <v>1698.588486301501</v>
          </cell>
          <cell r="ADX47">
            <v>1704.305260291419</v>
          </cell>
          <cell r="ADY47">
            <v>57.32803902628757</v>
          </cell>
          <cell r="ADZ47">
            <v>57.421854671085278</v>
          </cell>
          <cell r="AEA47">
            <v>3.5721449669026129</v>
          </cell>
          <cell r="AEB47">
            <v>1.8390900898898721</v>
          </cell>
          <cell r="AEC47">
            <v>11.072388</v>
          </cell>
          <cell r="AED47">
            <v>10</v>
          </cell>
          <cell r="AEE47">
            <v>2048.7999973975702</v>
          </cell>
          <cell r="AEF47">
            <v>300.08900615829202</v>
          </cell>
          <cell r="AEG47">
            <v>17106.058936172441</v>
          </cell>
          <cell r="AEH47">
            <v>15212.00971925076</v>
          </cell>
          <cell r="AEI47">
            <v>31218162.81084371</v>
          </cell>
          <cell r="AEJ47">
            <v>15370.3</v>
          </cell>
          <cell r="AEK47">
            <v>31490670.599999871</v>
          </cell>
          <cell r="AEL47">
            <v>3094.79904643902</v>
          </cell>
          <cell r="AEM47">
            <v>6.0326750466856307</v>
          </cell>
          <cell r="AEN47">
            <v>15370.3</v>
          </cell>
          <cell r="AEO47">
            <v>29790.1539999999</v>
          </cell>
          <cell r="AEP47">
            <v>38042.400000000001</v>
          </cell>
          <cell r="AEQ47">
            <v>-6.5876226361280477</v>
          </cell>
          <cell r="AER47">
            <v>-6.591490311167524</v>
          </cell>
          <cell r="AES47">
            <v>-6.5922964122217147</v>
          </cell>
          <cell r="AET47">
            <v>5.8472986832619041E-2</v>
          </cell>
          <cell r="AEU47">
            <v>3.9938820000000002</v>
          </cell>
          <cell r="AEV47">
            <v>2.38482223246652</v>
          </cell>
          <cell r="AEW47">
            <v>0.93424497478345403</v>
          </cell>
          <cell r="AEX47">
            <v>360.96459534858502</v>
          </cell>
          <cell r="AEY47">
            <v>1441.65</v>
          </cell>
          <cell r="AEZ47">
            <v>0.82233798303012906</v>
          </cell>
          <cell r="AFA47">
            <v>1.076088489432583E-2</v>
          </cell>
          <cell r="AFB47">
            <v>-1.7148132675087201E-2</v>
          </cell>
          <cell r="AFC47">
            <v>1.913120193070116E-3</v>
          </cell>
          <cell r="AFD47">
            <v>2052.20502662033</v>
          </cell>
          <cell r="AFE47">
            <v>-0.30717564672859687</v>
          </cell>
          <cell r="AFF47">
            <v>205.58626407753499</v>
          </cell>
          <cell r="AFG47">
            <v>-0.4256332812300978</v>
          </cell>
          <cell r="AFH47">
            <v>2.1618725257411602</v>
          </cell>
          <cell r="AFI47">
            <v>206.46504803608431</v>
          </cell>
          <cell r="AFJ47">
            <v>201.23580255024649</v>
          </cell>
          <cell r="AFK47">
            <v>69.344418764946425</v>
          </cell>
          <cell r="AFL47">
            <v>69.123801383157229</v>
          </cell>
          <cell r="AFM47">
            <v>2.1601087107669059</v>
          </cell>
          <cell r="AFN47">
            <v>0.59902063472163647</v>
          </cell>
          <cell r="AFO47">
            <v>12.618031999999999</v>
          </cell>
          <cell r="AFP47">
            <v>12.6</v>
          </cell>
          <cell r="AFQ47">
            <v>1893.6355266426201</v>
          </cell>
          <cell r="AFR47">
            <v>41.557212504145113</v>
          </cell>
          <cell r="AFS47">
            <v>5555.8718491181817</v>
          </cell>
          <cell r="AFT47">
            <v>4854.8301613174581</v>
          </cell>
          <cell r="AFU47">
            <v>9118832.6587263513</v>
          </cell>
          <cell r="AFV47">
            <v>4871.33</v>
          </cell>
          <cell r="AFW47">
            <v>9224523.5499999952</v>
          </cell>
          <cell r="AFX47">
            <v>617.6596938475501</v>
          </cell>
          <cell r="AFY47">
            <v>9.9477061145725187E-2</v>
          </cell>
          <cell r="AFZ47">
            <v>4914.08</v>
          </cell>
          <cell r="AGA47">
            <v>8037.56699999999</v>
          </cell>
          <cell r="AGB47">
            <v>10573.1</v>
          </cell>
          <cell r="AGC47">
            <v>-7.347506918876606</v>
          </cell>
          <cell r="AGD47">
            <v>-7.3518719988078667</v>
          </cell>
          <cell r="AGE47">
            <v>-7.3357510691773946</v>
          </cell>
          <cell r="AGF47">
            <v>5.6638986384137398E-2</v>
          </cell>
          <cell r="AGG47">
            <v>1</v>
          </cell>
          <cell r="AGH47">
            <v>0.82337127427345602</v>
          </cell>
          <cell r="AGI47">
            <v>0.87486559866746105</v>
          </cell>
          <cell r="AGJ47">
            <v>179.86035000000001</v>
          </cell>
          <cell r="AGK47">
            <v>179.86035000000001</v>
          </cell>
          <cell r="AGL47">
            <v>0.87110386709949594</v>
          </cell>
          <cell r="AGM47">
            <v>-2.5883097447344561E-2</v>
          </cell>
          <cell r="AGN47">
            <v>-1.052790587324256E-2</v>
          </cell>
          <cell r="AGO47">
            <v>-2.676062419817668E-2</v>
          </cell>
          <cell r="AGP47">
            <v>1878.301064243979</v>
          </cell>
          <cell r="AGQ47">
            <v>-0.33147814770522199</v>
          </cell>
          <cell r="AGR47">
            <v>788.877402098272</v>
          </cell>
          <cell r="AGS47">
            <v>-5.9283926037173913</v>
          </cell>
          <cell r="AGT47">
            <v>-2.979254964420885</v>
          </cell>
          <cell r="AGU47">
            <v>838.59245518690454</v>
          </cell>
          <cell r="AGV47">
            <v>813.10177716010901</v>
          </cell>
          <cell r="AGW47">
            <v>61.514404996484508</v>
          </cell>
          <cell r="AGX47">
            <v>61.874246421848412</v>
          </cell>
          <cell r="AGY47">
            <v>-4.1528289864987578</v>
          </cell>
          <cell r="AGZ47">
            <v>0.30252680219904349</v>
          </cell>
          <cell r="AHA47">
            <v>8.6178640000000009</v>
          </cell>
          <cell r="AHB47">
            <v>9</v>
          </cell>
          <cell r="AHC47">
            <v>1840.6794803468099</v>
          </cell>
          <cell r="AHD47">
            <v>180.15010584662099</v>
          </cell>
          <cell r="AHE47">
            <v>9644.0538588687396</v>
          </cell>
          <cell r="AHF47">
            <v>8812.9424132246804</v>
          </cell>
          <cell r="AHG47">
            <v>16122394.25152915</v>
          </cell>
          <cell r="AHH47">
            <v>8725.0499999999993</v>
          </cell>
          <cell r="AHI47">
            <v>16060020.499999929</v>
          </cell>
          <cell r="AHJ47">
            <v>1555.6695689268099</v>
          </cell>
          <cell r="AHK47">
            <v>9.3462911839578666</v>
          </cell>
          <cell r="AHL47">
            <v>8725.0499999999993</v>
          </cell>
          <cell r="AHM47">
            <v>15586.539500000001</v>
          </cell>
          <cell r="AHN47">
            <v>20246.8</v>
          </cell>
          <cell r="AHO47">
            <v>-6.6864688410576676</v>
          </cell>
          <cell r="AHP47">
            <v>-6.6417383829641397</v>
          </cell>
          <cell r="AHQ47">
            <v>-6.627874502238206</v>
          </cell>
          <cell r="AHR47">
            <v>7.9364992380034249E-2</v>
          </cell>
          <cell r="AHS47">
            <v>4.2114820000000002</v>
          </cell>
          <cell r="AHT47">
            <v>2.0317808142543199</v>
          </cell>
          <cell r="AHU47">
            <v>0.78702960590299498</v>
          </cell>
          <cell r="AHV47">
            <v>128.32715419417599</v>
          </cell>
          <cell r="AHW47">
            <v>540.44749999999999</v>
          </cell>
          <cell r="AHX47">
            <v>0.6796573397321759</v>
          </cell>
          <cell r="AHY47">
            <v>-2.9802929381843701E-2</v>
          </cell>
          <cell r="AHZ47">
            <v>-2.3431191073895161E-2</v>
          </cell>
          <cell r="AIA47">
            <v>-8.5457866464707918E-2</v>
          </cell>
          <cell r="AIB47">
            <v>1829.3997050673929</v>
          </cell>
          <cell r="AIC47">
            <v>-0.24351718944496389</v>
          </cell>
          <cell r="AID47">
            <v>4239.2159952743896</v>
          </cell>
          <cell r="AIE47">
            <v>-1.489242160533566</v>
          </cell>
          <cell r="AIF47">
            <v>-0.82919526503519858</v>
          </cell>
          <cell r="AIG47">
            <v>4303.3025917663081</v>
          </cell>
          <cell r="AIH47">
            <v>4274.661284239598</v>
          </cell>
          <cell r="AII47">
            <v>70.936112671623832</v>
          </cell>
          <cell r="AIJ47">
            <v>71.34817537570963</v>
          </cell>
          <cell r="AIK47">
            <v>3.4477448614552491</v>
          </cell>
          <cell r="AIL47">
            <v>0.33470160512232278</v>
          </cell>
          <cell r="AIM47">
            <v>6.7806689999999996</v>
          </cell>
          <cell r="AIN47">
            <v>8.6999999999999993</v>
          </cell>
          <cell r="AIO47">
            <v>1638.9150321048401</v>
          </cell>
          <cell r="AIP47">
            <v>924.85299736423497</v>
          </cell>
          <cell r="AIQ47">
            <v>5009.8758780679391</v>
          </cell>
          <cell r="AIR47">
            <v>4670.1727774653082</v>
          </cell>
          <cell r="AIS47">
            <v>7593491.3840213269</v>
          </cell>
          <cell r="AIT47">
            <v>4547.6000000000004</v>
          </cell>
          <cell r="AIU47">
            <v>7453129.9999999711</v>
          </cell>
          <cell r="AIV47">
            <v>14328.079039575499</v>
          </cell>
          <cell r="AIW47">
            <v>0.36256778752363772</v>
          </cell>
          <cell r="AIX47">
            <v>4489.8999999999996</v>
          </cell>
          <cell r="AIY47">
            <v>7021.7295000000004</v>
          </cell>
          <cell r="AIZ47">
            <v>9377</v>
          </cell>
          <cell r="AJA47">
            <v>-5.2830521503336669</v>
          </cell>
          <cell r="AJB47">
            <v>-5.2784158657532956</v>
          </cell>
          <cell r="AJC47">
            <v>-5.280175036550272</v>
          </cell>
          <cell r="AJD47">
            <v>4.8174042439921051E-2</v>
          </cell>
          <cell r="AJE47">
            <v>9.5322130000000005</v>
          </cell>
          <cell r="AJF47">
            <v>11.9247612201832</v>
          </cell>
          <cell r="AJG47">
            <v>0.92127855934485092</v>
          </cell>
          <cell r="AJH47">
            <v>372.58200168208498</v>
          </cell>
          <cell r="AJI47">
            <v>3551.5309999999999</v>
          </cell>
          <cell r="AJJ47">
            <v>0.80230689247598408</v>
          </cell>
          <cell r="AJK47">
            <v>-3.6465165168202002E-2</v>
          </cell>
          <cell r="AJL47">
            <v>-6.2270810975968123E-3</v>
          </cell>
          <cell r="AJM47">
            <v>2.0240369138074419E-4</v>
          </cell>
          <cell r="AJN47">
            <v>1625.95512968208</v>
          </cell>
          <cell r="AJO47">
            <v>0.25367834037446357</v>
          </cell>
          <cell r="AJP47">
            <v>40.814996345522303</v>
          </cell>
          <cell r="AJQ47">
            <v>-2.860545372068068</v>
          </cell>
          <cell r="AJR47">
            <v>0.28766804858255668</v>
          </cell>
          <cell r="AJS47">
            <v>42.016909094099617</v>
          </cell>
          <cell r="AJT47">
            <v>40.697921429133451</v>
          </cell>
          <cell r="AJU47">
            <v>64.778851601162955</v>
          </cell>
          <cell r="AJV47">
            <v>64.757782039816632</v>
          </cell>
          <cell r="AJW47">
            <v>2.146773312105843</v>
          </cell>
          <cell r="AJX47">
            <v>1.0616704206373839</v>
          </cell>
          <cell r="AJY47">
            <v>5.7493369999999997</v>
          </cell>
          <cell r="AJZ47">
            <v>7.3</v>
          </cell>
          <cell r="AKA47">
            <v>1680.32668334354</v>
          </cell>
          <cell r="AKB47">
            <v>8.58919587700926</v>
          </cell>
          <cell r="AKC47">
            <v>1038.939209633427</v>
          </cell>
          <cell r="AKD47">
            <v>979.20709324646464</v>
          </cell>
          <cell r="AKE47">
            <v>1634842.6281251539</v>
          </cell>
          <cell r="AKF47">
            <v>963.41</v>
          </cell>
          <cell r="AKG47">
            <v>1618843.53</v>
          </cell>
          <cell r="AKH47">
            <v>92.464902042076702</v>
          </cell>
          <cell r="AKI47">
            <v>2.006286449540307</v>
          </cell>
          <cell r="AKJ47">
            <v>963.41</v>
          </cell>
          <cell r="AKK47">
            <v>1604.3465000000001</v>
          </cell>
          <cell r="AKL47">
            <v>2048.8200000000002</v>
          </cell>
          <cell r="AKM47">
            <v>-7.1685353041725133</v>
          </cell>
          <cell r="AKN47">
            <v>-7.1476166000804948</v>
          </cell>
          <cell r="AKO47">
            <v>-7.145905181304828</v>
          </cell>
          <cell r="AKP47">
            <v>8.5323134972290229E-2</v>
          </cell>
          <cell r="AKQ47">
            <v>1</v>
          </cell>
          <cell r="AKR47">
            <v>0.84289801201627801</v>
          </cell>
          <cell r="AKS47">
            <v>0.88327289545267906</v>
          </cell>
          <cell r="AKT47">
            <v>36.050780000000003</v>
          </cell>
          <cell r="AKU47">
            <v>36.050780000000003</v>
          </cell>
          <cell r="AKV47">
            <v>0.84755709344769603</v>
          </cell>
          <cell r="AKW47">
            <v>-1.4115818896467869E-2</v>
          </cell>
          <cell r="AKX47">
            <v>-3.1559445093549909E-2</v>
          </cell>
          <cell r="AKY47">
            <v>-5.9599983850656263E-2</v>
          </cell>
          <cell r="AKZ47">
            <v>1669.557583273825</v>
          </cell>
          <cell r="ALA47">
            <v>-0.1093202302277607</v>
          </cell>
          <cell r="ALB47">
            <v>76.54412897265351</v>
          </cell>
          <cell r="ALC47">
            <v>0.33249922919660341</v>
          </cell>
          <cell r="ALD47">
            <v>1.892448480938036</v>
          </cell>
          <cell r="ALE47">
            <v>76.290463768672154</v>
          </cell>
          <cell r="ALF47">
            <v>75.122474838724997</v>
          </cell>
          <cell r="ALG47">
            <v>59.294790179381764</v>
          </cell>
          <cell r="ALH47">
            <v>59.041103610140567</v>
          </cell>
          <cell r="ALI47">
            <v>6.2409976027579361</v>
          </cell>
          <cell r="ALJ47">
            <v>2.4134608830292059</v>
          </cell>
          <cell r="ALK47">
            <v>13.461461</v>
          </cell>
          <cell r="ALL47">
            <v>14.3</v>
          </cell>
          <cell r="ALM47">
            <v>1805.1501967905101</v>
          </cell>
          <cell r="ALN47">
            <v>16.386818894086201</v>
          </cell>
          <cell r="ALO47">
            <v>2521.0462679874599</v>
          </cell>
          <cell r="ALP47">
            <v>2181.6766078303731</v>
          </cell>
          <cell r="ALQ47">
            <v>3911117.062891922</v>
          </cell>
          <cell r="ALR47">
            <v>2169.8200000000002</v>
          </cell>
          <cell r="ALS47">
            <v>3916850.9999999851</v>
          </cell>
          <cell r="ALT47">
            <v>114.74897609003899</v>
          </cell>
          <cell r="ALU47">
            <v>2.9747479599188331</v>
          </cell>
          <cell r="ALV47">
            <v>2169.8200000000002</v>
          </cell>
          <cell r="ALW47">
            <v>4269.9849999999997</v>
          </cell>
          <cell r="ALX47">
            <v>5429.97</v>
          </cell>
          <cell r="ALY47">
            <v>-7.1896130724393883</v>
          </cell>
          <cell r="ALZ47">
            <v>-7.2048995196935568</v>
          </cell>
          <cell r="AMA47">
            <v>-7.1919803072171256</v>
          </cell>
          <cell r="AMB47">
            <v>0.13244546558400089</v>
          </cell>
          <cell r="AMC47">
            <v>1</v>
          </cell>
          <cell r="AMD47">
            <v>0.66343804133649198</v>
          </cell>
          <cell r="AME47">
            <v>0.89787056071346105</v>
          </cell>
          <cell r="AMF47">
            <v>68.72672</v>
          </cell>
          <cell r="AMG47">
            <v>68.72672</v>
          </cell>
          <cell r="AMH47">
            <v>0.77901101916760296</v>
          </cell>
          <cell r="AMI47">
            <v>-3.8367826208405308E-2</v>
          </cell>
          <cell r="AMJ47">
            <v>-8.6572153406001932E-3</v>
          </cell>
          <cell r="AMK47">
            <v>-4.5253022632493242E-2</v>
          </cell>
          <cell r="AML47">
            <v>1792.711646104799</v>
          </cell>
          <cell r="AMM47">
            <v>0.1137587767455317</v>
          </cell>
          <cell r="AMN47">
            <v>1972.6380659318299</v>
          </cell>
          <cell r="AMO47">
            <v>-3.832011976145755</v>
          </cell>
          <cell r="AMP47">
            <v>-2.5891356917970949</v>
          </cell>
          <cell r="AMQ47">
            <v>2051.2419012473479</v>
          </cell>
          <cell r="AMR47">
            <v>2025.069872792121</v>
          </cell>
          <cell r="AMS47">
            <v>67.735591962049966</v>
          </cell>
          <cell r="AMT47">
            <v>67.88389029150153</v>
          </cell>
          <cell r="AMU47">
            <v>2.2372723407289459</v>
          </cell>
          <cell r="AMV47">
            <v>0.2333593228200925</v>
          </cell>
          <cell r="AMW47">
            <v>5.7422079999999998</v>
          </cell>
          <cell r="AMX47">
            <v>7.9</v>
          </cell>
          <cell r="AMY47">
            <v>1507.1522958901801</v>
          </cell>
          <cell r="AMZ47">
            <v>306.07029956277302</v>
          </cell>
          <cell r="ANA47">
            <v>31805.15239078382</v>
          </cell>
          <cell r="ANB47">
            <v>29978.834385788039</v>
          </cell>
          <cell r="ANC47">
            <v>45586047.461503848</v>
          </cell>
          <cell r="AND47">
            <v>29228.5532099999</v>
          </cell>
          <cell r="ANE47">
            <v>44051881.07599964</v>
          </cell>
          <cell r="ANF47">
            <v>4515.38808756453</v>
          </cell>
          <cell r="ANG47">
            <v>1.998428044158729</v>
          </cell>
          <cell r="ANH47">
            <v>29227</v>
          </cell>
          <cell r="ANI47">
            <v>46852.283000000003</v>
          </cell>
          <cell r="ANJ47">
            <v>62760.1437971083</v>
          </cell>
          <cell r="ANK47">
            <v>-6.798780298602308</v>
          </cell>
          <cell r="ANL47">
            <v>-6.7895371033608161</v>
          </cell>
          <cell r="ANM47">
            <v>-6.7819585149822403</v>
          </cell>
          <cell r="ANN47">
            <v>6.2436476724729018E-2</v>
          </cell>
          <cell r="ANO47">
            <v>0.857487</v>
          </cell>
          <cell r="ANP47">
            <v>0.92791857825087198</v>
          </cell>
          <cell r="ANQ47">
            <v>0.84577455678835411</v>
          </cell>
          <cell r="ANR47">
            <v>1875.8919960302601</v>
          </cell>
          <cell r="ANS47">
            <v>1608.5530000000001</v>
          </cell>
          <cell r="ANT47">
            <v>0.78632980912790407</v>
          </cell>
          <cell r="ANU47">
            <v>-1.5588884280344701E-3</v>
          </cell>
          <cell r="ANV47">
            <v>6.2410848260101006E-3</v>
          </cell>
          <cell r="ANW47">
            <v>-4.9889612926399311E-2</v>
          </cell>
          <cell r="ANX47">
            <v>1520.607735273212</v>
          </cell>
          <cell r="ANY47">
            <v>-9.304339184235122E-2</v>
          </cell>
          <cell r="ANZ47">
            <v>17888.415817421901</v>
          </cell>
          <cell r="AOA47">
            <v>-2.2340710122752521</v>
          </cell>
          <cell r="AOB47">
            <v>-1.6976882381039</v>
          </cell>
          <cell r="AOC47">
            <v>18297.187990376409</v>
          </cell>
          <cell r="AOD47">
            <v>18197.350089538581</v>
          </cell>
          <cell r="AOE47">
            <v>69.756258887614422</v>
          </cell>
          <cell r="AOF47">
            <v>70.137397010780177</v>
          </cell>
          <cell r="AOG47">
            <v>2.2742323441430119</v>
          </cell>
          <cell r="AOH47">
            <v>0.72946319911979529</v>
          </cell>
          <cell r="AOI47">
            <v>6.0442499999999999</v>
          </cell>
          <cell r="AOJ47">
            <v>9.6</v>
          </cell>
          <cell r="AOK47">
            <v>1661.5406424360001</v>
          </cell>
          <cell r="AOL47">
            <v>3213.4312913610602</v>
          </cell>
          <cell r="AOM47">
            <v>161667.24313896571</v>
          </cell>
          <cell r="AON47">
            <v>151895.67079553881</v>
          </cell>
          <cell r="AOO47">
            <v>253082911.46454561</v>
          </cell>
          <cell r="AOP47">
            <v>145353</v>
          </cell>
          <cell r="AOQ47">
            <v>241509916.99999991</v>
          </cell>
          <cell r="AOR47">
            <v>42034.6266884941</v>
          </cell>
          <cell r="AOS47">
            <v>2.0230595895646131</v>
          </cell>
          <cell r="AOT47">
            <v>144395</v>
          </cell>
          <cell r="AOU47">
            <v>230500.7742362</v>
          </cell>
          <cell r="AOV47">
            <v>309839</v>
          </cell>
          <cell r="AOW47">
            <v>-6.4808522409620757</v>
          </cell>
          <cell r="AOX47">
            <v>-6.4905629827241276</v>
          </cell>
          <cell r="AOY47">
            <v>-6.4886824946999564</v>
          </cell>
          <cell r="AOZ47">
            <v>6.6983793051255486E-2</v>
          </cell>
          <cell r="APA47">
            <v>1.3243529999999999</v>
          </cell>
          <cell r="APB47">
            <v>1.32113557180774</v>
          </cell>
          <cell r="APC47">
            <v>0.72500987022608399</v>
          </cell>
          <cell r="APD47">
            <v>11363.2626648635</v>
          </cell>
          <cell r="APE47">
            <v>15048.971</v>
          </cell>
          <cell r="APF47">
            <v>0.82272994996479498</v>
          </cell>
          <cell r="APG47">
            <v>2.023059589564501E-2</v>
          </cell>
          <cell r="APH47">
            <v>1.8108972573261E-3</v>
          </cell>
          <cell r="API47">
            <v>3.7542926495855301E-3</v>
          </cell>
          <cell r="APJ47">
            <v>1666.162769083862</v>
          </cell>
          <cell r="APK47">
            <v>-5.6881166731725941E-2</v>
          </cell>
        </row>
        <row r="48">
          <cell r="A48">
            <v>2011</v>
          </cell>
          <cell r="B48">
            <v>363.82963531197402</v>
          </cell>
          <cell r="C48">
            <v>0.43238855350111738</v>
          </cell>
          <cell r="D48">
            <v>0.48760911794143441</v>
          </cell>
          <cell r="E48">
            <v>362.26325048334297</v>
          </cell>
          <cell r="F48">
            <v>362.06417737031671</v>
          </cell>
          <cell r="G48">
            <v>67.470587105424272</v>
          </cell>
          <cell r="H48">
            <v>67.575900738656827</v>
          </cell>
          <cell r="I48">
            <v>1.177017121719004</v>
          </cell>
          <cell r="J48">
            <v>0.41078594364352128</v>
          </cell>
          <cell r="K48">
            <v>5.2304789999999999</v>
          </cell>
          <cell r="L48">
            <v>4.9000000000000004</v>
          </cell>
          <cell r="M48">
            <v>1669.0017155419901</v>
          </cell>
          <cell r="N48">
            <v>81.666506269765506</v>
          </cell>
          <cell r="O48">
            <v>4383.2243042600294</v>
          </cell>
          <cell r="P48">
            <v>4153.9606775028124</v>
          </cell>
          <cell r="Q48">
            <v>6884959.9230011171</v>
          </cell>
          <cell r="R48">
            <v>4161.95</v>
          </cell>
          <cell r="S48">
            <v>6946301.6899999864</v>
          </cell>
          <cell r="T48">
            <v>1141.7296148083001</v>
          </cell>
          <cell r="U48">
            <v>1.0404400274365291</v>
          </cell>
          <cell r="V48">
            <v>4127.0600000000004</v>
          </cell>
          <cell r="W48">
            <v>6486.3720000000003</v>
          </cell>
          <cell r="X48">
            <v>8388.5300000000007</v>
          </cell>
          <cell r="Y48">
            <v>-6.8073371001642569</v>
          </cell>
          <cell r="Z48">
            <v>-6.8089283791939019</v>
          </cell>
          <cell r="AA48">
            <v>-6.8058861153210852</v>
          </cell>
          <cell r="AB48">
            <v>5.9079139782855498E-2</v>
          </cell>
          <cell r="AC48">
            <v>1</v>
          </cell>
          <cell r="AD48">
            <v>1.1156055243743199</v>
          </cell>
          <cell r="AE48">
            <v>0.84700920455738793</v>
          </cell>
          <cell r="AF48">
            <v>308.16705000000002</v>
          </cell>
          <cell r="AG48">
            <v>308.16705000000002</v>
          </cell>
          <cell r="AH48">
            <v>0.80018369572485104</v>
          </cell>
          <cell r="AI48">
            <v>1.0404400274368401E-2</v>
          </cell>
          <cell r="AJ48">
            <v>3.1549545273308849E-3</v>
          </cell>
          <cell r="AK48">
            <v>-1.71376371139555E-3</v>
          </cell>
          <cell r="AL48">
            <v>1657.444655239266</v>
          </cell>
          <cell r="AM48">
            <v>-0.8279107448272538</v>
          </cell>
          <cell r="AN48">
            <v>437.851802818191</v>
          </cell>
          <cell r="AO48">
            <v>2.6136412823141161E-2</v>
          </cell>
          <cell r="AP48">
            <v>0.62667970523750949</v>
          </cell>
          <cell r="AQ48">
            <v>437.73739396582278</v>
          </cell>
          <cell r="AR48">
            <v>435.12496298275579</v>
          </cell>
          <cell r="AS48">
            <v>59.805069557481538</v>
          </cell>
          <cell r="AT48">
            <v>60.170509856980097</v>
          </cell>
          <cell r="AU48">
            <v>-0.13776728011203329</v>
          </cell>
          <cell r="AV48">
            <v>0.12995916796985091</v>
          </cell>
          <cell r="AW48">
            <v>7.7320089999999997</v>
          </cell>
          <cell r="AX48">
            <v>7.2</v>
          </cell>
          <cell r="AY48">
            <v>1594.6961908527701</v>
          </cell>
          <cell r="AZ48">
            <v>96.2555005408516</v>
          </cell>
          <cell r="BA48">
            <v>4935.362420621037</v>
          </cell>
          <cell r="BB48">
            <v>4553.7597540760007</v>
          </cell>
          <cell r="BC48">
            <v>7220932.0899081957</v>
          </cell>
          <cell r="BD48">
            <v>4552.2</v>
          </cell>
          <cell r="BE48">
            <v>7259375.9999999804</v>
          </cell>
          <cell r="BF48">
            <v>1131.97903218383</v>
          </cell>
          <cell r="BG48">
            <v>1.773847419358443</v>
          </cell>
          <cell r="BH48">
            <v>4631.8999999999996</v>
          </cell>
          <cell r="BI48">
            <v>8202.2945</v>
          </cell>
          <cell r="BJ48">
            <v>11038.3</v>
          </cell>
          <cell r="BK48">
            <v>-6.6477953353828907</v>
          </cell>
          <cell r="BL48">
            <v>-6.6446625349771207</v>
          </cell>
          <cell r="BM48">
            <v>-6.6446052746706474</v>
          </cell>
          <cell r="BN48">
            <v>6.9785090093589103E-2</v>
          </cell>
          <cell r="BO48">
            <v>1</v>
          </cell>
          <cell r="BP48">
            <v>1.1163355083589701</v>
          </cell>
          <cell r="BQ48">
            <v>0.8650082004053441</v>
          </cell>
          <cell r="BR48">
            <v>378.74540000000002</v>
          </cell>
          <cell r="BS48">
            <v>378.74540000000002</v>
          </cell>
          <cell r="BT48">
            <v>0.876312294454621</v>
          </cell>
          <cell r="BU48">
            <v>1.7738474193582598E-2</v>
          </cell>
          <cell r="BV48">
            <v>2.9866426400646678E-3</v>
          </cell>
          <cell r="BW48">
            <v>2.2551481410437821E-2</v>
          </cell>
          <cell r="BX48">
            <v>1585.7077403885551</v>
          </cell>
          <cell r="BY48">
            <v>0.12587502104779441</v>
          </cell>
          <cell r="BZ48">
            <v>106.171772942993</v>
          </cell>
          <cell r="CA48">
            <v>0.56993377779979149</v>
          </cell>
          <cell r="CB48">
            <v>1.54933359282039</v>
          </cell>
          <cell r="CC48">
            <v>105.57009332189671</v>
          </cell>
          <cell r="CD48">
            <v>104.55191500193111</v>
          </cell>
          <cell r="CE48">
            <v>69.690865437838724</v>
          </cell>
          <cell r="CF48">
            <v>69.988887457839127</v>
          </cell>
          <cell r="CG48">
            <v>2.6828396196726172</v>
          </cell>
          <cell r="CH48">
            <v>1.2095079093092489</v>
          </cell>
          <cell r="CI48">
            <v>12.073173000000001</v>
          </cell>
          <cell r="CJ48">
            <v>12.3</v>
          </cell>
          <cell r="CK48">
            <v>1643.5926600558901</v>
          </cell>
          <cell r="CL48">
            <v>19.780643998078599</v>
          </cell>
          <cell r="CM48">
            <v>4036.057221753259</v>
          </cell>
          <cell r="CN48">
            <v>3548.7770509919942</v>
          </cell>
          <cell r="CO48">
            <v>5851715.4427483054</v>
          </cell>
          <cell r="CP48">
            <v>3524.55</v>
          </cell>
          <cell r="CQ48">
            <v>5792924.5099999877</v>
          </cell>
          <cell r="CR48">
            <v>247.413349387469</v>
          </cell>
          <cell r="CS48">
            <v>-3.144253267335495</v>
          </cell>
          <cell r="CT48">
            <v>3524.55</v>
          </cell>
          <cell r="CU48">
            <v>5766.7114999999894</v>
          </cell>
          <cell r="CV48">
            <v>7348.33</v>
          </cell>
          <cell r="CW48">
            <v>-7.3857089462333656</v>
          </cell>
          <cell r="CX48">
            <v>-7.3984250212480216</v>
          </cell>
          <cell r="CY48">
            <v>-7.3979555413399209</v>
          </cell>
          <cell r="CZ48">
            <v>5.6470284002470457E-2</v>
          </cell>
          <cell r="DA48">
            <v>1.9558</v>
          </cell>
          <cell r="DB48">
            <v>0.94076236031430904</v>
          </cell>
          <cell r="DC48">
            <v>0.764104410722794</v>
          </cell>
          <cell r="DD48">
            <v>41.4798650168728</v>
          </cell>
          <cell r="DE48">
            <v>81.126320000000007</v>
          </cell>
          <cell r="DF48">
            <v>0.61435238347471</v>
          </cell>
          <cell r="DG48">
            <v>-1.306604853236046E-2</v>
          </cell>
          <cell r="DH48">
            <v>1.5972153069944071E-2</v>
          </cell>
          <cell r="DI48">
            <v>-3.2575200853168819E-2</v>
          </cell>
          <cell r="DJ48">
            <v>1648.938594525843</v>
          </cell>
          <cell r="DK48">
            <v>-0.20048696957116749</v>
          </cell>
          <cell r="DL48">
            <v>19.8985148390002</v>
          </cell>
          <cell r="DM48">
            <v>-0.91606868662397201</v>
          </cell>
          <cell r="DN48">
            <v>4.5623667190293649</v>
          </cell>
          <cell r="DO48">
            <v>20.082484188144001</v>
          </cell>
          <cell r="DP48">
            <v>19.030283517271279</v>
          </cell>
          <cell r="DQ48">
            <v>66.611573174311758</v>
          </cell>
          <cell r="DR48">
            <v>66.712159837212994</v>
          </cell>
          <cell r="DS48">
            <v>-0.81609493201666439</v>
          </cell>
          <cell r="DT48">
            <v>-0.32682907160976882</v>
          </cell>
          <cell r="DU48">
            <v>8.4828689999999991</v>
          </cell>
          <cell r="DV48">
            <v>7.9</v>
          </cell>
          <cell r="DW48">
            <v>1847.27498403968</v>
          </cell>
          <cell r="DX48">
            <v>3.8856098842100999</v>
          </cell>
          <cell r="DY48">
            <v>442.86100118095709</v>
          </cell>
          <cell r="DZ48">
            <v>405.29368259868812</v>
          </cell>
          <cell r="EA48">
            <v>745442.24904977088</v>
          </cell>
          <cell r="EB48">
            <v>407.26</v>
          </cell>
          <cell r="EC48">
            <v>752321.21000000008</v>
          </cell>
          <cell r="ED48">
            <v>48.179816371749702</v>
          </cell>
          <cell r="EE48">
            <v>1.116546510179051</v>
          </cell>
          <cell r="EF48">
            <v>407.26</v>
          </cell>
          <cell r="EG48">
            <v>663.83849999999995</v>
          </cell>
          <cell r="EH48">
            <v>850.88</v>
          </cell>
          <cell r="EI48">
            <v>-7.1606810915687182</v>
          </cell>
          <cell r="EJ48">
            <v>-7.1554990394263047</v>
          </cell>
          <cell r="EK48">
            <v>-7.1455074770185307</v>
          </cell>
          <cell r="EL48">
            <v>5.4738633273564742E-2</v>
          </cell>
          <cell r="EM48">
            <v>1</v>
          </cell>
          <cell r="EN48">
            <v>0.93747243249308598</v>
          </cell>
          <cell r="EO48">
            <v>0.99796794688812396</v>
          </cell>
          <cell r="EP48">
            <v>19.858080000000001</v>
          </cell>
          <cell r="EQ48">
            <v>19.858080000000001</v>
          </cell>
          <cell r="ER48">
            <v>1.0202204446421099</v>
          </cell>
          <cell r="ES48">
            <v>-8.3562717532666662E-3</v>
          </cell>
          <cell r="ET48">
            <v>-1.3312397732327761E-3</v>
          </cell>
          <cell r="EU48">
            <v>-7.3648836538500601E-2</v>
          </cell>
          <cell r="EV48">
            <v>1839.2644175208859</v>
          </cell>
          <cell r="EW48">
            <v>-0.24781460566972721</v>
          </cell>
          <cell r="EX48">
            <v>5032.5160029987692</v>
          </cell>
          <cell r="EY48">
            <v>-0.90600694329650011</v>
          </cell>
          <cell r="EZ48">
            <v>8.9014162721912093E-2</v>
          </cell>
          <cell r="FA48">
            <v>5078.5278176438669</v>
          </cell>
          <cell r="FB48">
            <v>5028.0403349932549</v>
          </cell>
          <cell r="FC48">
            <v>65.2647225024253</v>
          </cell>
          <cell r="FD48">
            <v>65.915797289024454</v>
          </cell>
          <cell r="FE48">
            <v>1.352951075374786</v>
          </cell>
          <cell r="FF48">
            <v>0.80394370283443095</v>
          </cell>
          <cell r="FG48">
            <v>5.9298320000000002</v>
          </cell>
          <cell r="FH48">
            <v>6.7</v>
          </cell>
          <cell r="FI48">
            <v>1804.7785130865</v>
          </cell>
          <cell r="FJ48">
            <v>1249.9840047903299</v>
          </cell>
          <cell r="FK48">
            <v>5447.0501235164902</v>
          </cell>
          <cell r="FL48">
            <v>5124.0492022361695</v>
          </cell>
          <cell r="FM48">
            <v>9135339.3567664381</v>
          </cell>
          <cell r="FN48">
            <v>5031.8999999999996</v>
          </cell>
          <cell r="FO48">
            <v>9081464.999999959</v>
          </cell>
          <cell r="FP48">
            <v>14280.684132140699</v>
          </cell>
          <cell r="FQ48">
            <v>-1.069802233469175</v>
          </cell>
          <cell r="FR48">
            <v>5031.8999999999996</v>
          </cell>
          <cell r="FS48">
            <v>8263.6489999999903</v>
          </cell>
          <cell r="FT48">
            <v>10496.67</v>
          </cell>
          <cell r="FU48">
            <v>-5.2387917154305903</v>
          </cell>
          <cell r="FV48">
            <v>-5.2344230393769973</v>
          </cell>
          <cell r="FW48">
            <v>-5.2335349837237493</v>
          </cell>
          <cell r="FX48">
            <v>7.3997224104847645E-2</v>
          </cell>
          <cell r="FY48">
            <v>24.585442</v>
          </cell>
          <cell r="FZ48">
            <v>17.907907112710099</v>
          </cell>
          <cell r="GA48">
            <v>0.87531248124753602</v>
          </cell>
          <cell r="GB48">
            <v>166.57642355992601</v>
          </cell>
          <cell r="GC48">
            <v>4095.355</v>
          </cell>
          <cell r="GD48">
            <v>0.75738737495054809</v>
          </cell>
          <cell r="GE48">
            <v>-7.1225896079845259E-3</v>
          </cell>
          <cell r="GF48">
            <v>3.7361550462055929E-3</v>
          </cell>
          <cell r="GG48">
            <v>-1.215386805490663E-2</v>
          </cell>
          <cell r="GH48">
            <v>1782.8359947792289</v>
          </cell>
          <cell r="GI48">
            <v>-0.13323427663379789</v>
          </cell>
          <cell r="GJ48">
            <v>3200.2124772897</v>
          </cell>
          <cell r="GK48">
            <v>1.329261546837412</v>
          </cell>
          <cell r="GL48">
            <v>0.56418145375307649</v>
          </cell>
          <cell r="GM48">
            <v>3158.2313227561281</v>
          </cell>
          <cell r="GN48">
            <v>3182.2587635354012</v>
          </cell>
          <cell r="GO48">
            <v>71.040883494490927</v>
          </cell>
          <cell r="GP48">
            <v>70.782261821266303</v>
          </cell>
          <cell r="GQ48">
            <v>2.5598010018543782</v>
          </cell>
          <cell r="GR48">
            <v>0.68044897270764793</v>
          </cell>
          <cell r="GS48">
            <v>6.0226309999999996</v>
          </cell>
          <cell r="GT48">
            <v>5.5</v>
          </cell>
          <cell r="GU48">
            <v>1427.18307914361</v>
          </cell>
          <cell r="GV48">
            <v>648.09888265297002</v>
          </cell>
          <cell r="GW48">
            <v>43829.276162275841</v>
          </cell>
          <cell r="GX48">
            <v>41189.600589051013</v>
          </cell>
          <cell r="GY48">
            <v>58383007.060868748</v>
          </cell>
          <cell r="GZ48">
            <v>41570</v>
          </cell>
          <cell r="HA48">
            <v>59328000.599999867</v>
          </cell>
          <cell r="HB48">
            <v>9326.2999999999993</v>
          </cell>
          <cell r="HC48">
            <v>0.47404040031349132</v>
          </cell>
          <cell r="HD48">
            <v>41528</v>
          </cell>
          <cell r="HE48">
            <v>61921.271000000001</v>
          </cell>
          <cell r="HF48">
            <v>80275</v>
          </cell>
          <cell r="HG48">
            <v>-6.7623200497211267</v>
          </cell>
          <cell r="HH48">
            <v>-6.7654656389805421</v>
          </cell>
          <cell r="HI48">
            <v>-6.7650883636533754</v>
          </cell>
          <cell r="HJ48">
            <v>6.1322909404613692E-2</v>
          </cell>
          <cell r="HK48">
            <v>1</v>
          </cell>
          <cell r="HL48">
            <v>1.05839677949524</v>
          </cell>
          <cell r="HM48">
            <v>0.85863361245536596</v>
          </cell>
          <cell r="HN48">
            <v>2747.81</v>
          </cell>
          <cell r="HO48">
            <v>2747.81</v>
          </cell>
          <cell r="HP48">
            <v>0.79847637408448602</v>
          </cell>
          <cell r="HQ48">
            <v>4.7404040031333982E-3</v>
          </cell>
          <cell r="HR48">
            <v>2.2183456024917728E-2</v>
          </cell>
          <cell r="HS48">
            <v>1.5084090340832241E-2</v>
          </cell>
          <cell r="HT48">
            <v>1417.421053516797</v>
          </cell>
          <cell r="HU48">
            <v>-0.40259304833959447</v>
          </cell>
          <cell r="HV48">
            <v>2052.9787819200001</v>
          </cell>
          <cell r="HW48">
            <v>-2.8710940922037849</v>
          </cell>
          <cell r="HX48">
            <v>-1.3465024330689079</v>
          </cell>
          <cell r="HY48">
            <v>2113.6640660493781</v>
          </cell>
          <cell r="HZ48">
            <v>2080.9994906943512</v>
          </cell>
          <cell r="IA48">
            <v>72.212063774537143</v>
          </cell>
          <cell r="IB48">
            <v>72.146200416353139</v>
          </cell>
          <cell r="IC48">
            <v>0.62881984891163256</v>
          </cell>
          <cell r="ID48">
            <v>0.89667720523474159</v>
          </cell>
          <cell r="IE48">
            <v>5.5117039999999999</v>
          </cell>
          <cell r="IF48">
            <v>7.8</v>
          </cell>
          <cell r="IG48">
            <v>1436.8357729587301</v>
          </cell>
          <cell r="IH48">
            <v>368.497819281018</v>
          </cell>
          <cell r="II48">
            <v>3019.6186156181038</v>
          </cell>
          <cell r="IJ48">
            <v>2853.1861755963359</v>
          </cell>
          <cell r="IK48">
            <v>4066630.67543532</v>
          </cell>
          <cell r="IL48">
            <v>2786.63</v>
          </cell>
          <cell r="IM48">
            <v>4003929.669999986</v>
          </cell>
          <cell r="IN48">
            <v>4944.7496640625805</v>
          </cell>
          <cell r="IO48">
            <v>-1.7832006452636051</v>
          </cell>
          <cell r="IP48">
            <v>2746.97</v>
          </cell>
          <cell r="IQ48">
            <v>4185.4159999999902</v>
          </cell>
          <cell r="IR48">
            <v>5570.21</v>
          </cell>
          <cell r="IS48">
            <v>-5.2318929400590841</v>
          </cell>
          <cell r="IT48">
            <v>-5.2218793659462079</v>
          </cell>
          <cell r="IU48">
            <v>-5.2128618128546567</v>
          </cell>
          <cell r="IV48">
            <v>7.2209528494367584E-2</v>
          </cell>
          <cell r="IW48">
            <v>7.4506430000000003</v>
          </cell>
          <cell r="IX48">
            <v>10.019180186008001</v>
          </cell>
          <cell r="IY48">
            <v>0.90084448173155196</v>
          </cell>
          <cell r="IZ48">
            <v>248.10356770549799</v>
          </cell>
          <cell r="JA48">
            <v>1848.5311099999999</v>
          </cell>
          <cell r="JB48">
            <v>0.91088237291562091</v>
          </cell>
          <cell r="JC48">
            <v>-2.262989287531773E-2</v>
          </cell>
          <cell r="JD48">
            <v>-7.7707279466086134E-3</v>
          </cell>
          <cell r="JE48">
            <v>-2.9721729664875619E-2</v>
          </cell>
          <cell r="JF48">
            <v>1425.2945392129429</v>
          </cell>
          <cell r="JG48">
            <v>-0.1222736648428757</v>
          </cell>
          <cell r="JH48">
            <v>22.061977527508802</v>
          </cell>
          <cell r="JI48">
            <v>-2.196901491664716</v>
          </cell>
          <cell r="JJ48">
            <v>-4.2630539942175583</v>
          </cell>
          <cell r="JK48">
            <v>22.557544560440039</v>
          </cell>
          <cell r="JL48">
            <v>23.044371528392261</v>
          </cell>
          <cell r="JM48">
            <v>65.582903054649705</v>
          </cell>
          <cell r="JN48">
            <v>65.314106285151979</v>
          </cell>
          <cell r="JO48">
            <v>0.34528016316688342</v>
          </cell>
          <cell r="JP48">
            <v>-0.53117616166042936</v>
          </cell>
          <cell r="JQ48">
            <v>8.9757370000000005</v>
          </cell>
          <cell r="JR48">
            <v>12.3</v>
          </cell>
          <cell r="JS48">
            <v>1918.86183697974</v>
          </cell>
          <cell r="JT48">
            <v>4.8990357743280297</v>
          </cell>
          <cell r="JU48">
            <v>663.17722842329613</v>
          </cell>
          <cell r="JV48">
            <v>603.65218455613183</v>
          </cell>
          <cell r="JW48">
            <v>1141537.3031514499</v>
          </cell>
          <cell r="JX48">
            <v>584</v>
          </cell>
          <cell r="JY48">
            <v>1120615.312796168</v>
          </cell>
          <cell r="JZ48">
            <v>51.822490563459702</v>
          </cell>
          <cell r="KA48">
            <v>-0.52201876147237591</v>
          </cell>
          <cell r="KB48">
            <v>584</v>
          </cell>
          <cell r="KC48">
            <v>1015.366</v>
          </cell>
          <cell r="KD48">
            <v>1329.7</v>
          </cell>
          <cell r="KE48">
            <v>-7.3419853408342108</v>
          </cell>
          <cell r="KF48">
            <v>-7.3128567375523188</v>
          </cell>
          <cell r="KG48">
            <v>-7.3317950774922851</v>
          </cell>
          <cell r="KH48">
            <v>5.8953199655972247E-2</v>
          </cell>
          <cell r="KI48">
            <v>1</v>
          </cell>
          <cell r="KJ48">
            <v>0.68650893846128302</v>
          </cell>
          <cell r="KK48">
            <v>0.75885581784881795</v>
          </cell>
          <cell r="KL48">
            <v>16.741859999999999</v>
          </cell>
          <cell r="KM48">
            <v>16.741859999999999</v>
          </cell>
          <cell r="KN48">
            <v>0.66746574765815692</v>
          </cell>
          <cell r="KO48">
            <v>-4.2150584461168747E-2</v>
          </cell>
          <cell r="KP48">
            <v>-2.1695691769043839E-2</v>
          </cell>
          <cell r="KQ48">
            <v>3.2521029235467479E-2</v>
          </cell>
          <cell r="KR48">
            <v>1891.051390778661</v>
          </cell>
          <cell r="KS48">
            <v>-0.59076118470329231</v>
          </cell>
          <cell r="KT48">
            <v>193.40670604146101</v>
          </cell>
          <cell r="KU48">
            <v>-14.16576671328227</v>
          </cell>
          <cell r="KV48">
            <v>-2.8870434452668681</v>
          </cell>
          <cell r="KW48">
            <v>225.32583869586381</v>
          </cell>
          <cell r="KX48">
            <v>199.15643895823149</v>
          </cell>
          <cell r="KY48">
            <v>65.493699547252092</v>
          </cell>
          <cell r="KZ48">
            <v>67.058865840877189</v>
          </cell>
          <cell r="LA48">
            <v>-7.8916300986911381</v>
          </cell>
          <cell r="LB48">
            <v>-3.4211356042079371</v>
          </cell>
          <cell r="LC48">
            <v>9.7371859999999995</v>
          </cell>
          <cell r="LD48">
            <v>18.100000000000001</v>
          </cell>
          <cell r="LE48">
            <v>2057.32635611767</v>
          </cell>
          <cell r="LF48">
            <v>26.9150486067307</v>
          </cell>
          <cell r="LG48">
            <v>5632.2389360707093</v>
          </cell>
          <cell r="LH48">
            <v>5083.8173549010826</v>
          </cell>
          <cell r="LI48">
            <v>10574585.976920391</v>
          </cell>
          <cell r="LJ48">
            <v>4505.1400000000003</v>
          </cell>
          <cell r="LK48">
            <v>9268543.2599999607</v>
          </cell>
          <cell r="LL48">
            <v>842.64631821196804</v>
          </cell>
          <cell r="LM48">
            <v>-1.90893396432148</v>
          </cell>
          <cell r="LN48">
            <v>4490.25</v>
          </cell>
          <cell r="LO48">
            <v>8398.9475000000002</v>
          </cell>
          <cell r="LP48">
            <v>11104.94</v>
          </cell>
          <cell r="LQ48">
            <v>-7.5203852113482617</v>
          </cell>
          <cell r="LR48">
            <v>-7.5004920432672542</v>
          </cell>
          <cell r="LS48">
            <v>-7.4533207200766993</v>
          </cell>
          <cell r="LT48">
            <v>4.0407104312146551E-2</v>
          </cell>
          <cell r="LU48">
            <v>1</v>
          </cell>
          <cell r="LV48">
            <v>0.95698400442248199</v>
          </cell>
          <cell r="LW48">
            <v>1.0520575742414</v>
          </cell>
          <cell r="LX48">
            <v>203.47498999999999</v>
          </cell>
          <cell r="LY48">
            <v>203.47498999999999</v>
          </cell>
          <cell r="LZ48">
            <v>1.0771926999527499</v>
          </cell>
          <cell r="MA48">
            <v>-4.8500005819571423E-3</v>
          </cell>
          <cell r="MB48">
            <v>-1.844766713199639E-3</v>
          </cell>
          <cell r="MC48">
            <v>-0.11302970006417561</v>
          </cell>
          <cell r="MD48">
            <v>2080.048364980285</v>
          </cell>
          <cell r="ME48">
            <v>-0.32142393338095993</v>
          </cell>
          <cell r="MF48">
            <v>1133.77700073187</v>
          </cell>
          <cell r="MG48">
            <v>-6.5496593217639791</v>
          </cell>
          <cell r="MH48">
            <v>-0.53036967666759693</v>
          </cell>
          <cell r="MI48">
            <v>1213.2400936189631</v>
          </cell>
          <cell r="MJ48">
            <v>1139.822272432757</v>
          </cell>
          <cell r="MK48">
            <v>68.502381233897182</v>
          </cell>
          <cell r="ML48">
            <v>68.684774651028007</v>
          </cell>
          <cell r="MM48">
            <v>0.27316609243435153</v>
          </cell>
          <cell r="MN48">
            <v>0.29953404929425892</v>
          </cell>
          <cell r="MO48">
            <v>15.557331</v>
          </cell>
          <cell r="MP48">
            <v>21.4</v>
          </cell>
          <cell r="MQ48">
            <v>1708.5927381836</v>
          </cell>
          <cell r="MR48">
            <v>213.305999509559</v>
          </cell>
          <cell r="MS48">
            <v>24403.48064223137</v>
          </cell>
          <cell r="MT48">
            <v>20606.950383198509</v>
          </cell>
          <cell r="MU48">
            <v>35041701.59690176</v>
          </cell>
          <cell r="MV48">
            <v>19130.2</v>
          </cell>
          <cell r="MW48">
            <v>32685720.7999999</v>
          </cell>
          <cell r="MX48">
            <v>4018.5645810067799</v>
          </cell>
          <cell r="MY48">
            <v>-1.221724071772279</v>
          </cell>
          <cell r="MZ48">
            <v>19146.099999999999</v>
          </cell>
          <cell r="NA48">
            <v>35529.68</v>
          </cell>
          <cell r="NB48">
            <v>46736.26</v>
          </cell>
          <cell r="NC48">
            <v>-7.1178199644062161</v>
          </cell>
          <cell r="ND48">
            <v>-7.1138887148962349</v>
          </cell>
          <cell r="NE48">
            <v>-7.0953202937308424</v>
          </cell>
          <cell r="NF48">
            <v>4.0109809304694391E-2</v>
          </cell>
          <cell r="NG48">
            <v>1</v>
          </cell>
          <cell r="NH48">
            <v>0.95828097596780903</v>
          </cell>
          <cell r="NI48">
            <v>0.94259276675231107</v>
          </cell>
          <cell r="NJ48">
            <v>1068.69</v>
          </cell>
          <cell r="NK48">
            <v>1068.69</v>
          </cell>
          <cell r="NL48">
            <v>0.91164987428382604</v>
          </cell>
          <cell r="NM48">
            <v>-4.146533795540952E-2</v>
          </cell>
          <cell r="NN48">
            <v>-1.264182334175145E-2</v>
          </cell>
          <cell r="NO48">
            <v>-7.0018693108078206E-2</v>
          </cell>
          <cell r="NP48">
            <v>1700.479738402842</v>
          </cell>
          <cell r="NQ48">
            <v>-0.1013839133675143</v>
          </cell>
          <cell r="NR48">
            <v>228.80386033251099</v>
          </cell>
          <cell r="NS48">
            <v>1.4968576232599061E-2</v>
          </cell>
          <cell r="NT48">
            <v>0.8206376502742696</v>
          </cell>
          <cell r="NU48">
            <v>228.76961677802649</v>
          </cell>
          <cell r="NV48">
            <v>226.94149299688399</v>
          </cell>
          <cell r="NW48">
            <v>67.694167415709799</v>
          </cell>
          <cell r="NX48">
            <v>67.699670507992181</v>
          </cell>
          <cell r="NY48">
            <v>1.1795964237268921</v>
          </cell>
          <cell r="NZ48">
            <v>-0.13591547819569169</v>
          </cell>
          <cell r="OA48">
            <v>7.5529780000000004</v>
          </cell>
          <cell r="OB48">
            <v>8</v>
          </cell>
          <cell r="OC48">
            <v>1630.2052438011599</v>
          </cell>
          <cell r="OD48">
            <v>53.480525483203998</v>
          </cell>
          <cell r="OE48">
            <v>2748.810398632711</v>
          </cell>
          <cell r="OF48">
            <v>2541.193353962271</v>
          </cell>
          <cell r="OG48">
            <v>4135317.9800815838</v>
          </cell>
          <cell r="OH48">
            <v>2528.6999999999998</v>
          </cell>
          <cell r="OI48">
            <v>4122299.999999993</v>
          </cell>
          <cell r="OJ48">
            <v>678.81393688286994</v>
          </cell>
          <cell r="OK48">
            <v>0.54949509773265515</v>
          </cell>
          <cell r="OL48">
            <v>2524.1999999999998</v>
          </cell>
          <cell r="OM48">
            <v>4060.3009999999999</v>
          </cell>
          <cell r="ON48">
            <v>5388.3</v>
          </cell>
          <cell r="OO48">
            <v>-6.750005522925381</v>
          </cell>
          <cell r="OP48">
            <v>-6.7541148255899133</v>
          </cell>
          <cell r="OQ48">
            <v>-6.7522046248349072</v>
          </cell>
          <cell r="OR48">
            <v>6.4607729012030296E-2</v>
          </cell>
          <cell r="OS48">
            <v>1</v>
          </cell>
          <cell r="OT48">
            <v>1.20510356084834</v>
          </cell>
          <cell r="OU48">
            <v>0.86386217309776003</v>
          </cell>
          <cell r="OV48">
            <v>197.655</v>
          </cell>
          <cell r="OW48">
            <v>197.655</v>
          </cell>
          <cell r="OX48">
            <v>0.91250070513620296</v>
          </cell>
          <cell r="OY48">
            <v>-7.0590853288318017E-3</v>
          </cell>
          <cell r="OZ48">
            <v>3.7186706819427292E-3</v>
          </cell>
          <cell r="PA48">
            <v>2.3312177878208221E-2</v>
          </cell>
          <cell r="PB48">
            <v>1627.313393384147</v>
          </cell>
          <cell r="PC48">
            <v>-0.42111986977788618</v>
          </cell>
          <cell r="PD48">
            <v>2275.95070287211</v>
          </cell>
          <cell r="PE48">
            <v>-0.69227786875679653</v>
          </cell>
          <cell r="PF48">
            <v>0.2674113778991849</v>
          </cell>
          <cell r="PG48">
            <v>2291.8164408848861</v>
          </cell>
          <cell r="PH48">
            <v>2269.8807833925712</v>
          </cell>
          <cell r="PI48">
            <v>63.331506080698631</v>
          </cell>
          <cell r="PJ48">
            <v>63.412803911210872</v>
          </cell>
          <cell r="PK48">
            <v>1.113463546607107</v>
          </cell>
          <cell r="PL48">
            <v>0.26945776327478299</v>
          </cell>
          <cell r="PM48">
            <v>8.8721720000000008</v>
          </cell>
          <cell r="PN48">
            <v>9.1999999999999993</v>
          </cell>
          <cell r="PO48">
            <v>1533.70039770216</v>
          </cell>
          <cell r="PP48">
            <v>483.82390263764398</v>
          </cell>
          <cell r="PQ48">
            <v>29945.880841346949</v>
          </cell>
          <cell r="PR48">
            <v>27289.030786187599</v>
          </cell>
          <cell r="PS48">
            <v>41614388.522963971</v>
          </cell>
          <cell r="PT48">
            <v>27156</v>
          </cell>
          <cell r="PU48">
            <v>41649167.999999858</v>
          </cell>
          <cell r="PV48">
            <v>6802.2590329835193</v>
          </cell>
          <cell r="PW48">
            <v>-0.16455722728154759</v>
          </cell>
          <cell r="PX48">
            <v>27532</v>
          </cell>
          <cell r="PY48">
            <v>47223.713499999903</v>
          </cell>
          <cell r="PZ48">
            <v>65055</v>
          </cell>
          <cell r="QA48">
            <v>-6.7627151486411119</v>
          </cell>
          <cell r="QB48">
            <v>-6.7578836175004442</v>
          </cell>
          <cell r="QC48">
            <v>-6.7552252818014971</v>
          </cell>
          <cell r="QD48">
            <v>5.6294236033633642E-2</v>
          </cell>
          <cell r="QE48">
            <v>1</v>
          </cell>
          <cell r="QF48">
            <v>1.12901523017451</v>
          </cell>
          <cell r="QG48">
            <v>0.90605714675528803</v>
          </cell>
          <cell r="QH48">
            <v>2062.1414</v>
          </cell>
          <cell r="QI48">
            <v>2062.1414</v>
          </cell>
          <cell r="QJ48">
            <v>0.89536460324981204</v>
          </cell>
          <cell r="QK48">
            <v>-8.6696772981261147E-3</v>
          </cell>
          <cell r="QL48">
            <v>-7.5031035090646434E-3</v>
          </cell>
          <cell r="QM48">
            <v>9.0554206025227485E-3</v>
          </cell>
          <cell r="QN48">
            <v>1524.949304686452</v>
          </cell>
          <cell r="QO48">
            <v>-6.8024646137765377E-2</v>
          </cell>
          <cell r="QP48">
            <v>49.147511483836396</v>
          </cell>
          <cell r="QQ48">
            <v>-2.1912809048546529</v>
          </cell>
          <cell r="QR48">
            <v>-0.80507293034322025</v>
          </cell>
          <cell r="QS48">
            <v>50.248599448508472</v>
          </cell>
          <cell r="QT48">
            <v>49.546396106853308</v>
          </cell>
          <cell r="QU48">
            <v>56.572088358680709</v>
          </cell>
          <cell r="QV48">
            <v>57.019252015154898</v>
          </cell>
          <cell r="QW48">
            <v>2.215989086133074</v>
          </cell>
          <cell r="QX48">
            <v>7.3626762106204779E-2</v>
          </cell>
          <cell r="QY48">
            <v>12.695485</v>
          </cell>
          <cell r="QZ48">
            <v>13.7</v>
          </cell>
          <cell r="RA48">
            <v>1939.25064826588</v>
          </cell>
          <cell r="RB48">
            <v>9.62049336914734</v>
          </cell>
          <cell r="RC48">
            <v>1873.6509106404239</v>
          </cell>
          <cell r="RD48">
            <v>1635.781840327706</v>
          </cell>
          <cell r="RE48">
            <v>3143194.7782608299</v>
          </cell>
          <cell r="RF48">
            <v>1604.28</v>
          </cell>
          <cell r="RG48">
            <v>3111101.0299999858</v>
          </cell>
          <cell r="RH48">
            <v>106.65344137448901</v>
          </cell>
          <cell r="RI48">
            <v>1.4276156436583201</v>
          </cell>
          <cell r="RJ48">
            <v>1604.28</v>
          </cell>
          <cell r="RK48">
            <v>3285.9969999999898</v>
          </cell>
          <cell r="RL48">
            <v>4282.92</v>
          </cell>
          <cell r="RM48">
            <v>-7.4573451478398818</v>
          </cell>
          <cell r="RN48">
            <v>-7.4341679561519438</v>
          </cell>
          <cell r="RO48">
            <v>-7.4418596602977249</v>
          </cell>
          <cell r="RP48">
            <v>7.9884901238063716E-2</v>
          </cell>
          <cell r="RQ48">
            <v>1</v>
          </cell>
          <cell r="RR48">
            <v>0.66834033706802798</v>
          </cell>
          <cell r="RS48">
            <v>0.919466289048262</v>
          </cell>
          <cell r="RT48">
            <v>45.189480000000003</v>
          </cell>
          <cell r="RU48">
            <v>45.189480000000003</v>
          </cell>
          <cell r="RV48">
            <v>0.9924945238060241</v>
          </cell>
          <cell r="RW48">
            <v>-2.4666413587771462E-2</v>
          </cell>
          <cell r="RX48">
            <v>-1.622380571928107E-2</v>
          </cell>
          <cell r="RY48">
            <v>-3.5860228300679392E-2</v>
          </cell>
          <cell r="RZ48">
            <v>1921.524436064858</v>
          </cell>
          <cell r="SA48">
            <v>-0.41094608867833232</v>
          </cell>
          <cell r="SB48">
            <v>39593.280605465799</v>
          </cell>
          <cell r="SC48">
            <v>-3.7697396358164048</v>
          </cell>
          <cell r="SD48">
            <v>-2.5836793282008941</v>
          </cell>
          <cell r="SE48">
            <v>41144.314122839278</v>
          </cell>
          <cell r="SF48">
            <v>40643.37508584185</v>
          </cell>
          <cell r="SG48">
            <v>56.482345989858267</v>
          </cell>
          <cell r="SH48">
            <v>56.869955662407072</v>
          </cell>
          <cell r="SI48">
            <v>2.1528665283158781</v>
          </cell>
          <cell r="SJ48">
            <v>-0.1602282236637276</v>
          </cell>
          <cell r="SK48">
            <v>6.6242229999999998</v>
          </cell>
          <cell r="SL48">
            <v>10.7</v>
          </cell>
          <cell r="SM48">
            <v>1754.2234200421201</v>
          </cell>
          <cell r="SN48">
            <v>7883.1714876306214</v>
          </cell>
          <cell r="SO48">
            <v>4422.0092761635105</v>
          </cell>
          <cell r="SP48">
            <v>4129.0855206297547</v>
          </cell>
          <cell r="SQ48">
            <v>7239561.6690311655</v>
          </cell>
          <cell r="SR48">
            <v>3921.94</v>
          </cell>
          <cell r="SS48">
            <v>6879958.9999999925</v>
          </cell>
          <cell r="ST48">
            <v>86909.498293410506</v>
          </cell>
          <cell r="SU48">
            <v>2.2825676480043189</v>
          </cell>
          <cell r="SV48">
            <v>3921.94</v>
          </cell>
          <cell r="SW48">
            <v>7775.6509999999998</v>
          </cell>
          <cell r="SX48">
            <v>9971.73</v>
          </cell>
          <cell r="SY48">
            <v>-3.6276833240635189</v>
          </cell>
          <cell r="SZ48">
            <v>-3.628106274458804</v>
          </cell>
          <cell r="TA48">
            <v>-3.6223731829270212</v>
          </cell>
          <cell r="TB48">
            <v>8.3567329646907454E-2</v>
          </cell>
          <cell r="TC48">
            <v>278.96932199999998</v>
          </cell>
          <cell r="TD48">
            <v>166.758341435522</v>
          </cell>
          <cell r="TE48">
            <v>0.905724417991008</v>
          </cell>
          <cell r="TF48">
            <v>102.133337801208</v>
          </cell>
          <cell r="TG48">
            <v>28492.067999999999</v>
          </cell>
          <cell r="TH48">
            <v>0.751705525504056</v>
          </cell>
          <cell r="TI48">
            <v>-1.0924236984654759E-2</v>
          </cell>
          <cell r="TJ48">
            <v>-1.6720319978042669E-2</v>
          </cell>
          <cell r="TK48">
            <v>-3.6801725588594209E-2</v>
          </cell>
          <cell r="TL48">
            <v>1753.308724864341</v>
          </cell>
          <cell r="TM48">
            <v>-0.42360452396192899</v>
          </cell>
          <cell r="TN48">
            <v>204.38390689477899</v>
          </cell>
          <cell r="TO48">
            <v>-1.502007732941157</v>
          </cell>
          <cell r="TP48">
            <v>-7.166136549710334</v>
          </cell>
          <cell r="TQ48">
            <v>207.5005816774725</v>
          </cell>
          <cell r="TR48">
            <v>220.16094052168981</v>
          </cell>
          <cell r="TS48">
            <v>66.136777688599309</v>
          </cell>
          <cell r="TT48">
            <v>66.966450205175448</v>
          </cell>
          <cell r="TU48">
            <v>2.4524139665683009</v>
          </cell>
          <cell r="TV48">
            <v>0.91331517105093241</v>
          </cell>
          <cell r="TW48">
            <v>13.63408223941696</v>
          </cell>
          <cell r="TX48">
            <v>15.4</v>
          </cell>
          <cell r="TY48">
            <v>1683.3713709998101</v>
          </cell>
          <cell r="TZ48">
            <v>34.7534195523534</v>
          </cell>
          <cell r="UA48">
            <v>2257.1011906751792</v>
          </cell>
          <cell r="UB48">
            <v>1949.366158111666</v>
          </cell>
          <cell r="UC48">
            <v>3290205.4582717652</v>
          </cell>
          <cell r="UD48">
            <v>1885.85</v>
          </cell>
          <cell r="UE48">
            <v>3174585.899999992</v>
          </cell>
          <cell r="UF48">
            <v>559.344833526701</v>
          </cell>
          <cell r="UG48">
            <v>6.4172645552022622</v>
          </cell>
          <cell r="UH48">
            <v>1889.03</v>
          </cell>
          <cell r="UI48">
            <v>3370.4955</v>
          </cell>
          <cell r="UJ48">
            <v>4578.54</v>
          </cell>
          <cell r="UK48">
            <v>-6.6253150754948917</v>
          </cell>
          <cell r="UL48">
            <v>-6.6280314751154918</v>
          </cell>
          <cell r="UM48">
            <v>-6.6334333831820418</v>
          </cell>
          <cell r="UN48">
            <v>5.2718855161092981E-2</v>
          </cell>
          <cell r="UO48">
            <v>1</v>
          </cell>
          <cell r="UP48">
            <v>1.11579552020594</v>
          </cell>
          <cell r="UQ48">
            <v>0.84830612465618105</v>
          </cell>
          <cell r="UR48">
            <v>173.38012000000001</v>
          </cell>
          <cell r="US48">
            <v>173.38012000000001</v>
          </cell>
          <cell r="UT48">
            <v>1.28944748991573</v>
          </cell>
          <cell r="UU48" t="e">
            <v>#N/A</v>
          </cell>
          <cell r="UV48" t="e">
            <v>#N/A</v>
          </cell>
          <cell r="UW48">
            <v>-9.0470232542017234E-3</v>
          </cell>
          <cell r="UX48">
            <v>1687.8334758098799</v>
          </cell>
          <cell r="UY48">
            <v>-0.35845096694930861</v>
          </cell>
          <cell r="UZ48">
            <v>1833.5942986110399</v>
          </cell>
          <cell r="VA48">
            <v>-1.2514749511500329</v>
          </cell>
          <cell r="VB48">
            <v>1.1777915944378941</v>
          </cell>
          <cell r="VC48">
            <v>1856.8320870655821</v>
          </cell>
          <cell r="VD48">
            <v>1812.2497731130941</v>
          </cell>
          <cell r="VE48">
            <v>59.303219738265831</v>
          </cell>
          <cell r="VF48">
            <v>59.91258556954385</v>
          </cell>
          <cell r="VG48">
            <v>0.54020899531490585</v>
          </cell>
          <cell r="VH48">
            <v>-3.6582280251717947E-2</v>
          </cell>
          <cell r="VI48">
            <v>8.6407559999999997</v>
          </cell>
          <cell r="VJ48">
            <v>8.5</v>
          </cell>
          <cell r="VK48">
            <v>1739.03243653237</v>
          </cell>
          <cell r="VL48">
            <v>346.77309488985998</v>
          </cell>
          <cell r="VM48">
            <v>27221.45729958333</v>
          </cell>
          <cell r="VN48">
            <v>24869.317594682139</v>
          </cell>
          <cell r="VO48">
            <v>42913122.548094533</v>
          </cell>
          <cell r="VP48">
            <v>24654.3</v>
          </cell>
          <cell r="VQ48">
            <v>42874627.400000013</v>
          </cell>
          <cell r="VR48">
            <v>6034.6868031512304</v>
          </cell>
          <cell r="VS48">
            <v>-1.2978812775533031</v>
          </cell>
          <cell r="VT48">
            <v>24416.9</v>
          </cell>
          <cell r="VU48">
            <v>45435.290500000003</v>
          </cell>
          <cell r="VV48">
            <v>60026.8</v>
          </cell>
          <cell r="VW48">
            <v>-6.9557783177569128</v>
          </cell>
          <cell r="VX48">
            <v>-6.9567163398661132</v>
          </cell>
          <cell r="VY48">
            <v>-6.9437679423696146</v>
          </cell>
          <cell r="VZ48">
            <v>5.3375112009179132E-2</v>
          </cell>
          <cell r="WA48">
            <v>1</v>
          </cell>
          <cell r="WB48">
            <v>1.01806766428857</v>
          </cell>
          <cell r="WC48">
            <v>0.903887081921806</v>
          </cell>
          <cell r="WD48">
            <v>1657.3622</v>
          </cell>
          <cell r="WE48">
            <v>1657.3622</v>
          </cell>
          <cell r="WF48">
            <v>0.90071361843189801</v>
          </cell>
          <cell r="WG48">
            <v>-1.29788127755302E-2</v>
          </cell>
          <cell r="WH48">
            <v>1.7318648266354451E-3</v>
          </cell>
          <cell r="WI48">
            <v>-3.4544442287302322E-2</v>
          </cell>
          <cell r="WJ48">
            <v>1725.5448359093989</v>
          </cell>
          <cell r="WK48">
            <v>-0.77059133792701795</v>
          </cell>
          <cell r="WL48">
            <v>36.750665287668603</v>
          </cell>
          <cell r="WM48">
            <v>-5.5414617763830609</v>
          </cell>
          <cell r="WN48">
            <v>-4.5952668469410263</v>
          </cell>
          <cell r="WO48">
            <v>38.906663154861363</v>
          </cell>
          <cell r="WP48">
            <v>38.520798783336112</v>
          </cell>
          <cell r="WQ48">
            <v>63.924280902526988</v>
          </cell>
          <cell r="WR48">
            <v>63.798389044396323</v>
          </cell>
          <cell r="WS48">
            <v>5.6685380802836249</v>
          </cell>
          <cell r="WT48">
            <v>1.0981381137395549</v>
          </cell>
          <cell r="WU48">
            <v>10.715627</v>
          </cell>
          <cell r="WV48">
            <v>15.4</v>
          </cell>
          <cell r="WW48">
            <v>1895.3144738620999</v>
          </cell>
          <cell r="WX48">
            <v>6.9068770048669998</v>
          </cell>
          <cell r="WY48">
            <v>1483.325942943914</v>
          </cell>
          <cell r="WZ48">
            <v>1324.3782677038109</v>
          </cell>
          <cell r="XA48">
            <v>2520387.6900929571</v>
          </cell>
          <cell r="XB48">
            <v>1257.3699999999999</v>
          </cell>
          <cell r="XC48">
            <v>2383111.5599999879</v>
          </cell>
          <cell r="XD48">
            <v>70.377819739233999</v>
          </cell>
          <cell r="XE48">
            <v>6.3155876884440136</v>
          </cell>
          <cell r="XF48">
            <v>1257.3699999999999</v>
          </cell>
          <cell r="XG48">
            <v>2325.0210000000002</v>
          </cell>
          <cell r="XH48">
            <v>3028.12</v>
          </cell>
          <cell r="XI48">
            <v>-7.4292474454398736</v>
          </cell>
          <cell r="XJ48">
            <v>-7.4135178129078341</v>
          </cell>
          <cell r="XK48">
            <v>-7.4086419686700538</v>
          </cell>
          <cell r="XL48">
            <v>7.279703541986926E-2</v>
          </cell>
          <cell r="XM48">
            <v>1</v>
          </cell>
          <cell r="XN48">
            <v>0.606426695411173</v>
          </cell>
          <cell r="XO48">
            <v>0.84533000305776995</v>
          </cell>
          <cell r="XP48">
            <v>31.06644</v>
          </cell>
          <cell r="XQ48">
            <v>31.06644</v>
          </cell>
          <cell r="XR48">
            <v>0.69858840820104606</v>
          </cell>
          <cell r="XS48">
            <v>-3.9511716865164657E-2</v>
          </cell>
          <cell r="XT48">
            <v>-1.974978961281601E-2</v>
          </cell>
          <cell r="XU48">
            <v>-3.085406614503342E-3</v>
          </cell>
          <cell r="XV48">
            <v>1903.072371055114</v>
          </cell>
          <cell r="XW48">
            <v>-0.38322445186247389</v>
          </cell>
          <cell r="XX48">
            <v>53.041020141653803</v>
          </cell>
          <cell r="XY48">
            <v>-2.0743481899762828</v>
          </cell>
          <cell r="XZ48">
            <v>-2.067804816558461</v>
          </cell>
          <cell r="YA48">
            <v>54.164582171537297</v>
          </cell>
          <cell r="YB48">
            <v>54.16096314628718</v>
          </cell>
          <cell r="YC48">
            <v>59.708608775761682</v>
          </cell>
          <cell r="YD48">
            <v>59.760771373089767</v>
          </cell>
          <cell r="YE48">
            <v>-2.053422446267295</v>
          </cell>
          <cell r="YF48">
            <v>-0.48778870153096682</v>
          </cell>
          <cell r="YG48">
            <v>5.104425</v>
          </cell>
          <cell r="YH48">
            <v>4.9000000000000004</v>
          </cell>
          <cell r="YI48">
            <v>1519.53480507534</v>
          </cell>
          <cell r="YJ48">
            <v>9.9436762704015607</v>
          </cell>
          <cell r="YK48">
            <v>235.41052700444581</v>
          </cell>
          <cell r="YL48">
            <v>368.98229301144107</v>
          </cell>
          <cell r="YM48">
            <v>561931.29033860273</v>
          </cell>
          <cell r="YN48">
            <v>369.63</v>
          </cell>
          <cell r="YO48">
            <v>561665.64999999793</v>
          </cell>
          <cell r="YP48">
            <v>113.757567700359</v>
          </cell>
          <cell r="YQ48">
            <v>1.985063312935331</v>
          </cell>
          <cell r="YR48">
            <v>223.68</v>
          </cell>
          <cell r="YS48">
            <v>393.92149999999998</v>
          </cell>
          <cell r="YT48">
            <v>519.42999999999904</v>
          </cell>
          <cell r="YU48">
            <v>-6.2909890905220172</v>
          </cell>
          <cell r="YV48">
            <v>-6.2763402809917634</v>
          </cell>
          <cell r="YW48">
            <v>-6.2703347857654448</v>
          </cell>
          <cell r="YX48">
            <v>5.3896178239695267E-2</v>
          </cell>
          <cell r="YY48">
            <v>1</v>
          </cell>
          <cell r="YZ48">
            <v>1.21454335374571</v>
          </cell>
          <cell r="ZA48">
            <v>0.83564512676467506</v>
          </cell>
          <cell r="ZB48">
            <v>44.32347</v>
          </cell>
          <cell r="ZC48">
            <v>44.32347</v>
          </cell>
          <cell r="ZD48">
            <v>0.79837281587650299</v>
          </cell>
          <cell r="ZE48">
            <v>1.9850633129356199E-2</v>
          </cell>
          <cell r="ZF48">
            <v>1.9850633129356199E-2</v>
          </cell>
          <cell r="ZG48">
            <v>-1.227747557660521E-3</v>
          </cell>
          <cell r="ZH48">
            <v>1522.922104885881</v>
          </cell>
          <cell r="ZI48">
            <v>-0.52241755190222117</v>
          </cell>
          <cell r="ZJ48">
            <v>23.421237774444801</v>
          </cell>
          <cell r="ZK48">
            <v>-7.8164583101287377</v>
          </cell>
          <cell r="ZL48">
            <v>-8.8242882742776132</v>
          </cell>
          <cell r="ZM48">
            <v>25.407179356635879</v>
          </cell>
          <cell r="ZN48">
            <v>25.688022973597729</v>
          </cell>
          <cell r="ZO48">
            <v>63.971569015062506</v>
          </cell>
          <cell r="ZP48">
            <v>64.959052893744911</v>
          </cell>
          <cell r="ZQ48">
            <v>0.69788229128358026</v>
          </cell>
          <cell r="ZR48">
            <v>-0.53386470955913978</v>
          </cell>
          <cell r="ZS48">
            <v>12.419511999999999</v>
          </cell>
          <cell r="ZT48">
            <v>16.3</v>
          </cell>
          <cell r="ZU48">
            <v>1951.8978767139199</v>
          </cell>
          <cell r="ZV48">
            <v>5.5608193799999999</v>
          </cell>
          <cell r="ZW48">
            <v>1038.753718918585</v>
          </cell>
          <cell r="ZX48">
            <v>909.74557614704531</v>
          </cell>
          <cell r="ZY48">
            <v>1770679.4272253281</v>
          </cell>
          <cell r="ZZ48">
            <v>856.22</v>
          </cell>
          <cell r="AAA48">
            <v>1671253.999999993</v>
          </cell>
          <cell r="AAB48">
            <v>64.695625033574089</v>
          </cell>
          <cell r="AAC48">
            <v>9.1501691860102383</v>
          </cell>
          <cell r="AAD48">
            <v>856.22</v>
          </cell>
          <cell r="AAE48">
            <v>1599.09</v>
          </cell>
          <cell r="AAF48">
            <v>2058.83</v>
          </cell>
          <cell r="AAG48">
            <v>-7.6196546655684942</v>
          </cell>
          <cell r="AAH48">
            <v>-7.5660985858190291</v>
          </cell>
          <cell r="AAI48">
            <v>-7.5758289943178516</v>
          </cell>
          <cell r="AAJ48">
            <v>6.587511753792076E-2</v>
          </cell>
          <cell r="AAK48">
            <v>1</v>
          </cell>
          <cell r="AAL48">
            <v>0.66893732397054095</v>
          </cell>
          <cell r="AAM48">
            <v>0.81623610947065506</v>
          </cell>
          <cell r="AAN48">
            <v>19.117260000000002</v>
          </cell>
          <cell r="AAO48">
            <v>19.117260000000002</v>
          </cell>
          <cell r="AAP48">
            <v>0.66004392269196299</v>
          </cell>
          <cell r="AAQ48">
            <v>-3.135582342567398E-2</v>
          </cell>
          <cell r="AAR48">
            <v>-2.3519796153287309E-2</v>
          </cell>
          <cell r="AAS48">
            <v>-1.593219855958445E-2</v>
          </cell>
          <cell r="AAT48">
            <v>1946.3457406679679</v>
          </cell>
          <cell r="AAU48">
            <v>-0.76744773300279068</v>
          </cell>
          <cell r="AAV48">
            <v>8.6804677690496508</v>
          </cell>
          <cell r="AAW48">
            <v>-2.104658073041576</v>
          </cell>
          <cell r="AAX48">
            <v>-4.2253820923318859</v>
          </cell>
          <cell r="AAY48">
            <v>8.8670896880122374</v>
          </cell>
          <cell r="AAZ48">
            <v>9.0634324194517681</v>
          </cell>
          <cell r="ABA48">
            <v>58.520847440774659</v>
          </cell>
          <cell r="ABB48">
            <v>58.828293704057373</v>
          </cell>
          <cell r="ABC48">
            <v>0.32294433161972341</v>
          </cell>
          <cell r="ABD48">
            <v>1.8524661304864409</v>
          </cell>
          <cell r="ABE48">
            <v>6.2382770000000001</v>
          </cell>
          <cell r="ABF48">
            <v>6.4</v>
          </cell>
          <cell r="ABG48">
            <v>1929.9714812950799</v>
          </cell>
          <cell r="ABH48">
            <v>1.5245378939929299</v>
          </cell>
          <cell r="ABI48">
            <v>192.06143671913239</v>
          </cell>
          <cell r="ABJ48">
            <v>180.08011228641331</v>
          </cell>
          <cell r="ABK48">
            <v>349118.77793674188</v>
          </cell>
          <cell r="ABL48">
            <v>178.83</v>
          </cell>
          <cell r="ABM48">
            <v>345136.79999999917</v>
          </cell>
          <cell r="ABN48">
            <v>18.755729461451001</v>
          </cell>
          <cell r="ABO48">
            <v>-0.92320460256574144</v>
          </cell>
          <cell r="ABP48">
            <v>178.83</v>
          </cell>
          <cell r="ABQ48">
            <v>326.47800000000001</v>
          </cell>
          <cell r="ABR48">
            <v>416.38</v>
          </cell>
          <cell r="ABS48">
            <v>-7.1535518197451413</v>
          </cell>
          <cell r="ABT48">
            <v>-7.1313616800504267</v>
          </cell>
          <cell r="ABU48">
            <v>-7.139736974586679</v>
          </cell>
          <cell r="ABV48">
            <v>5.8666893253255782E-2</v>
          </cell>
          <cell r="ABW48">
            <v>1</v>
          </cell>
          <cell r="ABX48">
            <v>0.77044309700298896</v>
          </cell>
          <cell r="ABY48">
            <v>0.81018790543472707</v>
          </cell>
          <cell r="ABZ48">
            <v>7.0328099999999996</v>
          </cell>
          <cell r="ACA48">
            <v>7.0328099999999996</v>
          </cell>
          <cell r="ACB48">
            <v>0.79107550159036288</v>
          </cell>
          <cell r="ACC48">
            <v>-9.2320460256611041E-3</v>
          </cell>
          <cell r="ACD48">
            <v>-5.2918911108831776E-3</v>
          </cell>
          <cell r="ACE48">
            <v>2.3935777210004269E-2</v>
          </cell>
          <cell r="ACF48">
            <v>1938.685918750853</v>
          </cell>
          <cell r="ACG48">
            <v>-1.051422842116978</v>
          </cell>
          <cell r="ACH48">
            <v>750.77857156357697</v>
          </cell>
          <cell r="ACI48">
            <v>-1.041837793709854</v>
          </cell>
          <cell r="ACJ48">
            <v>0.2950244671482638</v>
          </cell>
          <cell r="ACK48">
            <v>758.68281587373167</v>
          </cell>
          <cell r="ACL48">
            <v>748.57010659536286</v>
          </cell>
          <cell r="ACM48">
            <v>74.65328345360281</v>
          </cell>
          <cell r="ACN48">
            <v>74.746821100094422</v>
          </cell>
          <cell r="ACO48">
            <v>0.79650131478619102</v>
          </cell>
          <cell r="ACP48">
            <v>0.29911146171945902</v>
          </cell>
          <cell r="ACQ48">
            <v>6.0182370000000001</v>
          </cell>
          <cell r="ACR48">
            <v>6</v>
          </cell>
          <cell r="ACS48">
            <v>1430.7235028248499</v>
          </cell>
          <cell r="ACT48">
            <v>143.65267255511699</v>
          </cell>
          <cell r="ACU48">
            <v>9426.6901107609301</v>
          </cell>
          <cell r="ACV48">
            <v>8859.3695586397753</v>
          </cell>
          <cell r="ACW48">
            <v>12664095.0988889</v>
          </cell>
          <cell r="ACX48">
            <v>8850</v>
          </cell>
          <cell r="ACY48">
            <v>12661902.99999992</v>
          </cell>
          <cell r="ACZ48">
            <v>1961.60731279323</v>
          </cell>
          <cell r="ADA48">
            <v>1.223136117522228</v>
          </cell>
          <cell r="ADB48">
            <v>8717</v>
          </cell>
          <cell r="ADC48">
            <v>12611.493</v>
          </cell>
          <cell r="ADD48">
            <v>16693</v>
          </cell>
          <cell r="ADE48">
            <v>-6.6625914338688501</v>
          </cell>
          <cell r="ADF48">
            <v>-6.660106134715873</v>
          </cell>
          <cell r="ADG48">
            <v>-6.6522309265821908</v>
          </cell>
          <cell r="ADH48">
            <v>6.2272199981664472E-2</v>
          </cell>
          <cell r="ADI48">
            <v>1</v>
          </cell>
          <cell r="ADJ48">
            <v>1.12190538615965</v>
          </cell>
          <cell r="ADK48">
            <v>0.87377693616612107</v>
          </cell>
          <cell r="ADL48">
            <v>656.01300000000003</v>
          </cell>
          <cell r="ADM48">
            <v>656.01300000000003</v>
          </cell>
          <cell r="ADN48">
            <v>0.84892652642099309</v>
          </cell>
          <cell r="ADO48">
            <v>1.223136117522316E-2</v>
          </cell>
          <cell r="ADP48">
            <v>1.1776149034325631E-2</v>
          </cell>
          <cell r="ADQ48">
            <v>-1.6969213437866979E-2</v>
          </cell>
          <cell r="ADR48">
            <v>1429.4578203410319</v>
          </cell>
          <cell r="ADS48">
            <v>-5.8073801388502932E-2</v>
          </cell>
          <cell r="ADT48">
            <v>1806.40899582971</v>
          </cell>
          <cell r="ADU48">
            <v>1.81656212428849</v>
          </cell>
          <cell r="ADV48">
            <v>2.242893177561101</v>
          </cell>
          <cell r="ADW48">
            <v>1774.1799154685741</v>
          </cell>
          <cell r="ADX48">
            <v>1766.7819637034261</v>
          </cell>
          <cell r="ADY48">
            <v>57.676929848960647</v>
          </cell>
          <cell r="ADZ48">
            <v>57.642687394213098</v>
          </cell>
          <cell r="AEA48">
            <v>3.2050441842543802</v>
          </cell>
          <cell r="AEB48">
            <v>1.6905080487235939</v>
          </cell>
          <cell r="AEC48">
            <v>9.8453999999999997</v>
          </cell>
          <cell r="AED48">
            <v>10</v>
          </cell>
          <cell r="AEE48">
            <v>2043.60000129388</v>
          </cell>
          <cell r="AEF48">
            <v>332.96099631049299</v>
          </cell>
          <cell r="AEG48">
            <v>17164.581213009249</v>
          </cell>
          <cell r="AEH48">
            <v>15474.659534263639</v>
          </cell>
          <cell r="AEI48">
            <v>31676941.52003064</v>
          </cell>
          <cell r="AEJ48">
            <v>15457.3</v>
          </cell>
          <cell r="AEK48">
            <v>31588538.299999889</v>
          </cell>
          <cell r="AEL48">
            <v>3250.2468775509201</v>
          </cell>
          <cell r="AEM48">
            <v>-3.861556020792277</v>
          </cell>
          <cell r="AEN48">
            <v>15457.3</v>
          </cell>
          <cell r="AEO48">
            <v>29777.552</v>
          </cell>
          <cell r="AEP48">
            <v>38051.03</v>
          </cell>
          <cell r="AEQ48">
            <v>-6.5555721942855039</v>
          </cell>
          <cell r="AER48">
            <v>-6.5755384698761761</v>
          </cell>
          <cell r="AES48">
            <v>-6.5753913317344788</v>
          </cell>
          <cell r="AET48">
            <v>5.7358543328635672E-2</v>
          </cell>
          <cell r="AEU48">
            <v>4.1152329999999999</v>
          </cell>
          <cell r="AEV48">
            <v>2.4173069659309299</v>
          </cell>
          <cell r="AEW48">
            <v>0.9344924263873069</v>
          </cell>
          <cell r="AEX48">
            <v>380.03558972238</v>
          </cell>
          <cell r="AEY48">
            <v>1563.9349999999999</v>
          </cell>
          <cell r="AEZ48">
            <v>0.82933463814337993</v>
          </cell>
          <cell r="AFA48">
            <v>-3.6846872073406547E-2</v>
          </cell>
          <cell r="AFB48">
            <v>-1.3717568925909999E-2</v>
          </cell>
          <cell r="AFC48">
            <v>-9.5265785088013161E-3</v>
          </cell>
          <cell r="AFD48">
            <v>2047.0202559153099</v>
          </cell>
          <cell r="AFE48">
            <v>-0.25264389462867909</v>
          </cell>
          <cell r="AFF48">
            <v>202.06348578580801</v>
          </cell>
          <cell r="AFG48">
            <v>-1.462833142515541</v>
          </cell>
          <cell r="AFH48">
            <v>0.68951889997539428</v>
          </cell>
          <cell r="AFI48">
            <v>205.06321850927071</v>
          </cell>
          <cell r="AFJ48">
            <v>200.67976090593609</v>
          </cell>
          <cell r="AFK48">
            <v>69.009846555704797</v>
          </cell>
          <cell r="AFL48">
            <v>68.879107260970784</v>
          </cell>
          <cell r="AFM48">
            <v>0.37610025804921682</v>
          </cell>
          <cell r="AFN48">
            <v>0.47843163604515132</v>
          </cell>
          <cell r="AFO48">
            <v>13.312134</v>
          </cell>
          <cell r="AFP48">
            <v>13.5</v>
          </cell>
          <cell r="AFQ48">
            <v>1866.1648755419401</v>
          </cell>
          <cell r="AFR48">
            <v>36.344743929309899</v>
          </cell>
          <cell r="AFS48">
            <v>5514.5271068607481</v>
          </cell>
          <cell r="AFT48">
            <v>4780.4258689291219</v>
          </cell>
          <cell r="AFU48">
            <v>8945521.2538657486</v>
          </cell>
          <cell r="AFV48">
            <v>4779.12</v>
          </cell>
          <cell r="AFW48">
            <v>8918625.8799999971</v>
          </cell>
          <cell r="AFX48">
            <v>619.20681018730397</v>
          </cell>
          <cell r="AFY48">
            <v>-4.2512527463220877</v>
          </cell>
          <cell r="AFZ48">
            <v>4802.3</v>
          </cell>
          <cell r="AGA48">
            <v>8006.0954999999894</v>
          </cell>
          <cell r="AGB48">
            <v>10574.54</v>
          </cell>
          <cell r="AGC48">
            <v>-7.3437459162961138</v>
          </cell>
          <cell r="AGD48">
            <v>-7.3487306404968136</v>
          </cell>
          <cell r="AGE48">
            <v>-7.3309667528169431</v>
          </cell>
          <cell r="AGF48">
            <v>5.6337863610288821E-2</v>
          </cell>
          <cell r="AGG48">
            <v>1</v>
          </cell>
          <cell r="AGH48">
            <v>0.83610665638920101</v>
          </cell>
          <cell r="AGI48">
            <v>0.87258714415577499</v>
          </cell>
          <cell r="AGJ48">
            <v>176.31800000000001</v>
          </cell>
          <cell r="AGK48">
            <v>176.31800000000001</v>
          </cell>
          <cell r="AGL48">
            <v>0.85425010757462005</v>
          </cell>
          <cell r="AGM48">
            <v>-3.692644694166216E-2</v>
          </cell>
          <cell r="AGN48">
            <v>-2.132965695847705E-2</v>
          </cell>
          <cell r="AGO48">
            <v>-6.0530469140969587E-2</v>
          </cell>
          <cell r="AGP48">
            <v>1871.281241281891</v>
          </cell>
          <cell r="AGQ48">
            <v>-0.37373257651398539</v>
          </cell>
          <cell r="AGR48">
            <v>824.342104399444</v>
          </cell>
          <cell r="AGS48">
            <v>-2.6113750696714511</v>
          </cell>
          <cell r="AGT48">
            <v>-1.419687936153613</v>
          </cell>
          <cell r="AGU48">
            <v>846.44598379859576</v>
          </cell>
          <cell r="AGV48">
            <v>836.21372984247785</v>
          </cell>
          <cell r="AGW48">
            <v>60.490566678272003</v>
          </cell>
          <cell r="AGX48">
            <v>61.601084340783864</v>
          </cell>
          <cell r="AGY48">
            <v>4.1226202073018747</v>
          </cell>
          <cell r="AGZ48">
            <v>0.4244228507034542</v>
          </cell>
          <cell r="AHA48">
            <v>8.8093330000000005</v>
          </cell>
          <cell r="AHB48">
            <v>9.1</v>
          </cell>
          <cell r="AHC48">
            <v>1849.27145068047</v>
          </cell>
          <cell r="AHD48">
            <v>196.72089586493999</v>
          </cell>
          <cell r="AHE48">
            <v>9548.0242342895617</v>
          </cell>
          <cell r="AHF48">
            <v>8706.9069845702943</v>
          </cell>
          <cell r="AHG48">
            <v>15878767.714671951</v>
          </cell>
          <cell r="AHH48">
            <v>8522.69</v>
          </cell>
          <cell r="AHI48">
            <v>15760767.299999939</v>
          </cell>
          <cell r="AHJ48">
            <v>1623.6720439544199</v>
          </cell>
          <cell r="AHK48">
            <v>-4.2211069939404711</v>
          </cell>
          <cell r="AHL48">
            <v>8522.69</v>
          </cell>
          <cell r="AHM48">
            <v>15499.7665</v>
          </cell>
          <cell r="AHN48">
            <v>20147.66</v>
          </cell>
          <cell r="AHO48">
            <v>-6.6452426389846497</v>
          </cell>
          <cell r="AHP48">
            <v>-6.6229905073303161</v>
          </cell>
          <cell r="AHQ48">
            <v>-6.6236302737311714</v>
          </cell>
          <cell r="AHR48">
            <v>8.2741491772013995E-2</v>
          </cell>
          <cell r="AHS48">
            <v>4.2382900000000001</v>
          </cell>
          <cell r="AHT48">
            <v>2.0799743667784898</v>
          </cell>
          <cell r="AHU48">
            <v>0.813197064036147</v>
          </cell>
          <cell r="AHV48">
            <v>138.55470012670199</v>
          </cell>
          <cell r="AHW48">
            <v>587.23500000000001</v>
          </cell>
          <cell r="AHX48">
            <v>0.64499182047784898</v>
          </cell>
          <cell r="AHY48">
            <v>-9.4462208682464716E-2</v>
          </cell>
          <cell r="AHZ48">
            <v>-1.572752566250249E-2</v>
          </cell>
          <cell r="AIA48">
            <v>-2.5557669048016179E-2</v>
          </cell>
          <cell r="AIB48">
            <v>1823.6978691527399</v>
          </cell>
          <cell r="AIC48">
            <v>-0.31167797277215081</v>
          </cell>
          <cell r="AID48">
            <v>4373.3409979561902</v>
          </cell>
          <cell r="AIE48">
            <v>-8.369258089213627E-3</v>
          </cell>
          <cell r="AIF48">
            <v>0.50532736147803625</v>
          </cell>
          <cell r="AIG48">
            <v>4373.7070447868346</v>
          </cell>
          <cell r="AIH48">
            <v>4351.3524235655759</v>
          </cell>
          <cell r="AII48">
            <v>71.423618459411315</v>
          </cell>
          <cell r="AIJ48">
            <v>71.468369415476531</v>
          </cell>
          <cell r="AIK48">
            <v>0.89324399789765252</v>
          </cell>
          <cell r="AIL48">
            <v>0.28342546389170659</v>
          </cell>
          <cell r="AIM48">
            <v>6.7940240000000003</v>
          </cell>
          <cell r="AIN48">
            <v>7.9</v>
          </cell>
          <cell r="AIO48">
            <v>1639.9552899703301</v>
          </cell>
          <cell r="AIP48">
            <v>977.1510010160921</v>
          </cell>
          <cell r="AIQ48">
            <v>5054.4135371235488</v>
          </cell>
          <cell r="AIR48">
            <v>4711.0154683521259</v>
          </cell>
          <cell r="AIS48">
            <v>7668288.6133792019</v>
          </cell>
          <cell r="AIT48">
            <v>4652.2</v>
          </cell>
          <cell r="AIU48">
            <v>7629399.9999999683</v>
          </cell>
          <cell r="AIV48">
            <v>14618.470578304499</v>
          </cell>
          <cell r="AIW48">
            <v>0.52081673831172459</v>
          </cell>
          <cell r="AIX48">
            <v>4593.2</v>
          </cell>
          <cell r="AIY48">
            <v>7072.2384999999886</v>
          </cell>
          <cell r="AIZ48">
            <v>9448.7999999999993</v>
          </cell>
          <cell r="AJA48">
            <v>-5.2741197103546904</v>
          </cell>
          <cell r="AJB48">
            <v>-5.2744647419126842</v>
          </cell>
          <cell r="AJC48">
            <v>-5.2773407819113549</v>
          </cell>
          <cell r="AJD48">
            <v>4.79310213455829E-2</v>
          </cell>
          <cell r="AJE48">
            <v>9.0288210000000007</v>
          </cell>
          <cell r="AJF48">
            <v>11.8677396298723</v>
          </cell>
          <cell r="AJG48">
            <v>0.98351077887681793</v>
          </cell>
          <cell r="AJH48">
            <v>410.33430610707597</v>
          </cell>
          <cell r="AJI48">
            <v>3704.835</v>
          </cell>
          <cell r="AJJ48">
            <v>0.82057951593729594</v>
          </cell>
          <cell r="AJK48">
            <v>9.0811367292289308E-3</v>
          </cell>
          <cell r="AJL48">
            <v>1.2335146982532139E-3</v>
          </cell>
          <cell r="AJM48">
            <v>2.401807681400521E-2</v>
          </cell>
          <cell r="AJN48">
            <v>1627.7358172337961</v>
          </cell>
          <cell r="AJO48">
            <v>0.1095164017265171</v>
          </cell>
          <cell r="AJP48">
            <v>41.082510842348803</v>
          </cell>
          <cell r="AJQ48">
            <v>-3.1309039980853992</v>
          </cell>
          <cell r="AJR48">
            <v>-5.0263795519389642E-2</v>
          </cell>
          <cell r="AJS48">
            <v>42.410337804264032</v>
          </cell>
          <cell r="AJT48">
            <v>41.103170856099901</v>
          </cell>
          <cell r="AJU48">
            <v>64.473614936773146</v>
          </cell>
          <cell r="AJV48">
            <v>64.773201493562226</v>
          </cell>
          <cell r="AJW48">
            <v>2.327958207300362</v>
          </cell>
          <cell r="AJX48">
            <v>1.0320111021031591</v>
          </cell>
          <cell r="AJY48">
            <v>5.707192</v>
          </cell>
          <cell r="AJZ48">
            <v>8.1999999999999993</v>
          </cell>
          <cell r="AKA48">
            <v>1663.35534816941</v>
          </cell>
          <cell r="AKB48">
            <v>8.1541820912840901</v>
          </cell>
          <cell r="AKC48">
            <v>1036.6465100033431</v>
          </cell>
          <cell r="AKD48">
            <v>977.48310331615323</v>
          </cell>
          <cell r="AKE48">
            <v>1630185.903218331</v>
          </cell>
          <cell r="AKF48">
            <v>947.24</v>
          </cell>
          <cell r="AKG48">
            <v>1575596.7199999921</v>
          </cell>
          <cell r="AKH48">
            <v>92.690797273551098</v>
          </cell>
          <cell r="AKI48">
            <v>-2.4530220568427019</v>
          </cell>
          <cell r="AKJ48">
            <v>947.24</v>
          </cell>
          <cell r="AKK48">
            <v>1600.425</v>
          </cell>
          <cell r="AKL48">
            <v>2052.84</v>
          </cell>
          <cell r="AKM48">
            <v>-7.1452557220995097</v>
          </cell>
          <cell r="AKN48">
            <v>-7.1418993325398574</v>
          </cell>
          <cell r="AKO48">
            <v>-7.1355850702837964</v>
          </cell>
          <cell r="AKP48">
            <v>8.5743743676945441E-2</v>
          </cell>
          <cell r="AKQ48">
            <v>1</v>
          </cell>
          <cell r="AKR48">
            <v>0.837297630260045</v>
          </cell>
          <cell r="AKS48">
            <v>0.89532526726881401</v>
          </cell>
          <cell r="AKT48">
            <v>36.782209999999999</v>
          </cell>
          <cell r="AKU48">
            <v>36.782209999999999</v>
          </cell>
          <cell r="AKV48">
            <v>0.84029634233929495</v>
          </cell>
          <cell r="AKW48">
            <v>-3.08016479166867E-2</v>
          </cell>
          <cell r="AKX48">
            <v>-1.59029082624309E-2</v>
          </cell>
          <cell r="AKY48">
            <v>-3.4493953374472447E-2</v>
          </cell>
          <cell r="AKZ48">
            <v>1667.7381917783091</v>
          </cell>
          <cell r="ALA48">
            <v>-0.1089744680712434</v>
          </cell>
          <cell r="ALB48">
            <v>78.505514140021802</v>
          </cell>
          <cell r="ALC48">
            <v>-1.1318643342452359</v>
          </cell>
          <cell r="ALD48">
            <v>1.149093713762861</v>
          </cell>
          <cell r="ALE48">
            <v>79.404262669043106</v>
          </cell>
          <cell r="ALF48">
            <v>77.613660446806293</v>
          </cell>
          <cell r="ALG48">
            <v>59.711612375264167</v>
          </cell>
          <cell r="ALH48">
            <v>59.288936703936272</v>
          </cell>
          <cell r="ALI48">
            <v>0.84383124321627534</v>
          </cell>
          <cell r="ALJ48">
            <v>1.9330124369662189</v>
          </cell>
          <cell r="ALK48">
            <v>12.395808000000001</v>
          </cell>
          <cell r="ALL48">
            <v>13.5</v>
          </cell>
          <cell r="ALM48">
            <v>1793.0127563612</v>
          </cell>
          <cell r="ALN48">
            <v>18.545466165931501</v>
          </cell>
          <cell r="ALO48">
            <v>2534.8881132128722</v>
          </cell>
          <cell r="ALP48">
            <v>2220.6682496841818</v>
          </cell>
          <cell r="ALQ48">
            <v>3976979.8001254559</v>
          </cell>
          <cell r="ALR48">
            <v>2208.31</v>
          </cell>
          <cell r="ALS48">
            <v>3959528.0000000009</v>
          </cell>
          <cell r="ALT48">
            <v>118.013826314574</v>
          </cell>
          <cell r="ALU48">
            <v>-3.4615865996862278</v>
          </cell>
          <cell r="ALV48">
            <v>2208.31</v>
          </cell>
          <cell r="ALW48">
            <v>4275.4825000000001</v>
          </cell>
          <cell r="ALX48">
            <v>5398.11</v>
          </cell>
          <cell r="ALY48">
            <v>-7.1811747600072264</v>
          </cell>
          <cell r="ALZ48">
            <v>-7.1827351253607716</v>
          </cell>
          <cell r="AMA48">
            <v>-7.1726501828474634</v>
          </cell>
          <cell r="AMB48">
            <v>0.13316559730699831</v>
          </cell>
          <cell r="AMC48">
            <v>1</v>
          </cell>
          <cell r="AMD48">
            <v>0.67954109133110496</v>
          </cell>
          <cell r="AME48">
            <v>0.91241399772558796</v>
          </cell>
          <cell r="AMF48">
            <v>71.629530000000003</v>
          </cell>
          <cell r="AMG48">
            <v>71.629530000000003</v>
          </cell>
          <cell r="AMH48">
            <v>0.78917586902470005</v>
          </cell>
          <cell r="AMI48">
            <v>-2.5085361957959271E-2</v>
          </cell>
          <cell r="AMJ48">
            <v>-2.7498134478938761E-2</v>
          </cell>
          <cell r="AMK48">
            <v>-3.0964791804682042E-2</v>
          </cell>
          <cell r="AML48">
            <v>1790.893259581233</v>
          </cell>
          <cell r="AMM48">
            <v>-0.10143218110492121</v>
          </cell>
          <cell r="AMN48">
            <v>1995.0938357601799</v>
          </cell>
          <cell r="AMO48">
            <v>-3.6987646376589578</v>
          </cell>
          <cell r="AMP48">
            <v>-2.606985483755087</v>
          </cell>
          <cell r="AMQ48">
            <v>2071.7219548155131</v>
          </cell>
          <cell r="AMR48">
            <v>2048.4978780766701</v>
          </cell>
          <cell r="AMS48">
            <v>67.680729196071056</v>
          </cell>
          <cell r="AMT48">
            <v>67.938810933623628</v>
          </cell>
          <cell r="AMU48">
            <v>0.29653191771528142</v>
          </cell>
          <cell r="AMV48">
            <v>0.15485209834906749</v>
          </cell>
          <cell r="AMW48">
            <v>5.6695909999999996</v>
          </cell>
          <cell r="AMX48">
            <v>8.1</v>
          </cell>
          <cell r="AMY48">
            <v>1515.03525655877</v>
          </cell>
          <cell r="AMZ48">
            <v>306.39442973039303</v>
          </cell>
          <cell r="ANA48">
            <v>32092.365502201399</v>
          </cell>
          <cell r="ANB48">
            <v>30272.859636001482</v>
          </cell>
          <cell r="ANC48">
            <v>46065528.187635027</v>
          </cell>
          <cell r="AND48">
            <v>29380.848160000001</v>
          </cell>
          <cell r="ANE48">
            <v>44513020.829999872</v>
          </cell>
          <cell r="ANF48">
            <v>4535.8839771024996</v>
          </cell>
          <cell r="ANG48">
            <v>-1.0484210862209411</v>
          </cell>
          <cell r="ANH48">
            <v>29374</v>
          </cell>
          <cell r="ANI48">
            <v>47237.161</v>
          </cell>
          <cell r="ANJ48">
            <v>63285.144999999997</v>
          </cell>
          <cell r="ANK48">
            <v>-6.7958149794251552</v>
          </cell>
          <cell r="ANL48">
            <v>-6.7864749884789104</v>
          </cell>
          <cell r="ANM48">
            <v>-6.7804099939987497</v>
          </cell>
          <cell r="ANN48">
            <v>6.3316493432711535E-2</v>
          </cell>
          <cell r="ANO48">
            <v>0.86772499999999997</v>
          </cell>
          <cell r="ANP48">
            <v>0.94744221376287296</v>
          </cell>
          <cell r="ANQ48">
            <v>0.85414956186619306</v>
          </cell>
          <cell r="ANR48">
            <v>1916.0333054827199</v>
          </cell>
          <cell r="ANS48">
            <v>1662.59</v>
          </cell>
          <cell r="ANT48">
            <v>0.79526648024202007</v>
          </cell>
          <cell r="ANU48">
            <v>-2.7428570981963059E-2</v>
          </cell>
          <cell r="ANV48">
            <v>7.6703640165979865E-5</v>
          </cell>
          <cell r="ANW48">
            <v>-4.9780113304247482E-2</v>
          </cell>
          <cell r="ANX48">
            <v>1521.6774609839761</v>
          </cell>
          <cell r="ANY48">
            <v>7.0348564323974294E-2</v>
          </cell>
          <cell r="ANZ48">
            <v>18165.6675608478</v>
          </cell>
          <cell r="AOA48">
            <v>-1.951314622491485</v>
          </cell>
          <cell r="AOB48">
            <v>-1.7325584640707881</v>
          </cell>
          <cell r="AOC48">
            <v>18527.191354892799</v>
          </cell>
          <cell r="AOD48">
            <v>18485.94740731694</v>
          </cell>
          <cell r="AOE48">
            <v>69.231007220168209</v>
          </cell>
          <cell r="AOF48">
            <v>69.706321349566423</v>
          </cell>
          <cell r="AOG48">
            <v>0.13635411226076141</v>
          </cell>
          <cell r="AOH48">
            <v>0.62413372004872514</v>
          </cell>
          <cell r="AOI48">
            <v>6.0516560000000004</v>
          </cell>
          <cell r="AOJ48">
            <v>8.9</v>
          </cell>
          <cell r="AOK48">
            <v>1671.4903900566501</v>
          </cell>
          <cell r="AOL48">
            <v>3360.9417327221499</v>
          </cell>
          <cell r="AOM48">
            <v>162105.36561442399</v>
          </cell>
          <cell r="AON48">
            <v>152295.30652989671</v>
          </cell>
          <cell r="AOO48">
            <v>253855927.03883529</v>
          </cell>
          <cell r="AOP48">
            <v>146671</v>
          </cell>
          <cell r="AOQ48">
            <v>245159166.9999989</v>
          </cell>
          <cell r="AOR48">
            <v>42550.395661216797</v>
          </cell>
          <cell r="AOS48">
            <v>-0.1420078785929757</v>
          </cell>
          <cell r="AOT48">
            <v>145707</v>
          </cell>
          <cell r="AOU48">
            <v>232554.75611959299</v>
          </cell>
          <cell r="AOV48">
            <v>312295</v>
          </cell>
          <cell r="AOW48">
            <v>-6.4794886998394681</v>
          </cell>
          <cell r="AOX48">
            <v>-6.4837729460936302</v>
          </cell>
          <cell r="AOY48">
            <v>-6.4824411574994691</v>
          </cell>
          <cell r="AOZ48">
            <v>6.7686404855791096E-2</v>
          </cell>
          <cell r="APA48">
            <v>1.3911899999999999</v>
          </cell>
          <cell r="APB48">
            <v>1.34188755990052</v>
          </cell>
          <cell r="APC48">
            <v>0.70451798270216903</v>
          </cell>
          <cell r="APD48">
            <v>11213.2289622553</v>
          </cell>
          <cell r="APE48">
            <v>15599.732</v>
          </cell>
          <cell r="APF48">
            <v>0.83895825823935</v>
          </cell>
          <cell r="APG48">
            <v>-1.4200787859307031E-3</v>
          </cell>
          <cell r="APH48">
            <v>-5.9492157666208422E-3</v>
          </cell>
          <cell r="API48">
            <v>-1.3413777959845771E-2</v>
          </cell>
          <cell r="APJ48">
            <v>1666.8663849401121</v>
          </cell>
          <cell r="APK48">
            <v>4.2229719047037761E-2</v>
          </cell>
        </row>
        <row r="49">
          <cell r="A49">
            <v>2012</v>
          </cell>
          <cell r="B49">
            <v>366.11538875723102</v>
          </cell>
          <cell r="C49">
            <v>0.1156451949271942</v>
          </cell>
          <cell r="D49">
            <v>1.235311471987632E-2</v>
          </cell>
          <cell r="E49">
            <v>365.69248297246338</v>
          </cell>
          <cell r="F49">
            <v>366.07016768946107</v>
          </cell>
          <cell r="G49">
            <v>67.956348478176992</v>
          </cell>
          <cell r="H49">
            <v>67.888041700021631</v>
          </cell>
          <cell r="I49">
            <v>0.45375209879274792</v>
          </cell>
          <cell r="J49">
            <v>0.34687239598723002</v>
          </cell>
          <cell r="K49">
            <v>5.3167660000000003</v>
          </cell>
          <cell r="L49">
            <v>5.2</v>
          </cell>
          <cell r="M49">
            <v>1644.72877369707</v>
          </cell>
          <cell r="N49">
            <v>82.708108942826513</v>
          </cell>
          <cell r="O49">
            <v>4431.3640878718143</v>
          </cell>
          <cell r="P49">
            <v>4195.7588287116359</v>
          </cell>
          <cell r="Q49">
            <v>6900002.1549621923</v>
          </cell>
          <cell r="R49">
            <v>4205.16</v>
          </cell>
          <cell r="S49">
            <v>6916347.6499999706</v>
          </cell>
          <cell r="T49">
            <v>1156.6171736686999</v>
          </cell>
          <cell r="U49">
            <v>0.49627234103308832</v>
          </cell>
          <cell r="V49">
            <v>4158.08</v>
          </cell>
          <cell r="W49">
            <v>6527.4589999999998</v>
          </cell>
          <cell r="X49">
            <v>8426.31</v>
          </cell>
          <cell r="Y49">
            <v>-6.8027995791763294</v>
          </cell>
          <cell r="Z49">
            <v>-6.8041547599877443</v>
          </cell>
          <cell r="AA49">
            <v>-6.8024173913612129</v>
          </cell>
          <cell r="AB49">
            <v>5.940158615734422E-2</v>
          </cell>
          <cell r="AC49">
            <v>1</v>
          </cell>
          <cell r="AD49">
            <v>1.10179443546309</v>
          </cell>
          <cell r="AE49">
            <v>0.86472576603418405</v>
          </cell>
          <cell r="AF49">
            <v>316.58940999999999</v>
          </cell>
          <cell r="AG49">
            <v>316.58940999999999</v>
          </cell>
          <cell r="AH49">
            <v>0.82432601449623999</v>
          </cell>
          <cell r="AI49">
            <v>4.9627234103289024E-3</v>
          </cell>
          <cell r="AJ49">
            <v>7.598901762603266E-3</v>
          </cell>
          <cell r="AK49">
            <v>-1.7116159806233398E-2</v>
          </cell>
          <cell r="AL49">
            <v>1644.5182949375881</v>
          </cell>
          <cell r="AM49">
            <v>-0.77989694924756048</v>
          </cell>
          <cell r="AN49">
            <v>438.796694332181</v>
          </cell>
          <cell r="AO49">
            <v>-0.80041726928066215</v>
          </cell>
          <cell r="AP49">
            <v>-0.34666508955568659</v>
          </cell>
          <cell r="AQ49">
            <v>442.33723797337899</v>
          </cell>
          <cell r="AR49">
            <v>440.32314094306571</v>
          </cell>
          <cell r="AS49">
            <v>59.891001527168029</v>
          </cell>
          <cell r="AT49">
            <v>60.157069414708907</v>
          </cell>
          <cell r="AU49">
            <v>-0.39697990257119292</v>
          </cell>
          <cell r="AV49">
            <v>9.9749551757177812E-2</v>
          </cell>
          <cell r="AW49">
            <v>7.7167859999999999</v>
          </cell>
          <cell r="AX49">
            <v>7.6</v>
          </cell>
          <cell r="AY49">
            <v>1592.5245880084101</v>
          </cell>
          <cell r="AZ49">
            <v>96.959190212312194</v>
          </cell>
          <cell r="BA49">
            <v>4960.4677240397168</v>
          </cell>
          <cell r="BB49">
            <v>4577.6790451765019</v>
          </cell>
          <cell r="BC49">
            <v>7265655.799169777</v>
          </cell>
          <cell r="BD49">
            <v>4563.2</v>
          </cell>
          <cell r="BE49">
            <v>7267008.1999999769</v>
          </cell>
          <cell r="BF49">
            <v>1149.7187680100801</v>
          </cell>
          <cell r="BG49">
            <v>9.7491135888549962E-2</v>
          </cell>
          <cell r="BH49">
            <v>4643</v>
          </cell>
          <cell r="BI49">
            <v>8245.86</v>
          </cell>
          <cell r="BJ49">
            <v>11106.9</v>
          </cell>
          <cell r="BK49">
            <v>-6.6517651344086026</v>
          </cell>
          <cell r="BL49">
            <v>-6.6433401424400014</v>
          </cell>
          <cell r="BM49">
            <v>-6.6436077791530757</v>
          </cell>
          <cell r="BN49">
            <v>6.9983146448597003E-2</v>
          </cell>
          <cell r="BO49">
            <v>1</v>
          </cell>
          <cell r="BP49">
            <v>1.1132943773834201</v>
          </cell>
          <cell r="BQ49">
            <v>0.88408801846242302</v>
          </cell>
          <cell r="BR49">
            <v>387.93490000000003</v>
          </cell>
          <cell r="BS49">
            <v>387.93490000000003</v>
          </cell>
          <cell r="BT49">
            <v>0.90565719246992993</v>
          </cell>
          <cell r="BU49">
            <v>9.7491135888549962E-4</v>
          </cell>
          <cell r="BV49">
            <v>-2.65323456536533E-3</v>
          </cell>
          <cell r="BW49">
            <v>-2.5405183315934061E-2</v>
          </cell>
          <cell r="BX49">
            <v>1587.192052449722</v>
          </cell>
          <cell r="BY49">
            <v>9.3605651493122721E-2</v>
          </cell>
          <cell r="BZ49">
            <v>106.966795182722</v>
          </cell>
          <cell r="CA49">
            <v>0.76332016122946378</v>
          </cell>
          <cell r="CB49">
            <v>9.4822029035745992E-2</v>
          </cell>
          <cell r="CC49">
            <v>106.1564813580641</v>
          </cell>
          <cell r="CD49">
            <v>106.8654631821942</v>
          </cell>
          <cell r="CE49">
            <v>69.902148510594884</v>
          </cell>
          <cell r="CF49">
            <v>70.41044895299936</v>
          </cell>
          <cell r="CG49">
            <v>1.400188646106848</v>
          </cell>
          <cell r="CH49">
            <v>1.10863643588841</v>
          </cell>
          <cell r="CI49">
            <v>13.033483</v>
          </cell>
          <cell r="CJ49">
            <v>13.3</v>
          </cell>
          <cell r="CK49">
            <v>1644.44990236847</v>
          </cell>
          <cell r="CL49">
            <v>20.140790502956602</v>
          </cell>
          <cell r="CM49">
            <v>3992.3622289574791</v>
          </cell>
          <cell r="CN49">
            <v>3472.0183765478851</v>
          </cell>
          <cell r="CO49">
            <v>5717061.5839731256</v>
          </cell>
          <cell r="CP49">
            <v>3436.39</v>
          </cell>
          <cell r="CQ49">
            <v>5650971.1999999862</v>
          </cell>
          <cell r="CR49">
            <v>254.28234269460799</v>
          </cell>
          <cell r="CS49">
            <v>0.97840172025380756</v>
          </cell>
          <cell r="CT49">
            <v>3436.39</v>
          </cell>
          <cell r="CU49">
            <v>5670.1274999999996</v>
          </cell>
          <cell r="CV49">
            <v>7264.89</v>
          </cell>
          <cell r="CW49">
            <v>-7.371707059772298</v>
          </cell>
          <cell r="CX49">
            <v>-7.3858604166624886</v>
          </cell>
          <cell r="CY49">
            <v>-7.3868691769810368</v>
          </cell>
          <cell r="CZ49">
            <v>5.3642203335733989E-2</v>
          </cell>
          <cell r="DA49">
            <v>1.9558</v>
          </cell>
          <cell r="DB49">
            <v>0.93817526181045896</v>
          </cell>
          <cell r="DC49">
            <v>0.77260265542057294</v>
          </cell>
          <cell r="DD49">
            <v>42.255256161161597</v>
          </cell>
          <cell r="DE49">
            <v>82.642830000000004</v>
          </cell>
          <cell r="DF49">
            <v>0.64057829420581602</v>
          </cell>
          <cell r="DG49">
            <v>1.5531387516921969E-2</v>
          </cell>
          <cell r="DH49">
            <v>1.559408585519332E-2</v>
          </cell>
          <cell r="DI49">
            <v>-6.7179841813649948E-3</v>
          </cell>
          <cell r="DJ49">
            <v>1646.610404653853</v>
          </cell>
          <cell r="DK49">
            <v>-0.1411932427149987</v>
          </cell>
          <cell r="DL49">
            <v>19.212536775846399</v>
          </cell>
          <cell r="DM49">
            <v>-4.214622971608617</v>
          </cell>
          <cell r="DN49">
            <v>0.22603454839664749</v>
          </cell>
          <cell r="DO49">
            <v>20.057901708892039</v>
          </cell>
          <cell r="DP49">
            <v>19.169207743691729</v>
          </cell>
          <cell r="DQ49">
            <v>66.032214493544586</v>
          </cell>
          <cell r="DR49">
            <v>66.112813374902686</v>
          </cell>
          <cell r="DS49">
            <v>-1.455606962578226</v>
          </cell>
          <cell r="DT49">
            <v>-0.42706543004547021</v>
          </cell>
          <cell r="DU49">
            <v>9.0358129999999992</v>
          </cell>
          <cell r="DV49">
            <v>11.9</v>
          </cell>
          <cell r="DW49">
            <v>1845.26906137827</v>
          </cell>
          <cell r="DX49">
            <v>3.1274456571635501</v>
          </cell>
          <cell r="DY49">
            <v>446.41255805915478</v>
          </cell>
          <cell r="DZ49">
            <v>406.07555410441307</v>
          </cell>
          <cell r="EA49">
            <v>744735.99421029235</v>
          </cell>
          <cell r="EB49">
            <v>392.81</v>
          </cell>
          <cell r="EC49">
            <v>724840.13999999827</v>
          </cell>
          <cell r="ED49">
            <v>48.6865544307596</v>
          </cell>
          <cell r="EE49">
            <v>-0.53845260195564126</v>
          </cell>
          <cell r="EF49">
            <v>392.81</v>
          </cell>
          <cell r="EG49">
            <v>675.22850000000005</v>
          </cell>
          <cell r="EH49">
            <v>862.41</v>
          </cell>
          <cell r="EI49">
            <v>-7.1752371611945014</v>
          </cell>
          <cell r="EJ49">
            <v>-7.1583787688548126</v>
          </cell>
          <cell r="EK49">
            <v>-7.1497781313189854</v>
          </cell>
          <cell r="EL49">
            <v>5.4394304410224102E-2</v>
          </cell>
          <cell r="EM49">
            <v>1</v>
          </cell>
          <cell r="EN49">
            <v>0.95718116582245005</v>
          </cell>
          <cell r="EO49">
            <v>1.0147212847243099</v>
          </cell>
          <cell r="EP49">
            <v>19.495370000000001</v>
          </cell>
          <cell r="EQ49">
            <v>19.495370000000001</v>
          </cell>
          <cell r="ER49">
            <v>1.0367391593811199</v>
          </cell>
          <cell r="ES49">
            <v>-9.9194750378562395E-3</v>
          </cell>
          <cell r="ET49">
            <v>-1.1194964379636071E-2</v>
          </cell>
          <cell r="EU49">
            <v>-0.148370984658484</v>
          </cell>
          <cell r="EV49">
            <v>1833.9838157772981</v>
          </cell>
          <cell r="EW49">
            <v>-0.28710400164784211</v>
          </cell>
          <cell r="EX49">
            <v>4993.7319979288704</v>
          </cell>
          <cell r="EY49">
            <v>-2.6656229189930598</v>
          </cell>
          <cell r="EZ49">
            <v>-2.523582152936521</v>
          </cell>
          <cell r="FA49">
            <v>5130.4915567218522</v>
          </cell>
          <cell r="FB49">
            <v>5123.0155028509889</v>
          </cell>
          <cell r="FC49">
            <v>65.893935841566332</v>
          </cell>
          <cell r="FD49">
            <v>65.983014968367286</v>
          </cell>
          <cell r="FE49">
            <v>-0.41730758063494022</v>
          </cell>
          <cell r="FF49">
            <v>0.62121936339289974</v>
          </cell>
          <cell r="FG49">
            <v>5.7002290000000002</v>
          </cell>
          <cell r="FH49">
            <v>7</v>
          </cell>
          <cell r="FI49">
            <v>1774.4163012577401</v>
          </cell>
          <cell r="FJ49">
            <v>1201.1060062773299</v>
          </cell>
          <cell r="FK49">
            <v>5446.3419787376042</v>
          </cell>
          <cell r="FL49">
            <v>5135.8880138264294</v>
          </cell>
          <cell r="FM49">
            <v>9133925.2715471815</v>
          </cell>
          <cell r="FN49">
            <v>5058.26</v>
          </cell>
          <cell r="FO49">
            <v>8975458.9999999776</v>
          </cell>
          <cell r="FP49">
            <v>14447.6548139467</v>
          </cell>
          <cell r="FQ49">
            <v>-1.142952691126786</v>
          </cell>
          <cell r="FR49">
            <v>5058.26</v>
          </cell>
          <cell r="FS49">
            <v>8254.1574999999903</v>
          </cell>
          <cell r="FT49">
            <v>10506.87</v>
          </cell>
          <cell r="FU49">
            <v>-5.2429647912369397</v>
          </cell>
          <cell r="FV49">
            <v>-5.2228719523775169</v>
          </cell>
          <cell r="FW49">
            <v>-5.2273227900898203</v>
          </cell>
          <cell r="FX49">
            <v>7.2414970802684581E-2</v>
          </cell>
          <cell r="FY49">
            <v>25.146768999999999</v>
          </cell>
          <cell r="FZ49">
            <v>18.007009056841</v>
          </cell>
          <cell r="GA49">
            <v>0.86727010783186897</v>
          </cell>
          <cell r="GB49">
            <v>163.773962372661</v>
          </cell>
          <cell r="GC49">
            <v>4118.3860000000004</v>
          </cell>
          <cell r="GD49">
            <v>0.77995194861910599</v>
          </cell>
          <cell r="GE49">
            <v>1.090724693240647E-2</v>
          </cell>
          <cell r="GF49">
            <v>5.5204059511871056E-4</v>
          </cell>
          <cell r="GG49">
            <v>-2.2873722502553699E-2</v>
          </cell>
          <cell r="GH49">
            <v>1778.4510189781311</v>
          </cell>
          <cell r="GI49">
            <v>-0.245955085826155</v>
          </cell>
          <cell r="GJ49">
            <v>3215.3908079145199</v>
          </cell>
          <cell r="GK49">
            <v>0.21528588361070519</v>
          </cell>
          <cell r="GL49">
            <v>-0.29877364456774019</v>
          </cell>
          <cell r="GM49">
            <v>3208.4833960847559</v>
          </cell>
          <cell r="GN49">
            <v>3225.0263366387649</v>
          </cell>
          <cell r="GO49">
            <v>71.619503103083005</v>
          </cell>
          <cell r="GP49">
            <v>71.405342071781718</v>
          </cell>
          <cell r="GQ49">
            <v>0.41258607462069108</v>
          </cell>
          <cell r="GR49">
            <v>0.68832172252415447</v>
          </cell>
          <cell r="GS49">
            <v>5.4947559999999998</v>
          </cell>
          <cell r="GT49">
            <v>5.0999999999999996</v>
          </cell>
          <cell r="GU49">
            <v>1405.9957518126701</v>
          </cell>
          <cell r="GV49">
            <v>646.69958434706496</v>
          </cell>
          <cell r="GW49">
            <v>44193.060755261751</v>
          </cell>
          <cell r="GX49">
            <v>41764.759897828357</v>
          </cell>
          <cell r="GY49">
            <v>58948851.261924028</v>
          </cell>
          <cell r="GZ49">
            <v>42065</v>
          </cell>
          <cell r="HA49">
            <v>59143211.299999967</v>
          </cell>
          <cell r="HB49">
            <v>9396.74</v>
          </cell>
          <cell r="HC49">
            <v>-0.34248280257611619</v>
          </cell>
          <cell r="HD49">
            <v>42005</v>
          </cell>
          <cell r="HE49">
            <v>61890.412499999999</v>
          </cell>
          <cell r="HF49">
            <v>80426</v>
          </cell>
          <cell r="HG49">
            <v>-6.7581941889749197</v>
          </cell>
          <cell r="HH49">
            <v>-6.7579951734294941</v>
          </cell>
          <cell r="HI49">
            <v>-6.7582051464281339</v>
          </cell>
          <cell r="HJ49">
            <v>6.178866049205628E-2</v>
          </cell>
          <cell r="HK49">
            <v>1</v>
          </cell>
          <cell r="HL49">
            <v>1.06604461601509</v>
          </cell>
          <cell r="HM49">
            <v>0.87092990161786998</v>
          </cell>
          <cell r="HN49">
            <v>2800.38</v>
          </cell>
          <cell r="HO49">
            <v>2800.38</v>
          </cell>
          <cell r="HP49">
            <v>0.82545607435100199</v>
          </cell>
          <cell r="HQ49">
            <v>-3.4248280257589991E-3</v>
          </cell>
          <cell r="HR49">
            <v>-1.194852849788987E-2</v>
          </cell>
          <cell r="HS49">
            <v>-5.7135609906354048E-3</v>
          </cell>
          <cell r="HT49">
            <v>1411.4495427756351</v>
          </cell>
          <cell r="HU49">
            <v>-0.4212940626460715</v>
          </cell>
          <cell r="HV49">
            <v>2052.8672596901401</v>
          </cell>
          <cell r="HW49">
            <v>-3.6010897892684191</v>
          </cell>
          <cell r="HX49">
            <v>-2.2162200176044089</v>
          </cell>
          <cell r="HY49">
            <v>2129.5544267072059</v>
          </cell>
          <cell r="HZ49">
            <v>2099.3944599602569</v>
          </cell>
          <cell r="IA49">
            <v>71.325052256642422</v>
          </cell>
          <cell r="IB49">
            <v>71.530707339763637</v>
          </cell>
          <cell r="IC49">
            <v>0.88889988303204603</v>
          </cell>
          <cell r="ID49">
            <v>0.89681167088606628</v>
          </cell>
          <cell r="IE49">
            <v>5.521871</v>
          </cell>
          <cell r="IF49">
            <v>7.8</v>
          </cell>
          <cell r="IG49">
            <v>1423.2727029615301</v>
          </cell>
          <cell r="IH49">
            <v>382.24891874420098</v>
          </cell>
          <cell r="II49">
            <v>3009.9009346073399</v>
          </cell>
          <cell r="IJ49">
            <v>2843.6980877705291</v>
          </cell>
          <cell r="IK49">
            <v>4046288.3124313182</v>
          </cell>
          <cell r="IL49">
            <v>2767.15</v>
          </cell>
          <cell r="IM49">
            <v>3938409.0599999982</v>
          </cell>
          <cell r="IN49">
            <v>4969.9800152734597</v>
          </cell>
          <cell r="IO49">
            <v>0.32545260820544542</v>
          </cell>
          <cell r="IP49">
            <v>2730.23</v>
          </cell>
          <cell r="IQ49">
            <v>4207.8445000000002</v>
          </cell>
          <cell r="IR49">
            <v>5590.77</v>
          </cell>
          <cell r="IS49">
            <v>-5.2230039412287637</v>
          </cell>
          <cell r="IT49">
            <v>-5.2160157763855697</v>
          </cell>
          <cell r="IU49">
            <v>-5.203893696145796</v>
          </cell>
          <cell r="IV49">
            <v>7.220154543475861E-2</v>
          </cell>
          <cell r="IW49">
            <v>7.443676</v>
          </cell>
          <cell r="IX49">
            <v>10.2429482686952</v>
          </cell>
          <cell r="IY49">
            <v>0.92339885458699</v>
          </cell>
          <cell r="IZ49">
            <v>254.30150237597601</v>
          </cell>
          <cell r="JA49">
            <v>1892.9379899999999</v>
          </cell>
          <cell r="JB49">
            <v>0.92069498781785697</v>
          </cell>
          <cell r="JC49">
            <v>-1.2423215168910149E-2</v>
          </cell>
          <cell r="JD49">
            <v>-7.3325836192502138E-3</v>
          </cell>
          <cell r="JE49">
            <v>-4.7130980917183853E-2</v>
          </cell>
          <cell r="JF49">
            <v>1422.8965901241741</v>
          </cell>
          <cell r="JG49">
            <v>-0.16824235432023599</v>
          </cell>
          <cell r="JH49">
            <v>22.8721040094233</v>
          </cell>
          <cell r="JI49">
            <v>-7.7346533814270924E-2</v>
          </cell>
          <cell r="JJ49">
            <v>-2.6792806673686438</v>
          </cell>
          <cell r="JK49">
            <v>22.889808482881541</v>
          </cell>
          <cell r="JL49">
            <v>23.501782730611559</v>
          </cell>
          <cell r="JM49">
            <v>65.50569960539427</v>
          </cell>
          <cell r="JN49">
            <v>65.703161013856786</v>
          </cell>
          <cell r="JO49">
            <v>2.0758137100580498</v>
          </cell>
          <cell r="JP49">
            <v>0.30347322283210693</v>
          </cell>
          <cell r="JQ49">
            <v>8.8136379999999992</v>
          </cell>
          <cell r="JR49">
            <v>9.9</v>
          </cell>
          <cell r="JS49">
            <v>1885.68511086951</v>
          </cell>
          <cell r="JT49">
            <v>5.4840873041709202</v>
          </cell>
          <cell r="JU49">
            <v>660.69817503894615</v>
          </cell>
          <cell r="JV49">
            <v>602.46662961840707</v>
          </cell>
          <cell r="JW49">
            <v>1133548.5246114731</v>
          </cell>
          <cell r="JX49">
            <v>593.5</v>
          </cell>
          <cell r="JY49">
            <v>1119154.1133010541</v>
          </cell>
          <cell r="JZ49">
            <v>54.27011538</v>
          </cell>
          <cell r="KA49">
            <v>3.820989498635496</v>
          </cell>
          <cell r="KB49">
            <v>593.5</v>
          </cell>
          <cell r="KC49">
            <v>1005.5805</v>
          </cell>
          <cell r="KD49">
            <v>1325.2</v>
          </cell>
          <cell r="KE49">
            <v>-7.3212272037336303</v>
          </cell>
          <cell r="KF49">
            <v>-7.3059069818731448</v>
          </cell>
          <cell r="KG49">
            <v>-7.328760345263964</v>
          </cell>
          <cell r="KH49">
            <v>5.8593526760592381E-2</v>
          </cell>
          <cell r="KI49">
            <v>1</v>
          </cell>
          <cell r="KJ49">
            <v>0.70559543643884703</v>
          </cell>
          <cell r="KK49">
            <v>0.79076940156219488</v>
          </cell>
          <cell r="KL49">
            <v>18.086559999999999</v>
          </cell>
          <cell r="KM49">
            <v>18.086559999999999</v>
          </cell>
          <cell r="KN49">
            <v>0.69307851879472293</v>
          </cell>
          <cell r="KO49">
            <v>-3.328049564379799E-3</v>
          </cell>
          <cell r="KP49">
            <v>-5.6157319877908531E-4</v>
          </cell>
          <cell r="KQ49">
            <v>1.939975203940407E-2</v>
          </cell>
          <cell r="KR49">
            <v>1881.512550046871</v>
          </cell>
          <cell r="KS49">
            <v>-0.5044199633232771</v>
          </cell>
          <cell r="KT49">
            <v>177.293733944986</v>
          </cell>
          <cell r="KU49">
            <v>-18.640395636326669</v>
          </cell>
          <cell r="KV49">
            <v>-8.5658647332374152</v>
          </cell>
          <cell r="KW49">
            <v>217.91371200933079</v>
          </cell>
          <cell r="KX49">
            <v>193.90322162256439</v>
          </cell>
          <cell r="KY49">
            <v>69.170786426981223</v>
          </cell>
          <cell r="KZ49">
            <v>68.866780841564832</v>
          </cell>
          <cell r="LA49">
            <v>-6.9102818814850586</v>
          </cell>
          <cell r="LB49">
            <v>-3.7086341789295041</v>
          </cell>
          <cell r="LC49">
            <v>9.9564780000000006</v>
          </cell>
          <cell r="LD49">
            <v>24.8</v>
          </cell>
          <cell r="LE49">
            <v>2099.2202097632098</v>
          </cell>
          <cell r="LF49">
            <v>21.844712579474699</v>
          </cell>
          <cell r="LG49">
            <v>5727.1515670996541</v>
          </cell>
          <cell r="LH49">
            <v>5156.9289812947218</v>
          </cell>
          <cell r="LI49">
            <v>10709261.671826379</v>
          </cell>
          <cell r="LJ49">
            <v>4325.83</v>
          </cell>
          <cell r="LK49">
            <v>9080869.7599999849</v>
          </cell>
          <cell r="LL49">
            <v>831.67249262893802</v>
          </cell>
          <cell r="LM49">
            <v>-0.4209434140368673</v>
          </cell>
          <cell r="LN49">
            <v>4311.47</v>
          </cell>
          <cell r="LO49">
            <v>8316.2759999999998</v>
          </cell>
          <cell r="LP49">
            <v>11045.01</v>
          </cell>
          <cell r="LQ49">
            <v>-7.5894880301631122</v>
          </cell>
          <cell r="LR49">
            <v>-7.5194301295443413</v>
          </cell>
          <cell r="LS49">
            <v>-7.4904070618659944</v>
          </cell>
          <cell r="LT49">
            <v>3.8946990514529503E-2</v>
          </cell>
          <cell r="LU49">
            <v>1</v>
          </cell>
          <cell r="LV49">
            <v>0.92713431757198705</v>
          </cell>
          <cell r="LW49">
            <v>1.04853767735347</v>
          </cell>
          <cell r="LX49">
            <v>185.89915999999999</v>
          </cell>
          <cell r="LY49">
            <v>185.89915999999999</v>
          </cell>
          <cell r="LZ49">
            <v>1.0852331669820501</v>
          </cell>
          <cell r="MA49">
            <v>-2.8625258047349921E-3</v>
          </cell>
          <cell r="MB49">
            <v>-1.844766713199639E-3</v>
          </cell>
          <cell r="MC49">
            <v>-0.13051316400594851</v>
          </cell>
          <cell r="MD49">
            <v>2076.674259170748</v>
          </cell>
          <cell r="ME49">
            <v>-0.16221285362124641</v>
          </cell>
          <cell r="MF49">
            <v>1101.29299875372</v>
          </cell>
          <cell r="MG49">
            <v>-9.0080027118173867</v>
          </cell>
          <cell r="MH49">
            <v>-3.6603507995929929</v>
          </cell>
          <cell r="MI49">
            <v>1210.3185242387769</v>
          </cell>
          <cell r="MJ49">
            <v>1143.135778357253</v>
          </cell>
          <cell r="MK49">
            <v>68.707161672907844</v>
          </cell>
          <cell r="ML49">
            <v>68.703782354079607</v>
          </cell>
          <cell r="MM49">
            <v>8.0421034741817721E-3</v>
          </cell>
          <cell r="MN49">
            <v>0.18740390421942979</v>
          </cell>
          <cell r="MO49">
            <v>16.183772000000001</v>
          </cell>
          <cell r="MP49">
            <v>24.8</v>
          </cell>
          <cell r="MQ49">
            <v>1699.2212348780599</v>
          </cell>
          <cell r="MR49">
            <v>198.089998147031</v>
          </cell>
          <cell r="MS49">
            <v>24346.54183335069</v>
          </cell>
          <cell r="MT49">
            <v>20406.353013156589</v>
          </cell>
          <cell r="MU49">
            <v>34655084.84759406</v>
          </cell>
          <cell r="MV49">
            <v>18309.5</v>
          </cell>
          <cell r="MW49">
            <v>31111891.199999839</v>
          </cell>
          <cell r="MX49">
            <v>4052.30431474333</v>
          </cell>
          <cell r="MY49">
            <v>-1.153537473593724</v>
          </cell>
          <cell r="MZ49">
            <v>18338.7</v>
          </cell>
          <cell r="NA49">
            <v>35436.974499999997</v>
          </cell>
          <cell r="NB49">
            <v>46749.3</v>
          </cell>
          <cell r="NC49">
            <v>-7.1177395433714743</v>
          </cell>
          <cell r="ND49">
            <v>-7.1112394670709609</v>
          </cell>
          <cell r="NE49">
            <v>-7.0934462546886481</v>
          </cell>
          <cell r="NF49">
            <v>4.0897753687289477E-2</v>
          </cell>
          <cell r="NG49">
            <v>1</v>
          </cell>
          <cell r="NH49">
            <v>0.94109924704307302</v>
          </cell>
          <cell r="NI49">
            <v>0.94067972934754907</v>
          </cell>
          <cell r="NJ49">
            <v>1035.9639999999999</v>
          </cell>
          <cell r="NK49">
            <v>1035.9639999999999</v>
          </cell>
          <cell r="NL49">
            <v>0.888030926545468</v>
          </cell>
          <cell r="NM49">
            <v>-4.6612600030853282E-2</v>
          </cell>
          <cell r="NN49">
            <v>-1.9541739204136831E-2</v>
          </cell>
          <cell r="NO49">
            <v>-7.3555213614324835E-2</v>
          </cell>
          <cell r="NP49">
            <v>1698.2497962889729</v>
          </cell>
          <cell r="NQ49">
            <v>-0.1311360590490529</v>
          </cell>
          <cell r="NR49">
            <v>225.31954297374801</v>
          </cell>
          <cell r="NS49">
            <v>-1.611002343609325</v>
          </cell>
          <cell r="NT49">
            <v>-1.0992421303473441</v>
          </cell>
          <cell r="NU49">
            <v>229.00888142050579</v>
          </cell>
          <cell r="NV49">
            <v>227.82387903509331</v>
          </cell>
          <cell r="NW49">
            <v>67.78169510613634</v>
          </cell>
          <cell r="NX49">
            <v>67.58473735322751</v>
          </cell>
          <cell r="NY49">
            <v>-1.938516407398261</v>
          </cell>
          <cell r="NZ49">
            <v>-0.18527257148743809</v>
          </cell>
          <cell r="OA49">
            <v>7.6478390000000003</v>
          </cell>
          <cell r="OB49">
            <v>7.9</v>
          </cell>
          <cell r="OC49">
            <v>1618.1117836648</v>
          </cell>
          <cell r="OD49">
            <v>53.099121867946288</v>
          </cell>
          <cell r="OE49">
            <v>2754.4051572728099</v>
          </cell>
          <cell r="OF49">
            <v>2543.7526854368889</v>
          </cell>
          <cell r="OG49">
            <v>4122554.010036537</v>
          </cell>
          <cell r="OH49">
            <v>2544.1999999999998</v>
          </cell>
          <cell r="OI49">
            <v>4116799.9999999842</v>
          </cell>
          <cell r="OJ49">
            <v>688.39878415185399</v>
          </cell>
          <cell r="OK49">
            <v>-0.92764881733384819</v>
          </cell>
          <cell r="OL49">
            <v>2539.6999999999998</v>
          </cell>
          <cell r="OM49">
            <v>4075.4839999999999</v>
          </cell>
          <cell r="ON49">
            <v>5414</v>
          </cell>
          <cell r="OO49">
            <v>-6.7693906869993636</v>
          </cell>
          <cell r="OP49">
            <v>-6.7552218569652656</v>
          </cell>
          <cell r="OQ49">
            <v>-6.7540573505497816</v>
          </cell>
          <cell r="OR49">
            <v>6.410339009652756E-2</v>
          </cell>
          <cell r="OS49">
            <v>1</v>
          </cell>
          <cell r="OT49">
            <v>1.2302337867889901</v>
          </cell>
          <cell r="OU49">
            <v>0.88930590465180204</v>
          </cell>
          <cell r="OV49">
            <v>200.37799999999999</v>
          </cell>
          <cell r="OW49">
            <v>200.37799999999999</v>
          </cell>
          <cell r="OX49">
            <v>0.95600783369790898</v>
          </cell>
          <cell r="OY49">
            <v>1.851350498455194E-2</v>
          </cell>
          <cell r="OZ49">
            <v>4.0034909787414986E-3</v>
          </cell>
          <cell r="PA49">
            <v>-2.9800793444296869E-2</v>
          </cell>
          <cell r="PB49">
            <v>1620.6583421565961</v>
          </cell>
          <cell r="PC49">
            <v>-0.40895940847087697</v>
          </cell>
          <cell r="PD49">
            <v>2280.13469875487</v>
          </cell>
          <cell r="PE49">
            <v>-1.538866482465862</v>
          </cell>
          <cell r="PF49">
            <v>-0.46279560671437242</v>
          </cell>
          <cell r="PG49">
            <v>2315.771327524702</v>
          </cell>
          <cell r="PH49">
            <v>2290.736124902337</v>
          </cell>
          <cell r="PI49">
            <v>63.750495146877171</v>
          </cell>
          <cell r="PJ49">
            <v>63.547327677763533</v>
          </cell>
          <cell r="PK49">
            <v>-0.32179856935732332</v>
          </cell>
          <cell r="PL49">
            <v>0.25872237688213667</v>
          </cell>
          <cell r="PM49">
            <v>8.8341329999999996</v>
          </cell>
          <cell r="PN49">
            <v>9.8000000000000007</v>
          </cell>
          <cell r="PO49">
            <v>1527.9019557479901</v>
          </cell>
          <cell r="PP49">
            <v>482.607896748992</v>
          </cell>
          <cell r="PQ49">
            <v>30117.67957861393</v>
          </cell>
          <cell r="PR49">
            <v>27457.04370812534</v>
          </cell>
          <cell r="PS49">
            <v>41781935.823205352</v>
          </cell>
          <cell r="PT49">
            <v>27253</v>
          </cell>
          <cell r="PU49">
            <v>41639911.99999997</v>
          </cell>
          <cell r="PV49">
            <v>6904.05827080789</v>
          </cell>
          <cell r="PW49">
            <v>-0.34439525909377711</v>
          </cell>
          <cell r="PX49">
            <v>27639</v>
          </cell>
          <cell r="PY49">
            <v>47394.092999999913</v>
          </cell>
          <cell r="PZ49">
            <v>65362</v>
          </cell>
          <cell r="QA49">
            <v>-6.7659331343346851</v>
          </cell>
          <cell r="QB49">
            <v>-6.7560765569132881</v>
          </cell>
          <cell r="QC49">
            <v>-6.7526380580326757</v>
          </cell>
          <cell r="QD49">
            <v>5.5982675325669848E-2</v>
          </cell>
          <cell r="QE49">
            <v>1</v>
          </cell>
          <cell r="QF49">
            <v>1.14330422582075</v>
          </cell>
          <cell r="QG49">
            <v>0.91586111168799211</v>
          </cell>
          <cell r="QH49">
            <v>2088.2867000000001</v>
          </cell>
          <cell r="QI49">
            <v>2088.2867000000001</v>
          </cell>
          <cell r="QJ49">
            <v>0.91710354269354999</v>
          </cell>
          <cell r="QK49">
            <v>1.0952578191408409E-2</v>
          </cell>
          <cell r="QL49">
            <v>-4.7358124894222586E-3</v>
          </cell>
          <cell r="QM49">
            <v>-3.9900405295643163E-2</v>
          </cell>
          <cell r="QN49">
            <v>1521.7201191561951</v>
          </cell>
          <cell r="QO49">
            <v>-0.2117569102351835</v>
          </cell>
          <cell r="QP49">
            <v>48.039843884828997</v>
          </cell>
          <cell r="QQ49">
            <v>-4.2284438025395614</v>
          </cell>
          <cell r="QR49">
            <v>-3.2644185236688772</v>
          </cell>
          <cell r="QS49">
            <v>50.160867999034217</v>
          </cell>
          <cell r="QT49">
            <v>49.660986321339479</v>
          </cell>
          <cell r="QU49">
            <v>56.412000086821031</v>
          </cell>
          <cell r="QV49">
            <v>57.034003334014997</v>
          </cell>
          <cell r="QW49">
            <v>0.34373697954723781</v>
          </cell>
          <cell r="QX49">
            <v>0.23692402890773681</v>
          </cell>
          <cell r="QY49">
            <v>12.608269</v>
          </cell>
          <cell r="QZ49">
            <v>16.100000000000001</v>
          </cell>
          <cell r="RA49">
            <v>1922.98160866022</v>
          </cell>
          <cell r="RB49">
            <v>9.1391578416065684</v>
          </cell>
          <cell r="RC49">
            <v>1863.445184950705</v>
          </cell>
          <cell r="RD49">
            <v>1628.4970033645729</v>
          </cell>
          <cell r="RE49">
            <v>3108317.1084948219</v>
          </cell>
          <cell r="RF49">
            <v>1546.38</v>
          </cell>
          <cell r="RG49">
            <v>2973660.299999991</v>
          </cell>
          <cell r="RH49">
            <v>107.61339989906099</v>
          </cell>
          <cell r="RI49">
            <v>-3.7044286255554</v>
          </cell>
          <cell r="RJ49">
            <v>1546.38</v>
          </cell>
          <cell r="RK49">
            <v>3267.2530000000002</v>
          </cell>
          <cell r="RL49">
            <v>4269.0600000000004</v>
          </cell>
          <cell r="RM49">
            <v>-7.4539077780444094</v>
          </cell>
          <cell r="RN49">
            <v>-7.4329183182876228</v>
          </cell>
          <cell r="RO49">
            <v>-7.4394904200086476</v>
          </cell>
          <cell r="RP49">
            <v>7.6689502107252006E-2</v>
          </cell>
          <cell r="RQ49">
            <v>1</v>
          </cell>
          <cell r="RR49">
            <v>0.65854167408063302</v>
          </cell>
          <cell r="RS49">
            <v>0.93244432907380892</v>
          </cell>
          <cell r="RT49">
            <v>44.79448</v>
          </cell>
          <cell r="RU49">
            <v>44.79448</v>
          </cell>
          <cell r="RV49">
            <v>0.97883458675600199</v>
          </cell>
          <cell r="RW49">
            <v>-4.5716501630577389E-2</v>
          </cell>
          <cell r="RX49">
            <v>-4.0565998246393481E-2</v>
          </cell>
          <cell r="RY49">
            <v>-4.7279353063228828E-2</v>
          </cell>
          <cell r="RZ49">
            <v>1908.7029955061951</v>
          </cell>
          <cell r="SA49">
            <v>-0.66725357835784038</v>
          </cell>
          <cell r="SB49">
            <v>39062.934769443098</v>
          </cell>
          <cell r="SC49">
            <v>-5.0709126960426509</v>
          </cell>
          <cell r="SD49">
            <v>-5.2614354411073636</v>
          </cell>
          <cell r="SE49">
            <v>41149.594796340847</v>
          </cell>
          <cell r="SF49">
            <v>41232.348148108453</v>
          </cell>
          <cell r="SG49">
            <v>57.202814668200681</v>
          </cell>
          <cell r="SH49">
            <v>57.435293370253589</v>
          </cell>
          <cell r="SI49">
            <v>-1.5279937411595059</v>
          </cell>
          <cell r="SJ49">
            <v>-0.39770357991120159</v>
          </cell>
          <cell r="SK49">
            <v>6.5911970000000002</v>
          </cell>
          <cell r="SL49">
            <v>10.7</v>
          </cell>
          <cell r="SM49">
            <v>1738.7756648613599</v>
          </cell>
          <cell r="SN49">
            <v>7647.4845996765898</v>
          </cell>
          <cell r="SO49">
            <v>4451.0735558438164</v>
          </cell>
          <cell r="SP49">
            <v>4157.6945291632464</v>
          </cell>
          <cell r="SQ49">
            <v>7268900.2751712436</v>
          </cell>
          <cell r="SR49">
            <v>3958.72</v>
          </cell>
          <cell r="SS49">
            <v>6883325.9999999627</v>
          </cell>
          <cell r="ST49">
            <v>87276.917985520995</v>
          </cell>
          <cell r="SU49">
            <v>-1.30407132725916</v>
          </cell>
          <cell r="SV49">
            <v>3958.72</v>
          </cell>
          <cell r="SW49">
            <v>7749.7184999999999</v>
          </cell>
          <cell r="SX49">
            <v>9913.59</v>
          </cell>
          <cell r="SY49">
            <v>-3.642963261475114</v>
          </cell>
          <cell r="SZ49">
            <v>-3.624618354575134</v>
          </cell>
          <cell r="TA49">
            <v>-3.6263502187261332</v>
          </cell>
          <cell r="TB49">
            <v>8.3766044569585058E-2</v>
          </cell>
          <cell r="TC49">
            <v>289.12497100000002</v>
          </cell>
          <cell r="TD49">
            <v>170.11314085529901</v>
          </cell>
          <cell r="TE49">
            <v>0.89905391795029399</v>
          </cell>
          <cell r="TF49">
            <v>100.023159189525</v>
          </cell>
          <cell r="TG49">
            <v>28919.192999999999</v>
          </cell>
          <cell r="TH49">
            <v>0.79144912392595201</v>
          </cell>
          <cell r="TI49">
            <v>-1.107170150097696E-3</v>
          </cell>
          <cell r="TJ49">
            <v>-1.6049261717955909E-2</v>
          </cell>
          <cell r="TK49">
            <v>-5.7331088016716672E-2</v>
          </cell>
          <cell r="TL49">
            <v>1748.3007046778259</v>
          </cell>
          <cell r="TM49">
            <v>-0.28563253667160948</v>
          </cell>
          <cell r="TN49">
            <v>203.56848655328099</v>
          </cell>
          <cell r="TO49">
            <v>-2.7875148653462629</v>
          </cell>
          <cell r="TP49">
            <v>-11.05398536022533</v>
          </cell>
          <cell r="TQ49">
            <v>209.40570161467269</v>
          </cell>
          <cell r="TR49">
            <v>228.86746233400069</v>
          </cell>
          <cell r="TS49">
            <v>65.873316150954324</v>
          </cell>
          <cell r="TT49">
            <v>66.476915955111011</v>
          </cell>
          <cell r="TU49">
            <v>-0.5667211437885733</v>
          </cell>
          <cell r="TV49">
            <v>0.79397209607838803</v>
          </cell>
          <cell r="TW49">
            <v>13.79782158522462</v>
          </cell>
          <cell r="TX49">
            <v>15.5</v>
          </cell>
          <cell r="TY49">
            <v>1678.2770574296401</v>
          </cell>
          <cell r="TZ49">
            <v>40.419065792078698</v>
          </cell>
          <cell r="UA49">
            <v>2242.7902132636209</v>
          </cell>
          <cell r="UB49">
            <v>1933.3340211066279</v>
          </cell>
          <cell r="UC49">
            <v>3264146.5150365569</v>
          </cell>
          <cell r="UD49">
            <v>1877.95</v>
          </cell>
          <cell r="UE49">
            <v>3151720.399999992</v>
          </cell>
          <cell r="UF49">
            <v>569.61528035244498</v>
          </cell>
          <cell r="UG49">
            <v>-2.592353966000482</v>
          </cell>
          <cell r="UH49">
            <v>1881.22</v>
          </cell>
          <cell r="UI49">
            <v>3373.788</v>
          </cell>
          <cell r="UJ49">
            <v>4597.4399999999996</v>
          </cell>
          <cell r="UK49">
            <v>-6.6309822869327766</v>
          </cell>
          <cell r="UL49">
            <v>-6.6103438544229096</v>
          </cell>
          <cell r="UM49">
            <v>-6.6254936622212579</v>
          </cell>
          <cell r="UN49">
            <v>5.3899879214483762E-2</v>
          </cell>
          <cell r="UO49">
            <v>1</v>
          </cell>
          <cell r="UP49">
            <v>1.11456437096941</v>
          </cell>
          <cell r="UQ49">
            <v>0.86896367406897301</v>
          </cell>
          <cell r="UR49">
            <v>176.89362</v>
          </cell>
          <cell r="US49">
            <v>176.89362</v>
          </cell>
          <cell r="UT49">
            <v>1.30852632370136</v>
          </cell>
          <cell r="UU49" t="e">
            <v>#N/A</v>
          </cell>
          <cell r="UV49" t="e">
            <v>#N/A</v>
          </cell>
          <cell r="UW49">
            <v>-7.6669215648184083E-3</v>
          </cell>
          <cell r="UX49">
            <v>1688.351045086446</v>
          </cell>
          <cell r="UY49">
            <v>3.0664712128558591E-2</v>
          </cell>
          <cell r="UZ49">
            <v>1776.2901024380601</v>
          </cell>
          <cell r="VA49">
            <v>-3.6567163954881798</v>
          </cell>
          <cell r="VB49">
            <v>-1.4465680461557939</v>
          </cell>
          <cell r="VC49">
            <v>1843.7093235577399</v>
          </cell>
          <cell r="VD49">
            <v>1802.3625024747539</v>
          </cell>
          <cell r="VE49">
            <v>60.683058402157073</v>
          </cell>
          <cell r="VF49">
            <v>60.243408507305119</v>
          </cell>
          <cell r="VG49">
            <v>-1.503634816821187</v>
          </cell>
          <cell r="VH49">
            <v>-0.1175334761109426</v>
          </cell>
          <cell r="VI49">
            <v>9.2835680000000007</v>
          </cell>
          <cell r="VJ49">
            <v>10.9</v>
          </cell>
          <cell r="VK49">
            <v>1700.6266193895699</v>
          </cell>
          <cell r="VL49">
            <v>312.64719938462798</v>
          </cell>
          <cell r="VM49">
            <v>27401.151686112269</v>
          </cell>
          <cell r="VN49">
            <v>24857.347136548891</v>
          </cell>
          <cell r="VO49">
            <v>42561571.648748443</v>
          </cell>
          <cell r="VP49">
            <v>24592.6</v>
          </cell>
          <cell r="VQ49">
            <v>41822830.199999943</v>
          </cell>
          <cell r="VR49">
            <v>6024.8632366560596</v>
          </cell>
          <cell r="VS49">
            <v>-2.3239473260083021</v>
          </cell>
          <cell r="VT49">
            <v>24262.2</v>
          </cell>
          <cell r="VU49">
            <v>45484.065999999999</v>
          </cell>
          <cell r="VV49">
            <v>60191.199999999997</v>
          </cell>
          <cell r="VW49">
            <v>-6.9708146659251247</v>
          </cell>
          <cell r="VX49">
            <v>-6.9586893316335514</v>
          </cell>
          <cell r="VY49">
            <v>-6.944943277130724</v>
          </cell>
          <cell r="VZ49">
            <v>5.3436205788079831E-2</v>
          </cell>
          <cell r="WA49">
            <v>1</v>
          </cell>
          <cell r="WB49">
            <v>1.01253488626229</v>
          </cell>
          <cell r="WC49">
            <v>0.91927467127061702</v>
          </cell>
          <cell r="WD49">
            <v>1632.8985</v>
          </cell>
          <cell r="WE49">
            <v>1632.8985</v>
          </cell>
          <cell r="WF49">
            <v>0.9155123599115611</v>
          </cell>
          <cell r="WG49">
            <v>-2.3239473260082799E-2</v>
          </cell>
          <cell r="WH49">
            <v>-3.3352552716699027E-2</v>
          </cell>
          <cell r="WI49">
            <v>-8.669521389211067E-2</v>
          </cell>
          <cell r="WJ49">
            <v>1712.2330639285401</v>
          </cell>
          <cell r="WK49">
            <v>-0.77145326530115854</v>
          </cell>
          <cell r="WL49">
            <v>38.361408940093</v>
          </cell>
          <cell r="WM49">
            <v>-2.883396070316369</v>
          </cell>
          <cell r="WN49">
            <v>-3.1392883307670649</v>
          </cell>
          <cell r="WO49">
            <v>39.500360790898547</v>
          </cell>
          <cell r="WP49">
            <v>39.604715140946261</v>
          </cell>
          <cell r="WQ49">
            <v>64.610037607753043</v>
          </cell>
          <cell r="WR49">
            <v>64.528879779858926</v>
          </cell>
          <cell r="WS49">
            <v>2.3596129330900162</v>
          </cell>
          <cell r="WT49">
            <v>1.224565667594391</v>
          </cell>
          <cell r="WU49">
            <v>10.73293</v>
          </cell>
          <cell r="WV49">
            <v>13.4</v>
          </cell>
          <cell r="WW49">
            <v>1893.0102326743099</v>
          </cell>
          <cell r="WX49">
            <v>6.7779857705202398</v>
          </cell>
          <cell r="WY49">
            <v>1477.575836311232</v>
          </cell>
          <cell r="WZ49">
            <v>1318.988656103033</v>
          </cell>
          <cell r="XA49">
            <v>2501101.3754801289</v>
          </cell>
          <cell r="XB49">
            <v>1281.19</v>
          </cell>
          <cell r="XC49">
            <v>2425305.7799999989</v>
          </cell>
          <cell r="XD49">
            <v>71.982689823078289</v>
          </cell>
          <cell r="XE49">
            <v>-1.9958900781644531</v>
          </cell>
          <cell r="XF49">
            <v>1281.19</v>
          </cell>
          <cell r="XG49">
            <v>2289.79</v>
          </cell>
          <cell r="XH49">
            <v>2989.14</v>
          </cell>
          <cell r="XI49">
            <v>-7.4056513161089734</v>
          </cell>
          <cell r="XJ49">
            <v>-7.397594036394131</v>
          </cell>
          <cell r="XK49">
            <v>-7.3963963119941099</v>
          </cell>
          <cell r="XL49">
            <v>7.3504915410047264E-2</v>
          </cell>
          <cell r="XM49">
            <v>1</v>
          </cell>
          <cell r="XN49">
            <v>0.61296390426802005</v>
          </cell>
          <cell r="XO49">
            <v>0.86650701625453297</v>
          </cell>
          <cell r="XP49">
            <v>33.240430000000003</v>
          </cell>
          <cell r="XQ49">
            <v>33.240430000000003</v>
          </cell>
          <cell r="XR49">
            <v>0.71027539546648499</v>
          </cell>
          <cell r="XS49">
            <v>-1.680319131891932E-2</v>
          </cell>
          <cell r="XT49">
            <v>-1.5358734971790931E-4</v>
          </cell>
          <cell r="XU49">
            <v>-1.917528999848055E-2</v>
          </cell>
          <cell r="XV49">
            <v>1896.22660051502</v>
          </cell>
          <cell r="XW49">
            <v>-0.35972202866348951</v>
          </cell>
          <cell r="XX49">
            <v>53.916149340540301</v>
          </cell>
          <cell r="XY49">
            <v>-2.701298168521304</v>
          </cell>
          <cell r="XZ49">
            <v>-2.582886227710679</v>
          </cell>
          <cell r="YA49">
            <v>55.413020241444791</v>
          </cell>
          <cell r="YB49">
            <v>55.34566489679451</v>
          </cell>
          <cell r="YC49">
            <v>59.637334366433087</v>
          </cell>
          <cell r="YD49">
            <v>59.698568090485693</v>
          </cell>
          <cell r="YE49">
            <v>-0.91229769639982194</v>
          </cell>
          <cell r="YF49">
            <v>-0.44397868387617828</v>
          </cell>
          <cell r="YG49">
            <v>5.2727269999999997</v>
          </cell>
          <cell r="YH49">
            <v>5.0999999999999996</v>
          </cell>
          <cell r="YI49">
            <v>1513.6950826599</v>
          </cell>
          <cell r="YJ49">
            <v>10.116464907403399</v>
          </cell>
          <cell r="YK49">
            <v>241.7759173452221</v>
          </cell>
          <cell r="YL49">
            <v>378.9019984915916</v>
          </cell>
          <cell r="YM49">
            <v>574983.72691969713</v>
          </cell>
          <cell r="YN49">
            <v>378.66</v>
          </cell>
          <cell r="YO49">
            <v>573175.7799999977</v>
          </cell>
          <cell r="YP49">
            <v>117.826997564406</v>
          </cell>
          <cell r="YQ49">
            <v>-2.5990043280942339</v>
          </cell>
          <cell r="YR49">
            <v>229.21</v>
          </cell>
          <cell r="YS49">
            <v>404.99450000000002</v>
          </cell>
          <cell r="YT49">
            <v>531.5</v>
          </cell>
          <cell r="YU49">
            <v>-6.3001120674860154</v>
          </cell>
          <cell r="YV49">
            <v>-6.2807648475050257</v>
          </cell>
          <cell r="YW49">
            <v>-6.2747745726042066</v>
          </cell>
          <cell r="YX49">
            <v>5.3157211125368573E-2</v>
          </cell>
          <cell r="YY49">
            <v>1</v>
          </cell>
          <cell r="YZ49">
            <v>1.2279237984554301</v>
          </cell>
          <cell r="ZA49">
            <v>0.86293699696792403</v>
          </cell>
          <cell r="ZB49">
            <v>46.526240000000001</v>
          </cell>
          <cell r="ZC49">
            <v>46.526240000000001</v>
          </cell>
          <cell r="ZD49">
            <v>0.81478510459378994</v>
          </cell>
          <cell r="ZE49">
            <v>-2.5990043280943498E-2</v>
          </cell>
          <cell r="ZF49">
            <v>-2.5990043280943498E-2</v>
          </cell>
          <cell r="ZG49">
            <v>-8.6171842290060655E-2</v>
          </cell>
          <cell r="ZH49">
            <v>1517.4998527553471</v>
          </cell>
          <cell r="ZI49">
            <v>-0.35604264414691439</v>
          </cell>
          <cell r="ZJ49">
            <v>25.132219281118399</v>
          </cell>
          <cell r="ZK49">
            <v>-1.2612257473728961</v>
          </cell>
          <cell r="ZL49">
            <v>-3.7088100605184531</v>
          </cell>
          <cell r="ZM49">
            <v>25.453242124331631</v>
          </cell>
          <cell r="ZN49">
            <v>26.100227130762281</v>
          </cell>
          <cell r="ZO49">
            <v>65.143685549243727</v>
          </cell>
          <cell r="ZP49">
            <v>65.055253462709075</v>
          </cell>
          <cell r="ZQ49">
            <v>5.4309238394859349</v>
          </cell>
          <cell r="ZR49">
            <v>0.55524282585839302</v>
          </cell>
          <cell r="ZS49">
            <v>12.683980999999999</v>
          </cell>
          <cell r="ZT49">
            <v>15.1</v>
          </cell>
          <cell r="ZU49">
            <v>1934.28387230466</v>
          </cell>
          <cell r="ZV49">
            <v>6.6708308212263603</v>
          </cell>
          <cell r="ZW49">
            <v>1021.732439336458</v>
          </cell>
          <cell r="ZX49">
            <v>892.13609086018539</v>
          </cell>
          <cell r="ZY49">
            <v>1726355.234165434</v>
          </cell>
          <cell r="ZZ49">
            <v>868.63</v>
          </cell>
          <cell r="AAA49">
            <v>1680176.999999997</v>
          </cell>
          <cell r="AAB49">
            <v>67.093360213704955</v>
          </cell>
          <cell r="AAC49">
            <v>4.8825641892896066</v>
          </cell>
          <cell r="AAD49">
            <v>868.63</v>
          </cell>
          <cell r="AAE49">
            <v>1570.5609999999999</v>
          </cell>
          <cell r="AAF49">
            <v>2033.65</v>
          </cell>
          <cell r="AAG49">
            <v>-7.5653454271736349</v>
          </cell>
          <cell r="AAH49">
            <v>-7.5535602529782926</v>
          </cell>
          <cell r="AAI49">
            <v>-7.5702765660592677</v>
          </cell>
          <cell r="AAJ49">
            <v>6.6049221085319826E-2</v>
          </cell>
          <cell r="AAK49">
            <v>1</v>
          </cell>
          <cell r="AAL49">
            <v>0.685472538068159</v>
          </cell>
          <cell r="AAM49">
            <v>0.83973204928445999</v>
          </cell>
          <cell r="AAN49">
            <v>21.104330000000001</v>
          </cell>
          <cell r="AAO49">
            <v>21.104330000000001</v>
          </cell>
          <cell r="AAP49">
            <v>0.67030295651029104</v>
          </cell>
          <cell r="AAQ49">
            <v>-6.2707689476425299E-3</v>
          </cell>
          <cell r="AAR49">
            <v>-1.962329937829561E-3</v>
          </cell>
          <cell r="AAS49">
            <v>1.311060606212126E-2</v>
          </cell>
          <cell r="AAT49">
            <v>1935.080591236821</v>
          </cell>
          <cell r="AAU49">
            <v>-0.57878460109973551</v>
          </cell>
          <cell r="AAV49">
            <v>9.0365123678453099</v>
          </cell>
          <cell r="AAW49">
            <v>-2.2428243885287298</v>
          </cell>
          <cell r="AAX49">
            <v>-4.9257211145818829</v>
          </cell>
          <cell r="AAY49">
            <v>9.2438353617746341</v>
          </cell>
          <cell r="AAZ49">
            <v>9.5046867289269255</v>
          </cell>
          <cell r="ABA49">
            <v>59.15053973393281</v>
          </cell>
          <cell r="ABB49">
            <v>59.642871419885523</v>
          </cell>
          <cell r="ABC49">
            <v>2.3201595553975269</v>
          </cell>
          <cell r="ABD49">
            <v>2.0989874353925408</v>
          </cell>
          <cell r="ABE49">
            <v>6.0229150000000002</v>
          </cell>
          <cell r="ABF49">
            <v>6.2</v>
          </cell>
          <cell r="ABG49">
            <v>1905.9326248904399</v>
          </cell>
          <cell r="ABH49">
            <v>1.7603893153850401</v>
          </cell>
          <cell r="ABI49">
            <v>196.2468166194916</v>
          </cell>
          <cell r="ABJ49">
            <v>184.42703766429381</v>
          </cell>
          <cell r="ABK49">
            <v>353929.30872742331</v>
          </cell>
          <cell r="ABL49">
            <v>182.56</v>
          </cell>
          <cell r="ABM49">
            <v>347947.05999999872</v>
          </cell>
          <cell r="ABN49">
            <v>19.394696073874101</v>
          </cell>
          <cell r="ABO49">
            <v>-0.61579316709563514</v>
          </cell>
          <cell r="ABP49">
            <v>182.56</v>
          </cell>
          <cell r="ABQ49">
            <v>329.03649999999999</v>
          </cell>
          <cell r="ABR49">
            <v>419.76</v>
          </cell>
          <cell r="ABS49">
            <v>-7.130350224191166</v>
          </cell>
          <cell r="ABT49">
            <v>-7.1122068125126692</v>
          </cell>
          <cell r="ABU49">
            <v>-7.1187471002327536</v>
          </cell>
          <cell r="ABV49">
            <v>5.9790940430593242E-2</v>
          </cell>
          <cell r="ABW49">
            <v>1</v>
          </cell>
          <cell r="ABX49">
            <v>0.78503803521947402</v>
          </cell>
          <cell r="ABY49">
            <v>0.82769321786292394</v>
          </cell>
          <cell r="ABZ49">
            <v>7.4794600000000004</v>
          </cell>
          <cell r="ACA49">
            <v>7.4794600000000004</v>
          </cell>
          <cell r="ACB49">
            <v>0.80158551449246707</v>
          </cell>
          <cell r="ACC49">
            <v>-6.1579316709539983E-3</v>
          </cell>
          <cell r="ACD49">
            <v>-8.8472891060401536E-3</v>
          </cell>
          <cell r="ACE49">
            <v>-1.0885284910535571E-2</v>
          </cell>
          <cell r="ACF49">
            <v>1919.074953487398</v>
          </cell>
          <cell r="ACG49">
            <v>-1.011559689673236</v>
          </cell>
          <cell r="ACH49">
            <v>743.43688274425801</v>
          </cell>
          <cell r="ACI49">
            <v>-2.5230640569909868</v>
          </cell>
          <cell r="ACJ49">
            <v>-1.6635348752064181</v>
          </cell>
          <cell r="ACK49">
            <v>762.67978219885447</v>
          </cell>
          <cell r="ACL49">
            <v>756.01342981039818</v>
          </cell>
          <cell r="ACM49">
            <v>74.787530515193367</v>
          </cell>
          <cell r="ACN49">
            <v>74.657816070461791</v>
          </cell>
          <cell r="ACO49">
            <v>-0.62867768725602957</v>
          </cell>
          <cell r="ACP49">
            <v>0.26263752400303991</v>
          </cell>
          <cell r="ACQ49">
            <v>6.2789489999999999</v>
          </cell>
          <cell r="ACR49">
            <v>6.8</v>
          </cell>
          <cell r="ACS49">
            <v>1421.7146255806001</v>
          </cell>
          <cell r="ACT49">
            <v>134.67006342736701</v>
          </cell>
          <cell r="ACU49">
            <v>9454.6031145977813</v>
          </cell>
          <cell r="ACV49">
            <v>8860.9534068797748</v>
          </cell>
          <cell r="ACW49">
            <v>12671324.09401503</v>
          </cell>
          <cell r="ACX49">
            <v>8827</v>
          </cell>
          <cell r="ACY49">
            <v>12549474.999999961</v>
          </cell>
          <cell r="ACZ49">
            <v>1974.2986632397899</v>
          </cell>
          <cell r="ADA49">
            <v>6.2148115708748897E-2</v>
          </cell>
          <cell r="ADB49">
            <v>8697</v>
          </cell>
          <cell r="ADC49">
            <v>12663.915999999999</v>
          </cell>
          <cell r="ADD49">
            <v>16755</v>
          </cell>
          <cell r="ADE49">
            <v>-6.6688782107414104</v>
          </cell>
          <cell r="ADF49">
            <v>-6.6574558800524422</v>
          </cell>
          <cell r="ADG49">
            <v>-6.6496045513421604</v>
          </cell>
          <cell r="ADH49">
            <v>6.2183043560902783E-2</v>
          </cell>
          <cell r="ADI49">
            <v>1</v>
          </cell>
          <cell r="ADJ49">
            <v>1.1163743618281701</v>
          </cell>
          <cell r="ADK49">
            <v>0.88539056277415196</v>
          </cell>
          <cell r="ADL49">
            <v>658.23199999999997</v>
          </cell>
          <cell r="ADM49">
            <v>658.23199999999997</v>
          </cell>
          <cell r="ADN49">
            <v>0.87208554216725398</v>
          </cell>
          <cell r="ADO49">
            <v>6.2148115708589909E-4</v>
          </cell>
          <cell r="ADP49">
            <v>-1.2041225595156981E-4</v>
          </cell>
          <cell r="ADQ49">
            <v>-4.8683130215083317E-2</v>
          </cell>
          <cell r="ADR49">
            <v>1430.018138248739</v>
          </cell>
          <cell r="ADS49">
            <v>3.9197932232304389E-2</v>
          </cell>
          <cell r="ADT49">
            <v>1833.7180004885699</v>
          </cell>
          <cell r="ADU49">
            <v>-0.21200058054190449</v>
          </cell>
          <cell r="ADV49">
            <v>0.19156289506445659</v>
          </cell>
          <cell r="ADW49">
            <v>1837.613752311589</v>
          </cell>
          <cell r="ADX49">
            <v>1830.2119934081809</v>
          </cell>
          <cell r="ADY49">
            <v>58.050230200633862</v>
          </cell>
          <cell r="ADZ49">
            <v>57.854853261741987</v>
          </cell>
          <cell r="AEA49">
            <v>0.1280777015862711</v>
          </cell>
          <cell r="AEB49">
            <v>1.417159914655475</v>
          </cell>
          <cell r="AEC49">
            <v>9.0548269999999995</v>
          </cell>
          <cell r="AED49">
            <v>10.4</v>
          </cell>
          <cell r="AEE49">
            <v>2038.40000258483</v>
          </cell>
          <cell r="AEF49">
            <v>324.90400423053097</v>
          </cell>
          <cell r="AEG49">
            <v>17212.96523928563</v>
          </cell>
          <cell r="AEH49">
            <v>15654.36101529818</v>
          </cell>
          <cell r="AEI49">
            <v>31986326.04422114</v>
          </cell>
          <cell r="AEJ49">
            <v>15474.9</v>
          </cell>
          <cell r="AEK49">
            <v>31544036.199999981</v>
          </cell>
          <cell r="AEL49">
            <v>3389.0863703139798</v>
          </cell>
          <cell r="AEM49">
            <v>-2.2741324997476609</v>
          </cell>
          <cell r="AEN49">
            <v>15474.9</v>
          </cell>
          <cell r="AEO49">
            <v>29751.981500000002</v>
          </cell>
          <cell r="AEP49">
            <v>38059.129999999997</v>
          </cell>
          <cell r="AEQ49">
            <v>-6.5542914172696412</v>
          </cell>
          <cell r="AER49">
            <v>-6.5602586292605176</v>
          </cell>
          <cell r="AES49">
            <v>-6.561219732587924</v>
          </cell>
          <cell r="AET49">
            <v>5.724627035336835E-2</v>
          </cell>
          <cell r="AEU49">
            <v>4.1835899999999997</v>
          </cell>
          <cell r="AEV49">
            <v>2.4322777159489202</v>
          </cell>
          <cell r="AEW49">
            <v>0.939294069967888</v>
          </cell>
          <cell r="AEX49">
            <v>387.76314122559802</v>
          </cell>
          <cell r="AEY49">
            <v>1622.242</v>
          </cell>
          <cell r="AEZ49">
            <v>0.84473658490718606</v>
          </cell>
          <cell r="AFA49">
            <v>-1.180561566389998E-2</v>
          </cell>
          <cell r="AFB49">
            <v>-1.533780039602115E-2</v>
          </cell>
          <cell r="AFC49">
            <v>-2.2275996359553359E-2</v>
          </cell>
          <cell r="AFD49">
            <v>2043.285319213132</v>
          </cell>
          <cell r="AFE49">
            <v>-0.18245724200264271</v>
          </cell>
          <cell r="AFF49">
            <v>193.878095040712</v>
          </cell>
          <cell r="AFG49">
            <v>-4.0111951829072012</v>
          </cell>
          <cell r="AFH49">
            <v>-3.1905802479692209</v>
          </cell>
          <cell r="AFI49">
            <v>201.9799031878226</v>
          </cell>
          <cell r="AFJ49">
            <v>200.26779990760659</v>
          </cell>
          <cell r="AFK49">
            <v>69.103133888247839</v>
          </cell>
          <cell r="AFL49">
            <v>68.563395071028964</v>
          </cell>
          <cell r="AFM49">
            <v>-0.41343881536839427</v>
          </cell>
          <cell r="AFN49">
            <v>0.30301833330215189</v>
          </cell>
          <cell r="AFO49">
            <v>14.215413</v>
          </cell>
          <cell r="AFP49">
            <v>16.600000000000001</v>
          </cell>
          <cell r="AFQ49">
            <v>1843.5171024050601</v>
          </cell>
          <cell r="AFR49">
            <v>30.280667295976201</v>
          </cell>
          <cell r="AFS49">
            <v>5455.0428955430589</v>
          </cell>
          <cell r="AFT49">
            <v>4679.5860186144546</v>
          </cell>
          <cell r="AFU49">
            <v>8730607.2953793537</v>
          </cell>
          <cell r="AFV49">
            <v>4585.32</v>
          </cell>
          <cell r="AFW49">
            <v>8453115.83999997</v>
          </cell>
          <cell r="AFX49">
            <v>615.02180794070796</v>
          </cell>
          <cell r="AFY49">
            <v>-1.258848715878047</v>
          </cell>
          <cell r="AFZ49">
            <v>4610.34</v>
          </cell>
          <cell r="AGA49">
            <v>7956.2030000000004</v>
          </cell>
          <cell r="AGB49">
            <v>10531.42</v>
          </cell>
          <cell r="AGC49">
            <v>-7.3478803044497978</v>
          </cell>
          <cell r="AGD49">
            <v>-7.3451424014240443</v>
          </cell>
          <cell r="AGE49">
            <v>-7.3279365694839216</v>
          </cell>
          <cell r="AGF49">
            <v>5.5660998838411822E-2</v>
          </cell>
          <cell r="AGG49">
            <v>1</v>
          </cell>
          <cell r="AGH49">
            <v>0.81979785966737495</v>
          </cell>
          <cell r="AGI49">
            <v>0.86930269231605706</v>
          </cell>
          <cell r="AGJ49">
            <v>168.53874999999999</v>
          </cell>
          <cell r="AGK49">
            <v>168.53874999999999</v>
          </cell>
          <cell r="AGL49">
            <v>0.82846384086201696</v>
          </cell>
          <cell r="AGM49">
            <v>-4.927158577825614E-2</v>
          </cell>
          <cell r="AGN49">
            <v>-5.6471745814084887E-2</v>
          </cell>
          <cell r="AGO49">
            <v>-9.7231760952947707E-2</v>
          </cell>
          <cell r="AGP49">
            <v>1865.6794128050531</v>
          </cell>
          <cell r="AGQ49">
            <v>-0.29935791335139461</v>
          </cell>
          <cell r="AGR49">
            <v>840.03440350000005</v>
          </cell>
          <cell r="AGS49">
            <v>-1.7927954428621831</v>
          </cell>
          <cell r="AGT49">
            <v>-2.2595750450536518</v>
          </cell>
          <cell r="AGU49">
            <v>855.36942761797138</v>
          </cell>
          <cell r="AGV49">
            <v>859.45442112331273</v>
          </cell>
          <cell r="AGW49">
            <v>61.408381199907332</v>
          </cell>
          <cell r="AGX49">
            <v>61.423436145974719</v>
          </cell>
          <cell r="AGY49">
            <v>0.7803884257587157</v>
          </cell>
          <cell r="AGZ49">
            <v>0.36337381364681681</v>
          </cell>
          <cell r="AHA49">
            <v>8.8547930000000008</v>
          </cell>
          <cell r="AHB49">
            <v>8.6999999999999993</v>
          </cell>
          <cell r="AHC49">
            <v>1811.5428498721801</v>
          </cell>
          <cell r="AHD49">
            <v>202.2324059</v>
          </cell>
          <cell r="AHE49">
            <v>9471.4342729762411</v>
          </cell>
          <cell r="AHF49">
            <v>8632.7583739731399</v>
          </cell>
          <cell r="AHG49">
            <v>15676961.68634646</v>
          </cell>
          <cell r="AHH49">
            <v>8645.2999999999993</v>
          </cell>
          <cell r="AHI49">
            <v>15661331.399999959</v>
          </cell>
          <cell r="AHJ49">
            <v>1695.5806305951201</v>
          </cell>
          <cell r="AHK49">
            <v>1.601655546619885</v>
          </cell>
          <cell r="AHL49">
            <v>8645.2999999999993</v>
          </cell>
          <cell r="AHM49">
            <v>15419.903</v>
          </cell>
          <cell r="AHN49">
            <v>20060.18</v>
          </cell>
          <cell r="AHO49">
            <v>-6.6374387547270626</v>
          </cell>
          <cell r="AHP49">
            <v>-6.6048104050997853</v>
          </cell>
          <cell r="AHQ49">
            <v>-6.6199965355947032</v>
          </cell>
          <cell r="AHR49">
            <v>8.026486613755994E-2</v>
          </cell>
          <cell r="AHS49">
            <v>4.4585460000000001</v>
          </cell>
          <cell r="AHT49">
            <v>2.1173393065236601</v>
          </cell>
          <cell r="AHU49">
            <v>0.80247852887349291</v>
          </cell>
          <cell r="AHV49">
            <v>139.33123040560699</v>
          </cell>
          <cell r="AHW49">
            <v>621.21469999999999</v>
          </cell>
          <cell r="AHX49">
            <v>0.66209396363941597</v>
          </cell>
          <cell r="AHY49">
            <v>-1.523947795949096E-2</v>
          </cell>
          <cell r="AHZ49">
            <v>3.0782673132697849E-2</v>
          </cell>
          <cell r="AIA49">
            <v>-2.5764864547276969E-2</v>
          </cell>
          <cell r="AIB49">
            <v>1815.9852282685049</v>
          </cell>
          <cell r="AIC49">
            <v>-0.42291220572724392</v>
          </cell>
          <cell r="AID49">
            <v>4355.2149964260298</v>
          </cell>
          <cell r="AIE49">
            <v>-1.831264915482445</v>
          </cell>
          <cell r="AIF49">
            <v>-1.6901674943354039</v>
          </cell>
          <cell r="AIG49">
            <v>4436.4583007781894</v>
          </cell>
          <cell r="AIH49">
            <v>4430.0909536948739</v>
          </cell>
          <cell r="AII49">
            <v>71.709072077875021</v>
          </cell>
          <cell r="AIJ49">
            <v>71.684637255853502</v>
          </cell>
          <cell r="AIK49">
            <v>-0.9664695294157255</v>
          </cell>
          <cell r="AIL49">
            <v>0.30271676155573252</v>
          </cell>
          <cell r="AIM49">
            <v>6.8821499999999993</v>
          </cell>
          <cell r="AIN49">
            <v>8.1</v>
          </cell>
          <cell r="AIO49">
            <v>1625.4788618232999</v>
          </cell>
          <cell r="AIP49">
            <v>967.63900219413506</v>
          </cell>
          <cell r="AIQ49">
            <v>5099.6762771986168</v>
          </cell>
          <cell r="AIR49">
            <v>4748.708906287392</v>
          </cell>
          <cell r="AIS49">
            <v>7726957.4740070794</v>
          </cell>
          <cell r="AIT49">
            <v>4688.2</v>
          </cell>
          <cell r="AIU49">
            <v>7620569.9999999944</v>
          </cell>
          <cell r="AIV49">
            <v>14882.4609427958</v>
          </cell>
          <cell r="AIW49">
            <v>5.2699034549230639E-2</v>
          </cell>
          <cell r="AIX49">
            <v>4626.3999999999996</v>
          </cell>
          <cell r="AIY49">
            <v>7114.0434999999898</v>
          </cell>
          <cell r="AIZ49">
            <v>9517.25</v>
          </cell>
          <cell r="AJA49">
            <v>-5.2837844056488477</v>
          </cell>
          <cell r="AJB49">
            <v>-5.2707567397106097</v>
          </cell>
          <cell r="AJC49">
            <v>-5.2743136142957976</v>
          </cell>
          <cell r="AJD49">
            <v>4.8134217183234608E-2</v>
          </cell>
          <cell r="AJE49">
            <v>8.7015080000000005</v>
          </cell>
          <cell r="AJF49">
            <v>11.719840809751201</v>
          </cell>
          <cell r="AJG49">
            <v>1.0301960793875999</v>
          </cell>
          <cell r="AJH49">
            <v>428.03063560936698</v>
          </cell>
          <cell r="AJI49">
            <v>3724.5120000000002</v>
          </cell>
          <cell r="AJJ49">
            <v>0.85689150092378996</v>
          </cell>
          <cell r="AJK49">
            <v>3.8822473911675343E-2</v>
          </cell>
          <cell r="AJL49">
            <v>-1.1635148819205581E-3</v>
          </cell>
          <cell r="AJM49">
            <v>-2.3072673161338372E-2</v>
          </cell>
          <cell r="AJN49">
            <v>1627.1701690908919</v>
          </cell>
          <cell r="AJO49">
            <v>-3.4750611058353982E-2</v>
          </cell>
          <cell r="AJP49">
            <v>39.884734442831387</v>
          </cell>
          <cell r="AJQ49">
            <v>-6.6383169426969424</v>
          </cell>
          <cell r="AJR49">
            <v>-3.9184382777514788</v>
          </cell>
          <cell r="AJS49">
            <v>42.720667769400798</v>
          </cell>
          <cell r="AJT49">
            <v>41.511330298866007</v>
          </cell>
          <cell r="AJU49">
            <v>64.51959785001614</v>
          </cell>
          <cell r="AJV49">
            <v>64.844834589598577</v>
          </cell>
          <cell r="AJW49">
            <v>-1.432447828029737</v>
          </cell>
          <cell r="AJX49">
            <v>1.005991372689419</v>
          </cell>
          <cell r="AJY49">
            <v>5.6603669999999999</v>
          </cell>
          <cell r="AJZ49">
            <v>8.9</v>
          </cell>
          <cell r="AKA49">
            <v>1644.3738413347801</v>
          </cell>
          <cell r="AKB49">
            <v>7.4754414914048297</v>
          </cell>
          <cell r="AKC49">
            <v>1035.4679324363731</v>
          </cell>
          <cell r="AKD49">
            <v>976.85664729316227</v>
          </cell>
          <cell r="AKE49">
            <v>1627842.8866004669</v>
          </cell>
          <cell r="AKF49">
            <v>938.58</v>
          </cell>
          <cell r="AKG49">
            <v>1543376.399999998</v>
          </cell>
          <cell r="AKH49">
            <v>92.206278420100404</v>
          </cell>
          <cell r="AKI49">
            <v>-2.4872948695128789</v>
          </cell>
          <cell r="AKJ49">
            <v>938.58</v>
          </cell>
          <cell r="AKK49">
            <v>1596.8395</v>
          </cell>
          <cell r="AKL49">
            <v>2056.77</v>
          </cell>
          <cell r="AKM49">
            <v>-7.159580200379807</v>
          </cell>
          <cell r="AKN49">
            <v>-7.1349957209946986</v>
          </cell>
          <cell r="AKO49">
            <v>-7.1255251565569022</v>
          </cell>
          <cell r="AKP49">
            <v>8.5876490212549533E-2</v>
          </cell>
          <cell r="AKQ49">
            <v>1</v>
          </cell>
          <cell r="AKR49">
            <v>0.82168785012210799</v>
          </cell>
          <cell r="AKS49">
            <v>0.900935671303144</v>
          </cell>
          <cell r="AKT49">
            <v>35.933579999999999</v>
          </cell>
          <cell r="AKU49">
            <v>35.933579999999999</v>
          </cell>
          <cell r="AKV49">
            <v>0.84912257667805302</v>
          </cell>
          <cell r="AKW49">
            <v>-9.7034478099013999E-3</v>
          </cell>
          <cell r="AKX49">
            <v>-2.1424515734233551E-2</v>
          </cell>
          <cell r="AKY49">
            <v>-5.4865316987558373E-2</v>
          </cell>
          <cell r="AKZ49">
            <v>1666.409182054671</v>
          </cell>
          <cell r="ALA49">
            <v>-7.96893499344975E-2</v>
          </cell>
          <cell r="ALB49">
            <v>79.737400107139607</v>
          </cell>
          <cell r="ALC49">
            <v>-1.9621910349726159</v>
          </cell>
          <cell r="ALD49">
            <v>-0.31529570663031409</v>
          </cell>
          <cell r="ALE49">
            <v>81.333315124967754</v>
          </cell>
          <cell r="ALF49">
            <v>79.989603893967882</v>
          </cell>
          <cell r="ALG49">
            <v>59.921491357953613</v>
          </cell>
          <cell r="ALH49">
            <v>59.50156863152295</v>
          </cell>
          <cell r="ALI49">
            <v>1.367134567686179</v>
          </cell>
          <cell r="ALJ49">
            <v>1.717664806630292</v>
          </cell>
          <cell r="ALK49">
            <v>12.064823000000001</v>
          </cell>
          <cell r="ALL49">
            <v>13.9</v>
          </cell>
          <cell r="ALM49">
            <v>1789.0424227062999</v>
          </cell>
          <cell r="ALN49">
            <v>16.663557460601101</v>
          </cell>
          <cell r="ALO49">
            <v>2548.1377186979098</v>
          </cell>
          <cell r="ALP49">
            <v>2240.7094131407689</v>
          </cell>
          <cell r="ALQ49">
            <v>4000403.4933007509</v>
          </cell>
          <cell r="ALR49">
            <v>2209.4299999999998</v>
          </cell>
          <cell r="ALS49">
            <v>3952763.99999998</v>
          </cell>
          <cell r="ALT49">
            <v>119.033074078094</v>
          </cell>
          <cell r="ALU49">
            <v>0.41616621822220262</v>
          </cell>
          <cell r="ALV49">
            <v>2209.4299999999998</v>
          </cell>
          <cell r="ALW49">
            <v>4282.4714999999997</v>
          </cell>
          <cell r="ALX49">
            <v>5406.24</v>
          </cell>
          <cell r="ALY49">
            <v>-7.1675034143303638</v>
          </cell>
          <cell r="ALZ49">
            <v>-7.162129504439803</v>
          </cell>
          <cell r="AMA49">
            <v>-7.1554735347811604</v>
          </cell>
          <cell r="AMB49">
            <v>0.13256336300273941</v>
          </cell>
          <cell r="AMC49">
            <v>1</v>
          </cell>
          <cell r="AMD49">
            <v>0.68322354942652197</v>
          </cell>
          <cell r="AME49">
            <v>0.92463022246694093</v>
          </cell>
          <cell r="AMF49">
            <v>73.727609999999999</v>
          </cell>
          <cell r="AMG49">
            <v>73.727609999999999</v>
          </cell>
          <cell r="AMH49">
            <v>0.79685816910842699</v>
          </cell>
          <cell r="AMI49">
            <v>-2.4073300713536989E-2</v>
          </cell>
          <cell r="AMJ49">
            <v>-1.098703945863274E-2</v>
          </cell>
          <cell r="AMK49">
            <v>-4.5592659739783353E-2</v>
          </cell>
          <cell r="AML49">
            <v>1785.328998860876</v>
          </cell>
          <cell r="AMM49">
            <v>-0.31069750754759712</v>
          </cell>
          <cell r="AMN49">
            <v>2025.1997690921301</v>
          </cell>
          <cell r="AMO49">
            <v>-3.153521670059845</v>
          </cell>
          <cell r="AMP49">
            <v>-2.331388739164431</v>
          </cell>
          <cell r="AMQ49">
            <v>2091.1444628813501</v>
          </cell>
          <cell r="AMR49">
            <v>2073.5420960205879</v>
          </cell>
          <cell r="AMS49">
            <v>68.015127978488735</v>
          </cell>
          <cell r="AMT49">
            <v>68.037235236223793</v>
          </cell>
          <cell r="AMU49">
            <v>-3.5760030191234193E-2</v>
          </cell>
          <cell r="AMV49">
            <v>0.14231620553557531</v>
          </cell>
          <cell r="AMW49">
            <v>5.5864579999999986</v>
          </cell>
          <cell r="AMX49">
            <v>8</v>
          </cell>
          <cell r="AMY49">
            <v>1529.5908004866701</v>
          </cell>
          <cell r="AMZ49">
            <v>311.3736601</v>
          </cell>
          <cell r="ANA49">
            <v>32317.818729442661</v>
          </cell>
          <cell r="ANB49">
            <v>30512.39735960621</v>
          </cell>
          <cell r="ANC49">
            <v>46514772.744055361</v>
          </cell>
          <cell r="AND49">
            <v>29722.732319999999</v>
          </cell>
          <cell r="ANE49">
            <v>45463617.92199982</v>
          </cell>
          <cell r="ANF49">
            <v>4556.66612984927</v>
          </cell>
          <cell r="ANG49">
            <v>-0.25696844277600661</v>
          </cell>
          <cell r="ANH49">
            <v>29694</v>
          </cell>
          <cell r="ANI49">
            <v>47500.194000000003</v>
          </cell>
          <cell r="ANJ49">
            <v>63710.843000000001</v>
          </cell>
          <cell r="ANK49">
            <v>-6.7961725797270676</v>
          </cell>
          <cell r="ANL49">
            <v>-6.7833515516767688</v>
          </cell>
          <cell r="ANM49">
            <v>-6.7789868319433939</v>
          </cell>
          <cell r="ANN49">
            <v>6.4065022125821214E-2</v>
          </cell>
          <cell r="ANO49">
            <v>0.81069400000000003</v>
          </cell>
          <cell r="ANP49">
            <v>0.95011520150861595</v>
          </cell>
          <cell r="ANQ49">
            <v>0.92834192770449309</v>
          </cell>
          <cell r="ANR49">
            <v>2113.8863738969299</v>
          </cell>
          <cell r="ANS49">
            <v>1713.7149999999999</v>
          </cell>
          <cell r="ANT49">
            <v>0.80445410322743005</v>
          </cell>
          <cell r="ANU49">
            <v>-5.2100258195762177E-3</v>
          </cell>
          <cell r="ANV49">
            <v>-5.5194283312205586E-3</v>
          </cell>
          <cell r="ANW49">
            <v>-5.210727632319527E-2</v>
          </cell>
          <cell r="ANX49">
            <v>1524.4548697977391</v>
          </cell>
          <cell r="ANY49">
            <v>0.18252283318742621</v>
          </cell>
          <cell r="ANZ49">
            <v>18579.969407861601</v>
          </cell>
          <cell r="AOA49">
            <v>-1.188094623132341</v>
          </cell>
          <cell r="AOB49">
            <v>-1.1302178003376411</v>
          </cell>
          <cell r="AOC49">
            <v>18803.371250658289</v>
          </cell>
          <cell r="AOD49">
            <v>18792.36405147563</v>
          </cell>
          <cell r="AOE49">
            <v>69.326683807588736</v>
          </cell>
          <cell r="AOF49">
            <v>69.409877399505049</v>
          </cell>
          <cell r="AOG49">
            <v>0.48327926347706551</v>
          </cell>
          <cell r="AOH49">
            <v>0.56104135740913108</v>
          </cell>
          <cell r="AOI49">
            <v>6.0006440000000003</v>
          </cell>
          <cell r="AOJ49">
            <v>8.1</v>
          </cell>
          <cell r="AOK49">
            <v>1671.67943922106</v>
          </cell>
          <cell r="AOL49">
            <v>3592.15064034425</v>
          </cell>
          <cell r="AOM49">
            <v>162801.22457787709</v>
          </cell>
          <cell r="AON49">
            <v>153032.10266331819</v>
          </cell>
          <cell r="AOO49">
            <v>255296092.9738476</v>
          </cell>
          <cell r="AOP49">
            <v>149435</v>
          </cell>
          <cell r="AOQ49">
            <v>249807416.99999911</v>
          </cell>
          <cell r="AOR49">
            <v>43225.458661630502</v>
          </cell>
          <cell r="AOS49">
            <v>-0.47468223217377309</v>
          </cell>
          <cell r="AOT49">
            <v>148414</v>
          </cell>
          <cell r="AOU49">
            <v>234550.51453388401</v>
          </cell>
          <cell r="AOV49">
            <v>314725</v>
          </cell>
          <cell r="AOW49">
            <v>-6.4746559072046974</v>
          </cell>
          <cell r="AOX49">
            <v>-6.4774452254568944</v>
          </cell>
          <cell r="AOY49">
            <v>-6.4768307439253778</v>
          </cell>
          <cell r="AOZ49">
            <v>6.8556063806226086E-2</v>
          </cell>
          <cell r="APA49">
            <v>1.28437</v>
          </cell>
          <cell r="APB49">
            <v>1.35414716097303</v>
          </cell>
          <cell r="APC49">
            <v>0.77738661973260803</v>
          </cell>
          <cell r="APD49">
            <v>12655.208390105599</v>
          </cell>
          <cell r="APE49">
            <v>16253.97</v>
          </cell>
          <cell r="APF49">
            <v>0.85365732358680702</v>
          </cell>
          <cell r="APG49">
            <v>-4.746822321736799E-3</v>
          </cell>
          <cell r="APH49">
            <v>-8.5015689453402411E-3</v>
          </cell>
          <cell r="API49">
            <v>-2.365143774160482E-2</v>
          </cell>
          <cell r="APJ49">
            <v>1668.251880035378</v>
          </cell>
          <cell r="APK49">
            <v>8.3119745396698086E-2</v>
          </cell>
        </row>
        <row r="50">
          <cell r="A50">
            <v>2013</v>
          </cell>
          <cell r="B50">
            <v>365.1974392047</v>
          </cell>
          <cell r="C50">
            <v>-1.123453842297895</v>
          </cell>
          <cell r="D50">
            <v>-1.306222265683088</v>
          </cell>
          <cell r="E50">
            <v>369.34688092991462</v>
          </cell>
          <cell r="F50">
            <v>370.03086474996371</v>
          </cell>
          <cell r="G50">
            <v>68.149314680914031</v>
          </cell>
          <cell r="H50">
            <v>68.224773410788657</v>
          </cell>
          <cell r="I50">
            <v>-0.39124719296204091</v>
          </cell>
          <cell r="J50">
            <v>0.29918868731675369</v>
          </cell>
          <cell r="K50">
            <v>5.4100429999999999</v>
          </cell>
          <cell r="L50">
            <v>5.7</v>
          </cell>
          <cell r="M50">
            <v>1629.67532894892</v>
          </cell>
          <cell r="N50">
            <v>83.733877854578097</v>
          </cell>
          <cell r="O50">
            <v>4484.3447670222586</v>
          </cell>
          <cell r="P50">
            <v>4241.7397868581056</v>
          </cell>
          <cell r="Q50">
            <v>6926462.4671796942</v>
          </cell>
          <cell r="R50">
            <v>4224.0600000000004</v>
          </cell>
          <cell r="S50">
            <v>6883846.3699999759</v>
          </cell>
          <cell r="T50">
            <v>1171.4625797802701</v>
          </cell>
          <cell r="U50">
            <v>-0.49923245348821871</v>
          </cell>
          <cell r="V50">
            <v>4160.42</v>
          </cell>
          <cell r="W50">
            <v>6572.8980000000001</v>
          </cell>
          <cell r="X50">
            <v>8477.23</v>
          </cell>
          <cell r="Y50">
            <v>-6.8067120511059498</v>
          </cell>
          <cell r="Z50">
            <v>-6.7997349777264171</v>
          </cell>
          <cell r="AA50">
            <v>-6.7994255044880454</v>
          </cell>
          <cell r="AB50">
            <v>5.9560305096023329E-2</v>
          </cell>
          <cell r="AC50">
            <v>1</v>
          </cell>
          <cell r="AD50">
            <v>1.1042421728487</v>
          </cell>
          <cell r="AE50">
            <v>0.87950153949454701</v>
          </cell>
          <cell r="AF50">
            <v>321.19171</v>
          </cell>
          <cell r="AG50">
            <v>321.19171</v>
          </cell>
          <cell r="AH50">
            <v>0.84754350734524497</v>
          </cell>
          <cell r="AI50">
            <v>-4.9923245348837009E-3</v>
          </cell>
          <cell r="AJ50">
            <v>-1.916678697217571E-3</v>
          </cell>
          <cell r="AK50">
            <v>-1.759386244272727E-2</v>
          </cell>
          <cell r="AL50">
            <v>1632.929603234852</v>
          </cell>
          <cell r="AM50">
            <v>-0.70468609187321896</v>
          </cell>
          <cell r="AN50">
            <v>440.13719839400198</v>
          </cell>
          <cell r="AO50">
            <v>-1.307414372518567</v>
          </cell>
          <cell r="AP50">
            <v>-1.209291913311106</v>
          </cell>
          <cell r="AQ50">
            <v>445.96784611086701</v>
          </cell>
          <cell r="AR50">
            <v>445.5248949200581</v>
          </cell>
          <cell r="AS50">
            <v>60.184676559062531</v>
          </cell>
          <cell r="AT50">
            <v>60.17569352242279</v>
          </cell>
          <cell r="AU50">
            <v>5.7122095187533972E-2</v>
          </cell>
          <cell r="AV50">
            <v>8.9712596087387908E-2</v>
          </cell>
          <cell r="AW50">
            <v>7.7008989999999997</v>
          </cell>
          <cell r="AX50">
            <v>8.6</v>
          </cell>
          <cell r="AY50">
            <v>1591.50609528411</v>
          </cell>
          <cell r="AZ50">
            <v>94.835791794698508</v>
          </cell>
          <cell r="BA50">
            <v>4980.3287458364357</v>
          </cell>
          <cell r="BB50">
            <v>4596.7986592516054</v>
          </cell>
          <cell r="BC50">
            <v>7297974.2039748803</v>
          </cell>
          <cell r="BD50">
            <v>4552.7</v>
          </cell>
          <cell r="BE50">
            <v>7245649.7999999672</v>
          </cell>
          <cell r="BF50">
            <v>1164.2379922984601</v>
          </cell>
          <cell r="BG50">
            <v>-0.93179599340116326</v>
          </cell>
          <cell r="BH50">
            <v>4631.7</v>
          </cell>
          <cell r="BI50">
            <v>8276.3130000000001</v>
          </cell>
          <cell r="BJ50">
            <v>11159.4</v>
          </cell>
          <cell r="BK50">
            <v>-6.6511939134567273</v>
          </cell>
          <cell r="BL50">
            <v>-6.6420806351190373</v>
          </cell>
          <cell r="BM50">
            <v>-6.6427106531922018</v>
          </cell>
          <cell r="BN50">
            <v>6.9857577123255757E-2</v>
          </cell>
          <cell r="BO50">
            <v>1</v>
          </cell>
          <cell r="BP50">
            <v>1.11683174157779</v>
          </cell>
          <cell r="BQ50">
            <v>0.89657566195244998</v>
          </cell>
          <cell r="BR50">
            <v>394.61630000000002</v>
          </cell>
          <cell r="BS50">
            <v>394.61630000000002</v>
          </cell>
          <cell r="BT50">
            <v>0.92235311639007089</v>
          </cell>
          <cell r="BU50">
            <v>-9.3179599340109005E-3</v>
          </cell>
          <cell r="BV50">
            <v>-6.0184484799085747E-3</v>
          </cell>
          <cell r="BW50">
            <v>-2.1132077689907571E-2</v>
          </cell>
          <cell r="BX50">
            <v>1587.6210260562179</v>
          </cell>
          <cell r="BY50">
            <v>2.7027202274210179E-2</v>
          </cell>
          <cell r="BZ50">
            <v>106.38622508391001</v>
          </cell>
          <cell r="CA50">
            <v>-0.58803284697024338</v>
          </cell>
          <cell r="CB50">
            <v>-2.4641422686534238</v>
          </cell>
          <cell r="CC50">
            <v>107.0155114425454</v>
          </cell>
          <cell r="CD50">
            <v>109.0739627029691</v>
          </cell>
          <cell r="CE50">
            <v>71.462824953787546</v>
          </cell>
          <cell r="CF50">
            <v>70.789607287827721</v>
          </cell>
          <cell r="CG50">
            <v>-1.249449642125366</v>
          </cell>
          <cell r="CH50">
            <v>1.0297281738842481</v>
          </cell>
          <cell r="CI50">
            <v>13.323497</v>
          </cell>
          <cell r="CJ50">
            <v>13.9</v>
          </cell>
          <cell r="CK50">
            <v>1644.97958253204</v>
          </cell>
          <cell r="CL50">
            <v>20.250435300472201</v>
          </cell>
          <cell r="CM50">
            <v>3936.5236979552078</v>
          </cell>
          <cell r="CN50">
            <v>3412.0410811538568</v>
          </cell>
          <cell r="CO50">
            <v>5613451.8180837883</v>
          </cell>
          <cell r="CP50">
            <v>3421.58</v>
          </cell>
          <cell r="CQ50">
            <v>5628429.2399999769</v>
          </cell>
          <cell r="CR50">
            <v>261.39096682872702</v>
          </cell>
          <cell r="CS50">
            <v>1.0569867388218419</v>
          </cell>
          <cell r="CT50">
            <v>3421.58</v>
          </cell>
          <cell r="CU50">
            <v>5560.8779999999997</v>
          </cell>
          <cell r="CV50">
            <v>7160.01</v>
          </cell>
          <cell r="CW50">
            <v>-7.3842015561935517</v>
          </cell>
          <cell r="CX50">
            <v>-7.3734047269844787</v>
          </cell>
          <cell r="CY50">
            <v>-7.3765718952421944</v>
          </cell>
          <cell r="CZ50">
            <v>5.1681965122275249E-2</v>
          </cell>
          <cell r="DA50">
            <v>1.9558</v>
          </cell>
          <cell r="DB50">
            <v>0.94205172887854305</v>
          </cell>
          <cell r="DC50">
            <v>0.77315855445687509</v>
          </cell>
          <cell r="DD50">
            <v>42.056150935678403</v>
          </cell>
          <cell r="DE50">
            <v>82.253419999999892</v>
          </cell>
          <cell r="DF50">
            <v>0.69774315378132001</v>
          </cell>
          <cell r="DG50">
            <v>0.103258315392231</v>
          </cell>
          <cell r="DH50">
            <v>1.26372953213934E-2</v>
          </cell>
          <cell r="DI50">
            <v>-7.3038143920061372E-3</v>
          </cell>
          <cell r="DJ50">
            <v>1645.1888135489489</v>
          </cell>
          <cell r="DK50">
            <v>-8.6334393423348477E-2</v>
          </cell>
          <cell r="DL50">
            <v>17.946912888004501</v>
          </cell>
          <cell r="DM50">
            <v>-9.0636258535379604</v>
          </cell>
          <cell r="DN50">
            <v>-7.2034884327286441</v>
          </cell>
          <cell r="DO50">
            <v>19.735681190784248</v>
          </cell>
          <cell r="DP50">
            <v>19.34007279464829</v>
          </cell>
          <cell r="DQ50">
            <v>65.489218492388673</v>
          </cell>
          <cell r="DR50">
            <v>65.711235712241077</v>
          </cell>
          <cell r="DS50">
            <v>-1.8426605794787501</v>
          </cell>
          <cell r="DT50">
            <v>-0.50138489802034059</v>
          </cell>
          <cell r="DU50">
            <v>9.5380350000000007</v>
          </cell>
          <cell r="DV50">
            <v>15.9</v>
          </cell>
          <cell r="DW50">
            <v>1810.2797357422101</v>
          </cell>
          <cell r="DX50">
            <v>2.6348856685189999</v>
          </cell>
          <cell r="DY50">
            <v>442.45806320773272</v>
          </cell>
          <cell r="DZ50">
            <v>400.25625827865713</v>
          </cell>
          <cell r="EA50">
            <v>731901.32407390722</v>
          </cell>
          <cell r="EB50">
            <v>370.85</v>
          </cell>
          <cell r="EC50">
            <v>671342.23999999859</v>
          </cell>
          <cell r="ED50">
            <v>48.703048400101899</v>
          </cell>
          <cell r="EE50">
            <v>-7.0089209798155139</v>
          </cell>
          <cell r="EF50">
            <v>370.85</v>
          </cell>
          <cell r="EG50">
            <v>673.33699999999999</v>
          </cell>
          <cell r="EH50">
            <v>861.4</v>
          </cell>
          <cell r="EI50">
            <v>-7.193663766989288</v>
          </cell>
          <cell r="EJ50">
            <v>-7.1593002833369406</v>
          </cell>
          <cell r="EK50">
            <v>-7.1547919802991888</v>
          </cell>
          <cell r="EL50">
            <v>5.3780591577916863E-2</v>
          </cell>
          <cell r="EM50">
            <v>1</v>
          </cell>
          <cell r="EN50">
            <v>0.95217738201204705</v>
          </cell>
          <cell r="EO50">
            <v>1.00520630554004</v>
          </cell>
          <cell r="EP50">
            <v>18.04035</v>
          </cell>
          <cell r="EQ50">
            <v>18.04035</v>
          </cell>
          <cell r="ER50">
            <v>0.99244180306350205</v>
          </cell>
          <cell r="ES50">
            <v>-3.9809702720566623E-2</v>
          </cell>
          <cell r="ET50">
            <v>-1.5565580308532849E-2</v>
          </cell>
          <cell r="EU50">
            <v>-0.17061719333000089</v>
          </cell>
          <cell r="EV50">
            <v>1828.5818370998711</v>
          </cell>
          <cell r="EW50">
            <v>-0.29454887392982299</v>
          </cell>
          <cell r="EX50">
            <v>4991.6440063994414</v>
          </cell>
          <cell r="EY50">
            <v>-3.717286594148983</v>
          </cell>
          <cell r="EZ50">
            <v>-4.378030639771624</v>
          </cell>
          <cell r="FA50">
            <v>5184.3615845750592</v>
          </cell>
          <cell r="FB50">
            <v>5220.1853191235286</v>
          </cell>
          <cell r="FC50">
            <v>66.30243112723177</v>
          </cell>
          <cell r="FD50">
            <v>66.106492685765915</v>
          </cell>
          <cell r="FE50">
            <v>-0.12480164710497731</v>
          </cell>
          <cell r="FF50">
            <v>0.70846268893909325</v>
          </cell>
          <cell r="FG50">
            <v>5.3892559999999996</v>
          </cell>
          <cell r="FH50">
            <v>7</v>
          </cell>
          <cell r="FI50">
            <v>1761.2239310448001</v>
          </cell>
          <cell r="FJ50">
            <v>1183.4320037345101</v>
          </cell>
          <cell r="FK50">
            <v>5442.9210445027829</v>
          </cell>
          <cell r="FL50">
            <v>5149.5880955366538</v>
          </cell>
          <cell r="FM50">
            <v>9134959.4958955664</v>
          </cell>
          <cell r="FN50">
            <v>5076.92</v>
          </cell>
          <cell r="FO50">
            <v>8941592.9999999665</v>
          </cell>
          <cell r="FP50">
            <v>14583.978506997901</v>
          </cell>
          <cell r="FQ50">
            <v>-1.7856819674512909</v>
          </cell>
          <cell r="FR50">
            <v>5076.92</v>
          </cell>
          <cell r="FS50">
            <v>8233.5650000000005</v>
          </cell>
          <cell r="FT50">
            <v>10502.38</v>
          </cell>
          <cell r="FU50">
            <v>-5.2442128077079886</v>
          </cell>
          <cell r="FV50">
            <v>-5.2112107567067314</v>
          </cell>
          <cell r="FW50">
            <v>-5.2202381632004293</v>
          </cell>
          <cell r="FX50">
            <v>7.2476005564066207E-2</v>
          </cell>
          <cell r="FY50">
            <v>25.972994</v>
          </cell>
          <cell r="FZ50">
            <v>17.712193247396002</v>
          </cell>
          <cell r="GA50">
            <v>0.85035872750510511</v>
          </cell>
          <cell r="GB50">
            <v>160.513300853956</v>
          </cell>
          <cell r="GC50">
            <v>4169.0110000000004</v>
          </cell>
          <cell r="GD50">
            <v>0.78211847732170303</v>
          </cell>
          <cell r="GE50">
            <v>-3.4880038963723799E-3</v>
          </cell>
          <cell r="GF50">
            <v>-1.3167509697389109E-4</v>
          </cell>
          <cell r="GG50">
            <v>-2.852468815196936E-2</v>
          </cell>
          <cell r="GH50">
            <v>1773.9204236185781</v>
          </cell>
          <cell r="GI50">
            <v>-0.25474951579808058</v>
          </cell>
          <cell r="GJ50">
            <v>3227.8094341607898</v>
          </cell>
          <cell r="GK50">
            <v>-0.9334365879719364</v>
          </cell>
          <cell r="GL50">
            <v>-1.2627237868536809</v>
          </cell>
          <cell r="GM50">
            <v>3258.2228786275718</v>
          </cell>
          <cell r="GN50">
            <v>3269.088998559012</v>
          </cell>
          <cell r="GO50">
            <v>72.092663753662762</v>
          </cell>
          <cell r="GP50">
            <v>72.007503794053008</v>
          </cell>
          <cell r="GQ50">
            <v>0.175583885257069</v>
          </cell>
          <cell r="GR50">
            <v>0.7237780555262141</v>
          </cell>
          <cell r="GS50">
            <v>5.0159770000000004</v>
          </cell>
          <cell r="GT50">
            <v>5</v>
          </cell>
          <cell r="GU50">
            <v>1395.7337934777399</v>
          </cell>
          <cell r="GV50">
            <v>639.2611742344809</v>
          </cell>
          <cell r="GW50">
            <v>44555.727045539847</v>
          </cell>
          <cell r="GX50">
            <v>42320.822024752793</v>
          </cell>
          <cell r="GY50">
            <v>59505024.889061518</v>
          </cell>
          <cell r="GZ50">
            <v>42378</v>
          </cell>
          <cell r="HA50">
            <v>59148406.69999966</v>
          </cell>
          <cell r="HB50">
            <v>9451.7199999999993</v>
          </cell>
          <cell r="HC50">
            <v>-0.58468650724547988</v>
          </cell>
          <cell r="HD50">
            <v>42320</v>
          </cell>
          <cell r="HE50">
            <v>61876.505499999897</v>
          </cell>
          <cell r="HF50">
            <v>80646</v>
          </cell>
          <cell r="HG50">
            <v>-6.7564383501223491</v>
          </cell>
          <cell r="HH50">
            <v>-6.7503791220613589</v>
          </cell>
          <cell r="HI50">
            <v>-6.7509673658728717</v>
          </cell>
          <cell r="HJ50">
            <v>6.2179135980614697E-2</v>
          </cell>
          <cell r="HK50">
            <v>1</v>
          </cell>
          <cell r="HL50">
            <v>1.0733532309867599</v>
          </cell>
          <cell r="HM50">
            <v>0.88830522943975199</v>
          </cell>
          <cell r="HN50">
            <v>2867.28</v>
          </cell>
          <cell r="HO50">
            <v>2867.28</v>
          </cell>
          <cell r="HP50">
            <v>0.84548233187080002</v>
          </cell>
          <cell r="HQ50">
            <v>-5.8468650724551987E-3</v>
          </cell>
          <cell r="HR50">
            <v>-5.991665079581673E-3</v>
          </cell>
          <cell r="HS50">
            <v>-1.005740665183604E-2</v>
          </cell>
          <cell r="HT50">
            <v>1406.0460558695661</v>
          </cell>
          <cell r="HU50">
            <v>-0.38283245290108292</v>
          </cell>
          <cell r="HV50">
            <v>2081.4569942131202</v>
          </cell>
          <cell r="HW50">
            <v>-3.0884848209936639</v>
          </cell>
          <cell r="HX50">
            <v>-1.921697631623287</v>
          </cell>
          <cell r="HY50">
            <v>2147.7911993930111</v>
          </cell>
          <cell r="HZ50">
            <v>2122.2400306188852</v>
          </cell>
          <cell r="IA50">
            <v>70.649937132466405</v>
          </cell>
          <cell r="IB50">
            <v>71.020801994448618</v>
          </cell>
          <cell r="IC50">
            <v>1.01441506451625</v>
          </cell>
          <cell r="ID50">
            <v>0.86093705695002853</v>
          </cell>
          <cell r="IE50">
            <v>5.497001</v>
          </cell>
          <cell r="IF50">
            <v>7.4</v>
          </cell>
          <cell r="IG50">
            <v>1425.7477431590301</v>
          </cell>
          <cell r="IH50">
            <v>389.18477869144903</v>
          </cell>
          <cell r="II50">
            <v>3005.1635624728001</v>
          </cell>
          <cell r="IJ50">
            <v>2839.9696913920352</v>
          </cell>
          <cell r="IK50">
            <v>4031493.6887367088</v>
          </cell>
          <cell r="IL50">
            <v>2768.25</v>
          </cell>
          <cell r="IM50">
            <v>3946826.189999985</v>
          </cell>
          <cell r="IN50">
            <v>5002.7303530117806</v>
          </cell>
          <cell r="IO50">
            <v>-0.184200137053292</v>
          </cell>
          <cell r="IP50">
            <v>2733.42</v>
          </cell>
          <cell r="IQ50">
            <v>4231.3850000000002</v>
          </cell>
          <cell r="IR50">
            <v>5613.26</v>
          </cell>
          <cell r="IS50">
            <v>-5.2128597905836012</v>
          </cell>
          <cell r="IT50">
            <v>-5.2091984160238933</v>
          </cell>
          <cell r="IU50">
            <v>-5.1952843255762957</v>
          </cell>
          <cell r="IV50">
            <v>7.171747971978841E-2</v>
          </cell>
          <cell r="IW50">
            <v>7.4579240000000002</v>
          </cell>
          <cell r="IX50">
            <v>10.1890509617348</v>
          </cell>
          <cell r="IY50">
            <v>0.929440177568717</v>
          </cell>
          <cell r="IZ50">
            <v>259.53002605014399</v>
          </cell>
          <cell r="JA50">
            <v>1935.55521</v>
          </cell>
          <cell r="JB50">
            <v>0.92293611366766204</v>
          </cell>
          <cell r="JC50">
            <v>-4.9248026038391617E-3</v>
          </cell>
          <cell r="JD50">
            <v>-5.1927835640563696E-3</v>
          </cell>
          <cell r="JE50">
            <v>-4.2937586031364633E-2</v>
          </cell>
          <cell r="JF50">
            <v>1419.5551808021719</v>
          </cell>
          <cell r="JG50">
            <v>-0.23483149409402329</v>
          </cell>
          <cell r="JH50">
            <v>23.273845435755302</v>
          </cell>
          <cell r="JI50">
            <v>-0.2419878670741227</v>
          </cell>
          <cell r="JJ50">
            <v>-3.0022183521724699</v>
          </cell>
          <cell r="JK50">
            <v>23.33030193579167</v>
          </cell>
          <cell r="JL50">
            <v>23.994203826491908</v>
          </cell>
          <cell r="JM50">
            <v>66.017360383879165</v>
          </cell>
          <cell r="JN50">
            <v>66.201026704663377</v>
          </cell>
          <cell r="JO50">
            <v>0.18638107435329229</v>
          </cell>
          <cell r="JP50">
            <v>0.76031371448816998</v>
          </cell>
          <cell r="JQ50">
            <v>8.5923090000000002</v>
          </cell>
          <cell r="JR50">
            <v>8.6</v>
          </cell>
          <cell r="JS50">
            <v>1865.84159194475</v>
          </cell>
          <cell r="JT50">
            <v>5.5660036536153701</v>
          </cell>
          <cell r="JU50">
            <v>659.26888253079369</v>
          </cell>
          <cell r="JV50">
            <v>602.62246300290087</v>
          </cell>
          <cell r="JW50">
            <v>1128481.1087571511</v>
          </cell>
          <cell r="JX50">
            <v>600.9</v>
          </cell>
          <cell r="JY50">
            <v>1121184.2125996</v>
          </cell>
          <cell r="JZ50">
            <v>56.544729365457101</v>
          </cell>
          <cell r="KA50">
            <v>-0.21181649781505391</v>
          </cell>
          <cell r="KB50">
            <v>600.9</v>
          </cell>
          <cell r="KC50">
            <v>995.85900000000004</v>
          </cell>
          <cell r="KD50">
            <v>1320.2</v>
          </cell>
          <cell r="KE50">
            <v>-7.3193633929900974</v>
          </cell>
          <cell r="KF50">
            <v>-7.2984157982176132</v>
          </cell>
          <cell r="KG50">
            <v>-7.3211572081190823</v>
          </cell>
          <cell r="KH50">
            <v>6.0648289488826751E-2</v>
          </cell>
          <cell r="KI50">
            <v>1</v>
          </cell>
          <cell r="KJ50">
            <v>0.72374420726675504</v>
          </cell>
          <cell r="KK50">
            <v>0.82338047886834209</v>
          </cell>
          <cell r="KL50">
            <v>19.163229999999999</v>
          </cell>
          <cell r="KM50">
            <v>19.163229999999999</v>
          </cell>
          <cell r="KN50">
            <v>0.72902067521249192</v>
          </cell>
          <cell r="KO50">
            <v>2.027638721253797E-2</v>
          </cell>
          <cell r="KP50">
            <v>8.5374747481390713E-3</v>
          </cell>
          <cell r="KQ50">
            <v>1.706453308559043E-2</v>
          </cell>
          <cell r="KR50">
            <v>1872.6170663036139</v>
          </cell>
          <cell r="KS50">
            <v>-0.47278365180373211</v>
          </cell>
          <cell r="KT50">
            <v>173.265418885358</v>
          </cell>
          <cell r="KU50">
            <v>-18.27164379957896</v>
          </cell>
          <cell r="KV50">
            <v>-8.3953066486769359</v>
          </cell>
          <cell r="KW50">
            <v>212.00159521190201</v>
          </cell>
          <cell r="KX50">
            <v>189.14469613565441</v>
          </cell>
          <cell r="KY50">
            <v>72.446535203860662</v>
          </cell>
          <cell r="KZ50">
            <v>70.485415686606231</v>
          </cell>
          <cell r="LA50">
            <v>-1.647799191901012</v>
          </cell>
          <cell r="LB50">
            <v>-2.89088166165774</v>
          </cell>
          <cell r="LC50">
            <v>9.9763009999999994</v>
          </cell>
          <cell r="LD50">
            <v>27.8</v>
          </cell>
          <cell r="LE50">
            <v>2106.2584667040201</v>
          </cell>
          <cell r="LF50">
            <v>19.7994372741198</v>
          </cell>
          <cell r="LG50">
            <v>5795.3619796791372</v>
          </cell>
          <cell r="LH50">
            <v>5217.1992245467882</v>
          </cell>
          <cell r="LI50">
            <v>10813443.72761221</v>
          </cell>
          <cell r="LJ50">
            <v>4300.67</v>
          </cell>
          <cell r="LK50">
            <v>9058322.5999999773</v>
          </cell>
          <cell r="LL50">
            <v>820.13519093889101</v>
          </cell>
          <cell r="LM50">
            <v>-4.4594111583981864</v>
          </cell>
          <cell r="LN50">
            <v>4287.1400000000003</v>
          </cell>
          <cell r="LO50">
            <v>8222.0725000000002</v>
          </cell>
          <cell r="LP50">
            <v>10965.21</v>
          </cell>
          <cell r="LQ50">
            <v>-7.6059660220821224</v>
          </cell>
          <cell r="LR50">
            <v>-7.5365769798219464</v>
          </cell>
          <cell r="LS50">
            <v>-7.5193158784825718</v>
          </cell>
          <cell r="LT50">
            <v>3.7679181699409793E-2</v>
          </cell>
          <cell r="LU50">
            <v>1</v>
          </cell>
          <cell r="LV50">
            <v>0.87455704099071696</v>
          </cell>
          <cell r="LW50">
            <v>1.02798297055368</v>
          </cell>
          <cell r="LX50">
            <v>178.1139</v>
          </cell>
          <cell r="LY50">
            <v>178.1139</v>
          </cell>
          <cell r="LZ50">
            <v>1.01261397006617</v>
          </cell>
          <cell r="MA50">
            <v>-4.9080999407435641E-2</v>
          </cell>
          <cell r="MB50">
            <v>-1.844766713199639E-3</v>
          </cell>
          <cell r="MC50">
            <v>-8.0795859075265139E-2</v>
          </cell>
          <cell r="MD50">
            <v>2072.6530197917759</v>
          </cell>
          <cell r="ME50">
            <v>-0.19363842746225049</v>
          </cell>
          <cell r="MF50">
            <v>1085.5740035751901</v>
          </cell>
          <cell r="MG50">
            <v>-9.8817181645740266</v>
          </cell>
          <cell r="MH50">
            <v>-5.4018801158410952</v>
          </cell>
          <cell r="MI50">
            <v>1204.6101872621871</v>
          </cell>
          <cell r="MJ50">
            <v>1147.5640371125139</v>
          </cell>
          <cell r="MK50">
            <v>68.732551089097896</v>
          </cell>
          <cell r="ML50">
            <v>68.56213155898368</v>
          </cell>
          <cell r="MM50">
            <v>0.23923807442383091</v>
          </cell>
          <cell r="MN50">
            <v>0.11538535428829989</v>
          </cell>
          <cell r="MO50">
            <v>16.472996999999999</v>
          </cell>
          <cell r="MP50">
            <v>26.1</v>
          </cell>
          <cell r="MQ50">
            <v>1688.10880163512</v>
          </cell>
          <cell r="MR50">
            <v>191.13100239944001</v>
          </cell>
          <cell r="MS50">
            <v>24171.178049839411</v>
          </cell>
          <cell r="MT50">
            <v>20189.460614824711</v>
          </cell>
          <cell r="MU50">
            <v>34240139.191180728</v>
          </cell>
          <cell r="MV50">
            <v>17906.900000000001</v>
          </cell>
          <cell r="MW50">
            <v>30228795.499999929</v>
          </cell>
          <cell r="MX50">
            <v>4074.9257931212601</v>
          </cell>
          <cell r="MY50">
            <v>0.99882361861757252</v>
          </cell>
          <cell r="MZ50">
            <v>17956.2</v>
          </cell>
          <cell r="NA50">
            <v>35254.414499999999</v>
          </cell>
          <cell r="NB50">
            <v>46581.120000000003</v>
          </cell>
          <cell r="NC50">
            <v>-7.115347162627236</v>
          </cell>
          <cell r="ND50">
            <v>-7.1077989203597447</v>
          </cell>
          <cell r="NE50">
            <v>-7.0922924011457651</v>
          </cell>
          <cell r="NF50">
            <v>4.1583630185035511E-2</v>
          </cell>
          <cell r="NG50">
            <v>1</v>
          </cell>
          <cell r="NH50">
            <v>0.934838975960119</v>
          </cell>
          <cell r="NI50">
            <v>0.94480154887843004</v>
          </cell>
          <cell r="NJ50">
            <v>1025.652</v>
          </cell>
          <cell r="NK50">
            <v>1025.652</v>
          </cell>
          <cell r="NL50">
            <v>0.87983168188728</v>
          </cell>
          <cell r="NM50">
            <v>-1.878726450469281E-2</v>
          </cell>
          <cell r="NN50">
            <v>-1.959016760146751E-2</v>
          </cell>
          <cell r="NO50">
            <v>-5.7376551341517923E-2</v>
          </cell>
          <cell r="NP50">
            <v>1695.9412559065049</v>
          </cell>
          <cell r="NQ50">
            <v>-0.13593644395030191</v>
          </cell>
          <cell r="NR50">
            <v>223.11199496697699</v>
          </cell>
          <cell r="NS50">
            <v>-2.608279505584465</v>
          </cell>
          <cell r="NT50">
            <v>-2.42697540513156</v>
          </cell>
          <cell r="NU50">
            <v>229.08723024332471</v>
          </cell>
          <cell r="NV50">
            <v>228.66155465955589</v>
          </cell>
          <cell r="NW50">
            <v>67.339001217328175</v>
          </cell>
          <cell r="NX50">
            <v>67.493763176252571</v>
          </cell>
          <cell r="NY50">
            <v>-0.5129086206237865</v>
          </cell>
          <cell r="NZ50">
            <v>-0.12540975454955469</v>
          </cell>
          <cell r="OA50">
            <v>7.7334189999999996</v>
          </cell>
          <cell r="OB50">
            <v>8.3000000000000007</v>
          </cell>
          <cell r="OC50">
            <v>1610.4287185989299</v>
          </cell>
          <cell r="OD50">
            <v>50.835021566358712</v>
          </cell>
          <cell r="OE50">
            <v>2758.5608801249082</v>
          </cell>
          <cell r="OF50">
            <v>2545.2298088947609</v>
          </cell>
          <cell r="OG50">
            <v>4109801.9369940748</v>
          </cell>
          <cell r="OH50">
            <v>2523.8000000000002</v>
          </cell>
          <cell r="OI50">
            <v>4064399.99999998</v>
          </cell>
          <cell r="OJ50">
            <v>695.53564353028298</v>
          </cell>
          <cell r="OK50">
            <v>-1.0801025647751761</v>
          </cell>
          <cell r="OL50">
            <v>2519</v>
          </cell>
          <cell r="OM50">
            <v>4087.1344999999901</v>
          </cell>
          <cell r="ON50">
            <v>5439</v>
          </cell>
          <cell r="OO50">
            <v>-6.7745197732056024</v>
          </cell>
          <cell r="OP50">
            <v>-6.756398295500782</v>
          </cell>
          <cell r="OQ50">
            <v>-6.7553114480952772</v>
          </cell>
          <cell r="OR50">
            <v>6.3477977001031902E-2</v>
          </cell>
          <cell r="OS50">
            <v>1</v>
          </cell>
          <cell r="OT50">
            <v>1.2542470342507299</v>
          </cell>
          <cell r="OU50">
            <v>0.91208453418256996</v>
          </cell>
          <cell r="OV50">
            <v>203.49700000000001</v>
          </cell>
          <cell r="OW50">
            <v>203.49700000000001</v>
          </cell>
          <cell r="OX50">
            <v>0.97174469659441898</v>
          </cell>
          <cell r="OY50">
            <v>-7.7157822821686262E-3</v>
          </cell>
          <cell r="OZ50">
            <v>-1.4203657626578939E-3</v>
          </cell>
          <cell r="PA50">
            <v>-4.944779399936447E-2</v>
          </cell>
          <cell r="PB50">
            <v>1614.7076081820339</v>
          </cell>
          <cell r="PC50">
            <v>-0.36718004157764161</v>
          </cell>
          <cell r="PD50">
            <v>2297.9598083692599</v>
          </cell>
          <cell r="PE50">
            <v>-1.7835260168362119</v>
          </cell>
          <cell r="PF50">
            <v>-0.58036270590251515</v>
          </cell>
          <cell r="PG50">
            <v>2339.6887662279291</v>
          </cell>
          <cell r="PH50">
            <v>2311.3741619993712</v>
          </cell>
          <cell r="PI50">
            <v>63.862431245533742</v>
          </cell>
          <cell r="PJ50">
            <v>63.646505543593449</v>
          </cell>
          <cell r="PK50">
            <v>0.81946007189062087</v>
          </cell>
          <cell r="PL50">
            <v>0.24475762225018019</v>
          </cell>
          <cell r="PM50">
            <v>8.784676000000001</v>
          </cell>
          <cell r="PN50">
            <v>10.3</v>
          </cell>
          <cell r="PO50">
            <v>1512.7971067569999</v>
          </cell>
          <cell r="PP50">
            <v>479.96619763341602</v>
          </cell>
          <cell r="PQ50">
            <v>30337.43464685736</v>
          </cell>
          <cell r="PR50">
            <v>27672.389306419202</v>
          </cell>
          <cell r="PS50">
            <v>41976262.265952803</v>
          </cell>
          <cell r="PT50">
            <v>27305</v>
          </cell>
          <cell r="PU50">
            <v>41306924.999999881</v>
          </cell>
          <cell r="PV50">
            <v>6999.6227022637186</v>
          </cell>
          <cell r="PW50">
            <v>-0.27389678926421629</v>
          </cell>
          <cell r="PX50">
            <v>27702</v>
          </cell>
          <cell r="PY50">
            <v>47665.514999999999</v>
          </cell>
          <cell r="PZ50">
            <v>65684</v>
          </cell>
          <cell r="QA50">
            <v>-6.7577385336157789</v>
          </cell>
          <cell r="QB50">
            <v>-6.7542279025447316</v>
          </cell>
          <cell r="QC50">
            <v>-6.7501904818101739</v>
          </cell>
          <cell r="QD50">
            <v>5.567765379428137E-2</v>
          </cell>
          <cell r="QE50">
            <v>1</v>
          </cell>
          <cell r="QF50">
            <v>1.12441148192462</v>
          </cell>
          <cell r="QG50">
            <v>0.92271061150747202</v>
          </cell>
          <cell r="QH50">
            <v>2120.3519000000001</v>
          </cell>
          <cell r="QI50">
            <v>2120.3519000000001</v>
          </cell>
          <cell r="QJ50">
            <v>0.92975174957405604</v>
          </cell>
          <cell r="QK50">
            <v>7.4504680704658398E-3</v>
          </cell>
          <cell r="QL50">
            <v>-3.4941404180507851E-3</v>
          </cell>
          <cell r="QM50">
            <v>-5.2342538596525733E-2</v>
          </cell>
          <cell r="QN50">
            <v>1516.9005394201911</v>
          </cell>
          <cell r="QO50">
            <v>-0.31671919660738462</v>
          </cell>
          <cell r="QP50">
            <v>47.979576453481897</v>
          </cell>
          <cell r="QQ50">
            <v>-4.4804361312120946</v>
          </cell>
          <cell r="QR50">
            <v>-3.7517974787196979</v>
          </cell>
          <cell r="QS50">
            <v>50.230104190372849</v>
          </cell>
          <cell r="QT50">
            <v>49.849841551974663</v>
          </cell>
          <cell r="QU50">
            <v>56.042423051666589</v>
          </cell>
          <cell r="QV50">
            <v>57.167890635737962</v>
          </cell>
          <cell r="QW50">
            <v>1.870018026482434</v>
          </cell>
          <cell r="QX50">
            <v>0.50308232661038232</v>
          </cell>
          <cell r="QY50">
            <v>12.364178000000001</v>
          </cell>
          <cell r="QZ50">
            <v>17.3</v>
          </cell>
          <cell r="RA50">
            <v>1908.48985432015</v>
          </cell>
          <cell r="RB50">
            <v>9.1388381638257687</v>
          </cell>
          <cell r="RC50">
            <v>1853.42932040204</v>
          </cell>
          <cell r="RD50">
            <v>1624.2680201233411</v>
          </cell>
          <cell r="RE50">
            <v>3073714.601502426</v>
          </cell>
          <cell r="RF50">
            <v>1502.61</v>
          </cell>
          <cell r="RG50">
            <v>2867715.94</v>
          </cell>
          <cell r="RH50">
            <v>108.733770379688</v>
          </cell>
          <cell r="RI50">
            <v>-0.56424942197336181</v>
          </cell>
          <cell r="RJ50">
            <v>1502.61</v>
          </cell>
          <cell r="RK50">
            <v>3242.0810000000001</v>
          </cell>
          <cell r="RL50">
            <v>4254.4799999999996</v>
          </cell>
          <cell r="RM50">
            <v>-7.4352075977795851</v>
          </cell>
          <cell r="RN50">
            <v>-7.4303106350102892</v>
          </cell>
          <cell r="RO50">
            <v>-7.4344595967425438</v>
          </cell>
          <cell r="RP50">
            <v>7.4511795842524361E-2</v>
          </cell>
          <cell r="RQ50">
            <v>1</v>
          </cell>
          <cell r="RR50">
            <v>0.65735048166413401</v>
          </cell>
          <cell r="RS50">
            <v>0.93927798724303802</v>
          </cell>
          <cell r="RT50">
            <v>45.066160000000004</v>
          </cell>
          <cell r="RU50">
            <v>45.066160000000004</v>
          </cell>
          <cell r="RV50">
            <v>0.94704918499340807</v>
          </cell>
          <cell r="RW50">
            <v>-5.2472501827649391E-2</v>
          </cell>
          <cell r="RX50">
            <v>-2.9268197391902201E-2</v>
          </cell>
          <cell r="RY50">
            <v>-4.434915868085032E-2</v>
          </cell>
          <cell r="RZ50">
            <v>1892.369093906693</v>
          </cell>
          <cell r="SA50">
            <v>-0.85575920601360655</v>
          </cell>
          <cell r="SB50">
            <v>39856.759974489898</v>
          </cell>
          <cell r="SC50">
            <v>-3.8589369921642751</v>
          </cell>
          <cell r="SD50">
            <v>-4.9792270174448756</v>
          </cell>
          <cell r="SE50">
            <v>41456.541801749663</v>
          </cell>
          <cell r="SF50">
            <v>41945.312296930279</v>
          </cell>
          <cell r="SG50">
            <v>57.736529848980219</v>
          </cell>
          <cell r="SH50">
            <v>58.196123297557278</v>
          </cell>
          <cell r="SI50">
            <v>0.73644792055254094</v>
          </cell>
          <cell r="SJ50">
            <v>-0.37430729392258222</v>
          </cell>
          <cell r="SK50">
            <v>6.3801109999999994</v>
          </cell>
          <cell r="SL50">
            <v>9.8000000000000007</v>
          </cell>
          <cell r="SM50">
            <v>1733.9372912487399</v>
          </cell>
          <cell r="SN50">
            <v>8413.3100154614094</v>
          </cell>
          <cell r="SO50">
            <v>4489.9374113121776</v>
          </cell>
          <cell r="SP50">
            <v>4203.4744206399346</v>
          </cell>
          <cell r="SQ50">
            <v>7339261.0564639047</v>
          </cell>
          <cell r="SR50">
            <v>4017.94</v>
          </cell>
          <cell r="SS50">
            <v>6966855.9999999618</v>
          </cell>
          <cell r="ST50">
            <v>88510.710043869301</v>
          </cell>
          <cell r="SU50">
            <v>-3.0165433740656828</v>
          </cell>
          <cell r="SV50">
            <v>4017.94</v>
          </cell>
          <cell r="SW50">
            <v>7715.183</v>
          </cell>
          <cell r="SX50">
            <v>9872.73</v>
          </cell>
          <cell r="SY50">
            <v>-3.635598782269589</v>
          </cell>
          <cell r="SZ50">
            <v>-3.6207888701448732</v>
          </cell>
          <cell r="TA50">
            <v>-3.630093291665359</v>
          </cell>
          <cell r="TB50">
            <v>8.2261359851228538E-2</v>
          </cell>
          <cell r="TC50">
            <v>296.84791100000001</v>
          </cell>
          <cell r="TD50">
            <v>173.14106884325901</v>
          </cell>
          <cell r="TE50">
            <v>0.90048709101381608</v>
          </cell>
          <cell r="TF50">
            <v>102.218485883163</v>
          </cell>
          <cell r="TG50">
            <v>30343.344000000001</v>
          </cell>
          <cell r="TH50">
            <v>0.78646431862157695</v>
          </cell>
          <cell r="TI50">
            <v>-2.0579190088934048E-2</v>
          </cell>
          <cell r="TJ50">
            <v>-1.033552069407394E-2</v>
          </cell>
          <cell r="TK50">
            <v>-2.2392062951889231E-2</v>
          </cell>
          <cell r="TL50">
            <v>1745.9987434267721</v>
          </cell>
          <cell r="TM50">
            <v>-0.1316684964374093</v>
          </cell>
          <cell r="TN50">
            <v>208.031068771158</v>
          </cell>
          <cell r="TO50">
            <v>-2.4683759541079602</v>
          </cell>
          <cell r="TP50">
            <v>-13.2808521658584</v>
          </cell>
          <cell r="TQ50">
            <v>213.29601634980679</v>
          </cell>
          <cell r="TR50">
            <v>239.89058237638201</v>
          </cell>
          <cell r="TS50">
            <v>66.225773537121242</v>
          </cell>
          <cell r="TT50">
            <v>66.187871739375424</v>
          </cell>
          <cell r="TU50">
            <v>-0.78415202614623425</v>
          </cell>
          <cell r="TV50">
            <v>0.83229600612648724</v>
          </cell>
          <cell r="TW50">
            <v>13.189155994510839</v>
          </cell>
          <cell r="TX50">
            <v>13.8</v>
          </cell>
          <cell r="TY50">
            <v>1696.5693166358801</v>
          </cell>
          <cell r="TZ50">
            <v>38.730762500120598</v>
          </cell>
          <cell r="UA50">
            <v>2241.442679212546</v>
          </cell>
          <cell r="UB50">
            <v>1945.81530772366</v>
          </cell>
          <cell r="UC50">
            <v>3296757.5633741212</v>
          </cell>
          <cell r="UD50">
            <v>1933.23</v>
          </cell>
          <cell r="UE50">
            <v>3279858.699999982</v>
          </cell>
          <cell r="UF50">
            <v>575.54181549082102</v>
          </cell>
          <cell r="UG50">
            <v>-2.7059702358108839</v>
          </cell>
          <cell r="UH50">
            <v>1937.16</v>
          </cell>
          <cell r="UI50">
            <v>3386.4854999999998</v>
          </cell>
          <cell r="UJ50">
            <v>4620.04</v>
          </cell>
          <cell r="UK50">
            <v>-6.6388238071942398</v>
          </cell>
          <cell r="UL50">
            <v>-6.5895827897069683</v>
          </cell>
          <cell r="UM50">
            <v>-6.617170702159993</v>
          </cell>
          <cell r="UN50">
            <v>5.7590146355356198E-2</v>
          </cell>
          <cell r="UO50">
            <v>1</v>
          </cell>
          <cell r="UP50">
            <v>1.1238415014499901</v>
          </cell>
          <cell r="UQ50">
            <v>0.88060269594403096</v>
          </cell>
          <cell r="UR50">
            <v>183.19272000000001</v>
          </cell>
          <cell r="US50">
            <v>183.19272000000001</v>
          </cell>
          <cell r="UT50">
            <v>1.3022511152318801</v>
          </cell>
          <cell r="UU50" t="e">
            <v>#N/A</v>
          </cell>
          <cell r="UV50" t="e">
            <v>#N/A</v>
          </cell>
          <cell r="UW50">
            <v>8.9965573687889808E-3</v>
          </cell>
          <cell r="UX50">
            <v>1694.280824232429</v>
          </cell>
          <cell r="UY50">
            <v>0.35121719284860742</v>
          </cell>
          <cell r="UZ50">
            <v>1743.9967011609999</v>
          </cell>
          <cell r="VA50">
            <v>-4.916137726413206</v>
          </cell>
          <cell r="VB50">
            <v>-2.7989300962172892</v>
          </cell>
          <cell r="VC50">
            <v>1834.166870654625</v>
          </cell>
          <cell r="VD50">
            <v>1794.215539898219</v>
          </cell>
          <cell r="VE50">
            <v>60.599076588951782</v>
          </cell>
          <cell r="VF50">
            <v>60.612126996207813</v>
          </cell>
          <cell r="VG50">
            <v>4.5024094067880327E-2</v>
          </cell>
          <cell r="VH50">
            <v>-0.1455214911792346</v>
          </cell>
          <cell r="VI50">
            <v>9.516667</v>
          </cell>
          <cell r="VJ50">
            <v>12.4</v>
          </cell>
          <cell r="VK50">
            <v>1687.4782181908499</v>
          </cell>
          <cell r="VL50">
            <v>291.60859901123098</v>
          </cell>
          <cell r="VM50">
            <v>27567.579415776181</v>
          </cell>
          <cell r="VN50">
            <v>24944.064682816221</v>
          </cell>
          <cell r="VO50">
            <v>42434246.558919899</v>
          </cell>
          <cell r="VP50">
            <v>24144</v>
          </cell>
          <cell r="VQ50">
            <v>40742474.099999882</v>
          </cell>
          <cell r="VR50">
            <v>5994.1892216245496</v>
          </cell>
          <cell r="VS50">
            <v>2.1160965655009019</v>
          </cell>
          <cell r="VT50">
            <v>23874.3</v>
          </cell>
          <cell r="VU50">
            <v>45481.953500000003</v>
          </cell>
          <cell r="VV50">
            <v>60311.6</v>
          </cell>
          <cell r="VW50">
            <v>-6.9703644249844459</v>
          </cell>
          <cell r="VX50">
            <v>-6.9596139353280808</v>
          </cell>
          <cell r="VY50">
            <v>-6.9463984920425164</v>
          </cell>
          <cell r="VZ50">
            <v>5.349210453142425E-2</v>
          </cell>
          <cell r="WA50">
            <v>1</v>
          </cell>
          <cell r="WB50">
            <v>1.02142500985079</v>
          </cell>
          <cell r="WC50">
            <v>0.92962371942601907</v>
          </cell>
          <cell r="WD50">
            <v>1621.2607</v>
          </cell>
          <cell r="WE50">
            <v>1621.2607</v>
          </cell>
          <cell r="WF50">
            <v>0.92304966081072803</v>
          </cell>
          <cell r="WG50">
            <v>2.1160965655006438E-2</v>
          </cell>
          <cell r="WH50">
            <v>5.8488639045376888E-3</v>
          </cell>
          <cell r="WI50">
            <v>-8.3085477816579462E-2</v>
          </cell>
          <cell r="WJ50">
            <v>1701.1760953359189</v>
          </cell>
          <cell r="WK50">
            <v>-0.6457630579362772</v>
          </cell>
          <cell r="WL50">
            <v>39.913872772393297</v>
          </cell>
          <cell r="WM50">
            <v>-1.1805091406236421</v>
          </cell>
          <cell r="WN50">
            <v>-2.0443277011036098</v>
          </cell>
          <cell r="WO50">
            <v>40.39068854259952</v>
          </cell>
          <cell r="WP50">
            <v>40.746872371619659</v>
          </cell>
          <cell r="WQ50">
            <v>64.991103403814975</v>
          </cell>
          <cell r="WR50">
            <v>65.26754725069182</v>
          </cell>
          <cell r="WS50">
            <v>2.6770563786126189</v>
          </cell>
          <cell r="WT50">
            <v>1.2787821045864509</v>
          </cell>
          <cell r="WU50">
            <v>10.604445999999999</v>
          </cell>
          <cell r="WV50">
            <v>11.8</v>
          </cell>
          <cell r="WW50">
            <v>1876.3124335894699</v>
          </cell>
          <cell r="WX50">
            <v>7.3342282882720804</v>
          </cell>
          <cell r="WY50">
            <v>1478.7576806023089</v>
          </cell>
          <cell r="WZ50">
            <v>1321.9436208919849</v>
          </cell>
          <cell r="XA50">
            <v>2499888.466082443</v>
          </cell>
          <cell r="XB50">
            <v>1298.74</v>
          </cell>
          <cell r="XC50">
            <v>2436842.0099999881</v>
          </cell>
          <cell r="XD50">
            <v>74.030271382374295</v>
          </cell>
          <cell r="XE50">
            <v>1.2177305463341841</v>
          </cell>
          <cell r="XF50">
            <v>1298.74</v>
          </cell>
          <cell r="XG50">
            <v>2265.6860000000001</v>
          </cell>
          <cell r="XH50">
            <v>2961.25</v>
          </cell>
          <cell r="XI50">
            <v>-7.3788807523228472</v>
          </cell>
          <cell r="XJ50">
            <v>-7.3820694750178451</v>
          </cell>
          <cell r="XK50">
            <v>-7.3836084909482453</v>
          </cell>
          <cell r="XL50">
            <v>7.3443306188887766E-2</v>
          </cell>
          <cell r="XM50">
            <v>1</v>
          </cell>
          <cell r="XN50">
            <v>0.61419396004298399</v>
          </cell>
          <cell r="XO50">
            <v>0.873732052984865</v>
          </cell>
          <cell r="XP50">
            <v>34.874029999999998</v>
          </cell>
          <cell r="XQ50">
            <v>34.874029999999998</v>
          </cell>
          <cell r="XR50">
            <v>0.72918627281178505</v>
          </cell>
          <cell r="XS50">
            <v>1.8122961622064591E-2</v>
          </cell>
          <cell r="XT50">
            <v>9.7364772564529963E-3</v>
          </cell>
          <cell r="XU50">
            <v>-1.7551509015650672E-2</v>
          </cell>
          <cell r="XV50">
            <v>1891.070410699994</v>
          </cell>
          <cell r="XW50">
            <v>-0.27191844126785991</v>
          </cell>
          <cell r="XX50">
            <v>55.626252227074097</v>
          </cell>
          <cell r="XY50">
            <v>-1.71752454475923</v>
          </cell>
          <cell r="XZ50">
            <v>-1.6447672536235911</v>
          </cell>
          <cell r="YA50">
            <v>56.598342654084938</v>
          </cell>
          <cell r="YB50">
            <v>56.556474601117223</v>
          </cell>
          <cell r="YC50">
            <v>59.809761917818712</v>
          </cell>
          <cell r="YD50">
            <v>59.645955098875653</v>
          </cell>
          <cell r="YE50">
            <v>1.130297719311546</v>
          </cell>
          <cell r="YF50">
            <v>-0.40544152530328498</v>
          </cell>
          <cell r="YG50">
            <v>5.5039610000000003</v>
          </cell>
          <cell r="YH50">
            <v>5.9</v>
          </cell>
          <cell r="YI50">
            <v>1506.28152720859</v>
          </cell>
          <cell r="YJ50">
            <v>10.1911608979227</v>
          </cell>
          <cell r="YK50">
            <v>247.71501966158891</v>
          </cell>
          <cell r="YL50">
            <v>387.8339224717306</v>
          </cell>
          <cell r="YM50">
            <v>587330.67724031035</v>
          </cell>
          <cell r="YN50">
            <v>385.54</v>
          </cell>
          <cell r="YO50">
            <v>580731.7799999998</v>
          </cell>
          <cell r="YP50">
            <v>121.73126786985</v>
          </cell>
          <cell r="YQ50">
            <v>1.802105781763053</v>
          </cell>
          <cell r="YR50">
            <v>233.74</v>
          </cell>
          <cell r="YS50">
            <v>415.308999999999</v>
          </cell>
          <cell r="YT50">
            <v>545.33000000000004</v>
          </cell>
          <cell r="YU50">
            <v>-6.2888090902928999</v>
          </cell>
          <cell r="YV50">
            <v>-6.2849120990684213</v>
          </cell>
          <cell r="YW50">
            <v>-6.2788289878572394</v>
          </cell>
          <cell r="YX50">
            <v>5.3356961667823131E-2</v>
          </cell>
          <cell r="YY50">
            <v>1</v>
          </cell>
          <cell r="YZ50">
            <v>1.2402475138212301</v>
          </cell>
          <cell r="ZA50">
            <v>0.88257770449084705</v>
          </cell>
          <cell r="ZB50">
            <v>49.09449</v>
          </cell>
          <cell r="ZC50">
            <v>49.09449</v>
          </cell>
          <cell r="ZD50">
            <v>0.82875268175221506</v>
          </cell>
          <cell r="ZE50">
            <v>1.80210578176303E-2</v>
          </cell>
          <cell r="ZF50">
            <v>1.80210578176303E-2</v>
          </cell>
          <cell r="ZG50">
            <v>-4.9549437310152218E-2</v>
          </cell>
          <cell r="ZH50">
            <v>1514.3870693340939</v>
          </cell>
          <cell r="ZI50">
            <v>-0.20512578077692689</v>
          </cell>
          <cell r="ZJ50">
            <v>25.659008946894101</v>
          </cell>
          <cell r="ZK50">
            <v>-0.39809865322656401</v>
          </cell>
          <cell r="ZL50">
            <v>-3.297965132685587</v>
          </cell>
          <cell r="ZM50">
            <v>25.761565391768809</v>
          </cell>
          <cell r="ZN50">
            <v>26.534094119219951</v>
          </cell>
          <cell r="ZO50">
            <v>65.367662121459574</v>
          </cell>
          <cell r="ZP50">
            <v>65.269751845154218</v>
          </cell>
          <cell r="ZQ50">
            <v>-0.1047757158669782</v>
          </cell>
          <cell r="ZR50">
            <v>0.97127456632906117</v>
          </cell>
          <cell r="ZS50">
            <v>11.947207000000001</v>
          </cell>
          <cell r="ZT50">
            <v>11.9</v>
          </cell>
          <cell r="ZU50">
            <v>1927.7460810461</v>
          </cell>
          <cell r="ZV50">
            <v>6.2845451993985701</v>
          </cell>
          <cell r="ZW50">
            <v>1007.149801078041</v>
          </cell>
          <cell r="ZX50">
            <v>886.82352954315877</v>
          </cell>
          <cell r="ZY50">
            <v>1708209.4635846559</v>
          </cell>
          <cell r="ZZ50">
            <v>888.63</v>
          </cell>
          <cell r="AAA50">
            <v>1713052.999999996</v>
          </cell>
          <cell r="AAB50">
            <v>68.87957754788583</v>
          </cell>
          <cell r="AAC50">
            <v>-1.69931019866878</v>
          </cell>
          <cell r="AAD50">
            <v>888.63</v>
          </cell>
          <cell r="AAE50">
            <v>1543.0574999999999</v>
          </cell>
          <cell r="AAF50">
            <v>2012.81</v>
          </cell>
          <cell r="AAG50">
            <v>-7.5663931843323047</v>
          </cell>
          <cell r="AAH50">
            <v>-7.5402775428863249</v>
          </cell>
          <cell r="AAI50">
            <v>-7.5605638203959771</v>
          </cell>
          <cell r="AAJ50">
            <v>6.7045797838857252E-2</v>
          </cell>
          <cell r="AAK50">
            <v>1</v>
          </cell>
          <cell r="AAL50">
            <v>0.69166830606554897</v>
          </cell>
          <cell r="AAM50">
            <v>0.85569127184304805</v>
          </cell>
          <cell r="AAN50">
            <v>21.956189999999999</v>
          </cell>
          <cell r="AAO50">
            <v>21.956189999999999</v>
          </cell>
          <cell r="AAP50">
            <v>0.71005612229189297</v>
          </cell>
          <cell r="AAQ50">
            <v>5.6897964490262631E-2</v>
          </cell>
          <cell r="AAR50">
            <v>3.8008914742261507E-2</v>
          </cell>
          <cell r="AAS50">
            <v>1.5318817105803011E-2</v>
          </cell>
          <cell r="AAT50">
            <v>1926.2112547516961</v>
          </cell>
          <cell r="AAU50">
            <v>-0.4583445529499186</v>
          </cell>
          <cell r="AAV50">
            <v>9.6051215681453499</v>
          </cell>
          <cell r="AAW50">
            <v>-0.79239577373764192</v>
          </cell>
          <cell r="AAX50">
            <v>-4.0681373390133446</v>
          </cell>
          <cell r="AAY50">
            <v>9.6818400595976399</v>
          </cell>
          <cell r="AAZ50">
            <v>10.01244143678192</v>
          </cell>
          <cell r="ABA50">
            <v>60.984096720540776</v>
          </cell>
          <cell r="ABB50">
            <v>60.613338392303874</v>
          </cell>
          <cell r="ABC50">
            <v>3.0115051849352699</v>
          </cell>
          <cell r="ABD50">
            <v>2.254475383002053</v>
          </cell>
          <cell r="ABE50">
            <v>5.7804279999999997</v>
          </cell>
          <cell r="ABF50">
            <v>6.1</v>
          </cell>
          <cell r="ABG50">
            <v>1887.6268547160901</v>
          </cell>
          <cell r="ABH50">
            <v>1.64199652799999</v>
          </cell>
          <cell r="ABI50">
            <v>201.88545231663039</v>
          </cell>
          <cell r="ABJ50">
            <v>190.21560910299331</v>
          </cell>
          <cell r="ABK50">
            <v>362206.37123277341</v>
          </cell>
          <cell r="ABL50">
            <v>190.73</v>
          </cell>
          <cell r="ABM50">
            <v>360027.06999999977</v>
          </cell>
          <cell r="ABN50">
            <v>19.8842166245744</v>
          </cell>
          <cell r="ABO50">
            <v>-0.99268330192425758</v>
          </cell>
          <cell r="ABP50">
            <v>190.73</v>
          </cell>
          <cell r="ABQ50">
            <v>333.07100000000003</v>
          </cell>
          <cell r="ABR50">
            <v>425.23</v>
          </cell>
          <cell r="ABS50">
            <v>-7.1002351723418133</v>
          </cell>
          <cell r="ABT50">
            <v>-7.0921550970691349</v>
          </cell>
          <cell r="ABU50">
            <v>-7.0962023464027331</v>
          </cell>
          <cell r="ABV50">
            <v>5.9422224143648582E-2</v>
          </cell>
          <cell r="ABW50">
            <v>1</v>
          </cell>
          <cell r="ABX50">
            <v>0.80001159463515004</v>
          </cell>
          <cell r="ABY50">
            <v>0.846358887008829</v>
          </cell>
          <cell r="ABZ50">
            <v>8.1293799999999905</v>
          </cell>
          <cell r="ACA50">
            <v>8.1293799999999905</v>
          </cell>
          <cell r="ACB50">
            <v>0.80629356363262605</v>
          </cell>
          <cell r="ACC50">
            <v>-9.9268330192410041E-3</v>
          </cell>
          <cell r="ACD50">
            <v>1.792113989134515E-2</v>
          </cell>
          <cell r="ACE50">
            <v>6.8537164715159636E-3</v>
          </cell>
          <cell r="ACF50">
            <v>1904.188478226594</v>
          </cell>
          <cell r="ACG50">
            <v>-0.77571098688733464</v>
          </cell>
          <cell r="ACH50">
            <v>743.21211803393794</v>
          </cell>
          <cell r="ACI50">
            <v>-3.0043189381511182</v>
          </cell>
          <cell r="ACJ50">
            <v>-2.7468583297853839</v>
          </cell>
          <cell r="ACK50">
            <v>766.23217642034172</v>
          </cell>
          <cell r="ACL50">
            <v>764.2037113352801</v>
          </cell>
          <cell r="ACM50">
            <v>74.722451385927926</v>
          </cell>
          <cell r="ACN50">
            <v>74.549861957060074</v>
          </cell>
          <cell r="ACO50">
            <v>0.38151294770605299</v>
          </cell>
          <cell r="ACP50">
            <v>0.23839980590114609</v>
          </cell>
          <cell r="ACQ50">
            <v>6.5542210000000001</v>
          </cell>
          <cell r="ACR50">
            <v>8.1999999999999993</v>
          </cell>
          <cell r="ACS50">
            <v>1426.6834499369099</v>
          </cell>
          <cell r="ACT50">
            <v>132.562538957399</v>
          </cell>
          <cell r="ACU50">
            <v>9475.8838536379917</v>
          </cell>
          <cell r="ACV50">
            <v>8854.8134841672399</v>
          </cell>
          <cell r="ACW50">
            <v>12683929.71172387</v>
          </cell>
          <cell r="ACX50">
            <v>8719</v>
          </cell>
          <cell r="ACY50">
            <v>12439252.99999992</v>
          </cell>
          <cell r="ACZ50">
            <v>1983.4390958843701</v>
          </cell>
          <cell r="ADA50">
            <v>-0.1334909261610395</v>
          </cell>
          <cell r="ADB50">
            <v>8594</v>
          </cell>
          <cell r="ADC50">
            <v>12710.8</v>
          </cell>
          <cell r="ADD50">
            <v>16804</v>
          </cell>
          <cell r="ADE50">
            <v>-6.6650630812643499</v>
          </cell>
          <cell r="ADF50">
            <v>-6.654676903364817</v>
          </cell>
          <cell r="ADG50">
            <v>-6.647220553283149</v>
          </cell>
          <cell r="ADH50">
            <v>6.2514405044617458E-2</v>
          </cell>
          <cell r="ADI50">
            <v>1</v>
          </cell>
          <cell r="ADJ50">
            <v>1.10574212146614</v>
          </cell>
          <cell r="ADK50">
            <v>0.89552764796228401</v>
          </cell>
          <cell r="ADL50">
            <v>665.56700000000001</v>
          </cell>
          <cell r="ADM50">
            <v>665.56700000000001</v>
          </cell>
          <cell r="ADN50">
            <v>0.87766040761498998</v>
          </cell>
          <cell r="ADO50">
            <v>-1.3349092616081991E-3</v>
          </cell>
          <cell r="ADP50">
            <v>-1.190848015228871E-2</v>
          </cell>
          <cell r="ADQ50">
            <v>-4.9333114825218197E-2</v>
          </cell>
          <cell r="ADR50">
            <v>1432.433301322862</v>
          </cell>
          <cell r="ADS50">
            <v>0.16889038044518581</v>
          </cell>
          <cell r="ADT50">
            <v>1846.2649991485901</v>
          </cell>
          <cell r="ADU50">
            <v>-2.4614544179582531</v>
          </cell>
          <cell r="ADV50">
            <v>-2.5903291317577959</v>
          </cell>
          <cell r="ADW50">
            <v>1892.8568066412849</v>
          </cell>
          <cell r="ADX50">
            <v>1895.36108960462</v>
          </cell>
          <cell r="ADY50">
            <v>58.230445609613582</v>
          </cell>
          <cell r="ADZ50">
            <v>58.029931722139573</v>
          </cell>
          <cell r="AEA50">
            <v>-0.42447765987425612</v>
          </cell>
          <cell r="AEB50">
            <v>1.270677794847241</v>
          </cell>
          <cell r="AEC50">
            <v>8.4905399999999993</v>
          </cell>
          <cell r="AED50">
            <v>10.6</v>
          </cell>
          <cell r="AEE50">
            <v>2034.754562268</v>
          </cell>
          <cell r="AEF50">
            <v>325.02100068088998</v>
          </cell>
          <cell r="AEG50">
            <v>17237.752918306622</v>
          </cell>
          <cell r="AEH50">
            <v>15774.17461167663</v>
          </cell>
          <cell r="AEI50">
            <v>32194609.23960235</v>
          </cell>
          <cell r="AEJ50">
            <v>15463.8</v>
          </cell>
          <cell r="AEK50">
            <v>31465037.599999901</v>
          </cell>
          <cell r="AEL50">
            <v>3514.2574077842801</v>
          </cell>
          <cell r="AEM50">
            <v>-1.717008582377866</v>
          </cell>
          <cell r="AEN50">
            <v>15463.8</v>
          </cell>
          <cell r="AEO50">
            <v>29704.934000000001</v>
          </cell>
          <cell r="AEP50">
            <v>38031.629999999997</v>
          </cell>
          <cell r="AEQ50">
            <v>-6.5585361938683837</v>
          </cell>
          <cell r="AER50">
            <v>-6.5452923512955703</v>
          </cell>
          <cell r="AES50">
            <v>-6.5485129546394516</v>
          </cell>
          <cell r="AET50">
            <v>5.8968683997296677E-2</v>
          </cell>
          <cell r="AEU50">
            <v>4.1971299999999996</v>
          </cell>
          <cell r="AEV50">
            <v>2.4410563786610999</v>
          </cell>
          <cell r="AEW50">
            <v>0.93880096529944201</v>
          </cell>
          <cell r="AEX50">
            <v>390.21140636577798</v>
          </cell>
          <cell r="AEY50">
            <v>1637.768</v>
          </cell>
          <cell r="AEZ50">
            <v>0.85149312411135103</v>
          </cell>
          <cell r="AFA50">
            <v>4.4170536154154866E-3</v>
          </cell>
          <cell r="AFB50">
            <v>-1.391751806443552E-2</v>
          </cell>
          <cell r="AFC50">
            <v>-3.6890396795708567E-2</v>
          </cell>
          <cell r="AFD50">
            <v>2040.9694980662071</v>
          </cell>
          <cell r="AFE50">
            <v>-0.1133381190159488</v>
          </cell>
          <cell r="AFF50">
            <v>191.970121055389</v>
          </cell>
          <cell r="AFG50">
            <v>-3.9855884247471551</v>
          </cell>
          <cell r="AFH50">
            <v>-4.1206295232033234</v>
          </cell>
          <cell r="AFI50">
            <v>199.93886116245091</v>
          </cell>
          <cell r="AFJ50">
            <v>200.22046463253201</v>
          </cell>
          <cell r="AFK50">
            <v>68.025205749950459</v>
          </cell>
          <cell r="AFL50">
            <v>68.208008622724861</v>
          </cell>
          <cell r="AFM50">
            <v>0.82421741222704625</v>
          </cell>
          <cell r="AFN50">
            <v>0.1738794513288511</v>
          </cell>
          <cell r="AFO50">
            <v>14.290274</v>
          </cell>
          <cell r="AFP50">
            <v>17.2</v>
          </cell>
          <cell r="AFQ50">
            <v>1854.48907704573</v>
          </cell>
          <cell r="AFR50">
            <v>28.8653299859482</v>
          </cell>
          <cell r="AFS50">
            <v>5391.9266364369632</v>
          </cell>
          <cell r="AFT50">
            <v>4621.4055462111373</v>
          </cell>
          <cell r="AFU50">
            <v>8610486.7938678693</v>
          </cell>
          <cell r="AFV50">
            <v>4452.55</v>
          </cell>
          <cell r="AFW50">
            <v>8257205.3399999654</v>
          </cell>
          <cell r="AFX50">
            <v>609.96400607258806</v>
          </cell>
          <cell r="AFY50">
            <v>6.5301129962194064</v>
          </cell>
          <cell r="AFZ50">
            <v>4484.9799999999996</v>
          </cell>
          <cell r="AGA50">
            <v>7905.1225000000004</v>
          </cell>
          <cell r="AGB50">
            <v>10473.99</v>
          </cell>
          <cell r="AGC50">
            <v>-7.3396381303275273</v>
          </cell>
          <cell r="AGD50">
            <v>-7.3409949296347854</v>
          </cell>
          <cell r="AGE50">
            <v>-7.3261977749706331</v>
          </cell>
          <cell r="AGF50">
            <v>5.5157608097920488E-2</v>
          </cell>
          <cell r="AGG50">
            <v>1</v>
          </cell>
          <cell r="AGH50">
            <v>0.808504303707128</v>
          </cell>
          <cell r="AGI50">
            <v>0.88907403434285004</v>
          </cell>
          <cell r="AGJ50">
            <v>170.67564999999999</v>
          </cell>
          <cell r="AGK50">
            <v>170.67564999999999</v>
          </cell>
          <cell r="AGL50">
            <v>0.84103586482987891</v>
          </cell>
          <cell r="AGM50">
            <v>6.6089936075068162E-3</v>
          </cell>
          <cell r="AGN50">
            <v>-2.334435701280143E-2</v>
          </cell>
          <cell r="AGO50">
            <v>-7.0362072836740702E-2</v>
          </cell>
          <cell r="AGP50">
            <v>1863.1748951197719</v>
          </cell>
          <cell r="AGQ50">
            <v>-0.1342415887794712</v>
          </cell>
          <cell r="AGR50">
            <v>842.37609647906402</v>
          </cell>
          <cell r="AGS50">
            <v>-2.5922620726595902</v>
          </cell>
          <cell r="AGT50">
            <v>-4.6674315006422606</v>
          </cell>
          <cell r="AGU50">
            <v>864.79381864654295</v>
          </cell>
          <cell r="AGV50">
            <v>883.61837904822539</v>
          </cell>
          <cell r="AGW50">
            <v>61.335865796805372</v>
          </cell>
          <cell r="AGX50">
            <v>61.312964039859082</v>
          </cell>
          <cell r="AGY50">
            <v>7.081022092183531E-2</v>
          </cell>
          <cell r="AGZ50">
            <v>0.77238131362866724</v>
          </cell>
          <cell r="AHA50">
            <v>8.7927890000000009</v>
          </cell>
          <cell r="AHB50">
            <v>9</v>
          </cell>
          <cell r="AHC50">
            <v>1806.4569280000001</v>
          </cell>
          <cell r="AHD50">
            <v>191.50400387151399</v>
          </cell>
          <cell r="AHE50">
            <v>9413.4069598733222</v>
          </cell>
          <cell r="AHF50">
            <v>8585.7059481803462</v>
          </cell>
          <cell r="AHG50">
            <v>15523337.506686719</v>
          </cell>
          <cell r="AHH50">
            <v>8569.4</v>
          </cell>
          <cell r="AHI50">
            <v>15480251.9988032</v>
          </cell>
          <cell r="AHJ50">
            <v>1742.9051996256401</v>
          </cell>
          <cell r="AHK50">
            <v>1.7030053509141221</v>
          </cell>
          <cell r="AHL50">
            <v>8569.4</v>
          </cell>
          <cell r="AHM50">
            <v>15353.0449999999</v>
          </cell>
          <cell r="AHN50">
            <v>19988.689999999999</v>
          </cell>
          <cell r="AHO50">
            <v>-6.6367306525178442</v>
          </cell>
          <cell r="AHP50">
            <v>-6.5863646336555934</v>
          </cell>
          <cell r="AHQ50">
            <v>-6.6122727224584166</v>
          </cell>
          <cell r="AHR50">
            <v>8.5032485179067946E-2</v>
          </cell>
          <cell r="AHS50">
            <v>4.4187380000000003</v>
          </cell>
          <cell r="AHT50">
            <v>2.2251937732957501</v>
          </cell>
          <cell r="AHU50">
            <v>0.82100014702256208</v>
          </cell>
          <cell r="AHV50">
            <v>142.94443345588701</v>
          </cell>
          <cell r="AHW50">
            <v>631.63400000000001</v>
          </cell>
          <cell r="AHX50">
            <v>0.68603489982367605</v>
          </cell>
          <cell r="AHY50">
            <v>2.1639745883454659E-2</v>
          </cell>
          <cell r="AHZ50">
            <v>-3.14020613722105E-3</v>
          </cell>
          <cell r="AIA50">
            <v>-3.4206148648831522E-2</v>
          </cell>
          <cell r="AIB50">
            <v>1808.044393830741</v>
          </cell>
          <cell r="AIC50">
            <v>-0.43727417570103011</v>
          </cell>
          <cell r="AID50">
            <v>4404.7649993356399</v>
          </cell>
          <cell r="AIE50">
            <v>-2.2224797447084499</v>
          </cell>
          <cell r="AIF50">
            <v>-2.380301952663844</v>
          </cell>
          <cell r="AIG50">
            <v>4504.8851595285387</v>
          </cell>
          <cell r="AIH50">
            <v>4512.1682277686959</v>
          </cell>
          <cell r="AII50">
            <v>72.010361459610721</v>
          </cell>
          <cell r="AIJ50">
            <v>71.978157696677826</v>
          </cell>
          <cell r="AIK50">
            <v>0.26684775793901488</v>
          </cell>
          <cell r="AIL50">
            <v>0.37282591361016421</v>
          </cell>
          <cell r="AIM50">
            <v>6.9047820000000009</v>
          </cell>
          <cell r="AIN50">
            <v>8.1</v>
          </cell>
          <cell r="AIO50">
            <v>1615.90160472973</v>
          </cell>
          <cell r="AIP50">
            <v>967.31099802256995</v>
          </cell>
          <cell r="AIQ50">
            <v>5151.1229737061458</v>
          </cell>
          <cell r="AIR50">
            <v>4795.449161819819</v>
          </cell>
          <cell r="AIS50">
            <v>7794846.1288074618</v>
          </cell>
          <cell r="AIT50">
            <v>4736</v>
          </cell>
          <cell r="AIU50">
            <v>7652910.0000000019</v>
          </cell>
          <cell r="AIV50">
            <v>15135.1101498997</v>
          </cell>
          <cell r="AIW50">
            <v>-1.2827982280523951</v>
          </cell>
          <cell r="AIX50">
            <v>4671.8999999999996</v>
          </cell>
          <cell r="AIY50">
            <v>7156.5084999999899</v>
          </cell>
          <cell r="AIZ50">
            <v>9598.9500000000007</v>
          </cell>
          <cell r="AJA50">
            <v>-5.2811159280694584</v>
          </cell>
          <cell r="AJB50">
            <v>-5.2670150404049423</v>
          </cell>
          <cell r="AJC50">
            <v>-5.270585355159696</v>
          </cell>
          <cell r="AJD50">
            <v>4.8020404264163E-2</v>
          </cell>
          <cell r="AJE50">
            <v>8.6498139999999992</v>
          </cell>
          <cell r="AJF50">
            <v>11.910891977988101</v>
          </cell>
          <cell r="AJG50">
            <v>1.0468370911896301</v>
          </cell>
          <cell r="AJH50">
            <v>439.89315839623799</v>
          </cell>
          <cell r="AJI50">
            <v>3804.9940000000001</v>
          </cell>
          <cell r="AJJ50">
            <v>0.87224680695297097</v>
          </cell>
          <cell r="AJK50">
            <v>1.2212095534754811E-2</v>
          </cell>
          <cell r="AJL50">
            <v>-1.1409519671076499E-3</v>
          </cell>
          <cell r="AJM50">
            <v>-2.8539379500340401E-2</v>
          </cell>
          <cell r="AJN50">
            <v>1625.4673682849359</v>
          </cell>
          <cell r="AJO50">
            <v>-0.10464798570559709</v>
          </cell>
          <cell r="AJP50">
            <v>39.556172015481302</v>
          </cell>
          <cell r="AJQ50">
            <v>-8.1815175807546723</v>
          </cell>
          <cell r="AJR50">
            <v>-5.7791074836749274</v>
          </cell>
          <cell r="AJS50">
            <v>43.080838381609162</v>
          </cell>
          <cell r="AJT50">
            <v>41.982378811183153</v>
          </cell>
          <cell r="AJU50">
            <v>64.826478410523066</v>
          </cell>
          <cell r="AJV50">
            <v>65.034653201866888</v>
          </cell>
          <cell r="AJW50">
            <v>-0.68814822484677407</v>
          </cell>
          <cell r="AJX50">
            <v>1.030937482644223</v>
          </cell>
          <cell r="AJY50">
            <v>5.7482829999999998</v>
          </cell>
          <cell r="AJZ50">
            <v>10.1</v>
          </cell>
          <cell r="AKA50">
            <v>1662.28574815197</v>
          </cell>
          <cell r="AKB50">
            <v>7.7480240919538002</v>
          </cell>
          <cell r="AKC50">
            <v>1035.5952337499621</v>
          </cell>
          <cell r="AKD50">
            <v>976.06628897950259</v>
          </cell>
          <cell r="AKE50">
            <v>1625750.5361164019</v>
          </cell>
          <cell r="AKF50">
            <v>928.02</v>
          </cell>
          <cell r="AKG50">
            <v>1542634.4199999911</v>
          </cell>
          <cell r="AKH50">
            <v>91.922753716851702</v>
          </cell>
          <cell r="AKI50">
            <v>1.4497422797952519</v>
          </cell>
          <cell r="AKJ50">
            <v>928.02</v>
          </cell>
          <cell r="AKK50">
            <v>1592.3744999999999</v>
          </cell>
          <cell r="AKL50">
            <v>2059.5500000000002</v>
          </cell>
          <cell r="AKM50">
            <v>-7.1664616826282748</v>
          </cell>
          <cell r="AKN50">
            <v>-7.1262515358954701</v>
          </cell>
          <cell r="AKO50">
            <v>-7.11521578173046</v>
          </cell>
          <cell r="AKP50">
            <v>8.7104142286385494E-2</v>
          </cell>
          <cell r="AKQ50">
            <v>1</v>
          </cell>
          <cell r="AKR50">
            <v>0.817923981024688</v>
          </cell>
          <cell r="AKS50">
            <v>0.91114150241571101</v>
          </cell>
          <cell r="AKT50">
            <v>36.041269999999997</v>
          </cell>
          <cell r="AKU50">
            <v>36.041269999999997</v>
          </cell>
          <cell r="AKV50">
            <v>0.85042944579778901</v>
          </cell>
          <cell r="AKW50">
            <v>-1.231891650999928E-2</v>
          </cell>
          <cell r="AKX50">
            <v>-1.3737717704598029E-2</v>
          </cell>
          <cell r="AKY50">
            <v>-5.1523923919547139E-2</v>
          </cell>
          <cell r="AKZ50">
            <v>1665.6148813582711</v>
          </cell>
          <cell r="ALA50">
            <v>-4.7665405649088832E-2</v>
          </cell>
          <cell r="ALB50">
            <v>80.298208079235195</v>
          </cell>
          <cell r="ALC50">
            <v>-3.2325262308187108</v>
          </cell>
          <cell r="ALD50">
            <v>-2.4073374150233922</v>
          </cell>
          <cell r="ALE50">
            <v>82.98057699715288</v>
          </cell>
          <cell r="ALF50">
            <v>82.278939781274374</v>
          </cell>
          <cell r="ALG50">
            <v>59.546473498716082</v>
          </cell>
          <cell r="ALH50">
            <v>59.670681552242293</v>
          </cell>
          <cell r="ALI50">
            <v>1.5609832794373451</v>
          </cell>
          <cell r="ALJ50">
            <v>1.577902706546652</v>
          </cell>
          <cell r="ALK50">
            <v>11.745844999999999</v>
          </cell>
          <cell r="ALL50">
            <v>14.1</v>
          </cell>
          <cell r="ALM50">
            <v>1771.61409510776</v>
          </cell>
          <cell r="ALN50">
            <v>16.8926063654696</v>
          </cell>
          <cell r="ALO50">
            <v>2557.4188785191741</v>
          </cell>
          <cell r="ALP50">
            <v>2257.0284210475729</v>
          </cell>
          <cell r="ALQ50">
            <v>4009250.7128789811</v>
          </cell>
          <cell r="ALR50">
            <v>2192.25</v>
          </cell>
          <cell r="ALS50">
            <v>3883820.999999987</v>
          </cell>
          <cell r="ALT50">
            <v>120.00146174749899</v>
          </cell>
          <cell r="ALU50">
            <v>0.14421179991810359</v>
          </cell>
          <cell r="ALV50">
            <v>2192.25</v>
          </cell>
          <cell r="ALW50">
            <v>4285.8885</v>
          </cell>
          <cell r="ALX50">
            <v>5413</v>
          </cell>
          <cell r="ALY50">
            <v>-7.1518935815359903</v>
          </cell>
          <cell r="ALZ50">
            <v>-7.1426939308522623</v>
          </cell>
          <cell r="AMA50">
            <v>-7.1396945077156939</v>
          </cell>
          <cell r="AMB50">
            <v>0.13377978195889659</v>
          </cell>
          <cell r="AMC50">
            <v>1</v>
          </cell>
          <cell r="AMD50">
            <v>0.68038169270214199</v>
          </cell>
          <cell r="AME50">
            <v>0.92956831522747607</v>
          </cell>
          <cell r="AMF50">
            <v>74.642669999999995</v>
          </cell>
          <cell r="AMG50">
            <v>74.642669999999995</v>
          </cell>
          <cell r="AMH50">
            <v>0.80594717184745701</v>
          </cell>
          <cell r="AMI50">
            <v>-1.2758119885930221E-3</v>
          </cell>
          <cell r="AMJ50">
            <v>-2.3280478829805319E-4</v>
          </cell>
          <cell r="AMK50">
            <v>-6.8177463651481585E-2</v>
          </cell>
          <cell r="AML50">
            <v>1776.3403754650701</v>
          </cell>
          <cell r="AMM50">
            <v>-0.50347153950566215</v>
          </cell>
          <cell r="AMN50">
            <v>2061.65177462678</v>
          </cell>
          <cell r="AMO50">
            <v>-2.4856888698608031</v>
          </cell>
          <cell r="AMP50">
            <v>-1.844477526893207</v>
          </cell>
          <cell r="AMQ50">
            <v>2114.2043159955988</v>
          </cell>
          <cell r="AMR50">
            <v>2100.3930524557531</v>
          </cell>
          <cell r="AMS50">
            <v>68.184231174620464</v>
          </cell>
          <cell r="AMT50">
            <v>68.167457691383603</v>
          </cell>
          <cell r="AMU50">
            <v>0.70690623396529872</v>
          </cell>
          <cell r="AMV50">
            <v>0.1926821910460674</v>
          </cell>
          <cell r="AMW50">
            <v>5.4926569999999986</v>
          </cell>
          <cell r="AMX50">
            <v>7.6</v>
          </cell>
          <cell r="AMY50">
            <v>1530.72141152533</v>
          </cell>
          <cell r="AMZ50">
            <v>321.39768566579198</v>
          </cell>
          <cell r="ANA50">
            <v>32564.130335391339</v>
          </cell>
          <cell r="ANB50">
            <v>30775.494351035341</v>
          </cell>
          <cell r="ANC50">
            <v>47009492.406623147</v>
          </cell>
          <cell r="AND50">
            <v>30096.66028</v>
          </cell>
          <cell r="ANE50">
            <v>46069602.305999927</v>
          </cell>
          <cell r="ANF50">
            <v>4584.9196670308402</v>
          </cell>
          <cell r="ANG50">
            <v>1.2245182387658149</v>
          </cell>
          <cell r="ANH50">
            <v>30042</v>
          </cell>
          <cell r="ANI50">
            <v>47770.785999999913</v>
          </cell>
          <cell r="ANJ50">
            <v>64138.720999999998</v>
          </cell>
          <cell r="ANK50">
            <v>-6.7891035173874146</v>
          </cell>
          <cell r="ANL50">
            <v>-6.7800327838709951</v>
          </cell>
          <cell r="ANM50">
            <v>-6.7770600100329332</v>
          </cell>
          <cell r="ANN50">
            <v>6.4333032118356823E-2</v>
          </cell>
          <cell r="ANO50">
            <v>0.84916899999999995</v>
          </cell>
          <cell r="ANP50">
            <v>0.96316700554919998</v>
          </cell>
          <cell r="ANQ50">
            <v>0.90497522870807101</v>
          </cell>
          <cell r="ANR50">
            <v>2097.7697019085699</v>
          </cell>
          <cell r="ANS50">
            <v>1781.3610000000001</v>
          </cell>
          <cell r="ANT50">
            <v>0.82197796842191095</v>
          </cell>
          <cell r="ANU50">
            <v>-4.1599153436563258E-4</v>
          </cell>
          <cell r="ANV50">
            <v>-9.8346489256705954E-3</v>
          </cell>
          <cell r="ANW50">
            <v>-1.9099509998918281E-3</v>
          </cell>
          <cell r="ANX50">
            <v>1527.497556023553</v>
          </cell>
          <cell r="ANY50">
            <v>0.19959175480332991</v>
          </cell>
          <cell r="ANZ50">
            <v>18922.1894366538</v>
          </cell>
          <cell r="AOA50">
            <v>-0.97027262843150108</v>
          </cell>
          <cell r="AOB50">
            <v>-1.0389168937930739</v>
          </cell>
          <cell r="AOC50">
            <v>19107.585104880709</v>
          </cell>
          <cell r="AOD50">
            <v>19120.83906392389</v>
          </cell>
          <cell r="AOE50">
            <v>69.235831866052052</v>
          </cell>
          <cell r="AOF50">
            <v>69.236861691572187</v>
          </cell>
          <cell r="AOG50">
            <v>0.32967803694381459</v>
          </cell>
          <cell r="AOH50">
            <v>0.51237897966593948</v>
          </cell>
          <cell r="AOI50">
            <v>5.8962580000000004</v>
          </cell>
          <cell r="AOJ50">
            <v>7.4</v>
          </cell>
          <cell r="AOK50">
            <v>1670.7942264695901</v>
          </cell>
          <cell r="AOL50">
            <v>3720.3993022725999</v>
          </cell>
          <cell r="AOM50">
            <v>163742.17631344401</v>
          </cell>
          <cell r="AON50">
            <v>154087.51514318839</v>
          </cell>
          <cell r="AOO50">
            <v>257297127.29747561</v>
          </cell>
          <cell r="AOP50">
            <v>151623</v>
          </cell>
          <cell r="AOQ50">
            <v>253330832.99999869</v>
          </cell>
          <cell r="AOR50">
            <v>43954.078258920097</v>
          </cell>
          <cell r="AOS50">
            <v>-0.69378989343911179</v>
          </cell>
          <cell r="AOT50">
            <v>150512</v>
          </cell>
          <cell r="AOU50">
            <v>236495.664755665</v>
          </cell>
          <cell r="AOV50">
            <v>317099</v>
          </cell>
          <cell r="AOW50">
            <v>-6.4713591268352593</v>
          </cell>
          <cell r="AOX50">
            <v>-6.4713991037994143</v>
          </cell>
          <cell r="AOY50">
            <v>-6.4717069541287184</v>
          </cell>
          <cell r="AOZ50">
            <v>6.9213370953508935E-2</v>
          </cell>
          <cell r="APA50">
            <v>1.327863</v>
          </cell>
          <cell r="APB50">
            <v>1.38535754290167</v>
          </cell>
          <cell r="APC50">
            <v>0.76679295406404502</v>
          </cell>
          <cell r="APD50">
            <v>12712.669153368901</v>
          </cell>
          <cell r="APE50">
            <v>16880.683000000001</v>
          </cell>
          <cell r="APF50">
            <v>0.86285716505786292</v>
          </cell>
          <cell r="APG50">
            <v>-6.9378989343909002E-3</v>
          </cell>
          <cell r="APH50">
            <v>-6.5297554969880444E-3</v>
          </cell>
          <cell r="API50">
            <v>1.796112918097317E-2</v>
          </cell>
          <cell r="APJ50">
            <v>1669.811646053075</v>
          </cell>
          <cell r="APK50">
            <v>9.349703341345883E-2</v>
          </cell>
        </row>
        <row r="51">
          <cell r="A51">
            <v>2014</v>
          </cell>
          <cell r="B51">
            <v>367.95759698115103</v>
          </cell>
          <cell r="C51">
            <v>-1.3632442962977831</v>
          </cell>
          <cell r="D51">
            <v>-1.6248092322219241</v>
          </cell>
          <cell r="E51">
            <v>373.04308556788851</v>
          </cell>
          <cell r="F51">
            <v>374.03495140328852</v>
          </cell>
          <cell r="G51">
            <v>68.647125112806421</v>
          </cell>
          <cell r="H51">
            <v>68.589746966911321</v>
          </cell>
          <cell r="I51">
            <v>5.0094929867494642E-2</v>
          </cell>
          <cell r="J51">
            <v>0.31590129237315517</v>
          </cell>
          <cell r="K51">
            <v>5.4903449999999996</v>
          </cell>
          <cell r="L51">
            <v>6</v>
          </cell>
          <cell r="M51">
            <v>1621.1044315368999</v>
          </cell>
          <cell r="N51">
            <v>83.462093951662595</v>
          </cell>
          <cell r="O51">
            <v>4534.7596784071166</v>
          </cell>
          <cell r="P51">
            <v>4285.785727141676</v>
          </cell>
          <cell r="Q51">
            <v>6956374.2678270703</v>
          </cell>
          <cell r="R51">
            <v>4266.24</v>
          </cell>
          <cell r="S51">
            <v>6916020.5699999845</v>
          </cell>
          <cell r="T51">
            <v>1184.91967314715</v>
          </cell>
          <cell r="U51">
            <v>-0.33913194267003449</v>
          </cell>
          <cell r="V51">
            <v>4185.05</v>
          </cell>
          <cell r="W51">
            <v>6611.4250000000002</v>
          </cell>
          <cell r="X51">
            <v>8543.93</v>
          </cell>
          <cell r="Y51">
            <v>-6.8062111018072748</v>
          </cell>
          <cell r="Z51">
            <v>-6.79552811603231</v>
          </cell>
          <cell r="AA51">
            <v>-6.7962664915643138</v>
          </cell>
          <cell r="AB51">
            <v>5.975863146897397E-2</v>
          </cell>
          <cell r="AC51">
            <v>1</v>
          </cell>
          <cell r="AD51">
            <v>1.1143949850816599</v>
          </cell>
          <cell r="AE51">
            <v>0.89715087474307398</v>
          </cell>
          <cell r="AF51">
            <v>330.11347999999998</v>
          </cell>
          <cell r="AG51">
            <v>330.11347999999998</v>
          </cell>
          <cell r="AH51">
            <v>0.86454458790755995</v>
          </cell>
          <cell r="AI51">
            <v>-3.3913194266985999E-3</v>
          </cell>
          <cell r="AJ51">
            <v>-9.6827114011499016E-3</v>
          </cell>
          <cell r="AK51">
            <v>-1.405705966345642E-2</v>
          </cell>
          <cell r="AL51">
            <v>1623.1269388417361</v>
          </cell>
          <cell r="AM51">
            <v>-0.6003115121250624</v>
          </cell>
          <cell r="AN51">
            <v>447.90800055556599</v>
          </cell>
          <cell r="AO51">
            <v>-0.54216117537078112</v>
          </cell>
          <cell r="AP51">
            <v>-0.65410991492852455</v>
          </cell>
          <cell r="AQ51">
            <v>450.34962135598749</v>
          </cell>
          <cell r="AR51">
            <v>450.85710155902291</v>
          </cell>
          <cell r="AS51">
            <v>60.279415531531072</v>
          </cell>
          <cell r="AT51">
            <v>60.21552753050085</v>
          </cell>
          <cell r="AU51">
            <v>1.0994331462995</v>
          </cell>
          <cell r="AV51">
            <v>0.10148580860906969</v>
          </cell>
          <cell r="AW51">
            <v>7.5684829999999996</v>
          </cell>
          <cell r="AX51">
            <v>8.6999999999999993</v>
          </cell>
          <cell r="AY51">
            <v>1587.9204237065501</v>
          </cell>
          <cell r="AZ51">
            <v>100.28229223576</v>
          </cell>
          <cell r="BA51">
            <v>4999.2960219099577</v>
          </cell>
          <cell r="BB51">
            <v>4620.9251523720259</v>
          </cell>
          <cell r="BC51">
            <v>7333323.9536929755</v>
          </cell>
          <cell r="BD51">
            <v>4569.2</v>
          </cell>
          <cell r="BE51">
            <v>7255525.9999999683</v>
          </cell>
          <cell r="BF51">
            <v>1183.08880207834</v>
          </cell>
          <cell r="BG51">
            <v>-1.373931117885707</v>
          </cell>
          <cell r="BH51">
            <v>4648.7</v>
          </cell>
          <cell r="BI51">
            <v>8302.3369999999995</v>
          </cell>
          <cell r="BJ51">
            <v>11209.1</v>
          </cell>
          <cell r="BK51">
            <v>-6.6401995819937323</v>
          </cell>
          <cell r="BL51">
            <v>-6.6407920029276246</v>
          </cell>
          <cell r="BM51">
            <v>-6.6416957951061111</v>
          </cell>
          <cell r="BN51">
            <v>6.9944017455671872E-2</v>
          </cell>
          <cell r="BO51">
            <v>1</v>
          </cell>
          <cell r="BP51">
            <v>1.1163748695732201</v>
          </cell>
          <cell r="BQ51">
            <v>0.90411044120155692</v>
          </cell>
          <cell r="BR51">
            <v>404.95830000000001</v>
          </cell>
          <cell r="BS51">
            <v>404.95830000000001</v>
          </cell>
          <cell r="BT51">
            <v>0.91888068044174498</v>
          </cell>
          <cell r="BU51">
            <v>-1.3739311178856E-2</v>
          </cell>
          <cell r="BV51">
            <v>-2.7457418274591228E-3</v>
          </cell>
          <cell r="BW51">
            <v>3.3002351045717821E-3</v>
          </cell>
          <cell r="BX51">
            <v>1586.9817648807</v>
          </cell>
          <cell r="BY51">
            <v>-4.0265350800128268E-2</v>
          </cell>
          <cell r="BZ51">
            <v>107.396315440536</v>
          </cell>
          <cell r="CA51">
            <v>-1.7133653734681451</v>
          </cell>
          <cell r="CB51">
            <v>-3.488652226918687</v>
          </cell>
          <cell r="CC51">
            <v>109.2684838061848</v>
          </cell>
          <cell r="CD51">
            <v>111.2784329704395</v>
          </cell>
          <cell r="CE51">
            <v>71.473623925290966</v>
          </cell>
          <cell r="CF51">
            <v>71.084130894358822</v>
          </cell>
          <cell r="CG51">
            <v>-8.2648247127448116E-2</v>
          </cell>
          <cell r="CH51">
            <v>1.1189774281015199</v>
          </cell>
          <cell r="CI51">
            <v>12.256869999999999</v>
          </cell>
          <cell r="CJ51">
            <v>12.4</v>
          </cell>
          <cell r="CK51">
            <v>1644.0590506585199</v>
          </cell>
          <cell r="CL51">
            <v>20.954809991088698</v>
          </cell>
          <cell r="CM51">
            <v>3898.9219290770438</v>
          </cell>
          <cell r="CN51">
            <v>3421.0361368285789</v>
          </cell>
          <cell r="CO51">
            <v>5625483.4415952805</v>
          </cell>
          <cell r="CP51">
            <v>3434.17</v>
          </cell>
          <cell r="CQ51">
            <v>5645978.2699999698</v>
          </cell>
          <cell r="CR51">
            <v>267.62762003696298</v>
          </cell>
          <cell r="CS51">
            <v>-3.211709708122013</v>
          </cell>
          <cell r="CT51">
            <v>3434.17</v>
          </cell>
          <cell r="CU51">
            <v>5484.94</v>
          </cell>
          <cell r="CV51">
            <v>7073.57</v>
          </cell>
          <cell r="CW51">
            <v>-7.3850280386648262</v>
          </cell>
          <cell r="CX51">
            <v>-7.3605310021749251</v>
          </cell>
          <cell r="CY51">
            <v>-7.3653821209611792</v>
          </cell>
          <cell r="CZ51">
            <v>5.6307059732850509E-2</v>
          </cell>
          <cell r="DA51">
            <v>1.9558</v>
          </cell>
          <cell r="DB51">
            <v>0.92247718175831295</v>
          </cell>
          <cell r="DC51">
            <v>0.78352492499233806</v>
          </cell>
          <cell r="DD51">
            <v>43.024690663667002</v>
          </cell>
          <cell r="DE51">
            <v>84.147689999999997</v>
          </cell>
          <cell r="DF51">
            <v>0.73250279233087301</v>
          </cell>
          <cell r="DG51">
            <v>3.6594727374327E-2</v>
          </cell>
          <cell r="DH51">
            <v>1.676158309906315E-2</v>
          </cell>
          <cell r="DI51">
            <v>1.6662629935792629E-2</v>
          </cell>
          <cell r="DJ51">
            <v>1644.380011375823</v>
          </cell>
          <cell r="DK51">
            <v>-4.916166256818677E-2</v>
          </cell>
          <cell r="DL51">
            <v>17.6281701670618</v>
          </cell>
          <cell r="DM51">
            <v>-9.6274980329037252</v>
          </cell>
          <cell r="DN51">
            <v>-10.005883840373571</v>
          </cell>
          <cell r="DO51">
            <v>19.506121644701221</v>
          </cell>
          <cell r="DP51">
            <v>19.588136335262138</v>
          </cell>
          <cell r="DQ51">
            <v>64.678720974261566</v>
          </cell>
          <cell r="DR51">
            <v>65.607026182904491</v>
          </cell>
          <cell r="DS51">
            <v>-0.53262310523924938</v>
          </cell>
          <cell r="DT51">
            <v>-0.38586213144808917</v>
          </cell>
          <cell r="DU51">
            <v>9.6293500000000005</v>
          </cell>
          <cell r="DV51">
            <v>16.100000000000001</v>
          </cell>
          <cell r="DW51">
            <v>1815.4332572026001</v>
          </cell>
          <cell r="DX51">
            <v>2.4404562860055101</v>
          </cell>
          <cell r="DY51">
            <v>439.36336560916209</v>
          </cell>
          <cell r="DZ51">
            <v>397.05552936287631</v>
          </cell>
          <cell r="EA51">
            <v>724537.77452761738</v>
          </cell>
          <cell r="EB51">
            <v>363.41</v>
          </cell>
          <cell r="EC51">
            <v>659746.59999999695</v>
          </cell>
          <cell r="ED51">
            <v>48.526842245821413</v>
          </cell>
          <cell r="EE51">
            <v>1.6595686622997039</v>
          </cell>
          <cell r="EF51">
            <v>363.41</v>
          </cell>
          <cell r="EG51">
            <v>669.68949999999995</v>
          </cell>
          <cell r="EH51">
            <v>860.4</v>
          </cell>
          <cell r="EI51">
            <v>-7.1989899980416796</v>
          </cell>
          <cell r="EJ51">
            <v>-7.1576871659356822</v>
          </cell>
          <cell r="EK51">
            <v>-7.1586506016136697</v>
          </cell>
          <cell r="EL51">
            <v>5.3726871853888469E-2</v>
          </cell>
          <cell r="EM51">
            <v>1</v>
          </cell>
          <cell r="EN51">
            <v>0.94826067752337495</v>
          </cell>
          <cell r="EO51">
            <v>0.991753530531858</v>
          </cell>
          <cell r="EP51">
            <v>17.482800000000001</v>
          </cell>
          <cell r="EQ51">
            <v>17.482800000000001</v>
          </cell>
          <cell r="ER51">
            <v>0.9542333268314469</v>
          </cell>
          <cell r="ES51">
            <v>-3.1884522314690099E-2</v>
          </cell>
          <cell r="ET51">
            <v>-6.9098233231454399E-3</v>
          </cell>
          <cell r="EU51">
            <v>-3.8832777981772607E-2</v>
          </cell>
          <cell r="EV51">
            <v>1824.77694162886</v>
          </cell>
          <cell r="EW51">
            <v>-0.20807903665092109</v>
          </cell>
          <cell r="EX51">
            <v>5103.7170093190398</v>
          </cell>
          <cell r="EY51">
            <v>-3.0348740372836862</v>
          </cell>
          <cell r="EZ51">
            <v>-4.108323545790638</v>
          </cell>
          <cell r="FA51">
            <v>5263.4562773439293</v>
          </cell>
          <cell r="FB51">
            <v>5322.3774972337569</v>
          </cell>
          <cell r="FC51">
            <v>66.168564339936054</v>
          </cell>
          <cell r="FD51">
            <v>66.257469000424237</v>
          </cell>
          <cell r="FE51">
            <v>1.1172594654638599</v>
          </cell>
          <cell r="FF51">
            <v>0.98578379201397226</v>
          </cell>
          <cell r="FG51">
            <v>4.9825310000000007</v>
          </cell>
          <cell r="FH51">
            <v>6.1</v>
          </cell>
          <cell r="FI51">
            <v>1771.8013624688199</v>
          </cell>
          <cell r="FJ51">
            <v>1216.92900691876</v>
          </cell>
          <cell r="FK51">
            <v>5442.8410422081133</v>
          </cell>
          <cell r="FL51">
            <v>5171.6497999993708</v>
          </cell>
          <cell r="FM51">
            <v>9157448.4489441086</v>
          </cell>
          <cell r="FN51">
            <v>5103.97</v>
          </cell>
          <cell r="FO51">
            <v>9043220.9999999832</v>
          </cell>
          <cell r="FP51">
            <v>14738.3429131662</v>
          </cell>
          <cell r="FQ51">
            <v>2.9495062582235549</v>
          </cell>
          <cell r="FR51">
            <v>5103.97</v>
          </cell>
          <cell r="FS51">
            <v>8214.68299999999</v>
          </cell>
          <cell r="FT51">
            <v>10503.79</v>
          </cell>
          <cell r="FU51">
            <v>-5.2330402130533509</v>
          </cell>
          <cell r="FV51">
            <v>-5.1990867336913356</v>
          </cell>
          <cell r="FW51">
            <v>-5.2103803252802896</v>
          </cell>
          <cell r="FX51">
            <v>7.285834933455268E-2</v>
          </cell>
          <cell r="FY51">
            <v>27.535530999999999</v>
          </cell>
          <cell r="FZ51">
            <v>17.722166071101</v>
          </cell>
          <cell r="GA51">
            <v>0.82381477223643396</v>
          </cell>
          <cell r="GB51">
            <v>158.99424637934101</v>
          </cell>
          <cell r="GC51">
            <v>4377.991</v>
          </cell>
          <cell r="GD51">
            <v>0.79068234823876393</v>
          </cell>
          <cell r="GE51">
            <v>-2.5920628916043312E-4</v>
          </cell>
          <cell r="GF51">
            <v>3.4404889525992198E-3</v>
          </cell>
          <cell r="GG51">
            <v>-8.8834084048240013E-3</v>
          </cell>
          <cell r="GH51">
            <v>1770.70157552919</v>
          </cell>
          <cell r="GI51">
            <v>-0.18145391678964229</v>
          </cell>
          <cell r="GJ51">
            <v>3297.8367263447399</v>
          </cell>
          <cell r="GK51">
            <v>-0.37280643905128752</v>
          </cell>
          <cell r="GL51">
            <v>-0.48501621064264139</v>
          </cell>
          <cell r="GM51">
            <v>3310.1772803900471</v>
          </cell>
          <cell r="GN51">
            <v>3313.9097257205481</v>
          </cell>
          <cell r="GO51">
            <v>72.527174182958873</v>
          </cell>
          <cell r="GP51">
            <v>72.542224404993547</v>
          </cell>
          <cell r="GQ51">
            <v>1.1144030628219781</v>
          </cell>
          <cell r="GR51">
            <v>0.77406338215366688</v>
          </cell>
          <cell r="GS51">
            <v>4.5751559999999998</v>
          </cell>
          <cell r="GT51">
            <v>4.7</v>
          </cell>
          <cell r="GU51">
            <v>1400.00634998596</v>
          </cell>
          <cell r="GV51">
            <v>662.23922717659798</v>
          </cell>
          <cell r="GW51">
            <v>44873.947913219898</v>
          </cell>
          <cell r="GX51">
            <v>42820.894792831343</v>
          </cell>
          <cell r="GY51">
            <v>60012423.937901847</v>
          </cell>
          <cell r="GZ51">
            <v>42756</v>
          </cell>
          <cell r="HA51">
            <v>59858671.499999709</v>
          </cell>
          <cell r="HB51">
            <v>9521.11</v>
          </cell>
          <cell r="HC51">
            <v>0.92149655498570127</v>
          </cell>
          <cell r="HD51">
            <v>42690</v>
          </cell>
          <cell r="HE51">
            <v>61859.073499999999</v>
          </cell>
          <cell r="HF51">
            <v>80983</v>
          </cell>
          <cell r="HG51">
            <v>-6.7452943194941293</v>
          </cell>
          <cell r="HH51">
            <v>-6.7427122131984616</v>
          </cell>
          <cell r="HI51">
            <v>-6.743226732051335</v>
          </cell>
          <cell r="HJ51">
            <v>6.2723951532271033E-2</v>
          </cell>
          <cell r="HK51">
            <v>1</v>
          </cell>
          <cell r="HL51">
            <v>1.0727374154259499</v>
          </cell>
          <cell r="HM51">
            <v>0.90519035589390695</v>
          </cell>
          <cell r="HN51">
            <v>2985.17</v>
          </cell>
          <cell r="HO51">
            <v>2985.17</v>
          </cell>
          <cell r="HP51">
            <v>0.85982201382537093</v>
          </cell>
          <cell r="HQ51">
            <v>9.2149655498573995E-3</v>
          </cell>
          <cell r="HR51">
            <v>7.3056373621195681E-3</v>
          </cell>
          <cell r="HS51">
            <v>-3.6154445159340067E-5</v>
          </cell>
          <cell r="HT51">
            <v>1401.4752430616779</v>
          </cell>
          <cell r="HU51">
            <v>-0.32508272320148629</v>
          </cell>
          <cell r="HV51">
            <v>2108.0580092877799</v>
          </cell>
          <cell r="HW51">
            <v>-2.936044180716435</v>
          </cell>
          <cell r="HX51">
            <v>-1.9580657751636199</v>
          </cell>
          <cell r="HY51">
            <v>2171.8237130296052</v>
          </cell>
          <cell r="HZ51">
            <v>2150.1595474987662</v>
          </cell>
          <cell r="IA51">
            <v>70.294189236444637</v>
          </cell>
          <cell r="IB51">
            <v>70.698615852768867</v>
          </cell>
          <cell r="IC51">
            <v>1.039482762990396</v>
          </cell>
          <cell r="ID51">
            <v>0.82596146421369809</v>
          </cell>
          <cell r="IE51">
            <v>5.455552</v>
          </cell>
          <cell r="IF51">
            <v>6.9</v>
          </cell>
          <cell r="IG51">
            <v>1413.6607314621999</v>
          </cell>
          <cell r="IH51">
            <v>408.95236305927398</v>
          </cell>
          <cell r="II51">
            <v>3009.9140339887931</v>
          </cell>
          <cell r="IJ51">
            <v>2845.7066087092371</v>
          </cell>
          <cell r="IK51">
            <v>4026724.7023356361</v>
          </cell>
          <cell r="IL51">
            <v>2786.2</v>
          </cell>
          <cell r="IM51">
            <v>3938741.5299999812</v>
          </cell>
          <cell r="IN51">
            <v>5054.9871575695897</v>
          </cell>
          <cell r="IO51">
            <v>-0.16694310278015931</v>
          </cell>
          <cell r="IP51">
            <v>2751.31</v>
          </cell>
          <cell r="IQ51">
            <v>4257.3874999999898</v>
          </cell>
          <cell r="IR51">
            <v>5643.35</v>
          </cell>
          <cell r="IS51">
            <v>-5.2024649629536972</v>
          </cell>
          <cell r="IT51">
            <v>-5.2015392973740244</v>
          </cell>
          <cell r="IU51">
            <v>-5.1870247109341587</v>
          </cell>
          <cell r="IV51">
            <v>7.1300176769816176E-2</v>
          </cell>
          <cell r="IW51">
            <v>7.4548180000000004</v>
          </cell>
          <cell r="IX51">
            <v>10.224203509738301</v>
          </cell>
          <cell r="IY51">
            <v>0.93929963565197194</v>
          </cell>
          <cell r="IZ51">
            <v>265.63508592698003</v>
          </cell>
          <cell r="JA51">
            <v>1980.2612200000001</v>
          </cell>
          <cell r="JB51">
            <v>0.93033451086348196</v>
          </cell>
          <cell r="JC51">
            <v>1.8526160059043771E-3</v>
          </cell>
          <cell r="JD51">
            <v>-3.0322005525310011E-3</v>
          </cell>
          <cell r="JE51">
            <v>-1.9447728439373511E-2</v>
          </cell>
          <cell r="JF51">
            <v>1415.0175179731859</v>
          </cell>
          <cell r="JG51">
            <v>-0.31965385286552023</v>
          </cell>
          <cell r="JH51">
            <v>24.047187191503401</v>
          </cell>
          <cell r="JI51">
            <v>0.53539063073351212</v>
          </cell>
          <cell r="JJ51">
            <v>-1.9511806269321359</v>
          </cell>
          <cell r="JK51">
            <v>23.919126429645772</v>
          </cell>
          <cell r="JL51">
            <v>24.52572845370609</v>
          </cell>
          <cell r="JM51">
            <v>66.083678095592674</v>
          </cell>
          <cell r="JN51">
            <v>66.808884055476312</v>
          </cell>
          <cell r="JO51">
            <v>1.7577268157313419</v>
          </cell>
          <cell r="JP51">
            <v>1.205019187473511</v>
          </cell>
          <cell r="JQ51">
            <v>8.2382980000000003</v>
          </cell>
          <cell r="JR51">
            <v>7.3</v>
          </cell>
          <cell r="JS51">
            <v>1859.43123199857</v>
          </cell>
          <cell r="JT51">
            <v>5.4173375732207498</v>
          </cell>
          <cell r="JU51">
            <v>660.35036751461735</v>
          </cell>
          <cell r="JV51">
            <v>605.948736394668</v>
          </cell>
          <cell r="JW51">
            <v>1129322.660752736</v>
          </cell>
          <cell r="JX51">
            <v>605.5</v>
          </cell>
          <cell r="JY51">
            <v>1125885.610975134</v>
          </cell>
          <cell r="JZ51">
            <v>58.582371276426102</v>
          </cell>
          <cell r="KA51">
            <v>0.8255887688071839</v>
          </cell>
          <cell r="KB51">
            <v>605.5</v>
          </cell>
          <cell r="KC51">
            <v>988.41700000000003</v>
          </cell>
          <cell r="KD51">
            <v>1315.8</v>
          </cell>
          <cell r="KE51">
            <v>-7.301786124832784</v>
          </cell>
          <cell r="KF51">
            <v>-7.290268422180409</v>
          </cell>
          <cell r="KG51">
            <v>-7.3091070162443472</v>
          </cell>
          <cell r="KH51">
            <v>5.9770303973130143E-2</v>
          </cell>
          <cell r="KI51">
            <v>1</v>
          </cell>
          <cell r="KJ51">
            <v>0.73506111579910405</v>
          </cell>
          <cell r="KK51">
            <v>0.84690071390951505</v>
          </cell>
          <cell r="KL51">
            <v>20.365580000000001</v>
          </cell>
          <cell r="KM51">
            <v>20.365580000000001</v>
          </cell>
          <cell r="KN51">
            <v>0.75748157363070201</v>
          </cell>
          <cell r="KO51">
            <v>3.3531737971885939E-2</v>
          </cell>
          <cell r="KP51">
            <v>1.662167722497461E-2</v>
          </cell>
          <cell r="KQ51">
            <v>-5.0773593312022514E-3</v>
          </cell>
          <cell r="KR51">
            <v>1863.726406085254</v>
          </cell>
          <cell r="KS51">
            <v>-0.47477193166403092</v>
          </cell>
          <cell r="KT51">
            <v>174.638067920054</v>
          </cell>
          <cell r="KU51">
            <v>-15.95180504240621</v>
          </cell>
          <cell r="KV51">
            <v>-5.7152079710267927</v>
          </cell>
          <cell r="KW51">
            <v>207.78324627693311</v>
          </cell>
          <cell r="KX51">
            <v>185.22400501916431</v>
          </cell>
          <cell r="KY51">
            <v>74.527260320328381</v>
          </cell>
          <cell r="KZ51">
            <v>71.627937985785024</v>
          </cell>
          <cell r="LA51">
            <v>0.53408719473990729</v>
          </cell>
          <cell r="LB51">
            <v>-1.8712595690427489</v>
          </cell>
          <cell r="LC51">
            <v>9.8145439999999997</v>
          </cell>
          <cell r="LD51">
            <v>26.6</v>
          </cell>
          <cell r="LE51">
            <v>2056.3923610000002</v>
          </cell>
          <cell r="LF51">
            <v>19.357251737401199</v>
          </cell>
          <cell r="LG51">
            <v>5831.699236276876</v>
          </cell>
          <cell r="LH51">
            <v>5259.3445487848176</v>
          </cell>
          <cell r="LI51">
            <v>10867167.38690242</v>
          </cell>
          <cell r="LJ51">
            <v>4453.7299999999996</v>
          </cell>
          <cell r="LK51">
            <v>9158616.3499565292</v>
          </cell>
          <cell r="LL51">
            <v>809.410362959292</v>
          </cell>
          <cell r="LM51">
            <v>3.9045960365276202</v>
          </cell>
          <cell r="LN51">
            <v>4439.92</v>
          </cell>
          <cell r="LO51">
            <v>8141.6544999999996</v>
          </cell>
          <cell r="LP51">
            <v>10892.38</v>
          </cell>
          <cell r="LQ51">
            <v>-7.6006251501347233</v>
          </cell>
          <cell r="LR51">
            <v>-7.5506668601600841</v>
          </cell>
          <cell r="LS51">
            <v>-7.5380284741729993</v>
          </cell>
          <cell r="LT51">
            <v>3.6679415844310059E-2</v>
          </cell>
          <cell r="LU51">
            <v>1</v>
          </cell>
          <cell r="LV51">
            <v>0.85259025903130403</v>
          </cell>
          <cell r="LW51">
            <v>1.0082099630225001</v>
          </cell>
          <cell r="LX51">
            <v>176.07184000000001</v>
          </cell>
          <cell r="LY51">
            <v>176.07184000000001</v>
          </cell>
          <cell r="LZ51">
            <v>0.99490717047879795</v>
          </cell>
          <cell r="MA51">
            <v>6.5441562606478321E-3</v>
          </cell>
          <cell r="MB51">
            <v>-1.844766713199639E-3</v>
          </cell>
          <cell r="MC51">
            <v>-3.0548391996757421E-2</v>
          </cell>
          <cell r="MD51">
            <v>2066.2588819006542</v>
          </cell>
          <cell r="ME51">
            <v>-0.30850016042552891</v>
          </cell>
          <cell r="MF51">
            <v>1102.0800023940899</v>
          </cell>
          <cell r="MG51">
            <v>-8.4472311996035447</v>
          </cell>
          <cell r="MH51">
            <v>-4.5040153566986536</v>
          </cell>
          <cell r="MI51">
            <v>1203.7647979788001</v>
          </cell>
          <cell r="MJ51">
            <v>1154.0589968369909</v>
          </cell>
          <cell r="MK51">
            <v>68.195496615814307</v>
          </cell>
          <cell r="ML51">
            <v>68.279871685902606</v>
          </cell>
          <cell r="MM51">
            <v>0.59434551905228616</v>
          </cell>
          <cell r="MN51">
            <v>0.1164599725842486</v>
          </cell>
          <cell r="MO51">
            <v>16.315785000000002</v>
          </cell>
          <cell r="MP51">
            <v>24.5</v>
          </cell>
          <cell r="MQ51">
            <v>1688.1487569503499</v>
          </cell>
          <cell r="MR51">
            <v>199.48199797181499</v>
          </cell>
          <cell r="MS51">
            <v>23993.357775181601</v>
          </cell>
          <cell r="MT51">
            <v>20078.65310630219</v>
          </cell>
          <cell r="MU51">
            <v>34014781.254153907</v>
          </cell>
          <cell r="MV51">
            <v>18092.599999999999</v>
          </cell>
          <cell r="MW51">
            <v>30543000.199999899</v>
          </cell>
          <cell r="MX51">
            <v>4103.2642448142205</v>
          </cell>
          <cell r="MY51">
            <v>0.35041375745673559</v>
          </cell>
          <cell r="MZ51">
            <v>18140.8</v>
          </cell>
          <cell r="NA51">
            <v>35139.722999999998</v>
          </cell>
          <cell r="NB51">
            <v>46433.05</v>
          </cell>
          <cell r="NC51">
            <v>-7.1094037074367131</v>
          </cell>
          <cell r="ND51">
            <v>-7.1037137896702376</v>
          </cell>
          <cell r="NE51">
            <v>-7.0911278014199226</v>
          </cell>
          <cell r="NF51">
            <v>4.1999181081470383E-2</v>
          </cell>
          <cell r="NG51">
            <v>1</v>
          </cell>
          <cell r="NH51">
            <v>0.92405208987659804</v>
          </cell>
          <cell r="NI51">
            <v>0.94271649766173793</v>
          </cell>
          <cell r="NJ51">
            <v>1038.9490000000001</v>
          </cell>
          <cell r="NK51">
            <v>1038.9490000000001</v>
          </cell>
          <cell r="NL51">
            <v>0.87746931932077199</v>
          </cell>
          <cell r="NM51">
            <v>-3.9845300621765877E-3</v>
          </cell>
          <cell r="NN51">
            <v>-1.334254420573306E-2</v>
          </cell>
          <cell r="NO51">
            <v>-1.6195649946736598E-2</v>
          </cell>
          <cell r="NP51">
            <v>1694.0768424091909</v>
          </cell>
          <cell r="NQ51">
            <v>-0.10993384887715291</v>
          </cell>
          <cell r="NR51">
            <v>222.04536720409101</v>
          </cell>
          <cell r="NS51">
            <v>-3.1907348017131349</v>
          </cell>
          <cell r="NT51">
            <v>-3.292409121342343</v>
          </cell>
          <cell r="NU51">
            <v>229.36375640213029</v>
          </cell>
          <cell r="NV51">
            <v>229.60489987047549</v>
          </cell>
          <cell r="NW51">
            <v>67.126015778132341</v>
          </cell>
          <cell r="NX51">
            <v>67.469522955822796</v>
          </cell>
          <cell r="NY51">
            <v>-0.25105116047718917</v>
          </cell>
          <cell r="NZ51">
            <v>-7.3371923362941516E-2</v>
          </cell>
          <cell r="OA51">
            <v>7.7462970000000011</v>
          </cell>
          <cell r="OB51">
            <v>8.6999999999999993</v>
          </cell>
          <cell r="OC51">
            <v>1606.2948207171301</v>
          </cell>
          <cell r="OD51">
            <v>49.688599685134903</v>
          </cell>
          <cell r="OE51">
            <v>2763.2470353743561</v>
          </cell>
          <cell r="OF51">
            <v>2549.197713170563</v>
          </cell>
          <cell r="OG51">
            <v>4103402.7281645392</v>
          </cell>
          <cell r="OH51">
            <v>2510</v>
          </cell>
          <cell r="OI51">
            <v>4031799.9999999958</v>
          </cell>
          <cell r="OJ51">
            <v>701.42869700373399</v>
          </cell>
          <cell r="OK51">
            <v>-0.49147148735000368</v>
          </cell>
          <cell r="OL51">
            <v>2506.6999999999998</v>
          </cell>
          <cell r="OM51">
            <v>4095.5484999999999</v>
          </cell>
          <cell r="ON51">
            <v>5462.5</v>
          </cell>
          <cell r="OO51">
            <v>-6.7770302848103734</v>
          </cell>
          <cell r="OP51">
            <v>-6.7573296657815316</v>
          </cell>
          <cell r="OQ51">
            <v>-6.7560451673289066</v>
          </cell>
          <cell r="OR51">
            <v>6.2966645374770189E-2</v>
          </cell>
          <cell r="OS51">
            <v>1</v>
          </cell>
          <cell r="OT51">
            <v>1.26564616093674</v>
          </cell>
          <cell r="OU51">
            <v>0.92708531860874199</v>
          </cell>
          <cell r="OV51">
            <v>205.85499999999999</v>
          </cell>
          <cell r="OW51">
            <v>205.85499999999999</v>
          </cell>
          <cell r="OX51">
            <v>0.98051561415030608</v>
          </cell>
          <cell r="OY51">
            <v>-3.820508972607778E-3</v>
          </cell>
          <cell r="OZ51">
            <v>-5.1039205477314501E-3</v>
          </cell>
          <cell r="PA51">
            <v>-5.3142746242845332E-2</v>
          </cell>
          <cell r="PB51">
            <v>1609.6839829112089</v>
          </cell>
          <cell r="PC51">
            <v>-0.31111671521016898</v>
          </cell>
          <cell r="PD51">
            <v>2320.8896018034602</v>
          </cell>
          <cell r="PE51">
            <v>-1.6967469511827931</v>
          </cell>
          <cell r="PF51">
            <v>-0.48224027817667098</v>
          </cell>
          <cell r="PG51">
            <v>2360.948930805891</v>
          </cell>
          <cell r="PH51">
            <v>2332.1361014264371</v>
          </cell>
          <cell r="PI51">
            <v>63.83931312434764</v>
          </cell>
          <cell r="PJ51">
            <v>63.699436056467043</v>
          </cell>
          <cell r="PK51">
            <v>0.56848848002495345</v>
          </cell>
          <cell r="PL51">
            <v>0.20904433584316709</v>
          </cell>
          <cell r="PM51">
            <v>8.7213720000000006</v>
          </cell>
          <cell r="PN51">
            <v>10.3</v>
          </cell>
          <cell r="PO51">
            <v>1504.18049686725</v>
          </cell>
          <cell r="PP51">
            <v>478.06360121691802</v>
          </cell>
          <cell r="PQ51">
            <v>30537.180000888649</v>
          </cell>
          <cell r="PR51">
            <v>27873.918934701542</v>
          </cell>
          <cell r="PS51">
            <v>42137267.859744594</v>
          </cell>
          <cell r="PT51">
            <v>27452</v>
          </cell>
          <cell r="PU51">
            <v>41292762.999999747</v>
          </cell>
          <cell r="PV51">
            <v>7089.5279035173207</v>
          </cell>
          <cell r="PW51">
            <v>-0.65955407859823456</v>
          </cell>
          <cell r="PX51">
            <v>27860</v>
          </cell>
          <cell r="PY51">
            <v>47939.482499999896</v>
          </cell>
          <cell r="PZ51">
            <v>66021</v>
          </cell>
          <cell r="QA51">
            <v>-6.7520536488155294</v>
          </cell>
          <cell r="QB51">
            <v>-6.752436664412663</v>
          </cell>
          <cell r="QC51">
            <v>-6.7481000384517422</v>
          </cell>
          <cell r="QD51">
            <v>5.5454188957611103E-2</v>
          </cell>
          <cell r="QE51">
            <v>1</v>
          </cell>
          <cell r="QF51">
            <v>1.1266242716128501</v>
          </cell>
          <cell r="QG51">
            <v>0.92797740070291201</v>
          </cell>
          <cell r="QH51">
            <v>2153.7330999999999</v>
          </cell>
          <cell r="QI51">
            <v>2153.7330999999999</v>
          </cell>
          <cell r="QJ51">
            <v>0.93771628323401701</v>
          </cell>
          <cell r="QK51">
            <v>7.300393413356818E-3</v>
          </cell>
          <cell r="QL51">
            <v>-1.4413087448970289E-3</v>
          </cell>
          <cell r="QM51">
            <v>-3.6855004545011637E-2</v>
          </cell>
          <cell r="QN51">
            <v>1511.709492965696</v>
          </cell>
          <cell r="QO51">
            <v>-0.34221402917283822</v>
          </cell>
          <cell r="QP51">
            <v>47.712265173404703</v>
          </cell>
          <cell r="QQ51">
            <v>-5.1832713654617057</v>
          </cell>
          <cell r="QR51">
            <v>-4.9060937720389219</v>
          </cell>
          <cell r="QS51">
            <v>50.320513964689617</v>
          </cell>
          <cell r="QT51">
            <v>50.173840854773474</v>
          </cell>
          <cell r="QU51">
            <v>58.062118764764591</v>
          </cell>
          <cell r="QV51">
            <v>57.419718317140841</v>
          </cell>
          <cell r="QW51">
            <v>-1.918769178175683</v>
          </cell>
          <cell r="QX51">
            <v>0.55247997003018412</v>
          </cell>
          <cell r="QY51">
            <v>12.014438999999999</v>
          </cell>
          <cell r="QZ51">
            <v>17.3</v>
          </cell>
          <cell r="RA51">
            <v>1890.60859219492</v>
          </cell>
          <cell r="RB51">
            <v>8.85888861481798</v>
          </cell>
          <cell r="RC51">
            <v>1844.335707276143</v>
          </cell>
          <cell r="RD51">
            <v>1622.7491187702319</v>
          </cell>
          <cell r="RE51">
            <v>3043191.01139666</v>
          </cell>
          <cell r="RF51">
            <v>1542.33</v>
          </cell>
          <cell r="RG51">
            <v>2915942.3499999908</v>
          </cell>
          <cell r="RH51">
            <v>109.594790600233</v>
          </cell>
          <cell r="RI51">
            <v>-4.5031376674298924</v>
          </cell>
          <cell r="RJ51">
            <v>1542.33</v>
          </cell>
          <cell r="RK51">
            <v>3212.0250000000001</v>
          </cell>
          <cell r="RL51">
            <v>4236.0600000000004</v>
          </cell>
          <cell r="RM51">
            <v>-7.4543952895613419</v>
          </cell>
          <cell r="RN51">
            <v>-7.4263639503722434</v>
          </cell>
          <cell r="RO51">
            <v>-7.4289347970422419</v>
          </cell>
          <cell r="RP51">
            <v>7.3554594550940294E-2</v>
          </cell>
          <cell r="RQ51">
            <v>1</v>
          </cell>
          <cell r="RR51">
            <v>0.65611372166906101</v>
          </cell>
          <cell r="RS51">
            <v>0.94046656214955704</v>
          </cell>
          <cell r="RT51">
            <v>44.871789999999997</v>
          </cell>
          <cell r="RU51">
            <v>44.871789999999997</v>
          </cell>
          <cell r="RV51">
            <v>0.92809615621633301</v>
          </cell>
          <cell r="RW51">
            <v>-1.6103503387702101E-2</v>
          </cell>
          <cell r="RX51">
            <v>2.0955454622789489E-3</v>
          </cell>
          <cell r="RY51">
            <v>-2.4959833351081959E-2</v>
          </cell>
          <cell r="RZ51">
            <v>1875.330558615789</v>
          </cell>
          <cell r="SA51">
            <v>-0.90038118598356753</v>
          </cell>
          <cell r="SB51">
            <v>41584.292891908</v>
          </cell>
          <cell r="SC51">
            <v>-1.2720070650444559</v>
          </cell>
          <cell r="SD51">
            <v>-2.837091267063141</v>
          </cell>
          <cell r="SE51">
            <v>42120.063069959062</v>
          </cell>
          <cell r="SF51">
            <v>42798.526139441841</v>
          </cell>
          <cell r="SG51">
            <v>59.112210352876602</v>
          </cell>
          <cell r="SH51">
            <v>59.122439707646294</v>
          </cell>
          <cell r="SI51">
            <v>-6.1493355480557446E-3</v>
          </cell>
          <cell r="SJ51">
            <v>-0.26776512248751771</v>
          </cell>
          <cell r="SK51">
            <v>5.9207640000000001</v>
          </cell>
          <cell r="SL51">
            <v>7.5</v>
          </cell>
          <cell r="SM51">
            <v>1748.94179326779</v>
          </cell>
          <cell r="SN51">
            <v>9456.3717518573103</v>
          </cell>
          <cell r="SO51">
            <v>4537.2715244575102</v>
          </cell>
          <cell r="SP51">
            <v>4268.6303854551788</v>
          </cell>
          <cell r="SQ51">
            <v>7451772.5053149154</v>
          </cell>
          <cell r="SR51">
            <v>4196.25</v>
          </cell>
          <cell r="SS51">
            <v>7338996.9999999637</v>
          </cell>
          <cell r="ST51">
            <v>90729.902352605495</v>
          </cell>
          <cell r="SU51">
            <v>0.5935738674061164</v>
          </cell>
          <cell r="SV51">
            <v>4196.25</v>
          </cell>
          <cell r="SW51">
            <v>7674.3644999999997</v>
          </cell>
          <cell r="SX51">
            <v>9833.0400000000009</v>
          </cell>
          <cell r="SY51">
            <v>-3.63566027562507</v>
          </cell>
          <cell r="SZ51">
            <v>-3.6161775239428948</v>
          </cell>
          <cell r="TA51">
            <v>-3.6327709428902342</v>
          </cell>
          <cell r="TB51">
            <v>8.1766143775528322E-2</v>
          </cell>
          <cell r="TC51">
            <v>308.680768</v>
          </cell>
          <cell r="TD51">
            <v>180.54646673849999</v>
          </cell>
          <cell r="TE51">
            <v>0.89792341777117701</v>
          </cell>
          <cell r="TF51">
            <v>106.345368429302</v>
          </cell>
          <cell r="TG51">
            <v>32826.769999999888</v>
          </cell>
          <cell r="TH51">
            <v>0.79109203203641898</v>
          </cell>
          <cell r="TI51">
            <v>-5.4794577011407861E-3</v>
          </cell>
          <cell r="TJ51">
            <v>2.7158527207543988E-3</v>
          </cell>
          <cell r="TK51">
            <v>2.7461910919217951E-2</v>
          </cell>
          <cell r="TL51">
            <v>1745.7057258238831</v>
          </cell>
          <cell r="TM51">
            <v>-1.6782234465628761E-2</v>
          </cell>
          <cell r="TN51">
            <v>227.45291763199799</v>
          </cell>
          <cell r="TO51">
            <v>3.1348258492024379</v>
          </cell>
          <cell r="TP51">
            <v>-10.287265913497199</v>
          </cell>
          <cell r="TQ51">
            <v>220.53939177108421</v>
          </cell>
          <cell r="TR51">
            <v>253.53470713832371</v>
          </cell>
          <cell r="TS51">
            <v>66.063791808857388</v>
          </cell>
          <cell r="TT51">
            <v>66.061394928007388</v>
          </cell>
          <cell r="TU51">
            <v>6.2331607603041128</v>
          </cell>
          <cell r="TV51">
            <v>1.223191390150369</v>
          </cell>
          <cell r="TW51">
            <v>12.0154304902716</v>
          </cell>
          <cell r="TX51">
            <v>11.9</v>
          </cell>
          <cell r="TY51">
            <v>1707.49083925988</v>
          </cell>
          <cell r="TZ51">
            <v>46.1405139292415</v>
          </cell>
          <cell r="UA51">
            <v>2251.9160244267432</v>
          </cell>
          <cell r="UB51">
            <v>1981.3386198124599</v>
          </cell>
          <cell r="UC51">
            <v>3375087.9617941799</v>
          </cell>
          <cell r="UD51">
            <v>1984.01</v>
          </cell>
          <cell r="UE51">
            <v>3387678.8999999939</v>
          </cell>
          <cell r="UF51">
            <v>585.32636069417003</v>
          </cell>
          <cell r="UG51">
            <v>2.3099240202238409</v>
          </cell>
          <cell r="UH51">
            <v>1987.13</v>
          </cell>
          <cell r="UI51">
            <v>3408.8229999999899</v>
          </cell>
          <cell r="UJ51">
            <v>4652.46</v>
          </cell>
          <cell r="UK51">
            <v>-6.5764921995911987</v>
          </cell>
          <cell r="UL51">
            <v>-6.5654538626674572</v>
          </cell>
          <cell r="UM51">
            <v>-6.6049387882584893</v>
          </cell>
          <cell r="UN51">
            <v>6.3168249026160125E-2</v>
          </cell>
          <cell r="UO51">
            <v>1</v>
          </cell>
          <cell r="UP51">
            <v>1.1426433370445399</v>
          </cell>
          <cell r="UQ51">
            <v>0.88290043535475304</v>
          </cell>
          <cell r="UR51">
            <v>200.81827999999999</v>
          </cell>
          <cell r="US51">
            <v>200.81827999999999</v>
          </cell>
          <cell r="UT51">
            <v>1.2358325458624599</v>
          </cell>
          <cell r="UU51" t="e">
            <v>#N/A</v>
          </cell>
          <cell r="UV51" t="e">
            <v>#N/A</v>
          </cell>
          <cell r="UW51">
            <v>2.9574513255600739E-2</v>
          </cell>
          <cell r="UX51">
            <v>1703.438235163278</v>
          </cell>
          <cell r="UY51">
            <v>0.54048955756771377</v>
          </cell>
          <cell r="UZ51">
            <v>1743.9724986536901</v>
          </cell>
          <cell r="VA51">
            <v>-4.4975960000432131</v>
          </cell>
          <cell r="VB51">
            <v>-2.5084531554458782</v>
          </cell>
          <cell r="VC51">
            <v>1826.103245164885</v>
          </cell>
          <cell r="VD51">
            <v>1788.844833321165</v>
          </cell>
          <cell r="VE51">
            <v>61.093088877260392</v>
          </cell>
          <cell r="VF51">
            <v>60.995288078281867</v>
          </cell>
          <cell r="VG51">
            <v>0.28502558513068271</v>
          </cell>
          <cell r="VH51">
            <v>-0.17160731097130011</v>
          </cell>
          <cell r="VI51">
            <v>9.5321359999999995</v>
          </cell>
          <cell r="VJ51">
            <v>12.9</v>
          </cell>
          <cell r="VK51">
            <v>1685.5795928002799</v>
          </cell>
          <cell r="VL51">
            <v>285.30950240349603</v>
          </cell>
          <cell r="VM51">
            <v>27677.091693461141</v>
          </cell>
          <cell r="VN51">
            <v>25038.873672395719</v>
          </cell>
          <cell r="VO51">
            <v>42400320.426277958</v>
          </cell>
          <cell r="VP51">
            <v>24145.4</v>
          </cell>
          <cell r="VQ51">
            <v>40698993.499999881</v>
          </cell>
          <cell r="VR51">
            <v>5957.1388668088493</v>
          </cell>
          <cell r="VS51">
            <v>-0.57867003060414479</v>
          </cell>
          <cell r="VT51">
            <v>23819.5</v>
          </cell>
          <cell r="VU51">
            <v>45375.786500000002</v>
          </cell>
          <cell r="VV51">
            <v>60320.7</v>
          </cell>
          <cell r="VW51">
            <v>-6.967514169133139</v>
          </cell>
          <cell r="VX51">
            <v>-6.959484549893312</v>
          </cell>
          <cell r="VY51">
            <v>-6.9481145651522294</v>
          </cell>
          <cell r="VZ51">
            <v>5.3778725579141803E-2</v>
          </cell>
          <cell r="WA51">
            <v>1</v>
          </cell>
          <cell r="WB51">
            <v>1.03186979968354</v>
          </cell>
          <cell r="WC51">
            <v>0.93801404624376605</v>
          </cell>
          <cell r="WD51">
            <v>1635.8706999999999</v>
          </cell>
          <cell r="WE51">
            <v>1635.8706999999999</v>
          </cell>
          <cell r="WF51">
            <v>0.92543193588723893</v>
          </cell>
          <cell r="WG51">
            <v>-5.7867003060392301E-3</v>
          </cell>
          <cell r="WH51">
            <v>1.192005098640019E-2</v>
          </cell>
          <cell r="WI51">
            <v>-4.8048660872357048E-2</v>
          </cell>
          <cell r="WJ51">
            <v>1693.3797015407481</v>
          </cell>
          <cell r="WK51">
            <v>-0.45829434216402293</v>
          </cell>
          <cell r="WL51">
            <v>41.419637666257302</v>
          </cell>
          <cell r="WM51">
            <v>8.9318939096516559E-2</v>
          </cell>
          <cell r="WN51">
            <v>-1.29009510255419</v>
          </cell>
          <cell r="WO51">
            <v>41.382675099888317</v>
          </cell>
          <cell r="WP51">
            <v>41.960974138603447</v>
          </cell>
          <cell r="WQ51">
            <v>66.094427200913017</v>
          </cell>
          <cell r="WR51">
            <v>66.029160730903769</v>
          </cell>
          <cell r="WS51">
            <v>1.608152986884281</v>
          </cell>
          <cell r="WT51">
            <v>1.0645554682588989</v>
          </cell>
          <cell r="WU51">
            <v>10.325106999999999</v>
          </cell>
          <cell r="WV51">
            <v>10.7</v>
          </cell>
          <cell r="WW51">
            <v>1867.72178414313</v>
          </cell>
          <cell r="WX51">
            <v>7.7456167864189798</v>
          </cell>
          <cell r="WY51">
            <v>1482.5547267658039</v>
          </cell>
          <cell r="WZ51">
            <v>1329.479364893677</v>
          </cell>
          <cell r="XA51">
            <v>2510717.0226647411</v>
          </cell>
          <cell r="XB51">
            <v>1325.23</v>
          </cell>
          <cell r="XC51">
            <v>2475160.94</v>
          </cell>
          <cell r="XD51">
            <v>76.351992481129301</v>
          </cell>
          <cell r="XE51">
            <v>-0.76458886284904715</v>
          </cell>
          <cell r="XF51">
            <v>1325.23</v>
          </cell>
          <cell r="XG51">
            <v>2245.3029999999999</v>
          </cell>
          <cell r="XH51">
            <v>2937.25</v>
          </cell>
          <cell r="XI51">
            <v>-7.3627992224540044</v>
          </cell>
          <cell r="XJ51">
            <v>-7.3669858971667868</v>
          </cell>
          <cell r="XK51">
            <v>-7.3729629362656564</v>
          </cell>
          <cell r="XL51">
            <v>7.3265916582271731E-2</v>
          </cell>
          <cell r="XM51">
            <v>1</v>
          </cell>
          <cell r="XN51">
            <v>0.61749897449204405</v>
          </cell>
          <cell r="XO51">
            <v>0.87905476849841191</v>
          </cell>
          <cell r="XP51">
            <v>36.410130000000002</v>
          </cell>
          <cell r="XQ51">
            <v>36.410130000000002</v>
          </cell>
          <cell r="XR51">
            <v>0.75005781274571903</v>
          </cell>
          <cell r="XS51">
            <v>2.911754596978686E-2</v>
          </cell>
          <cell r="XT51">
            <v>1.287443907639271E-2</v>
          </cell>
          <cell r="XU51">
            <v>-9.2930450393492285E-3</v>
          </cell>
          <cell r="XV51">
            <v>1888.4964212028451</v>
          </cell>
          <cell r="XW51">
            <v>-0.13611283231891311</v>
          </cell>
          <cell r="XX51">
            <v>57.085383168363599</v>
          </cell>
          <cell r="XY51">
            <v>-1.5366553601884989</v>
          </cell>
          <cell r="XZ51">
            <v>-1.2315781486895161</v>
          </cell>
          <cell r="YA51">
            <v>57.976278763622631</v>
          </cell>
          <cell r="YB51">
            <v>57.797200864768271</v>
          </cell>
          <cell r="YC51">
            <v>59.604905524391008</v>
          </cell>
          <cell r="YD51">
            <v>59.595166327614493</v>
          </cell>
          <cell r="YE51">
            <v>-0.53546922056160184</v>
          </cell>
          <cell r="YF51">
            <v>-0.44731936280557599</v>
          </cell>
          <cell r="YG51">
            <v>5.6459469999999996</v>
          </cell>
          <cell r="YH51">
            <v>5.9</v>
          </cell>
          <cell r="YI51">
            <v>1512.07056084227</v>
          </cell>
          <cell r="YJ51">
            <v>11.0603466669534</v>
          </cell>
          <cell r="YK51">
            <v>253.84799477912699</v>
          </cell>
          <cell r="YL51">
            <v>397.71304323207153</v>
          </cell>
          <cell r="YM51">
            <v>601714.85969889606</v>
          </cell>
          <cell r="YN51">
            <v>395.12</v>
          </cell>
          <cell r="YO51">
            <v>597449.31999999774</v>
          </cell>
          <cell r="YP51">
            <v>126.26564715839901</v>
          </cell>
          <cell r="YQ51">
            <v>-1.00318747917294</v>
          </cell>
          <cell r="YR51">
            <v>238.91</v>
          </cell>
          <cell r="YS51">
            <v>425.95400000000001</v>
          </cell>
          <cell r="YT51">
            <v>558.33000000000004</v>
          </cell>
          <cell r="YU51">
            <v>-6.2941637824985159</v>
          </cell>
          <cell r="YV51">
            <v>-6.2887583159812097</v>
          </cell>
          <cell r="YW51">
            <v>-6.2833021814852952</v>
          </cell>
          <cell r="YX51">
            <v>5.3609623004844467E-2</v>
          </cell>
          <cell r="YY51">
            <v>1</v>
          </cell>
          <cell r="YZ51">
            <v>1.23345803882398</v>
          </cell>
          <cell r="ZA51">
            <v>0.90726061778809908</v>
          </cell>
          <cell r="ZB51">
            <v>51.791319999999999</v>
          </cell>
          <cell r="ZC51">
            <v>51.791319999999999</v>
          </cell>
          <cell r="ZD51">
            <v>0.84472309193209794</v>
          </cell>
          <cell r="ZE51">
            <v>-1.00318747917294E-2</v>
          </cell>
          <cell r="ZF51">
            <v>-1.00318747917294E-2</v>
          </cell>
          <cell r="ZG51">
            <v>-4.7477630159917017E-2</v>
          </cell>
          <cell r="ZH51">
            <v>1512.937204193694</v>
          </cell>
          <cell r="ZI51">
            <v>-9.5739403073324958E-2</v>
          </cell>
          <cell r="ZJ51">
            <v>26.196561807093001</v>
          </cell>
          <cell r="ZK51">
            <v>-8.1885005586102011E-2</v>
          </cell>
          <cell r="ZL51">
            <v>-2.9796255488388379</v>
          </cell>
          <cell r="ZM51">
            <v>26.21803044278564</v>
          </cell>
          <cell r="ZN51">
            <v>27.001093280958241</v>
          </cell>
          <cell r="ZO51">
            <v>64.872873439052526</v>
          </cell>
          <cell r="ZP51">
            <v>65.626714781791023</v>
          </cell>
          <cell r="ZQ51">
            <v>1.856823709526179</v>
          </cell>
          <cell r="ZR51">
            <v>1.749653742489965</v>
          </cell>
          <cell r="ZS51">
            <v>11.53323</v>
          </cell>
          <cell r="ZT51">
            <v>10.9</v>
          </cell>
          <cell r="ZU51">
            <v>1938.4757540000001</v>
          </cell>
          <cell r="ZV51">
            <v>6.0524989530257196</v>
          </cell>
          <cell r="ZW51">
            <v>995.30492852143379</v>
          </cell>
          <cell r="ZX51">
            <v>880.51412191372128</v>
          </cell>
          <cell r="ZY51">
            <v>1689060.5788637809</v>
          </cell>
          <cell r="ZZ51">
            <v>876.63</v>
          </cell>
          <cell r="AAA51">
            <v>1699326.0002290199</v>
          </cell>
          <cell r="AAB51">
            <v>70.350337165699827</v>
          </cell>
          <cell r="AAC51">
            <v>2.53589697253831</v>
          </cell>
          <cell r="AAD51">
            <v>876.63</v>
          </cell>
          <cell r="AAE51">
            <v>1516.6155000000001</v>
          </cell>
          <cell r="AAF51">
            <v>1994.25</v>
          </cell>
          <cell r="AAG51">
            <v>-7.5478249472370429</v>
          </cell>
          <cell r="AAH51">
            <v>-7.5261542082216337</v>
          </cell>
          <cell r="AAI51">
            <v>-7.5430672829710774</v>
          </cell>
          <cell r="AAJ51">
            <v>6.6518110277700937E-2</v>
          </cell>
          <cell r="AAK51">
            <v>1</v>
          </cell>
          <cell r="AAL51">
            <v>0.69414250303191005</v>
          </cell>
          <cell r="AAM51">
            <v>0.86998096039569406</v>
          </cell>
          <cell r="AAN51">
            <v>22.790510000000001</v>
          </cell>
          <cell r="AAO51">
            <v>22.790510000000001</v>
          </cell>
          <cell r="AAP51">
            <v>0.74271595986042693</v>
          </cell>
          <cell r="AAQ51">
            <v>3.9729755224499487E-2</v>
          </cell>
          <cell r="AAR51">
            <v>3.1025039035500409E-2</v>
          </cell>
          <cell r="AAS51">
            <v>6.0451047438944911E-3</v>
          </cell>
          <cell r="AAT51">
            <v>1918.2663137676359</v>
          </cell>
          <cell r="AAU51">
            <v>-0.41246467460208658</v>
          </cell>
          <cell r="AAV51">
            <v>10.338132391182</v>
          </cell>
          <cell r="AAW51">
            <v>1.001935728824543</v>
          </cell>
          <cell r="AAX51">
            <v>-2.3700343332572649</v>
          </cell>
          <cell r="AAY51">
            <v>10.235578473405081</v>
          </cell>
          <cell r="AAZ51">
            <v>10.58909764085233</v>
          </cell>
          <cell r="ABA51">
            <v>61.975965890840357</v>
          </cell>
          <cell r="ABB51">
            <v>61.667431695902991</v>
          </cell>
          <cell r="ABC51">
            <v>4.4122123045623241</v>
          </cell>
          <cell r="ABD51">
            <v>2.293542671756565</v>
          </cell>
          <cell r="ABE51">
            <v>5.5155810000000001</v>
          </cell>
          <cell r="ABF51">
            <v>5.7</v>
          </cell>
          <cell r="ABG51">
            <v>1869.91403535277</v>
          </cell>
          <cell r="ABH51">
            <v>1.7231121574962101</v>
          </cell>
          <cell r="ABI51">
            <v>209.52434930158481</v>
          </cell>
          <cell r="ABJ51">
            <v>197.9678641011329</v>
          </cell>
          <cell r="ABK51">
            <v>375435.62762667309</v>
          </cell>
          <cell r="ABL51">
            <v>198.57</v>
          </cell>
          <cell r="ABM51">
            <v>371308.82999999961</v>
          </cell>
          <cell r="ABN51">
            <v>20.4234410028496</v>
          </cell>
          <cell r="ABO51">
            <v>0.62248620538867261</v>
          </cell>
          <cell r="ABP51">
            <v>198.57</v>
          </cell>
          <cell r="ABQ51">
            <v>339.76499999999999</v>
          </cell>
          <cell r="ABR51">
            <v>433.9</v>
          </cell>
          <cell r="ABS51">
            <v>-7.0561130492961901</v>
          </cell>
          <cell r="ABT51">
            <v>-7.0718416527445029</v>
          </cell>
          <cell r="ABU51">
            <v>-7.0732669196851674</v>
          </cell>
          <cell r="ABV51">
            <v>5.9539070689758833E-2</v>
          </cell>
          <cell r="ABW51">
            <v>1</v>
          </cell>
          <cell r="ABX51">
            <v>0.81802627552868201</v>
          </cell>
          <cell r="ABY51">
            <v>0.86557800397609697</v>
          </cell>
          <cell r="ABZ51">
            <v>8.9484599999999901</v>
          </cell>
          <cell r="ACA51">
            <v>8.9484599999999901</v>
          </cell>
          <cell r="ACB51">
            <v>0.80299761496190403</v>
          </cell>
          <cell r="ACC51">
            <v>6.2248620538854016E-3</v>
          </cell>
          <cell r="ACD51">
            <v>9.2798102775955424E-4</v>
          </cell>
          <cell r="ACE51">
            <v>2.1307713884655539E-2</v>
          </cell>
          <cell r="ACF51">
            <v>1896.447331648129</v>
          </cell>
          <cell r="ACG51">
            <v>-0.40653258156849731</v>
          </cell>
          <cell r="ACH51">
            <v>755.19723817795602</v>
          </cell>
          <cell r="ACI51">
            <v>-2.0833996129945191</v>
          </cell>
          <cell r="ACJ51">
            <v>-2.366256325858263</v>
          </cell>
          <cell r="ACK51">
            <v>771.26578659095105</v>
          </cell>
          <cell r="ACL51">
            <v>773.50023645356714</v>
          </cell>
          <cell r="ACM51">
            <v>74.453401303597673</v>
          </cell>
          <cell r="ACN51">
            <v>74.455925481331988</v>
          </cell>
          <cell r="ACO51">
            <v>1.078833757837661</v>
          </cell>
          <cell r="ACP51">
            <v>0.2080493157696317</v>
          </cell>
          <cell r="ACQ51">
            <v>6.5658830000000004</v>
          </cell>
          <cell r="ACR51">
            <v>8.4</v>
          </cell>
          <cell r="ACS51">
            <v>1438.52412129565</v>
          </cell>
          <cell r="ACT51">
            <v>129.35812923636101</v>
          </cell>
          <cell r="ACU51">
            <v>9504.689036741549</v>
          </cell>
          <cell r="ACV51">
            <v>8880.6222750752713</v>
          </cell>
          <cell r="ACW51">
            <v>12755565.13727662</v>
          </cell>
          <cell r="ACX51">
            <v>8706</v>
          </cell>
          <cell r="ACY51">
            <v>12523790.999999929</v>
          </cell>
          <cell r="ACZ51">
            <v>1988.0154965009301</v>
          </cell>
          <cell r="ADA51">
            <v>-0.1493464724943383</v>
          </cell>
          <cell r="ADB51">
            <v>8584</v>
          </cell>
          <cell r="ADC51">
            <v>12765.523999999999</v>
          </cell>
          <cell r="ADD51">
            <v>16865</v>
          </cell>
          <cell r="ADE51">
            <v>-6.6542747436859733</v>
          </cell>
          <cell r="ADF51">
            <v>-6.6517366277954784</v>
          </cell>
          <cell r="ADG51">
            <v>-6.6451400601254527</v>
          </cell>
          <cell r="ADH51">
            <v>6.291180247415859E-2</v>
          </cell>
          <cell r="ADI51">
            <v>1</v>
          </cell>
          <cell r="ADJ51">
            <v>1.1283541706888001</v>
          </cell>
          <cell r="ADK51">
            <v>0.89860895365203408</v>
          </cell>
          <cell r="ADL51">
            <v>678.62699999999995</v>
          </cell>
          <cell r="ADM51">
            <v>678.62699999999995</v>
          </cell>
          <cell r="ADN51">
            <v>0.87715465415532412</v>
          </cell>
          <cell r="ADO51">
            <v>-1.4934647249460009E-3</v>
          </cell>
          <cell r="ADP51">
            <v>-6.0938099221160766E-4</v>
          </cell>
          <cell r="ADQ51">
            <v>-1.9275935909989401E-2</v>
          </cell>
          <cell r="ADR51">
            <v>1436.336862685504</v>
          </cell>
          <cell r="ADS51">
            <v>0.27251260907137359</v>
          </cell>
          <cell r="ADT51">
            <v>1918.64800023979</v>
          </cell>
          <cell r="ADU51">
            <v>-2.0502921854348428</v>
          </cell>
          <cell r="ADV51">
            <v>-2.2665816192265149</v>
          </cell>
          <cell r="ADW51">
            <v>1958.8093145434441</v>
          </cell>
          <cell r="ADX51">
            <v>1963.144267362733</v>
          </cell>
          <cell r="ADY51">
            <v>58.437471146939941</v>
          </cell>
          <cell r="ADZ51">
            <v>58.159039917762627</v>
          </cell>
          <cell r="AEA51">
            <v>1.0247543320071271</v>
          </cell>
          <cell r="AEB51">
            <v>1.3109014717967331</v>
          </cell>
          <cell r="AEC51">
            <v>7.5793799999999996</v>
          </cell>
          <cell r="AED51">
            <v>9.1999999999999993</v>
          </cell>
          <cell r="AEE51">
            <v>2041.3219185048599</v>
          </cell>
          <cell r="AEF51">
            <v>364.07000429514</v>
          </cell>
          <cell r="AEG51">
            <v>17242.343681523129</v>
          </cell>
          <cell r="AEH51">
            <v>15935.4809329945</v>
          </cell>
          <cell r="AEI51">
            <v>32501266.58616478</v>
          </cell>
          <cell r="AEJ51">
            <v>15731</v>
          </cell>
          <cell r="AEK51">
            <v>32112035.099999949</v>
          </cell>
          <cell r="AEL51">
            <v>3667.9174322726999</v>
          </cell>
          <cell r="AEM51">
            <v>0.67981740868001683</v>
          </cell>
          <cell r="AEN51">
            <v>15731</v>
          </cell>
          <cell r="AEO51">
            <v>29646.8849999999</v>
          </cell>
          <cell r="AEP51">
            <v>38006.15</v>
          </cell>
          <cell r="AEQ51">
            <v>-6.5482886505483124</v>
          </cell>
          <cell r="AER51">
            <v>-6.5302215258364438</v>
          </cell>
          <cell r="AES51">
            <v>-6.5354039399214843</v>
          </cell>
          <cell r="AET51">
            <v>5.9873240742311373E-2</v>
          </cell>
          <cell r="AEU51">
            <v>4.1841290000000004</v>
          </cell>
          <cell r="AEV51">
            <v>2.46532617040475</v>
          </cell>
          <cell r="AEW51">
            <v>0.94625965920935595</v>
          </cell>
          <cell r="AEX51">
            <v>408.73142295564901</v>
          </cell>
          <cell r="AEY51">
            <v>1710.1849999999999</v>
          </cell>
          <cell r="AEZ51">
            <v>0.85221710252939009</v>
          </cell>
          <cell r="AFA51">
            <v>3.5606291038604442E-3</v>
          </cell>
          <cell r="AFB51">
            <v>-4.9665262618707904E-3</v>
          </cell>
          <cell r="AFC51">
            <v>-6.7602443911077335E-4</v>
          </cell>
          <cell r="AFD51">
            <v>2039.5535423641179</v>
          </cell>
          <cell r="AFE51">
            <v>-6.9376622405714627E-2</v>
          </cell>
          <cell r="AFF51">
            <v>193.393377762542</v>
          </cell>
          <cell r="AFG51">
            <v>-3.1162036062501342</v>
          </cell>
          <cell r="AFH51">
            <v>-3.6378959342059152</v>
          </cell>
          <cell r="AFI51">
            <v>199.61374859482501</v>
          </cell>
          <cell r="AFJ51">
            <v>200.6944323574514</v>
          </cell>
          <cell r="AFK51">
            <v>67.350055592104994</v>
          </cell>
          <cell r="AFL51">
            <v>67.898265607173457</v>
          </cell>
          <cell r="AFM51">
            <v>-0.30013207733334818</v>
          </cell>
          <cell r="AFN51">
            <v>3.7105670763715182E-2</v>
          </cell>
          <cell r="AFO51">
            <v>13.361428</v>
          </cell>
          <cell r="AFP51">
            <v>14.6</v>
          </cell>
          <cell r="AFQ51">
            <v>1862.6105368153701</v>
          </cell>
          <cell r="AFR51">
            <v>29.503345512720799</v>
          </cell>
          <cell r="AFS51">
            <v>5337.5685506858918</v>
          </cell>
          <cell r="AFT51">
            <v>4624.3931718353533</v>
          </cell>
          <cell r="AFU51">
            <v>8616311.6664915476</v>
          </cell>
          <cell r="AFV51">
            <v>4521.4799999999996</v>
          </cell>
          <cell r="AFW51">
            <v>8421756.2899999581</v>
          </cell>
          <cell r="AFX51">
            <v>605.7299223319709</v>
          </cell>
          <cell r="AFY51">
            <v>-5.3931700448444868</v>
          </cell>
          <cell r="AFZ51">
            <v>4557.6000000000004</v>
          </cell>
          <cell r="AGA51">
            <v>7861.1264999999894</v>
          </cell>
          <cell r="AGB51">
            <v>10419.61</v>
          </cell>
          <cell r="AGC51">
            <v>-7.3426394511008608</v>
          </cell>
          <cell r="AGD51">
            <v>-7.3362032522045242</v>
          </cell>
          <cell r="AGE51">
            <v>-7.3258267182629959</v>
          </cell>
          <cell r="AGF51">
            <v>5.5310524748116173E-2</v>
          </cell>
          <cell r="AGG51">
            <v>1</v>
          </cell>
          <cell r="AGH51">
            <v>0.80757588521490797</v>
          </cell>
          <cell r="AGI51">
            <v>0.89551494473945692</v>
          </cell>
          <cell r="AGJ51">
            <v>173.18665999999999</v>
          </cell>
          <cell r="AGK51">
            <v>173.18665999999999</v>
          </cell>
          <cell r="AGL51">
            <v>0.83185494533223303</v>
          </cell>
          <cell r="AGM51">
            <v>-1.3271395593014979E-2</v>
          </cell>
          <cell r="AGN51">
            <v>-3.7597345532585751E-3</v>
          </cell>
          <cell r="AGO51">
            <v>-8.2676225620630945E-3</v>
          </cell>
          <cell r="AGP51">
            <v>1863.230773492354</v>
          </cell>
          <cell r="AGQ51">
            <v>2.9990943270163939E-3</v>
          </cell>
          <cell r="AGR51">
            <v>877.04820173466499</v>
          </cell>
          <cell r="AGS51">
            <v>-0.79087550502580095</v>
          </cell>
          <cell r="AGT51">
            <v>-3.555693978681707</v>
          </cell>
          <cell r="AGU51">
            <v>884.03985641370627</v>
          </cell>
          <cell r="AGV51">
            <v>909.38308119589772</v>
          </cell>
          <cell r="AGW51">
            <v>61.854703320239537</v>
          </cell>
          <cell r="AGX51">
            <v>61.239824730268268</v>
          </cell>
          <cell r="AGY51">
            <v>3.034809924206705</v>
          </cell>
          <cell r="AGZ51">
            <v>1.656740173318116</v>
          </cell>
          <cell r="AHA51">
            <v>8.5132320000000004</v>
          </cell>
          <cell r="AHB51">
            <v>8.6</v>
          </cell>
          <cell r="AHC51">
            <v>1792.53353948069</v>
          </cell>
          <cell r="AHD51">
            <v>202.43500281551101</v>
          </cell>
          <cell r="AHE51">
            <v>9353.1357723187211</v>
          </cell>
          <cell r="AHF51">
            <v>8556.8816247462364</v>
          </cell>
          <cell r="AHG51">
            <v>15412772.74904809</v>
          </cell>
          <cell r="AHH51">
            <v>8634.6</v>
          </cell>
          <cell r="AHI51">
            <v>15477810.09999997</v>
          </cell>
          <cell r="AHJ51">
            <v>1793.880954</v>
          </cell>
          <cell r="AHK51">
            <v>1.4515890598685519</v>
          </cell>
          <cell r="AHL51">
            <v>8634.6</v>
          </cell>
          <cell r="AHM51">
            <v>15272.963</v>
          </cell>
          <cell r="AHN51">
            <v>19916.45</v>
          </cell>
          <cell r="AHO51">
            <v>-6.6063825532757772</v>
          </cell>
          <cell r="AHP51">
            <v>-6.5671460338770551</v>
          </cell>
          <cell r="AHQ51">
            <v>-6.5957053207252354</v>
          </cell>
          <cell r="AHR51">
            <v>8.6900451311799937E-2</v>
          </cell>
          <cell r="AHS51">
            <v>4.44353</v>
          </cell>
          <cell r="AHT51">
            <v>2.2717274651468999</v>
          </cell>
          <cell r="AHU51">
            <v>0.8304144258665519</v>
          </cell>
          <cell r="AHV51">
            <v>150.53459749343401</v>
          </cell>
          <cell r="AHW51">
            <v>668.90499999999997</v>
          </cell>
          <cell r="AHX51">
            <v>0.70559991229202101</v>
          </cell>
          <cell r="AHY51">
            <v>1.7690650946668499E-2</v>
          </cell>
          <cell r="AHZ51">
            <v>6.5438794714828882E-3</v>
          </cell>
          <cell r="AIA51">
            <v>-1.1162057580889499E-2</v>
          </cell>
          <cell r="AIB51">
            <v>1801.2137394158669</v>
          </cell>
          <cell r="AIC51">
            <v>-0.37779240588236013</v>
          </cell>
          <cell r="AID51">
            <v>4505.8879956029596</v>
          </cell>
          <cell r="AIE51">
            <v>-1.720239627617592</v>
          </cell>
          <cell r="AIF51">
            <v>-2.0072786793744908</v>
          </cell>
          <cell r="AIG51">
            <v>4584.7567988873107</v>
          </cell>
          <cell r="AIH51">
            <v>4598.1864110702682</v>
          </cell>
          <cell r="AII51">
            <v>72.495575669831254</v>
          </cell>
          <cell r="AIJ51">
            <v>72.332553019988893</v>
          </cell>
          <cell r="AIK51">
            <v>0.62398665233942552</v>
          </cell>
          <cell r="AIL51">
            <v>0.40675579509947818</v>
          </cell>
          <cell r="AIM51">
            <v>6.9025280000000002</v>
          </cell>
          <cell r="AIN51">
            <v>8</v>
          </cell>
          <cell r="AIO51">
            <v>1616.81476702807</v>
          </cell>
          <cell r="AIP51">
            <v>1021.28199285372</v>
          </cell>
          <cell r="AIQ51">
            <v>5211.4067384150321</v>
          </cell>
          <cell r="AIR51">
            <v>4851.6879291020477</v>
          </cell>
          <cell r="AIS51">
            <v>7877527.8511053687</v>
          </cell>
          <cell r="AIT51">
            <v>4805.3</v>
          </cell>
          <cell r="AIU51">
            <v>7769279.9999999851</v>
          </cell>
          <cell r="AIV51">
            <v>15425.369911907999</v>
          </cell>
          <cell r="AIW51">
            <v>0.32143135311057952</v>
          </cell>
          <cell r="AIX51">
            <v>4740.3</v>
          </cell>
          <cell r="AIY51">
            <v>7204.7875000000004</v>
          </cell>
          <cell r="AIZ51">
            <v>9697.0300000000007</v>
          </cell>
          <cell r="AJA51">
            <v>-5.2748760615460633</v>
          </cell>
          <cell r="AJB51">
            <v>-5.2630931019129346</v>
          </cell>
          <cell r="AJC51">
            <v>-5.2665177972087012</v>
          </cell>
          <cell r="AJD51">
            <v>4.8299762843170627E-2</v>
          </cell>
          <cell r="AJE51">
            <v>9.0968060000000008</v>
          </cell>
          <cell r="AJF51">
            <v>12.1751896872528</v>
          </cell>
          <cell r="AJG51">
            <v>1.01364113509787</v>
          </cell>
          <cell r="AJH51">
            <v>435.72249424688101</v>
          </cell>
          <cell r="AJI51">
            <v>3963.683</v>
          </cell>
          <cell r="AJJ51">
            <v>0.88446227185619908</v>
          </cell>
          <cell r="AJK51">
            <v>5.7802005003412876E-3</v>
          </cell>
          <cell r="AJL51">
            <v>-5.1577212740390173E-4</v>
          </cell>
          <cell r="AJM51">
            <v>-1.187842332907525E-2</v>
          </cell>
          <cell r="AJN51">
            <v>1623.6674671207361</v>
          </cell>
          <cell r="AJO51">
            <v>-0.11073130099801259</v>
          </cell>
          <cell r="AJP51">
            <v>40.6490445853956</v>
          </cell>
          <cell r="AJQ51">
            <v>-6.6693454049446927</v>
          </cell>
          <cell r="AJR51">
            <v>-4.4948917111657156</v>
          </cell>
          <cell r="AJS51">
            <v>43.55379779748079</v>
          </cell>
          <cell r="AJT51">
            <v>42.562167944421851</v>
          </cell>
          <cell r="AJU51">
            <v>65.024966123584633</v>
          </cell>
          <cell r="AJV51">
            <v>65.372105530350126</v>
          </cell>
          <cell r="AJW51">
            <v>1.800431740178343</v>
          </cell>
          <cell r="AJX51">
            <v>1.102758957164784</v>
          </cell>
          <cell r="AJY51">
            <v>5.6499560000000004</v>
          </cell>
          <cell r="AJZ51">
            <v>9.6999999999999993</v>
          </cell>
          <cell r="AKA51">
            <v>1681.7907049115199</v>
          </cell>
          <cell r="AKB51">
            <v>7.8195766244159497</v>
          </cell>
          <cell r="AKC51">
            <v>1037.502709543166</v>
          </cell>
          <cell r="AKD51">
            <v>978.88426295516933</v>
          </cell>
          <cell r="AKE51">
            <v>1628076.471732551</v>
          </cell>
          <cell r="AKF51">
            <v>931.89</v>
          </cell>
          <cell r="AKG51">
            <v>1567243.939999996</v>
          </cell>
          <cell r="AKH51">
            <v>91.650468174436497</v>
          </cell>
          <cell r="AKI51">
            <v>0.81013072275719633</v>
          </cell>
          <cell r="AKJ51">
            <v>931.89</v>
          </cell>
          <cell r="AKK51">
            <v>1587.0725</v>
          </cell>
          <cell r="AKL51">
            <v>2061.8000000000002</v>
          </cell>
          <cell r="AKM51">
            <v>-7.1484573652264913</v>
          </cell>
          <cell r="AKN51">
            <v>-7.1152583924864734</v>
          </cell>
          <cell r="AKO51">
            <v>-7.1041881921588121</v>
          </cell>
          <cell r="AKP51">
            <v>8.802893559690779E-2</v>
          </cell>
          <cell r="AKQ51">
            <v>1</v>
          </cell>
          <cell r="AKR51">
            <v>0.82483187848299699</v>
          </cell>
          <cell r="AKS51">
            <v>0.91689559693589107</v>
          </cell>
          <cell r="AKT51">
            <v>37.27093</v>
          </cell>
          <cell r="AKU51">
            <v>37.27093</v>
          </cell>
          <cell r="AKV51">
            <v>0.841564018009757</v>
          </cell>
          <cell r="AKW51">
            <v>-1.004002495323624E-2</v>
          </cell>
          <cell r="AKX51">
            <v>-7.6056152268880357E-4</v>
          </cell>
          <cell r="AKY51">
            <v>-1.477786603099049E-2</v>
          </cell>
          <cell r="AKZ51">
            <v>1663.1960828724791</v>
          </cell>
          <cell r="ALA51">
            <v>-0.1452195530229794</v>
          </cell>
          <cell r="ALB51">
            <v>82.472647511914602</v>
          </cell>
          <cell r="ALC51">
            <v>-2.6267514471559732</v>
          </cell>
          <cell r="ALD51">
            <v>-2.414025714660073</v>
          </cell>
          <cell r="ALE51">
            <v>84.697438708904798</v>
          </cell>
          <cell r="ALF51">
            <v>84.512808439833591</v>
          </cell>
          <cell r="ALG51">
            <v>59.689631868294647</v>
          </cell>
          <cell r="ALH51">
            <v>59.829949898079022</v>
          </cell>
          <cell r="ALI51">
            <v>1.834464615234221</v>
          </cell>
          <cell r="ALJ51">
            <v>1.5052997611728181</v>
          </cell>
          <cell r="ALK51">
            <v>11.161816999999999</v>
          </cell>
          <cell r="ALL51">
            <v>13.1</v>
          </cell>
          <cell r="ALM51">
            <v>1759.6131615050699</v>
          </cell>
          <cell r="ALN51">
            <v>17.364871034497401</v>
          </cell>
          <cell r="ALO51">
            <v>2564.299387491938</v>
          </cell>
          <cell r="ALP51">
            <v>2278.0769825279672</v>
          </cell>
          <cell r="ALQ51">
            <v>4019940.7591639441</v>
          </cell>
          <cell r="ALR51">
            <v>2223.15</v>
          </cell>
          <cell r="ALS51">
            <v>3911883.9999999958</v>
          </cell>
          <cell r="ALT51">
            <v>121.27503749836001</v>
          </cell>
          <cell r="ALU51">
            <v>-0.74764379532585856</v>
          </cell>
          <cell r="ALV51">
            <v>2223.15</v>
          </cell>
          <cell r="ALW51">
            <v>4285.9795000000004</v>
          </cell>
          <cell r="ALX51">
            <v>5418.56</v>
          </cell>
          <cell r="ALY51">
            <v>-7.1335489353836481</v>
          </cell>
          <cell r="ALZ51">
            <v>-7.1240934176186643</v>
          </cell>
          <cell r="AMA51">
            <v>-7.1246415101039657</v>
          </cell>
          <cell r="AMB51">
            <v>0.13409249395223929</v>
          </cell>
          <cell r="AMC51">
            <v>1</v>
          </cell>
          <cell r="AMD51">
            <v>0.67719449179584101</v>
          </cell>
          <cell r="AME51">
            <v>0.92833566412354107</v>
          </cell>
          <cell r="AMF51">
            <v>76.562299999999993</v>
          </cell>
          <cell r="AMG51">
            <v>76.562299999999993</v>
          </cell>
          <cell r="AMH51">
            <v>0.81089748562109809</v>
          </cell>
          <cell r="AMI51">
            <v>7.2171720315588736E-3</v>
          </cell>
          <cell r="AMJ51">
            <v>-1.4609843761270889E-3</v>
          </cell>
          <cell r="AMK51">
            <v>-1.6650853597473519E-2</v>
          </cell>
          <cell r="AML51">
            <v>1764.6202432996979</v>
          </cell>
          <cell r="AMM51">
            <v>-0.65979090084599124</v>
          </cell>
          <cell r="AMN51">
            <v>2127.5140717674499</v>
          </cell>
          <cell r="AMO51">
            <v>-0.7414807892203501</v>
          </cell>
          <cell r="AMP51">
            <v>-5.8082536158754472E-2</v>
          </cell>
          <cell r="AMQ51">
            <v>2143.4070230783759</v>
          </cell>
          <cell r="AMR51">
            <v>2128.750504048694</v>
          </cell>
          <cell r="AMS51">
            <v>68.35138290155524</v>
          </cell>
          <cell r="AMT51">
            <v>68.315562065411143</v>
          </cell>
          <cell r="AMU51">
            <v>0.91240672065096007</v>
          </cell>
          <cell r="AMV51">
            <v>0.2940439371189818</v>
          </cell>
          <cell r="AMW51">
            <v>5.3651279999999986</v>
          </cell>
          <cell r="AMX51">
            <v>6.2</v>
          </cell>
          <cell r="AMY51">
            <v>1538.9331561018801</v>
          </cell>
          <cell r="AMZ51">
            <v>344.01199810000003</v>
          </cell>
          <cell r="ANA51">
            <v>32837.976293428997</v>
          </cell>
          <cell r="ANB51">
            <v>31076.17683267688</v>
          </cell>
          <cell r="ANC51">
            <v>47542719.080148682</v>
          </cell>
          <cell r="AND51">
            <v>30818.172610000001</v>
          </cell>
          <cell r="ANE51">
            <v>47427107.639999807</v>
          </cell>
          <cell r="ANF51">
            <v>4630.2875853229198</v>
          </cell>
          <cell r="ANG51">
            <v>-1.973743416873686</v>
          </cell>
          <cell r="ANH51">
            <v>30752</v>
          </cell>
          <cell r="ANI51">
            <v>48068.076000000001</v>
          </cell>
          <cell r="ANJ51">
            <v>64619.493000000002</v>
          </cell>
          <cell r="ANK51">
            <v>-6.779979450180905</v>
          </cell>
          <cell r="ANL51">
            <v>-6.7765128862586916</v>
          </cell>
          <cell r="ANM51">
            <v>-6.7741195706617434</v>
          </cell>
          <cell r="ANN51">
            <v>6.5136164098011359E-2</v>
          </cell>
          <cell r="ANO51">
            <v>0.80594100000000002</v>
          </cell>
          <cell r="ANP51">
            <v>0.97439415287027797</v>
          </cell>
          <cell r="ANQ51">
            <v>0.96609103068068902</v>
          </cell>
          <cell r="ANR51">
            <v>2310.9805804643202</v>
          </cell>
          <cell r="ANS51">
            <v>1862.5139999999999</v>
          </cell>
          <cell r="ANT51">
            <v>0.82175571325666597</v>
          </cell>
          <cell r="ANU51">
            <v>-1.2428297379808219E-2</v>
          </cell>
          <cell r="ANV51">
            <v>-9.6862421186444305E-3</v>
          </cell>
          <cell r="ANW51">
            <v>3.7265537107735953E-2</v>
          </cell>
          <cell r="ANX51">
            <v>1529.876707039364</v>
          </cell>
          <cell r="ANY51">
            <v>0.15575481652521089</v>
          </cell>
          <cell r="ANZ51">
            <v>19355.086147713599</v>
          </cell>
          <cell r="AOA51">
            <v>-0.53519958064702777</v>
          </cell>
          <cell r="AOB51">
            <v>-0.60913072822633696</v>
          </cell>
          <cell r="AOC51">
            <v>19459.231875106299</v>
          </cell>
          <cell r="AOD51">
            <v>19473.706477794451</v>
          </cell>
          <cell r="AOE51">
            <v>68.999882055332819</v>
          </cell>
          <cell r="AOF51">
            <v>69.167751397552266</v>
          </cell>
          <cell r="AOG51">
            <v>0.36991213599666389</v>
          </cell>
          <cell r="AOH51">
            <v>0.51010630626420195</v>
          </cell>
          <cell r="AOI51">
            <v>5.7463959999999998</v>
          </cell>
          <cell r="AOJ51">
            <v>6.2</v>
          </cell>
          <cell r="AOK51">
            <v>1672.41725565395</v>
          </cell>
          <cell r="AOL51">
            <v>3911.3278346008601</v>
          </cell>
          <cell r="AOM51">
            <v>164964.33243453121</v>
          </cell>
          <cell r="AON51">
            <v>155484.82863408659</v>
          </cell>
          <cell r="AOO51">
            <v>259874362.0273903</v>
          </cell>
          <cell r="AOP51">
            <v>154361</v>
          </cell>
          <cell r="AOQ51">
            <v>258155999.9999994</v>
          </cell>
          <cell r="AOR51">
            <v>44798.0577196261</v>
          </cell>
          <cell r="AOS51">
            <v>1.237019525877026</v>
          </cell>
          <cell r="AOT51">
            <v>153116</v>
          </cell>
          <cell r="AOU51">
            <v>238498.908958849</v>
          </cell>
          <cell r="AOV51">
            <v>319601</v>
          </cell>
          <cell r="AOW51">
            <v>-6.4676600054752926</v>
          </cell>
          <cell r="AOX51">
            <v>-6.465425970924163</v>
          </cell>
          <cell r="AOY51">
            <v>-6.4666058910660764</v>
          </cell>
          <cell r="AOZ51">
            <v>6.978529627731124E-2</v>
          </cell>
          <cell r="APA51">
            <v>1.327442</v>
          </cell>
          <cell r="APB51">
            <v>1.3950936088431201</v>
          </cell>
          <cell r="APC51">
            <v>0.78219588168535392</v>
          </cell>
          <cell r="APD51">
            <v>13264.713637205899</v>
          </cell>
          <cell r="APE51">
            <v>17608.137999999999</v>
          </cell>
          <cell r="APF51">
            <v>0.88190123764330708</v>
          </cell>
          <cell r="APG51">
            <v>1.23701952587702E-2</v>
          </cell>
          <cell r="APH51">
            <v>-2.362101300117935E-3</v>
          </cell>
          <cell r="API51">
            <v>3.4161002846813678E-2</v>
          </cell>
          <cell r="APJ51">
            <v>1671.3808305951891</v>
          </cell>
          <cell r="APK51">
            <v>9.3973745231878958E-2</v>
          </cell>
        </row>
        <row r="52">
          <cell r="A52">
            <v>2015</v>
          </cell>
          <cell r="B52">
            <v>372.754009248606</v>
          </cell>
          <cell r="C52">
            <v>-1.302058650030147</v>
          </cell>
          <cell r="D52">
            <v>-1.4205050252334761</v>
          </cell>
          <cell r="E52">
            <v>377.67151386356642</v>
          </cell>
          <cell r="F52">
            <v>378.12529810993669</v>
          </cell>
          <cell r="G52">
            <v>68.677489430898845</v>
          </cell>
          <cell r="H52">
            <v>68.979067591355545</v>
          </cell>
          <cell r="I52">
            <v>1.3726910084466579</v>
          </cell>
          <cell r="J52">
            <v>0.37129901783892189</v>
          </cell>
          <cell r="K52">
            <v>5.5425190000000004</v>
          </cell>
          <cell r="L52">
            <v>6.1</v>
          </cell>
          <cell r="M52">
            <v>1599.2112293422299</v>
          </cell>
          <cell r="N52">
            <v>85.175326500045898</v>
          </cell>
          <cell r="O52">
            <v>4590.859421416093</v>
          </cell>
          <cell r="P52">
            <v>4336.4101657208157</v>
          </cell>
          <cell r="Q52">
            <v>7004313.8117661476</v>
          </cell>
          <cell r="R52">
            <v>4291.97</v>
          </cell>
          <cell r="S52">
            <v>6863766.6199999712</v>
          </cell>
          <cell r="T52">
            <v>1199.06611664252</v>
          </cell>
          <cell r="U52">
            <v>0.207882032823381</v>
          </cell>
          <cell r="V52">
            <v>4195.13</v>
          </cell>
          <cell r="W52">
            <v>6655.4384999999902</v>
          </cell>
          <cell r="X52">
            <v>8629.52</v>
          </cell>
          <cell r="Y52">
            <v>-6.7924841917228083</v>
          </cell>
          <cell r="Z52">
            <v>-6.7914630292616174</v>
          </cell>
          <cell r="AA52">
            <v>-6.7925535013859246</v>
          </cell>
          <cell r="AB52">
            <v>5.9944049047664948E-2</v>
          </cell>
          <cell r="AC52">
            <v>1</v>
          </cell>
          <cell r="AD52">
            <v>1.1109039326635199</v>
          </cell>
          <cell r="AE52">
            <v>0.91771927735819203</v>
          </cell>
          <cell r="AF52">
            <v>342.08354000000003</v>
          </cell>
          <cell r="AG52">
            <v>342.08354000000003</v>
          </cell>
          <cell r="AH52">
            <v>0.87546900722641596</v>
          </cell>
          <cell r="AI52">
            <v>2.0788203282352999E-3</v>
          </cell>
          <cell r="AJ52">
            <v>-2.9251357710029449E-5</v>
          </cell>
          <cell r="AK52">
            <v>-1.312755375566413E-2</v>
          </cell>
          <cell r="AL52">
            <v>1615.233233040321</v>
          </cell>
          <cell r="AM52">
            <v>-0.48632707723078589</v>
          </cell>
          <cell r="AN52">
            <v>454.51089856143699</v>
          </cell>
          <cell r="AO52">
            <v>-0.24252686504115939</v>
          </cell>
          <cell r="AP52">
            <v>-0.4133097612110781</v>
          </cell>
          <cell r="AQ52">
            <v>455.61588949485832</v>
          </cell>
          <cell r="AR52">
            <v>456.39723287480581</v>
          </cell>
          <cell r="AS52">
            <v>60.450601819315303</v>
          </cell>
          <cell r="AT52">
            <v>60.266615092986228</v>
          </cell>
          <cell r="AU52">
            <v>0.55556760836807939</v>
          </cell>
          <cell r="AV52">
            <v>0.10849931288907649</v>
          </cell>
          <cell r="AW52">
            <v>7.4381560000000002</v>
          </cell>
          <cell r="AX52">
            <v>8.6999999999999993</v>
          </cell>
          <cell r="AY52">
            <v>1582.1058491589799</v>
          </cell>
          <cell r="AZ52">
            <v>103.413595181733</v>
          </cell>
          <cell r="BA52">
            <v>5031.1902171818456</v>
          </cell>
          <cell r="BB52">
            <v>4656.9624401711217</v>
          </cell>
          <cell r="BC52">
            <v>7384311.9321800536</v>
          </cell>
          <cell r="BD52">
            <v>4607.5</v>
          </cell>
          <cell r="BE52">
            <v>7289552.7000000002</v>
          </cell>
          <cell r="BF52">
            <v>1203.67288588883</v>
          </cell>
          <cell r="BG52">
            <v>-0.82929614095026416</v>
          </cell>
          <cell r="BH52">
            <v>4687.2</v>
          </cell>
          <cell r="BI52">
            <v>8348.2209999999995</v>
          </cell>
          <cell r="BJ52">
            <v>11274.2</v>
          </cell>
          <cell r="BK52">
            <v>-6.6346439059100506</v>
          </cell>
          <cell r="BL52">
            <v>-6.6394733685625393</v>
          </cell>
          <cell r="BM52">
            <v>-6.6406108019772203</v>
          </cell>
          <cell r="BN52">
            <v>7.0011237724282249E-2</v>
          </cell>
          <cell r="BO52">
            <v>1</v>
          </cell>
          <cell r="BP52">
            <v>1.1125538493922</v>
          </cell>
          <cell r="BQ52">
            <v>0.91425310441446006</v>
          </cell>
          <cell r="BR52">
            <v>415.53800000000001</v>
          </cell>
          <cell r="BS52">
            <v>415.53800000000001</v>
          </cell>
          <cell r="BT52">
            <v>0.91482970624897997</v>
          </cell>
          <cell r="BU52">
            <v>-8.292961409505039E-3</v>
          </cell>
          <cell r="BV52">
            <v>-1.1961516964494519E-2</v>
          </cell>
          <cell r="BW52">
            <v>7.5118490595417701E-3</v>
          </cell>
          <cell r="BX52">
            <v>1585.6498795186151</v>
          </cell>
          <cell r="BY52">
            <v>-8.3925687840846752E-2</v>
          </cell>
          <cell r="BZ52">
            <v>111.04515915795599</v>
          </cell>
          <cell r="CA52">
            <v>-1.1417926697869449</v>
          </cell>
          <cell r="CB52">
            <v>-2.2148212408634742</v>
          </cell>
          <cell r="CC52">
            <v>112.3277087020557</v>
          </cell>
          <cell r="CD52">
            <v>113.56031718414231</v>
          </cell>
          <cell r="CE52">
            <v>70.857598167219294</v>
          </cell>
          <cell r="CF52">
            <v>71.319109971223085</v>
          </cell>
          <cell r="CG52">
            <v>2.2331040740795061</v>
          </cell>
          <cell r="CH52">
            <v>1.317689680502276</v>
          </cell>
          <cell r="CI52">
            <v>10.517277999999999</v>
          </cell>
          <cell r="CJ52">
            <v>10.1</v>
          </cell>
          <cell r="CK52">
            <v>1644.38522608895</v>
          </cell>
          <cell r="CL52">
            <v>21.5113668726326</v>
          </cell>
          <cell r="CM52">
            <v>3858.3492290256172</v>
          </cell>
          <cell r="CN52">
            <v>3452.5559143981359</v>
          </cell>
          <cell r="CO52">
            <v>5675550.5540548479</v>
          </cell>
          <cell r="CP52">
            <v>3446.21</v>
          </cell>
          <cell r="CQ52">
            <v>5666896.8100000015</v>
          </cell>
          <cell r="CR52">
            <v>274.34480824715899</v>
          </cell>
          <cell r="CS52">
            <v>5.1938006674578929E-2</v>
          </cell>
          <cell r="CT52">
            <v>3446.21</v>
          </cell>
          <cell r="CU52">
            <v>5409.9794999999885</v>
          </cell>
          <cell r="CV52">
            <v>6984.23</v>
          </cell>
          <cell r="CW52">
            <v>-7.3626969979240311</v>
          </cell>
          <cell r="CX52">
            <v>-7.3468202604868544</v>
          </cell>
          <cell r="CY52">
            <v>-7.3522052241561564</v>
          </cell>
          <cell r="CZ52">
            <v>5.5278968069115447E-2</v>
          </cell>
          <cell r="DA52">
            <v>1.9558</v>
          </cell>
          <cell r="DB52">
            <v>0.94386836295098098</v>
          </cell>
          <cell r="DC52">
            <v>0.80662129424830697</v>
          </cell>
          <cell r="DD52">
            <v>45.797826976173397</v>
          </cell>
          <cell r="DE52">
            <v>89.571389999999994</v>
          </cell>
          <cell r="DF52">
            <v>0.75102630029309692</v>
          </cell>
          <cell r="DG52">
            <v>2.4515441161205298E-3</v>
          </cell>
          <cell r="DH52">
            <v>2.2113528534468369E-2</v>
          </cell>
          <cell r="DI52">
            <v>5.2871490545581969E-2</v>
          </cell>
          <cell r="DJ52">
            <v>1643.8692651974709</v>
          </cell>
          <cell r="DK52">
            <v>-3.1060106229596759E-2</v>
          </cell>
          <cell r="DL52">
            <v>18.230858368669502</v>
          </cell>
          <cell r="DM52">
            <v>-6.6463218719279293</v>
          </cell>
          <cell r="DN52">
            <v>-8.6020284690720761</v>
          </cell>
          <cell r="DO52">
            <v>19.528805649905461</v>
          </cell>
          <cell r="DP52">
            <v>19.946677221934191</v>
          </cell>
          <cell r="DQ52">
            <v>64.810687021024307</v>
          </cell>
          <cell r="DR52">
            <v>65.877582398583954</v>
          </cell>
          <cell r="DS52">
            <v>2.162902712406467</v>
          </cell>
          <cell r="DT52">
            <v>2.055107766452124E-3</v>
          </cell>
          <cell r="DU52">
            <v>9.5911439999999999</v>
          </cell>
          <cell r="DV52">
            <v>15</v>
          </cell>
          <cell r="DW52">
            <v>1824.3316536627599</v>
          </cell>
          <cell r="DX52">
            <v>2.3975910312230302</v>
          </cell>
          <cell r="DY52">
            <v>441.40747065511988</v>
          </cell>
          <cell r="DZ52">
            <v>399.07144451782972</v>
          </cell>
          <cell r="EA52">
            <v>727290.69895686652</v>
          </cell>
          <cell r="EB52">
            <v>369.12</v>
          </cell>
          <cell r="EC52">
            <v>673397.29999999795</v>
          </cell>
          <cell r="ED52">
            <v>48.3437096331498</v>
          </cell>
          <cell r="EE52">
            <v>2.293626247924085</v>
          </cell>
          <cell r="EF52">
            <v>369.12</v>
          </cell>
          <cell r="EG52">
            <v>670.04200000000003</v>
          </cell>
          <cell r="EH52">
            <v>862.3</v>
          </cell>
          <cell r="EI52">
            <v>-7.1773609709176158</v>
          </cell>
          <cell r="EJ52">
            <v>-7.1533066345505576</v>
          </cell>
          <cell r="EK52">
            <v>-7.1586300505360052</v>
          </cell>
          <cell r="EL52">
            <v>5.3181363642445953E-2</v>
          </cell>
          <cell r="EM52">
            <v>1</v>
          </cell>
          <cell r="EN52">
            <v>0.92222845511742102</v>
          </cell>
          <cell r="EO52">
            <v>0.98427345751518203</v>
          </cell>
          <cell r="EP52">
            <v>17.94415</v>
          </cell>
          <cell r="EQ52">
            <v>17.94415</v>
          </cell>
          <cell r="ER52">
            <v>0.9247160976918779</v>
          </cell>
          <cell r="ES52">
            <v>-6.883845189180969E-3</v>
          </cell>
          <cell r="ET52">
            <v>-2.4375212471097578E-3</v>
          </cell>
          <cell r="EU52">
            <v>-3.1906203903152639E-4</v>
          </cell>
          <cell r="EV52">
            <v>1822.457379368753</v>
          </cell>
          <cell r="EW52">
            <v>-0.12711483837781759</v>
          </cell>
          <cell r="EX52">
            <v>5356.7980037971793</v>
          </cell>
          <cell r="EY52">
            <v>-0.50539783340345368</v>
          </cell>
          <cell r="EZ52">
            <v>-1.3519296601102071</v>
          </cell>
          <cell r="FA52">
            <v>5384.0086669501998</v>
          </cell>
          <cell r="FB52">
            <v>5430.2106319367904</v>
          </cell>
          <cell r="FC52">
            <v>66.519458832242137</v>
          </cell>
          <cell r="FD52">
            <v>66.426776315692678</v>
          </cell>
          <cell r="FE52">
            <v>4.200291953115709</v>
          </cell>
          <cell r="FF52">
            <v>1.4584908159158689</v>
          </cell>
          <cell r="FG52">
            <v>4.5707990000000001</v>
          </cell>
          <cell r="FH52">
            <v>5.0999999999999996</v>
          </cell>
          <cell r="FI52">
            <v>1749.7199082528</v>
          </cell>
          <cell r="FJ52">
            <v>1324.5200019578299</v>
          </cell>
          <cell r="FK52">
            <v>5445.6053454585117</v>
          </cell>
          <cell r="FL52">
            <v>5196.6976707843469</v>
          </cell>
          <cell r="FM52">
            <v>9192865.6382867452</v>
          </cell>
          <cell r="FN52">
            <v>5175.09</v>
          </cell>
          <cell r="FO52">
            <v>9054957.9999999832</v>
          </cell>
          <cell r="FP52">
            <v>14973.970035911099</v>
          </cell>
          <cell r="FQ52">
            <v>0.34160426877534178</v>
          </cell>
          <cell r="FR52">
            <v>5175.09</v>
          </cell>
          <cell r="FS52">
            <v>8197.9069999999992</v>
          </cell>
          <cell r="FT52">
            <v>10507.55</v>
          </cell>
          <cell r="FU52">
            <v>-5.1910372935221938</v>
          </cell>
          <cell r="FV52">
            <v>-5.1864771851680436</v>
          </cell>
          <cell r="FW52">
            <v>-5.1957954171211309</v>
          </cell>
          <cell r="FX52">
            <v>7.3881635515495439E-2</v>
          </cell>
          <cell r="FY52">
            <v>27.277839</v>
          </cell>
          <cell r="FZ52">
            <v>17.992791903549701</v>
          </cell>
          <cell r="GA52">
            <v>0.84186367045730803</v>
          </cell>
          <cell r="GB52">
            <v>170.53451338282301</v>
          </cell>
          <cell r="GC52">
            <v>4651.8130000000001</v>
          </cell>
          <cell r="GD52">
            <v>0.78794947137516502</v>
          </cell>
          <cell r="GE52">
            <v>-9.212860221473905E-3</v>
          </cell>
          <cell r="GF52">
            <v>5.8593739439727587E-3</v>
          </cell>
          <cell r="GG52">
            <v>1.0454501072362061E-2</v>
          </cell>
          <cell r="GH52">
            <v>1768.9821922812091</v>
          </cell>
          <cell r="GI52">
            <v>-9.7101808217903152E-2</v>
          </cell>
          <cell r="GJ52">
            <v>3352.34072485657</v>
          </cell>
          <cell r="GK52">
            <v>-0.41842406625169909</v>
          </cell>
          <cell r="GL52">
            <v>-0.1832235276556626</v>
          </cell>
          <cell r="GM52">
            <v>3366.426664192265</v>
          </cell>
          <cell r="GN52">
            <v>3358.494276546171</v>
          </cell>
          <cell r="GO52">
            <v>72.688546551796321</v>
          </cell>
          <cell r="GP52">
            <v>72.945269019162197</v>
          </cell>
          <cell r="GQ52">
            <v>0.72819042767910958</v>
          </cell>
          <cell r="GR52">
            <v>0.79353191656954536</v>
          </cell>
          <cell r="GS52">
            <v>4.20472</v>
          </cell>
          <cell r="GT52">
            <v>4.4000000000000004</v>
          </cell>
          <cell r="GU52">
            <v>1401.59031226093</v>
          </cell>
          <cell r="GV52">
            <v>673.875543260943</v>
          </cell>
          <cell r="GW52">
            <v>45281.748833533573</v>
          </cell>
          <cell r="GX52">
            <v>43377.778083980222</v>
          </cell>
          <cell r="GY52">
            <v>60597477.569749407</v>
          </cell>
          <cell r="GZ52">
            <v>43137</v>
          </cell>
          <cell r="HA52">
            <v>60460401.299999744</v>
          </cell>
          <cell r="HB52">
            <v>9592.34</v>
          </cell>
          <cell r="HC52">
            <v>-9.1208990334434858E-2</v>
          </cell>
          <cell r="HD52">
            <v>43045</v>
          </cell>
          <cell r="HE52">
            <v>62076.333999999901</v>
          </cell>
          <cell r="HF52">
            <v>81687</v>
          </cell>
          <cell r="HG52">
            <v>-6.7380124152173382</v>
          </cell>
          <cell r="HH52">
            <v>-6.7351497674437466</v>
          </cell>
          <cell r="HI52">
            <v>-6.7352914128856396</v>
          </cell>
          <cell r="HJ52">
            <v>6.3295723215144387E-2</v>
          </cell>
          <cell r="HK52">
            <v>1</v>
          </cell>
          <cell r="HL52">
            <v>1.0821353846125299</v>
          </cell>
          <cell r="HM52">
            <v>0.92044641438767105</v>
          </cell>
          <cell r="HN52">
            <v>3085.65</v>
          </cell>
          <cell r="HO52">
            <v>3085.65</v>
          </cell>
          <cell r="HP52">
            <v>0.87806424577376807</v>
          </cell>
          <cell r="HQ52">
            <v>-9.1208990334390005E-4</v>
          </cell>
          <cell r="HR52">
            <v>1.4509945347932179E-3</v>
          </cell>
          <cell r="HS52">
            <v>6.3093968306419737E-3</v>
          </cell>
          <cell r="HT52">
            <v>1396.9705283758781</v>
          </cell>
          <cell r="HU52">
            <v>-0.32142663297850538</v>
          </cell>
          <cell r="HV52">
            <v>2152.42029917134</v>
          </cell>
          <cell r="HW52">
            <v>-2.3869541343421119</v>
          </cell>
          <cell r="HX52">
            <v>-1.419412610869053</v>
          </cell>
          <cell r="HY52">
            <v>2205.0539249985659</v>
          </cell>
          <cell r="HZ52">
            <v>2183.4119233587121</v>
          </cell>
          <cell r="IA52">
            <v>70.326830085290524</v>
          </cell>
          <cell r="IB52">
            <v>70.609193900886964</v>
          </cell>
          <cell r="IC52">
            <v>0.98092452769868999</v>
          </cell>
          <cell r="ID52">
            <v>0.83434153825301394</v>
          </cell>
          <cell r="IE52">
            <v>5.3863219999999998</v>
          </cell>
          <cell r="IF52">
            <v>6.3</v>
          </cell>
          <cell r="IG52">
            <v>1406.89296995207</v>
          </cell>
          <cell r="IH52">
            <v>425.35063716670101</v>
          </cell>
          <cell r="II52">
            <v>3029.350129435411</v>
          </cell>
          <cell r="IJ52">
            <v>2866.179576956602</v>
          </cell>
          <cell r="IK52">
            <v>4040310.2258096351</v>
          </cell>
          <cell r="IL52">
            <v>2827.15</v>
          </cell>
          <cell r="IM52">
            <v>3977497.4599999948</v>
          </cell>
          <cell r="IN52">
            <v>5122.6237869165898</v>
          </cell>
          <cell r="IO52">
            <v>0.21647542996521271</v>
          </cell>
          <cell r="IP52">
            <v>2791.23</v>
          </cell>
          <cell r="IQ52">
            <v>4290.3054999999886</v>
          </cell>
          <cell r="IR52">
            <v>5682.45</v>
          </cell>
          <cell r="IS52">
            <v>-5.1926557176767103</v>
          </cell>
          <cell r="IT52">
            <v>-5.1931870466944083</v>
          </cell>
          <cell r="IU52">
            <v>-5.1786812955516286</v>
          </cell>
          <cell r="IV52">
            <v>7.0764573018556959E-2</v>
          </cell>
          <cell r="IW52">
            <v>7.4586920000000001</v>
          </cell>
          <cell r="IX52">
            <v>10.1595872454945</v>
          </cell>
          <cell r="IY52">
            <v>0.94265247233189298</v>
          </cell>
          <cell r="IZ52">
            <v>272.193290727114</v>
          </cell>
          <cell r="JA52">
            <v>2030.2059200000001</v>
          </cell>
          <cell r="JB52">
            <v>0.93979402634013798</v>
          </cell>
          <cell r="JC52">
            <v>8.4781950038661062E-3</v>
          </cell>
          <cell r="JD52">
            <v>-6.0815016907311023E-4</v>
          </cell>
          <cell r="JE52">
            <v>-1.21249561578116E-2</v>
          </cell>
          <cell r="JF52">
            <v>1409.650064599148</v>
          </cell>
          <cell r="JG52">
            <v>-0.37932063072445571</v>
          </cell>
          <cell r="JH52">
            <v>24.489209990975699</v>
          </cell>
          <cell r="JI52">
            <v>-7.3313560836385516E-2</v>
          </cell>
          <cell r="JJ52">
            <v>-2.4068808755699171</v>
          </cell>
          <cell r="JK52">
            <v>24.507177075149968</v>
          </cell>
          <cell r="JL52">
            <v>25.093172767387671</v>
          </cell>
          <cell r="JM52">
            <v>67.64100642485532</v>
          </cell>
          <cell r="JN52">
            <v>67.509547132121696</v>
          </cell>
          <cell r="JO52">
            <v>-0.73382203035992077</v>
          </cell>
          <cell r="JP52">
            <v>1.147180016026361</v>
          </cell>
          <cell r="JQ52">
            <v>7.8517780000000004</v>
          </cell>
          <cell r="JR52">
            <v>6.4</v>
          </cell>
          <cell r="JS52">
            <v>1851.6161526375399</v>
          </cell>
          <cell r="JT52">
            <v>5.2460098034537799</v>
          </cell>
          <cell r="JU52">
            <v>664.19808022314987</v>
          </cell>
          <cell r="JV52">
            <v>612.04672148376631</v>
          </cell>
          <cell r="JW52">
            <v>1134443.586371568</v>
          </cell>
          <cell r="JX52">
            <v>622.9</v>
          </cell>
          <cell r="JY52">
            <v>1153371.7014779239</v>
          </cell>
          <cell r="JZ52">
            <v>60.258775720000003</v>
          </cell>
          <cell r="KA52">
            <v>-2.9486094940819769</v>
          </cell>
          <cell r="KB52">
            <v>622.9</v>
          </cell>
          <cell r="KC52">
            <v>983.85799999999995</v>
          </cell>
          <cell r="KD52">
            <v>1313.3</v>
          </cell>
          <cell r="KE52">
            <v>-7.3091243451363832</v>
          </cell>
          <cell r="KF52">
            <v>-7.2815595653039473</v>
          </cell>
          <cell r="KG52">
            <v>-7.2976352160840836</v>
          </cell>
          <cell r="KH52">
            <v>6.0933097826245043E-2</v>
          </cell>
          <cell r="KI52">
            <v>1</v>
          </cell>
          <cell r="KJ52">
            <v>0.74761126804920996</v>
          </cell>
          <cell r="KK52">
            <v>0.85796479379050894</v>
          </cell>
          <cell r="KL52">
            <v>21.01088</v>
          </cell>
          <cell r="KM52">
            <v>21.01088</v>
          </cell>
          <cell r="KN52">
            <v>0.79267153651471101</v>
          </cell>
          <cell r="KO52">
            <v>4.4150549346342258E-2</v>
          </cell>
          <cell r="KP52">
            <v>2.0660978339446079E-2</v>
          </cell>
          <cell r="KQ52">
            <v>-3.7332649192920141E-2</v>
          </cell>
          <cell r="KR52">
            <v>1853.5244884922679</v>
          </cell>
          <cell r="KS52">
            <v>-0.54739352083416071</v>
          </cell>
          <cell r="KT52">
            <v>174.239368768297</v>
          </cell>
          <cell r="KU52">
            <v>-14.917743575961151</v>
          </cell>
          <cell r="KV52">
            <v>-4.4221430481827912</v>
          </cell>
          <cell r="KW52">
            <v>204.78931341443359</v>
          </cell>
          <cell r="KX52">
            <v>182.3009788304154</v>
          </cell>
          <cell r="KY52">
            <v>71.381766791081134</v>
          </cell>
          <cell r="KZ52">
            <v>72.203627300610265</v>
          </cell>
          <cell r="LA52">
            <v>2.6205474784636529</v>
          </cell>
          <cell r="LB52">
            <v>-0.81046812287066672</v>
          </cell>
          <cell r="LC52">
            <v>9.7712570000000003</v>
          </cell>
          <cell r="LD52">
            <v>25</v>
          </cell>
          <cell r="LE52">
            <v>2041.25812421776</v>
          </cell>
          <cell r="LF52">
            <v>19.392415341107601</v>
          </cell>
          <cell r="LG52">
            <v>5829.7844074432969</v>
          </cell>
          <cell r="LH52">
            <v>5260.1411904460856</v>
          </cell>
          <cell r="LI52">
            <v>10831296.777800141</v>
          </cell>
          <cell r="LJ52">
            <v>4322.57</v>
          </cell>
          <cell r="LK52">
            <v>8823481.1299999617</v>
          </cell>
          <cell r="LL52">
            <v>799.61845361271594</v>
          </cell>
          <cell r="LM52">
            <v>3.7318415475732221</v>
          </cell>
          <cell r="LN52">
            <v>4289.6099999999997</v>
          </cell>
          <cell r="LO52">
            <v>8074.0879999999997</v>
          </cell>
          <cell r="LP52">
            <v>10820.91</v>
          </cell>
          <cell r="LQ52">
            <v>-7.5744196753500868</v>
          </cell>
          <cell r="LR52">
            <v>-7.5611279270413814</v>
          </cell>
          <cell r="LS52">
            <v>-7.5461331554017059</v>
          </cell>
          <cell r="LT52">
            <v>3.605627753638168E-2</v>
          </cell>
          <cell r="LU52">
            <v>1</v>
          </cell>
          <cell r="LV52">
            <v>0.84703325022042797</v>
          </cell>
          <cell r="LW52">
            <v>1.0064480905758799</v>
          </cell>
          <cell r="LX52">
            <v>175.36287999999999</v>
          </cell>
          <cell r="LY52">
            <v>175.36287999999999</v>
          </cell>
          <cell r="LZ52">
            <v>0.96160637099676194</v>
          </cell>
          <cell r="MA52">
            <v>-2.142939963695677E-2</v>
          </cell>
          <cell r="MB52">
            <v>-1.844766713199639E-3</v>
          </cell>
          <cell r="MC52">
            <v>-7.7674887935253956E-2</v>
          </cell>
          <cell r="MD52">
            <v>2059.126625245889</v>
          </cell>
          <cell r="ME52">
            <v>-0.34517730170405819</v>
          </cell>
          <cell r="MF52">
            <v>1146.8340010898801</v>
          </cell>
          <cell r="MG52">
            <v>-4.9256547033352236</v>
          </cell>
          <cell r="MH52">
            <v>-1.3863264660721739</v>
          </cell>
          <cell r="MI52">
            <v>1206.249695973569</v>
          </cell>
          <cell r="MJ52">
            <v>1162.956373078744</v>
          </cell>
          <cell r="MK52">
            <v>68.083862105348288</v>
          </cell>
          <cell r="ML52">
            <v>67.894094108010208</v>
          </cell>
          <cell r="MM52">
            <v>1.7561384305214029</v>
          </cell>
          <cell r="MN52">
            <v>0.19943902682140191</v>
          </cell>
          <cell r="MO52">
            <v>16.041905</v>
          </cell>
          <cell r="MP52">
            <v>22.1</v>
          </cell>
          <cell r="MQ52">
            <v>1689.9590325977099</v>
          </cell>
          <cell r="MR52">
            <v>210.10700341008399</v>
          </cell>
          <cell r="MS52">
            <v>23829.159892430758</v>
          </cell>
          <cell r="MT52">
            <v>20006.508700188919</v>
          </cell>
          <cell r="MU52">
            <v>33858936.008869097</v>
          </cell>
          <cell r="MV52">
            <v>18614.8</v>
          </cell>
          <cell r="MW52">
            <v>31458249.399999849</v>
          </cell>
          <cell r="MX52">
            <v>4139.2094096815399</v>
          </cell>
          <cell r="MY52">
            <v>0.97590185584461864</v>
          </cell>
          <cell r="MZ52">
            <v>18662.599999999999</v>
          </cell>
          <cell r="NA52">
            <v>35097.544500000004</v>
          </cell>
          <cell r="NB52">
            <v>46384.38</v>
          </cell>
          <cell r="NC52">
            <v>-7.0918423231314991</v>
          </cell>
          <cell r="ND52">
            <v>-7.0992062723327676</v>
          </cell>
          <cell r="NE52">
            <v>-7.0891334111517086</v>
          </cell>
          <cell r="NF52">
            <v>4.2444704545380803E-2</v>
          </cell>
          <cell r="NG52">
            <v>1</v>
          </cell>
          <cell r="NH52">
            <v>0.92445334282730895</v>
          </cell>
          <cell r="NI52">
            <v>0.94792445895994903</v>
          </cell>
          <cell r="NJ52">
            <v>1087.1120000000001</v>
          </cell>
          <cell r="NK52">
            <v>1087.1120000000001</v>
          </cell>
          <cell r="NL52">
            <v>0.87784199146254804</v>
          </cell>
          <cell r="NM52">
            <v>1.1835313086115201E-3</v>
          </cell>
          <cell r="NN52">
            <v>-7.6735590735646873E-3</v>
          </cell>
          <cell r="NO52">
            <v>6.1838141316150662E-3</v>
          </cell>
          <cell r="NP52">
            <v>1692.3960355236491</v>
          </cell>
          <cell r="NQ52">
            <v>-9.9216685067982091E-2</v>
          </cell>
          <cell r="NR52">
            <v>223.081216653421</v>
          </cell>
          <cell r="NS52">
            <v>-3.0327319513660971</v>
          </cell>
          <cell r="NT52">
            <v>-3.323493116146004</v>
          </cell>
          <cell r="NU52">
            <v>230.05826723047889</v>
          </cell>
          <cell r="NV52">
            <v>230.75018310438969</v>
          </cell>
          <cell r="NW52">
            <v>67.70521005912228</v>
          </cell>
          <cell r="NX52">
            <v>67.539315474801185</v>
          </cell>
          <cell r="NY52">
            <v>3.8262025582014303E-2</v>
          </cell>
          <cell r="NZ52">
            <v>-5.1009270364055226E-3</v>
          </cell>
          <cell r="OA52">
            <v>7.7768769999999998</v>
          </cell>
          <cell r="OB52">
            <v>9.4</v>
          </cell>
          <cell r="OC52">
            <v>1604.6465448768799</v>
          </cell>
          <cell r="OD52">
            <v>49.773724549989502</v>
          </cell>
          <cell r="OE52">
            <v>2772.4395965402859</v>
          </cell>
          <cell r="OF52">
            <v>2556.8303792180509</v>
          </cell>
          <cell r="OG52">
            <v>4104690.4109023549</v>
          </cell>
          <cell r="OH52">
            <v>2518</v>
          </cell>
          <cell r="OI52">
            <v>4040499.9999999842</v>
          </cell>
          <cell r="OJ52">
            <v>707.20502711886809</v>
          </cell>
          <cell r="OK52">
            <v>4.8548107809565089E-2</v>
          </cell>
          <cell r="OL52">
            <v>2514.1</v>
          </cell>
          <cell r="OM52">
            <v>4104.9269999999906</v>
          </cell>
          <cell r="ON52">
            <v>5480.5</v>
          </cell>
          <cell r="OO52">
            <v>-6.7766476645545533</v>
          </cell>
          <cell r="OP52">
            <v>-6.7578827071696326</v>
          </cell>
          <cell r="OQ52">
            <v>-6.7560961765992706</v>
          </cell>
          <cell r="OR52">
            <v>6.2725398351674774E-2</v>
          </cell>
          <cell r="OS52">
            <v>1</v>
          </cell>
          <cell r="OT52">
            <v>1.2624062863376799</v>
          </cell>
          <cell r="OU52">
            <v>0.94222186499257499</v>
          </cell>
          <cell r="OV52">
            <v>210.19200000000001</v>
          </cell>
          <cell r="OW52">
            <v>210.19200000000001</v>
          </cell>
          <cell r="OX52">
            <v>0.98906842525248506</v>
          </cell>
          <cell r="OY52">
            <v>4.0596712769051611E-3</v>
          </cell>
          <cell r="OZ52">
            <v>-1.124026195156666E-2</v>
          </cell>
          <cell r="PA52">
            <v>-3.2444556161942383E-2</v>
          </cell>
          <cell r="PB52">
            <v>1605.3823688365601</v>
          </cell>
          <cell r="PC52">
            <v>-0.26723345205121868</v>
          </cell>
          <cell r="PD52">
            <v>2345.64780367603</v>
          </cell>
          <cell r="PE52">
            <v>-1.376804371455886</v>
          </cell>
          <cell r="PF52">
            <v>-0.3225707088787555</v>
          </cell>
          <cell r="PG52">
            <v>2378.3936311602729</v>
          </cell>
          <cell r="PH52">
            <v>2353.238662310654</v>
          </cell>
          <cell r="PI52">
            <v>63.729165230145327</v>
          </cell>
          <cell r="PJ52">
            <v>63.716810334344721</v>
          </cell>
          <cell r="PK52">
            <v>0.46053844238445052</v>
          </cell>
          <cell r="PL52">
            <v>0.1636998061267825</v>
          </cell>
          <cell r="PM52">
            <v>8.646567000000001</v>
          </cell>
          <cell r="PN52">
            <v>10.3</v>
          </cell>
          <cell r="PO52">
            <v>1504.3329820864001</v>
          </cell>
          <cell r="PP52">
            <v>481.02179749081898</v>
          </cell>
          <cell r="PQ52">
            <v>30675.211397491959</v>
          </cell>
          <cell r="PR52">
            <v>28022.85869161618</v>
          </cell>
          <cell r="PS52">
            <v>42229202.824899293</v>
          </cell>
          <cell r="PT52">
            <v>27521</v>
          </cell>
          <cell r="PU52">
            <v>41400747.999999806</v>
          </cell>
          <cell r="PV52">
            <v>7177.3304644082</v>
          </cell>
          <cell r="PW52">
            <v>-0.1557538157573202</v>
          </cell>
          <cell r="PX52">
            <v>27939</v>
          </cell>
          <cell r="PY52">
            <v>48143.042999999903</v>
          </cell>
          <cell r="PZ52">
            <v>66314</v>
          </cell>
          <cell r="QA52">
            <v>-6.7474482643916849</v>
          </cell>
          <cell r="QB52">
            <v>-6.7508369588456869</v>
          </cell>
          <cell r="QC52">
            <v>-6.7464630403904744</v>
          </cell>
          <cell r="QD52">
            <v>5.5464798495941069E-2</v>
          </cell>
          <cell r="QE52">
            <v>1</v>
          </cell>
          <cell r="QF52">
            <v>1.1246532387358601</v>
          </cell>
          <cell r="QG52">
            <v>0.938504747622392</v>
          </cell>
          <cell r="QH52">
            <v>2201.4016000000001</v>
          </cell>
          <cell r="QI52">
            <v>2201.4016000000001</v>
          </cell>
          <cell r="QJ52">
            <v>0.94095728108021504</v>
          </cell>
          <cell r="QK52">
            <v>9.4293405180629654E-4</v>
          </cell>
          <cell r="QL52">
            <v>9.5423761731472812E-4</v>
          </cell>
          <cell r="QM52">
            <v>-2.5759877400048758E-2</v>
          </cell>
          <cell r="QN52">
            <v>1506.9555640136509</v>
          </cell>
          <cell r="QO52">
            <v>-0.3144737116599905</v>
          </cell>
          <cell r="QP52">
            <v>48.820697398853802</v>
          </cell>
          <cell r="QQ52">
            <v>-3.542617646237789</v>
          </cell>
          <cell r="QR52">
            <v>-3.6627907551395</v>
          </cell>
          <cell r="QS52">
            <v>50.61374900243662</v>
          </cell>
          <cell r="QT52">
            <v>50.676885682629766</v>
          </cell>
          <cell r="QU52">
            <v>58.714006375398803</v>
          </cell>
          <cell r="QV52">
            <v>57.675744016633558</v>
          </cell>
          <cell r="QW52">
            <v>3.3380110966906962</v>
          </cell>
          <cell r="QX52">
            <v>0.83250014213938073</v>
          </cell>
          <cell r="QY52">
            <v>11.591998</v>
          </cell>
          <cell r="QZ52">
            <v>16.2</v>
          </cell>
          <cell r="RA52">
            <v>1826.6359701358699</v>
          </cell>
          <cell r="RB52">
            <v>9.6724134500981496</v>
          </cell>
          <cell r="RC52">
            <v>1830.695884087168</v>
          </cell>
          <cell r="RD52">
            <v>1618.481653817701</v>
          </cell>
          <cell r="RE52">
            <v>3013624.6430345331</v>
          </cell>
          <cell r="RF52">
            <v>1561.74</v>
          </cell>
          <cell r="RG52">
            <v>2852730.459999993</v>
          </cell>
          <cell r="RH52">
            <v>110.801111241144</v>
          </cell>
          <cell r="RI52">
            <v>5.7630022084544379</v>
          </cell>
          <cell r="RJ52">
            <v>1561.74</v>
          </cell>
          <cell r="RK52">
            <v>3174.1174999999998</v>
          </cell>
          <cell r="RL52">
            <v>4207.99</v>
          </cell>
          <cell r="RM52">
            <v>-7.4210151785944349</v>
          </cell>
          <cell r="RN52">
            <v>-7.4211462780534809</v>
          </cell>
          <cell r="RO52">
            <v>-7.4206097956208481</v>
          </cell>
          <cell r="RP52">
            <v>7.7249044072439224E-2</v>
          </cell>
          <cell r="RQ52">
            <v>1</v>
          </cell>
          <cell r="RR52">
            <v>0.64830627997329804</v>
          </cell>
          <cell r="RS52">
            <v>0.94163628234198893</v>
          </cell>
          <cell r="RT52">
            <v>45.971339999999998</v>
          </cell>
          <cell r="RU52">
            <v>45.971339999999998</v>
          </cell>
          <cell r="RV52">
            <v>0.92492366713390795</v>
          </cell>
          <cell r="RW52">
            <v>-2.8470500346301249E-4</v>
          </cell>
          <cell r="RX52">
            <v>1.831584940190117E-3</v>
          </cell>
          <cell r="RY52">
            <v>9.0186524548504492E-3</v>
          </cell>
          <cell r="RZ52">
            <v>1862.0072930242641</v>
          </cell>
          <cell r="SA52">
            <v>-0.71044891420951606</v>
          </cell>
          <cell r="SB52">
            <v>43106.201565595598</v>
          </cell>
          <cell r="SC52">
            <v>0.31999669133431219</v>
          </cell>
          <cell r="SD52">
            <v>-1.557099351775515</v>
          </cell>
          <cell r="SE52">
            <v>42968.703137247147</v>
          </cell>
          <cell r="SF52">
            <v>43788.024612999921</v>
          </cell>
          <cell r="SG52">
            <v>60.291279105550409</v>
          </cell>
          <cell r="SH52">
            <v>60.138277518991018</v>
          </cell>
          <cell r="SI52">
            <v>1.149403578087727</v>
          </cell>
          <cell r="SJ52">
            <v>0.12450202992342339</v>
          </cell>
          <cell r="SK52">
            <v>5.7250629999999996</v>
          </cell>
          <cell r="SL52">
            <v>6.6</v>
          </cell>
          <cell r="SM52">
            <v>1746.1742615435001</v>
          </cell>
          <cell r="SN52">
            <v>9914.5386353536705</v>
          </cell>
          <cell r="SO52">
            <v>4591.2847614864158</v>
          </cell>
          <cell r="SP52">
            <v>4328.4308163819187</v>
          </cell>
          <cell r="SQ52">
            <v>7555355.5957415877</v>
          </cell>
          <cell r="SR52">
            <v>4299.17</v>
          </cell>
          <cell r="SS52">
            <v>7507099.9999999693</v>
          </cell>
          <cell r="ST52">
            <v>93287.509228972995</v>
          </cell>
          <cell r="SU52">
            <v>1.561013398626665</v>
          </cell>
          <cell r="SV52">
            <v>4299.17</v>
          </cell>
          <cell r="SW52">
            <v>7634.5465000000004</v>
          </cell>
          <cell r="SX52">
            <v>9797.76</v>
          </cell>
          <cell r="SY52">
            <v>-3.6241662398441918</v>
          </cell>
          <cell r="SZ52">
            <v>-3.61049211786532</v>
          </cell>
          <cell r="TA52">
            <v>-3.6315259225909999</v>
          </cell>
          <cell r="TB52">
            <v>8.1086076014881783E-2</v>
          </cell>
          <cell r="TC52">
            <v>309.95315799999997</v>
          </cell>
          <cell r="TD52">
            <v>184.34169627209999</v>
          </cell>
          <cell r="TE52">
            <v>0.91937577225623701</v>
          </cell>
          <cell r="TF52">
            <v>112.871103574947</v>
          </cell>
          <cell r="TG52">
            <v>34984.754999999903</v>
          </cell>
          <cell r="TH52">
            <v>0.79790614205980703</v>
          </cell>
          <cell r="TI52">
            <v>3.9488285775110474E-3</v>
          </cell>
          <cell r="TJ52">
            <v>4.1073607440359856E-3</v>
          </cell>
          <cell r="TK52">
            <v>3.9218587072356051E-2</v>
          </cell>
          <cell r="TL52">
            <v>1745.518391364059</v>
          </cell>
          <cell r="TM52">
            <v>-1.0731159155474851E-2</v>
          </cell>
          <cell r="TN52">
            <v>283.44175179955499</v>
          </cell>
          <cell r="TO52">
            <v>5.3559337998024814</v>
          </cell>
          <cell r="TP52">
            <v>5.0548827871623958</v>
          </cell>
          <cell r="TQ52">
            <v>269.03254669846262</v>
          </cell>
          <cell r="TR52">
            <v>269.80350106505603</v>
          </cell>
          <cell r="TS52">
            <v>66.217519049336119</v>
          </cell>
          <cell r="TT52">
            <v>66.06335307082017</v>
          </cell>
          <cell r="TU52">
            <v>5.1511487060510666</v>
          </cell>
          <cell r="TV52">
            <v>2.8404877982617371</v>
          </cell>
          <cell r="TW52">
            <v>10.545074496051781</v>
          </cell>
          <cell r="TX52">
            <v>9.9</v>
          </cell>
          <cell r="TY52">
            <v>1699.25830878235</v>
          </cell>
          <cell r="TZ52">
            <v>71.790623240305806</v>
          </cell>
          <cell r="UA52">
            <v>2273.8834362258322</v>
          </cell>
          <cell r="UB52">
            <v>2034.1007339224359</v>
          </cell>
          <cell r="UC52">
            <v>3486179.239337503</v>
          </cell>
          <cell r="UD52">
            <v>2053.5500000000002</v>
          </cell>
          <cell r="UE52">
            <v>3489511.8999999948</v>
          </cell>
          <cell r="UF52">
            <v>896.71998458346854</v>
          </cell>
          <cell r="UG52">
            <v>1.1524363176497849</v>
          </cell>
          <cell r="UH52">
            <v>2056.3000000000002</v>
          </cell>
          <cell r="UI52">
            <v>3441.9740000000002</v>
          </cell>
          <cell r="UJ52">
            <v>4695.7700000000004</v>
          </cell>
          <cell r="UK52">
            <v>-6.524980712530688</v>
          </cell>
          <cell r="UL52">
            <v>-6.5381550651790414</v>
          </cell>
          <cell r="UM52">
            <v>-6.576533910275872</v>
          </cell>
          <cell r="UN52">
            <v>-0.40934941041239731</v>
          </cell>
          <cell r="UO52">
            <v>1</v>
          </cell>
          <cell r="UP52">
            <v>1.1260331690907499</v>
          </cell>
          <cell r="UQ52">
            <v>0.96155315252474904</v>
          </cell>
          <cell r="UR52">
            <v>272.54431</v>
          </cell>
          <cell r="US52">
            <v>272.54431</v>
          </cell>
          <cell r="UT52">
            <v>1.0496365214230601</v>
          </cell>
          <cell r="UU52" t="e">
            <v>#N/A</v>
          </cell>
          <cell r="UV52" t="e">
            <v>#N/A</v>
          </cell>
          <cell r="UW52">
            <v>3.5005566810906753E-2</v>
          </cell>
          <cell r="UX52">
            <v>1713.867549034785</v>
          </cell>
          <cell r="UY52">
            <v>0.61225077940720851</v>
          </cell>
          <cell r="UZ52">
            <v>1759.41829975787</v>
          </cell>
          <cell r="VA52">
            <v>-3.6560339583973418</v>
          </cell>
          <cell r="VB52">
            <v>-1.531148231678447</v>
          </cell>
          <cell r="VC52">
            <v>1826.184214793617</v>
          </cell>
          <cell r="VD52">
            <v>1786.77649648789</v>
          </cell>
          <cell r="VE52">
            <v>61.075610397388687</v>
          </cell>
          <cell r="VF52">
            <v>61.368133754831703</v>
          </cell>
          <cell r="VG52">
            <v>0.54794428012527874</v>
          </cell>
          <cell r="VH52">
            <v>-0.1150902546322996</v>
          </cell>
          <cell r="VI52">
            <v>9.0800429999999999</v>
          </cell>
          <cell r="VJ52">
            <v>12</v>
          </cell>
          <cell r="VK52">
            <v>1688.0834169985801</v>
          </cell>
          <cell r="VL52">
            <v>290.87199751925499</v>
          </cell>
          <cell r="VM52">
            <v>27749.54643340578</v>
          </cell>
          <cell r="VN52">
            <v>25229.875684947569</v>
          </cell>
          <cell r="VO52">
            <v>42600137.12171486</v>
          </cell>
          <cell r="VP52">
            <v>24303.200000000001</v>
          </cell>
          <cell r="VQ52">
            <v>41025828.899999887</v>
          </cell>
          <cell r="VR52">
            <v>5925.5519049620307</v>
          </cell>
          <cell r="VS52">
            <v>0.8064077683205495</v>
          </cell>
          <cell r="VT52">
            <v>23969.4</v>
          </cell>
          <cell r="VU52">
            <v>45218.1689999999</v>
          </cell>
          <cell r="VV52">
            <v>60229.599999999999</v>
          </cell>
          <cell r="VW52">
            <v>-6.9620347263318862</v>
          </cell>
          <cell r="VX52">
            <v>-6.9584030791694236</v>
          </cell>
          <cell r="VY52">
            <v>-6.9492654676985524</v>
          </cell>
          <cell r="VZ52">
            <v>5.4129837590777892E-2</v>
          </cell>
          <cell r="WA52">
            <v>1</v>
          </cell>
          <cell r="WB52">
            <v>1.0272981522483799</v>
          </cell>
          <cell r="WC52">
            <v>0.94535659895597102</v>
          </cell>
          <cell r="WD52">
            <v>1663.2777000000001</v>
          </cell>
          <cell r="WE52">
            <v>1663.2777000000001</v>
          </cell>
          <cell r="WF52">
            <v>0.93306460981411599</v>
          </cell>
          <cell r="WG52">
            <v>8.0640776832034897E-3</v>
          </cell>
          <cell r="WH52">
            <v>1.6499070652861221E-2</v>
          </cell>
          <cell r="WI52">
            <v>-7.5446563792194209E-3</v>
          </cell>
          <cell r="WJ52">
            <v>1688.4798662377309</v>
          </cell>
          <cell r="WK52">
            <v>-0.28935242926076971</v>
          </cell>
          <cell r="WL52">
            <v>42.592969824679997</v>
          </cell>
          <cell r="WM52">
            <v>0.42122252463636661</v>
          </cell>
          <cell r="WN52">
            <v>-1.5266389347808109</v>
          </cell>
          <cell r="WO52">
            <v>42.414311192268798</v>
          </cell>
          <cell r="WP52">
            <v>43.253291411949007</v>
          </cell>
          <cell r="WQ52">
            <v>66.530290240323453</v>
          </cell>
          <cell r="WR52">
            <v>66.800845109815825</v>
          </cell>
          <cell r="WS52">
            <v>-0.16770311371878679</v>
          </cell>
          <cell r="WT52">
            <v>0.82407965995026089</v>
          </cell>
          <cell r="WU52">
            <v>9.7275480000000005</v>
          </cell>
          <cell r="WV52">
            <v>9.1</v>
          </cell>
          <cell r="WW52">
            <v>1894.0088178172</v>
          </cell>
          <cell r="WX52">
            <v>8.0775546492498105</v>
          </cell>
          <cell r="WY52">
            <v>1484.4169836331189</v>
          </cell>
          <cell r="WZ52">
            <v>1340.0196090300551</v>
          </cell>
          <cell r="XA52">
            <v>2529851.7685416769</v>
          </cell>
          <cell r="XB52">
            <v>1343.87</v>
          </cell>
          <cell r="XC52">
            <v>2545301.63</v>
          </cell>
          <cell r="XD52">
            <v>78.890581742781492</v>
          </cell>
          <cell r="XE52">
            <v>1.1854487376425691</v>
          </cell>
          <cell r="XF52">
            <v>1343.87</v>
          </cell>
          <cell r="XG52">
            <v>2222.1529999999898</v>
          </cell>
          <cell r="XH52">
            <v>2911.11</v>
          </cell>
          <cell r="XI52">
            <v>-7.3644762535911923</v>
          </cell>
          <cell r="XJ52">
            <v>-7.3523531840018217</v>
          </cell>
          <cell r="XK52">
            <v>-7.3647221396661537</v>
          </cell>
          <cell r="XL52">
            <v>7.2545132191102896E-2</v>
          </cell>
          <cell r="XM52">
            <v>1</v>
          </cell>
          <cell r="XN52">
            <v>0.62005470583062705</v>
          </cell>
          <cell r="XO52">
            <v>0.87903497112580797</v>
          </cell>
          <cell r="XP52">
            <v>37.440710000000003</v>
          </cell>
          <cell r="XQ52">
            <v>37.440710000000003</v>
          </cell>
          <cell r="XR52">
            <v>0.78251482571370101</v>
          </cell>
          <cell r="XS52">
            <v>5.4103316786308767E-2</v>
          </cell>
          <cell r="XT52">
            <v>1.869711979488348E-2</v>
          </cell>
          <cell r="XU52">
            <v>-1.2210896277772731E-2</v>
          </cell>
          <cell r="XV52">
            <v>1887.921453905333</v>
          </cell>
          <cell r="XW52">
            <v>-3.0445771093712271E-2</v>
          </cell>
          <cell r="XX52">
            <v>58.381088511280502</v>
          </cell>
          <cell r="XY52">
            <v>-1.4523598380510869</v>
          </cell>
          <cell r="XZ52">
            <v>-1.1531319681513661</v>
          </cell>
          <cell r="YA52">
            <v>59.241488091789471</v>
          </cell>
          <cell r="YB52">
            <v>59.062153079518929</v>
          </cell>
          <cell r="YC52">
            <v>59.81365782223083</v>
          </cell>
          <cell r="YD52">
            <v>59.554816387951419</v>
          </cell>
          <cell r="YE52">
            <v>-0.64786032992847353</v>
          </cell>
          <cell r="YF52">
            <v>-0.43374177948631848</v>
          </cell>
          <cell r="YG52">
            <v>5.8442460000000001</v>
          </cell>
          <cell r="YH52">
            <v>6.7</v>
          </cell>
          <cell r="YI52">
            <v>1519.44778402921</v>
          </cell>
          <cell r="YJ52">
            <v>10.1512674331486</v>
          </cell>
          <cell r="YK52">
            <v>260.30487143519548</v>
          </cell>
          <cell r="YL52">
            <v>408.33980933074878</v>
          </cell>
          <cell r="YM52">
            <v>617284.49373732752</v>
          </cell>
          <cell r="YN52">
            <v>405.2399999999999</v>
          </cell>
          <cell r="YO52">
            <v>615741.01999999688</v>
          </cell>
          <cell r="YP52">
            <v>129.67326178157899</v>
          </cell>
          <cell r="YQ52">
            <v>-0.44894517919658039</v>
          </cell>
          <cell r="YR52">
            <v>243.92</v>
          </cell>
          <cell r="YS52">
            <v>437.08449999999999</v>
          </cell>
          <cell r="YT52">
            <v>569.4</v>
          </cell>
          <cell r="YU52">
            <v>-6.3006423857978007</v>
          </cell>
          <cell r="YV52">
            <v>-6.2923187484548997</v>
          </cell>
          <cell r="YW52">
            <v>-6.2876395992801584</v>
          </cell>
          <cell r="YX52">
            <v>5.3408452431315492E-2</v>
          </cell>
          <cell r="YY52">
            <v>1</v>
          </cell>
          <cell r="YZ52">
            <v>1.2255681455591501</v>
          </cell>
          <cell r="ZA52">
            <v>0.92739449333046398</v>
          </cell>
          <cell r="ZB52">
            <v>54.142299999999999</v>
          </cell>
          <cell r="ZC52">
            <v>54.142299999999999</v>
          </cell>
          <cell r="ZD52">
            <v>0.86081701625807094</v>
          </cell>
          <cell r="ZE52">
            <v>-4.4894517919656001E-3</v>
          </cell>
          <cell r="ZF52">
            <v>-4.4894517919656044E-3</v>
          </cell>
          <cell r="ZG52">
            <v>-3.102753111726448E-2</v>
          </cell>
          <cell r="ZH52">
            <v>1511.6931526931701</v>
          </cell>
          <cell r="ZI52">
            <v>-8.222757012492643E-2</v>
          </cell>
          <cell r="ZJ52">
            <v>27.1876688101624</v>
          </cell>
          <cell r="ZK52">
            <v>1.0630834909472811</v>
          </cell>
          <cell r="ZL52">
            <v>-1.1512131084839949</v>
          </cell>
          <cell r="ZM52">
            <v>26.90168147560799</v>
          </cell>
          <cell r="ZN52">
            <v>27.50430193948679</v>
          </cell>
          <cell r="ZO52">
            <v>66.082258120049048</v>
          </cell>
          <cell r="ZP52">
            <v>66.160100040960643</v>
          </cell>
          <cell r="ZQ52">
            <v>3.4662783735442741</v>
          </cell>
          <cell r="ZR52">
            <v>2.1985240641162029</v>
          </cell>
          <cell r="ZS52">
            <v>10.756999</v>
          </cell>
          <cell r="ZT52">
            <v>9.9</v>
          </cell>
          <cell r="ZU52">
            <v>1901.7412823397001</v>
          </cell>
          <cell r="ZV52">
            <v>5.8707279155536796</v>
          </cell>
          <cell r="ZW52">
            <v>987.84373132258793</v>
          </cell>
          <cell r="ZX52">
            <v>881.58139102265443</v>
          </cell>
          <cell r="ZY52">
            <v>1683756.836182592</v>
          </cell>
          <cell r="ZZ52">
            <v>889</v>
          </cell>
          <cell r="AAA52">
            <v>1690647.999999993</v>
          </cell>
          <cell r="AAB52">
            <v>71.525945838252881</v>
          </cell>
          <cell r="AAC52">
            <v>-0.58638524790086777</v>
          </cell>
          <cell r="AAD52">
            <v>889</v>
          </cell>
          <cell r="AAE52">
            <v>1493.1110000000001</v>
          </cell>
          <cell r="AAF52">
            <v>1977.31</v>
          </cell>
          <cell r="AAG52">
            <v>-7.5131621635016002</v>
          </cell>
          <cell r="AAH52">
            <v>-7.5113551580771931</v>
          </cell>
          <cell r="AAI52">
            <v>-7.5210820423299154</v>
          </cell>
          <cell r="AAJ52">
            <v>6.6739115008673966E-2</v>
          </cell>
          <cell r="AAK52">
            <v>1</v>
          </cell>
          <cell r="AAL52">
            <v>0.69197007626091001</v>
          </cell>
          <cell r="AAM52">
            <v>0.87334666924898896</v>
          </cell>
          <cell r="AAN52">
            <v>23.744260000000001</v>
          </cell>
          <cell r="AAO52">
            <v>23.744260000000001</v>
          </cell>
          <cell r="AAP52">
            <v>0.78137725559028193</v>
          </cell>
          <cell r="AAQ52">
            <v>5.2073772338077938E-2</v>
          </cell>
          <cell r="AAR52">
            <v>2.679060449213223E-2</v>
          </cell>
          <cell r="AAS52">
            <v>-7.6677048719033629E-3</v>
          </cell>
          <cell r="AAT52">
            <v>1909.927833469121</v>
          </cell>
          <cell r="AAU52">
            <v>-0.43468835576524478</v>
          </cell>
          <cell r="AAV52">
            <v>11.3327245121163</v>
          </cell>
          <cell r="AAW52">
            <v>2.596863319560216</v>
          </cell>
          <cell r="AAX52">
            <v>0.89282824280221273</v>
          </cell>
          <cell r="AAY52">
            <v>11.04587815401146</v>
          </cell>
          <cell r="AAZ52">
            <v>11.232438132117471</v>
          </cell>
          <cell r="ABA52">
            <v>62.673010508764243</v>
          </cell>
          <cell r="ABB52">
            <v>62.76996423809706</v>
          </cell>
          <cell r="ABC52">
            <v>4.3481499106885479</v>
          </cell>
          <cell r="ABD52">
            <v>2.1868456918525681</v>
          </cell>
          <cell r="ABE52">
            <v>5.2377159999999998</v>
          </cell>
          <cell r="ABF52">
            <v>5.4</v>
          </cell>
          <cell r="ABG52">
            <v>1864.7584671956599</v>
          </cell>
          <cell r="ABH52">
            <v>2.6898383084861699</v>
          </cell>
          <cell r="ABI52">
            <v>218.81578148418461</v>
          </cell>
          <cell r="ABJ52">
            <v>207.3548322868624</v>
          </cell>
          <cell r="ABK52">
            <v>393272.53200671967</v>
          </cell>
          <cell r="ABL52">
            <v>206.68</v>
          </cell>
          <cell r="ABM52">
            <v>385408.27999999898</v>
          </cell>
          <cell r="ABN52">
            <v>21.882343519999999</v>
          </cell>
          <cell r="ABO52">
            <v>2.358188343445478</v>
          </cell>
          <cell r="ABP52">
            <v>206.68</v>
          </cell>
          <cell r="ABQ52">
            <v>348.59949999999901</v>
          </cell>
          <cell r="ABR52">
            <v>444.4</v>
          </cell>
          <cell r="ABS52">
            <v>-7.0126315501893046</v>
          </cell>
          <cell r="ABT52">
            <v>-7.0519823993161843</v>
          </cell>
          <cell r="ABU52">
            <v>-7.0513984627666417</v>
          </cell>
          <cell r="ABV52">
            <v>6.0270734552714367E-2</v>
          </cell>
          <cell r="ABW52">
            <v>1</v>
          </cell>
          <cell r="ABX52">
            <v>0.83400290786198195</v>
          </cell>
          <cell r="ABY52">
            <v>0.90193756929958002</v>
          </cell>
          <cell r="ABZ52">
            <v>10.221410000000001</v>
          </cell>
          <cell r="ACA52">
            <v>10.221410000000001</v>
          </cell>
          <cell r="ACB52">
            <v>0.80298493888924094</v>
          </cell>
          <cell r="ACC52">
            <v>2.35818834344526E-2</v>
          </cell>
          <cell r="ACD52">
            <v>1.221463459933282E-2</v>
          </cell>
          <cell r="ACE52">
            <v>3.0505785147828191E-2</v>
          </cell>
          <cell r="ACF52">
            <v>1896.616190080643</v>
          </cell>
          <cell r="ACG52">
            <v>8.9039347255237544E-3</v>
          </cell>
          <cell r="ACH52">
            <v>771.21198575821199</v>
          </cell>
          <cell r="ACI52">
            <v>-1.481856073631826</v>
          </cell>
          <cell r="ACJ52">
            <v>-1.6391610206104581</v>
          </cell>
          <cell r="ACK52">
            <v>782.81213492472091</v>
          </cell>
          <cell r="ACL52">
            <v>784.06405817645702</v>
          </cell>
          <cell r="ACM52">
            <v>74.250936761474875</v>
          </cell>
          <cell r="ACN52">
            <v>74.426232307607052</v>
          </cell>
          <cell r="ACO52">
            <v>0.87110199579782943</v>
          </cell>
          <cell r="ACP52">
            <v>0.19208590052048891</v>
          </cell>
          <cell r="ACQ52">
            <v>6.4748679999999998</v>
          </cell>
          <cell r="ACR52">
            <v>7.9</v>
          </cell>
          <cell r="ACS52">
            <v>1438.41476754785</v>
          </cell>
          <cell r="ACT52">
            <v>166.98107978645501</v>
          </cell>
          <cell r="ACU52">
            <v>9551.2691051556358</v>
          </cell>
          <cell r="ACV52">
            <v>8932.8370382720277</v>
          </cell>
          <cell r="ACW52">
            <v>12870318.964527329</v>
          </cell>
          <cell r="ACX52">
            <v>8776</v>
          </cell>
          <cell r="ACY52">
            <v>12623527.999999929</v>
          </cell>
          <cell r="ACZ52">
            <v>2028.8561413989901</v>
          </cell>
          <cell r="ADA52">
            <v>-1.8765693626092039</v>
          </cell>
          <cell r="ADB52">
            <v>8652</v>
          </cell>
          <cell r="ADC52">
            <v>12833.202499999999</v>
          </cell>
          <cell r="ADD52">
            <v>16940</v>
          </cell>
          <cell r="ADE52">
            <v>-6.645563723727995</v>
          </cell>
          <cell r="ADF52">
            <v>-6.6487063382659066</v>
          </cell>
          <cell r="ADG52">
            <v>-6.6432192011202478</v>
          </cell>
          <cell r="ADH52">
            <v>6.3450428384694335E-2</v>
          </cell>
          <cell r="ADI52">
            <v>1</v>
          </cell>
          <cell r="ADJ52">
            <v>1.12643314890377</v>
          </cell>
          <cell r="ADK52">
            <v>0.90659249714928902</v>
          </cell>
          <cell r="ADL52">
            <v>699.17499999999995</v>
          </cell>
          <cell r="ADM52">
            <v>699.17499999999995</v>
          </cell>
          <cell r="ADN52">
            <v>0.86436671090064709</v>
          </cell>
          <cell r="ADO52">
            <v>-1.8765693626090131E-2</v>
          </cell>
          <cell r="ADP52">
            <v>-1.297966257201992E-2</v>
          </cell>
          <cell r="ADQ52">
            <v>-6.5305470521313533E-3</v>
          </cell>
          <cell r="ADR52">
            <v>1440.7873903201721</v>
          </cell>
          <cell r="ADS52">
            <v>0.30985263626435172</v>
          </cell>
          <cell r="ADT52">
            <v>2003.6779976478999</v>
          </cell>
          <cell r="ADU52">
            <v>-1.1949421618372651</v>
          </cell>
          <cell r="ADV52">
            <v>-1.4941150789156139</v>
          </cell>
          <cell r="ADW52">
            <v>2027.9103534657249</v>
          </cell>
          <cell r="ADX52">
            <v>2034.069334287082</v>
          </cell>
          <cell r="ADY52">
            <v>58.475051848296573</v>
          </cell>
          <cell r="ADZ52">
            <v>58.25334637971536</v>
          </cell>
          <cell r="AEA52">
            <v>1.544221720840699</v>
          </cell>
          <cell r="AEB52">
            <v>1.476086391858811</v>
          </cell>
          <cell r="AEC52">
            <v>6.8695740000000001</v>
          </cell>
          <cell r="AED52">
            <v>7.7</v>
          </cell>
          <cell r="AEE52">
            <v>2049.0091609267301</v>
          </cell>
          <cell r="AEF52">
            <v>388.79400158994099</v>
          </cell>
          <cell r="AEG52">
            <v>17236.674409314532</v>
          </cell>
          <cell r="AEH52">
            <v>16052.5883056276</v>
          </cell>
          <cell r="AEI52">
            <v>32713516.869605679</v>
          </cell>
          <cell r="AEJ52">
            <v>15970</v>
          </cell>
          <cell r="AEK52">
            <v>32722676.299999882</v>
          </cell>
          <cell r="AEL52">
            <v>3835.9456495293598</v>
          </cell>
          <cell r="AEM52">
            <v>0.1513684065014731</v>
          </cell>
          <cell r="AEN52">
            <v>15970</v>
          </cell>
          <cell r="AEO52">
            <v>29589.157500000001</v>
          </cell>
          <cell r="AEP52">
            <v>37981.589999999997</v>
          </cell>
          <cell r="AEQ52">
            <v>-6.5328464333399046</v>
          </cell>
          <cell r="AER52">
            <v>-6.5147604811639814</v>
          </cell>
          <cell r="AES52">
            <v>-6.5206430760028962</v>
          </cell>
          <cell r="AET52">
            <v>6.0188318960193041E-2</v>
          </cell>
          <cell r="AEU52">
            <v>4.1833119999999999</v>
          </cell>
          <cell r="AEV52">
            <v>2.4547461089307401</v>
          </cell>
          <cell r="AEW52">
            <v>0.95894426442188807</v>
          </cell>
          <cell r="AEX52">
            <v>432.567305522514</v>
          </cell>
          <cell r="AEY52">
            <v>1809.5640000000001</v>
          </cell>
          <cell r="AEZ52">
            <v>0.84827947924343805</v>
          </cell>
          <cell r="AFA52">
            <v>-1.076661402641822E-3</v>
          </cell>
          <cell r="AFB52">
            <v>-1.341594689177114E-3</v>
          </cell>
          <cell r="AFC52">
            <v>2.2086768381483139E-3</v>
          </cell>
          <cell r="AFD52">
            <v>2037.8967084166241</v>
          </cell>
          <cell r="AFE52">
            <v>-8.1235128820067448E-2</v>
          </cell>
          <cell r="AFF52">
            <v>196.46794124312501</v>
          </cell>
          <cell r="AFG52">
            <v>-1.953073382130688</v>
          </cell>
          <cell r="AFH52">
            <v>-2.6260020596816651</v>
          </cell>
          <cell r="AFI52">
            <v>200.38153975885891</v>
          </cell>
          <cell r="AFJ52">
            <v>201.7663292037598</v>
          </cell>
          <cell r="AFK52">
            <v>67.326613370924861</v>
          </cell>
          <cell r="AFL52">
            <v>67.701203428212224</v>
          </cell>
          <cell r="AFM52">
            <v>0.5353870224952928</v>
          </cell>
          <cell r="AFN52">
            <v>0.1409765205624858</v>
          </cell>
          <cell r="AFO52">
            <v>12.373423000000001</v>
          </cell>
          <cell r="AFP52">
            <v>13</v>
          </cell>
          <cell r="AFQ52">
            <v>1868.5065119511</v>
          </cell>
          <cell r="AFR52">
            <v>31.276270444822099</v>
          </cell>
          <cell r="AFS52">
            <v>5306.1288710225153</v>
          </cell>
          <cell r="AFT52">
            <v>4649.579100885775</v>
          </cell>
          <cell r="AFU52">
            <v>8668868.4721274022</v>
          </cell>
          <cell r="AFV52">
            <v>4590.79</v>
          </cell>
          <cell r="AFW52">
            <v>8577921.0099999905</v>
          </cell>
          <cell r="AFX52">
            <v>603.09897421475307</v>
          </cell>
          <cell r="AFY52">
            <v>2.093641114810485</v>
          </cell>
          <cell r="AFZ52">
            <v>4618.3599999999997</v>
          </cell>
          <cell r="AGA52">
            <v>7837.5694999999996</v>
          </cell>
          <cell r="AGB52">
            <v>10381.84</v>
          </cell>
          <cell r="AGC52">
            <v>-7.3372855808759079</v>
          </cell>
          <cell r="AGD52">
            <v>-7.3306688282156802</v>
          </cell>
          <cell r="AGE52">
            <v>-7.3244169530573711</v>
          </cell>
          <cell r="AGF52">
            <v>5.5977453501887667E-2</v>
          </cell>
          <cell r="AGG52">
            <v>1</v>
          </cell>
          <cell r="AGH52">
            <v>0.81348494340392496</v>
          </cell>
          <cell r="AGI52">
            <v>0.91308896945178697</v>
          </cell>
          <cell r="AGJ52">
            <v>179.39270999999999</v>
          </cell>
          <cell r="AGK52">
            <v>179.39270999999999</v>
          </cell>
          <cell r="AGL52">
            <v>0.83318725045160202</v>
          </cell>
          <cell r="AGM52">
            <v>-6.0317173457531464E-3</v>
          </cell>
          <cell r="AGN52">
            <v>9.6017927717013205E-3</v>
          </cell>
          <cell r="AGO52">
            <v>8.9251814614083047E-3</v>
          </cell>
          <cell r="AGP52">
            <v>1864.4415513817</v>
          </cell>
          <cell r="AGQ52">
            <v>6.4982712102579221E-2</v>
          </cell>
          <cell r="AGR52">
            <v>904.73690015823399</v>
          </cell>
          <cell r="AGS52">
            <v>-0.9866630874946436</v>
          </cell>
          <cell r="AGT52">
            <v>-3.4490063419406751</v>
          </cell>
          <cell r="AGU52">
            <v>913.75255937260101</v>
          </cell>
          <cell r="AGV52">
            <v>937.05602177685466</v>
          </cell>
          <cell r="AGW52">
            <v>61.342154035533071</v>
          </cell>
          <cell r="AGX52">
            <v>61.176465100728187</v>
          </cell>
          <cell r="AGY52">
            <v>3.0213500802833688</v>
          </cell>
          <cell r="AGZ52">
            <v>2.4254957583464081</v>
          </cell>
          <cell r="AHA52">
            <v>7.9815589999999998</v>
          </cell>
          <cell r="AHB52">
            <v>8.4</v>
          </cell>
          <cell r="AHC52">
            <v>1785.67105340323</v>
          </cell>
          <cell r="AHD52">
            <v>215.499901325666</v>
          </cell>
          <cell r="AHE52">
            <v>9282.392532078582</v>
          </cell>
          <cell r="AHF52">
            <v>8541.5128955191358</v>
          </cell>
          <cell r="AHG52">
            <v>15346304.676194791</v>
          </cell>
          <cell r="AHH52">
            <v>8525.7000000000007</v>
          </cell>
          <cell r="AHI52">
            <v>15224095.699999919</v>
          </cell>
          <cell r="AHJ52">
            <v>1854.3946344416099</v>
          </cell>
          <cell r="AHK52">
            <v>-4.429932348098875</v>
          </cell>
          <cell r="AHL52">
            <v>8525.7000000000007</v>
          </cell>
          <cell r="AHM52">
            <v>15173.143</v>
          </cell>
          <cell r="AHN52">
            <v>19822.25</v>
          </cell>
          <cell r="AHO52">
            <v>-6.5761690524729426</v>
          </cell>
          <cell r="AHP52">
            <v>-6.5471511068321151</v>
          </cell>
          <cell r="AHQ52">
            <v>-6.5714503631417713</v>
          </cell>
          <cell r="AHR52">
            <v>8.6397160602250195E-2</v>
          </cell>
          <cell r="AHS52">
            <v>4.4453069999999997</v>
          </cell>
          <cell r="AHT52">
            <v>2.3125532854044701</v>
          </cell>
          <cell r="AHU52">
            <v>0.85718083009742696</v>
          </cell>
          <cell r="AHV52">
            <v>160.29232626677901</v>
          </cell>
          <cell r="AHW52">
            <v>712.54859999999996</v>
          </cell>
          <cell r="AHX52">
            <v>0.68785137822807696</v>
          </cell>
          <cell r="AHY52">
            <v>-3.8148336266011357E-2</v>
          </cell>
          <cell r="AHZ52">
            <v>-2.6685702183730699E-2</v>
          </cell>
          <cell r="AIA52">
            <v>-1.94288335858411E-3</v>
          </cell>
          <cell r="AIB52">
            <v>1796.672892017225</v>
          </cell>
          <cell r="AIC52">
            <v>-0.25209930944199987</v>
          </cell>
          <cell r="AID52">
            <v>4704.6039995458204</v>
          </cell>
          <cell r="AIE52">
            <v>0.54443549232996435</v>
          </cell>
          <cell r="AIF52">
            <v>0.3614185085835997</v>
          </cell>
          <cell r="AIG52">
            <v>4679.1291596686233</v>
          </cell>
          <cell r="AIH52">
            <v>4687.6619217408233</v>
          </cell>
          <cell r="AII52">
            <v>72.645567500770738</v>
          </cell>
          <cell r="AIJ52">
            <v>72.734665884119366</v>
          </cell>
          <cell r="AIK52">
            <v>2.5095863692674141</v>
          </cell>
          <cell r="AIL52">
            <v>0.46459728089640612</v>
          </cell>
          <cell r="AIM52">
            <v>6.8563039999999997</v>
          </cell>
          <cell r="AIN52">
            <v>7.5</v>
          </cell>
          <cell r="AIO52">
            <v>1618.4697705885901</v>
          </cell>
          <cell r="AIP52">
            <v>1092.0649976882701</v>
          </cell>
          <cell r="AIQ52">
            <v>5279.6566537298604</v>
          </cell>
          <cell r="AIR52">
            <v>4917.6673433939141</v>
          </cell>
          <cell r="AIS52">
            <v>7975738.1641032323</v>
          </cell>
          <cell r="AIT52">
            <v>4877.7</v>
          </cell>
          <cell r="AIU52">
            <v>7894409.9999999655</v>
          </cell>
          <cell r="AIV52">
            <v>15767.3817505352</v>
          </cell>
          <cell r="AIW52">
            <v>0.38412274064660862</v>
          </cell>
          <cell r="AIX52">
            <v>4803.1000000000004</v>
          </cell>
          <cell r="AIY52">
            <v>7258.78999999999</v>
          </cell>
          <cell r="AIZ52">
            <v>9799.19</v>
          </cell>
          <cell r="AJA52">
            <v>-5.2497801978533891</v>
          </cell>
          <cell r="AJB52">
            <v>-5.2589853910284887</v>
          </cell>
          <cell r="AJC52">
            <v>-5.2618718243997371</v>
          </cell>
          <cell r="AJD52">
            <v>4.8624646497588832E-2</v>
          </cell>
          <cell r="AJE52">
            <v>9.3528909999999996</v>
          </cell>
          <cell r="AJF52">
            <v>12.313778523431701</v>
          </cell>
          <cell r="AJG52">
            <v>1.00810363539746</v>
          </cell>
          <cell r="AJH52">
            <v>452.453150581996</v>
          </cell>
          <cell r="AJI52">
            <v>4231.7449999999999</v>
          </cell>
          <cell r="AJJ52">
            <v>0.88236588260397097</v>
          </cell>
          <cell r="AJK52">
            <v>-1.264264768051135E-2</v>
          </cell>
          <cell r="AJL52">
            <v>2.66129772841934E-3</v>
          </cell>
          <cell r="AJM52">
            <v>-4.3140255971071328E-3</v>
          </cell>
          <cell r="AJN52">
            <v>1621.8539415475791</v>
          </cell>
          <cell r="AJO52">
            <v>-0.1116931643874275</v>
          </cell>
          <cell r="AJP52">
            <v>41.621897313154101</v>
          </cell>
          <cell r="AJQ52">
            <v>-5.4531235791405503</v>
          </cell>
          <cell r="AJR52">
            <v>-3.8174213673695112</v>
          </cell>
          <cell r="AJS52">
            <v>44.022498562386403</v>
          </cell>
          <cell r="AJT52">
            <v>43.273842212246151</v>
          </cell>
          <cell r="AJU52">
            <v>65.593229039596608</v>
          </cell>
          <cell r="AJV52">
            <v>65.865822295896763</v>
          </cell>
          <cell r="AJW52">
            <v>1.4607984857749829</v>
          </cell>
          <cell r="AJX52">
            <v>1.195298908614806</v>
          </cell>
          <cell r="AJY52">
            <v>5.6221269999999999</v>
          </cell>
          <cell r="AJZ52">
            <v>9</v>
          </cell>
          <cell r="AKA52">
            <v>1687.3373195352101</v>
          </cell>
          <cell r="AKB52">
            <v>7.7711492728405203</v>
          </cell>
          <cell r="AKC52">
            <v>1041.7730355961689</v>
          </cell>
          <cell r="AKD52">
            <v>983.20323248319733</v>
          </cell>
          <cell r="AKE52">
            <v>1628834.1223912709</v>
          </cell>
          <cell r="AKF52">
            <v>944.09</v>
          </cell>
          <cell r="AKG52">
            <v>1592998.289999997</v>
          </cell>
          <cell r="AKH52">
            <v>91.245099867485393</v>
          </cell>
          <cell r="AKI52">
            <v>0.20321495834625389</v>
          </cell>
          <cell r="AKJ52">
            <v>944.09</v>
          </cell>
          <cell r="AKK52">
            <v>1581.6595</v>
          </cell>
          <cell r="AKL52">
            <v>2063.3000000000002</v>
          </cell>
          <cell r="AKM52">
            <v>-7.1338493803687406</v>
          </cell>
          <cell r="AKN52">
            <v>-7.1020100074793397</v>
          </cell>
          <cell r="AKO52">
            <v>-7.0922352030726641</v>
          </cell>
          <cell r="AKP52">
            <v>8.9214138701718612E-2</v>
          </cell>
          <cell r="AKQ52">
            <v>1</v>
          </cell>
          <cell r="AKR52">
            <v>0.82788021687427904</v>
          </cell>
          <cell r="AKS52">
            <v>0.92484707533585608</v>
          </cell>
          <cell r="AKT52">
            <v>38.49389</v>
          </cell>
          <cell r="AKU52">
            <v>38.49389</v>
          </cell>
          <cell r="AKV52">
            <v>0.84491424009135896</v>
          </cell>
          <cell r="AKW52">
            <v>1.222986389470556E-2</v>
          </cell>
          <cell r="AKX52">
            <v>1.0893213849638031E-2</v>
          </cell>
          <cell r="AKY52">
            <v>1.5593129540243019E-2</v>
          </cell>
          <cell r="AKZ52">
            <v>1656.660666460032</v>
          </cell>
          <cell r="ALA52">
            <v>-0.39294323019086752</v>
          </cell>
          <cell r="ALB52">
            <v>86.742159233994201</v>
          </cell>
          <cell r="ALC52">
            <v>-0.50526646028636879</v>
          </cell>
          <cell r="ALD52">
            <v>4.1921366486930012E-2</v>
          </cell>
          <cell r="ALE52">
            <v>87.182663994341766</v>
          </cell>
          <cell r="ALF52">
            <v>86.70581097321066</v>
          </cell>
          <cell r="ALG52">
            <v>59.800750499023103</v>
          </cell>
          <cell r="ALH52">
            <v>60.000627295665232</v>
          </cell>
          <cell r="ALI52">
            <v>2.6719796551156532</v>
          </cell>
          <cell r="ALJ52">
            <v>1.527516265044415</v>
          </cell>
          <cell r="ALK52">
            <v>10.568559</v>
          </cell>
          <cell r="ALL52">
            <v>11.5</v>
          </cell>
          <cell r="ALM52">
            <v>1754.0862776233901</v>
          </cell>
          <cell r="ALN52">
            <v>20.9376071935942</v>
          </cell>
          <cell r="ALO52">
            <v>2570.2570715710522</v>
          </cell>
          <cell r="ALP52">
            <v>2298.6179365103931</v>
          </cell>
          <cell r="ALQ52">
            <v>4023475.156448178</v>
          </cell>
          <cell r="ALR52">
            <v>2267.1</v>
          </cell>
          <cell r="ALS52">
            <v>3976688.999999987</v>
          </cell>
          <cell r="ALT52">
            <v>125.890759916704</v>
          </cell>
          <cell r="ALU52">
            <v>1.63287559333174</v>
          </cell>
          <cell r="ALV52">
            <v>2267.1</v>
          </cell>
          <cell r="ALW52">
            <v>4283.7169999999996</v>
          </cell>
          <cell r="ALX52">
            <v>5422.34</v>
          </cell>
          <cell r="ALY52">
            <v>-7.1068291388324916</v>
          </cell>
          <cell r="ALZ52">
            <v>-7.1060849742663663</v>
          </cell>
          <cell r="AMA52">
            <v>-7.1093663474535216</v>
          </cell>
          <cell r="AMB52">
            <v>0.13458569143275609</v>
          </cell>
          <cell r="AMC52">
            <v>1</v>
          </cell>
          <cell r="AMD52">
            <v>0.68359549892594096</v>
          </cell>
          <cell r="AME52">
            <v>0.92661181955567995</v>
          </cell>
          <cell r="AMF52">
            <v>80.376310000000004</v>
          </cell>
          <cell r="AMG52">
            <v>80.376310000000004</v>
          </cell>
          <cell r="AMH52">
            <v>0.81402224077539398</v>
          </cell>
          <cell r="AMI52">
            <v>5.2874027259085313E-3</v>
          </cell>
          <cell r="AMJ52">
            <v>-2.773758385574606E-3</v>
          </cell>
          <cell r="AMK52">
            <v>-2.1824520527044251E-3</v>
          </cell>
          <cell r="AML52">
            <v>1750.3888282349119</v>
          </cell>
          <cell r="AMM52">
            <v>-0.80648599146605493</v>
          </cell>
          <cell r="AMN52">
            <v>2174.8063362409198</v>
          </cell>
          <cell r="AMO52">
            <v>-0.12757707549901909</v>
          </cell>
          <cell r="AMP52">
            <v>0.78361163994549177</v>
          </cell>
          <cell r="AMQ52">
            <v>2177.5844347793332</v>
          </cell>
          <cell r="AMR52">
            <v>2157.8968056934941</v>
          </cell>
          <cell r="AMS52">
            <v>68.476267462339138</v>
          </cell>
          <cell r="AMT52">
            <v>68.469309472938193</v>
          </cell>
          <cell r="AMU52">
            <v>1.3454514296921789</v>
          </cell>
          <cell r="AMV52">
            <v>0.41303397853607038</v>
          </cell>
          <cell r="AMW52">
            <v>5.2460760000000004</v>
          </cell>
          <cell r="AMX52">
            <v>5.4</v>
          </cell>
          <cell r="AMY52">
            <v>1522.1783086425401</v>
          </cell>
          <cell r="AMZ52">
            <v>368.59787158479497</v>
          </cell>
          <cell r="ANA52">
            <v>33131.56623234343</v>
          </cell>
          <cell r="ANB52">
            <v>31393.45908780436</v>
          </cell>
          <cell r="ANC52">
            <v>48062943.082964487</v>
          </cell>
          <cell r="AND52">
            <v>31345.64674</v>
          </cell>
          <cell r="ANE52">
            <v>47713663.537999749</v>
          </cell>
          <cell r="ANF52">
            <v>4691.7510061528401</v>
          </cell>
          <cell r="ANG52">
            <v>0.44254386835556048</v>
          </cell>
          <cell r="ANH52">
            <v>31285</v>
          </cell>
          <cell r="ANI52">
            <v>48388.93</v>
          </cell>
          <cell r="ANJ52">
            <v>65088.057999999997</v>
          </cell>
          <cell r="ANK52">
            <v>-6.7665249358839832</v>
          </cell>
          <cell r="ANL52">
            <v>-6.7728767673721313</v>
          </cell>
          <cell r="ANM52">
            <v>-6.7699892308763827</v>
          </cell>
          <cell r="ANN52">
            <v>6.6331614418168983E-2</v>
          </cell>
          <cell r="ANO52">
            <v>0.72562099999999996</v>
          </cell>
          <cell r="ANP52">
            <v>0.96313039079617602</v>
          </cell>
          <cell r="ANQ52">
            <v>1.0800938227597501</v>
          </cell>
          <cell r="ANR52">
            <v>2641.1184351059301</v>
          </cell>
          <cell r="ANS52">
            <v>1916.451</v>
          </cell>
          <cell r="ANT52">
            <v>0.82740754100318792</v>
          </cell>
          <cell r="ANU52">
            <v>1.04074971582444E-2</v>
          </cell>
          <cell r="ANV52">
            <v>-8.5014476095743498E-3</v>
          </cell>
          <cell r="ANW52">
            <v>3.0029714195216089E-2</v>
          </cell>
          <cell r="ANX52">
            <v>1530.985895773297</v>
          </cell>
          <cell r="ANY52">
            <v>7.2501838143446129E-2</v>
          </cell>
          <cell r="ANZ52">
            <v>19878.906451389299</v>
          </cell>
          <cell r="AOA52">
            <v>0.1452817834131315</v>
          </cell>
          <cell r="AOB52">
            <v>0.13850148846175081</v>
          </cell>
          <cell r="AOC52">
            <v>19850.067918708279</v>
          </cell>
          <cell r="AOD52">
            <v>19851.411950357378</v>
          </cell>
          <cell r="AOE52">
            <v>69.141730708756228</v>
          </cell>
          <cell r="AOF52">
            <v>69.182920706677777</v>
          </cell>
          <cell r="AOG52">
            <v>0.5861845629324236</v>
          </cell>
          <cell r="AOH52">
            <v>0.54847376678877069</v>
          </cell>
          <cell r="AOI52">
            <v>5.5666219999999997</v>
          </cell>
          <cell r="AOJ52">
            <v>5.3</v>
          </cell>
          <cell r="AOK52">
            <v>1674.65227056208</v>
          </cell>
          <cell r="AOL52">
            <v>4054.1359419709502</v>
          </cell>
          <cell r="AOM52">
            <v>166360.92727755141</v>
          </cell>
          <cell r="AON52">
            <v>157100.24330031531</v>
          </cell>
          <cell r="AOO52">
            <v>262811872.07022649</v>
          </cell>
          <cell r="AOP52">
            <v>157450</v>
          </cell>
          <cell r="AOQ52">
            <v>263673999.99999949</v>
          </cell>
          <cell r="AOR52">
            <v>45715.442279981602</v>
          </cell>
          <cell r="AOS52">
            <v>8.4416113566643247E-2</v>
          </cell>
          <cell r="AOT52">
            <v>156142</v>
          </cell>
          <cell r="AOU52">
            <v>240465.313661575</v>
          </cell>
          <cell r="AOV52">
            <v>322113</v>
          </cell>
          <cell r="AOW52">
            <v>-6.4617981598459684</v>
          </cell>
          <cell r="AOX52">
            <v>-6.4593168168644759</v>
          </cell>
          <cell r="AOY52">
            <v>-6.4611211533981887</v>
          </cell>
          <cell r="AOZ52">
            <v>7.0019807582890642E-2</v>
          </cell>
          <cell r="APA52">
            <v>1.109143</v>
          </cell>
          <cell r="APB52">
            <v>1.39107179258785</v>
          </cell>
          <cell r="APC52">
            <v>0.94703403506625305</v>
          </cell>
          <cell r="APD52">
            <v>16494.734222728701</v>
          </cell>
          <cell r="APE52">
            <v>18295.019</v>
          </cell>
          <cell r="APF52">
            <v>0.90015392615058298</v>
          </cell>
          <cell r="APG52">
            <v>8.4416113566540215E-4</v>
          </cell>
          <cell r="APH52">
            <v>-1.24486020856633E-3</v>
          </cell>
          <cell r="API52">
            <v>2.5503013653494291E-2</v>
          </cell>
          <cell r="APJ52">
            <v>1672.892839305355</v>
          </cell>
          <cell r="APK52">
            <v>9.0464643514387433E-2</v>
          </cell>
        </row>
        <row r="53">
          <cell r="A53">
            <v>2016</v>
          </cell>
          <cell r="B53">
            <v>380.64603045671299</v>
          </cell>
          <cell r="C53">
            <v>-0.57560910631756501</v>
          </cell>
          <cell r="D53">
            <v>-0.42847337477572861</v>
          </cell>
          <cell r="E53">
            <v>382.84974847243421</v>
          </cell>
          <cell r="F53">
            <v>382.28401567992489</v>
          </cell>
          <cell r="G53">
            <v>69.453067634544098</v>
          </cell>
          <cell r="H53">
            <v>69.394578321676718</v>
          </cell>
          <cell r="I53">
            <v>0.24020455628557261</v>
          </cell>
          <cell r="J53">
            <v>0.36483710497092758</v>
          </cell>
          <cell r="K53">
            <v>5.567088</v>
          </cell>
          <cell r="L53">
            <v>6.5</v>
          </cell>
          <cell r="M53">
            <v>1612.41556888431</v>
          </cell>
          <cell r="N53">
            <v>89.037644151427699</v>
          </cell>
          <cell r="O53">
            <v>4646.5221752628222</v>
          </cell>
          <cell r="P53">
            <v>4387.8461968264264</v>
          </cell>
          <cell r="Q53">
            <v>7060786.8067605207</v>
          </cell>
          <cell r="R53">
            <v>4348.16</v>
          </cell>
          <cell r="S53">
            <v>7011040.8800000008</v>
          </cell>
          <cell r="T53">
            <v>1215.44923225918</v>
          </cell>
          <cell r="U53">
            <v>0.37082006741047108</v>
          </cell>
          <cell r="V53">
            <v>4250.87</v>
          </cell>
          <cell r="W53">
            <v>6695.7999999999902</v>
          </cell>
          <cell r="X53">
            <v>8739.81</v>
          </cell>
          <cell r="Y53">
            <v>-6.7900821461599534</v>
          </cell>
          <cell r="Z53">
            <v>-6.7875754016282848</v>
          </cell>
          <cell r="AA53">
            <v>-6.7889051303362153</v>
          </cell>
          <cell r="AB53">
            <v>6.0592595792971049E-2</v>
          </cell>
          <cell r="AC53">
            <v>1</v>
          </cell>
          <cell r="AD53">
            <v>1.1184063636499699</v>
          </cell>
          <cell r="AE53">
            <v>0.93437359526187291</v>
          </cell>
          <cell r="AF53">
            <v>355.66559999999998</v>
          </cell>
          <cell r="AG53">
            <v>355.66559999999998</v>
          </cell>
          <cell r="AH53">
            <v>0.88886061341950695</v>
          </cell>
          <cell r="AI53">
            <v>3.7082006741016981E-3</v>
          </cell>
          <cell r="AJ53">
            <v>9.3782009266525504E-4</v>
          </cell>
          <cell r="AK53">
            <v>-1.4427707360525929E-3</v>
          </cell>
          <cell r="AL53">
            <v>1609.169166382208</v>
          </cell>
          <cell r="AM53">
            <v>-0.37542978525145759</v>
          </cell>
          <cell r="AN53">
            <v>459.93550141600002</v>
          </cell>
          <cell r="AO53">
            <v>-0.39882288098640473</v>
          </cell>
          <cell r="AP53">
            <v>-0.48913156336760633</v>
          </cell>
          <cell r="AQ53">
            <v>461.77717444686658</v>
          </cell>
          <cell r="AR53">
            <v>462.19624915531989</v>
          </cell>
          <cell r="AS53">
            <v>60.319143773431307</v>
          </cell>
          <cell r="AT53">
            <v>60.325388664025077</v>
          </cell>
          <cell r="AU53">
            <v>-0.29973589468825779</v>
          </cell>
          <cell r="AV53">
            <v>0.12559642460789891</v>
          </cell>
          <cell r="AW53">
            <v>7.2088239999999999</v>
          </cell>
          <cell r="AX53">
            <v>7.9</v>
          </cell>
          <cell r="AY53">
            <v>1582.18852353596</v>
          </cell>
          <cell r="AZ53">
            <v>107.851298905711</v>
          </cell>
          <cell r="BA53">
            <v>5065.8881563465466</v>
          </cell>
          <cell r="BB53">
            <v>4700.6971951186788</v>
          </cell>
          <cell r="BC53">
            <v>7446350.2015000433</v>
          </cell>
          <cell r="BD53">
            <v>4665.2</v>
          </cell>
          <cell r="BE53">
            <v>7381225.8999999603</v>
          </cell>
          <cell r="BF53">
            <v>1227.07093497968</v>
          </cell>
          <cell r="BG53">
            <v>0.56357551072976353</v>
          </cell>
          <cell r="BH53">
            <v>4745.3</v>
          </cell>
          <cell r="BI53">
            <v>8397.6054999999997</v>
          </cell>
          <cell r="BJ53">
            <v>11331.4</v>
          </cell>
          <cell r="BK53">
            <v>-6.6376412648569341</v>
          </cell>
          <cell r="BL53">
            <v>-6.6381179305112186</v>
          </cell>
          <cell r="BM53">
            <v>-6.6393548377311413</v>
          </cell>
          <cell r="BN53">
            <v>7.0162957731242787E-2</v>
          </cell>
          <cell r="BO53">
            <v>1</v>
          </cell>
          <cell r="BP53">
            <v>1.1242762920799201</v>
          </cell>
          <cell r="BQ53">
            <v>0.93158083835859695</v>
          </cell>
          <cell r="BR53">
            <v>428.46710000000002</v>
          </cell>
          <cell r="BS53">
            <v>428.46710000000002</v>
          </cell>
          <cell r="BT53">
            <v>0.92223193460690789</v>
          </cell>
          <cell r="BU53">
            <v>5.63575510730007E-3</v>
          </cell>
          <cell r="BV53">
            <v>-8.0727954141626007E-3</v>
          </cell>
          <cell r="BW53">
            <v>2.369170456744786E-2</v>
          </cell>
          <cell r="BX53">
            <v>1584.094846447995</v>
          </cell>
          <cell r="BY53">
            <v>-9.8069131824496392E-2</v>
          </cell>
          <cell r="BZ53">
            <v>114.40607960393299</v>
          </cell>
          <cell r="CA53">
            <v>-0.62281226337966844</v>
          </cell>
          <cell r="CB53">
            <v>-1.345716593599011</v>
          </cell>
          <cell r="CC53">
            <v>115.12308026580889</v>
          </cell>
          <cell r="CD53">
            <v>115.96666222047691</v>
          </cell>
          <cell r="CE53">
            <v>71.084405644402665</v>
          </cell>
          <cell r="CF53">
            <v>71.558584020144281</v>
          </cell>
          <cell r="CG53">
            <v>2.1128744021643442</v>
          </cell>
          <cell r="CH53">
            <v>1.5125989041385071</v>
          </cell>
          <cell r="CI53">
            <v>8.94651</v>
          </cell>
          <cell r="CJ53">
            <v>8.6</v>
          </cell>
          <cell r="CK53">
            <v>1643.54744972353</v>
          </cell>
          <cell r="CL53">
            <v>20.085986495198199</v>
          </cell>
          <cell r="CM53">
            <v>3814.49973302029</v>
          </cell>
          <cell r="CN53">
            <v>3473.2351329556568</v>
          </cell>
          <cell r="CO53">
            <v>5707601.1441535726</v>
          </cell>
          <cell r="CP53">
            <v>3463.35</v>
          </cell>
          <cell r="CQ53">
            <v>5692180.0599999866</v>
          </cell>
          <cell r="CR53">
            <v>278.92494687909499</v>
          </cell>
          <cell r="CS53">
            <v>0.1571516442189447</v>
          </cell>
          <cell r="CT53">
            <v>3463.35</v>
          </cell>
          <cell r="CU53">
            <v>5330.5969999999998</v>
          </cell>
          <cell r="CV53">
            <v>6894.14</v>
          </cell>
          <cell r="CW53">
            <v>-7.3415682539023877</v>
          </cell>
          <cell r="CX53">
            <v>-7.3320984905381854</v>
          </cell>
          <cell r="CY53">
            <v>-7.3370792351147713</v>
          </cell>
          <cell r="CZ53">
            <v>5.6519560046833062E-2</v>
          </cell>
          <cell r="DA53">
            <v>1.9558</v>
          </cell>
          <cell r="DB53">
            <v>0.959676298991892</v>
          </cell>
          <cell r="DC53">
            <v>0.83342983458652997</v>
          </cell>
          <cell r="DD53">
            <v>48.752142345843097</v>
          </cell>
          <cell r="DE53">
            <v>95.349440000000001</v>
          </cell>
          <cell r="DF53">
            <v>0.77507200539988308</v>
          </cell>
          <cell r="DG53">
            <v>1.596826374308993E-2</v>
          </cell>
          <cell r="DH53">
            <v>2.1452654952546019E-2</v>
          </cell>
          <cell r="DI53">
            <v>7.2714435995995655E-2</v>
          </cell>
          <cell r="DJ53">
            <v>1643.309746005164</v>
          </cell>
          <cell r="DK53">
            <v>-3.4036720811869703E-2</v>
          </cell>
          <cell r="DL53">
            <v>19.429285483607501</v>
          </cell>
          <cell r="DM53">
            <v>-2.5069550991131511</v>
          </cell>
          <cell r="DN53">
            <v>-4.9038568252402381</v>
          </cell>
          <cell r="DO53">
            <v>19.928893905570039</v>
          </cell>
          <cell r="DP53">
            <v>20.431202396822741</v>
          </cell>
          <cell r="DQ53">
            <v>66.027236016936868</v>
          </cell>
          <cell r="DR53">
            <v>66.507471450106209</v>
          </cell>
          <cell r="DS53">
            <v>2.1250741673080502</v>
          </cell>
          <cell r="DT53">
            <v>0.38123959403195679</v>
          </cell>
          <cell r="DU53">
            <v>9.4259339999999998</v>
          </cell>
          <cell r="DV53">
            <v>13</v>
          </cell>
          <cell r="DW53">
            <v>1839.6744583365601</v>
          </cell>
          <cell r="DX53">
            <v>3.5836373351558701</v>
          </cell>
          <cell r="DY53">
            <v>447.26407565139323</v>
          </cell>
          <cell r="DZ53">
            <v>405.10525907478279</v>
          </cell>
          <cell r="EA53">
            <v>737525.33016591892</v>
          </cell>
          <cell r="EB53">
            <v>386.31</v>
          </cell>
          <cell r="EC53">
            <v>710684.63999999652</v>
          </cell>
          <cell r="ED53">
            <v>49.374519936098103</v>
          </cell>
          <cell r="EE53">
            <v>0.41203994710837799</v>
          </cell>
          <cell r="EF53">
            <v>386.31</v>
          </cell>
          <cell r="EG53">
            <v>672.50199999999995</v>
          </cell>
          <cell r="EH53">
            <v>866.85</v>
          </cell>
          <cell r="EI53">
            <v>-7.1561102292445353</v>
          </cell>
          <cell r="EJ53">
            <v>-7.1463389354021478</v>
          </cell>
          <cell r="EK53">
            <v>-7.1548176545956856</v>
          </cell>
          <cell r="EL53">
            <v>5.2805774558456163E-2</v>
          </cell>
          <cell r="EM53">
            <v>1</v>
          </cell>
          <cell r="EN53">
            <v>0.89585307716682205</v>
          </cell>
          <cell r="EO53">
            <v>0.97861653307023999</v>
          </cell>
          <cell r="EP53">
            <v>19.013819999999999</v>
          </cell>
          <cell r="EQ53">
            <v>19.013819999999999</v>
          </cell>
          <cell r="ER53">
            <v>0.89974598214455792</v>
          </cell>
          <cell r="ES53">
            <v>-8.4169134767098017E-3</v>
          </cell>
          <cell r="ET53">
            <v>1.820290601762241E-3</v>
          </cell>
          <cell r="EU53">
            <v>5.3639233371311518E-2</v>
          </cell>
          <cell r="EV53">
            <v>1820.5770318814129</v>
          </cell>
          <cell r="EW53">
            <v>-0.1031764862446938</v>
          </cell>
          <cell r="EX53">
            <v>5495.0500008446397</v>
          </cell>
          <cell r="EY53">
            <v>-0.15447559466198471</v>
          </cell>
          <cell r="EZ53">
            <v>-0.84761424348335224</v>
          </cell>
          <cell r="FA53">
            <v>5503.5516449757451</v>
          </cell>
          <cell r="FB53">
            <v>5542.0249940717986</v>
          </cell>
          <cell r="FC53">
            <v>66.612152159796551</v>
          </cell>
          <cell r="FD53">
            <v>66.59635656887292</v>
          </cell>
          <cell r="FE53">
            <v>0.60632883288578299</v>
          </cell>
          <cell r="FF53">
            <v>1.5175040853200981</v>
          </cell>
          <cell r="FG53">
            <v>4.1680760000000001</v>
          </cell>
          <cell r="FH53">
            <v>4</v>
          </cell>
          <cell r="FI53">
            <v>1773.1867274358101</v>
          </cell>
          <cell r="FJ53">
            <v>1297.6209973436301</v>
          </cell>
          <cell r="FK53">
            <v>5445.0939274523917</v>
          </cell>
          <cell r="FL53">
            <v>5218.1382742847909</v>
          </cell>
          <cell r="FM53">
            <v>9231199.5396917891</v>
          </cell>
          <cell r="FN53">
            <v>5228.53</v>
          </cell>
          <cell r="FO53">
            <v>9271159.9999999553</v>
          </cell>
          <cell r="FP53">
            <v>15149.5691199704</v>
          </cell>
          <cell r="FQ53">
            <v>1.7827224525496681</v>
          </cell>
          <cell r="FR53">
            <v>5228.53</v>
          </cell>
          <cell r="FS53">
            <v>8176.2640000000001</v>
          </cell>
          <cell r="FT53">
            <v>10513.67</v>
          </cell>
          <cell r="FU53">
            <v>-5.184974005193336</v>
          </cell>
          <cell r="FV53">
            <v>-5.1736989477671864</v>
          </cell>
          <cell r="FW53">
            <v>-5.1806203762679299</v>
          </cell>
          <cell r="FX53">
            <v>7.4931491821705082E-2</v>
          </cell>
          <cell r="FY53">
            <v>27.034281</v>
          </cell>
          <cell r="FZ53">
            <v>18.103879265531202</v>
          </cell>
          <cell r="GA53">
            <v>0.86211547243421194</v>
          </cell>
          <cell r="GB53">
            <v>179.144028280241</v>
          </cell>
          <cell r="GC53">
            <v>4843.03</v>
          </cell>
          <cell r="GD53">
            <v>0.81440419114943496</v>
          </cell>
          <cell r="GE53">
            <v>2.3641405010099859E-2</v>
          </cell>
          <cell r="GF53">
            <v>8.4495740905500549E-3</v>
          </cell>
          <cell r="GG53">
            <v>1.2974931028308819E-2</v>
          </cell>
          <cell r="GH53">
            <v>1769.059970139836</v>
          </cell>
          <cell r="GI53">
            <v>4.3967575799719327E-3</v>
          </cell>
          <cell r="GJ53">
            <v>3429.2672453939999</v>
          </cell>
          <cell r="GK53">
            <v>0.30797943687075341</v>
          </cell>
          <cell r="GL53">
            <v>0.81248669356250858</v>
          </cell>
          <cell r="GM53">
            <v>3418.7382346308991</v>
          </cell>
          <cell r="GN53">
            <v>3401.6294586779391</v>
          </cell>
          <cell r="GO53">
            <v>73.039789828464535</v>
          </cell>
          <cell r="GP53">
            <v>73.265956044233235</v>
          </cell>
          <cell r="GQ53">
            <v>1.4017394079628429</v>
          </cell>
          <cell r="GR53">
            <v>0.81098538689134969</v>
          </cell>
          <cell r="GS53">
            <v>3.890209</v>
          </cell>
          <cell r="GT53">
            <v>3.9</v>
          </cell>
          <cell r="GU53">
            <v>1395.8303781531799</v>
          </cell>
          <cell r="GV53">
            <v>699.43126668547495</v>
          </cell>
          <cell r="GW53">
            <v>45599.659527323623</v>
          </cell>
          <cell r="GX53">
            <v>43825.737468422318</v>
          </cell>
          <cell r="GY53">
            <v>60988704.693771683</v>
          </cell>
          <cell r="GZ53">
            <v>43686</v>
          </cell>
          <cell r="HA53">
            <v>60978245.89999982</v>
          </cell>
          <cell r="HB53">
            <v>9678.42</v>
          </cell>
          <cell r="HC53">
            <v>-0.50963843891136396</v>
          </cell>
          <cell r="HD53">
            <v>43568</v>
          </cell>
          <cell r="HE53">
            <v>62238.537499999999</v>
          </cell>
          <cell r="HF53">
            <v>82349</v>
          </cell>
          <cell r="HG53">
            <v>-6.7239950211377097</v>
          </cell>
          <cell r="HH53">
            <v>-6.7278729264631156</v>
          </cell>
          <cell r="HI53">
            <v>-6.7271815590167261</v>
          </cell>
          <cell r="HJ53">
            <v>6.3941777156092783E-2</v>
          </cell>
          <cell r="HK53">
            <v>1</v>
          </cell>
          <cell r="HL53">
            <v>1.0833967905098301</v>
          </cell>
          <cell r="HM53">
            <v>0.93200960184506798</v>
          </cell>
          <cell r="HN53">
            <v>3196.11</v>
          </cell>
          <cell r="HO53">
            <v>3196.11</v>
          </cell>
          <cell r="HP53">
            <v>0.89000586569640006</v>
          </cell>
          <cell r="HQ53">
            <v>-5.0963843891131998E-3</v>
          </cell>
          <cell r="HR53">
            <v>5.6227597666642123E-4</v>
          </cell>
          <cell r="HS53">
            <v>1.1760127979710201E-2</v>
          </cell>
          <cell r="HT53">
            <v>1391.6184465284989</v>
          </cell>
          <cell r="HU53">
            <v>-0.38312059837091178</v>
          </cell>
          <cell r="HV53">
            <v>2218.56515255057</v>
          </cell>
          <cell r="HW53">
            <v>-1.2991099277505189</v>
          </cell>
          <cell r="HX53">
            <v>-0.1482874663301437</v>
          </cell>
          <cell r="HY53">
            <v>2247.7661051755158</v>
          </cell>
          <cell r="HZ53">
            <v>2221.8598922902529</v>
          </cell>
          <cell r="IA53">
            <v>70.710933256476693</v>
          </cell>
          <cell r="IB53">
            <v>70.757138463333035</v>
          </cell>
          <cell r="IC53">
            <v>1.0858914206056449</v>
          </cell>
          <cell r="ID53">
            <v>0.86474171877854999</v>
          </cell>
          <cell r="IE53">
            <v>5.312494</v>
          </cell>
          <cell r="IF53">
            <v>6</v>
          </cell>
          <cell r="IG53">
            <v>1412.0181213262199</v>
          </cell>
          <cell r="IH53">
            <v>459.29047155549301</v>
          </cell>
          <cell r="II53">
            <v>3058.816590556502</v>
          </cell>
          <cell r="IJ53">
            <v>2896.3171427121838</v>
          </cell>
          <cell r="IK53">
            <v>4065512.888079165</v>
          </cell>
          <cell r="IL53">
            <v>2873.41</v>
          </cell>
          <cell r="IM53">
            <v>4057306.9899999732</v>
          </cell>
          <cell r="IN53">
            <v>5218.5803208710004</v>
          </cell>
          <cell r="IO53">
            <v>-0.27307202193060931</v>
          </cell>
          <cell r="IP53">
            <v>2838.4</v>
          </cell>
          <cell r="IQ53">
            <v>4322.9795000000004</v>
          </cell>
          <cell r="IR53">
            <v>5728.75</v>
          </cell>
          <cell r="IS53">
            <v>-5.1817968034706539</v>
          </cell>
          <cell r="IT53">
            <v>-5.184299546899295</v>
          </cell>
          <cell r="IU53">
            <v>-5.1700338783638431</v>
          </cell>
          <cell r="IV53">
            <v>7.0927312391953018E-2</v>
          </cell>
          <cell r="IW53">
            <v>7.4451830000000001</v>
          </cell>
          <cell r="IX53">
            <v>10.191575737568501</v>
          </cell>
          <cell r="IY53">
            <v>0.94839070965704098</v>
          </cell>
          <cell r="IZ53">
            <v>282.26576297721601</v>
          </cell>
          <cell r="JA53">
            <v>2101.5202599999898</v>
          </cell>
          <cell r="JB53">
            <v>0.93944109525212893</v>
          </cell>
          <cell r="JC53">
            <v>-1.102049180266091E-3</v>
          </cell>
          <cell r="JD53">
            <v>6.3308339095972748E-5</v>
          </cell>
          <cell r="JE53">
            <v>-1.5244913824595439E-2</v>
          </cell>
          <cell r="JF53">
            <v>1403.6836049908941</v>
          </cell>
          <cell r="JG53">
            <v>-0.42325820840868328</v>
          </cell>
          <cell r="JH53">
            <v>25.246676969461902</v>
          </cell>
          <cell r="JI53">
            <v>0.50092717162850686</v>
          </cell>
          <cell r="JJ53">
            <v>-1.7179022897275691</v>
          </cell>
          <cell r="JK53">
            <v>25.12083985687751</v>
          </cell>
          <cell r="JL53">
            <v>25.687971215151549</v>
          </cell>
          <cell r="JM53">
            <v>68.45183200507779</v>
          </cell>
          <cell r="JN53">
            <v>68.213309404437311</v>
          </cell>
          <cell r="JO53">
            <v>1.6677992561306529</v>
          </cell>
          <cell r="JP53">
            <v>1.361659891089495</v>
          </cell>
          <cell r="JQ53">
            <v>7.6424700000000003</v>
          </cell>
          <cell r="JR53">
            <v>6.8</v>
          </cell>
          <cell r="JS53">
            <v>1855.198975</v>
          </cell>
          <cell r="JT53">
            <v>5.5141091116216101</v>
          </cell>
          <cell r="JU53">
            <v>667.94336142206203</v>
          </cell>
          <cell r="JV53">
            <v>616.89599040838937</v>
          </cell>
          <cell r="JW53">
            <v>1135252.541003064</v>
          </cell>
          <cell r="JX53">
            <v>624.70000000000005</v>
          </cell>
          <cell r="JY53">
            <v>1158942.7996825001</v>
          </cell>
          <cell r="JZ53">
            <v>62.1208689596249</v>
          </cell>
          <cell r="KA53">
            <v>2.6322297175387139</v>
          </cell>
          <cell r="KB53">
            <v>624.70000000000005</v>
          </cell>
          <cell r="KC53">
            <v>979.19799999999998</v>
          </cell>
          <cell r="KD53">
            <v>1315.9</v>
          </cell>
          <cell r="KE53">
            <v>-7.2924463525750767</v>
          </cell>
          <cell r="KF53">
            <v>-7.2724991161571646</v>
          </cell>
          <cell r="KG53">
            <v>-7.2840186171731887</v>
          </cell>
          <cell r="KH53">
            <v>6.0605543812676591E-2</v>
          </cell>
          <cell r="KI53">
            <v>1</v>
          </cell>
          <cell r="KJ53">
            <v>0.75984873542170095</v>
          </cell>
          <cell r="KK53">
            <v>0.87888635905784696</v>
          </cell>
          <cell r="KL53">
            <v>22.188960000000002</v>
          </cell>
          <cell r="KM53">
            <v>22.188960000000002</v>
          </cell>
          <cell r="KN53">
            <v>0.81910924998353396</v>
          </cell>
          <cell r="KO53">
            <v>1.856990220533512E-2</v>
          </cell>
          <cell r="KP53">
            <v>1.403858009576367E-2</v>
          </cell>
          <cell r="KQ53">
            <v>5.5772717423982899E-4</v>
          </cell>
          <cell r="KR53">
            <v>1840.265715216465</v>
          </cell>
          <cell r="KS53">
            <v>-0.71532765593984582</v>
          </cell>
          <cell r="KT53">
            <v>174.183966</v>
          </cell>
          <cell r="KU53">
            <v>-13.49642168661669</v>
          </cell>
          <cell r="KV53">
            <v>-3.461680680744728</v>
          </cell>
          <cell r="KW53">
            <v>201.36041698641651</v>
          </cell>
          <cell r="KX53">
            <v>180.42987202208079</v>
          </cell>
          <cell r="KY53">
            <v>73.126080005066868</v>
          </cell>
          <cell r="KZ53">
            <v>72.411695426045384</v>
          </cell>
          <cell r="LA53">
            <v>-2.0810673223109259</v>
          </cell>
          <cell r="LB53">
            <v>-0.88644229345753445</v>
          </cell>
          <cell r="LC53">
            <v>9.8196130000000004</v>
          </cell>
          <cell r="LD53">
            <v>23.9</v>
          </cell>
          <cell r="LE53">
            <v>2049.4232566880901</v>
          </cell>
          <cell r="LF53">
            <v>19.890521807473799</v>
          </cell>
          <cell r="LG53">
            <v>5815.8296777679998</v>
          </cell>
          <cell r="LH53">
            <v>5244.7377106720351</v>
          </cell>
          <cell r="LI53">
            <v>10761700.267293449</v>
          </cell>
          <cell r="LJ53">
            <v>4469.51</v>
          </cell>
          <cell r="LK53">
            <v>9159917.7399999853</v>
          </cell>
          <cell r="LL53">
            <v>790.91420338996704</v>
          </cell>
          <cell r="LM53">
            <v>-3.0247161547408812</v>
          </cell>
          <cell r="LN53">
            <v>4438.46</v>
          </cell>
          <cell r="LO53">
            <v>8031.6164999999901</v>
          </cell>
          <cell r="LP53">
            <v>10775.98</v>
          </cell>
          <cell r="LQ53">
            <v>-7.595230348573196</v>
          </cell>
          <cell r="LR53">
            <v>-7.5678879198482107</v>
          </cell>
          <cell r="LS53">
            <v>-7.5549975783362813</v>
          </cell>
          <cell r="LT53">
            <v>3.5760520409490418E-2</v>
          </cell>
          <cell r="LU53">
            <v>1</v>
          </cell>
          <cell r="LV53">
            <v>0.84727166950347199</v>
          </cell>
          <cell r="LW53">
            <v>1.0015168675169499</v>
          </cell>
          <cell r="LX53">
            <v>174.44818000000001</v>
          </cell>
          <cell r="LY53">
            <v>174.44818000000001</v>
          </cell>
          <cell r="LZ53">
            <v>0.95814420458752703</v>
          </cell>
          <cell r="MA53">
            <v>4.9989047103058204E-3</v>
          </cell>
          <cell r="MB53">
            <v>-1.844766713199639E-3</v>
          </cell>
          <cell r="MC53">
            <v>-6.0485678741632118E-2</v>
          </cell>
          <cell r="MD53">
            <v>2051.9043774859229</v>
          </cell>
          <cell r="ME53">
            <v>-0.35074325548598573</v>
          </cell>
          <cell r="MF53">
            <v>1180.2660005498001</v>
          </cell>
          <cell r="MG53">
            <v>-2.4828980136192391</v>
          </cell>
          <cell r="MH53">
            <v>0.52741587183706695</v>
          </cell>
          <cell r="MI53">
            <v>1210.3169357049151</v>
          </cell>
          <cell r="MJ53">
            <v>1174.0737492491869</v>
          </cell>
          <cell r="MK53">
            <v>67.353323811176637</v>
          </cell>
          <cell r="ML53">
            <v>67.433452691471402</v>
          </cell>
          <cell r="MM53">
            <v>0.9266769161073718</v>
          </cell>
          <cell r="MN53">
            <v>0.2364349478013672</v>
          </cell>
          <cell r="MO53">
            <v>15.650546</v>
          </cell>
          <cell r="MP53">
            <v>19.600000000000001</v>
          </cell>
          <cell r="MQ53">
            <v>1696.8377873736999</v>
          </cell>
          <cell r="MR53">
            <v>214.378999594535</v>
          </cell>
          <cell r="MS53">
            <v>23675.769928771511</v>
          </cell>
          <cell r="MT53">
            <v>19970.382665214951</v>
          </cell>
          <cell r="MU53">
            <v>33750855.485046253</v>
          </cell>
          <cell r="MV53">
            <v>19012.7</v>
          </cell>
          <cell r="MW53">
            <v>32261467.799999941</v>
          </cell>
          <cell r="MX53">
            <v>4175.7946797323202</v>
          </cell>
          <cell r="MY53">
            <v>-1.236342649924038</v>
          </cell>
          <cell r="MZ53">
            <v>19069.2</v>
          </cell>
          <cell r="NA53">
            <v>35109.828999999998</v>
          </cell>
          <cell r="NB53">
            <v>46427.1</v>
          </cell>
          <cell r="NC53">
            <v>-7.0825755539704254</v>
          </cell>
          <cell r="ND53">
            <v>-7.0945554648553344</v>
          </cell>
          <cell r="NE53">
            <v>-7.0867690616736949</v>
          </cell>
          <cell r="NF53">
            <v>4.2953547875084118E-2</v>
          </cell>
          <cell r="NG53">
            <v>1</v>
          </cell>
          <cell r="NH53">
            <v>0.92509872058459597</v>
          </cell>
          <cell r="NI53">
            <v>0.95145246874593004</v>
          </cell>
          <cell r="NJ53">
            <v>1122.9670000000001</v>
          </cell>
          <cell r="NK53">
            <v>1122.9670000000001</v>
          </cell>
          <cell r="NL53">
            <v>0.87075845556048503</v>
          </cell>
          <cell r="NM53">
            <v>-1.0090340039855979E-2</v>
          </cell>
          <cell r="NN53">
            <v>-3.318172077558509E-3</v>
          </cell>
          <cell r="NO53">
            <v>4.7826153442064347E-3</v>
          </cell>
          <cell r="NP53">
            <v>1690.0455064306079</v>
          </cell>
          <cell r="NQ53">
            <v>-0.13888765062685099</v>
          </cell>
          <cell r="NR53">
            <v>228.81871882871101</v>
          </cell>
          <cell r="NS53">
            <v>-1.391346184131659</v>
          </cell>
          <cell r="NT53">
            <v>-1.4214848384770939</v>
          </cell>
          <cell r="NU53">
            <v>232.04730008380761</v>
          </cell>
          <cell r="NV53">
            <v>232.1182444813526</v>
          </cell>
          <cell r="NW53">
            <v>67.625333508006818</v>
          </cell>
          <cell r="NX53">
            <v>67.696088798281664</v>
          </cell>
          <cell r="NY53">
            <v>1.684967559021455</v>
          </cell>
          <cell r="NZ53">
            <v>0.11158610176140731</v>
          </cell>
          <cell r="OA53">
            <v>7.5164970000000002</v>
          </cell>
          <cell r="OB53">
            <v>8.9</v>
          </cell>
          <cell r="OC53">
            <v>1604.4233807266901</v>
          </cell>
          <cell r="OD53">
            <v>54.350567933081599</v>
          </cell>
          <cell r="OE53">
            <v>2782.271339799649</v>
          </cell>
          <cell r="OF53">
            <v>2573.1419980117489</v>
          </cell>
          <cell r="OG53">
            <v>4120266.1450497722</v>
          </cell>
          <cell r="OH53">
            <v>2532</v>
          </cell>
          <cell r="OI53">
            <v>4062399.99999998</v>
          </cell>
          <cell r="OJ53">
            <v>717.44384871630007</v>
          </cell>
          <cell r="OK53">
            <v>-4.5788423583825733E-4</v>
          </cell>
          <cell r="OL53">
            <v>2529.3000000000002</v>
          </cell>
          <cell r="OM53">
            <v>4109.9440000000004</v>
          </cell>
          <cell r="ON53">
            <v>5495.3</v>
          </cell>
          <cell r="OO53">
            <v>-6.7597979889643387</v>
          </cell>
          <cell r="OP53">
            <v>-6.7581211652174984</v>
          </cell>
          <cell r="OQ53">
            <v>-6.7549803155816566</v>
          </cell>
          <cell r="OR53">
            <v>6.2374763532662567E-2</v>
          </cell>
          <cell r="OS53">
            <v>1</v>
          </cell>
          <cell r="OT53">
            <v>1.2680645389185199</v>
          </cell>
          <cell r="OU53">
            <v>0.9427419273397869</v>
          </cell>
          <cell r="OV53">
            <v>215.71700000000001</v>
          </cell>
          <cell r="OW53">
            <v>215.71700000000001</v>
          </cell>
          <cell r="OX53">
            <v>0.97952360710199204</v>
          </cell>
          <cell r="OY53">
            <v>-1.137822287950483E-2</v>
          </cell>
          <cell r="OZ53">
            <v>-4.4300916397008146E-3</v>
          </cell>
          <cell r="PA53">
            <v>-1.055566929885063E-2</v>
          </cell>
          <cell r="PB53">
            <v>1601.2587522311151</v>
          </cell>
          <cell r="PC53">
            <v>-0.25686195921242883</v>
          </cell>
          <cell r="PD53">
            <v>2365.8211059933301</v>
          </cell>
          <cell r="PE53">
            <v>-1.2489902448169281</v>
          </cell>
          <cell r="PF53">
            <v>-0.37773870033122048</v>
          </cell>
          <cell r="PG53">
            <v>2395.743711237501</v>
          </cell>
          <cell r="PH53">
            <v>2374.7916129677292</v>
          </cell>
          <cell r="PI53">
            <v>63.780599834599393</v>
          </cell>
          <cell r="PJ53">
            <v>63.72330720197499</v>
          </cell>
          <cell r="PK53">
            <v>-0.20434991496012239</v>
          </cell>
          <cell r="PL53">
            <v>0.11145595180490631</v>
          </cell>
          <cell r="PM53">
            <v>8.5602140000000002</v>
          </cell>
          <cell r="PN53">
            <v>10.1</v>
          </cell>
          <cell r="PO53">
            <v>1507.3933261183199</v>
          </cell>
          <cell r="PP53">
            <v>494.29279541215499</v>
          </cell>
          <cell r="PQ53">
            <v>30806.56258878759</v>
          </cell>
          <cell r="PR53">
            <v>28169.454905143441</v>
          </cell>
          <cell r="PS53">
            <v>42330083.18421521</v>
          </cell>
          <cell r="PT53">
            <v>27720</v>
          </cell>
          <cell r="PU53">
            <v>41784942.999999829</v>
          </cell>
          <cell r="PV53">
            <v>7272.3443086017196</v>
          </cell>
          <cell r="PW53">
            <v>-6.0195851929067963E-2</v>
          </cell>
          <cell r="PX53">
            <v>28149</v>
          </cell>
          <cell r="PY53">
            <v>48344.261999999901</v>
          </cell>
          <cell r="PZ53">
            <v>66563</v>
          </cell>
          <cell r="QA53">
            <v>-6.7494917635412861</v>
          </cell>
          <cell r="QB53">
            <v>-6.7495590720164396</v>
          </cell>
          <cell r="QC53">
            <v>-6.7453484808724253</v>
          </cell>
          <cell r="QD53">
            <v>5.5630565319324143E-2</v>
          </cell>
          <cell r="QE53">
            <v>1</v>
          </cell>
          <cell r="QF53">
            <v>1.1228863090275101</v>
          </cell>
          <cell r="QG53">
            <v>0.94335923977774006</v>
          </cell>
          <cell r="QH53">
            <v>2231.8191999999999</v>
          </cell>
          <cell r="QI53">
            <v>2231.8191999999999</v>
          </cell>
          <cell r="QJ53">
            <v>0.95003121168872096</v>
          </cell>
          <cell r="QK53">
            <v>7.4670793475366311E-3</v>
          </cell>
          <cell r="QL53">
            <v>-1.958955042477522E-3</v>
          </cell>
          <cell r="QM53">
            <v>-8.3789576112098703E-3</v>
          </cell>
          <cell r="QN53">
            <v>1502.694437175147</v>
          </cell>
          <cell r="QO53">
            <v>-0.2827639341371202</v>
          </cell>
          <cell r="QP53">
            <v>50.5104474964633</v>
          </cell>
          <cell r="QQ53">
            <v>-1.2286875579419321</v>
          </cell>
          <cell r="QR53">
            <v>-1.6930283203342109</v>
          </cell>
          <cell r="QS53">
            <v>51.138783364951337</v>
          </cell>
          <cell r="QT53">
            <v>51.380331052259528</v>
          </cell>
          <cell r="QU53">
            <v>57.474550159271487</v>
          </cell>
          <cell r="QV53">
            <v>57.886465417388479</v>
          </cell>
          <cell r="QW53">
            <v>2.5055777508844912</v>
          </cell>
          <cell r="QX53">
            <v>0.82643033206224459</v>
          </cell>
          <cell r="QY53">
            <v>10.876056999999999</v>
          </cell>
          <cell r="QZ53">
            <v>13</v>
          </cell>
          <cell r="RA53">
            <v>1834.4033803464599</v>
          </cell>
          <cell r="RB53">
            <v>10.130478639870899</v>
          </cell>
          <cell r="RC53">
            <v>1812.344770031503</v>
          </cell>
          <cell r="RD53">
            <v>1615.233119806358</v>
          </cell>
          <cell r="RE53">
            <v>3001663.6287612021</v>
          </cell>
          <cell r="RF53">
            <v>1565.52</v>
          </cell>
          <cell r="RG53">
            <v>2871795.1799999899</v>
          </cell>
          <cell r="RH53">
            <v>112.279985651262</v>
          </cell>
          <cell r="RI53">
            <v>-0.37370758807557802</v>
          </cell>
          <cell r="RJ53">
            <v>1565.52</v>
          </cell>
          <cell r="RK53">
            <v>3130.8609999999999</v>
          </cell>
          <cell r="RL53">
            <v>4172.4399999999914</v>
          </cell>
          <cell r="RM53">
            <v>-7.39595940108559</v>
          </cell>
          <cell r="RN53">
            <v>-7.4150059451258894</v>
          </cell>
          <cell r="RO53">
            <v>-7.4123454923002257</v>
          </cell>
          <cell r="RP53">
            <v>7.8082287558685473E-2</v>
          </cell>
          <cell r="RQ53">
            <v>1</v>
          </cell>
          <cell r="RR53">
            <v>0.64615712162504502</v>
          </cell>
          <cell r="RS53">
            <v>0.94177862913075006</v>
          </cell>
          <cell r="RT53">
            <v>47.569659999999999</v>
          </cell>
          <cell r="RU53">
            <v>47.569659999999999</v>
          </cell>
          <cell r="RV53">
            <v>0.899123533907626</v>
          </cell>
          <cell r="RW53">
            <v>-1.7736080213434102E-2</v>
          </cell>
          <cell r="RX53">
            <v>1.488615828919548E-2</v>
          </cell>
          <cell r="RY53">
            <v>3.9284729364071763E-2</v>
          </cell>
          <cell r="RZ53">
            <v>1858.3470038808121</v>
          </cell>
          <cell r="SA53">
            <v>-0.19657759436091379</v>
          </cell>
          <cell r="SB53">
            <v>44157.407244027701</v>
          </cell>
          <cell r="SC53">
            <v>0.77330897103231599</v>
          </cell>
          <cell r="SD53">
            <v>-1.6477350130953861</v>
          </cell>
          <cell r="SE53">
            <v>43818.554431631223</v>
          </cell>
          <cell r="SF53">
            <v>44897.19402995667</v>
          </cell>
          <cell r="SG53">
            <v>61.585290774417537</v>
          </cell>
          <cell r="SH53">
            <v>61.16664871458493</v>
          </cell>
          <cell r="SI53">
            <v>-0.76993456058147558</v>
          </cell>
          <cell r="SJ53">
            <v>0.53612255490538274</v>
          </cell>
          <cell r="SK53">
            <v>5.396001</v>
          </cell>
          <cell r="SL53">
            <v>5</v>
          </cell>
          <cell r="SM53">
            <v>1760.7205978039301</v>
          </cell>
          <cell r="SN53">
            <v>8887.1780877592792</v>
          </cell>
          <cell r="SO53">
            <v>4643.5759313021517</v>
          </cell>
          <cell r="SP53">
            <v>4393.0085276133286</v>
          </cell>
          <cell r="SQ53">
            <v>7660779.0509959217</v>
          </cell>
          <cell r="SR53">
            <v>4441.59</v>
          </cell>
          <cell r="SS53">
            <v>7820398.9999999581</v>
          </cell>
          <cell r="ST53">
            <v>94688.451887840594</v>
          </cell>
          <cell r="SU53">
            <v>1.0456307984447299</v>
          </cell>
          <cell r="SV53">
            <v>4441.59</v>
          </cell>
          <cell r="SW53">
            <v>7591.6794999999902</v>
          </cell>
          <cell r="SX53">
            <v>9759.76</v>
          </cell>
          <cell r="SY53">
            <v>-3.631865585450007</v>
          </cell>
          <cell r="SZ53">
            <v>-3.6036352813250918</v>
          </cell>
          <cell r="TA53">
            <v>-3.6261646970419461</v>
          </cell>
          <cell r="TB53">
            <v>8.0249065397563685E-2</v>
          </cell>
          <cell r="TC53">
            <v>311.42415199999999</v>
          </cell>
          <cell r="TD53">
            <v>190.06568259349999</v>
          </cell>
          <cell r="TE53">
            <v>0.927134925661389</v>
          </cell>
          <cell r="TF53">
            <v>116.599440880872</v>
          </cell>
          <cell r="TG53">
            <v>36311.881999999998</v>
          </cell>
          <cell r="TH53">
            <v>0.82962355826185397</v>
          </cell>
          <cell r="TI53">
            <v>2.994204399105108E-2</v>
          </cell>
          <cell r="TJ53">
            <v>1.125201440053848E-2</v>
          </cell>
          <cell r="TK53">
            <v>2.875206428267121E-2</v>
          </cell>
          <cell r="TL53">
            <v>1743.8570862865899</v>
          </cell>
          <cell r="TM53">
            <v>-9.5175455365481554E-2</v>
          </cell>
          <cell r="TN53">
            <v>286.90722845183399</v>
          </cell>
          <cell r="TO53">
            <v>1.6783974142879241</v>
          </cell>
          <cell r="TP53">
            <v>-0.51023559276504038</v>
          </cell>
          <cell r="TQ53">
            <v>282.17127310025597</v>
          </cell>
          <cell r="TR53">
            <v>288.37863890948148</v>
          </cell>
          <cell r="TS53">
            <v>66.670412389929993</v>
          </cell>
          <cell r="TT53">
            <v>66.159853405712013</v>
          </cell>
          <cell r="TU53">
            <v>-3.109736382692851</v>
          </cell>
          <cell r="TV53">
            <v>1.284115373401828</v>
          </cell>
          <cell r="TW53">
            <v>9.0349743863690986</v>
          </cell>
          <cell r="TX53">
            <v>8.4</v>
          </cell>
          <cell r="TY53">
            <v>1722.72354061687</v>
          </cell>
          <cell r="TZ53">
            <v>100.44631461037</v>
          </cell>
          <cell r="UA53">
            <v>2309.0152717787219</v>
          </cell>
          <cell r="UB53">
            <v>2100.3963333961642</v>
          </cell>
          <cell r="UC53">
            <v>3621121.710592913</v>
          </cell>
          <cell r="UD53">
            <v>2131.38</v>
          </cell>
          <cell r="UE53">
            <v>3671778.4999999851</v>
          </cell>
          <cell r="UF53">
            <v>923.11973949650758</v>
          </cell>
          <cell r="UG53">
            <v>0.1751086283797498</v>
          </cell>
          <cell r="UH53">
            <v>2134.13</v>
          </cell>
          <cell r="UI53">
            <v>3490.0549999999998</v>
          </cell>
          <cell r="UJ53">
            <v>4752.46</v>
          </cell>
          <cell r="UK53">
            <v>-6.5560780763576174</v>
          </cell>
          <cell r="UL53">
            <v>-6.5079947724856257</v>
          </cell>
          <cell r="UM53">
            <v>-6.5636927565418537</v>
          </cell>
          <cell r="UN53">
            <v>8.2574896255631025E-2</v>
          </cell>
          <cell r="UO53">
            <v>1</v>
          </cell>
          <cell r="UP53">
            <v>1.1433960589590699</v>
          </cell>
          <cell r="UQ53">
            <v>0.96270098000116799</v>
          </cell>
          <cell r="UR53">
            <v>276.20587</v>
          </cell>
          <cell r="US53">
            <v>276.20587</v>
          </cell>
          <cell r="UT53">
            <v>1.10242774211943</v>
          </cell>
          <cell r="UU53" t="e">
            <v>#N/A</v>
          </cell>
          <cell r="UV53" t="e">
            <v>#N/A</v>
          </cell>
          <cell r="UW53">
            <v>3.217709092938676E-2</v>
          </cell>
          <cell r="UX53">
            <v>1724.018297412405</v>
          </cell>
          <cell r="UY53">
            <v>0.59227146131199948</v>
          </cell>
          <cell r="UZ53">
            <v>1781.1686001447399</v>
          </cell>
          <cell r="VA53">
            <v>-2.4106201225294939</v>
          </cell>
          <cell r="VB53">
            <v>-0.3874287705681656</v>
          </cell>
          <cell r="VC53">
            <v>1825.1664293605591</v>
          </cell>
          <cell r="VD53">
            <v>1788.096199266133</v>
          </cell>
          <cell r="VE53">
            <v>61.905311771936823</v>
          </cell>
          <cell r="VF53">
            <v>61.715686107059483</v>
          </cell>
          <cell r="VG53">
            <v>0.2772360638351401</v>
          </cell>
          <cell r="VH53">
            <v>1.2064390315646991E-2</v>
          </cell>
          <cell r="VI53">
            <v>9.0950900000000008</v>
          </cell>
          <cell r="VJ53">
            <v>11.7</v>
          </cell>
          <cell r="VK53">
            <v>1692.1393620516899</v>
          </cell>
          <cell r="VL53">
            <v>302.06229757921801</v>
          </cell>
          <cell r="VM53">
            <v>27831.699244338412</v>
          </cell>
          <cell r="VN53">
            <v>25300.381149536519</v>
          </cell>
          <cell r="VO53">
            <v>42639556.188587397</v>
          </cell>
          <cell r="VP53">
            <v>24650.9</v>
          </cell>
          <cell r="VQ53">
            <v>41712758.20000001</v>
          </cell>
          <cell r="VR53">
            <v>5903.9324838443199</v>
          </cell>
          <cell r="VS53">
            <v>-0.7717041783817713</v>
          </cell>
          <cell r="VT53">
            <v>24329.200000000001</v>
          </cell>
          <cell r="VU53">
            <v>45096.637499999903</v>
          </cell>
          <cell r="VV53">
            <v>60115.199999999997</v>
          </cell>
          <cell r="VW53">
            <v>-6.9592623656935348</v>
          </cell>
          <cell r="VX53">
            <v>-6.9565517231890004</v>
          </cell>
          <cell r="VY53">
            <v>-6.9491448237953959</v>
          </cell>
          <cell r="VZ53">
            <v>5.4624737727110143E-2</v>
          </cell>
          <cell r="WA53">
            <v>1</v>
          </cell>
          <cell r="WB53">
            <v>1.0084477043386599</v>
          </cell>
          <cell r="WC53">
            <v>0.95715627361804001</v>
          </cell>
          <cell r="WD53">
            <v>1704.8567</v>
          </cell>
          <cell r="WE53">
            <v>1704.8567</v>
          </cell>
          <cell r="WF53">
            <v>0.93752666742687696</v>
          </cell>
          <cell r="WG53">
            <v>-7.7170417838157103E-3</v>
          </cell>
          <cell r="WH53">
            <v>-9.0229375389218134E-3</v>
          </cell>
          <cell r="WI53">
            <v>2.546025438048815E-3</v>
          </cell>
          <cell r="WJ53">
            <v>1685.332562247527</v>
          </cell>
          <cell r="WK53">
            <v>-0.18639866859752049</v>
          </cell>
          <cell r="WL53">
            <v>43.731024660790503</v>
          </cell>
          <cell r="WM53">
            <v>0.77926810047364015</v>
          </cell>
          <cell r="WN53">
            <v>-2.003051898068497</v>
          </cell>
          <cell r="WO53">
            <v>43.392877806169508</v>
          </cell>
          <cell r="WP53">
            <v>44.624884251807188</v>
          </cell>
          <cell r="WQ53">
            <v>68.133509552669636</v>
          </cell>
          <cell r="WR53">
            <v>67.576251923749965</v>
          </cell>
          <cell r="WS53">
            <v>-0.82904215400345649</v>
          </cell>
          <cell r="WT53">
            <v>0.84093090313208663</v>
          </cell>
          <cell r="WU53">
            <v>9.054984000000001</v>
          </cell>
          <cell r="WV53">
            <v>7.9</v>
          </cell>
          <cell r="WW53">
            <v>1917.92668214132</v>
          </cell>
          <cell r="WX53">
            <v>8.3471385702169592</v>
          </cell>
          <cell r="WY53">
            <v>1479.967220506471</v>
          </cell>
          <cell r="WZ53">
            <v>1345.9564254843649</v>
          </cell>
          <cell r="XA53">
            <v>2539395.619580212</v>
          </cell>
          <cell r="XB53">
            <v>1374.29</v>
          </cell>
          <cell r="XC53">
            <v>2635787.4599999948</v>
          </cell>
          <cell r="XD53">
            <v>81.631265333437696</v>
          </cell>
          <cell r="XE53">
            <v>0.4716852085492329</v>
          </cell>
          <cell r="XF53">
            <v>1374.29</v>
          </cell>
          <cell r="XG53">
            <v>2190.0700000000002</v>
          </cell>
          <cell r="XH53">
            <v>2877.33</v>
          </cell>
          <cell r="XI53">
            <v>-7.3727666751312269</v>
          </cell>
          <cell r="XJ53">
            <v>-7.338139349936684</v>
          </cell>
          <cell r="XK53">
            <v>-7.3563128306348329</v>
          </cell>
          <cell r="XL53">
            <v>7.1066214188156215E-2</v>
          </cell>
          <cell r="XM53">
            <v>1</v>
          </cell>
          <cell r="XN53">
            <v>0.63114330468343005</v>
          </cell>
          <cell r="XO53">
            <v>0.88771530740753091</v>
          </cell>
          <cell r="XP53">
            <v>38.820700000000002</v>
          </cell>
          <cell r="XQ53">
            <v>38.820700000000002</v>
          </cell>
          <cell r="XR53">
            <v>0.82824234709283795</v>
          </cell>
          <cell r="XS53">
            <v>4.7549736624699267E-2</v>
          </cell>
          <cell r="XT53">
            <v>2.0187463361094029E-2</v>
          </cell>
          <cell r="XU53">
            <v>1.271061493279063E-2</v>
          </cell>
          <cell r="XV53">
            <v>1886.6848669832441</v>
          </cell>
          <cell r="XW53">
            <v>-6.5499913650046704E-2</v>
          </cell>
          <cell r="XX53">
            <v>61.287413726044903</v>
          </cell>
          <cell r="XY53">
            <v>0.92497859472333577</v>
          </cell>
          <cell r="XZ53">
            <v>1.5741362406135331</v>
          </cell>
          <cell r="YA53">
            <v>60.725713871242959</v>
          </cell>
          <cell r="YB53">
            <v>60.337617423459477</v>
          </cell>
          <cell r="YC53">
            <v>59.279728680295328</v>
          </cell>
          <cell r="YD53">
            <v>59.534493810813252</v>
          </cell>
          <cell r="YE53">
            <v>2.061345132456438</v>
          </cell>
          <cell r="YF53">
            <v>-0.33256563596015809</v>
          </cell>
          <cell r="YG53">
            <v>5.9275529999999996</v>
          </cell>
          <cell r="YH53">
            <v>6.3</v>
          </cell>
          <cell r="YI53">
            <v>1517.9672111515599</v>
          </cell>
          <cell r="YJ53">
            <v>10.4321572861283</v>
          </cell>
          <cell r="YK53">
            <v>267.45186697828967</v>
          </cell>
          <cell r="YL53">
            <v>421.08881542756728</v>
          </cell>
          <cell r="YM53">
            <v>635469.82475721079</v>
          </cell>
          <cell r="YN53">
            <v>417.52</v>
          </cell>
          <cell r="YO53">
            <v>633781.66999999923</v>
          </cell>
          <cell r="YP53">
            <v>133.12635891962199</v>
          </cell>
          <cell r="YQ53">
            <v>-0.95234373520820537</v>
          </cell>
          <cell r="YR53">
            <v>249.53</v>
          </cell>
          <cell r="YS53">
            <v>449.23849999999902</v>
          </cell>
          <cell r="YT53">
            <v>584.13</v>
          </cell>
          <cell r="YU53">
            <v>-6.2800289344732363</v>
          </cell>
          <cell r="YV53">
            <v>-6.2956627013661759</v>
          </cell>
          <cell r="YW53">
            <v>-6.2909652556397599</v>
          </cell>
          <cell r="YX53">
            <v>5.382034856068315E-2</v>
          </cell>
          <cell r="YY53">
            <v>1</v>
          </cell>
          <cell r="YZ53">
            <v>1.2263150479559199</v>
          </cell>
          <cell r="ZA53">
            <v>0.91712256371675804</v>
          </cell>
          <cell r="ZB53">
            <v>56.208069999999999</v>
          </cell>
          <cell r="ZC53">
            <v>56.208069999999999</v>
          </cell>
          <cell r="ZD53">
            <v>0.85044798080380402</v>
          </cell>
          <cell r="ZE53">
            <v>-9.5234373520826504E-3</v>
          </cell>
          <cell r="ZF53">
            <v>-9.5234373520826591E-3</v>
          </cell>
          <cell r="ZG53">
            <v>1.6697860430556211E-2</v>
          </cell>
          <cell r="ZH53">
            <v>1509.111145856401</v>
          </cell>
          <cell r="ZI53">
            <v>-0.1708023107843126</v>
          </cell>
          <cell r="ZJ53">
            <v>27.8814139417732</v>
          </cell>
          <cell r="ZK53">
            <v>1.357398916678765</v>
          </cell>
          <cell r="ZL53">
            <v>-0.56048956961242125</v>
          </cell>
          <cell r="ZM53">
            <v>27.50802037125402</v>
          </cell>
          <cell r="ZN53">
            <v>28.038567186321298</v>
          </cell>
          <cell r="ZO53">
            <v>66.839758262110081</v>
          </cell>
          <cell r="ZP53">
            <v>66.828481256730441</v>
          </cell>
          <cell r="ZQ53">
            <v>2.3071813947985298</v>
          </cell>
          <cell r="ZR53">
            <v>2.080467801225883</v>
          </cell>
          <cell r="ZS53">
            <v>10.113854999999999</v>
          </cell>
          <cell r="ZT53">
            <v>9.6999999999999993</v>
          </cell>
          <cell r="ZU53">
            <v>1902.4844860656599</v>
          </cell>
          <cell r="ZV53">
            <v>5.4997154943134801</v>
          </cell>
          <cell r="ZW53">
            <v>981.34049401761422</v>
          </cell>
          <cell r="ZX53">
            <v>882.0891393963891</v>
          </cell>
          <cell r="ZY53">
            <v>1677644.296055414</v>
          </cell>
          <cell r="ZZ53">
            <v>886.3</v>
          </cell>
          <cell r="AAA53">
            <v>1686171.9999999939</v>
          </cell>
          <cell r="AAB53">
            <v>72.316687816968809</v>
          </cell>
          <cell r="AAC53">
            <v>-0.81251922645324548</v>
          </cell>
          <cell r="AAD53">
            <v>886.3</v>
          </cell>
          <cell r="AAE53">
            <v>1468.4465</v>
          </cell>
          <cell r="AAF53">
            <v>1959.34</v>
          </cell>
          <cell r="AAG53">
            <v>-7.4900903495536149</v>
          </cell>
          <cell r="AAH53">
            <v>-7.4962620089361272</v>
          </cell>
          <cell r="AAI53">
            <v>-7.5002773643176566</v>
          </cell>
          <cell r="AAJ53">
            <v>6.5835879000416403E-2</v>
          </cell>
          <cell r="AAK53">
            <v>1</v>
          </cell>
          <cell r="AAL53">
            <v>0.69749749564925101</v>
          </cell>
          <cell r="AAM53">
            <v>0.87865594087736199</v>
          </cell>
          <cell r="AAN53">
            <v>24.498169999999998</v>
          </cell>
          <cell r="AAO53">
            <v>24.498169999999998</v>
          </cell>
          <cell r="AAP53">
            <v>0.811684571962345</v>
          </cell>
          <cell r="AAQ53">
            <v>3.2926388523732288E-2</v>
          </cell>
          <cell r="AAR53">
            <v>1.362542009378598E-2</v>
          </cell>
          <cell r="AAS53">
            <v>5.2143414085856583E-3</v>
          </cell>
          <cell r="AAT53">
            <v>1901.898823063869</v>
          </cell>
          <cell r="AAU53">
            <v>-0.42038292047231751</v>
          </cell>
          <cell r="AAV53">
            <v>11.7948740157939</v>
          </cell>
          <cell r="AAW53">
            <v>-0.46560581082841779</v>
          </cell>
          <cell r="AAX53">
            <v>-1.182718209678868</v>
          </cell>
          <cell r="AAY53">
            <v>11.850048530337141</v>
          </cell>
          <cell r="AAZ53">
            <v>11.93604377908437</v>
          </cell>
          <cell r="ABA53">
            <v>64.199966633167094</v>
          </cell>
          <cell r="ABB53">
            <v>63.916602345794061</v>
          </cell>
          <cell r="ABC53">
            <v>-3.3161211910235799</v>
          </cell>
          <cell r="ABD53">
            <v>1.9322192420537121</v>
          </cell>
          <cell r="ABE53">
            <v>4.9544980000000001</v>
          </cell>
          <cell r="ABF53">
            <v>4.7</v>
          </cell>
          <cell r="ABG53">
            <v>1915.8370688866501</v>
          </cell>
          <cell r="ABH53">
            <v>2.5427536753603599</v>
          </cell>
          <cell r="ABI53">
            <v>228.3893601660852</v>
          </cell>
          <cell r="ABJ53">
            <v>217.07381388444369</v>
          </cell>
          <cell r="ABK53">
            <v>413049.4423801878</v>
          </cell>
          <cell r="ABL53">
            <v>218.62</v>
          </cell>
          <cell r="ABM53">
            <v>418840.29999999952</v>
          </cell>
          <cell r="ABN53">
            <v>23.107072334400499</v>
          </cell>
          <cell r="ABO53">
            <v>-1.7238216165044169</v>
          </cell>
          <cell r="ABP53">
            <v>218.62</v>
          </cell>
          <cell r="ABQ53">
            <v>357.32400000000001</v>
          </cell>
          <cell r="ABR53">
            <v>454.58</v>
          </cell>
          <cell r="ABS53">
            <v>-7.0457927620995404</v>
          </cell>
          <cell r="ABT53">
            <v>-7.0331359705271046</v>
          </cell>
          <cell r="ABU53">
            <v>-7.0320762703461046</v>
          </cell>
          <cell r="ABV53">
            <v>6.0232344847123448E-2</v>
          </cell>
          <cell r="ABW53">
            <v>1</v>
          </cell>
          <cell r="ABX53">
            <v>0.83926476712892195</v>
          </cell>
          <cell r="ABY53">
            <v>0.92110691351616492</v>
          </cell>
          <cell r="ABZ53">
            <v>10.86434</v>
          </cell>
          <cell r="ACA53">
            <v>10.86434</v>
          </cell>
          <cell r="ACB53">
            <v>0.84542121990232499</v>
          </cell>
          <cell r="ACC53">
            <v>-1.7238216165042199E-2</v>
          </cell>
          <cell r="ACD53">
            <v>-2.0431338846878332E-2</v>
          </cell>
          <cell r="ACE53">
            <v>4.1674778592055803E-2</v>
          </cell>
          <cell r="ACF53">
            <v>1902.80640022324</v>
          </cell>
          <cell r="ACG53">
            <v>0.32638180434034769</v>
          </cell>
          <cell r="ACH53">
            <v>789.90836814974807</v>
          </cell>
          <cell r="ACI53">
            <v>-0.49416059546689711</v>
          </cell>
          <cell r="ACJ53">
            <v>-0.75007754067629717</v>
          </cell>
          <cell r="ACK53">
            <v>793.83116898138837</v>
          </cell>
          <cell r="ACL53">
            <v>795.87807081006213</v>
          </cell>
          <cell r="ACM53">
            <v>74.162974744462005</v>
          </cell>
          <cell r="ACN53">
            <v>74.5107556824413</v>
          </cell>
          <cell r="ACO53">
            <v>0.4436181094400915</v>
          </cell>
          <cell r="ACP53">
            <v>0.18673949879923771</v>
          </cell>
          <cell r="ACQ53">
            <v>6.3044969999999996</v>
          </cell>
          <cell r="ACR53">
            <v>7</v>
          </cell>
          <cell r="ACS53">
            <v>1451.09024581883</v>
          </cell>
          <cell r="ACT53">
            <v>151.817110752145</v>
          </cell>
          <cell r="ACU53">
            <v>9624.4924675737257</v>
          </cell>
          <cell r="ACV53">
            <v>9017.7166286903139</v>
          </cell>
          <cell r="ACW53">
            <v>13031161.23268578</v>
          </cell>
          <cell r="ACX53">
            <v>8909</v>
          </cell>
          <cell r="ACY53">
            <v>12927762.999999961</v>
          </cell>
          <cell r="ACZ53">
            <v>2052.3981075842598</v>
          </cell>
          <cell r="ADA53">
            <v>2.124883474045403</v>
          </cell>
          <cell r="ADB53">
            <v>8781</v>
          </cell>
          <cell r="ADC53">
            <v>12916.916999999999</v>
          </cell>
          <cell r="ADD53">
            <v>17030</v>
          </cell>
          <cell r="ADE53">
            <v>-6.6411275426335941</v>
          </cell>
          <cell r="ADF53">
            <v>-6.64568270085649</v>
          </cell>
          <cell r="ADG53">
            <v>-6.6413518061322554</v>
          </cell>
          <cell r="ADH53">
            <v>6.3225352428597323E-2</v>
          </cell>
          <cell r="ADI53">
            <v>1</v>
          </cell>
          <cell r="ADJ53">
            <v>1.1450660385975799</v>
          </cell>
          <cell r="ADK53">
            <v>0.91171967412740595</v>
          </cell>
          <cell r="ADL53">
            <v>720.17499999999995</v>
          </cell>
          <cell r="ADM53">
            <v>720.17499999999995</v>
          </cell>
          <cell r="ADN53">
            <v>0.87343735055548388</v>
          </cell>
          <cell r="ADO53">
            <v>2.124883474045253E-2</v>
          </cell>
          <cell r="ADP53">
            <v>9.9126046511919426E-3</v>
          </cell>
          <cell r="ADQ53">
            <v>-8.943530626479339E-4</v>
          </cell>
          <cell r="ADR53">
            <v>1445.0621780713859</v>
          </cell>
          <cell r="ADS53">
            <v>0.29669802636629328</v>
          </cell>
          <cell r="ADT53">
            <v>2064.4129935196502</v>
          </cell>
          <cell r="ADU53">
            <v>-1.369679515184818</v>
          </cell>
          <cell r="ADV53">
            <v>-2.078063207911685</v>
          </cell>
          <cell r="ADW53">
            <v>2093.0815020898981</v>
          </cell>
          <cell r="ADX53">
            <v>2108.223204268204</v>
          </cell>
          <cell r="ADY53">
            <v>58.170641764501013</v>
          </cell>
          <cell r="ADZ53">
            <v>58.351862762019692</v>
          </cell>
          <cell r="AEA53">
            <v>1.230096852776619</v>
          </cell>
          <cell r="AEB53">
            <v>1.687133788791684</v>
          </cell>
          <cell r="AEC53">
            <v>6.2672460000000001</v>
          </cell>
          <cell r="AED53">
            <v>6.3</v>
          </cell>
          <cell r="AEE53">
            <v>2051.47932570172</v>
          </cell>
          <cell r="AEF53">
            <v>360.19799711103099</v>
          </cell>
          <cell r="AEG53">
            <v>17235.705387595299</v>
          </cell>
          <cell r="AEH53">
            <v>16155.501331119451</v>
          </cell>
          <cell r="AEI53">
            <v>32877012.107753709</v>
          </cell>
          <cell r="AEJ53">
            <v>16099.7</v>
          </cell>
          <cell r="AEK53">
            <v>33028201.699999981</v>
          </cell>
          <cell r="AEL53">
            <v>3964.30040685104</v>
          </cell>
          <cell r="AEM53">
            <v>2.4005470369071968</v>
          </cell>
          <cell r="AEN53">
            <v>16099.7</v>
          </cell>
          <cell r="AEO53">
            <v>29537.541000000001</v>
          </cell>
          <cell r="AEP53">
            <v>37956.78</v>
          </cell>
          <cell r="AEQ53">
            <v>-6.5205454648121393</v>
          </cell>
          <cell r="AER53">
            <v>-6.4988042168061417</v>
          </cell>
          <cell r="AES53">
            <v>-6.5037717381149793</v>
          </cell>
          <cell r="AET53">
            <v>6.0439657120219148E-2</v>
          </cell>
          <cell r="AEU53">
            <v>4.3627700000000003</v>
          </cell>
          <cell r="AEV53">
            <v>2.4944595858990399</v>
          </cell>
          <cell r="AEW53">
            <v>0.92026103007613902</v>
          </cell>
          <cell r="AEX53">
            <v>427.70074975302299</v>
          </cell>
          <cell r="AEY53">
            <v>1865.96</v>
          </cell>
          <cell r="AEZ53">
            <v>0.86980148398705293</v>
          </cell>
          <cell r="AFA53">
            <v>3.3645816019313983E-2</v>
          </cell>
          <cell r="AFB53">
            <v>2.1582273486554611E-4</v>
          </cell>
          <cell r="AFC53">
            <v>8.6311892606696153E-3</v>
          </cell>
          <cell r="AFD53">
            <v>2035.035090147561</v>
          </cell>
          <cell r="AFE53">
            <v>-0.1404201821046169</v>
          </cell>
          <cell r="AFF53">
            <v>200.40543268183899</v>
          </cell>
          <cell r="AFG53">
            <v>-0.88982003323789804</v>
          </cell>
          <cell r="AFH53">
            <v>-1.4935040411254259</v>
          </cell>
          <cell r="AFI53">
            <v>202.2046905262886</v>
          </cell>
          <cell r="AFJ53">
            <v>203.4438751790604</v>
          </cell>
          <cell r="AFK53">
            <v>67.459145485169699</v>
          </cell>
          <cell r="AFL53">
            <v>67.629038488171801</v>
          </cell>
          <cell r="AFM53">
            <v>0.76842280089230997</v>
          </cell>
          <cell r="AFN53">
            <v>0.32445955355084882</v>
          </cell>
          <cell r="AFO53">
            <v>11.210991</v>
          </cell>
          <cell r="AFP53">
            <v>11.5</v>
          </cell>
          <cell r="AFQ53">
            <v>1874.67567602281</v>
          </cell>
          <cell r="AFR53">
            <v>32.1153155470275</v>
          </cell>
          <cell r="AFS53">
            <v>5291.7568632118582</v>
          </cell>
          <cell r="AFT53">
            <v>4698.4984775352941</v>
          </cell>
          <cell r="AFU53">
            <v>8764295.7808446102</v>
          </cell>
          <cell r="AFV53">
            <v>4671.4399999999996</v>
          </cell>
          <cell r="AFW53">
            <v>8757434.9399999939</v>
          </cell>
          <cell r="AFX53">
            <v>600.85708303065599</v>
          </cell>
          <cell r="AFY53">
            <v>0.90061700640144959</v>
          </cell>
          <cell r="AFZ53">
            <v>4693</v>
          </cell>
          <cell r="AGA53">
            <v>7824.6814999999997</v>
          </cell>
          <cell r="AGB53">
            <v>10356.52</v>
          </cell>
          <cell r="AGC53">
            <v>-7.3296013528669848</v>
          </cell>
          <cell r="AGD53">
            <v>-7.3243574787396382</v>
          </cell>
          <cell r="AGE53">
            <v>-7.3211723575218626</v>
          </cell>
          <cell r="AGF53">
            <v>5.696777510832008E-2</v>
          </cell>
          <cell r="AGG53">
            <v>1</v>
          </cell>
          <cell r="AGH53">
            <v>0.82256397075607601</v>
          </cell>
          <cell r="AGI53">
            <v>0.93001845062701194</v>
          </cell>
          <cell r="AGJ53">
            <v>186.38075000000001</v>
          </cell>
          <cell r="AGK53">
            <v>186.38075000000001</v>
          </cell>
          <cell r="AGL53">
            <v>0.84045007293931606</v>
          </cell>
          <cell r="AGM53">
            <v>-1.9666624881160902E-3</v>
          </cell>
          <cell r="AGN53">
            <v>8.3287110368908471E-3</v>
          </cell>
          <cell r="AGO53">
            <v>5.8662715315766292E-3</v>
          </cell>
          <cell r="AGP53">
            <v>1865.33970857901</v>
          </cell>
          <cell r="AGQ53">
            <v>4.8172987597561168E-2</v>
          </cell>
          <cell r="AGR53">
            <v>930.61190575730802</v>
          </cell>
          <cell r="AGS53">
            <v>-2.047904752761609</v>
          </cell>
          <cell r="AGT53">
            <v>-3.7260650407154761</v>
          </cell>
          <cell r="AGU53">
            <v>950.06840171042199</v>
          </cell>
          <cell r="AGV53">
            <v>966.62913606977395</v>
          </cell>
          <cell r="AGW53">
            <v>60.302039863776848</v>
          </cell>
          <cell r="AGX53">
            <v>61.156819893761913</v>
          </cell>
          <cell r="AGY53">
            <v>1.9088691014188091</v>
          </cell>
          <cell r="AGZ53">
            <v>3.1172875487519569</v>
          </cell>
          <cell r="AHA53">
            <v>7.2147829999999997</v>
          </cell>
          <cell r="AHB53">
            <v>7.2</v>
          </cell>
          <cell r="AHC53">
            <v>1809.02843551295</v>
          </cell>
          <cell r="AHD53">
            <v>210.28139540000001</v>
          </cell>
          <cell r="AHE53">
            <v>9212.3808042883848</v>
          </cell>
          <cell r="AHF53">
            <v>8547.7275201253233</v>
          </cell>
          <cell r="AHG53">
            <v>15340892.57566103</v>
          </cell>
          <cell r="AHH53">
            <v>8429.6</v>
          </cell>
          <cell r="AHI53">
            <v>15249386.099999961</v>
          </cell>
          <cell r="AHJ53">
            <v>1897.4346364435</v>
          </cell>
          <cell r="AHK53">
            <v>13.607148728319141</v>
          </cell>
          <cell r="AHL53">
            <v>8429.6</v>
          </cell>
          <cell r="AHM53">
            <v>15063.538</v>
          </cell>
          <cell r="AHN53">
            <v>19706.419999999998</v>
          </cell>
          <cell r="AHO53">
            <v>-6.5570803614587554</v>
          </cell>
          <cell r="AHP53">
            <v>-6.5267687187827041</v>
          </cell>
          <cell r="AHQ53">
            <v>-6.5402774876542518</v>
          </cell>
          <cell r="AHR53">
            <v>9.0186517094010765E-2</v>
          </cell>
          <cell r="AHS53">
            <v>4.4903409999999999</v>
          </cell>
          <cell r="AHT53">
            <v>2.2988019714860801</v>
          </cell>
          <cell r="AHU53">
            <v>0.87081617346537599</v>
          </cell>
          <cell r="AHV53">
            <v>167.499328002038</v>
          </cell>
          <cell r="AHW53">
            <v>752.12909999999999</v>
          </cell>
          <cell r="AHX53">
            <v>0.76336769765714396</v>
          </cell>
          <cell r="AHY53">
            <v>0.1074519083835215</v>
          </cell>
          <cell r="AHZ53">
            <v>1.541019900728165E-2</v>
          </cell>
          <cell r="AIA53">
            <v>4.8779753570114661E-3</v>
          </cell>
          <cell r="AIB53">
            <v>1794.7334586346419</v>
          </cell>
          <cell r="AIC53">
            <v>-0.1079458253753551</v>
          </cell>
          <cell r="AID53">
            <v>4815.15000051681</v>
          </cell>
          <cell r="AIE53">
            <v>0.72693057103372372</v>
          </cell>
          <cell r="AIF53">
            <v>0.75432662990864152</v>
          </cell>
          <cell r="AIG53">
            <v>4780.3998128594949</v>
          </cell>
          <cell r="AIH53">
            <v>4779.0999767224348</v>
          </cell>
          <cell r="AII53">
            <v>73.074240787591933</v>
          </cell>
          <cell r="AIJ53">
            <v>73.187641212386154</v>
          </cell>
          <cell r="AIK53">
            <v>-0.28093852883825932</v>
          </cell>
          <cell r="AIL53">
            <v>0.35927393589929579</v>
          </cell>
          <cell r="AIM53">
            <v>6.8296720000000004</v>
          </cell>
          <cell r="AIN53">
            <v>7.1</v>
          </cell>
          <cell r="AIO53">
            <v>1630.5501396956799</v>
          </cell>
          <cell r="AIP53">
            <v>1147.5020002625599</v>
          </cell>
          <cell r="AIQ53">
            <v>5363.6389882842896</v>
          </cell>
          <cell r="AIR53">
            <v>4997.3200381203542</v>
          </cell>
          <cell r="AIS53">
            <v>8092784.990267179</v>
          </cell>
          <cell r="AIT53">
            <v>4975.1000000000004</v>
          </cell>
          <cell r="AIU53">
            <v>8112149.9999999776</v>
          </cell>
          <cell r="AIV53">
            <v>16148.0585345492</v>
          </cell>
          <cell r="AIW53">
            <v>-0.28145128848477968</v>
          </cell>
          <cell r="AIX53">
            <v>4874.3999999999996</v>
          </cell>
          <cell r="AIY53">
            <v>7328.6130000000003</v>
          </cell>
          <cell r="AIZ53">
            <v>9915.44</v>
          </cell>
          <cell r="AJA53">
            <v>-5.2525895831417717</v>
          </cell>
          <cell r="AJB53">
            <v>-5.2548042041418377</v>
          </cell>
          <cell r="AJC53">
            <v>-5.2582790850407441</v>
          </cell>
          <cell r="AJD53">
            <v>4.8633643072828588E-2</v>
          </cell>
          <cell r="AJE53">
            <v>9.4667139999999996</v>
          </cell>
          <cell r="AJF53">
            <v>12.7002451502119</v>
          </cell>
          <cell r="AJG53">
            <v>1.01243653851867</v>
          </cell>
          <cell r="AJH53">
            <v>465.074998568669</v>
          </cell>
          <cell r="AJI53">
            <v>4402.732</v>
          </cell>
          <cell r="AJJ53">
            <v>0.89985677263277097</v>
          </cell>
          <cell r="AJK53">
            <v>1.0941927377444481E-2</v>
          </cell>
          <cell r="AJL53">
            <v>4.3954560387944076E-3</v>
          </cell>
          <cell r="AJM53">
            <v>1.034978868660137E-2</v>
          </cell>
          <cell r="AJN53">
            <v>1619.4249975054879</v>
          </cell>
          <cell r="AJO53">
            <v>-0.14976342689488889</v>
          </cell>
          <cell r="AJP53">
            <v>42.884884493576202</v>
          </cell>
          <cell r="AJQ53">
            <v>-3.6031135384530839</v>
          </cell>
          <cell r="AJR53">
            <v>-2.8051899142845782</v>
          </cell>
          <cell r="AJS53">
            <v>44.487831576057332</v>
          </cell>
          <cell r="AJT53">
            <v>44.122607427038872</v>
          </cell>
          <cell r="AJU53">
            <v>66.278597399610504</v>
          </cell>
          <cell r="AJV53">
            <v>66.489720278678817</v>
          </cell>
          <cell r="AJW53">
            <v>3.4188444329313228</v>
          </cell>
          <cell r="AJX53">
            <v>1.326420475893819</v>
          </cell>
          <cell r="AJY53">
            <v>5.6043810000000001</v>
          </cell>
          <cell r="AJZ53">
            <v>8</v>
          </cell>
          <cell r="AKA53">
            <v>1652.40231283603</v>
          </cell>
          <cell r="AKB53">
            <v>7.5418503518838804</v>
          </cell>
          <cell r="AKC53">
            <v>1048.5359073741361</v>
          </cell>
          <cell r="AKD53">
            <v>989.7719602030819</v>
          </cell>
          <cell r="AKE53">
            <v>1628547.003242691</v>
          </cell>
          <cell r="AKF53">
            <v>961.59</v>
          </cell>
          <cell r="AKG53">
            <v>1588933.5399999979</v>
          </cell>
          <cell r="AKH53">
            <v>90.560799333120997</v>
          </cell>
          <cell r="AKI53">
            <v>1.7216716785996229</v>
          </cell>
          <cell r="AKJ53">
            <v>961.59</v>
          </cell>
          <cell r="AKK53">
            <v>1576.9894999999999</v>
          </cell>
          <cell r="AKL53">
            <v>2064.63</v>
          </cell>
          <cell r="AKM53">
            <v>-7.0996609360394283</v>
          </cell>
          <cell r="AKN53">
            <v>-7.086832087313101</v>
          </cell>
          <cell r="AKO53">
            <v>-7.0789709983137259</v>
          </cell>
          <cell r="AKP53">
            <v>9.015444005426107E-2</v>
          </cell>
          <cell r="AKQ53">
            <v>1</v>
          </cell>
          <cell r="AKR53">
            <v>0.83075487088720401</v>
          </cell>
          <cell r="AKS53">
            <v>0.93303644098641891</v>
          </cell>
          <cell r="AKT53">
            <v>40.013159999999999</v>
          </cell>
          <cell r="AKU53">
            <v>40.013159999999999</v>
          </cell>
          <cell r="AKV53">
            <v>0.86190989419700104</v>
          </cell>
          <cell r="AKW53">
            <v>2.4991186633648129E-2</v>
          </cell>
          <cell r="AKX53">
            <v>1.0320761436102549E-2</v>
          </cell>
          <cell r="AKY53">
            <v>2.157379940705598E-2</v>
          </cell>
          <cell r="AKZ53">
            <v>1645.375974187574</v>
          </cell>
          <cell r="ALA53">
            <v>-0.68117101473595953</v>
          </cell>
          <cell r="ALB53">
            <v>88.431734055898303</v>
          </cell>
          <cell r="ALC53">
            <v>-0.67190450375064215</v>
          </cell>
          <cell r="ALD53">
            <v>-0.4742518181186206</v>
          </cell>
          <cell r="ALE53">
            <v>89.02993016637221</v>
          </cell>
          <cell r="ALF53">
            <v>88.853121600544029</v>
          </cell>
          <cell r="ALG53">
            <v>60.012263749980761</v>
          </cell>
          <cell r="ALH53">
            <v>60.189935568654612</v>
          </cell>
          <cell r="ALI53">
            <v>0.33191115542345878</v>
          </cell>
          <cell r="ALJ53">
            <v>1.5681815741194429</v>
          </cell>
          <cell r="ALK53">
            <v>9.949546999999999</v>
          </cell>
          <cell r="ALL53">
            <v>9.6</v>
          </cell>
          <cell r="ALM53">
            <v>1740.01077098726</v>
          </cell>
          <cell r="ALN53">
            <v>19.007009624669401</v>
          </cell>
          <cell r="ALO53">
            <v>2575.1346036531449</v>
          </cell>
          <cell r="ALP53">
            <v>2318.9203759494121</v>
          </cell>
          <cell r="ALQ53">
            <v>4019536.9200284481</v>
          </cell>
          <cell r="ALR53">
            <v>2321.0500000000002</v>
          </cell>
          <cell r="ALS53">
            <v>4038651.99999998</v>
          </cell>
          <cell r="ALT53">
            <v>128.038891423433</v>
          </cell>
          <cell r="ALU53">
            <v>-1.300189041497757</v>
          </cell>
          <cell r="ALV53">
            <v>2321.0500000000002</v>
          </cell>
          <cell r="ALW53">
            <v>4278.3474999999999</v>
          </cell>
          <cell r="ALX53">
            <v>5430.8</v>
          </cell>
          <cell r="ALY53">
            <v>-7.103510027278257</v>
          </cell>
          <cell r="ALZ53">
            <v>-7.0885201655003733</v>
          </cell>
          <cell r="AMA53">
            <v>-7.0936845317123272</v>
          </cell>
          <cell r="AMB53">
            <v>0.13391672374600899</v>
          </cell>
          <cell r="AMC53">
            <v>1</v>
          </cell>
          <cell r="AMD53">
            <v>0.72435716815836104</v>
          </cell>
          <cell r="AME53">
            <v>0.92298959046088991</v>
          </cell>
          <cell r="AMF53">
            <v>81.621570000000006</v>
          </cell>
          <cell r="AMG53">
            <v>81.621570000000006</v>
          </cell>
          <cell r="AMH53">
            <v>0.8357425347210371</v>
          </cell>
          <cell r="AMI53">
            <v>2.9603950019741612E-2</v>
          </cell>
          <cell r="AMJ53">
            <v>2.9491949580947498E-3</v>
          </cell>
          <cell r="AMK53">
            <v>1.179790118609996E-2</v>
          </cell>
          <cell r="AML53">
            <v>1733.365647961401</v>
          </cell>
          <cell r="AMM53">
            <v>-0.97253707284439272</v>
          </cell>
          <cell r="AMN53">
            <v>2216.5998087609901</v>
          </cell>
          <cell r="AMO53">
            <v>5.4225489811554617E-2</v>
          </cell>
          <cell r="AMP53">
            <v>1.350588124085994</v>
          </cell>
          <cell r="AMQ53">
            <v>2215.398498074132</v>
          </cell>
          <cell r="AMR53">
            <v>2187.0616143313869</v>
          </cell>
          <cell r="AMS53">
            <v>68.616039764878977</v>
          </cell>
          <cell r="AMT53">
            <v>68.62004311221088</v>
          </cell>
          <cell r="AMU53">
            <v>-0.26518234861345752</v>
          </cell>
          <cell r="AMV53">
            <v>0.47303877429643038</v>
          </cell>
          <cell r="AMW53">
            <v>5.1239019999999993</v>
          </cell>
          <cell r="AMX53">
            <v>4.9000000000000004</v>
          </cell>
          <cell r="AMY53">
            <v>1538.12645121798</v>
          </cell>
          <cell r="AMZ53">
            <v>387.55071363675103</v>
          </cell>
          <cell r="ANA53">
            <v>33451.282888581991</v>
          </cell>
          <cell r="ANB53">
            <v>31737.27193562828</v>
          </cell>
          <cell r="ANC53">
            <v>48593709.547734819</v>
          </cell>
          <cell r="AND53">
            <v>31810.31408</v>
          </cell>
          <cell r="ANE53">
            <v>48928285.507999741</v>
          </cell>
          <cell r="ANF53">
            <v>4763.9778385250193</v>
          </cell>
          <cell r="ANG53">
            <v>1.780333362783115</v>
          </cell>
          <cell r="ANH53">
            <v>31746</v>
          </cell>
          <cell r="ANI53">
            <v>48748.56</v>
          </cell>
          <cell r="ANJ53">
            <v>65607.141000000003</v>
          </cell>
          <cell r="ANK53">
            <v>-6.7691767593701178</v>
          </cell>
          <cell r="ANL53">
            <v>-6.7692440013828126</v>
          </cell>
          <cell r="ANM53">
            <v>-6.7652588431334184</v>
          </cell>
          <cell r="ANN53">
            <v>6.7208144859147653E-2</v>
          </cell>
          <cell r="ANO53">
            <v>0.818276</v>
          </cell>
          <cell r="ANP53">
            <v>0.99125691394015003</v>
          </cell>
          <cell r="ANQ53">
            <v>0.9766051736759761</v>
          </cell>
          <cell r="ANR53">
            <v>2433.9526027892698</v>
          </cell>
          <cell r="ANS53">
            <v>1991.645</v>
          </cell>
          <cell r="ANT53">
            <v>0.84834453108708796</v>
          </cell>
          <cell r="ANU53">
            <v>1.2884782399622929E-2</v>
          </cell>
          <cell r="ANV53">
            <v>-6.7540308121206601E-3</v>
          </cell>
          <cell r="ANW53">
            <v>1.9753725994455379E-3</v>
          </cell>
          <cell r="ANX53">
            <v>1531.124340059723</v>
          </cell>
          <cell r="ANY53">
            <v>9.0428191930946866E-3</v>
          </cell>
          <cell r="ANZ53">
            <v>20210.382450724999</v>
          </cell>
          <cell r="AOA53">
            <v>-0.2269235697936689</v>
          </cell>
          <cell r="AOB53">
            <v>-0.21142733834559341</v>
          </cell>
          <cell r="AOC53">
            <v>20256.348880714981</v>
          </cell>
          <cell r="AOD53">
            <v>20253.203259305868</v>
          </cell>
          <cell r="AOE53">
            <v>69.386369928822646</v>
          </cell>
          <cell r="AOF53">
            <v>69.24595687395923</v>
          </cell>
          <cell r="AOG53">
            <v>6.4749901290994671E-2</v>
          </cell>
          <cell r="AOH53">
            <v>0.60359946781280982</v>
          </cell>
          <cell r="AOI53">
            <v>5.3717220000000001</v>
          </cell>
          <cell r="AOJ53">
            <v>4.9000000000000004</v>
          </cell>
          <cell r="AOK53">
            <v>1672.4404422945699</v>
          </cell>
          <cell r="AOL53">
            <v>4140.4088334093904</v>
          </cell>
          <cell r="AOM53">
            <v>167696.75731672649</v>
          </cell>
          <cell r="AON53">
            <v>158688.55371065729</v>
          </cell>
          <cell r="AOO53">
            <v>265705689.62488049</v>
          </cell>
          <cell r="AOP53">
            <v>159803</v>
          </cell>
          <cell r="AOQ53">
            <v>267260999.9999992</v>
          </cell>
          <cell r="AOR53">
            <v>46653.192188910703</v>
          </cell>
          <cell r="AOS53">
            <v>-1.563818154056551</v>
          </cell>
          <cell r="AOT53">
            <v>158339</v>
          </cell>
          <cell r="AOU53">
            <v>242175.52170152901</v>
          </cell>
          <cell r="AOV53">
            <v>324609</v>
          </cell>
          <cell r="AOW53">
            <v>-6.4611506608330576</v>
          </cell>
          <cell r="AOX53">
            <v>-6.4528849719992012</v>
          </cell>
          <cell r="AOY53">
            <v>-6.4550851587200606</v>
          </cell>
          <cell r="AOZ53">
            <v>7.0056391555085223E-2</v>
          </cell>
          <cell r="APA53">
            <v>1.1066180000000001</v>
          </cell>
          <cell r="APB53">
            <v>1.4395194484268701</v>
          </cell>
          <cell r="APC53">
            <v>0.95964768827686697</v>
          </cell>
          <cell r="APD53">
            <v>16993.1385536833</v>
          </cell>
          <cell r="APE53">
            <v>18804.913</v>
          </cell>
          <cell r="APF53">
            <v>0.90950934354167101</v>
          </cell>
          <cell r="APG53">
            <v>-1.5638181540564001E-2</v>
          </cell>
          <cell r="APH53">
            <v>7.2198230298628442E-4</v>
          </cell>
          <cell r="API53">
            <v>-3.0342063231822029E-2</v>
          </cell>
          <cell r="APJ53">
            <v>1674.384720333084</v>
          </cell>
          <cell r="APK53">
            <v>8.9179712691467294E-2</v>
          </cell>
        </row>
        <row r="54">
          <cell r="A54">
            <v>2017</v>
          </cell>
          <cell r="B54">
            <v>389.29525489367802</v>
          </cell>
          <cell r="C54">
            <v>0.34979895056885812</v>
          </cell>
          <cell r="D54">
            <v>0.7396176274166999</v>
          </cell>
          <cell r="E54">
            <v>387.93825096295433</v>
          </cell>
          <cell r="F54">
            <v>386.43709799800712</v>
          </cell>
          <cell r="G54">
            <v>69.910292715124882</v>
          </cell>
          <cell r="H54">
            <v>69.807964379384586</v>
          </cell>
          <cell r="I54">
            <v>1.073036472783695</v>
          </cell>
          <cell r="J54">
            <v>0.404593826330224</v>
          </cell>
          <cell r="K54">
            <v>5.5442499999999999</v>
          </cell>
          <cell r="L54">
            <v>5.9</v>
          </cell>
          <cell r="M54">
            <v>1601.9836814385101</v>
          </cell>
          <cell r="N54">
            <v>92.75056330496021</v>
          </cell>
          <cell r="O54">
            <v>4690.3828160181529</v>
          </cell>
          <cell r="P54">
            <v>4430.3362667410674</v>
          </cell>
          <cell r="Q54">
            <v>7102950.8811229607</v>
          </cell>
          <cell r="R54">
            <v>4420.12</v>
          </cell>
          <cell r="S54">
            <v>7080960.1099999873</v>
          </cell>
          <cell r="T54">
            <v>1233.9511105700899</v>
          </cell>
          <cell r="U54">
            <v>-0.75587396103795612</v>
          </cell>
          <cell r="V54">
            <v>4316.5</v>
          </cell>
          <cell r="W54">
            <v>6718.9795000000004</v>
          </cell>
          <cell r="X54">
            <v>8795.07</v>
          </cell>
          <cell r="Y54">
            <v>-6.7793517814321156</v>
          </cell>
          <cell r="Z54">
            <v>-6.7839111289708676</v>
          </cell>
          <cell r="AA54">
            <v>-6.7848591920729131</v>
          </cell>
          <cell r="AB54">
            <v>6.1087442423277988E-2</v>
          </cell>
          <cell r="AC54">
            <v>1</v>
          </cell>
          <cell r="AD54">
            <v>1.1283276794874899</v>
          </cell>
          <cell r="AE54">
            <v>0.94348671190537103</v>
          </cell>
          <cell r="AF54">
            <v>367.29489999999998</v>
          </cell>
          <cell r="AG54">
            <v>367.29489999999998</v>
          </cell>
          <cell r="AH54">
            <v>0.89748634265662508</v>
          </cell>
          <cell r="AI54">
            <v>-7.5587396103775984E-3</v>
          </cell>
          <cell r="AJ54">
            <v>4.2670469245707782E-4</v>
          </cell>
          <cell r="AK54">
            <v>3.5878202056712737E-2</v>
          </cell>
          <cell r="AL54">
            <v>1603.2532190491841</v>
          </cell>
          <cell r="AM54">
            <v>-0.36763986388850262</v>
          </cell>
          <cell r="AN54">
            <v>466.71710267068897</v>
          </cell>
          <cell r="AO54">
            <v>-0.22839990290640649</v>
          </cell>
          <cell r="AP54">
            <v>-0.33552828372793719</v>
          </cell>
          <cell r="AQ54">
            <v>467.78552435412399</v>
          </cell>
          <cell r="AR54">
            <v>468.28834250920818</v>
          </cell>
          <cell r="AS54">
            <v>60.477262419287158</v>
          </cell>
          <cell r="AT54">
            <v>60.406679370396454</v>
          </cell>
          <cell r="AU54">
            <v>-0.22968923448782869</v>
          </cell>
          <cell r="AV54">
            <v>0.17281149987544711</v>
          </cell>
          <cell r="AW54">
            <v>6.9804940000000002</v>
          </cell>
          <cell r="AX54">
            <v>7.2</v>
          </cell>
          <cell r="AY54">
            <v>1584.3840500126701</v>
          </cell>
          <cell r="AZ54">
            <v>109.18039137527801</v>
          </cell>
          <cell r="BA54">
            <v>5096.2004440815854</v>
          </cell>
          <cell r="BB54">
            <v>4740.4604778544972</v>
          </cell>
          <cell r="BC54">
            <v>7501455.1181578096</v>
          </cell>
          <cell r="BD54">
            <v>4734.8</v>
          </cell>
          <cell r="BE54">
            <v>7501741.5999999903</v>
          </cell>
          <cell r="BF54">
            <v>1249.7397330680601</v>
          </cell>
          <cell r="BG54">
            <v>1.172094802534285</v>
          </cell>
          <cell r="BH54">
            <v>4815.7</v>
          </cell>
          <cell r="BI54">
            <v>8436.4849999999915</v>
          </cell>
          <cell r="BJ54">
            <v>11375.2</v>
          </cell>
          <cell r="BK54">
            <v>-6.6399381572018124</v>
          </cell>
          <cell r="BL54">
            <v>-6.6366705926345837</v>
          </cell>
          <cell r="BM54">
            <v>-6.6376267227323869</v>
          </cell>
          <cell r="BN54">
            <v>7.0502520123932808E-2</v>
          </cell>
          <cell r="BO54">
            <v>1</v>
          </cell>
          <cell r="BP54">
            <v>1.12923770181164</v>
          </cell>
          <cell r="BQ54">
            <v>0.95005560641060005</v>
          </cell>
          <cell r="BR54">
            <v>443.40719999999999</v>
          </cell>
          <cell r="BS54">
            <v>443.40719999999999</v>
          </cell>
          <cell r="BT54">
            <v>0.94012501743765198</v>
          </cell>
          <cell r="BU54">
            <v>1.172094802534167E-2</v>
          </cell>
          <cell r="BV54">
            <v>1.42237239009928E-3</v>
          </cell>
          <cell r="BW54">
            <v>2.4568001011540792E-2</v>
          </cell>
          <cell r="BX54">
            <v>1582.4317391109059</v>
          </cell>
          <cell r="BY54">
            <v>-0.1049878636255719</v>
          </cell>
          <cell r="BZ54">
            <v>117.54759181209501</v>
          </cell>
          <cell r="CA54">
            <v>-0.31999967163072179</v>
          </cell>
          <cell r="CB54">
            <v>-0.82206898542194207</v>
          </cell>
          <cell r="CC54">
            <v>117.92495126892631</v>
          </cell>
          <cell r="CD54">
            <v>118.52192378848559</v>
          </cell>
          <cell r="CE54">
            <v>72.394329196977637</v>
          </cell>
          <cell r="CF54">
            <v>71.820441362445777</v>
          </cell>
          <cell r="CG54">
            <v>0.97663002929673226</v>
          </cell>
          <cell r="CH54">
            <v>1.647769870880111</v>
          </cell>
          <cell r="CI54">
            <v>7.554106</v>
          </cell>
          <cell r="CJ54">
            <v>7.2</v>
          </cell>
          <cell r="CK54">
            <v>1643.2580509736599</v>
          </cell>
          <cell r="CL54">
            <v>20.734909265613801</v>
          </cell>
          <cell r="CM54">
            <v>3768.7539597486848</v>
          </cell>
          <cell r="CN54">
            <v>3484.058290750072</v>
          </cell>
          <cell r="CO54">
            <v>5722239.0106340796</v>
          </cell>
          <cell r="CP54">
            <v>3525.35</v>
          </cell>
          <cell r="CQ54">
            <v>5793059.7699999921</v>
          </cell>
          <cell r="CR54">
            <v>283.66994015640802</v>
          </cell>
          <cell r="CS54">
            <v>4.7023812221308239</v>
          </cell>
          <cell r="CT54">
            <v>3525.35</v>
          </cell>
          <cell r="CU54">
            <v>5247.4669999999896</v>
          </cell>
          <cell r="CV54">
            <v>6803.47</v>
          </cell>
          <cell r="CW54">
            <v>-7.3318019536094203</v>
          </cell>
          <cell r="CX54">
            <v>-7.3163504483212174</v>
          </cell>
          <cell r="CY54">
            <v>-7.3206015364059702</v>
          </cell>
          <cell r="CZ54">
            <v>5.7326948224648719E-2</v>
          </cell>
          <cell r="DA54">
            <v>1.9558</v>
          </cell>
          <cell r="DB54">
            <v>0.98459015340094302</v>
          </cell>
          <cell r="DC54">
            <v>0.87354379972447604</v>
          </cell>
          <cell r="DD54">
            <v>52.501774210041901</v>
          </cell>
          <cell r="DE54">
            <v>102.68297</v>
          </cell>
          <cell r="DF54">
            <v>0.84849863172157991</v>
          </cell>
          <cell r="DG54">
            <v>4.9412096984685218E-2</v>
          </cell>
          <cell r="DH54">
            <v>2.1525322862158001E-2</v>
          </cell>
          <cell r="DI54">
            <v>0.1073333757226108</v>
          </cell>
          <cell r="DJ54">
            <v>1642.4062208793171</v>
          </cell>
          <cell r="DK54">
            <v>-5.4982034156569881E-2</v>
          </cell>
          <cell r="DL54">
            <v>20.546627408865199</v>
          </cell>
          <cell r="DM54">
            <v>-0.31707233672824131</v>
          </cell>
          <cell r="DN54">
            <v>-2.3517493170763131</v>
          </cell>
          <cell r="DO54">
            <v>20.61198230279869</v>
          </cell>
          <cell r="DP54">
            <v>21.04147003675746</v>
          </cell>
          <cell r="DQ54">
            <v>67.603261530759795</v>
          </cell>
          <cell r="DR54">
            <v>67.374570890541989</v>
          </cell>
          <cell r="DS54">
            <v>1.6126203441015901</v>
          </cell>
          <cell r="DT54">
            <v>0.77470822001313167</v>
          </cell>
          <cell r="DU54">
            <v>9.2204099999999993</v>
          </cell>
          <cell r="DV54">
            <v>11.1</v>
          </cell>
          <cell r="DW54">
            <v>1821.45397160681</v>
          </cell>
          <cell r="DX54">
            <v>4.34354032769882</v>
          </cell>
          <cell r="DY54">
            <v>456.42599864228657</v>
          </cell>
          <cell r="DZ54">
            <v>414.34165022087342</v>
          </cell>
          <cell r="EA54">
            <v>753387.97898723185</v>
          </cell>
          <cell r="EB54">
            <v>407.14</v>
          </cell>
          <cell r="EC54">
            <v>741586.76999999664</v>
          </cell>
          <cell r="ED54">
            <v>51.114663171135298</v>
          </cell>
          <cell r="EE54">
            <v>2.4643555653756199</v>
          </cell>
          <cell r="EF54">
            <v>407.14</v>
          </cell>
          <cell r="EG54">
            <v>677.44550000000004</v>
          </cell>
          <cell r="EH54">
            <v>874.25</v>
          </cell>
          <cell r="EI54">
            <v>-7.1399840258035194</v>
          </cell>
          <cell r="EJ54">
            <v>-7.1372048580747016</v>
          </cell>
          <cell r="EK54">
            <v>-7.1470705723955543</v>
          </cell>
          <cell r="EL54">
            <v>5.2727542384837532E-2</v>
          </cell>
          <cell r="EM54">
            <v>1</v>
          </cell>
          <cell r="EN54">
            <v>0.89564097135062404</v>
          </cell>
          <cell r="EO54">
            <v>0.98860214845945094</v>
          </cell>
          <cell r="EP54">
            <v>20.312439999999999</v>
          </cell>
          <cell r="EQ54">
            <v>20.312439999999999</v>
          </cell>
          <cell r="ER54">
            <v>0.91055562796234002</v>
          </cell>
          <cell r="ES54">
            <v>2.1541771430559249E-3</v>
          </cell>
          <cell r="ET54">
            <v>3.5020213209923548E-3</v>
          </cell>
          <cell r="EU54">
            <v>9.6208063305033828E-2</v>
          </cell>
          <cell r="EV54">
            <v>1818.2772081581049</v>
          </cell>
          <cell r="EW54">
            <v>-0.126323889790636</v>
          </cell>
          <cell r="EX54">
            <v>5779.3400084889299</v>
          </cell>
          <cell r="EY54">
            <v>2.3186885164141251</v>
          </cell>
          <cell r="EZ54">
            <v>2.194310410017541</v>
          </cell>
          <cell r="FA54">
            <v>5648.3718588337842</v>
          </cell>
          <cell r="FB54">
            <v>5655.2463491376648</v>
          </cell>
          <cell r="FC54">
            <v>66.86693918989387</v>
          </cell>
          <cell r="FD54">
            <v>66.757419948921637</v>
          </cell>
          <cell r="FE54">
            <v>3.6789296753639178</v>
          </cell>
          <cell r="FF54">
            <v>1.8640448516015871</v>
          </cell>
          <cell r="FG54">
            <v>3.7532649999999999</v>
          </cell>
          <cell r="FH54">
            <v>2.9</v>
          </cell>
          <cell r="FI54">
            <v>1775.6445682619401</v>
          </cell>
          <cell r="FJ54">
            <v>1334.9270042369001</v>
          </cell>
          <cell r="FK54">
            <v>5447.4174841675886</v>
          </cell>
          <cell r="FL54">
            <v>5242.9614703304469</v>
          </cell>
          <cell r="FM54">
            <v>9276405.1636502277</v>
          </cell>
          <cell r="FN54">
            <v>5298.12</v>
          </cell>
          <cell r="FO54">
            <v>9407577.9999999497</v>
          </cell>
          <cell r="FP54">
            <v>15330.616620648399</v>
          </cell>
          <cell r="FQ54">
            <v>2.4357519129869498</v>
          </cell>
          <cell r="FR54">
            <v>5298.12</v>
          </cell>
          <cell r="FS54">
            <v>8160.01799999999</v>
          </cell>
          <cell r="FT54">
            <v>10520.95</v>
          </cell>
          <cell r="FU54">
            <v>-5.1481847084396968</v>
          </cell>
          <cell r="FV54">
            <v>-5.1611144592026301</v>
          </cell>
          <cell r="FW54">
            <v>-5.1619799277519141</v>
          </cell>
          <cell r="FX54">
            <v>7.6165829827980799E-2</v>
          </cell>
          <cell r="FY54">
            <v>26.320419999999999</v>
          </cell>
          <cell r="FZ54">
            <v>18.0894437598593</v>
          </cell>
          <cell r="GA54">
            <v>0.90040614140771791</v>
          </cell>
          <cell r="GB54">
            <v>196.78044651263099</v>
          </cell>
          <cell r="GC54">
            <v>5179.3440000000001</v>
          </cell>
          <cell r="GD54">
            <v>0.84253304071792601</v>
          </cell>
          <cell r="GE54">
            <v>6.0659916763905336E-3</v>
          </cell>
          <cell r="GF54">
            <v>1.0682100381377509E-2</v>
          </cell>
          <cell r="GG54">
            <v>1.52227042065659E-2</v>
          </cell>
          <cell r="GH54">
            <v>1769.306376967437</v>
          </cell>
          <cell r="GI54">
            <v>1.3928687085784651E-2</v>
          </cell>
          <cell r="GJ54">
            <v>3522.4069856982001</v>
          </cell>
          <cell r="GK54">
            <v>1.648690377708673</v>
          </cell>
          <cell r="GL54">
            <v>2.3366526412909709</v>
          </cell>
          <cell r="GM54">
            <v>3465.275324856183</v>
          </cell>
          <cell r="GN54">
            <v>3441.9798721039788</v>
          </cell>
          <cell r="GO54">
            <v>73.855365445366061</v>
          </cell>
          <cell r="GP54">
            <v>73.731780187061034</v>
          </cell>
          <cell r="GQ54">
            <v>1.8114477635641</v>
          </cell>
          <cell r="GR54">
            <v>0.79542952189735061</v>
          </cell>
          <cell r="GS54">
            <v>3.6587480000000001</v>
          </cell>
          <cell r="GT54">
            <v>3.6</v>
          </cell>
          <cell r="GU54">
            <v>1388.21196658387</v>
          </cell>
          <cell r="GV54">
            <v>717.91680126712697</v>
          </cell>
          <cell r="GW54">
            <v>45867.103421974753</v>
          </cell>
          <cell r="GX54">
            <v>44188.941692865323</v>
          </cell>
          <cell r="GY54">
            <v>61200248.573493563</v>
          </cell>
          <cell r="GZ54">
            <v>44290</v>
          </cell>
          <cell r="HA54">
            <v>61483907.999999613</v>
          </cell>
          <cell r="HB54">
            <v>9770.5400000000009</v>
          </cell>
          <cell r="HC54">
            <v>0.38788933996767311</v>
          </cell>
          <cell r="HD54">
            <v>44148</v>
          </cell>
          <cell r="HE54">
            <v>62208.050999999898</v>
          </cell>
          <cell r="HF54">
            <v>82657</v>
          </cell>
          <cell r="HG54">
            <v>-6.7058805435020687</v>
          </cell>
          <cell r="HH54">
            <v>-6.7210914584002053</v>
          </cell>
          <cell r="HI54">
            <v>-6.7192272637977526</v>
          </cell>
          <cell r="HJ54">
            <v>6.4658983725352503E-2</v>
          </cell>
          <cell r="HK54">
            <v>1</v>
          </cell>
          <cell r="HL54">
            <v>1.0843266000782501</v>
          </cell>
          <cell r="HM54">
            <v>0.94569140179572697</v>
          </cell>
          <cell r="HN54">
            <v>3331.11</v>
          </cell>
          <cell r="HO54">
            <v>3331.11</v>
          </cell>
          <cell r="HP54">
            <v>0.90279208271383093</v>
          </cell>
          <cell r="HQ54">
            <v>3.8788933996736002E-3</v>
          </cell>
          <cell r="HR54">
            <v>2.5449746703402232E-3</v>
          </cell>
          <cell r="HS54">
            <v>2.8760155966092469E-2</v>
          </cell>
          <cell r="HT54">
            <v>1384.9675106243801</v>
          </cell>
          <cell r="HU54">
            <v>-0.47792812180019739</v>
          </cell>
          <cell r="HV54">
            <v>2286.3750893301299</v>
          </cell>
          <cell r="HW54">
            <v>-0.31099816658054502</v>
          </cell>
          <cell r="HX54">
            <v>0.94125691797115607</v>
          </cell>
          <cell r="HY54">
            <v>2293.5078567148939</v>
          </cell>
          <cell r="HZ54">
            <v>2265.0551014914831</v>
          </cell>
          <cell r="IA54">
            <v>71.268492303426413</v>
          </cell>
          <cell r="IB54">
            <v>71.11881548307754</v>
          </cell>
          <cell r="IC54">
            <v>1.678618673216103</v>
          </cell>
          <cell r="ID54">
            <v>0.88592490075907193</v>
          </cell>
          <cell r="IE54">
            <v>5.2338740000000001</v>
          </cell>
          <cell r="IF54">
            <v>5.8</v>
          </cell>
          <cell r="IG54">
            <v>1404.07456868177</v>
          </cell>
          <cell r="IH54">
            <v>479.59326742926601</v>
          </cell>
          <cell r="II54">
            <v>3089.718178907865</v>
          </cell>
          <cell r="IJ54">
            <v>2928.0062224687331</v>
          </cell>
          <cell r="IK54">
            <v>4090639.0638204319</v>
          </cell>
          <cell r="IL54">
            <v>2916.64</v>
          </cell>
          <cell r="IM54">
            <v>4095180.049999997</v>
          </cell>
          <cell r="IN54">
            <v>5328.28614817166</v>
          </cell>
          <cell r="IO54">
            <v>0.2725100009310033</v>
          </cell>
          <cell r="IP54">
            <v>2881.6</v>
          </cell>
          <cell r="IQ54">
            <v>4344.4454999999998</v>
          </cell>
          <cell r="IR54">
            <v>5765.1</v>
          </cell>
          <cell r="IS54">
            <v>-5.1650106167384928</v>
          </cell>
          <cell r="IT54">
            <v>-5.175029367612753</v>
          </cell>
          <cell r="IU54">
            <v>-5.1611746293562524</v>
          </cell>
          <cell r="IV54">
            <v>7.0878939747136216E-2</v>
          </cell>
          <cell r="IW54">
            <v>7.4386279999999996</v>
          </cell>
          <cell r="IX54">
            <v>10.0044454233172</v>
          </cell>
          <cell r="IY54">
            <v>0.95967380292292304</v>
          </cell>
          <cell r="IZ54">
            <v>294.35393462342699</v>
          </cell>
          <cell r="JA54">
            <v>2189.5894199999898</v>
          </cell>
          <cell r="JB54">
            <v>0.94054287079452292</v>
          </cell>
          <cell r="JC54">
            <v>-8.4159760400905961E-3</v>
          </cell>
          <cell r="JD54">
            <v>5.2069096095200761E-4</v>
          </cell>
          <cell r="JE54">
            <v>-8.0945916217432141E-3</v>
          </cell>
          <cell r="JF54">
            <v>1397.0732139945501</v>
          </cell>
          <cell r="JG54">
            <v>-0.4709316952083098</v>
          </cell>
          <cell r="JH54">
            <v>26.669241168871199</v>
          </cell>
          <cell r="JI54">
            <v>2.8212921797523549</v>
          </cell>
          <cell r="JJ54">
            <v>1.426020348145784</v>
          </cell>
          <cell r="JK54">
            <v>25.93746937380245</v>
          </cell>
          <cell r="JL54">
            <v>26.294279394310031</v>
          </cell>
          <cell r="JM54">
            <v>69.742288317951093</v>
          </cell>
          <cell r="JN54">
            <v>68.843610271534303</v>
          </cell>
          <cell r="JO54">
            <v>2.3520522879812771</v>
          </cell>
          <cell r="JP54">
            <v>1.789413946165652</v>
          </cell>
          <cell r="JQ54">
            <v>7.2298439999999999</v>
          </cell>
          <cell r="JR54">
            <v>5.8</v>
          </cell>
          <cell r="JS54">
            <v>1856.68182144207</v>
          </cell>
          <cell r="JT54">
            <v>6.27735024204922</v>
          </cell>
          <cell r="JU54">
            <v>672.22274406029328</v>
          </cell>
          <cell r="JV54">
            <v>623.62208833221484</v>
          </cell>
          <cell r="JW54">
            <v>1136247.960104401</v>
          </cell>
          <cell r="JX54">
            <v>641.5</v>
          </cell>
          <cell r="JY54">
            <v>1191061.388455088</v>
          </cell>
          <cell r="JZ54">
            <v>64.568753560000005</v>
          </cell>
          <cell r="KA54">
            <v>0.8606859690769797</v>
          </cell>
          <cell r="KB54">
            <v>641.5</v>
          </cell>
          <cell r="KC54">
            <v>976.44899999999893</v>
          </cell>
          <cell r="KD54">
            <v>1315.6</v>
          </cell>
          <cell r="KE54">
            <v>-7.2689258296952639</v>
          </cell>
          <cell r="KF54">
            <v>-7.2635726111073211</v>
          </cell>
          <cell r="KG54">
            <v>-7.2661244777115321</v>
          </cell>
          <cell r="KH54">
            <v>6.1645397204006511E-2</v>
          </cell>
          <cell r="KI54">
            <v>1</v>
          </cell>
          <cell r="KJ54">
            <v>0.77876910431701296</v>
          </cell>
          <cell r="KK54">
            <v>0.9117664745700419</v>
          </cell>
          <cell r="KL54">
            <v>24.316120000000002</v>
          </cell>
          <cell r="KM54">
            <v>24.316120000000002</v>
          </cell>
          <cell r="KN54">
            <v>0.85268787572815596</v>
          </cell>
          <cell r="KO54">
            <v>-4.5063139970658167E-3</v>
          </cell>
          <cell r="KP54">
            <v>1.9717100180523681E-2</v>
          </cell>
          <cell r="KQ54">
            <v>3.7134515039679558E-2</v>
          </cell>
          <cell r="KR54">
            <v>1822.013654364182</v>
          </cell>
          <cell r="KS54">
            <v>-0.9918166002531037</v>
          </cell>
          <cell r="KT54">
            <v>176.74991056738199</v>
          </cell>
          <cell r="KU54">
            <v>-11.41220426052649</v>
          </cell>
          <cell r="KV54">
            <v>-1.5850776504039319</v>
          </cell>
          <cell r="KW54">
            <v>199.51948131454029</v>
          </cell>
          <cell r="KX54">
            <v>179.59665703897949</v>
          </cell>
          <cell r="KY54">
            <v>70.973124423455388</v>
          </cell>
          <cell r="KZ54">
            <v>72.36916810610083</v>
          </cell>
          <cell r="LA54">
            <v>1.9490934394964301</v>
          </cell>
          <cell r="LB54">
            <v>-0.20728922547235129</v>
          </cell>
          <cell r="LC54">
            <v>9.7506459999999997</v>
          </cell>
          <cell r="LD54">
            <v>21.8</v>
          </cell>
          <cell r="LE54">
            <v>2053.8658647110201</v>
          </cell>
          <cell r="LF54">
            <v>21.415011162415201</v>
          </cell>
          <cell r="LG54">
            <v>5798.0759050913111</v>
          </cell>
          <cell r="LH54">
            <v>5232.7260487745616</v>
          </cell>
          <cell r="LI54">
            <v>10692831.92028353</v>
          </cell>
          <cell r="LJ54">
            <v>4446.63</v>
          </cell>
          <cell r="LK54">
            <v>9132781.569999963</v>
          </cell>
          <cell r="LL54">
            <v>784.30131798497496</v>
          </cell>
          <cell r="LM54">
            <v>4.6831162608468091</v>
          </cell>
          <cell r="LN54">
            <v>4412.99</v>
          </cell>
          <cell r="LO54">
            <v>8011.8040000000001</v>
          </cell>
          <cell r="LP54">
            <v>10754.69</v>
          </cell>
          <cell r="LQ54">
            <v>-7.5757394141782317</v>
          </cell>
          <cell r="LR54">
            <v>-7.571007495446036</v>
          </cell>
          <cell r="LS54">
            <v>-7.5570704705910048</v>
          </cell>
          <cell r="LT54">
            <v>3.5437341303615311E-2</v>
          </cell>
          <cell r="LU54">
            <v>1</v>
          </cell>
          <cell r="LV54">
            <v>0.83719853767436003</v>
          </cell>
          <cell r="LW54">
            <v>1.0035561513474001</v>
          </cell>
          <cell r="LX54">
            <v>177.37845999999999</v>
          </cell>
          <cell r="LY54">
            <v>177.37845999999999</v>
          </cell>
          <cell r="LZ54">
            <v>0.94895135371175698</v>
          </cell>
          <cell r="MA54">
            <v>-1.274143903990483E-2</v>
          </cell>
          <cell r="MB54">
            <v>-1.844766713199639E-3</v>
          </cell>
          <cell r="MC54">
            <v>-2.6169016078808241E-2</v>
          </cell>
          <cell r="MD54">
            <v>2043.453416176385</v>
          </cell>
          <cell r="ME54">
            <v>-0.41185941227401818</v>
          </cell>
          <cell r="MF54">
            <v>1214.4470048415899</v>
          </cell>
          <cell r="MG54">
            <v>-0.2717566281108974</v>
          </cell>
          <cell r="MH54">
            <v>2.3064720524859079</v>
          </cell>
          <cell r="MI54">
            <v>1217.756338405447</v>
          </cell>
          <cell r="MJ54">
            <v>1187.067621898394</v>
          </cell>
          <cell r="MK54">
            <v>66.896397913164733</v>
          </cell>
          <cell r="ML54">
            <v>66.945578102184953</v>
          </cell>
          <cell r="MM54">
            <v>1.08363797969302</v>
          </cell>
          <cell r="MN54">
            <v>0.25733971108659048</v>
          </cell>
          <cell r="MO54">
            <v>15.162236999999999</v>
          </cell>
          <cell r="MP54">
            <v>17.2</v>
          </cell>
          <cell r="MQ54">
            <v>1688.7920234928699</v>
          </cell>
          <cell r="MR54">
            <v>228.851002689621</v>
          </cell>
          <cell r="MS54">
            <v>23582.904404757341</v>
          </cell>
          <cell r="MT54">
            <v>20007.208547424591</v>
          </cell>
          <cell r="MU54">
            <v>33730717.613935843</v>
          </cell>
          <cell r="MV54">
            <v>19512.3</v>
          </cell>
          <cell r="MW54">
            <v>32952216.59999992</v>
          </cell>
          <cell r="MX54">
            <v>4223.0966437071202</v>
          </cell>
          <cell r="MY54">
            <v>0.78852669867642833</v>
          </cell>
          <cell r="MZ54">
            <v>19568.599999999999</v>
          </cell>
          <cell r="NA54">
            <v>35226.978499999903</v>
          </cell>
          <cell r="NB54">
            <v>46510.46</v>
          </cell>
          <cell r="NC54">
            <v>-7.0717391741734952</v>
          </cell>
          <cell r="ND54">
            <v>-7.0899668242539207</v>
          </cell>
          <cell r="NE54">
            <v>-7.084195664562829</v>
          </cell>
          <cell r="NF54">
            <v>4.3476524263989638E-2</v>
          </cell>
          <cell r="NG54">
            <v>1</v>
          </cell>
          <cell r="NH54">
            <v>0.91843453050914503</v>
          </cell>
          <cell r="NI54">
            <v>0.96342120762413197</v>
          </cell>
          <cell r="NJ54">
            <v>1170.0239999999999</v>
          </cell>
          <cell r="NK54">
            <v>1170.0239999999999</v>
          </cell>
          <cell r="NL54">
            <v>0.87488670695269599</v>
          </cell>
          <cell r="NM54">
            <v>-1.0382383436741589E-2</v>
          </cell>
          <cell r="NN54">
            <v>1.427367544402736E-4</v>
          </cell>
          <cell r="NO54">
            <v>1.4815057273402221E-2</v>
          </cell>
          <cell r="NP54">
            <v>1685.928226018206</v>
          </cell>
          <cell r="NQ54">
            <v>-0.24361949999188731</v>
          </cell>
          <cell r="NR54">
            <v>236.377448109586</v>
          </cell>
          <cell r="NS54">
            <v>0.81203120492086001</v>
          </cell>
          <cell r="NT54">
            <v>1.1664688208847811</v>
          </cell>
          <cell r="NU54">
            <v>234.47345052407579</v>
          </cell>
          <cell r="NV54">
            <v>233.6519707217341</v>
          </cell>
          <cell r="NW54">
            <v>67.800011730176578</v>
          </cell>
          <cell r="NX54">
            <v>67.949380449790212</v>
          </cell>
          <cell r="NY54">
            <v>2.509448187491881</v>
          </cell>
          <cell r="NZ54">
            <v>0.17291202855878041</v>
          </cell>
          <cell r="OA54">
            <v>7.346852000000001</v>
          </cell>
          <cell r="OB54">
            <v>8.6999999999999993</v>
          </cell>
          <cell r="OC54">
            <v>1598.0057315588999</v>
          </cell>
          <cell r="OD54">
            <v>57.0635084311754</v>
          </cell>
          <cell r="OE54">
            <v>2796.1795189388808</v>
          </cell>
          <cell r="OF54">
            <v>2590.7483480281289</v>
          </cell>
          <cell r="OG54">
            <v>4136636.3247139319</v>
          </cell>
          <cell r="OH54">
            <v>2547.3000000000002</v>
          </cell>
          <cell r="OI54">
            <v>4070599.999999986</v>
          </cell>
          <cell r="OJ54">
            <v>730.04625342627901</v>
          </cell>
          <cell r="OK54">
            <v>-1.5462430429208029</v>
          </cell>
          <cell r="OL54">
            <v>2544.6</v>
          </cell>
          <cell r="OM54">
            <v>4115.0919999999996</v>
          </cell>
          <cell r="ON54">
            <v>5508.2</v>
          </cell>
          <cell r="OO54">
            <v>-6.7347035070894199</v>
          </cell>
          <cell r="OP54">
            <v>-6.758296435051391</v>
          </cell>
          <cell r="OQ54">
            <v>-6.7532511952960688</v>
          </cell>
          <cell r="OR54">
            <v>6.1971544951914113E-2</v>
          </cell>
          <cell r="OS54">
            <v>1</v>
          </cell>
          <cell r="OT54">
            <v>1.2573908455910601</v>
          </cell>
          <cell r="OU54">
            <v>0.95062368173052103</v>
          </cell>
          <cell r="OV54">
            <v>224.70599999999999</v>
          </cell>
          <cell r="OW54">
            <v>224.70599999999999</v>
          </cell>
          <cell r="OX54">
            <v>0.94891461289010903</v>
          </cell>
          <cell r="OY54">
            <v>-4.2380454434524532E-2</v>
          </cell>
          <cell r="OZ54">
            <v>-4.2142816435042701E-3</v>
          </cell>
          <cell r="PA54">
            <v>3.5386709354629182E-2</v>
          </cell>
          <cell r="PB54">
            <v>1596.6955369719369</v>
          </cell>
          <cell r="PC54">
            <v>-0.28497675674343798</v>
          </cell>
          <cell r="PD54">
            <v>2415.1156994593698</v>
          </cell>
          <cell r="PE54">
            <v>2.6647352469644229E-2</v>
          </cell>
          <cell r="PF54">
            <v>0.76285945210674555</v>
          </cell>
          <cell r="PG54">
            <v>2414.4723065135722</v>
          </cell>
          <cell r="PH54">
            <v>2396.831245750117</v>
          </cell>
          <cell r="PI54">
            <v>63.763420778628408</v>
          </cell>
          <cell r="PJ54">
            <v>63.744840973686337</v>
          </cell>
          <cell r="PK54">
            <v>1.460837640819612</v>
          </cell>
          <cell r="PL54">
            <v>7.8905169096277206E-2</v>
          </cell>
          <cell r="PM54">
            <v>8.4618140000000004</v>
          </cell>
          <cell r="PN54">
            <v>9.4</v>
          </cell>
          <cell r="PO54">
            <v>1492.04157307376</v>
          </cell>
          <cell r="PP54">
            <v>512.57330142806893</v>
          </cell>
          <cell r="PQ54">
            <v>30947.933201616459</v>
          </cell>
          <cell r="PR54">
            <v>28329.176657251432</v>
          </cell>
          <cell r="PS54">
            <v>42457490.576281682</v>
          </cell>
          <cell r="PT54">
            <v>28047</v>
          </cell>
          <cell r="PU54">
            <v>41847289.999999747</v>
          </cell>
          <cell r="PV54">
            <v>7377.9191560012596</v>
          </cell>
          <cell r="PW54">
            <v>0.85705913137730239</v>
          </cell>
          <cell r="PX54">
            <v>28491</v>
          </cell>
          <cell r="PY54">
            <v>48549.7065</v>
          </cell>
          <cell r="PZ54">
            <v>66830</v>
          </cell>
          <cell r="QA54">
            <v>-6.73488338713309</v>
          </cell>
          <cell r="QB54">
            <v>-6.7486994031530187</v>
          </cell>
          <cell r="QC54">
            <v>-6.7445594291814626</v>
          </cell>
          <cell r="QD54">
            <v>5.5965234422018728E-2</v>
          </cell>
          <cell r="QE54">
            <v>1</v>
          </cell>
          <cell r="QF54">
            <v>1.12119750457413</v>
          </cell>
          <cell r="QG54">
            <v>0.94889056475140809</v>
          </cell>
          <cell r="QH54">
            <v>2291.6804999999999</v>
          </cell>
          <cell r="QI54">
            <v>2291.6804999999999</v>
          </cell>
          <cell r="QJ54">
            <v>0.96006173035689601</v>
          </cell>
          <cell r="QK54">
            <v>2.9581843479786758E-3</v>
          </cell>
          <cell r="QL54">
            <v>-3.493702860235265E-3</v>
          </cell>
          <cell r="QM54">
            <v>1.5116006619904721E-2</v>
          </cell>
          <cell r="QN54">
            <v>1498.719538868555</v>
          </cell>
          <cell r="QO54">
            <v>-0.26451806889397078</v>
          </cell>
          <cell r="QP54">
            <v>52.1676797306746</v>
          </cell>
          <cell r="QQ54">
            <v>0.90805194001590817</v>
          </cell>
          <cell r="QR54">
            <v>-0.23231742185580989</v>
          </cell>
          <cell r="QS54">
            <v>51.698232923657393</v>
          </cell>
          <cell r="QT54">
            <v>52.289156551084233</v>
          </cell>
          <cell r="QU54">
            <v>58.566436252603808</v>
          </cell>
          <cell r="QV54">
            <v>58.106206438454457</v>
          </cell>
          <cell r="QW54">
            <v>1.565279515757201</v>
          </cell>
          <cell r="QX54">
            <v>0.74346230132738</v>
          </cell>
          <cell r="QY54">
            <v>10.34614</v>
          </cell>
          <cell r="QZ54">
            <v>11.1</v>
          </cell>
          <cell r="RA54">
            <v>1823.6017757050099</v>
          </cell>
          <cell r="RB54">
            <v>10.2684140906007</v>
          </cell>
          <cell r="RC54">
            <v>1789.950939688398</v>
          </cell>
          <cell r="RD54">
            <v>1604.7601095369209</v>
          </cell>
          <cell r="RE54">
            <v>2995702.408376107</v>
          </cell>
          <cell r="RF54">
            <v>1603.87</v>
          </cell>
          <cell r="RG54">
            <v>2924820.1799999941</v>
          </cell>
          <cell r="RH54">
            <v>113.810258824774</v>
          </cell>
          <cell r="RI54">
            <v>-2.3647055385422892E-2</v>
          </cell>
          <cell r="RJ54">
            <v>1603.87</v>
          </cell>
          <cell r="RK54">
            <v>3080.4814999999999</v>
          </cell>
          <cell r="RL54">
            <v>4129.8500000000004</v>
          </cell>
          <cell r="RM54">
            <v>-7.380306605928018</v>
          </cell>
          <cell r="RN54">
            <v>-7.4082899676667573</v>
          </cell>
          <cell r="RO54">
            <v>-7.4049108692869519</v>
          </cell>
          <cell r="RP54">
            <v>7.7824563891814899E-2</v>
          </cell>
          <cell r="RQ54">
            <v>1</v>
          </cell>
          <cell r="RR54">
            <v>0.642423759571215</v>
          </cell>
          <cell r="RS54">
            <v>0.95337784346110099</v>
          </cell>
          <cell r="RT54">
            <v>49.735509999999998</v>
          </cell>
          <cell r="RU54">
            <v>49.735509999999998</v>
          </cell>
          <cell r="RV54">
            <v>0.89463947679637301</v>
          </cell>
          <cell r="RW54">
            <v>-1.369390049480779E-2</v>
          </cell>
          <cell r="RX54">
            <v>3.6449785351700542E-4</v>
          </cell>
          <cell r="RY54">
            <v>4.6342081920078063E-2</v>
          </cell>
          <cell r="RZ54">
            <v>1866.76026564529</v>
          </cell>
          <cell r="SA54">
            <v>0.45272824434337</v>
          </cell>
          <cell r="SB54">
            <v>45978.539923892102</v>
          </cell>
          <cell r="SC54">
            <v>1.9272322029070701</v>
          </cell>
          <cell r="SD54">
            <v>-0.26517411610837982</v>
          </cell>
          <cell r="SE54">
            <v>45109.181256253847</v>
          </cell>
          <cell r="SF54">
            <v>46100.787279078402</v>
          </cell>
          <cell r="SG54">
            <v>62.343845532567023</v>
          </cell>
          <cell r="SH54">
            <v>62.145865436077429</v>
          </cell>
          <cell r="SI54">
            <v>2.3600840863788441</v>
          </cell>
          <cell r="SJ54">
            <v>1.148407414708208</v>
          </cell>
          <cell r="SK54">
            <v>5.1625189999999996</v>
          </cell>
          <cell r="SL54">
            <v>4</v>
          </cell>
          <cell r="SM54">
            <v>1746.41057809108</v>
          </cell>
          <cell r="SN54">
            <v>10639.294303086999</v>
          </cell>
          <cell r="SO54">
            <v>4692.8934473370682</v>
          </cell>
          <cell r="SP54">
            <v>4450.6219314685368</v>
          </cell>
          <cell r="SQ54">
            <v>7740556.1281529944</v>
          </cell>
          <cell r="SR54">
            <v>4519.53</v>
          </cell>
          <cell r="SS54">
            <v>7892954.9999999786</v>
          </cell>
          <cell r="ST54">
            <v>97658.7370744652</v>
          </cell>
          <cell r="SU54">
            <v>3.8423868176675309</v>
          </cell>
          <cell r="SV54">
            <v>4519.53</v>
          </cell>
          <cell r="SW54">
            <v>7551.4169999999885</v>
          </cell>
          <cell r="SX54">
            <v>9726.76</v>
          </cell>
          <cell r="SY54">
            <v>-3.608264744586219</v>
          </cell>
          <cell r="SZ54">
            <v>-3.5956463849549398</v>
          </cell>
          <cell r="TA54">
            <v>-3.614680622894864</v>
          </cell>
          <cell r="TB54">
            <v>8.0992021345395002E-2</v>
          </cell>
          <cell r="TC54">
            <v>309.18224400000003</v>
          </cell>
          <cell r="TD54">
            <v>198.054858568198</v>
          </cell>
          <cell r="TE54">
            <v>0.97156023120393797</v>
          </cell>
          <cell r="TF54">
            <v>127.22570510873101</v>
          </cell>
          <cell r="TG54">
            <v>39335.928999999996</v>
          </cell>
          <cell r="TH54">
            <v>0.86699263404020099</v>
          </cell>
          <cell r="TI54">
            <v>1.3269017032867231E-2</v>
          </cell>
          <cell r="TJ54">
            <v>1.3821300702427141E-2</v>
          </cell>
          <cell r="TK54">
            <v>6.1213680192140643E-2</v>
          </cell>
          <cell r="TL54">
            <v>1739.2077438487131</v>
          </cell>
          <cell r="TM54">
            <v>-0.2666125839347111</v>
          </cell>
          <cell r="TN54">
            <v>315.74033032166199</v>
          </cell>
          <cell r="TO54">
            <v>-2.0106173730183311E-2</v>
          </cell>
          <cell r="TP54">
            <v>2.1909770617377871</v>
          </cell>
          <cell r="TQ54">
            <v>315.80382638764212</v>
          </cell>
          <cell r="TR54">
            <v>308.97084987347779</v>
          </cell>
          <cell r="TS54">
            <v>66.50920992269134</v>
          </cell>
          <cell r="TT54">
            <v>66.332419768432743</v>
          </cell>
          <cell r="TU54">
            <v>5.8729019515590508</v>
          </cell>
          <cell r="TV54">
            <v>8.052924917472648</v>
          </cell>
          <cell r="TW54">
            <v>7.6775090861360917</v>
          </cell>
          <cell r="TX54">
            <v>6.7</v>
          </cell>
          <cell r="TY54">
            <v>1745.3410740203101</v>
          </cell>
          <cell r="TZ54">
            <v>104.187007129503</v>
          </cell>
          <cell r="UA54">
            <v>2349.48303168652</v>
          </cell>
          <cell r="UB54">
            <v>2169.101258451562</v>
          </cell>
          <cell r="UC54">
            <v>3754452.007653316</v>
          </cell>
          <cell r="UD54">
            <v>2197.91</v>
          </cell>
          <cell r="UE54">
            <v>3836102.5999999801</v>
          </cell>
          <cell r="UF54">
            <v>946.01471488540244</v>
          </cell>
          <cell r="UG54">
            <v>0.35949352663793288</v>
          </cell>
          <cell r="UH54">
            <v>2200.66</v>
          </cell>
          <cell r="UI54">
            <v>3541.9829999999902</v>
          </cell>
          <cell r="UJ54">
            <v>4821.08</v>
          </cell>
          <cell r="UK54">
            <v>-6.497349056842026</v>
          </cell>
          <cell r="UL54">
            <v>-6.475149616304634</v>
          </cell>
          <cell r="UM54">
            <v>-6.4831635073671272</v>
          </cell>
          <cell r="UN54">
            <v>8.8062282998028873E-2</v>
          </cell>
          <cell r="UO54">
            <v>1</v>
          </cell>
          <cell r="UP54">
            <v>1.15656837227197</v>
          </cell>
          <cell r="UQ54">
            <v>0.97714089829984896</v>
          </cell>
          <cell r="UR54">
            <v>308.52278999999999</v>
          </cell>
          <cell r="US54">
            <v>308.52278999999999</v>
          </cell>
          <cell r="UT54">
            <v>1.06185539494228</v>
          </cell>
          <cell r="UU54" t="e">
            <v>#N/A</v>
          </cell>
          <cell r="UV54" t="e">
            <v>#N/A</v>
          </cell>
          <cell r="UW54">
            <v>3.6902929747280461E-2</v>
          </cell>
          <cell r="UX54">
            <v>1730.8790878363491</v>
          </cell>
          <cell r="UY54">
            <v>0.39795345758457668</v>
          </cell>
          <cell r="UZ54">
            <v>1809.73319685863</v>
          </cell>
          <cell r="VA54">
            <v>-1.059469542495084</v>
          </cell>
          <cell r="VB54">
            <v>0.95396029529755122</v>
          </cell>
          <cell r="VC54">
            <v>1829.1120822683611</v>
          </cell>
          <cell r="VD54">
            <v>1792.632197454197</v>
          </cell>
          <cell r="VE54">
            <v>62.454741508994417</v>
          </cell>
          <cell r="VF54">
            <v>61.993714880423099</v>
          </cell>
          <cell r="VG54">
            <v>0.9704643560947801</v>
          </cell>
          <cell r="VH54">
            <v>0.19992500532977081</v>
          </cell>
          <cell r="VI54">
            <v>9.0733510000000006</v>
          </cell>
          <cell r="VJ54">
            <v>11.3</v>
          </cell>
          <cell r="VK54">
            <v>1690.69620461252</v>
          </cell>
          <cell r="VL54">
            <v>311.906994026902</v>
          </cell>
          <cell r="VM54">
            <v>27910.589305870479</v>
          </cell>
          <cell r="VN54">
            <v>25378.163571980389</v>
          </cell>
          <cell r="VO54">
            <v>42705209.24449791</v>
          </cell>
          <cell r="VP54">
            <v>24940.799999999999</v>
          </cell>
          <cell r="VQ54">
            <v>42167315.899999939</v>
          </cell>
          <cell r="VR54">
            <v>5889.7829226948797</v>
          </cell>
          <cell r="VS54">
            <v>0.21663462550485241</v>
          </cell>
          <cell r="VT54">
            <v>24539.8</v>
          </cell>
          <cell r="VU54">
            <v>45021.643499999896</v>
          </cell>
          <cell r="VV54">
            <v>60002.3</v>
          </cell>
          <cell r="VW54">
            <v>-6.949557722132587</v>
          </cell>
          <cell r="VX54">
            <v>-6.9541489984562421</v>
          </cell>
          <cell r="VY54">
            <v>-6.9471455737420982</v>
          </cell>
          <cell r="VZ54">
            <v>5.5227012854325852E-2</v>
          </cell>
          <cell r="WA54">
            <v>1</v>
          </cell>
          <cell r="WB54">
            <v>1.00441463972387</v>
          </cell>
          <cell r="WC54">
            <v>0.96395037844700893</v>
          </cell>
          <cell r="WD54">
            <v>1744.4929999999999</v>
          </cell>
          <cell r="WE54">
            <v>1744.4929999999999</v>
          </cell>
          <cell r="WF54">
            <v>0.93826899947499698</v>
          </cell>
          <cell r="WG54">
            <v>2.16634625504941E-3</v>
          </cell>
          <cell r="WH54">
            <v>-3.5642813051553019E-3</v>
          </cell>
          <cell r="WI54">
            <v>1.2429196311275771E-2</v>
          </cell>
          <cell r="WJ54">
            <v>1682.754117466877</v>
          </cell>
          <cell r="WK54">
            <v>-0.1529932334073614</v>
          </cell>
          <cell r="WL54">
            <v>45.748009261220297</v>
          </cell>
          <cell r="WM54">
            <v>2.3808320180833231</v>
          </cell>
          <cell r="WN54">
            <v>-0.69809026369545002</v>
          </cell>
          <cell r="WO54">
            <v>44.684154601458907</v>
          </cell>
          <cell r="WP54">
            <v>46.069616770416381</v>
          </cell>
          <cell r="WQ54">
            <v>68.124838073757147</v>
          </cell>
          <cell r="WR54">
            <v>68.321977222078971</v>
          </cell>
          <cell r="WS54">
            <v>5.027718125132008</v>
          </cell>
          <cell r="WT54">
            <v>1.4846263422982451</v>
          </cell>
          <cell r="WU54">
            <v>8.3634240000000002</v>
          </cell>
          <cell r="WV54">
            <v>7.1</v>
          </cell>
          <cell r="WW54">
            <v>1875.5937893934499</v>
          </cell>
          <cell r="WX54">
            <v>9.0871512771514489</v>
          </cell>
          <cell r="WY54">
            <v>1472.9692209855609</v>
          </cell>
          <cell r="WZ54">
            <v>1349.7785596450419</v>
          </cell>
          <cell r="XA54">
            <v>2541275.0058023571</v>
          </cell>
          <cell r="XB54">
            <v>1364.44</v>
          </cell>
          <cell r="XC54">
            <v>2559135.189999999</v>
          </cell>
          <cell r="XD54">
            <v>84.961848065441188</v>
          </cell>
          <cell r="XE54">
            <v>3.2604436685906841</v>
          </cell>
          <cell r="XF54">
            <v>1364.44</v>
          </cell>
          <cell r="XG54">
            <v>2155.9229999999998</v>
          </cell>
          <cell r="XH54">
            <v>2842.64</v>
          </cell>
          <cell r="XI54">
            <v>-7.3224894938799068</v>
          </cell>
          <cell r="XJ54">
            <v>-7.3244336400810024</v>
          </cell>
          <cell r="XK54">
            <v>-7.3414665672118504</v>
          </cell>
          <cell r="XL54">
            <v>7.051916348024509E-2</v>
          </cell>
          <cell r="XM54">
            <v>1</v>
          </cell>
          <cell r="XN54">
            <v>0.64455181177537102</v>
          </cell>
          <cell r="XO54">
            <v>0.92407408940164004</v>
          </cell>
          <cell r="XP54">
            <v>42.274549999999998</v>
          </cell>
          <cell r="XQ54">
            <v>42.274549999999998</v>
          </cell>
          <cell r="XR54">
            <v>0.86093630308743296</v>
          </cell>
          <cell r="XS54">
            <v>3.6896302003225768E-3</v>
          </cell>
          <cell r="XT54">
            <v>1.8797031601305289E-2</v>
          </cell>
          <cell r="XU54">
            <v>3.9202888227255032E-2</v>
          </cell>
          <cell r="XV54">
            <v>1882.7347550035529</v>
          </cell>
          <cell r="XW54">
            <v>-0.20936787318418529</v>
          </cell>
          <cell r="XX54">
            <v>62.094686149360101</v>
          </cell>
          <cell r="XY54">
            <v>-0.22976087179531479</v>
          </cell>
          <cell r="XZ54">
            <v>0.80055773422134102</v>
          </cell>
          <cell r="YA54">
            <v>62.237683994691523</v>
          </cell>
          <cell r="YB54">
            <v>61.601530333873569</v>
          </cell>
          <cell r="YC54">
            <v>59.109082287710443</v>
          </cell>
          <cell r="YD54">
            <v>59.569671270554721</v>
          </cell>
          <cell r="YE54">
            <v>-1.501714544649424</v>
          </cell>
          <cell r="YF54">
            <v>-0.29786116065748658</v>
          </cell>
          <cell r="YG54">
            <v>5.953811</v>
          </cell>
          <cell r="YH54">
            <v>5.5</v>
          </cell>
          <cell r="YI54">
            <v>1508.08512459797</v>
          </cell>
          <cell r="YJ54">
            <v>10.9895501190946</v>
          </cell>
          <cell r="YK54">
            <v>274.24744829209249</v>
          </cell>
          <cell r="YL54">
            <v>434.04135001394519</v>
          </cell>
          <cell r="YM54">
            <v>652981.73688991705</v>
          </cell>
          <cell r="YN54">
            <v>432.19000000000011</v>
          </cell>
          <cell r="YO54">
            <v>651779.30999999668</v>
          </cell>
          <cell r="YP54">
            <v>136.946512176753</v>
          </cell>
          <cell r="YQ54">
            <v>2.4328323878013869</v>
          </cell>
          <cell r="YR54">
            <v>257.16000000000003</v>
          </cell>
          <cell r="YS54">
            <v>460.38099999999997</v>
          </cell>
          <cell r="YT54">
            <v>596.98</v>
          </cell>
          <cell r="YU54">
            <v>-6.2950460799197314</v>
          </cell>
          <cell r="YV54">
            <v>-6.2989427159651497</v>
          </cell>
          <cell r="YW54">
            <v>-6.2939438672463348</v>
          </cell>
          <cell r="YX54">
            <v>5.3854074581069798E-2</v>
          </cell>
          <cell r="YY54">
            <v>1</v>
          </cell>
          <cell r="YZ54">
            <v>1.23505029754555</v>
          </cell>
          <cell r="ZA54">
            <v>0.93677548929200005</v>
          </cell>
          <cell r="ZB54">
            <v>58.168779999999998</v>
          </cell>
          <cell r="ZC54">
            <v>58.168779999999998</v>
          </cell>
          <cell r="ZD54">
            <v>0.89578605257619304</v>
          </cell>
          <cell r="ZE54">
            <v>2.432832387801475E-2</v>
          </cell>
          <cell r="ZF54">
            <v>2.4328323878014761E-2</v>
          </cell>
          <cell r="ZG54">
            <v>4.3506080219507269E-2</v>
          </cell>
          <cell r="ZH54">
            <v>1504.4228778408731</v>
          </cell>
          <cell r="ZI54">
            <v>-0.31066419649746768</v>
          </cell>
          <cell r="ZJ54">
            <v>28.829090310324201</v>
          </cell>
          <cell r="ZK54">
            <v>2.0601137846643751</v>
          </cell>
          <cell r="ZL54">
            <v>0.81858289922644989</v>
          </cell>
          <cell r="ZM54">
            <v>28.247166538683679</v>
          </cell>
          <cell r="ZN54">
            <v>28.595016396074929</v>
          </cell>
          <cell r="ZO54">
            <v>67.110155932775356</v>
          </cell>
          <cell r="ZP54">
            <v>67.582647871076631</v>
          </cell>
          <cell r="ZQ54">
            <v>3.2783565312189289</v>
          </cell>
          <cell r="ZR54">
            <v>1.9240519409147621</v>
          </cell>
          <cell r="ZS54">
            <v>9.2349170000000012</v>
          </cell>
          <cell r="ZT54">
            <v>8.6999999999999993</v>
          </cell>
          <cell r="ZU54">
            <v>1886.5100057562699</v>
          </cell>
          <cell r="ZV54">
            <v>6.1027187439273014</v>
          </cell>
          <cell r="ZW54">
            <v>977.24846734816163</v>
          </cell>
          <cell r="ZX54">
            <v>887.00038250478678</v>
          </cell>
          <cell r="ZY54">
            <v>1680035.170193994</v>
          </cell>
          <cell r="ZZ54">
            <v>885.99</v>
          </cell>
          <cell r="AAA54">
            <v>1671428.9999999979</v>
          </cell>
          <cell r="AAB54">
            <v>73.640554923161176</v>
          </cell>
          <cell r="AAC54">
            <v>0.56952720853655769</v>
          </cell>
          <cell r="AAD54">
            <v>885.99</v>
          </cell>
          <cell r="AAE54">
            <v>1446.0050000000001</v>
          </cell>
          <cell r="AAF54">
            <v>1941.16</v>
          </cell>
          <cell r="AAG54">
            <v>-7.4573067842414256</v>
          </cell>
          <cell r="AAH54">
            <v>-7.481274447335803</v>
          </cell>
          <cell r="AAI54">
            <v>-7.481036844908509</v>
          </cell>
          <cell r="AAJ54">
            <v>6.6082280342125793E-2</v>
          </cell>
          <cell r="AAK54">
            <v>1</v>
          </cell>
          <cell r="AAL54">
            <v>0.70543330528525205</v>
          </cell>
          <cell r="AAM54">
            <v>0.90246101142784696</v>
          </cell>
          <cell r="AAN54">
            <v>26.017130000000002</v>
          </cell>
          <cell r="AAO54">
            <v>26.017130000000002</v>
          </cell>
          <cell r="AAP54">
            <v>0.84298181186949805</v>
          </cell>
          <cell r="AAQ54">
            <v>1.1314089179541759E-2</v>
          </cell>
          <cell r="AAR54">
            <v>1.8141223308666399E-2</v>
          </cell>
          <cell r="AAS54">
            <v>3.0151210862925319E-2</v>
          </cell>
          <cell r="AAT54">
            <v>1894.063636646659</v>
          </cell>
          <cell r="AAU54">
            <v>-0.41196652115220722</v>
          </cell>
          <cell r="AAV54">
            <v>13.3248357858437</v>
          </cell>
          <cell r="AAW54">
            <v>4.7617960649331659</v>
          </cell>
          <cell r="AAX54">
            <v>4.9856735461176083</v>
          </cell>
          <cell r="AAY54">
            <v>12.719174628874001</v>
          </cell>
          <cell r="AAZ54">
            <v>12.692051530240869</v>
          </cell>
          <cell r="ABA54">
            <v>64.729258834304858</v>
          </cell>
          <cell r="ABB54">
            <v>65.093316972968694</v>
          </cell>
          <cell r="ABC54">
            <v>8.0734635904255114</v>
          </cell>
          <cell r="ABD54">
            <v>1.890059020066559</v>
          </cell>
          <cell r="ABE54">
            <v>4.6816779999999998</v>
          </cell>
          <cell r="ABF54">
            <v>4</v>
          </cell>
          <cell r="ABG54">
            <v>1902.36291413854</v>
          </cell>
          <cell r="ABH54">
            <v>2.5194776934208298</v>
          </cell>
          <cell r="ABI54">
            <v>239.9775788847345</v>
          </cell>
          <cell r="ABJ54">
            <v>228.74260136915521</v>
          </cell>
          <cell r="ABK54">
            <v>436885.45300413138</v>
          </cell>
          <cell r="ABL54">
            <v>229.09</v>
          </cell>
          <cell r="ABM54">
            <v>435812.31999999809</v>
          </cell>
          <cell r="ABN54">
            <v>24.14722003</v>
          </cell>
          <cell r="ABO54">
            <v>0.6561106313766718</v>
          </cell>
          <cell r="ABP54">
            <v>229.09</v>
          </cell>
          <cell r="ABQ54">
            <v>368.66699999999997</v>
          </cell>
          <cell r="ABR54">
            <v>467.39</v>
          </cell>
          <cell r="ABS54">
            <v>-6.9650581261952853</v>
          </cell>
          <cell r="ABT54">
            <v>-7.0154674916289226</v>
          </cell>
          <cell r="ABU54">
            <v>-7.013175680145439</v>
          </cell>
          <cell r="ABV54">
            <v>6.4020658974568129E-2</v>
          </cell>
          <cell r="ABW54">
            <v>1</v>
          </cell>
          <cell r="ABX54">
            <v>0.85376894417006899</v>
          </cell>
          <cell r="ABY54">
            <v>0.94077932377357198</v>
          </cell>
          <cell r="ABZ54">
            <v>12.535729999999999</v>
          </cell>
          <cell r="ACA54">
            <v>12.535729999999999</v>
          </cell>
          <cell r="ACB54">
            <v>0.81751558428630999</v>
          </cell>
          <cell r="ACC54">
            <v>6.5611063137684987E-3</v>
          </cell>
          <cell r="ACD54">
            <v>1.1168745558368271E-2</v>
          </cell>
          <cell r="ACE54">
            <v>5.5143314914667889E-2</v>
          </cell>
          <cell r="ACF54">
            <v>1909.943536486524</v>
          </cell>
          <cell r="ACG54">
            <v>0.37508473076643961</v>
          </cell>
          <cell r="ACH54">
            <v>811.88003685717104</v>
          </cell>
          <cell r="ACI54">
            <v>0.5350715414777385</v>
          </cell>
          <cell r="ACJ54">
            <v>0.38159730793414498</v>
          </cell>
          <cell r="ACK54">
            <v>807.55901836924033</v>
          </cell>
          <cell r="ACL54">
            <v>808.79370186411666</v>
          </cell>
          <cell r="ACM54">
            <v>74.478535000566097</v>
          </cell>
          <cell r="ACN54">
            <v>74.741939297777549</v>
          </cell>
          <cell r="ACO54">
            <v>0.73327760750387938</v>
          </cell>
          <cell r="ACP54">
            <v>0.2040190702964573</v>
          </cell>
          <cell r="ACQ54">
            <v>6.0179330000000002</v>
          </cell>
          <cell r="ACR54">
            <v>5.9</v>
          </cell>
          <cell r="ACS54">
            <v>1451.0988372093</v>
          </cell>
          <cell r="ACT54">
            <v>160.99156391107601</v>
          </cell>
          <cell r="ACU54">
            <v>9721.8279226950726</v>
          </cell>
          <cell r="ACV54">
            <v>9136.7748319319908</v>
          </cell>
          <cell r="ACW54">
            <v>13231888.80115707</v>
          </cell>
          <cell r="ACX54">
            <v>9116</v>
          </cell>
          <cell r="ACY54">
            <v>13228216.99999998</v>
          </cell>
          <cell r="ACZ54">
            <v>2082.9346013692402</v>
          </cell>
          <cell r="ADA54">
            <v>-1.0734411239665009</v>
          </cell>
          <cell r="ADB54">
            <v>8977</v>
          </cell>
          <cell r="ADC54">
            <v>13007.192499999999</v>
          </cell>
          <cell r="ADD54">
            <v>17131</v>
          </cell>
          <cell r="ADE54">
            <v>-6.6337947665585553</v>
          </cell>
          <cell r="ADF54">
            <v>-6.6427309555022376</v>
          </cell>
          <cell r="ADG54">
            <v>-6.6393116154292908</v>
          </cell>
          <cell r="ADH54">
            <v>6.3562263892187054E-2</v>
          </cell>
          <cell r="ADI54">
            <v>1</v>
          </cell>
          <cell r="ADJ54">
            <v>1.1387279346205801</v>
          </cell>
          <cell r="ADK54">
            <v>0.92484229924733696</v>
          </cell>
          <cell r="ADL54">
            <v>750.86099999999999</v>
          </cell>
          <cell r="ADM54">
            <v>750.86099999999999</v>
          </cell>
          <cell r="ADN54">
            <v>0.87720178489261602</v>
          </cell>
          <cell r="ADO54">
            <v>-1.073441123966341E-2</v>
          </cell>
          <cell r="ADP54">
            <v>-8.8495833858486372E-3</v>
          </cell>
          <cell r="ADQ54">
            <v>1.2120042167928131E-2</v>
          </cell>
          <cell r="ADR54">
            <v>1448.2012575064359</v>
          </cell>
          <cell r="ADS54">
            <v>0.21722798386707429</v>
          </cell>
          <cell r="ADT54">
            <v>2170.78100273272</v>
          </cell>
          <cell r="ADU54">
            <v>0.21018317019219079</v>
          </cell>
          <cell r="ADV54">
            <v>-0.66720755955134159</v>
          </cell>
          <cell r="ADW54">
            <v>2166.2279561409141</v>
          </cell>
          <cell r="ADX54">
            <v>2185.3619025500889</v>
          </cell>
          <cell r="ADY54">
            <v>58.229221066862138</v>
          </cell>
          <cell r="ADZ54">
            <v>58.515771265555678</v>
          </cell>
          <cell r="AEA54">
            <v>3.761057445525307</v>
          </cell>
          <cell r="AEB54">
            <v>1.9243871073851611</v>
          </cell>
          <cell r="AEC54">
            <v>5.6206189999999996</v>
          </cell>
          <cell r="AED54">
            <v>5</v>
          </cell>
          <cell r="AEE54">
            <v>2029.35824701195</v>
          </cell>
          <cell r="AEF54">
            <v>366.62999957058798</v>
          </cell>
          <cell r="AEG54">
            <v>17258.19714978023</v>
          </cell>
          <cell r="AEH54">
            <v>16288.179641722219</v>
          </cell>
          <cell r="AEI54">
            <v>33083182.716588251</v>
          </cell>
          <cell r="AEJ54">
            <v>16315</v>
          </cell>
          <cell r="AEK54">
            <v>33108979.79999996</v>
          </cell>
          <cell r="AEL54">
            <v>4091.37074513879</v>
          </cell>
          <cell r="AEM54">
            <v>0.78419012205883654</v>
          </cell>
          <cell r="AEN54">
            <v>16315</v>
          </cell>
          <cell r="AEO54">
            <v>29493.2405</v>
          </cell>
          <cell r="AEP54">
            <v>37962.32</v>
          </cell>
          <cell r="AEQ54">
            <v>-6.4829348903568862</v>
          </cell>
          <cell r="AER54">
            <v>-6.4824285918126474</v>
          </cell>
          <cell r="AES54">
            <v>-6.4845278670411277</v>
          </cell>
          <cell r="AET54">
            <v>6.0429240142557031E-2</v>
          </cell>
          <cell r="AEU54">
            <v>4.2567130000000004</v>
          </cell>
          <cell r="AEV54">
            <v>2.5374422470778799</v>
          </cell>
          <cell r="AEW54">
            <v>0.95988591614180507</v>
          </cell>
          <cell r="AEX54">
            <v>469.10280303135301</v>
          </cell>
          <cell r="AEY54">
            <v>1996.836</v>
          </cell>
          <cell r="AEZ54">
            <v>0.88500305923806588</v>
          </cell>
          <cell r="AFA54">
            <v>-4.0071337356892972E-4</v>
          </cell>
          <cell r="AFB54">
            <v>4.7871756364173049E-4</v>
          </cell>
          <cell r="AFC54">
            <v>2.644046464166493E-2</v>
          </cell>
          <cell r="AFD54">
            <v>2031.1160267317759</v>
          </cell>
          <cell r="AFE54">
            <v>-0.19257964812295911</v>
          </cell>
          <cell r="AFF54">
            <v>207.048312185291</v>
          </cell>
          <cell r="AFG54">
            <v>0.84447721425986444</v>
          </cell>
          <cell r="AFH54">
            <v>0.66259216311919111</v>
          </cell>
          <cell r="AFI54">
            <v>205.3144781993212</v>
          </cell>
          <cell r="AFJ54">
            <v>205.6854564700445</v>
          </cell>
          <cell r="AFK54">
            <v>68.009821534818244</v>
          </cell>
          <cell r="AFL54">
            <v>67.656528183654075</v>
          </cell>
          <cell r="AFM54">
            <v>1.4926801810490891</v>
          </cell>
          <cell r="AFN54">
            <v>0.54439408531710143</v>
          </cell>
          <cell r="AFO54">
            <v>9.822616</v>
          </cell>
          <cell r="AFP54">
            <v>9.1999999999999993</v>
          </cell>
          <cell r="AFQ54">
            <v>1863.42356185728</v>
          </cell>
          <cell r="AFR54">
            <v>35.825764640887712</v>
          </cell>
          <cell r="AFS54">
            <v>5287.5762081385992</v>
          </cell>
          <cell r="AFT54">
            <v>4768.1979015057832</v>
          </cell>
          <cell r="AFU54">
            <v>8892041.664843224</v>
          </cell>
          <cell r="AFV54">
            <v>4826.1899999999996</v>
          </cell>
          <cell r="AFW54">
            <v>8993236.1599999852</v>
          </cell>
          <cell r="AFX54">
            <v>601.56576844254892</v>
          </cell>
          <cell r="AFY54">
            <v>0.99195074344142764</v>
          </cell>
          <cell r="AFZ54">
            <v>4851.21</v>
          </cell>
          <cell r="AGA54">
            <v>7815.3230000000003</v>
          </cell>
          <cell r="AGB54">
            <v>10340.120000000001</v>
          </cell>
          <cell r="AGC54">
            <v>-7.3146745510564939</v>
          </cell>
          <cell r="AGD54">
            <v>-7.3173011923743836</v>
          </cell>
          <cell r="AGE54">
            <v>-7.3157284166686916</v>
          </cell>
          <cell r="AGF54">
            <v>5.8444978382992757E-2</v>
          </cell>
          <cell r="AGG54">
            <v>1</v>
          </cell>
          <cell r="AGH54">
            <v>0.83814056078353105</v>
          </cell>
          <cell r="AGI54">
            <v>0.94426821419840801</v>
          </cell>
          <cell r="AGJ54">
            <v>195.50914</v>
          </cell>
          <cell r="AGK54">
            <v>195.50914</v>
          </cell>
          <cell r="AGL54">
            <v>0.85815699767958609</v>
          </cell>
          <cell r="AGM54">
            <v>4.9852288365330281E-3</v>
          </cell>
          <cell r="AGN54">
            <v>1.230363897560654E-2</v>
          </cell>
          <cell r="AGO54">
            <v>2.646514925165748E-2</v>
          </cell>
          <cell r="AGP54">
            <v>1864.8642209324289</v>
          </cell>
          <cell r="AGQ54">
            <v>-2.5490673060502012E-2</v>
          </cell>
          <cell r="AGR54">
            <v>1006.87989706965</v>
          </cell>
          <cell r="AGS54">
            <v>0.48914066908993797</v>
          </cell>
          <cell r="AGT54">
            <v>0.91626592002067575</v>
          </cell>
          <cell r="AGU54">
            <v>1001.978811208366</v>
          </cell>
          <cell r="AGV54">
            <v>997.73796413318962</v>
          </cell>
          <cell r="AGW54">
            <v>61.46382597891413</v>
          </cell>
          <cell r="AGX54">
            <v>61.231392745373007</v>
          </cell>
          <cell r="AGY54">
            <v>6.2187852103298802</v>
          </cell>
          <cell r="AGZ54">
            <v>4.1629651149326818</v>
          </cell>
          <cell r="AHA54">
            <v>6.3661880000000002</v>
          </cell>
          <cell r="AHB54">
            <v>6.1</v>
          </cell>
          <cell r="AHC54">
            <v>1785.8380952380901</v>
          </cell>
          <cell r="AHD54">
            <v>222.23620349504299</v>
          </cell>
          <cell r="AHE54">
            <v>9156.9337397427225</v>
          </cell>
          <cell r="AHF54">
            <v>8573.9861228352711</v>
          </cell>
          <cell r="AHG54">
            <v>15386934.33421866</v>
          </cell>
          <cell r="AHH54">
            <v>8631</v>
          </cell>
          <cell r="AHI54">
            <v>15413568.599999949</v>
          </cell>
          <cell r="AHJ54">
            <v>1950.3137332226299</v>
          </cell>
          <cell r="AHK54">
            <v>-0.57467549157039599</v>
          </cell>
          <cell r="AHL54">
            <v>8631</v>
          </cell>
          <cell r="AHM54">
            <v>14954.638999999999</v>
          </cell>
          <cell r="AHN54">
            <v>19592.93</v>
          </cell>
          <cell r="AHO54">
            <v>-6.4948925093554566</v>
          </cell>
          <cell r="AHP54">
            <v>-6.5066779154471606</v>
          </cell>
          <cell r="AHQ54">
            <v>-6.4986478365049249</v>
          </cell>
          <cell r="AHR54">
            <v>8.9255831775766181E-2</v>
          </cell>
          <cell r="AHS54">
            <v>4.5685969999999996</v>
          </cell>
          <cell r="AHT54">
            <v>2.34918762892356</v>
          </cell>
          <cell r="AHU54">
            <v>0.89571048853466095</v>
          </cell>
          <cell r="AHV54">
            <v>186.40746820084999</v>
          </cell>
          <cell r="AHW54">
            <v>851.62059999999997</v>
          </cell>
          <cell r="AHX54">
            <v>0.82988955161578903</v>
          </cell>
          <cell r="AHY54">
            <v>6.5505907248289863E-2</v>
          </cell>
          <cell r="AHZ54">
            <v>4.4528101070275793E-2</v>
          </cell>
          <cell r="AIA54">
            <v>3.3137554033056101E-3</v>
          </cell>
          <cell r="AIB54">
            <v>1794.606862406544</v>
          </cell>
          <cell r="AIC54">
            <v>-7.0537620775135146E-3</v>
          </cell>
          <cell r="AID54">
            <v>4903.0339970244604</v>
          </cell>
          <cell r="AIE54">
            <v>0.30914673214237348</v>
          </cell>
          <cell r="AIF54">
            <v>0.6564145397728538</v>
          </cell>
          <cell r="AIG54">
            <v>4887.9231423602232</v>
          </cell>
          <cell r="AIH54">
            <v>4871.0596532197169</v>
          </cell>
          <cell r="AII54">
            <v>73.912058199233769</v>
          </cell>
          <cell r="AIJ54">
            <v>73.685714089771267</v>
          </cell>
          <cell r="AIK54">
            <v>-0.13403772806670489</v>
          </cell>
          <cell r="AIL54">
            <v>0.40168064746701759</v>
          </cell>
          <cell r="AIM54">
            <v>6.8131439999999994</v>
          </cell>
          <cell r="AIN54">
            <v>6.8</v>
          </cell>
          <cell r="AIO54">
            <v>1617.1042569462099</v>
          </cell>
          <cell r="AIP54">
            <v>1194.1909959909101</v>
          </cell>
          <cell r="AIQ54">
            <v>5455.2385777792942</v>
          </cell>
          <cell r="AIR54">
            <v>5083.5653179316396</v>
          </cell>
          <cell r="AIS54">
            <v>8212196.9118106039</v>
          </cell>
          <cell r="AIT54">
            <v>5099.8999999999996</v>
          </cell>
          <cell r="AIU54">
            <v>8247069.9999999758</v>
          </cell>
          <cell r="AIV54">
            <v>16554.7481324787</v>
          </cell>
          <cell r="AIW54">
            <v>-0.2584404426581477</v>
          </cell>
          <cell r="AIX54">
            <v>4984.8</v>
          </cell>
          <cell r="AIY54">
            <v>7403.3869999999997</v>
          </cell>
          <cell r="AIZ54">
            <v>10057.700000000001</v>
          </cell>
          <cell r="AJA54">
            <v>-5.2539299604224388</v>
          </cell>
          <cell r="AJB54">
            <v>-5.2505697857114662</v>
          </cell>
          <cell r="AJC54">
            <v>-5.254262278566074</v>
          </cell>
          <cell r="AJD54">
            <v>4.8767559045970091E-2</v>
          </cell>
          <cell r="AJE54">
            <v>9.6340190000000003</v>
          </cell>
          <cell r="AJF54">
            <v>12.887916158967499</v>
          </cell>
          <cell r="AJG54">
            <v>1.0170054466776901</v>
          </cell>
          <cell r="AJH54">
            <v>475.70043197963298</v>
          </cell>
          <cell r="AJI54">
            <v>4582.9070000000002</v>
          </cell>
          <cell r="AJJ54">
            <v>0.92470814664039591</v>
          </cell>
          <cell r="AJK54">
            <v>1.004554660841844E-2</v>
          </cell>
          <cell r="AJL54">
            <v>5.436917816380748E-3</v>
          </cell>
          <cell r="AJM54">
            <v>2.7154273554853801E-2</v>
          </cell>
          <cell r="AJN54">
            <v>1615.4404238385821</v>
          </cell>
          <cell r="AJO54">
            <v>-0.24604866993183089</v>
          </cell>
          <cell r="AJP54">
            <v>45.103910811256597</v>
          </cell>
          <cell r="AJQ54">
            <v>-3.284342164944221E-3</v>
          </cell>
          <cell r="AJR54">
            <v>1.459504247218746E-2</v>
          </cell>
          <cell r="AJS54">
            <v>45.105392226672159</v>
          </cell>
          <cell r="AJT54">
            <v>45.097328836959022</v>
          </cell>
          <cell r="AJU54">
            <v>67.392953708418048</v>
          </cell>
          <cell r="AJV54">
            <v>67.190456933238281</v>
          </cell>
          <cell r="AJW54">
            <v>4.4237547936886834</v>
          </cell>
          <cell r="AJX54">
            <v>1.4153704592628991</v>
          </cell>
          <cell r="AJY54">
            <v>5.5482399999999998</v>
          </cell>
          <cell r="AJZ54">
            <v>6.6</v>
          </cell>
          <cell r="AKA54">
            <v>1621.5063515002</v>
          </cell>
          <cell r="AKB54">
            <v>8.2562658385671597</v>
          </cell>
          <cell r="AKC54">
            <v>1056.2706017895341</v>
          </cell>
          <cell r="AKD54">
            <v>997.66617375280669</v>
          </cell>
          <cell r="AKE54">
            <v>1627968.7294057601</v>
          </cell>
          <cell r="AKF54">
            <v>989.53</v>
          </cell>
          <cell r="AKG54">
            <v>1604529.1799999929</v>
          </cell>
          <cell r="AKH54">
            <v>90.525420004838111</v>
          </cell>
          <cell r="AKI54">
            <v>-0.1229322881349582</v>
          </cell>
          <cell r="AKJ54">
            <v>989.53</v>
          </cell>
          <cell r="AKK54">
            <v>1572.0545</v>
          </cell>
          <cell r="AKL54">
            <v>2065.8200000000002</v>
          </cell>
          <cell r="AKM54">
            <v>-7.0554233881025414</v>
          </cell>
          <cell r="AKN54">
            <v>-7.0703687321556812</v>
          </cell>
          <cell r="AKO54">
            <v>-7.0648172937210969</v>
          </cell>
          <cell r="AKP54">
            <v>9.1558877879929709E-2</v>
          </cell>
          <cell r="AKQ54">
            <v>1</v>
          </cell>
          <cell r="AKR54">
            <v>0.83007636295725495</v>
          </cell>
          <cell r="AKS54">
            <v>0.94505064490687007</v>
          </cell>
          <cell r="AKT54">
            <v>42.625480000000003</v>
          </cell>
          <cell r="AKU54">
            <v>42.625480000000003</v>
          </cell>
          <cell r="AKV54">
            <v>0.8692172450524821</v>
          </cell>
          <cell r="AKW54">
            <v>-6.7403687651129522E-3</v>
          </cell>
          <cell r="AKX54">
            <v>-1.2915843875574129E-3</v>
          </cell>
          <cell r="AKY54">
            <v>4.3118182278173219E-2</v>
          </cell>
          <cell r="AKZ54">
            <v>1631.777013429268</v>
          </cell>
          <cell r="ALA54">
            <v>-0.826495644256664</v>
          </cell>
          <cell r="ALB54">
            <v>90.973918739506999</v>
          </cell>
          <cell r="ALC54">
            <v>0.15290722979870441</v>
          </cell>
          <cell r="ALD54">
            <v>2.5815453395661159E-2</v>
          </cell>
          <cell r="ALE54">
            <v>90.835025418452688</v>
          </cell>
          <cell r="ALF54">
            <v>90.950439471192155</v>
          </cell>
          <cell r="ALG54">
            <v>60.446357199688393</v>
          </cell>
          <cell r="ALH54">
            <v>60.385108861036628</v>
          </cell>
          <cell r="ALI54">
            <v>1.898656716127878</v>
          </cell>
          <cell r="ALJ54">
            <v>1.7873468368280849</v>
          </cell>
          <cell r="ALK54">
            <v>9.4372689999999988</v>
          </cell>
          <cell r="ALL54">
            <v>8.1</v>
          </cell>
          <cell r="ALM54">
            <v>1713.78095149772</v>
          </cell>
          <cell r="ALN54">
            <v>19.017792856077801</v>
          </cell>
          <cell r="ALO54">
            <v>2578.7336949632531</v>
          </cell>
          <cell r="ALP54">
            <v>2335.3716593759318</v>
          </cell>
          <cell r="ALQ54">
            <v>4001986.2088888232</v>
          </cell>
          <cell r="ALR54">
            <v>2372.2600000000002</v>
          </cell>
          <cell r="ALS54">
            <v>4065533.9999999818</v>
          </cell>
          <cell r="ALT54">
            <v>129.897185853368</v>
          </cell>
          <cell r="ALU54">
            <v>2.9950940895808298</v>
          </cell>
          <cell r="ALV54">
            <v>2372.2600000000002</v>
          </cell>
          <cell r="ALW54">
            <v>4270.4795000000004</v>
          </cell>
          <cell r="ALX54">
            <v>5438.39</v>
          </cell>
          <cell r="ALY54">
            <v>-7.0845234601169782</v>
          </cell>
          <cell r="ALZ54">
            <v>-7.0712579976713528</v>
          </cell>
          <cell r="AMA54">
            <v>-7.0758110633440463</v>
          </cell>
          <cell r="AMB54">
            <v>0.13401786156828879</v>
          </cell>
          <cell r="AMC54">
            <v>1</v>
          </cell>
          <cell r="AMD54">
            <v>0.75187144447904897</v>
          </cell>
          <cell r="AME54">
            <v>0.93389810153472497</v>
          </cell>
          <cell r="AMF54">
            <v>84.960369999999998</v>
          </cell>
          <cell r="AMG54">
            <v>84.960369999999998</v>
          </cell>
          <cell r="AMH54">
            <v>0.87373996246140706</v>
          </cell>
          <cell r="AMI54">
            <v>3.5058420294068429E-2</v>
          </cell>
          <cell r="AMJ54">
            <v>7.9742779175494653E-3</v>
          </cell>
          <cell r="AMK54">
            <v>2.4879291482623231E-2</v>
          </cell>
          <cell r="AML54">
            <v>1713.639965108702</v>
          </cell>
          <cell r="AMM54">
            <v>-1.1379989488021991</v>
          </cell>
          <cell r="AMN54">
            <v>2275.4838906047098</v>
          </cell>
          <cell r="AMO54">
            <v>1.1402991487823311</v>
          </cell>
          <cell r="AMP54">
            <v>2.7025776691582459</v>
          </cell>
          <cell r="AMQ54">
            <v>2249.8291084322</v>
          </cell>
          <cell r="AMR54">
            <v>2215.6054329374851</v>
          </cell>
          <cell r="AMS54">
            <v>68.645681271506447</v>
          </cell>
          <cell r="AMT54">
            <v>68.759801980415446</v>
          </cell>
          <cell r="AMU54">
            <v>1.6486576474425969</v>
          </cell>
          <cell r="AMV54">
            <v>0.53661361976296007</v>
          </cell>
          <cell r="AMW54">
            <v>4.9949819999999994</v>
          </cell>
          <cell r="AMX54">
            <v>4.4000000000000004</v>
          </cell>
          <cell r="AMY54">
            <v>1532.4372808979599</v>
          </cell>
          <cell r="AMZ54">
            <v>401.124472422645</v>
          </cell>
          <cell r="ANA54">
            <v>33662.567106439121</v>
          </cell>
          <cell r="ANB54">
            <v>31981.12793873456</v>
          </cell>
          <cell r="ANC54">
            <v>48921867.1783823</v>
          </cell>
          <cell r="AND54">
            <v>32128.002629999999</v>
          </cell>
          <cell r="ANE54">
            <v>49234148.990999714</v>
          </cell>
          <cell r="ANF54">
            <v>4841.9360290842014</v>
          </cell>
          <cell r="ANG54">
            <v>-0.17753274658509621</v>
          </cell>
          <cell r="ANH54">
            <v>32060</v>
          </cell>
          <cell r="ANI54">
            <v>48956.754000000001</v>
          </cell>
          <cell r="ANJ54">
            <v>65965.991999999998</v>
          </cell>
          <cell r="ANK54">
            <v>-6.7526901828956918</v>
          </cell>
          <cell r="ANL54">
            <v>-6.7656706441473498</v>
          </cell>
          <cell r="ANM54">
            <v>-6.7598927069357888</v>
          </cell>
          <cell r="ANN54">
            <v>6.7835387320676455E-2</v>
          </cell>
          <cell r="ANO54">
            <v>0.87644200000000005</v>
          </cell>
          <cell r="ANP54">
            <v>0.99670545060646498</v>
          </cell>
          <cell r="ANQ54">
            <v>0.92870654257420893</v>
          </cell>
          <cell r="ANR54">
            <v>2376.06367563398</v>
          </cell>
          <cell r="ANS54">
            <v>2082.482</v>
          </cell>
          <cell r="ANT54">
            <v>0.85798745545197608</v>
          </cell>
          <cell r="ANU54">
            <v>-6.621463496216333E-3</v>
          </cell>
          <cell r="ANV54">
            <v>-4.1452561782696889E-3</v>
          </cell>
          <cell r="ANW54">
            <v>3.5577380822752108E-4</v>
          </cell>
          <cell r="ANX54">
            <v>1529.710499019943</v>
          </cell>
          <cell r="ANY54">
            <v>-9.2340053827688617E-2</v>
          </cell>
          <cell r="ANZ54">
            <v>20663.482372404502</v>
          </cell>
          <cell r="AOA54">
            <v>-7.6059815350371096E-2</v>
          </cell>
          <cell r="AOB54">
            <v>-7.2851139282470445E-2</v>
          </cell>
          <cell r="AOC54">
            <v>20679.210942062949</v>
          </cell>
          <cell r="AOD54">
            <v>20678.546929429649</v>
          </cell>
          <cell r="AOE54">
            <v>69.470086658301454</v>
          </cell>
          <cell r="AOF54">
            <v>69.316328154614922</v>
          </cell>
          <cell r="AOG54">
            <v>0.60554917972881483</v>
          </cell>
          <cell r="AOH54">
            <v>0.69814437993152012</v>
          </cell>
          <cell r="AOI54">
            <v>5.1725139999999996</v>
          </cell>
          <cell r="AOJ54">
            <v>4.4000000000000004</v>
          </cell>
          <cell r="AOK54">
            <v>1674.82328932315</v>
          </cell>
          <cell r="AOL54">
            <v>4299.4643619915696</v>
          </cell>
          <cell r="AOM54">
            <v>168773.11452245709</v>
          </cell>
          <cell r="AON54">
            <v>160043.301545547</v>
          </cell>
          <cell r="AOO54">
            <v>268243690.7908459</v>
          </cell>
          <cell r="AOP54">
            <v>161705</v>
          </cell>
          <cell r="AOQ54">
            <v>270827299.99999988</v>
          </cell>
          <cell r="AOR54">
            <v>47663.6770327712</v>
          </cell>
          <cell r="AOS54">
            <v>2.0162714637429908</v>
          </cell>
          <cell r="AOT54">
            <v>160179</v>
          </cell>
          <cell r="AOU54">
            <v>243482.47954796001</v>
          </cell>
          <cell r="AOV54">
            <v>326860</v>
          </cell>
          <cell r="AOW54">
            <v>-6.4550951690357703</v>
          </cell>
          <cell r="AOX54">
            <v>-6.445968580137003</v>
          </cell>
          <cell r="AOY54">
            <v>-6.4481037149207454</v>
          </cell>
          <cell r="AOZ54">
            <v>7.0498488180897753E-2</v>
          </cell>
          <cell r="APA54">
            <v>1.128517</v>
          </cell>
          <cell r="APB54">
            <v>1.45589271512507</v>
          </cell>
          <cell r="APC54">
            <v>0.95989842370276701</v>
          </cell>
          <cell r="APD54">
            <v>17378.650033628201</v>
          </cell>
          <cell r="APE54">
            <v>19612.101999999999</v>
          </cell>
          <cell r="APF54">
            <v>0.92920930834163196</v>
          </cell>
          <cell r="APG54">
            <v>2.01627146374295E-2</v>
          </cell>
          <cell r="APH54">
            <v>9.5297569476623482E-3</v>
          </cell>
          <cell r="API54">
            <v>3.3304074699280477E-2</v>
          </cell>
          <cell r="APJ54">
            <v>1676.0694649535581</v>
          </cell>
          <cell r="APK54">
            <v>0.1006187287793114</v>
          </cell>
        </row>
        <row r="55">
          <cell r="A55">
            <v>2018</v>
          </cell>
          <cell r="B55">
            <v>398.96621879186301</v>
          </cell>
          <cell r="C55">
            <v>1.5081110119388841</v>
          </cell>
          <cell r="D55">
            <v>2.1705214670752371</v>
          </cell>
          <cell r="E55">
            <v>393.0387580012582</v>
          </cell>
          <cell r="F55">
            <v>390.49053784112391</v>
          </cell>
          <cell r="G55">
            <v>70.430161746099103</v>
          </cell>
          <cell r="H55">
            <v>70.196759917275642</v>
          </cell>
          <cell r="I55">
            <v>0.54852664940394646</v>
          </cell>
          <cell r="J55">
            <v>0.43324099452615172</v>
          </cell>
          <cell r="K55">
            <v>5.4987890000000004</v>
          </cell>
          <cell r="L55">
            <v>5.2</v>
          </cell>
          <cell r="M55">
            <v>1606.22504751425</v>
          </cell>
          <cell r="N55">
            <v>96.844384466475802</v>
          </cell>
          <cell r="O55">
            <v>4729.6853501804289</v>
          </cell>
          <cell r="P55">
            <v>4469.609932410096</v>
          </cell>
          <cell r="Q55">
            <v>7134071.8482837845</v>
          </cell>
          <cell r="R55">
            <v>4498.6499999999996</v>
          </cell>
          <cell r="S55">
            <v>7225844.30999998</v>
          </cell>
          <cell r="T55">
            <v>1254.8850705360701</v>
          </cell>
          <cell r="U55">
            <v>1.240099550548224</v>
          </cell>
          <cell r="V55">
            <v>4387.13</v>
          </cell>
          <cell r="W55">
            <v>6737.75449999999</v>
          </cell>
          <cell r="X55">
            <v>8837.7099999999991</v>
          </cell>
          <cell r="Y55">
            <v>-6.7738665149380761</v>
          </cell>
          <cell r="Z55">
            <v>-6.7805411745732398</v>
          </cell>
          <cell r="AA55">
            <v>-6.7805267821276516</v>
          </cell>
          <cell r="AB55">
            <v>6.1518178354266352E-2</v>
          </cell>
          <cell r="AC55">
            <v>1</v>
          </cell>
          <cell r="AD55">
            <v>1.12885290567598</v>
          </cell>
          <cell r="AE55">
            <v>0.96056834375726596</v>
          </cell>
          <cell r="AF55">
            <v>383.23432000000003</v>
          </cell>
          <cell r="AG55">
            <v>383.23432000000003</v>
          </cell>
          <cell r="AH55">
            <v>0.91645692057475803</v>
          </cell>
          <cell r="AI55">
            <v>1.24009955054798E-2</v>
          </cell>
          <cell r="AJ55">
            <v>5.9862423850167634E-3</v>
          </cell>
          <cell r="AK55">
            <v>4.4735659074864348E-2</v>
          </cell>
          <cell r="AL55">
            <v>1596.1285114732509</v>
          </cell>
          <cell r="AM55">
            <v>-0.44439066089378981</v>
          </cell>
          <cell r="AN55">
            <v>475.481896535001</v>
          </cell>
          <cell r="AO55">
            <v>0.15179120446666691</v>
          </cell>
          <cell r="AP55">
            <v>0.1676071159281145</v>
          </cell>
          <cell r="AQ55">
            <v>474.76125071420091</v>
          </cell>
          <cell r="AR55">
            <v>474.68628853707781</v>
          </cell>
          <cell r="AS55">
            <v>60.293480007342637</v>
          </cell>
          <cell r="AT55">
            <v>60.524693849819947</v>
          </cell>
          <cell r="AU55">
            <v>0.1171440532572454</v>
          </cell>
          <cell r="AV55">
            <v>0.23533926704288891</v>
          </cell>
          <cell r="AW55">
            <v>6.6715840000000002</v>
          </cell>
          <cell r="AX55">
            <v>6</v>
          </cell>
          <cell r="AY55">
            <v>1587.49970860045</v>
          </cell>
          <cell r="AZ55">
            <v>112.46139928969799</v>
          </cell>
          <cell r="BA55">
            <v>5130.663771722714</v>
          </cell>
          <cell r="BB55">
            <v>4788.3672284346649</v>
          </cell>
          <cell r="BC55">
            <v>7568421.409330437</v>
          </cell>
          <cell r="BD55">
            <v>4804.3999999999996</v>
          </cell>
          <cell r="BE55">
            <v>7626983.6000000006</v>
          </cell>
          <cell r="BF55">
            <v>1273.7914040365099</v>
          </cell>
          <cell r="BG55">
            <v>-9.9191190914704741E-2</v>
          </cell>
          <cell r="BH55">
            <v>4886.1000000000004</v>
          </cell>
          <cell r="BI55">
            <v>8476.9760000000006</v>
          </cell>
          <cell r="BJ55">
            <v>11427.1</v>
          </cell>
          <cell r="BK55">
            <v>-6.6387667166692399</v>
          </cell>
          <cell r="BL55">
            <v>-6.635071492137004</v>
          </cell>
          <cell r="BM55">
            <v>-6.635273330061958</v>
          </cell>
          <cell r="BN55">
            <v>7.0742512206286273E-2</v>
          </cell>
          <cell r="BO55">
            <v>1</v>
          </cell>
          <cell r="BP55">
            <v>1.1303329750420299</v>
          </cell>
          <cell r="BQ55">
            <v>0.96637075638099701</v>
          </cell>
          <cell r="BR55">
            <v>459.49180000000001</v>
          </cell>
          <cell r="BS55">
            <v>459.49180000000001</v>
          </cell>
          <cell r="BT55">
            <v>0.95343449583310602</v>
          </cell>
          <cell r="BU55">
            <v>-9.9191190914839963E-4</v>
          </cell>
          <cell r="BV55">
            <v>9.805488437185924E-3</v>
          </cell>
          <cell r="BW55">
            <v>2.195103583436241E-2</v>
          </cell>
          <cell r="BX55">
            <v>1580.584998658213</v>
          </cell>
          <cell r="BY55">
            <v>-0.1167026928902803</v>
          </cell>
          <cell r="BZ55">
            <v>120.544419218833</v>
          </cell>
          <cell r="CA55">
            <v>-0.22952846503361271</v>
          </cell>
          <cell r="CB55">
            <v>-0.5706182557302264</v>
          </cell>
          <cell r="CC55">
            <v>120.821739502941</v>
          </cell>
          <cell r="CD55">
            <v>121.2362151952937</v>
          </cell>
          <cell r="CE55">
            <v>72.702334962541556</v>
          </cell>
          <cell r="CF55">
            <v>72.075152481876813</v>
          </cell>
          <cell r="CG55">
            <v>1.8332766832346079</v>
          </cell>
          <cell r="CH55">
            <v>1.8078911359078911</v>
          </cell>
          <cell r="CI55">
            <v>6.4247249999999996</v>
          </cell>
          <cell r="CJ55">
            <v>6.2</v>
          </cell>
          <cell r="CK55">
            <v>1644.57152633432</v>
          </cell>
          <cell r="CL55">
            <v>21.855405673932701</v>
          </cell>
          <cell r="CM55">
            <v>3722.0253814255898</v>
          </cell>
          <cell r="CN55">
            <v>3482.895486238795</v>
          </cell>
          <cell r="CO55">
            <v>5715038.7172931833</v>
          </cell>
          <cell r="CP55">
            <v>3521.64</v>
          </cell>
          <cell r="CQ55">
            <v>5791588.8699999955</v>
          </cell>
          <cell r="CR55">
            <v>289.40650144066399</v>
          </cell>
          <cell r="CS55">
            <v>-0.82949993880776418</v>
          </cell>
          <cell r="CT55">
            <v>3521.64</v>
          </cell>
          <cell r="CU55">
            <v>5164.0895</v>
          </cell>
          <cell r="CV55">
            <v>6710.8</v>
          </cell>
          <cell r="CW55">
            <v>-7.3134691867770742</v>
          </cell>
          <cell r="CX55">
            <v>-7.2996555874618796</v>
          </cell>
          <cell r="CY55">
            <v>-7.3025226250468913</v>
          </cell>
          <cell r="CZ55">
            <v>5.6822532485427367E-2</v>
          </cell>
          <cell r="DA55">
            <v>1.9558</v>
          </cell>
          <cell r="DB55">
            <v>1.0030470095614901</v>
          </cell>
          <cell r="DC55">
            <v>0.91071532561540702</v>
          </cell>
          <cell r="DD55">
            <v>56.131327334083203</v>
          </cell>
          <cell r="DE55">
            <v>109.78165</v>
          </cell>
          <cell r="DF55">
            <v>0.90647524631815801</v>
          </cell>
          <cell r="DG55">
            <v>4.6823699593387197E-2</v>
          </cell>
          <cell r="DH55">
            <v>2.0293474556512311E-2</v>
          </cell>
          <cell r="DI55">
            <v>0.15036366529698669</v>
          </cell>
          <cell r="DJ55">
            <v>1640.8872272721851</v>
          </cell>
          <cell r="DK55">
            <v>-9.2485865422453628E-2</v>
          </cell>
          <cell r="DL55">
            <v>21.835242874735801</v>
          </cell>
          <cell r="DM55">
            <v>1.8427658617171661</v>
          </cell>
          <cell r="DN55">
            <v>0.31052895312781992</v>
          </cell>
          <cell r="DO55">
            <v>21.44015108975325</v>
          </cell>
          <cell r="DP55">
            <v>21.76764802520259</v>
          </cell>
          <cell r="DQ55">
            <v>68.778575050949939</v>
          </cell>
          <cell r="DR55">
            <v>68.308734729645124</v>
          </cell>
          <cell r="DS55">
            <v>1.880404462476815</v>
          </cell>
          <cell r="DT55">
            <v>1.1672718987951749</v>
          </cell>
          <cell r="DU55">
            <v>8.8487379999999991</v>
          </cell>
          <cell r="DV55">
            <v>8.4</v>
          </cell>
          <cell r="DW55">
            <v>1806.5600880750901</v>
          </cell>
          <cell r="DX55">
            <v>4.1133361053911504</v>
          </cell>
          <cell r="DY55">
            <v>467.79768341800781</v>
          </cell>
          <cell r="DZ55">
            <v>426.4034920422788</v>
          </cell>
          <cell r="EA55">
            <v>774608.40414919553</v>
          </cell>
          <cell r="EB55">
            <v>431.45</v>
          </cell>
          <cell r="EC55">
            <v>779440.34999999765</v>
          </cell>
          <cell r="ED55">
            <v>52.545806742672802</v>
          </cell>
          <cell r="EE55">
            <v>0.32416316523784522</v>
          </cell>
          <cell r="EF55">
            <v>431.45</v>
          </cell>
          <cell r="EG55">
            <v>684.82849999999996</v>
          </cell>
          <cell r="EH55">
            <v>884.4</v>
          </cell>
          <cell r="EI55">
            <v>-7.1211799811787513</v>
          </cell>
          <cell r="EJ55">
            <v>-7.1264229050908892</v>
          </cell>
          <cell r="EK55">
            <v>-7.1353978534076026</v>
          </cell>
          <cell r="EL55">
            <v>5.2474033231393782E-2</v>
          </cell>
          <cell r="EM55">
            <v>1</v>
          </cell>
          <cell r="EN55">
            <v>0.90325933283658999</v>
          </cell>
          <cell r="EO55">
            <v>0.998742726385352</v>
          </cell>
          <cell r="EP55">
            <v>21.807790000000001</v>
          </cell>
          <cell r="EQ55">
            <v>21.807790000000001</v>
          </cell>
          <cell r="ER55">
            <v>0.92495870882899101</v>
          </cell>
          <cell r="ES55">
            <v>2.7783252878567232E-3</v>
          </cell>
          <cell r="ET55">
            <v>7.8582447403509059E-3</v>
          </cell>
          <cell r="EU55">
            <v>0.1079304090214923</v>
          </cell>
          <cell r="EV55">
            <v>1816.6089598356091</v>
          </cell>
          <cell r="EW55">
            <v>-9.1748844181260836E-2</v>
          </cell>
          <cell r="EX55">
            <v>5942.9130023508214</v>
          </cell>
          <cell r="EY55">
            <v>2.531795385448055</v>
          </cell>
          <cell r="EZ55">
            <v>3.0576133566313501</v>
          </cell>
          <cell r="FA55">
            <v>5796.165940535433</v>
          </cell>
          <cell r="FB55">
            <v>5766.5928879852308</v>
          </cell>
          <cell r="FC55">
            <v>67.262849163601615</v>
          </cell>
          <cell r="FD55">
            <v>66.902756203887776</v>
          </cell>
          <cell r="FE55">
            <v>1.167906596863943</v>
          </cell>
          <cell r="FF55">
            <v>1.7505209145101119</v>
          </cell>
          <cell r="FG55">
            <v>3.4015309999999999</v>
          </cell>
          <cell r="FH55">
            <v>2.2000000000000002</v>
          </cell>
          <cell r="FI55">
            <v>1783.5592717474599</v>
          </cell>
          <cell r="FJ55">
            <v>1454.26200691241</v>
          </cell>
          <cell r="FK55">
            <v>5450.3474378628198</v>
          </cell>
          <cell r="FL55">
            <v>5264.9521801562096</v>
          </cell>
          <cell r="FM55">
            <v>9311097.1845547445</v>
          </cell>
          <cell r="FN55">
            <v>5359.13</v>
          </cell>
          <cell r="FO55">
            <v>9558325.9999999646</v>
          </cell>
          <cell r="FP55">
            <v>15591.13789</v>
          </cell>
          <cell r="FQ55">
            <v>0.89812807956777174</v>
          </cell>
          <cell r="FR55">
            <v>5359.13</v>
          </cell>
          <cell r="FS55">
            <v>8146.6709999999894</v>
          </cell>
          <cell r="FT55">
            <v>10534.23</v>
          </cell>
          <cell r="FU55">
            <v>-5.1365056424710573</v>
          </cell>
          <cell r="FV55">
            <v>-5.1491989077625053</v>
          </cell>
          <cell r="FW55">
            <v>-5.1444747186068129</v>
          </cell>
          <cell r="FX55">
            <v>7.7866452935297689E-2</v>
          </cell>
          <cell r="FY55">
            <v>25.646087000000001</v>
          </cell>
          <cell r="FZ55">
            <v>18.246155138137802</v>
          </cell>
          <cell r="GA55">
            <v>0.95007896859257601</v>
          </cell>
          <cell r="GB55">
            <v>213.513001028188</v>
          </cell>
          <cell r="GC55">
            <v>5475.7730000000001</v>
          </cell>
          <cell r="GD55">
            <v>0.89736082572992104</v>
          </cell>
          <cell r="GE55">
            <v>3.7235248940935939E-2</v>
          </cell>
          <cell r="GF55">
            <v>1.100046791330443E-2</v>
          </cell>
          <cell r="GG55">
            <v>3.2021022883905688E-2</v>
          </cell>
          <cell r="GH55">
            <v>1768.505556355972</v>
          </cell>
          <cell r="GI55">
            <v>-4.5261839435506428E-2</v>
          </cell>
          <cell r="GJ55">
            <v>3561.7326535852098</v>
          </cell>
          <cell r="GK55">
            <v>1.397686749546079</v>
          </cell>
          <cell r="GL55">
            <v>2.3946147324334088</v>
          </cell>
          <cell r="GM55">
            <v>3512.6369917912889</v>
          </cell>
          <cell r="GN55">
            <v>3478.4374772954088</v>
          </cell>
          <cell r="GO55">
            <v>74.485756010173361</v>
          </cell>
          <cell r="GP55">
            <v>74.287251638819001</v>
          </cell>
          <cell r="GQ55">
            <v>0.23275375186253561</v>
          </cell>
          <cell r="GR55">
            <v>0.71156645900369853</v>
          </cell>
          <cell r="GS55">
            <v>3.4714179999999999</v>
          </cell>
          <cell r="GT55">
            <v>3.2</v>
          </cell>
          <cell r="GU55">
            <v>1380.7248451357</v>
          </cell>
          <cell r="GV55">
            <v>743.840768069452</v>
          </cell>
          <cell r="GW55">
            <v>46238.016768046931</v>
          </cell>
          <cell r="GX55">
            <v>44632.901931117929</v>
          </cell>
          <cell r="GY55">
            <v>61458944.786586054</v>
          </cell>
          <cell r="GZ55">
            <v>44878</v>
          </cell>
          <cell r="HA55">
            <v>61964169.599999942</v>
          </cell>
          <cell r="HB55">
            <v>9874.8700000000008</v>
          </cell>
          <cell r="HC55">
            <v>0.38007900442142972</v>
          </cell>
          <cell r="HD55">
            <v>44713</v>
          </cell>
          <cell r="HE55">
            <v>62242.196000000004</v>
          </cell>
          <cell r="HF55">
            <v>82906</v>
          </cell>
          <cell r="HG55">
            <v>-6.7035530059834434</v>
          </cell>
          <cell r="HH55">
            <v>-6.7149763523453974</v>
          </cell>
          <cell r="HI55">
            <v>-6.7121115992077156</v>
          </cell>
          <cell r="HJ55">
            <v>6.5452960437135721E-2</v>
          </cell>
          <cell r="HK55">
            <v>1</v>
          </cell>
          <cell r="HL55">
            <v>1.0846708350055601</v>
          </cell>
          <cell r="HM55">
            <v>0.96333170782659494</v>
          </cell>
          <cell r="HN55">
            <v>3431.13</v>
          </cell>
          <cell r="HO55">
            <v>3431.13</v>
          </cell>
          <cell r="HP55">
            <v>0.93318262528594298</v>
          </cell>
          <cell r="HQ55">
            <v>3.8007900442170021E-3</v>
          </cell>
          <cell r="HR55">
            <v>-2.8038757568988539E-3</v>
          </cell>
          <cell r="HS55">
            <v>4.0031213955968543E-2</v>
          </cell>
          <cell r="HT55">
            <v>1376.987426930828</v>
          </cell>
          <cell r="HU55">
            <v>-0.57619284440503238</v>
          </cell>
          <cell r="HV55">
            <v>2328.9018371754901</v>
          </cell>
          <cell r="HW55">
            <v>-0.57511039014767062</v>
          </cell>
          <cell r="HX55">
            <v>0.70952215285557951</v>
          </cell>
          <cell r="HY55">
            <v>2342.3730680659578</v>
          </cell>
          <cell r="HZ55">
            <v>2312.494178694159</v>
          </cell>
          <cell r="IA55">
            <v>71.636740838487881</v>
          </cell>
          <cell r="IB55">
            <v>71.665970382405334</v>
          </cell>
          <cell r="IC55">
            <v>1.159953266594993</v>
          </cell>
          <cell r="ID55">
            <v>0.87471740396614095</v>
          </cell>
          <cell r="IE55">
            <v>5.113029</v>
          </cell>
          <cell r="IF55">
            <v>5.0999999999999996</v>
          </cell>
          <cell r="IG55">
            <v>1380.78360191909</v>
          </cell>
          <cell r="IH55">
            <v>498.89488515764202</v>
          </cell>
          <cell r="II55">
            <v>3122.253415157651</v>
          </cell>
          <cell r="IJ55">
            <v>2962.6116925871488</v>
          </cell>
          <cell r="IK55">
            <v>4119829.7966311881</v>
          </cell>
          <cell r="IL55">
            <v>2961.81</v>
          </cell>
          <cell r="IM55">
            <v>4089618.6799999801</v>
          </cell>
          <cell r="IN55">
            <v>5447.0096259199099</v>
          </cell>
          <cell r="IO55">
            <v>0.12767265288255999</v>
          </cell>
          <cell r="IP55">
            <v>2924.5</v>
          </cell>
          <cell r="IQ55">
            <v>4356.6749999999902</v>
          </cell>
          <cell r="IR55">
            <v>5793.87</v>
          </cell>
          <cell r="IS55">
            <v>-5.1534110840725429</v>
          </cell>
          <cell r="IT55">
            <v>-5.1655040510245636</v>
          </cell>
          <cell r="IU55">
            <v>-5.152427455316591</v>
          </cell>
          <cell r="IV55">
            <v>7.1349660441912183E-2</v>
          </cell>
          <cell r="IW55">
            <v>7.4531650000000003</v>
          </cell>
          <cell r="IX55">
            <v>9.9788376757707695</v>
          </cell>
          <cell r="IY55">
            <v>0.96348199079780306</v>
          </cell>
          <cell r="IZ55">
            <v>301.01872426009601</v>
          </cell>
          <cell r="JA55">
            <v>2243.5422199999998</v>
          </cell>
          <cell r="JB55">
            <v>0.95431886307846792</v>
          </cell>
          <cell r="JC55">
            <v>9.8993507852346424E-3</v>
          </cell>
          <cell r="JD55">
            <v>3.6983606061565771E-3</v>
          </cell>
          <cell r="JE55">
            <v>-9.6820126828992971E-5</v>
          </cell>
          <cell r="JF55">
            <v>1390.6074180897731</v>
          </cell>
          <cell r="JG55">
            <v>-0.4628100975674232</v>
          </cell>
          <cell r="JH55">
            <v>27.655925011992501</v>
          </cell>
          <cell r="JI55">
            <v>2.6727654383573269</v>
          </cell>
          <cell r="JJ55">
            <v>2.8482237468725691</v>
          </cell>
          <cell r="JK55">
            <v>26.935989202118609</v>
          </cell>
          <cell r="JL55">
            <v>26.89003660389757</v>
          </cell>
          <cell r="JM55">
            <v>69.908812390464519</v>
          </cell>
          <cell r="JN55">
            <v>69.347741392587835</v>
          </cell>
          <cell r="JO55">
            <v>3.772671054233268</v>
          </cell>
          <cell r="JP55">
            <v>2.368524670685535</v>
          </cell>
          <cell r="JQ55">
            <v>7.1158279999999996</v>
          </cell>
          <cell r="JR55">
            <v>5.4</v>
          </cell>
          <cell r="JS55">
            <v>1792.8033381489199</v>
          </cell>
          <cell r="JT55">
            <v>6.9379649587640104</v>
          </cell>
          <cell r="JU55">
            <v>678.82076878255418</v>
          </cell>
          <cell r="JV55">
            <v>630.51705044770995</v>
          </cell>
          <cell r="JW55">
            <v>1133874.7008624671</v>
          </cell>
          <cell r="JX55">
            <v>647.36</v>
          </cell>
          <cell r="JY55">
            <v>1160589.1689840851</v>
          </cell>
          <cell r="JZ55">
            <v>67.4825546754318</v>
          </cell>
          <cell r="KA55">
            <v>2.306660118420734</v>
          </cell>
          <cell r="KB55">
            <v>647.36</v>
          </cell>
          <cell r="KC55">
            <v>978.86499999999899</v>
          </cell>
          <cell r="KD55">
            <v>1319.13</v>
          </cell>
          <cell r="KE55">
            <v>-7.2311991191529312</v>
          </cell>
          <cell r="KF55">
            <v>-7.2554650588858491</v>
          </cell>
          <cell r="KG55">
            <v>-7.2424392310046768</v>
          </cell>
          <cell r="KH55">
            <v>6.2323703362072692E-2</v>
          </cell>
          <cell r="KI55">
            <v>1</v>
          </cell>
          <cell r="KJ55">
            <v>0.79458623968102904</v>
          </cell>
          <cell r="KK55">
            <v>0.955978510519368</v>
          </cell>
          <cell r="KL55">
            <v>26.438469999999999</v>
          </cell>
          <cell r="KM55">
            <v>26.438469999999999</v>
          </cell>
          <cell r="KN55">
            <v>0.9077094344339881</v>
          </cell>
          <cell r="KO55">
            <v>2.9739868736214911E-2</v>
          </cell>
          <cell r="KP55">
            <v>2.2101961013137609E-2</v>
          </cell>
          <cell r="KQ55">
            <v>2.8148477122596102E-2</v>
          </cell>
          <cell r="KR55">
            <v>1798.325200020108</v>
          </cell>
          <cell r="KS55">
            <v>-1.30012496269355</v>
          </cell>
          <cell r="KT55">
            <v>180.39921949289101</v>
          </cell>
          <cell r="KU55">
            <v>-8.6261336362050027</v>
          </cell>
          <cell r="KV55">
            <v>0.36599108736492519</v>
          </cell>
          <cell r="KW55">
            <v>197.42977579021479</v>
          </cell>
          <cell r="KX55">
            <v>179.74138205426581</v>
          </cell>
          <cell r="KY55">
            <v>72.43172523349611</v>
          </cell>
          <cell r="KZ55">
            <v>72.264509542689211</v>
          </cell>
          <cell r="LA55">
            <v>-1.0205582138121729</v>
          </cell>
          <cell r="LB55">
            <v>-0.1961061040205436</v>
          </cell>
          <cell r="LC55">
            <v>9.6932510000000001</v>
          </cell>
          <cell r="LD55">
            <v>19.7</v>
          </cell>
          <cell r="LE55">
            <v>2068.7858844729599</v>
          </cell>
          <cell r="LF55">
            <v>20.4369002031885</v>
          </cell>
          <cell r="LG55">
            <v>5777.8384025889118</v>
          </cell>
          <cell r="LH55">
            <v>5217.7780238515779</v>
          </cell>
          <cell r="LI55">
            <v>10604543.73822883</v>
          </cell>
          <cell r="LJ55">
            <v>4650.34</v>
          </cell>
          <cell r="LK55">
            <v>9620557.7499999851</v>
          </cell>
          <cell r="LL55">
            <v>777.21056296963002</v>
          </cell>
          <cell r="LM55">
            <v>-4.445172429529598</v>
          </cell>
          <cell r="LN55">
            <v>4612.63</v>
          </cell>
          <cell r="LO55">
            <v>7995.4025000000001</v>
          </cell>
          <cell r="LP55">
            <v>10732.89</v>
          </cell>
          <cell r="LQ55">
            <v>-7.5859449963163534</v>
          </cell>
          <cell r="LR55">
            <v>-7.5708207349875662</v>
          </cell>
          <cell r="LS55">
            <v>-7.5590315316312102</v>
          </cell>
          <cell r="LT55">
            <v>3.5098315643861747E-2</v>
          </cell>
          <cell r="LU55">
            <v>1</v>
          </cell>
          <cell r="LV55">
            <v>0.83308004376083</v>
          </cell>
          <cell r="LW55">
            <v>1.00119978627245</v>
          </cell>
          <cell r="LX55">
            <v>180.61565999999999</v>
          </cell>
          <cell r="LY55">
            <v>180.61565999999999</v>
          </cell>
          <cell r="LZ55">
            <v>0.93901201264786704</v>
          </cell>
          <cell r="MA55">
            <v>-1.096134562423993E-2</v>
          </cell>
          <cell r="MB55">
            <v>-1.844766713199639E-3</v>
          </cell>
          <cell r="MC55">
            <v>-1.539610124704548E-2</v>
          </cell>
          <cell r="MD55">
            <v>2032.38690679312</v>
          </cell>
          <cell r="ME55">
            <v>-0.54155917113939411</v>
          </cell>
          <cell r="MF55">
            <v>1243.5380043820601</v>
          </cell>
          <cell r="MG55">
            <v>1.343525127279799</v>
          </cell>
          <cell r="MH55">
            <v>3.4858487533995448</v>
          </cell>
          <cell r="MI55">
            <v>1227.0522490906751</v>
          </cell>
          <cell r="MJ55">
            <v>1201.650292635986</v>
          </cell>
          <cell r="MK55">
            <v>66.449550213356432</v>
          </cell>
          <cell r="ML55">
            <v>66.470088118020058</v>
          </cell>
          <cell r="MM55">
            <v>0.29751783944274018</v>
          </cell>
          <cell r="MN55">
            <v>0.22815552279675799</v>
          </cell>
          <cell r="MO55">
            <v>14.65263</v>
          </cell>
          <cell r="MP55">
            <v>15.3</v>
          </cell>
          <cell r="MQ55">
            <v>1693.4967901135501</v>
          </cell>
          <cell r="MR55">
            <v>243.700000676363</v>
          </cell>
          <cell r="MS55">
            <v>23547.29924906724</v>
          </cell>
          <cell r="MT55">
            <v>20097.000615108642</v>
          </cell>
          <cell r="MU55">
            <v>33755452.6586776</v>
          </cell>
          <cell r="MV55">
            <v>19938.400000000001</v>
          </cell>
          <cell r="MW55">
            <v>33765616.400000013</v>
          </cell>
          <cell r="MX55">
            <v>4281.9826532122006</v>
          </cell>
          <cell r="MY55">
            <v>0.97167952959478221</v>
          </cell>
          <cell r="MZ55">
            <v>19993.5</v>
          </cell>
          <cell r="NA55">
            <v>35425.406999999999</v>
          </cell>
          <cell r="NB55">
            <v>46715.38</v>
          </cell>
          <cell r="NC55">
            <v>-7.0687639957790678</v>
          </cell>
          <cell r="ND55">
            <v>-7.0855260084356626</v>
          </cell>
          <cell r="NE55">
            <v>-7.0819141093348614</v>
          </cell>
          <cell r="NF55">
            <v>4.3762671509465882E-2</v>
          </cell>
          <cell r="NG55">
            <v>1</v>
          </cell>
          <cell r="NH55">
            <v>0.931807670804638</v>
          </cell>
          <cell r="NI55">
            <v>0.97486043508771103</v>
          </cell>
          <cell r="NJ55">
            <v>1212.2760000000001</v>
          </cell>
          <cell r="NK55">
            <v>1212.2760000000001</v>
          </cell>
          <cell r="NL55">
            <v>0.88799453812396612</v>
          </cell>
          <cell r="NM55">
            <v>9.9411580756916459E-4</v>
          </cell>
          <cell r="NN55">
            <v>2.0483808616681858E-3</v>
          </cell>
          <cell r="NO55">
            <v>1.8210678850868248E-2</v>
          </cell>
          <cell r="NP55">
            <v>1679.6263932688901</v>
          </cell>
          <cell r="NQ55">
            <v>-0.37379009687734671</v>
          </cell>
          <cell r="NR55">
            <v>239.197378424004</v>
          </cell>
          <cell r="NS55">
            <v>0.79412163827179416</v>
          </cell>
          <cell r="NT55">
            <v>1.6738801436123609</v>
          </cell>
          <cell r="NU55">
            <v>237.31282592295551</v>
          </cell>
          <cell r="NV55">
            <v>235.25941774440241</v>
          </cell>
          <cell r="NW55">
            <v>68.541978359068978</v>
          </cell>
          <cell r="NX55">
            <v>68.30165242382536</v>
          </cell>
          <cell r="NY55">
            <v>-1.0968302879007299</v>
          </cell>
          <cell r="NZ55">
            <v>0.11002765228766979</v>
          </cell>
          <cell r="OA55">
            <v>7.1016279999999998</v>
          </cell>
          <cell r="OB55">
            <v>7.5</v>
          </cell>
          <cell r="OC55">
            <v>1596.1509029690801</v>
          </cell>
          <cell r="OD55">
            <v>59.5708226323476</v>
          </cell>
          <cell r="OE55">
            <v>2815.6065310491131</v>
          </cell>
          <cell r="OF55">
            <v>2615.6526292703002</v>
          </cell>
          <cell r="OG55">
            <v>4162527.596021458</v>
          </cell>
          <cell r="OH55">
            <v>2613.6</v>
          </cell>
          <cell r="OI55">
            <v>4171699.999999987</v>
          </cell>
          <cell r="OJ55">
            <v>744.54074443445199</v>
          </cell>
          <cell r="OK55">
            <v>1.759330685745353</v>
          </cell>
          <cell r="OL55">
            <v>2609.8000000000002</v>
          </cell>
          <cell r="OM55">
            <v>4122.3109999999906</v>
          </cell>
          <cell r="ON55">
            <v>5516.2</v>
          </cell>
          <cell r="OO55">
            <v>-6.7456718099684272</v>
          </cell>
          <cell r="OP55">
            <v>-6.7586766800350393</v>
          </cell>
          <cell r="OQ55">
            <v>-6.7521509187731921</v>
          </cell>
          <cell r="OR55">
            <v>6.1744487301483672E-2</v>
          </cell>
          <cell r="OS55">
            <v>1</v>
          </cell>
          <cell r="OT55">
            <v>1.2591490122320801</v>
          </cell>
          <cell r="OU55">
            <v>0.96951313399815897</v>
          </cell>
          <cell r="OV55">
            <v>231.905</v>
          </cell>
          <cell r="OW55">
            <v>231.905</v>
          </cell>
          <cell r="OX55">
            <v>0.974002427102032</v>
          </cell>
          <cell r="OY55">
            <v>1.3150189857028439E-2</v>
          </cell>
          <cell r="OZ55">
            <v>7.4375083752222081E-3</v>
          </cell>
          <cell r="PA55">
            <v>3.938353050546043E-2</v>
          </cell>
          <cell r="PB55">
            <v>1591.3915897856421</v>
          </cell>
          <cell r="PC55">
            <v>-0.33218275265884939</v>
          </cell>
          <cell r="PD55">
            <v>2454.86630284685</v>
          </cell>
          <cell r="PE55">
            <v>0.8006137615504727</v>
          </cell>
          <cell r="PF55">
            <v>1.469958034662322</v>
          </cell>
          <cell r="PG55">
            <v>2435.3684082261389</v>
          </cell>
          <cell r="PH55">
            <v>2419.3035558448378</v>
          </cell>
          <cell r="PI55">
            <v>63.812886437924448</v>
          </cell>
          <cell r="PJ55">
            <v>63.813055227069718</v>
          </cell>
          <cell r="PK55">
            <v>0.1182624065497961</v>
          </cell>
          <cell r="PL55">
            <v>1.980424178205098E-2</v>
          </cell>
          <cell r="PM55">
            <v>8.3570100000000007</v>
          </cell>
          <cell r="PN55">
            <v>9</v>
          </cell>
          <cell r="PO55">
            <v>1499.65295820389</v>
          </cell>
          <cell r="PP55">
            <v>530.52469503626503</v>
          </cell>
          <cell r="PQ55">
            <v>31129.752669629241</v>
          </cell>
          <cell r="PR55">
            <v>28528.23612605306</v>
          </cell>
          <cell r="PS55">
            <v>42658105.570664167</v>
          </cell>
          <cell r="PT55">
            <v>28328</v>
          </cell>
          <cell r="PU55">
            <v>42482168.999999791</v>
          </cell>
          <cell r="PV55">
            <v>7491.6730358042896</v>
          </cell>
          <cell r="PW55">
            <v>-0.45092583056087759</v>
          </cell>
          <cell r="PX55">
            <v>28781</v>
          </cell>
          <cell r="PY55">
            <v>48782.733500000002</v>
          </cell>
          <cell r="PZ55">
            <v>67135</v>
          </cell>
          <cell r="QA55">
            <v>-6.733700763067592</v>
          </cell>
          <cell r="QB55">
            <v>-6.7483536783987681</v>
          </cell>
          <cell r="QC55">
            <v>-6.7443613867636421</v>
          </cell>
          <cell r="QD55">
            <v>5.6488937655847067E-2</v>
          </cell>
          <cell r="QE55">
            <v>1</v>
          </cell>
          <cell r="QF55">
            <v>1.1152322673208199</v>
          </cell>
          <cell r="QG55">
            <v>0.95946683420948009</v>
          </cell>
          <cell r="QH55">
            <v>2355.3627999999999</v>
          </cell>
          <cell r="QI55">
            <v>2355.3627999999999</v>
          </cell>
          <cell r="QJ55">
            <v>0.96836236894565597</v>
          </cell>
          <cell r="QK55">
            <v>-1.0384151743048591E-2</v>
          </cell>
          <cell r="QL55">
            <v>-6.5448011113683003E-3</v>
          </cell>
          <cell r="QM55">
            <v>1.9203477428796269E-2</v>
          </cell>
          <cell r="QN55">
            <v>1495.294184406557</v>
          </cell>
          <cell r="QO55">
            <v>-0.22855206549077239</v>
          </cell>
          <cell r="QP55">
            <v>53.682978181634013</v>
          </cell>
          <cell r="QQ55">
            <v>1.9549773971096811</v>
          </cell>
          <cell r="QR55">
            <v>0.52712868022237735</v>
          </cell>
          <cell r="QS55">
            <v>52.653611968880547</v>
          </cell>
          <cell r="QT55">
            <v>53.401483645673387</v>
          </cell>
          <cell r="QU55">
            <v>59.129359909358932</v>
          </cell>
          <cell r="QV55">
            <v>58.348099473068679</v>
          </cell>
          <cell r="QW55">
            <v>1.044525237197202</v>
          </cell>
          <cell r="QX55">
            <v>0.66738398598484849</v>
          </cell>
          <cell r="QY55">
            <v>9.5791550000000001</v>
          </cell>
          <cell r="QZ55">
            <v>8.3000000000000007</v>
          </cell>
          <cell r="RA55">
            <v>1811.05745889932</v>
          </cell>
          <cell r="RB55">
            <v>10.7246273539192</v>
          </cell>
          <cell r="RC55">
            <v>1770.567535440819</v>
          </cell>
          <cell r="RD55">
            <v>1600.9621268412629</v>
          </cell>
          <cell r="RE55">
            <v>3021437.0513468338</v>
          </cell>
          <cell r="RF55">
            <v>1645.35</v>
          </cell>
          <cell r="RG55">
            <v>2979823.3899999959</v>
          </cell>
          <cell r="RH55">
            <v>115.803719757447</v>
          </cell>
          <cell r="RI55">
            <v>3.5206925595864909</v>
          </cell>
          <cell r="RJ55">
            <v>1645.35</v>
          </cell>
          <cell r="RK55">
            <v>3034.4904999999999</v>
          </cell>
          <cell r="RL55">
            <v>4090.87</v>
          </cell>
          <cell r="RM55">
            <v>-7.369861353556046</v>
          </cell>
          <cell r="RN55">
            <v>-7.4011548963129732</v>
          </cell>
          <cell r="RO55">
            <v>-7.3982370294271034</v>
          </cell>
          <cell r="RP55">
            <v>7.6716866400321382E-2</v>
          </cell>
          <cell r="RQ55">
            <v>1</v>
          </cell>
          <cell r="RR55">
            <v>0.64812537553514804</v>
          </cell>
          <cell r="RS55">
            <v>0.97268951479045096</v>
          </cell>
          <cell r="RT55">
            <v>52.21687</v>
          </cell>
          <cell r="RU55">
            <v>52.21687</v>
          </cell>
          <cell r="RV55">
            <v>0.92602407780174001</v>
          </cell>
          <cell r="RW55">
            <v>2.0867403756918711E-2</v>
          </cell>
          <cell r="RX55">
            <v>4.7542180226791591E-3</v>
          </cell>
          <cell r="RY55">
            <v>4.6642898845048082E-2</v>
          </cell>
          <cell r="RZ55">
            <v>1887.2632904241159</v>
          </cell>
          <cell r="SA55">
            <v>1.0983212550723209</v>
          </cell>
          <cell r="SB55">
            <v>48556.160393433303</v>
          </cell>
          <cell r="SC55">
            <v>3.677519536396034</v>
          </cell>
          <cell r="SD55">
            <v>2.5193210907178409</v>
          </cell>
          <cell r="SE55">
            <v>46833.836892083091</v>
          </cell>
          <cell r="SF55">
            <v>47362.935958643997</v>
          </cell>
          <cell r="SG55">
            <v>63.384251170904903</v>
          </cell>
          <cell r="SH55">
            <v>63.056104031101192</v>
          </cell>
          <cell r="SI55">
            <v>3.26422992523363</v>
          </cell>
          <cell r="SJ55">
            <v>1.6309071517340179</v>
          </cell>
          <cell r="SK55">
            <v>5.0438390000000002</v>
          </cell>
          <cell r="SL55">
            <v>3.6</v>
          </cell>
          <cell r="SM55">
            <v>1732.2304899826199</v>
          </cell>
          <cell r="SN55">
            <v>12387.068759383101</v>
          </cell>
          <cell r="SO55">
            <v>4744.5105729393772</v>
          </cell>
          <cell r="SP55">
            <v>4505.2050983023373</v>
          </cell>
          <cell r="SQ55">
            <v>7801855.8087868635</v>
          </cell>
          <cell r="SR55">
            <v>4597.51</v>
          </cell>
          <cell r="SS55">
            <v>7963946.9999999953</v>
          </cell>
          <cell r="ST55">
            <v>102251.237164836</v>
          </cell>
          <cell r="SU55">
            <v>6.8381229294134371E-2</v>
          </cell>
          <cell r="SV55">
            <v>4597.51</v>
          </cell>
          <cell r="SW55">
            <v>7524.2685000000001</v>
          </cell>
          <cell r="SX55">
            <v>9706.9599999999991</v>
          </cell>
          <cell r="SY55">
            <v>-3.5756224453338818</v>
          </cell>
          <cell r="SZ55">
            <v>-3.5868471024288451</v>
          </cell>
          <cell r="TA55">
            <v>-3.5983715513775238</v>
          </cell>
          <cell r="TB55">
            <v>7.981435048733948E-2</v>
          </cell>
          <cell r="TC55">
            <v>318.83388200000002</v>
          </cell>
          <cell r="TD55">
            <v>205.14061427553099</v>
          </cell>
          <cell r="TE55">
            <v>0.98780022748018792</v>
          </cell>
          <cell r="TF55">
            <v>136.604001202105</v>
          </cell>
          <cell r="TG55">
            <v>43553.983999999997</v>
          </cell>
          <cell r="TH55">
            <v>0.89364372684167503</v>
          </cell>
          <cell r="TI55">
            <v>-3.0473104323541361E-3</v>
          </cell>
          <cell r="TJ55">
            <v>1.3442651207242589E-2</v>
          </cell>
          <cell r="TK55">
            <v>7.4304654549028695E-2</v>
          </cell>
          <cell r="TL55">
            <v>1731.7426484593959</v>
          </cell>
          <cell r="TM55">
            <v>-0.42922390471865629</v>
          </cell>
          <cell r="TN55">
            <v>339.56086477663098</v>
          </cell>
          <cell r="TO55">
            <v>-2.9626666552887699</v>
          </cell>
          <cell r="TP55">
            <v>2.5405020044635411</v>
          </cell>
          <cell r="TQ55">
            <v>349.92806693315617</v>
          </cell>
          <cell r="TR55">
            <v>331.14804212861179</v>
          </cell>
          <cell r="TS55">
            <v>66.776898481271473</v>
          </cell>
          <cell r="TT55">
            <v>66.613631893154007</v>
          </cell>
          <cell r="TU55">
            <v>4.5328003595185962</v>
          </cell>
          <cell r="TV55">
            <v>7.8475786281368087</v>
          </cell>
          <cell r="TW55">
            <v>6.6015600816283948</v>
          </cell>
          <cell r="TX55">
            <v>5.8</v>
          </cell>
          <cell r="TY55">
            <v>1758.45663254039</v>
          </cell>
          <cell r="TZ55">
            <v>94.720620794691101</v>
          </cell>
          <cell r="UA55">
            <v>2397.6690838636609</v>
          </cell>
          <cell r="UB55">
            <v>2239.3855187337722</v>
          </cell>
          <cell r="UC55">
            <v>3877068.4198760791</v>
          </cell>
          <cell r="UD55">
            <v>2264.14</v>
          </cell>
          <cell r="UE55">
            <v>3981391.9999999991</v>
          </cell>
          <cell r="UF55">
            <v>954.81706829507152</v>
          </cell>
          <cell r="UG55">
            <v>4.0198307874228512E-2</v>
          </cell>
          <cell r="UH55">
            <v>2266.89</v>
          </cell>
          <cell r="UI55">
            <v>3599.3670000000002</v>
          </cell>
          <cell r="UJ55">
            <v>4890.41</v>
          </cell>
          <cell r="UK55">
            <v>-6.4520210532468401</v>
          </cell>
          <cell r="UL55">
            <v>-6.4402770613922051</v>
          </cell>
          <cell r="UM55">
            <v>-6.4046877210857591</v>
          </cell>
          <cell r="UN55">
            <v>9.0821280084876818E-2</v>
          </cell>
          <cell r="UO55">
            <v>1</v>
          </cell>
          <cell r="UP55">
            <v>1.1683947588744401</v>
          </cell>
          <cell r="UQ55">
            <v>0.98617298027050393</v>
          </cell>
          <cell r="UR55">
            <v>334.86574999999999</v>
          </cell>
          <cell r="US55">
            <v>334.86574999999999</v>
          </cell>
          <cell r="UT55">
            <v>1.04591352375101</v>
          </cell>
          <cell r="UU55" t="e">
            <v>#N/A</v>
          </cell>
          <cell r="UV55" t="e">
            <v>#N/A</v>
          </cell>
          <cell r="UW55">
            <v>1.669262167235375E-2</v>
          </cell>
          <cell r="UX55">
            <v>1731.3090521672709</v>
          </cell>
          <cell r="UY55">
            <v>2.484080684452827E-2</v>
          </cell>
          <cell r="UZ55">
            <v>1824.6932976455901</v>
          </cell>
          <cell r="VA55">
            <v>-0.6184252462843598</v>
          </cell>
          <cell r="VB55">
            <v>1.3628918370249821</v>
          </cell>
          <cell r="VC55">
            <v>1836.0478812772781</v>
          </cell>
          <cell r="VD55">
            <v>1800.159076537989</v>
          </cell>
          <cell r="VE55">
            <v>62.6776130872436</v>
          </cell>
          <cell r="VF55">
            <v>62.176952386868187</v>
          </cell>
          <cell r="VG55">
            <v>0.22379782234178691</v>
          </cell>
          <cell r="VH55">
            <v>0.32789752481869883</v>
          </cell>
          <cell r="VI55">
            <v>8.9596070000000001</v>
          </cell>
          <cell r="VJ55">
            <v>10.6</v>
          </cell>
          <cell r="VK55">
            <v>1690.2373660395299</v>
          </cell>
          <cell r="VL55">
            <v>322.13909580434699</v>
          </cell>
          <cell r="VM55">
            <v>27956.100193537972</v>
          </cell>
          <cell r="VN55">
            <v>25451.343483670731</v>
          </cell>
          <cell r="VO55">
            <v>42764404.564292938</v>
          </cell>
          <cell r="VP55">
            <v>25194</v>
          </cell>
          <cell r="VQ55">
            <v>42583840.199999914</v>
          </cell>
          <cell r="VR55">
            <v>5883.1460465587097</v>
          </cell>
          <cell r="VS55">
            <v>1.119546479921496</v>
          </cell>
          <cell r="VT55">
            <v>24717.7</v>
          </cell>
          <cell r="VU55">
            <v>44962.159</v>
          </cell>
          <cell r="VV55">
            <v>59877.2</v>
          </cell>
          <cell r="VW55">
            <v>-6.9473197439091692</v>
          </cell>
          <cell r="VX55">
            <v>-6.9514405279004023</v>
          </cell>
          <cell r="VY55">
            <v>-6.9438665984939112</v>
          </cell>
          <cell r="VZ55">
            <v>5.5821407385602768E-2</v>
          </cell>
          <cell r="WA55">
            <v>1</v>
          </cell>
          <cell r="WB55">
            <v>1.00469708689526</v>
          </cell>
          <cell r="WC55">
            <v>0.974270252591941</v>
          </cell>
          <cell r="WD55">
            <v>1777.7444</v>
          </cell>
          <cell r="WE55">
            <v>1777.7444</v>
          </cell>
          <cell r="WF55">
            <v>0.95526866883654904</v>
          </cell>
          <cell r="WG55">
            <v>1.1195464799213401E-2</v>
          </cell>
          <cell r="WH55">
            <v>1.0656811593416479E-3</v>
          </cell>
          <cell r="WI55">
            <v>1.424074231622895E-2</v>
          </cell>
          <cell r="WJ55">
            <v>1680.2415397729419</v>
          </cell>
          <cell r="WK55">
            <v>-0.1493134182739331</v>
          </cell>
          <cell r="WL55">
            <v>47.998056261588097</v>
          </cell>
          <cell r="WM55">
            <v>3.5748494496497858</v>
          </cell>
          <cell r="WN55">
            <v>0.89848829304837174</v>
          </cell>
          <cell r="WO55">
            <v>46.341420254654679</v>
          </cell>
          <cell r="WP55">
            <v>47.570639633552403</v>
          </cell>
          <cell r="WQ55">
            <v>69.132142819270399</v>
          </cell>
          <cell r="WR55">
            <v>69.060342817067578</v>
          </cell>
          <cell r="WS55">
            <v>2.0238748942686509</v>
          </cell>
          <cell r="WT55">
            <v>1.725406342133073</v>
          </cell>
          <cell r="WU55">
            <v>7.6633570000000004</v>
          </cell>
          <cell r="WV55">
            <v>6.2</v>
          </cell>
          <cell r="WW55">
            <v>1883.70081984991</v>
          </cell>
          <cell r="WX55">
            <v>9.9584881670823808</v>
          </cell>
          <cell r="WY55">
            <v>1473.0740320720349</v>
          </cell>
          <cell r="WZ55">
            <v>1360.18711012006</v>
          </cell>
          <cell r="XA55">
            <v>2553266.248432531</v>
          </cell>
          <cell r="XB55">
            <v>1383.18</v>
          </cell>
          <cell r="XC55">
            <v>2605497.299999998</v>
          </cell>
          <cell r="XD55">
            <v>88.962209719932105</v>
          </cell>
          <cell r="XE55">
            <v>-1.6006423585320111</v>
          </cell>
          <cell r="XF55">
            <v>1383.18</v>
          </cell>
          <cell r="XG55">
            <v>2133.02449999999</v>
          </cell>
          <cell r="XH55">
            <v>2819.2</v>
          </cell>
          <cell r="XI55">
            <v>-7.3022507449372203</v>
          </cell>
          <cell r="XJ55">
            <v>-7.3116715727963451</v>
          </cell>
          <cell r="XK55">
            <v>-7.3242125037905197</v>
          </cell>
          <cell r="XL55">
            <v>7.0127082311136457E-2</v>
          </cell>
          <cell r="XM55">
            <v>1</v>
          </cell>
          <cell r="XN55">
            <v>0.658697871033736</v>
          </cell>
          <cell r="XO55">
            <v>0.95727626447179204</v>
          </cell>
          <cell r="XP55">
            <v>45.947400000000002</v>
          </cell>
          <cell r="XQ55">
            <v>45.947400000000002</v>
          </cell>
          <cell r="XR55">
            <v>0.89778060834430806</v>
          </cell>
          <cell r="XS55">
            <v>1.8630279353317292E-2</v>
          </cell>
          <cell r="XT55">
            <v>1.948206155541455E-2</v>
          </cell>
          <cell r="XU55">
            <v>8.6019083990345357E-2</v>
          </cell>
          <cell r="XV55">
            <v>1877.143394049044</v>
          </cell>
          <cell r="XW55">
            <v>-0.29698081153757272</v>
          </cell>
          <cell r="XX55">
            <v>63.0952096662378</v>
          </cell>
          <cell r="XY55">
            <v>-0.69166930407639216</v>
          </cell>
          <cell r="XZ55">
            <v>0.40635465864655718</v>
          </cell>
          <cell r="YA55">
            <v>63.534659402776292</v>
          </cell>
          <cell r="YB55">
            <v>62.839856979913087</v>
          </cell>
          <cell r="YC55">
            <v>59.528849647250098</v>
          </cell>
          <cell r="YD55">
            <v>59.670344928478812</v>
          </cell>
          <cell r="YE55">
            <v>-0.95871382227228352</v>
          </cell>
          <cell r="YF55">
            <v>-0.13189769334536189</v>
          </cell>
          <cell r="YG55">
            <v>5.9941329999999997</v>
          </cell>
          <cell r="YH55">
            <v>5.6</v>
          </cell>
          <cell r="YI55">
            <v>1499.8522856823499</v>
          </cell>
          <cell r="YJ55">
            <v>10.194128807058799</v>
          </cell>
          <cell r="YK55">
            <v>280.38945906029812</v>
          </cell>
          <cell r="YL55">
            <v>446.30782887349619</v>
          </cell>
          <cell r="YM55">
            <v>668455.60895879648</v>
          </cell>
          <cell r="YN55">
            <v>447.35</v>
          </cell>
          <cell r="YO55">
            <v>670958.91999999923</v>
          </cell>
          <cell r="YP55">
            <v>139.60142665409501</v>
          </cell>
          <cell r="YQ55">
            <v>0.12724203202578721</v>
          </cell>
          <cell r="YR55">
            <v>264.06</v>
          </cell>
          <cell r="YS55">
            <v>469.89749999999901</v>
          </cell>
          <cell r="YT55">
            <v>608.80999999999995</v>
          </cell>
          <cell r="YU55">
            <v>-6.3046332181424534</v>
          </cell>
          <cell r="YV55">
            <v>-6.3021549958330043</v>
          </cell>
          <cell r="YW55">
            <v>-6.2952628441797884</v>
          </cell>
          <cell r="YX55">
            <v>5.505225514605399E-2</v>
          </cell>
          <cell r="YY55">
            <v>1</v>
          </cell>
          <cell r="YZ55">
            <v>1.2519486747755999</v>
          </cell>
          <cell r="ZA55">
            <v>0.95400839966158901</v>
          </cell>
          <cell r="ZB55">
            <v>60.193359999999998</v>
          </cell>
          <cell r="ZC55">
            <v>60.193359999999998</v>
          </cell>
          <cell r="ZD55">
            <v>0.94191780130271896</v>
          </cell>
          <cell r="ZE55">
            <v>1.272420320258303E-3</v>
          </cell>
          <cell r="ZF55">
            <v>1.2724203202582999E-3</v>
          </cell>
          <cell r="ZG55">
            <v>8.6571019880016808E-2</v>
          </cell>
          <cell r="ZH55">
            <v>1497.745649333584</v>
          </cell>
          <cell r="ZI55">
            <v>-0.44383986747611459</v>
          </cell>
          <cell r="ZJ55">
            <v>30.0715408035895</v>
          </cell>
          <cell r="ZK55">
            <v>3.5168930485816929</v>
          </cell>
          <cell r="ZL55">
            <v>3.1175137570020222</v>
          </cell>
          <cell r="ZM55">
            <v>29.04988733527442</v>
          </cell>
          <cell r="ZN55">
            <v>29.16239900280522</v>
          </cell>
          <cell r="ZO55">
            <v>68.280444416433326</v>
          </cell>
          <cell r="ZP55">
            <v>68.374517026513388</v>
          </cell>
          <cell r="ZQ55">
            <v>1.5702480928488249</v>
          </cell>
          <cell r="ZR55">
            <v>1.620335642049664</v>
          </cell>
          <cell r="ZS55">
            <v>8.4959059999999997</v>
          </cell>
          <cell r="ZT55">
            <v>7.4</v>
          </cell>
          <cell r="ZU55">
            <v>1899.4460879999999</v>
          </cell>
          <cell r="ZV55">
            <v>6.80708151413147</v>
          </cell>
          <cell r="ZW55">
            <v>977.45713871232078</v>
          </cell>
          <cell r="ZX55">
            <v>894.41329901703239</v>
          </cell>
          <cell r="ZY55">
            <v>1687190.1168642209</v>
          </cell>
          <cell r="ZZ55">
            <v>903.88</v>
          </cell>
          <cell r="AAA55">
            <v>1716871.3300214401</v>
          </cell>
          <cell r="AAB55">
            <v>75.570761758800742</v>
          </cell>
          <cell r="AAC55">
            <v>0.1720701947711234</v>
          </cell>
          <cell r="AAD55">
            <v>903.88</v>
          </cell>
          <cell r="AAE55">
            <v>1429.5635</v>
          </cell>
          <cell r="AAF55">
            <v>1926.25</v>
          </cell>
          <cell r="AAG55">
            <v>-7.4416043033129373</v>
          </cell>
          <cell r="AAH55">
            <v>-7.466730443219757</v>
          </cell>
          <cell r="AAI55">
            <v>-7.4648334884880123</v>
          </cell>
          <cell r="AAJ55">
            <v>6.6225392836604571E-2</v>
          </cell>
          <cell r="AAK55">
            <v>1</v>
          </cell>
          <cell r="AAL55">
            <v>0.72257486474134403</v>
          </cell>
          <cell r="AAM55">
            <v>0.93621541323347801</v>
          </cell>
          <cell r="AAN55">
            <v>28.15344</v>
          </cell>
          <cell r="AAO55">
            <v>28.15344</v>
          </cell>
          <cell r="AAP55">
            <v>0.88709370897371198</v>
          </cell>
          <cell r="AAQ55">
            <v>2.691582756515308E-2</v>
          </cell>
          <cell r="AAR55">
            <v>2.9756721278043869E-2</v>
          </cell>
          <cell r="AAS55">
            <v>3.7978941176552303E-2</v>
          </cell>
          <cell r="AAT55">
            <v>1886.365194612443</v>
          </cell>
          <cell r="AAU55">
            <v>-0.40645107615525639</v>
          </cell>
          <cell r="AAV55">
            <v>14.2827845723334</v>
          </cell>
          <cell r="AAW55">
            <v>4.2699399422955198</v>
          </cell>
          <cell r="AAX55">
            <v>5.8918364871153086</v>
          </cell>
          <cell r="AAY55">
            <v>13.69789277737927</v>
          </cell>
          <cell r="AAZ55">
            <v>13.488088455309111</v>
          </cell>
          <cell r="ABA55">
            <v>66.431255331757427</v>
          </cell>
          <cell r="ABB55">
            <v>66.314415502332949</v>
          </cell>
          <cell r="ABC55">
            <v>6.6740540114640368E-2</v>
          </cell>
          <cell r="ABD55">
            <v>1.603582044782303</v>
          </cell>
          <cell r="ABE55">
            <v>4.4339139999999997</v>
          </cell>
          <cell r="ABF55">
            <v>4</v>
          </cell>
          <cell r="ABG55">
            <v>1928.9636890903801</v>
          </cell>
          <cell r="ABH55">
            <v>2.72668175242582</v>
          </cell>
          <cell r="ABI55">
            <v>254.58269897384369</v>
          </cell>
          <cell r="ABJ55">
            <v>243.2947210424646</v>
          </cell>
          <cell r="ABK55">
            <v>465728.43795046868</v>
          </cell>
          <cell r="ABL55">
            <v>244.83</v>
          </cell>
          <cell r="ABM55">
            <v>472268.17999999778</v>
          </cell>
          <cell r="ABN55">
            <v>25.3157368285822</v>
          </cell>
          <cell r="ABO55">
            <v>3.0034813296575091</v>
          </cell>
          <cell r="ABP55">
            <v>244.83</v>
          </cell>
          <cell r="ABQ55">
            <v>383.90249999999997</v>
          </cell>
          <cell r="ABR55">
            <v>484.38</v>
          </cell>
          <cell r="ABS55">
            <v>-6.9643907207941389</v>
          </cell>
          <cell r="ABT55">
            <v>-6.9992686557890114</v>
          </cell>
          <cell r="ABU55">
            <v>-6.997139859697616</v>
          </cell>
          <cell r="ABV55">
            <v>6.4527715898881469E-2</v>
          </cell>
          <cell r="ABW55">
            <v>1</v>
          </cell>
          <cell r="ABX55">
            <v>0.86532355490966495</v>
          </cell>
          <cell r="ABY55">
            <v>0.95769700444100703</v>
          </cell>
          <cell r="ABZ55">
            <v>13.67858</v>
          </cell>
          <cell r="ACA55">
            <v>13.67858</v>
          </cell>
          <cell r="ACB55">
            <v>0.87420662081830602</v>
          </cell>
          <cell r="ACC55">
            <v>3.0034813296572399E-2</v>
          </cell>
          <cell r="ACD55">
            <v>1.1391959049100051E-2</v>
          </cell>
          <cell r="ACE55">
            <v>5.4486274020739398E-2</v>
          </cell>
          <cell r="ACF55">
            <v>1914.2562401474411</v>
          </cell>
          <cell r="ACG55">
            <v>0.2258026783791944</v>
          </cell>
          <cell r="ACH55">
            <v>830.21829804097399</v>
          </cell>
          <cell r="ACI55">
            <v>0.92278020565192964</v>
          </cell>
          <cell r="ACJ55">
            <v>0.92702090397280834</v>
          </cell>
          <cell r="ACK55">
            <v>822.62725655122188</v>
          </cell>
          <cell r="ACL55">
            <v>822.59269183312824</v>
          </cell>
          <cell r="ACM55">
            <v>75.181178315277563</v>
          </cell>
          <cell r="ACN55">
            <v>75.117448751760648</v>
          </cell>
          <cell r="ACO55">
            <v>-4.2404724980027453E-2</v>
          </cell>
          <cell r="ACP55">
            <v>0.23189931679796769</v>
          </cell>
          <cell r="ACQ55">
            <v>5.6762670000000002</v>
          </cell>
          <cell r="ACR55">
            <v>4.9000000000000004</v>
          </cell>
          <cell r="ACS55">
            <v>1451.0367482106601</v>
          </cell>
          <cell r="ACT55">
            <v>166.01261624627401</v>
          </cell>
          <cell r="ACU55">
            <v>9834.9788325194932</v>
          </cell>
          <cell r="ACV55">
            <v>9276.7191745922046</v>
          </cell>
          <cell r="ACW55">
            <v>13449827.79705001</v>
          </cell>
          <cell r="ACX55">
            <v>9361</v>
          </cell>
          <cell r="ACY55">
            <v>13583154.999999991</v>
          </cell>
          <cell r="ACZ55">
            <v>2116.2229482020098</v>
          </cell>
          <cell r="ADA55">
            <v>1.3688050657582269</v>
          </cell>
          <cell r="ADB55">
            <v>9203</v>
          </cell>
          <cell r="ADC55">
            <v>13092.802</v>
          </cell>
          <cell r="ADD55">
            <v>17232</v>
          </cell>
          <cell r="ADE55">
            <v>-6.6342188138083564</v>
          </cell>
          <cell r="ADF55">
            <v>-6.6398707905559293</v>
          </cell>
          <cell r="ADG55">
            <v>-6.6369926222613111</v>
          </cell>
          <cell r="ADH55">
            <v>6.3719844745128235E-2</v>
          </cell>
          <cell r="ADI55">
            <v>1</v>
          </cell>
          <cell r="ADJ55">
            <v>1.14558368979359</v>
          </cell>
          <cell r="ADK55">
            <v>0.94827228195004698</v>
          </cell>
          <cell r="ADL55">
            <v>787.27300000000002</v>
          </cell>
          <cell r="ADM55">
            <v>787.27300000000002</v>
          </cell>
          <cell r="ADN55">
            <v>0.90069482924557998</v>
          </cell>
          <cell r="ADO55">
            <v>1.368805065758091E-2</v>
          </cell>
          <cell r="ADP55">
            <v>8.1508647878987713E-3</v>
          </cell>
          <cell r="ADQ55">
            <v>1.806555227528403E-2</v>
          </cell>
          <cell r="ADR55">
            <v>1449.847466967356</v>
          </cell>
          <cell r="ADS55">
            <v>0.1136726993148818</v>
          </cell>
          <cell r="ADT55">
            <v>2306.3649921843498</v>
          </cell>
          <cell r="ADU55">
            <v>2.320330421282923</v>
          </cell>
          <cell r="ADV55">
            <v>1.839089447325803</v>
          </cell>
          <cell r="ADW55">
            <v>2254.0632762700889</v>
          </cell>
          <cell r="ADX55">
            <v>2264.7148601787831</v>
          </cell>
          <cell r="ADY55">
            <v>57.967029598090448</v>
          </cell>
          <cell r="ADZ55">
            <v>58.788131991451522</v>
          </cell>
          <cell r="AEA55">
            <v>5.1814193065363936</v>
          </cell>
          <cell r="AEB55">
            <v>2.019607908189069</v>
          </cell>
          <cell r="AEC55">
            <v>4.9565359999999998</v>
          </cell>
          <cell r="AED55">
            <v>3.9</v>
          </cell>
          <cell r="AEE55">
            <v>2002.1514841163801</v>
          </cell>
          <cell r="AEF55">
            <v>416.83599783648401</v>
          </cell>
          <cell r="AEG55">
            <v>17311.194845074071</v>
          </cell>
          <cell r="AEH55">
            <v>16453.15924054783</v>
          </cell>
          <cell r="AEI55">
            <v>33365876.293528121</v>
          </cell>
          <cell r="AEJ55">
            <v>16403.7</v>
          </cell>
          <cell r="AEK55">
            <v>32842692.29999987</v>
          </cell>
          <cell r="AEL55">
            <v>4258.59111281474</v>
          </cell>
          <cell r="AEM55">
            <v>2.0597499821551009</v>
          </cell>
          <cell r="AEN55">
            <v>16403.7</v>
          </cell>
          <cell r="AEO55">
            <v>29446.751</v>
          </cell>
          <cell r="AEP55">
            <v>37956.269999999997</v>
          </cell>
          <cell r="AEQ55">
            <v>-6.4311206972915222</v>
          </cell>
          <cell r="AER55">
            <v>-6.4659268777132759</v>
          </cell>
          <cell r="AES55">
            <v>-6.464331787959237</v>
          </cell>
          <cell r="AET55">
            <v>6.1010269102871627E-2</v>
          </cell>
          <cell r="AEU55">
            <v>4.2610659999999996</v>
          </cell>
          <cell r="AEV55">
            <v>2.5786708539429499</v>
          </cell>
          <cell r="AEW55">
            <v>0.97067103808024802</v>
          </cell>
          <cell r="AEX55">
            <v>504.00228487425397</v>
          </cell>
          <cell r="AEY55">
            <v>2147.587</v>
          </cell>
          <cell r="AEZ55">
            <v>0.90147440973687099</v>
          </cell>
          <cell r="AFA55">
            <v>5.0046683550974969E-3</v>
          </cell>
          <cell r="AFB55">
            <v>-1.501685527622431E-4</v>
          </cell>
          <cell r="AFC55">
            <v>5.7666466924564848E-2</v>
          </cell>
          <cell r="AFD55">
            <v>2027.931280899531</v>
          </cell>
          <cell r="AFE55">
            <v>-0.15679782889457261</v>
          </cell>
          <cell r="AFF55">
            <v>213.14853920188099</v>
          </cell>
          <cell r="AFG55">
            <v>2.0582797729492341</v>
          </cell>
          <cell r="AFH55">
            <v>2.2684428983870801</v>
          </cell>
          <cell r="AFI55">
            <v>208.84982548802131</v>
          </cell>
          <cell r="AFJ55">
            <v>208.42063608386351</v>
          </cell>
          <cell r="AFK55">
            <v>68.173399697059352</v>
          </cell>
          <cell r="AFL55">
            <v>67.741440610960723</v>
          </cell>
          <cell r="AFM55">
            <v>0.88689739268721368</v>
          </cell>
          <cell r="AFN55">
            <v>0.69609702268902396</v>
          </cell>
          <cell r="AFO55">
            <v>8.5349760000000003</v>
          </cell>
          <cell r="AFP55">
            <v>7.2</v>
          </cell>
          <cell r="AFQ55">
            <v>1873.9885903786001</v>
          </cell>
          <cell r="AFR55">
            <v>38.033191890239003</v>
          </cell>
          <cell r="AFS55">
            <v>5292.030775504878</v>
          </cell>
          <cell r="AFT55">
            <v>4840.3572189029228</v>
          </cell>
          <cell r="AFU55">
            <v>9017041.7380934153</v>
          </cell>
          <cell r="AFV55">
            <v>4942.32</v>
          </cell>
          <cell r="AFW55">
            <v>9261851.2899999619</v>
          </cell>
          <cell r="AFX55">
            <v>603.35228347112195</v>
          </cell>
          <cell r="AFY55">
            <v>2.2208401115472181</v>
          </cell>
          <cell r="AFZ55">
            <v>4966.38</v>
          </cell>
          <cell r="AGA55">
            <v>7812.1025</v>
          </cell>
          <cell r="AGB55">
            <v>10334.629999999999</v>
          </cell>
          <cell r="AGC55">
            <v>-7.3058055771296218</v>
          </cell>
          <cell r="AGD55">
            <v>-7.3095843964591758</v>
          </cell>
          <cell r="AGE55">
            <v>-7.3087674464418013</v>
          </cell>
          <cell r="AGF55">
            <v>6.0253888706979529E-2</v>
          </cell>
          <cell r="AGG55">
            <v>1</v>
          </cell>
          <cell r="AGH55">
            <v>0.84247448404779002</v>
          </cell>
          <cell r="AGI55">
            <v>0.96175958215617097</v>
          </cell>
          <cell r="AGJ55">
            <v>204.99764999999999</v>
          </cell>
          <cell r="AGK55">
            <v>204.99764999999999</v>
          </cell>
          <cell r="AGL55">
            <v>0.89061591810595697</v>
          </cell>
          <cell r="AGM55">
            <v>2.1668245901060181E-2</v>
          </cell>
          <cell r="AGN55">
            <v>2.339367421684975E-2</v>
          </cell>
          <cell r="AGO55">
            <v>3.1480716306685218E-2</v>
          </cell>
          <cell r="AGP55">
            <v>1862.887661034478</v>
          </cell>
          <cell r="AGQ55">
            <v>-0.1059894804010475</v>
          </cell>
          <cell r="AGR55">
            <v>1068.51049772279</v>
          </cell>
          <cell r="AGS55">
            <v>1.425046120667339</v>
          </cell>
          <cell r="AGT55">
            <v>3.7819080987979041</v>
          </cell>
          <cell r="AGU55">
            <v>1053.4976700445</v>
          </cell>
          <cell r="AGV55">
            <v>1029.572993305917</v>
          </cell>
          <cell r="AGW55">
            <v>61.398084535745227</v>
          </cell>
          <cell r="AGX55">
            <v>61.365209288566547</v>
          </cell>
          <cell r="AGY55">
            <v>5.1056760112831334</v>
          </cell>
          <cell r="AGZ55">
            <v>4.0290824497714262</v>
          </cell>
          <cell r="AHA55">
            <v>5.7201409999999999</v>
          </cell>
          <cell r="AHB55">
            <v>5.3</v>
          </cell>
          <cell r="AHC55">
            <v>1786.9826479999999</v>
          </cell>
          <cell r="AHD55">
            <v>218.15819870000001</v>
          </cell>
          <cell r="AHE55">
            <v>9117.3964147799252</v>
          </cell>
          <cell r="AHF55">
            <v>8595.8684843255687</v>
          </cell>
          <cell r="AHG55">
            <v>15446208.5466823</v>
          </cell>
          <cell r="AHH55">
            <v>8638.7999999999993</v>
          </cell>
          <cell r="AHI55">
            <v>15437385.699542399</v>
          </cell>
          <cell r="AHJ55">
            <v>1991.69721608539</v>
          </cell>
          <cell r="AHK55">
            <v>-1.8457000234487051</v>
          </cell>
          <cell r="AHL55">
            <v>8638.7999999999993</v>
          </cell>
          <cell r="AHM55">
            <v>14857.5985</v>
          </cell>
          <cell r="AHN55">
            <v>19483.84</v>
          </cell>
          <cell r="AHO55">
            <v>-6.4438357492426253</v>
          </cell>
          <cell r="AHP55">
            <v>-6.4878608589705831</v>
          </cell>
          <cell r="AHQ55">
            <v>-6.4583570120072107</v>
          </cell>
          <cell r="AHR55">
            <v>9.0639117607577743E-2</v>
          </cell>
          <cell r="AHS55">
            <v>4.6539989999999998</v>
          </cell>
          <cell r="AHT55">
            <v>2.4564951279627598</v>
          </cell>
          <cell r="AHU55">
            <v>0.93367229442086597</v>
          </cell>
          <cell r="AHV55">
            <v>206.20122608535101</v>
          </cell>
          <cell r="AHW55">
            <v>959.66030000000001</v>
          </cell>
          <cell r="AHX55">
            <v>0.88474615540772106</v>
          </cell>
          <cell r="AHY55">
            <v>3.157922847143016E-2</v>
          </cell>
          <cell r="AHZ55">
            <v>6.230781088126161E-2</v>
          </cell>
          <cell r="AIA55">
            <v>-4.8353403006483799E-3</v>
          </cell>
          <cell r="AIB55">
            <v>1796.9340241591899</v>
          </cell>
          <cell r="AIC55">
            <v>0.12967529554215321</v>
          </cell>
          <cell r="AID55">
            <v>4996.3369966760001</v>
          </cell>
          <cell r="AIE55">
            <v>2.6782783590695299E-2</v>
          </cell>
          <cell r="AIF55">
            <v>0.68468893711148837</v>
          </cell>
          <cell r="AIG55">
            <v>4994.9991968507511</v>
          </cell>
          <cell r="AIH55">
            <v>4962.3602649224586</v>
          </cell>
          <cell r="AII55">
            <v>74.331699111515462</v>
          </cell>
          <cell r="AIJ55">
            <v>74.211779558777295</v>
          </cell>
          <cell r="AIK55">
            <v>2.8321406100317859E-3</v>
          </cell>
          <cell r="AIL55">
            <v>0.55603410579765367</v>
          </cell>
          <cell r="AIM55">
            <v>6.7922209999999996</v>
          </cell>
          <cell r="AIN55">
            <v>6.5</v>
          </cell>
          <cell r="AIO55">
            <v>1615.9869651568599</v>
          </cell>
          <cell r="AIP55">
            <v>1210.56099935717</v>
          </cell>
          <cell r="AIQ55">
            <v>5537.6826196170559</v>
          </cell>
          <cell r="AIR55">
            <v>5161.5509778140758</v>
          </cell>
          <cell r="AIS55">
            <v>8310471.408590788</v>
          </cell>
          <cell r="AIT55">
            <v>5186.1000000000004</v>
          </cell>
          <cell r="AIU55">
            <v>8380669.9999999916</v>
          </cell>
          <cell r="AIV55">
            <v>16955.7590291046</v>
          </cell>
          <cell r="AIW55">
            <v>1.838299080142769</v>
          </cell>
          <cell r="AIX55">
            <v>5058.6000000000004</v>
          </cell>
          <cell r="AIY55">
            <v>7461.9994999999899</v>
          </cell>
          <cell r="AIZ55">
            <v>10175.209999999999</v>
          </cell>
          <cell r="AJA55">
            <v>-5.2539016390163384</v>
          </cell>
          <cell r="AJB55">
            <v>-5.246280233985857</v>
          </cell>
          <cell r="AJC55">
            <v>-5.2487019375080974</v>
          </cell>
          <cell r="AJD55">
            <v>4.8901384439852459E-2</v>
          </cell>
          <cell r="AJE55">
            <v>10.256232000000001</v>
          </cell>
          <cell r="AJF55">
            <v>13.0758128209555</v>
          </cell>
          <cell r="AJG55">
            <v>0.98029893685505898</v>
          </cell>
          <cell r="AJH55">
            <v>467.256785922939</v>
          </cell>
          <cell r="AJI55">
            <v>4792.2939999999999</v>
          </cell>
          <cell r="AJJ55">
            <v>0.95890424592162105</v>
          </cell>
          <cell r="AJK55">
            <v>1.175035955357321E-2</v>
          </cell>
          <cell r="AJL55">
            <v>6.6627196898288799E-3</v>
          </cell>
          <cell r="AJM55">
            <v>3.5252447783521927E-2</v>
          </cell>
          <cell r="AJN55">
            <v>1610.0725236100029</v>
          </cell>
          <cell r="AJO55">
            <v>-0.33228710569368491</v>
          </cell>
          <cell r="AJP55">
            <v>47.079058972196201</v>
          </cell>
          <cell r="AJQ55">
            <v>2.3267191006601351</v>
          </cell>
          <cell r="AJR55">
            <v>1.9616827612911389</v>
          </cell>
          <cell r="AJS55">
            <v>46.008568813668219</v>
          </cell>
          <cell r="AJT55">
            <v>46.173285588485157</v>
          </cell>
          <cell r="AJU55">
            <v>68.399783385990446</v>
          </cell>
          <cell r="AJV55">
            <v>67.8935774262103</v>
          </cell>
          <cell r="AJW55">
            <v>2.7315755254996081</v>
          </cell>
          <cell r="AJX55">
            <v>1.4544182360532789</v>
          </cell>
          <cell r="AJY55">
            <v>5.4620980000000001</v>
          </cell>
          <cell r="AJZ55">
            <v>5.0999999999999996</v>
          </cell>
          <cell r="AKA55">
            <v>1602.94622286654</v>
          </cell>
          <cell r="AKB55">
            <v>9.1296656099068514</v>
          </cell>
          <cell r="AKC55">
            <v>1067.7816418515761</v>
          </cell>
          <cell r="AKD55">
            <v>1009.458362147633</v>
          </cell>
          <cell r="AKE55">
            <v>1634314.5272233179</v>
          </cell>
          <cell r="AKF55">
            <v>1020.88</v>
          </cell>
          <cell r="AKG55">
            <v>1636415.739999993</v>
          </cell>
          <cell r="AKH55">
            <v>91.240251227034392</v>
          </cell>
          <cell r="AKI55">
            <v>0.90899637090895435</v>
          </cell>
          <cell r="AKJ55">
            <v>1020.88</v>
          </cell>
          <cell r="AKK55">
            <v>1572.7284999999999</v>
          </cell>
          <cell r="AKL55">
            <v>2071.96</v>
          </cell>
          <cell r="AKM55">
            <v>-7.0281076328475454</v>
          </cell>
          <cell r="AKN55">
            <v>-7.0533923306622661</v>
          </cell>
          <cell r="AKO55">
            <v>-7.0502731113605641</v>
          </cell>
          <cell r="AKP55">
            <v>9.2955485732746021E-2</v>
          </cell>
          <cell r="AKQ55">
            <v>1</v>
          </cell>
          <cell r="AKR55">
            <v>0.83714223414252398</v>
          </cell>
          <cell r="AKS55">
            <v>0.96566161245595494</v>
          </cell>
          <cell r="AKT55">
            <v>45.462440000000001</v>
          </cell>
          <cell r="AKU55">
            <v>45.462440000000001</v>
          </cell>
          <cell r="AKV55">
            <v>0.89332849406990311</v>
          </cell>
          <cell r="AKW55">
            <v>7.8800178943076726E-3</v>
          </cell>
          <cell r="AKX55">
            <v>5.16225683555819E-3</v>
          </cell>
          <cell r="AKY55">
            <v>4.5666257832373588E-2</v>
          </cell>
          <cell r="AKZ55">
            <v>1619.0014254241221</v>
          </cell>
          <cell r="ALA55">
            <v>-0.78292486657216553</v>
          </cell>
          <cell r="ALB55">
            <v>94.669386151132002</v>
          </cell>
          <cell r="ALC55">
            <v>1.73907405030489</v>
          </cell>
          <cell r="ALD55">
            <v>1.8068159874667029</v>
          </cell>
          <cell r="ALE55">
            <v>93.051157615531991</v>
          </cell>
          <cell r="ALF55">
            <v>92.989241666085135</v>
          </cell>
          <cell r="ALG55">
            <v>60.723860143695603</v>
          </cell>
          <cell r="ALH55">
            <v>60.555614134933393</v>
          </cell>
          <cell r="ALI55">
            <v>2.4371158100190189</v>
          </cell>
          <cell r="ALJ55">
            <v>2.001144637967212</v>
          </cell>
          <cell r="ALK55">
            <v>8.6627919999999996</v>
          </cell>
          <cell r="ALL55">
            <v>6.5</v>
          </cell>
          <cell r="ALM55">
            <v>1703.9253688168901</v>
          </cell>
          <cell r="ALN55">
            <v>19.664641527034199</v>
          </cell>
          <cell r="ALO55">
            <v>2580.9574828388832</v>
          </cell>
          <cell r="ALP55">
            <v>2357.3745044921152</v>
          </cell>
          <cell r="ALQ55">
            <v>3988596.4609139692</v>
          </cell>
          <cell r="ALR55">
            <v>2419.9</v>
          </cell>
          <cell r="ALS55">
            <v>4123328.999999993</v>
          </cell>
          <cell r="ALT55">
            <v>132.245707683056</v>
          </cell>
          <cell r="ALU55">
            <v>0.68405828468263152</v>
          </cell>
          <cell r="ALV55">
            <v>2419.9</v>
          </cell>
          <cell r="ALW55">
            <v>4262.1274999999996</v>
          </cell>
          <cell r="ALX55">
            <v>5446.01</v>
          </cell>
          <cell r="ALY55">
            <v>-7.060152302016788</v>
          </cell>
          <cell r="ALZ55">
            <v>-7.0543073757477446</v>
          </cell>
          <cell r="AMA55">
            <v>-7.0557996169643742</v>
          </cell>
          <cell r="AMB55">
            <v>0.1333063498149466</v>
          </cell>
          <cell r="AMC55">
            <v>1</v>
          </cell>
          <cell r="AMD55">
            <v>0.77577235793538502</v>
          </cell>
          <cell r="AME55">
            <v>0.95359074005066202</v>
          </cell>
          <cell r="AMF55">
            <v>90.275850000000005</v>
          </cell>
          <cell r="AMG55">
            <v>90.275850000000005</v>
          </cell>
          <cell r="AMH55">
            <v>0.90715055645392795</v>
          </cell>
          <cell r="AMI55">
            <v>2.020992034372757E-2</v>
          </cell>
          <cell r="AMJ55">
            <v>9.1331588963489731E-3</v>
          </cell>
          <cell r="AMK55">
            <v>1.3573661008452909E-2</v>
          </cell>
          <cell r="AML55">
            <v>1691.9655546089371</v>
          </cell>
          <cell r="AMM55">
            <v>-1.264817052652589</v>
          </cell>
          <cell r="AMN55">
            <v>2307.4587687370899</v>
          </cell>
          <cell r="AMO55">
            <v>1.2031915549196801</v>
          </cell>
          <cell r="AMP55">
            <v>2.8665526799903418</v>
          </cell>
          <cell r="AMQ55">
            <v>2280.025692159033</v>
          </cell>
          <cell r="AMR55">
            <v>2243.1574779368862</v>
          </cell>
          <cell r="AMS55">
            <v>68.968924785021372</v>
          </cell>
          <cell r="AMT55">
            <v>68.880224740004934</v>
          </cell>
          <cell r="AMU55">
            <v>9.1377743663922928E-2</v>
          </cell>
          <cell r="AMV55">
            <v>0.49118181868061939</v>
          </cell>
          <cell r="AMW55">
            <v>4.869942</v>
          </cell>
          <cell r="AMX55">
            <v>4.0999999999999996</v>
          </cell>
          <cell r="AMY55">
            <v>1533.17019276358</v>
          </cell>
          <cell r="AMZ55">
            <v>399.29419894052802</v>
          </cell>
          <cell r="ANA55">
            <v>33852.721099882627</v>
          </cell>
          <cell r="ANB55">
            <v>32204.113216896589</v>
          </cell>
          <cell r="ANC55">
            <v>49171270.29995957</v>
          </cell>
          <cell r="AND55">
            <v>32506.56581</v>
          </cell>
          <cell r="ANE55">
            <v>49838097.768999703</v>
          </cell>
          <cell r="ANF55">
            <v>4913.2220701313299</v>
          </cell>
          <cell r="ANG55">
            <v>-0.1643666195167981</v>
          </cell>
          <cell r="ANH55">
            <v>32443</v>
          </cell>
          <cell r="ANI55">
            <v>49147.228000000003</v>
          </cell>
          <cell r="ANJ55">
            <v>66288.926999999909</v>
          </cell>
          <cell r="ANK55">
            <v>-6.7517764054590534</v>
          </cell>
          <cell r="ANL55">
            <v>-6.7622120791022322</v>
          </cell>
          <cell r="ANM55">
            <v>-6.7549808887489826</v>
          </cell>
          <cell r="ANN55">
            <v>6.7743182876259064E-2</v>
          </cell>
          <cell r="ANO55">
            <v>0.88466</v>
          </cell>
          <cell r="ANP55">
            <v>1.0142775358998499</v>
          </cell>
          <cell r="ANQ55">
            <v>0.93775085236826694</v>
          </cell>
          <cell r="ANR55">
            <v>2432.91660072796</v>
          </cell>
          <cell r="ANS55">
            <v>2152.3040000000001</v>
          </cell>
          <cell r="ANT55">
            <v>0.87860268401059305</v>
          </cell>
          <cell r="ANU55">
            <v>3.227342177264312E-3</v>
          </cell>
          <cell r="ANV55">
            <v>-1.424730189686295E-3</v>
          </cell>
          <cell r="ANW55">
            <v>-1.5221352700747061E-3</v>
          </cell>
          <cell r="ANX55">
            <v>1526.8630428910801</v>
          </cell>
          <cell r="ANY55">
            <v>-0.18614346509927551</v>
          </cell>
          <cell r="ANZ55">
            <v>21276.465624448101</v>
          </cell>
          <cell r="AOA55">
            <v>0.68902756079285421</v>
          </cell>
          <cell r="AOB55">
            <v>0.71031322180610257</v>
          </cell>
          <cell r="AOC55">
            <v>21130.86811927153</v>
          </cell>
          <cell r="AOD55">
            <v>21126.401997766061</v>
          </cell>
          <cell r="AOE55">
            <v>69.937447318627292</v>
          </cell>
          <cell r="AOF55">
            <v>69.367544109349538</v>
          </cell>
          <cell r="AOG55">
            <v>0.95575796144666825</v>
          </cell>
          <cell r="AOH55">
            <v>0.80512489248523167</v>
          </cell>
          <cell r="AOI55">
            <v>4.9783660000000003</v>
          </cell>
          <cell r="AOJ55">
            <v>3.9</v>
          </cell>
          <cell r="AOK55">
            <v>1677.1870057184501</v>
          </cell>
          <cell r="AOL55">
            <v>4515.5448724629796</v>
          </cell>
          <cell r="AOM55">
            <v>169657.13574562719</v>
          </cell>
          <cell r="AON55">
            <v>161210.98258309299</v>
          </cell>
          <cell r="AOO55">
            <v>270506489.02309477</v>
          </cell>
          <cell r="AOP55">
            <v>164380</v>
          </cell>
          <cell r="AOQ55">
            <v>275695999.99999881</v>
          </cell>
          <cell r="AOR55">
            <v>48778.864986109496</v>
          </cell>
          <cell r="AOS55">
            <v>0.18312065832790661</v>
          </cell>
          <cell r="AOT55">
            <v>162883</v>
          </cell>
          <cell r="AOU55">
            <v>244577.11156413899</v>
          </cell>
          <cell r="AOV55">
            <v>328794</v>
          </cell>
          <cell r="AOW55">
            <v>-6.4455375894213036</v>
          </cell>
          <cell r="AOX55">
            <v>-6.4384884419748847</v>
          </cell>
          <cell r="AOY55">
            <v>-6.4400524659958931</v>
          </cell>
          <cell r="AOZ55">
            <v>7.1340633597923336E-2</v>
          </cell>
          <cell r="APA55">
            <v>1.180388</v>
          </cell>
          <cell r="APB55">
            <v>1.4748511214906399</v>
          </cell>
          <cell r="APC55">
            <v>0.93874050408729004</v>
          </cell>
          <cell r="APD55">
            <v>17499.767872936602</v>
          </cell>
          <cell r="APE55">
            <v>20656.516</v>
          </cell>
          <cell r="APF55">
            <v>0.94865803152434391</v>
          </cell>
          <cell r="APG55">
            <v>1.8312065832786001E-3</v>
          </cell>
          <cell r="APH55">
            <v>2.3382991895062499E-3</v>
          </cell>
          <cell r="API55">
            <v>7.8080463556531296E-2</v>
          </cell>
          <cell r="APJ55">
            <v>1677.9656366381089</v>
          </cell>
          <cell r="APK55">
            <v>0.1131320463858998</v>
          </cell>
        </row>
        <row r="56">
          <cell r="A56">
            <v>2019</v>
          </cell>
          <cell r="B56">
            <v>405.96797865300198</v>
          </cell>
          <cell r="C56">
            <v>2.0328820752006478</v>
          </cell>
          <cell r="D56">
            <v>2.9394317500051499</v>
          </cell>
          <cell r="E56">
            <v>397.87955646866271</v>
          </cell>
          <cell r="F56">
            <v>394.37557770759872</v>
          </cell>
          <cell r="G56">
            <v>70.744306108247102</v>
          </cell>
          <cell r="H56">
            <v>70.548731921720417</v>
          </cell>
          <cell r="I56">
            <v>4.9711761623427719E-2</v>
          </cell>
          <cell r="J56">
            <v>0.45830182539425829</v>
          </cell>
          <cell r="K56">
            <v>5.4447869999999998</v>
          </cell>
          <cell r="L56">
            <v>4.8</v>
          </cell>
          <cell r="M56">
            <v>1614.2135291777499</v>
          </cell>
          <cell r="N56">
            <v>100.966762947495</v>
          </cell>
          <cell r="O56">
            <v>4766.0627988976248</v>
          </cell>
          <cell r="P56">
            <v>4506.5608312114109</v>
          </cell>
          <cell r="Q56">
            <v>7148807.9665637342</v>
          </cell>
          <cell r="R56">
            <v>4549.87</v>
          </cell>
          <cell r="S56">
            <v>7344461.7099999692</v>
          </cell>
          <cell r="T56">
            <v>1277.7389873708601</v>
          </cell>
          <cell r="U56">
            <v>-3.9431857276261972E-2</v>
          </cell>
          <cell r="V56">
            <v>4428.79</v>
          </cell>
          <cell r="W56">
            <v>6755.7030000000004</v>
          </cell>
          <cell r="X56">
            <v>8877.64</v>
          </cell>
          <cell r="Y56">
            <v>-6.7733693973218418</v>
          </cell>
          <cell r="Z56">
            <v>-6.7774909082438857</v>
          </cell>
          <cell r="AA56">
            <v>-6.775943763873709</v>
          </cell>
          <cell r="AB56">
            <v>6.2247012054527248E-2</v>
          </cell>
          <cell r="AC56">
            <v>1</v>
          </cell>
          <cell r="AD56">
            <v>1.1354017281884301</v>
          </cell>
          <cell r="AE56">
            <v>0.974724093542921</v>
          </cell>
          <cell r="AF56">
            <v>395.70677000000001</v>
          </cell>
          <cell r="AG56">
            <v>395.70677000000001</v>
          </cell>
          <cell r="AH56">
            <v>0.93626691830920195</v>
          </cell>
          <cell r="AI56">
            <v>-3.9431857275909813E-4</v>
          </cell>
          <cell r="AJ56">
            <v>4.0266940507552541E-3</v>
          </cell>
          <cell r="AK56">
            <v>1.8128404068080251E-2</v>
          </cell>
          <cell r="AL56">
            <v>1586.3112103253379</v>
          </cell>
          <cell r="AM56">
            <v>-0.61506959354113988</v>
          </cell>
          <cell r="AN56">
            <v>487.09739988820098</v>
          </cell>
          <cell r="AO56">
            <v>0.91420354155116179</v>
          </cell>
          <cell r="AP56">
            <v>1.1861506350125279</v>
          </cell>
          <cell r="AQ56">
            <v>482.68467945410669</v>
          </cell>
          <cell r="AR56">
            <v>481.38741994959838</v>
          </cell>
          <cell r="AS56">
            <v>60.60035150755639</v>
          </cell>
          <cell r="AT56">
            <v>60.700697044904331</v>
          </cell>
          <cell r="AU56">
            <v>0.66610495044745477</v>
          </cell>
          <cell r="AV56">
            <v>0.29136596516705637</v>
          </cell>
          <cell r="AW56">
            <v>6.4168209999999997</v>
          </cell>
          <cell r="AX56">
            <v>5.5</v>
          </cell>
          <cell r="AY56">
            <v>1587.4052209905101</v>
          </cell>
          <cell r="AZ56">
            <v>117.44339188258699</v>
          </cell>
          <cell r="BA56">
            <v>5172.8900323983844</v>
          </cell>
          <cell r="BB56">
            <v>4840.9549384925376</v>
          </cell>
          <cell r="BC56">
            <v>7642291.1359355282</v>
          </cell>
          <cell r="BD56">
            <v>4880.3</v>
          </cell>
          <cell r="BE56">
            <v>7747013.6999999862</v>
          </cell>
          <cell r="BF56">
            <v>1300.72906268527</v>
          </cell>
          <cell r="BG56">
            <v>0.2479807522727917</v>
          </cell>
          <cell r="BH56">
            <v>4962.7</v>
          </cell>
          <cell r="BI56">
            <v>8521.9614999999994</v>
          </cell>
          <cell r="BJ56">
            <v>11489</v>
          </cell>
          <cell r="BK56">
            <v>-6.6321056671647654</v>
          </cell>
          <cell r="BL56">
            <v>-6.6332934418685241</v>
          </cell>
          <cell r="BM56">
            <v>-6.6323596704102874</v>
          </cell>
          <cell r="BN56">
            <v>7.1052240537205547E-2</v>
          </cell>
          <cell r="BO56">
            <v>1</v>
          </cell>
          <cell r="BP56">
            <v>1.13155151886477</v>
          </cell>
          <cell r="BQ56">
            <v>0.9842895899465729</v>
          </cell>
          <cell r="BR56">
            <v>479.44490000000002</v>
          </cell>
          <cell r="BS56">
            <v>479.44490000000002</v>
          </cell>
          <cell r="BT56">
            <v>0.96498551346051198</v>
          </cell>
          <cell r="BU56">
            <v>2.479807522730602E-3</v>
          </cell>
          <cell r="BV56">
            <v>6.5081966776423866E-3</v>
          </cell>
          <cell r="BW56">
            <v>5.850611285574233E-3</v>
          </cell>
          <cell r="BX56">
            <v>1578.6742973309561</v>
          </cell>
          <cell r="BY56">
            <v>-0.1208857055380874</v>
          </cell>
          <cell r="BZ56">
            <v>125.111675180172</v>
          </cell>
          <cell r="CA56">
            <v>1.064966691168445</v>
          </cell>
          <cell r="CB56">
            <v>0.80691613050436484</v>
          </cell>
          <cell r="CC56">
            <v>123.79331758203099</v>
          </cell>
          <cell r="CD56">
            <v>124.1102098770711</v>
          </cell>
          <cell r="CE56">
            <v>71.991528743226979</v>
          </cell>
          <cell r="CF56">
            <v>72.350576645639734</v>
          </cell>
          <cell r="CG56">
            <v>3.8737413793495712</v>
          </cell>
          <cell r="CH56">
            <v>1.944042378746857</v>
          </cell>
          <cell r="CI56">
            <v>5.4955319999999999</v>
          </cell>
          <cell r="CJ56">
            <v>5.2</v>
          </cell>
          <cell r="CK56">
            <v>1647.2794346652499</v>
          </cell>
          <cell r="CL56">
            <v>22.845285049540699</v>
          </cell>
          <cell r="CM56">
            <v>3676.1335228707212</v>
          </cell>
          <cell r="CN56">
            <v>3474.1104287586331</v>
          </cell>
          <cell r="CO56">
            <v>5692560.9159952533</v>
          </cell>
          <cell r="CP56">
            <v>3467.68</v>
          </cell>
          <cell r="CQ56">
            <v>5712237.9499999937</v>
          </cell>
          <cell r="CR56">
            <v>295.60596330470798</v>
          </cell>
          <cell r="CS56">
            <v>-2.7551445695055188</v>
          </cell>
          <cell r="CT56">
            <v>3467.68</v>
          </cell>
          <cell r="CU56">
            <v>5081.0010000000002</v>
          </cell>
          <cell r="CV56">
            <v>6616.73</v>
          </cell>
          <cell r="CW56">
            <v>-7.2747317729835794</v>
          </cell>
          <cell r="CX56">
            <v>-7.2822478766389844</v>
          </cell>
          <cell r="CY56">
            <v>-7.2830822012594227</v>
          </cell>
          <cell r="CZ56">
            <v>5.7517101732801043E-2</v>
          </cell>
          <cell r="DA56">
            <v>1.9558</v>
          </cell>
          <cell r="DB56">
            <v>1.03924650053388</v>
          </cell>
          <cell r="DC56">
            <v>0.95839568791100604</v>
          </cell>
          <cell r="DD56">
            <v>61.3081552305961</v>
          </cell>
          <cell r="DE56">
            <v>119.90649000000001</v>
          </cell>
          <cell r="DF56">
            <v>0.91948603594225209</v>
          </cell>
          <cell r="DG56">
            <v>-5.448235189695852E-3</v>
          </cell>
          <cell r="DH56">
            <v>2.0971374600185871E-2</v>
          </cell>
          <cell r="DI56">
            <v>0.12819416917833071</v>
          </cell>
          <cell r="DJ56">
            <v>1638.566485645453</v>
          </cell>
          <cell r="DK56">
            <v>-0.14143212209588579</v>
          </cell>
          <cell r="DL56">
            <v>23.118199344158299</v>
          </cell>
          <cell r="DM56">
            <v>3.240165506781989</v>
          </cell>
          <cell r="DN56">
            <v>2.3205009014230842</v>
          </cell>
          <cell r="DO56">
            <v>22.392640723381671</v>
          </cell>
          <cell r="DP56">
            <v>22.593907516569601</v>
          </cell>
          <cell r="DQ56">
            <v>70.298300755438561</v>
          </cell>
          <cell r="DR56">
            <v>69.16268604119125</v>
          </cell>
          <cell r="DS56">
            <v>1.3557093365228921</v>
          </cell>
          <cell r="DT56">
            <v>1.445689421710572</v>
          </cell>
          <cell r="DU56">
            <v>8.5492670000000004</v>
          </cell>
          <cell r="DV56">
            <v>7.2</v>
          </cell>
          <cell r="DW56">
            <v>1812.6516046269801</v>
          </cell>
          <cell r="DX56">
            <v>4.3961822339849999</v>
          </cell>
          <cell r="DY56">
            <v>479.33856606364913</v>
          </cell>
          <cell r="DZ56">
            <v>438.35863221689641</v>
          </cell>
          <cell r="EA56">
            <v>796471.77810840274</v>
          </cell>
          <cell r="EB56">
            <v>452.13</v>
          </cell>
          <cell r="EC56">
            <v>819554.16999999655</v>
          </cell>
          <cell r="ED56">
            <v>54.2107594611644</v>
          </cell>
          <cell r="EE56">
            <v>3.6613539966003472</v>
          </cell>
          <cell r="EF56">
            <v>452.13</v>
          </cell>
          <cell r="EG56">
            <v>693.05949999999893</v>
          </cell>
          <cell r="EH56">
            <v>896.3</v>
          </cell>
          <cell r="EI56">
            <v>-7.1076228878135224</v>
          </cell>
          <cell r="EJ56">
            <v>-7.114539370650661</v>
          </cell>
          <cell r="EK56">
            <v>-7.1209409591904969</v>
          </cell>
          <cell r="EL56">
            <v>5.197806799063464E-2</v>
          </cell>
          <cell r="EM56">
            <v>1</v>
          </cell>
          <cell r="EN56">
            <v>0.90437016773574097</v>
          </cell>
          <cell r="EO56">
            <v>1.01222632661107</v>
          </cell>
          <cell r="EP56">
            <v>23.400849999999998</v>
          </cell>
          <cell r="EQ56">
            <v>23.400849999999998</v>
          </cell>
          <cell r="ER56">
            <v>0.96614220747063595</v>
          </cell>
          <cell r="ES56">
            <v>4.1652142152199957E-2</v>
          </cell>
          <cell r="ET56">
            <v>5.1601671083398009E-3</v>
          </cell>
          <cell r="EU56">
            <v>0.1048271512774714</v>
          </cell>
          <cell r="EV56">
            <v>1816.9410148955731</v>
          </cell>
          <cell r="EW56">
            <v>1.8278840813024111E-2</v>
          </cell>
          <cell r="EX56">
            <v>6154.8240019679806</v>
          </cell>
          <cell r="EY56">
            <v>3.3696530717624018</v>
          </cell>
          <cell r="EZ56">
            <v>4.7842784559148699</v>
          </cell>
          <cell r="FA56">
            <v>5954.1885060745162</v>
          </cell>
          <cell r="FB56">
            <v>5873.8048232659776</v>
          </cell>
          <cell r="FC56">
            <v>67.108267812281895</v>
          </cell>
          <cell r="FD56">
            <v>67.036107005917501</v>
          </cell>
          <cell r="FE56">
            <v>2.8880348695529361</v>
          </cell>
          <cell r="FF56">
            <v>1.7811951055668021</v>
          </cell>
          <cell r="FG56">
            <v>3.0719530000000002</v>
          </cell>
          <cell r="FH56">
            <v>2</v>
          </cell>
          <cell r="FI56">
            <v>1783.15365971704</v>
          </cell>
          <cell r="FJ56">
            <v>1563.1990006681599</v>
          </cell>
          <cell r="FK56">
            <v>5454.7099273226086</v>
          </cell>
          <cell r="FL56">
            <v>5287.1438020689238</v>
          </cell>
          <cell r="FM56">
            <v>9337494.9806255698</v>
          </cell>
          <cell r="FN56">
            <v>5351.37</v>
          </cell>
          <cell r="FO56">
            <v>9542314.9999999758</v>
          </cell>
          <cell r="FP56">
            <v>15917.288699103099</v>
          </cell>
          <cell r="FQ56">
            <v>-0.56199196384734051</v>
          </cell>
          <cell r="FR56">
            <v>5351.37</v>
          </cell>
          <cell r="FS56">
            <v>8136.97299999999</v>
          </cell>
          <cell r="FT56">
            <v>10550.31</v>
          </cell>
          <cell r="FU56">
            <v>-5.107625293775528</v>
          </cell>
          <cell r="FV56">
            <v>-5.1382981842273079</v>
          </cell>
          <cell r="FW56">
            <v>-5.1266627675511449</v>
          </cell>
          <cell r="FX56">
            <v>7.9343034504139112E-2</v>
          </cell>
          <cell r="FY56">
            <v>25.670141999999998</v>
          </cell>
          <cell r="FZ56">
            <v>18.603311402997999</v>
          </cell>
          <cell r="GA56">
            <v>0.98565002199166896</v>
          </cell>
          <cell r="GB56">
            <v>229.405392459457</v>
          </cell>
          <cell r="GC56">
            <v>5888.8689999999997</v>
          </cell>
          <cell r="GD56">
            <v>0.93194500314598305</v>
          </cell>
          <cell r="GE56">
            <v>1.0742836091218649E-2</v>
          </cell>
          <cell r="GF56">
            <v>9.3154641426900046E-3</v>
          </cell>
          <cell r="GG56">
            <v>2.3154768775359331E-2</v>
          </cell>
          <cell r="GH56">
            <v>1766.0754710268509</v>
          </cell>
          <cell r="GI56">
            <v>-0.13740897337793931</v>
          </cell>
          <cell r="GJ56">
            <v>3596.9187757687</v>
          </cell>
          <cell r="GK56">
            <v>1.3434326802362451</v>
          </cell>
          <cell r="GL56">
            <v>2.4566300788861239</v>
          </cell>
          <cell r="GM56">
            <v>3549.237163810973</v>
          </cell>
          <cell r="GN56">
            <v>3510.6744902689702</v>
          </cell>
          <cell r="GO56">
            <v>75.026232811480199</v>
          </cell>
          <cell r="GP56">
            <v>74.690035549550117</v>
          </cell>
          <cell r="GQ56">
            <v>0.42598973929761641</v>
          </cell>
          <cell r="GR56">
            <v>0.65408713268624297</v>
          </cell>
          <cell r="GS56">
            <v>3.330152</v>
          </cell>
          <cell r="GT56">
            <v>3</v>
          </cell>
          <cell r="GU56">
            <v>1372.04421629021</v>
          </cell>
          <cell r="GV56">
            <v>758.93852547806011</v>
          </cell>
          <cell r="GW56">
            <v>46482.523901122353</v>
          </cell>
          <cell r="GX56">
            <v>44934.585201778653</v>
          </cell>
          <cell r="GY56">
            <v>61469269.993927687</v>
          </cell>
          <cell r="GZ56">
            <v>45291</v>
          </cell>
          <cell r="HA56">
            <v>62141254.599999897</v>
          </cell>
          <cell r="HB56">
            <v>9980.26</v>
          </cell>
          <cell r="HC56">
            <v>0.15665516742253691</v>
          </cell>
          <cell r="HD56">
            <v>45110</v>
          </cell>
          <cell r="HE56">
            <v>62233.902499999997</v>
          </cell>
          <cell r="HF56">
            <v>83093</v>
          </cell>
          <cell r="HG56">
            <v>-6.6992931085904672</v>
          </cell>
          <cell r="HH56">
            <v>-6.7095464882400924</v>
          </cell>
          <cell r="HI56">
            <v>-6.7055707278808532</v>
          </cell>
          <cell r="HJ56">
            <v>6.6183000432214367E-2</v>
          </cell>
          <cell r="HK56">
            <v>1</v>
          </cell>
          <cell r="HL56">
            <v>1.1037400068411301</v>
          </cell>
          <cell r="HM56">
            <v>0.98275224445248999</v>
          </cell>
          <cell r="HN56">
            <v>3534.88</v>
          </cell>
          <cell r="HO56">
            <v>3534.88</v>
          </cell>
          <cell r="HP56">
            <v>0.96340230661338699</v>
          </cell>
          <cell r="HQ56">
            <v>1.566551674224299E-3</v>
          </cell>
          <cell r="HR56">
            <v>1.2022362669306581E-3</v>
          </cell>
          <cell r="HS56">
            <v>1.1791445203515371E-2</v>
          </cell>
          <cell r="HT56">
            <v>1367.972347311098</v>
          </cell>
          <cell r="HU56">
            <v>-0.65469585585272716</v>
          </cell>
          <cell r="HV56">
            <v>2368.7586883438598</v>
          </cell>
          <cell r="HW56">
            <v>-0.88520421691493656</v>
          </cell>
          <cell r="HX56">
            <v>0.20725587370593601</v>
          </cell>
          <cell r="HY56">
            <v>2389.9143106019619</v>
          </cell>
          <cell r="HZ56">
            <v>2363.859450785953</v>
          </cell>
          <cell r="IA56">
            <v>72.54195822949778</v>
          </cell>
          <cell r="IB56">
            <v>72.385316265636135</v>
          </cell>
          <cell r="IC56">
            <v>0.53960385593496696</v>
          </cell>
          <cell r="ID56">
            <v>0.84606623500276257</v>
          </cell>
          <cell r="IE56">
            <v>5.009055</v>
          </cell>
          <cell r="IF56">
            <v>5</v>
          </cell>
          <cell r="IG56">
            <v>1372.3867797975399</v>
          </cell>
          <cell r="IH56">
            <v>494.85839082220599</v>
          </cell>
          <cell r="II56">
            <v>3155.4768052717159</v>
          </cell>
          <cell r="IJ56">
            <v>2997.4172365834129</v>
          </cell>
          <cell r="IK56">
            <v>4153745.509013149</v>
          </cell>
          <cell r="IL56">
            <v>3004.19</v>
          </cell>
          <cell r="IM56">
            <v>4122910.6399999722</v>
          </cell>
          <cell r="IN56">
            <v>5545.9943499450992</v>
          </cell>
          <cell r="IO56">
            <v>1.9043797614126671E-2</v>
          </cell>
          <cell r="IP56">
            <v>2968.15</v>
          </cell>
          <cell r="IQ56">
            <v>4359.2775000000001</v>
          </cell>
          <cell r="IR56">
            <v>5816.94</v>
          </cell>
          <cell r="IS56">
            <v>-5.1480150455131932</v>
          </cell>
          <cell r="IT56">
            <v>-5.1557509518157696</v>
          </cell>
          <cell r="IU56">
            <v>-5.1439667929665633</v>
          </cell>
          <cell r="IV56">
            <v>7.2677247514531459E-2</v>
          </cell>
          <cell r="IW56">
            <v>7.4660630000000001</v>
          </cell>
          <cell r="IX56">
            <v>10.0546466392264</v>
          </cell>
          <cell r="IY56">
            <v>0.97096324498883801</v>
          </cell>
          <cell r="IZ56">
            <v>308.547716514044</v>
          </cell>
          <cell r="JA56">
            <v>2303.6366899999998</v>
          </cell>
          <cell r="JB56">
            <v>0.968767535230453</v>
          </cell>
          <cell r="JC56">
            <v>6.8877917810383667E-3</v>
          </cell>
          <cell r="JD56">
            <v>3.2110974299481782E-3</v>
          </cell>
          <cell r="JE56">
            <v>-7.0270075173620994E-3</v>
          </cell>
          <cell r="JF56">
            <v>1385.7748792249449</v>
          </cell>
          <cell r="JG56">
            <v>-0.34751280641562848</v>
          </cell>
          <cell r="JH56">
            <v>28.686561707576899</v>
          </cell>
          <cell r="JI56">
            <v>2.5345734083973559</v>
          </cell>
          <cell r="JJ56">
            <v>4.4853551935953861</v>
          </cell>
          <cell r="JK56">
            <v>27.977452632799011</v>
          </cell>
          <cell r="JL56">
            <v>27.45510282701828</v>
          </cell>
          <cell r="JM56">
            <v>69.869374805793967</v>
          </cell>
          <cell r="JN56">
            <v>69.762862231414715</v>
          </cell>
          <cell r="JO56">
            <v>1.798696396990618</v>
          </cell>
          <cell r="JP56">
            <v>2.3305445619195448</v>
          </cell>
          <cell r="JQ56">
            <v>6.7621820000000001</v>
          </cell>
          <cell r="JR56">
            <v>4.5</v>
          </cell>
          <cell r="JS56">
            <v>1779.1471340196299</v>
          </cell>
          <cell r="JT56">
            <v>7.3654435234292004</v>
          </cell>
          <cell r="JU56">
            <v>685.48744258570218</v>
          </cell>
          <cell r="JV56">
            <v>639.13353413091147</v>
          </cell>
          <cell r="JW56">
            <v>1132687.828642155</v>
          </cell>
          <cell r="JX56">
            <v>655.64</v>
          </cell>
          <cell r="JY56">
            <v>1166480.0269486301</v>
          </cell>
          <cell r="JZ56">
            <v>70.500136047226704</v>
          </cell>
          <cell r="KA56">
            <v>-1.568154362741137</v>
          </cell>
          <cell r="KB56">
            <v>655.64</v>
          </cell>
          <cell r="KC56">
            <v>982.59649999999897</v>
          </cell>
          <cell r="KD56">
            <v>1324.82</v>
          </cell>
          <cell r="KE56">
            <v>-7.2132121551830251</v>
          </cell>
          <cell r="KF56">
            <v>-7.2489150004100598</v>
          </cell>
          <cell r="KG56">
            <v>-7.2191337853854813</v>
          </cell>
          <cell r="KH56">
            <v>6.4429424353390871E-2</v>
          </cell>
          <cell r="KI56">
            <v>1</v>
          </cell>
          <cell r="KJ56">
            <v>0.81301420100177402</v>
          </cell>
          <cell r="KK56">
            <v>0.99252257172666503</v>
          </cell>
          <cell r="KL56">
            <v>28.472059999999999</v>
          </cell>
          <cell r="KM56">
            <v>28.472059999999999</v>
          </cell>
          <cell r="KN56">
            <v>0.95563150748693704</v>
          </cell>
          <cell r="KO56">
            <v>2.5674267975729099E-2</v>
          </cell>
          <cell r="KP56">
            <v>2.700782632451118E-2</v>
          </cell>
          <cell r="KQ56">
            <v>6.6148339008863773E-3</v>
          </cell>
          <cell r="KR56">
            <v>1772.2240629767221</v>
          </cell>
          <cell r="KS56">
            <v>-1.451413628808329</v>
          </cell>
          <cell r="KT56">
            <v>184.50724060069999</v>
          </cell>
          <cell r="KU56">
            <v>-6.1309925331934254</v>
          </cell>
          <cell r="KV56">
            <v>2.0552204239367988</v>
          </cell>
          <cell r="KW56">
            <v>196.5582097647559</v>
          </cell>
          <cell r="KX56">
            <v>180.79157522198079</v>
          </cell>
          <cell r="KY56">
            <v>72.483266511538829</v>
          </cell>
          <cell r="KZ56">
            <v>72.146579569458595</v>
          </cell>
          <cell r="LA56">
            <v>2.6039993483599311</v>
          </cell>
          <cell r="LB56">
            <v>0.42084901525329949</v>
          </cell>
          <cell r="LC56">
            <v>9.5890620000000002</v>
          </cell>
          <cell r="LD56">
            <v>17.899999999999999</v>
          </cell>
          <cell r="LE56">
            <v>2022.9086376989701</v>
          </cell>
          <cell r="LF56">
            <v>20.267958358500302</v>
          </cell>
          <cell r="LG56">
            <v>5761.1291152166268</v>
          </cell>
          <cell r="LH56">
            <v>5208.6908724584528</v>
          </cell>
          <cell r="LI56">
            <v>10513009.45316137</v>
          </cell>
          <cell r="LJ56">
            <v>4751.96</v>
          </cell>
          <cell r="LK56">
            <v>9612780.9299999978</v>
          </cell>
          <cell r="LL56">
            <v>770.58179670000004</v>
          </cell>
          <cell r="LM56">
            <v>3.223665541994936</v>
          </cell>
          <cell r="LN56">
            <v>4714.9399999999996</v>
          </cell>
          <cell r="LO56">
            <v>7985.3114999999998</v>
          </cell>
          <cell r="LP56">
            <v>10721.57</v>
          </cell>
          <cell r="LQ56">
            <v>-7.5599050028327541</v>
          </cell>
          <cell r="LR56">
            <v>-7.5677090388128354</v>
          </cell>
          <cell r="LS56">
            <v>-7.5548230414786772</v>
          </cell>
          <cell r="LT56">
            <v>3.4606740965229629E-2</v>
          </cell>
          <cell r="LU56">
            <v>1</v>
          </cell>
          <cell r="LV56">
            <v>0.83190022777510997</v>
          </cell>
          <cell r="LW56">
            <v>1.0036528073213</v>
          </cell>
          <cell r="LX56">
            <v>185.18120999999999</v>
          </cell>
          <cell r="LY56">
            <v>185.18120999999999</v>
          </cell>
          <cell r="LZ56">
            <v>0.93624588612934401</v>
          </cell>
          <cell r="MA56">
            <v>-3.6092104718852269E-3</v>
          </cell>
          <cell r="MB56">
            <v>-1.844766713199639E-3</v>
          </cell>
          <cell r="MC56">
            <v>-1.1991483941254899E-2</v>
          </cell>
          <cell r="MD56">
            <v>2018.359259665438</v>
          </cell>
          <cell r="ME56">
            <v>-0.69020554505618836</v>
          </cell>
          <cell r="MF56">
            <v>1267.92600258327</v>
          </cell>
          <cell r="MG56">
            <v>2.295419681376587</v>
          </cell>
          <cell r="MH56">
            <v>4.1159243699993686</v>
          </cell>
          <cell r="MI56">
            <v>1239.4748528648961</v>
          </cell>
          <cell r="MJ56">
            <v>1217.8021856458861</v>
          </cell>
          <cell r="MK56">
            <v>66.686757334296118</v>
          </cell>
          <cell r="ML56">
            <v>66.041682497943924</v>
          </cell>
          <cell r="MM56">
            <v>0.27800936613031618</v>
          </cell>
          <cell r="MN56">
            <v>0.2148251388551792</v>
          </cell>
          <cell r="MO56">
            <v>14.072368000000001</v>
          </cell>
          <cell r="MP56">
            <v>14.1</v>
          </cell>
          <cell r="MQ56">
            <v>1678.23164981849</v>
          </cell>
          <cell r="MR56">
            <v>255.62000585298799</v>
          </cell>
          <cell r="MS56">
            <v>23596.17869180864</v>
          </cell>
          <cell r="MT56">
            <v>20275.637592359741</v>
          </cell>
          <cell r="MU56">
            <v>33880764.521960489</v>
          </cell>
          <cell r="MV56">
            <v>20467.099999999999</v>
          </cell>
          <cell r="MW56">
            <v>34348535.000000007</v>
          </cell>
          <cell r="MX56">
            <v>4350.0041282579105</v>
          </cell>
          <cell r="MY56">
            <v>1.711839858135056</v>
          </cell>
          <cell r="MZ56">
            <v>20525.599999999999</v>
          </cell>
          <cell r="NA56">
            <v>35729.220999999903</v>
          </cell>
          <cell r="NB56">
            <v>47087.78</v>
          </cell>
          <cell r="NC56">
            <v>-7.0659839021177646</v>
          </cell>
          <cell r="ND56">
            <v>-7.0811363988068923</v>
          </cell>
          <cell r="NE56">
            <v>-7.0797658579463096</v>
          </cell>
          <cell r="NF56">
            <v>4.3811137503452523E-2</v>
          </cell>
          <cell r="NG56">
            <v>1</v>
          </cell>
          <cell r="NH56">
            <v>0.92902450811397996</v>
          </cell>
          <cell r="NI56">
            <v>0.98878798718986005</v>
          </cell>
          <cell r="NJ56">
            <v>1253.71</v>
          </cell>
          <cell r="NK56">
            <v>1253.71</v>
          </cell>
          <cell r="NL56">
            <v>0.92458597194474801</v>
          </cell>
          <cell r="NM56">
            <v>3.0238326056866129E-2</v>
          </cell>
          <cell r="NN56">
            <v>1.9928422373099628E-3</v>
          </cell>
          <cell r="NO56">
            <v>9.3573853166683072E-3</v>
          </cell>
          <cell r="NP56">
            <v>1671.008586912573</v>
          </cell>
          <cell r="NQ56">
            <v>-0.51307876506664352</v>
          </cell>
          <cell r="NR56">
            <v>242.42591738390499</v>
          </cell>
          <cell r="NS56">
            <v>1.0380984809432501</v>
          </cell>
          <cell r="NT56">
            <v>2.3439667937266822</v>
          </cell>
          <cell r="NU56">
            <v>239.93515419297881</v>
          </cell>
          <cell r="NV56">
            <v>236.8736770507559</v>
          </cell>
          <cell r="NW56">
            <v>68.955936970112646</v>
          </cell>
          <cell r="NX56">
            <v>68.740429842924243</v>
          </cell>
          <cell r="NY56">
            <v>0.21123531519737779</v>
          </cell>
          <cell r="NZ56">
            <v>0.14794371983004589</v>
          </cell>
          <cell r="OA56">
            <v>6.9436530000000003</v>
          </cell>
          <cell r="OB56">
            <v>6.8</v>
          </cell>
          <cell r="OC56">
            <v>1585.6114022849799</v>
          </cell>
          <cell r="OD56">
            <v>58.951732706132198</v>
          </cell>
          <cell r="OE56">
            <v>2836.7075376043072</v>
          </cell>
          <cell r="OF56">
            <v>2639.7364095682192</v>
          </cell>
          <cell r="OG56">
            <v>4184448.9062675922</v>
          </cell>
          <cell r="OH56">
            <v>2652.1</v>
          </cell>
          <cell r="OI56">
            <v>4205199.9999999953</v>
          </cell>
          <cell r="OJ56">
            <v>757.62189992866195</v>
          </cell>
          <cell r="OK56">
            <v>0.54123038300837312</v>
          </cell>
          <cell r="OL56">
            <v>2648.3</v>
          </cell>
          <cell r="OM56">
            <v>4126.6944999999914</v>
          </cell>
          <cell r="ON56">
            <v>5521.6</v>
          </cell>
          <cell r="OO56">
            <v>-6.7435594568164534</v>
          </cell>
          <cell r="OP56">
            <v>-6.7592941342525554</v>
          </cell>
          <cell r="OQ56">
            <v>-6.7506714815748916</v>
          </cell>
          <cell r="OR56">
            <v>6.160922361175173E-2</v>
          </cell>
          <cell r="OS56">
            <v>1</v>
          </cell>
          <cell r="OT56">
            <v>1.27071908496365</v>
          </cell>
          <cell r="OU56">
            <v>0.98387995216816093</v>
          </cell>
          <cell r="OV56">
            <v>238.518</v>
          </cell>
          <cell r="OW56">
            <v>238.518</v>
          </cell>
          <cell r="OX56">
            <v>0.99249457965289489</v>
          </cell>
          <cell r="OY56">
            <v>9.1272566451729847E-3</v>
          </cell>
          <cell r="OZ56">
            <v>9.4413608231309239E-3</v>
          </cell>
          <cell r="PA56">
            <v>8.6518498023352812E-3</v>
          </cell>
          <cell r="PB56">
            <v>1585.1767968575471</v>
          </cell>
          <cell r="PC56">
            <v>-0.39052568632288448</v>
          </cell>
          <cell r="PD56">
            <v>2504.63739896366</v>
          </cell>
          <cell r="PE56">
            <v>1.9065096541947659</v>
          </cell>
          <cell r="PF56">
            <v>2.550810289258632</v>
          </cell>
          <cell r="PG56">
            <v>2457.7795937303622</v>
          </cell>
          <cell r="PH56">
            <v>2442.3379902108882</v>
          </cell>
          <cell r="PI56">
            <v>63.862580826735723</v>
          </cell>
          <cell r="PJ56">
            <v>63.961451520210282</v>
          </cell>
          <cell r="PK56">
            <v>0.4651120903574224</v>
          </cell>
          <cell r="PL56">
            <v>-3.0783829703118219E-2</v>
          </cell>
          <cell r="PM56">
            <v>8.2456499999999995</v>
          </cell>
          <cell r="PN56">
            <v>8.4</v>
          </cell>
          <cell r="PO56">
            <v>1504.38189937896</v>
          </cell>
          <cell r="PP56">
            <v>552.32970192921493</v>
          </cell>
          <cell r="PQ56">
            <v>31338.836136072401</v>
          </cell>
          <cell r="PR56">
            <v>28754.745394218349</v>
          </cell>
          <cell r="PS56">
            <v>42902479.60411711</v>
          </cell>
          <cell r="PT56">
            <v>28662</v>
          </cell>
          <cell r="PU56">
            <v>43118593.999999747</v>
          </cell>
          <cell r="PV56">
            <v>7615.8786290746602</v>
          </cell>
          <cell r="PW56">
            <v>-1.556360272221968</v>
          </cell>
          <cell r="PX56">
            <v>29125</v>
          </cell>
          <cell r="PY56">
            <v>48996.442999999897</v>
          </cell>
          <cell r="PZ56">
            <v>67396</v>
          </cell>
          <cell r="QA56">
            <v>-6.7290496421640178</v>
          </cell>
          <cell r="QB56">
            <v>-6.7484794637368353</v>
          </cell>
          <cell r="QC56">
            <v>-6.7446692250606732</v>
          </cell>
          <cell r="QD56">
            <v>5.7146662249239741E-2</v>
          </cell>
          <cell r="QE56">
            <v>1</v>
          </cell>
          <cell r="QF56">
            <v>1.08560902111698</v>
          </cell>
          <cell r="QG56">
            <v>0.97108140324278691</v>
          </cell>
          <cell r="QH56">
            <v>2432.2067999999999</v>
          </cell>
          <cell r="QI56">
            <v>2432.2067999999999</v>
          </cell>
          <cell r="QJ56">
            <v>0.95984310676265494</v>
          </cell>
          <cell r="QK56">
            <v>-1.6956000270910151E-2</v>
          </cell>
          <cell r="QL56">
            <v>-1.5547271353321609E-2</v>
          </cell>
          <cell r="QM56">
            <v>1.829231036311002E-2</v>
          </cell>
          <cell r="QN56">
            <v>1492.01389252236</v>
          </cell>
          <cell r="QO56">
            <v>-0.2193743491016753</v>
          </cell>
          <cell r="QP56">
            <v>55.347389408548402</v>
          </cell>
          <cell r="QQ56">
            <v>2.4124750549306522</v>
          </cell>
          <cell r="QR56">
            <v>1.154706394997951</v>
          </cell>
          <cell r="QS56">
            <v>54.043601015268798</v>
          </cell>
          <cell r="QT56">
            <v>54.715585048927892</v>
          </cell>
          <cell r="QU56">
            <v>57.975347326920613</v>
          </cell>
          <cell r="QV56">
            <v>58.671299895883223</v>
          </cell>
          <cell r="QW56">
            <v>-3.366717554334286</v>
          </cell>
          <cell r="QX56">
            <v>0.56201493215652931</v>
          </cell>
          <cell r="QY56">
            <v>8.8496209999999991</v>
          </cell>
          <cell r="QZ56">
            <v>6.6</v>
          </cell>
          <cell r="RA56">
            <v>1995.75375179754</v>
          </cell>
          <cell r="RB56">
            <v>12.102052771160899</v>
          </cell>
          <cell r="RC56">
            <v>1763.1194989112021</v>
          </cell>
          <cell r="RD56">
            <v>1607.090105480461</v>
          </cell>
          <cell r="RE56">
            <v>3078471.8033502982</v>
          </cell>
          <cell r="RF56">
            <v>1627.22</v>
          </cell>
          <cell r="RG56">
            <v>3247530.4199999929</v>
          </cell>
          <cell r="RH56">
            <v>118.576196027904</v>
          </cell>
          <cell r="RI56">
            <v>-0.61418105370287801</v>
          </cell>
          <cell r="RJ56">
            <v>1627.22</v>
          </cell>
          <cell r="RK56">
            <v>3005.0799999999899</v>
          </cell>
          <cell r="RL56">
            <v>3987.06</v>
          </cell>
          <cell r="RM56">
            <v>-7.4035285290993889</v>
          </cell>
          <cell r="RN56">
            <v>-7.3934774480840293</v>
          </cell>
          <cell r="RO56">
            <v>-7.3926168801055381</v>
          </cell>
          <cell r="RP56">
            <v>8.0563703137039783E-2</v>
          </cell>
          <cell r="RQ56">
            <v>1</v>
          </cell>
          <cell r="RR56">
            <v>0.64659115310885196</v>
          </cell>
          <cell r="RS56">
            <v>0.99203034843626492</v>
          </cell>
          <cell r="RT56">
            <v>54.906289999999998</v>
          </cell>
          <cell r="RU56">
            <v>54.906289999999998</v>
          </cell>
          <cell r="RV56">
            <v>0.91683942439551702</v>
          </cell>
          <cell r="RW56">
            <v>-2.149405493699532E-2</v>
          </cell>
          <cell r="RX56">
            <v>1.012794135525146E-2</v>
          </cell>
          <cell r="RY56">
            <v>5.5973092002811337E-2</v>
          </cell>
          <cell r="RZ56">
            <v>1915.5564413296829</v>
          </cell>
          <cell r="SA56">
            <v>1.4991628910033361</v>
          </cell>
          <cell r="SB56">
            <v>51021.446460901097</v>
          </cell>
          <cell r="SC56">
            <v>4.5137915617551316</v>
          </cell>
          <cell r="SD56">
            <v>4.8910524611776696</v>
          </cell>
          <cell r="SE56">
            <v>48817.907855494414</v>
          </cell>
          <cell r="SF56">
            <v>48642.324834890183</v>
          </cell>
          <cell r="SG56">
            <v>63.953915121087753</v>
          </cell>
          <cell r="SH56">
            <v>63.897338856937772</v>
          </cell>
          <cell r="SI56">
            <v>2.6488782224998619</v>
          </cell>
          <cell r="SJ56">
            <v>1.8238070600260059</v>
          </cell>
          <cell r="SK56">
            <v>4.9738989999999994</v>
          </cell>
          <cell r="SL56">
            <v>3.3</v>
          </cell>
          <cell r="SM56">
            <v>1725.59967066339</v>
          </cell>
          <cell r="SN56">
            <v>13965.989391240601</v>
          </cell>
          <cell r="SO56">
            <v>4793.7182962195684</v>
          </cell>
          <cell r="SP56">
            <v>4555.283589821086</v>
          </cell>
          <cell r="SQ56">
            <v>7845812.5881877048</v>
          </cell>
          <cell r="SR56">
            <v>4639.63</v>
          </cell>
          <cell r="SS56">
            <v>8006143.9999999842</v>
          </cell>
          <cell r="ST56">
            <v>108141.06443087901</v>
          </cell>
          <cell r="SU56">
            <v>2.3490788039999488</v>
          </cell>
          <cell r="SV56">
            <v>4639.63</v>
          </cell>
          <cell r="SW56">
            <v>7502.2190000000001</v>
          </cell>
          <cell r="SX56">
            <v>9694.82</v>
          </cell>
          <cell r="SY56">
            <v>-3.5491336631088841</v>
          </cell>
          <cell r="SZ56">
            <v>-3.5776852910170929</v>
          </cell>
          <cell r="TA56">
            <v>-3.5801334807772638</v>
          </cell>
          <cell r="TB56">
            <v>7.8983515008021504E-2</v>
          </cell>
          <cell r="TC56">
            <v>325.243312</v>
          </cell>
          <cell r="TD56">
            <v>213.44060408822901</v>
          </cell>
          <cell r="TE56">
            <v>1.0143583774020499</v>
          </cell>
          <cell r="TF56">
            <v>147.39886795888901</v>
          </cell>
          <cell r="TG56">
            <v>47940.495999999999</v>
          </cell>
          <cell r="TH56">
            <v>0.93854741385222695</v>
          </cell>
          <cell r="TI56">
            <v>7.5733618109327938E-3</v>
          </cell>
          <cell r="TJ56">
            <v>1.3955598814523891E-2</v>
          </cell>
          <cell r="TK56">
            <v>4.7151770985598647E-2</v>
          </cell>
          <cell r="TL56">
            <v>1722.3543679518441</v>
          </cell>
          <cell r="TM56">
            <v>-0.54212908112551972</v>
          </cell>
          <cell r="TN56">
            <v>356.67660087170498</v>
          </cell>
          <cell r="TO56">
            <v>-5.8425350789216957</v>
          </cell>
          <cell r="TP56">
            <v>0.64495309150955915</v>
          </cell>
          <cell r="TQ56">
            <v>378.80862783494348</v>
          </cell>
          <cell r="TR56">
            <v>354.3909455125916</v>
          </cell>
          <cell r="TS56">
            <v>67.107239289955288</v>
          </cell>
          <cell r="TT56">
            <v>67.053748529473239</v>
          </cell>
          <cell r="TU56">
            <v>-0.60900292240440024</v>
          </cell>
          <cell r="TV56">
            <v>2.6644046346314449</v>
          </cell>
          <cell r="TW56">
            <v>5.8382579505080239</v>
          </cell>
          <cell r="TX56">
            <v>5</v>
          </cell>
          <cell r="TY56">
            <v>1760.0202970911701</v>
          </cell>
          <cell r="TZ56">
            <v>189.13712722053</v>
          </cell>
          <cell r="UA56">
            <v>2456.2616200140319</v>
          </cell>
          <cell r="UB56">
            <v>2312.8587306982849</v>
          </cell>
          <cell r="UC56">
            <v>3986474.580126687</v>
          </cell>
          <cell r="UD56">
            <v>2335.31</v>
          </cell>
          <cell r="UE56">
            <v>4110192.99999998</v>
          </cell>
          <cell r="UF56">
            <v>1053.9443351884929</v>
          </cell>
          <cell r="UG56">
            <v>1.1923687466441011</v>
          </cell>
          <cell r="UH56">
            <v>2338.06</v>
          </cell>
          <cell r="UI56">
            <v>3663.1234999999901</v>
          </cell>
          <cell r="UJ56">
            <v>4967.46</v>
          </cell>
          <cell r="UK56">
            <v>-6.4581110824708841</v>
          </cell>
          <cell r="UL56">
            <v>-6.4042565669098526</v>
          </cell>
          <cell r="UM56">
            <v>-6.3780436747394447</v>
          </cell>
          <cell r="UN56">
            <v>9.4269220058906603E-2</v>
          </cell>
          <cell r="UO56">
            <v>1</v>
          </cell>
          <cell r="UP56">
            <v>1.2212263942031401</v>
          </cell>
          <cell r="UQ56">
            <v>1.0196209650736501</v>
          </cell>
          <cell r="UR56">
            <v>363.67493999999999</v>
          </cell>
          <cell r="US56">
            <v>363.67493999999999</v>
          </cell>
          <cell r="UT56">
            <v>1.0683449483708201</v>
          </cell>
          <cell r="UU56" t="e">
            <v>#N/A</v>
          </cell>
          <cell r="UV56" t="e">
            <v>#N/A</v>
          </cell>
          <cell r="UW56">
            <v>1.213473444611898E-2</v>
          </cell>
          <cell r="UX56">
            <v>1723.6135208842229</v>
          </cell>
          <cell r="UY56">
            <v>-0.44449206069904212</v>
          </cell>
          <cell r="UZ56">
            <v>1832.52419448196</v>
          </cell>
          <cell r="VA56">
            <v>-0.58630432462200011</v>
          </cell>
          <cell r="VB56">
            <v>1.2089248610928529</v>
          </cell>
          <cell r="VC56">
            <v>1843.331728121063</v>
          </cell>
          <cell r="VD56">
            <v>1810.634978088209</v>
          </cell>
          <cell r="VE56">
            <v>62.669727846464809</v>
          </cell>
          <cell r="VF56">
            <v>62.286233601197502</v>
          </cell>
          <cell r="VG56">
            <v>0.42910864087675188</v>
          </cell>
          <cell r="VH56">
            <v>0.41424173687989452</v>
          </cell>
          <cell r="VI56">
            <v>8.8547799999999999</v>
          </cell>
          <cell r="VJ56">
            <v>9.9</v>
          </cell>
          <cell r="VK56">
            <v>1680.49246913093</v>
          </cell>
          <cell r="VL56">
            <v>327.22659731908902</v>
          </cell>
          <cell r="VM56">
            <v>27962.133313229759</v>
          </cell>
          <cell r="VN56">
            <v>25486.147925036559</v>
          </cell>
          <cell r="VO56">
            <v>42767949.193113893</v>
          </cell>
          <cell r="VP56">
            <v>25349</v>
          </cell>
          <cell r="VQ56">
            <v>42598803.599999942</v>
          </cell>
          <cell r="VR56">
            <v>5879.1635494193897</v>
          </cell>
          <cell r="VS56">
            <v>-0.33282994669185939</v>
          </cell>
          <cell r="VT56">
            <v>24831.599999999999</v>
          </cell>
          <cell r="VU56">
            <v>44892.958999999901</v>
          </cell>
          <cell r="VV56">
            <v>59729.1</v>
          </cell>
          <cell r="VW56">
            <v>-6.9430286575004017</v>
          </cell>
          <cell r="VX56">
            <v>-6.9486260216874944</v>
          </cell>
          <cell r="VY56">
            <v>-6.9397241811251122</v>
          </cell>
          <cell r="VZ56">
            <v>5.6297955521968833E-2</v>
          </cell>
          <cell r="WA56">
            <v>1</v>
          </cell>
          <cell r="WB56">
            <v>0.99540711712574803</v>
          </cell>
          <cell r="WC56">
            <v>0.98447093109730599</v>
          </cell>
          <cell r="WD56">
            <v>1804.0668000000001</v>
          </cell>
          <cell r="WE56">
            <v>1804.0668000000001</v>
          </cell>
          <cell r="WF56">
            <v>0.969374109802979</v>
          </cell>
          <cell r="WG56">
            <v>-3.328299466918901E-3</v>
          </cell>
          <cell r="WH56">
            <v>-2.7383491679480892E-3</v>
          </cell>
          <cell r="WI56">
            <v>-2.4507325459576148E-3</v>
          </cell>
          <cell r="WJ56">
            <v>1678.086045757444</v>
          </cell>
          <cell r="WK56">
            <v>-0.1282847712352764</v>
          </cell>
          <cell r="WL56">
            <v>50.243097772817713</v>
          </cell>
          <cell r="WM56">
            <v>3.685701325256852</v>
          </cell>
          <cell r="WN56">
            <v>2.3173342431418891</v>
          </cell>
          <cell r="WO56">
            <v>48.457113305534413</v>
          </cell>
          <cell r="WP56">
            <v>49.105166924523729</v>
          </cell>
          <cell r="WQ56">
            <v>69.755886079944887</v>
          </cell>
          <cell r="WR56">
            <v>69.793956606148285</v>
          </cell>
          <cell r="WS56">
            <v>2.4927704850369099</v>
          </cell>
          <cell r="WT56">
            <v>2.1435013563452898</v>
          </cell>
          <cell r="WU56">
            <v>7.1366699999999996</v>
          </cell>
          <cell r="WV56">
            <v>6.3</v>
          </cell>
          <cell r="WW56">
            <v>1885.4772302292799</v>
          </cell>
          <cell r="WX56">
            <v>10.593652896914101</v>
          </cell>
          <cell r="WY56">
            <v>1484.737307976083</v>
          </cell>
          <cell r="WZ56">
            <v>1378.7765059389469</v>
          </cell>
          <cell r="XA56">
            <v>2578682.9068556619</v>
          </cell>
          <cell r="XB56">
            <v>1390.44</v>
          </cell>
          <cell r="XC56">
            <v>2621642.96</v>
          </cell>
          <cell r="XD56">
            <v>93.328403783435505</v>
          </cell>
          <cell r="XE56">
            <v>2.6305938717628101</v>
          </cell>
          <cell r="XF56">
            <v>1390.44</v>
          </cell>
          <cell r="XG56">
            <v>2127.3150000000001</v>
          </cell>
          <cell r="XH56">
            <v>2811.09</v>
          </cell>
          <cell r="XI56">
            <v>-7.2773230400868512</v>
          </cell>
          <cell r="XJ56">
            <v>-7.3002692249822667</v>
          </cell>
          <cell r="XK56">
            <v>-7.3027774902270668</v>
          </cell>
          <cell r="XL56">
            <v>7.0001170755715061E-2</v>
          </cell>
          <cell r="XM56">
            <v>1</v>
          </cell>
          <cell r="XN56">
            <v>0.66403910169844005</v>
          </cell>
          <cell r="XO56">
            <v>0.98001978744708496</v>
          </cell>
          <cell r="XP56">
            <v>49.239229999999999</v>
          </cell>
          <cell r="XQ56">
            <v>49.239229999999999</v>
          </cell>
          <cell r="XR56">
            <v>0.953182297817601</v>
          </cell>
          <cell r="XS56">
            <v>4.2474717089530163E-2</v>
          </cell>
          <cell r="XT56">
            <v>1.2862804188832689E-2</v>
          </cell>
          <cell r="XU56">
            <v>7.5886779481964053E-2</v>
          </cell>
          <cell r="XV56">
            <v>1870.268963641485</v>
          </cell>
          <cell r="XW56">
            <v>-0.36621764908060239</v>
          </cell>
          <cell r="XX56">
            <v>64.829908342550397</v>
          </cell>
          <cell r="XY56">
            <v>-0.56649144860283496</v>
          </cell>
          <cell r="XZ56">
            <v>1.2291711214256209</v>
          </cell>
          <cell r="YA56">
            <v>65.199256555489868</v>
          </cell>
          <cell r="YB56">
            <v>64.04271379915393</v>
          </cell>
          <cell r="YC56">
            <v>59.916736821599017</v>
          </cell>
          <cell r="YD56">
            <v>59.80045204760404</v>
          </cell>
          <cell r="YE56">
            <v>-0.22165738413972849</v>
          </cell>
          <cell r="YF56">
            <v>7.0087218796555106E-2</v>
          </cell>
          <cell r="YG56">
            <v>5.9596580000000001</v>
          </cell>
          <cell r="YH56">
            <v>5.6</v>
          </cell>
          <cell r="YI56">
            <v>1493.2758509053999</v>
          </cell>
          <cell r="YJ56">
            <v>11.5512431707727</v>
          </cell>
          <cell r="YK56">
            <v>286.9103098317338</v>
          </cell>
          <cell r="YL56">
            <v>459.78763625639249</v>
          </cell>
          <cell r="YM56">
            <v>684882.64424875006</v>
          </cell>
          <cell r="YN56">
            <v>463.32999999999993</v>
          </cell>
          <cell r="YO56">
            <v>691879.49999999884</v>
          </cell>
          <cell r="YP56">
            <v>143.39383650618299</v>
          </cell>
          <cell r="YQ56">
            <v>-1.365986552494469</v>
          </cell>
          <cell r="YR56">
            <v>271.37</v>
          </cell>
          <cell r="YS56">
            <v>479.77949999999902</v>
          </cell>
          <cell r="YT56">
            <v>621.53</v>
          </cell>
          <cell r="YU56">
            <v>-6.3068497919838507</v>
          </cell>
          <cell r="YV56">
            <v>-6.3052567781904667</v>
          </cell>
          <cell r="YW56">
            <v>-6.2945619719918229</v>
          </cell>
          <cell r="YX56">
            <v>5.5578467245249251E-2</v>
          </cell>
          <cell r="YY56">
            <v>1</v>
          </cell>
          <cell r="YZ56">
            <v>1.2754893443075099</v>
          </cell>
          <cell r="ZA56">
            <v>0.96275055133826992</v>
          </cell>
          <cell r="ZB56">
            <v>62.415030000000002</v>
          </cell>
          <cell r="ZC56">
            <v>62.415030000000002</v>
          </cell>
          <cell r="ZD56">
            <v>0.96709553318390906</v>
          </cell>
          <cell r="ZE56">
            <v>-1.3659865524945801E-2</v>
          </cell>
          <cell r="ZF56">
            <v>-1.3659865524945801E-2</v>
          </cell>
          <cell r="ZG56">
            <v>6.291934610899258E-2</v>
          </cell>
          <cell r="ZH56">
            <v>1489.562985697243</v>
          </cell>
          <cell r="ZI56">
            <v>-0.54633199168238056</v>
          </cell>
          <cell r="ZJ56">
            <v>30.274633122190199</v>
          </cell>
          <cell r="ZK56">
            <v>1.4757392966276539</v>
          </cell>
          <cell r="ZL56">
            <v>1.8286418976988461</v>
          </cell>
          <cell r="ZM56">
            <v>29.834355809612049</v>
          </cell>
          <cell r="ZN56">
            <v>29.73096032509725</v>
          </cell>
          <cell r="ZO56">
            <v>69.459672074349569</v>
          </cell>
          <cell r="ZP56">
            <v>69.108756671724706</v>
          </cell>
          <cell r="ZQ56">
            <v>-1.44152726954907</v>
          </cell>
          <cell r="ZR56">
            <v>1.4060031113863229</v>
          </cell>
          <cell r="ZS56">
            <v>7.6500109999999992</v>
          </cell>
          <cell r="ZT56">
            <v>6.3</v>
          </cell>
          <cell r="ZU56">
            <v>1898.82234680488</v>
          </cell>
          <cell r="ZV56">
            <v>6.8983771260617903</v>
          </cell>
          <cell r="ZW56">
            <v>979.22201482110222</v>
          </cell>
          <cell r="ZX56">
            <v>904.31142297286624</v>
          </cell>
          <cell r="ZY56">
            <v>1698288.7626146281</v>
          </cell>
          <cell r="ZZ56">
            <v>922.19</v>
          </cell>
          <cell r="AAA56">
            <v>1751074.9799999921</v>
          </cell>
          <cell r="AAB56">
            <v>77.3896276468205</v>
          </cell>
          <cell r="AAC56">
            <v>-2.3710478441239409</v>
          </cell>
          <cell r="AAD56">
            <v>922.19</v>
          </cell>
          <cell r="AAE56">
            <v>1416.9290000000001</v>
          </cell>
          <cell r="AAF56">
            <v>1913.19</v>
          </cell>
          <cell r="AAG56">
            <v>-7.456019576008428</v>
          </cell>
          <cell r="AAH56">
            <v>-7.4527282899005769</v>
          </cell>
          <cell r="AAI56">
            <v>-7.4507734573741491</v>
          </cell>
          <cell r="AAJ56">
            <v>6.7215297554552966E-2</v>
          </cell>
          <cell r="AAK56">
            <v>1</v>
          </cell>
          <cell r="AAL56">
            <v>0.73783311364466297</v>
          </cell>
          <cell r="AAM56">
            <v>0.97662620321989602</v>
          </cell>
          <cell r="AAN56">
            <v>29.567</v>
          </cell>
          <cell r="AAO56">
            <v>29.567</v>
          </cell>
          <cell r="AAP56">
            <v>0.945959554688239</v>
          </cell>
          <cell r="AAQ56">
            <v>3.2420050197902478E-2</v>
          </cell>
          <cell r="AAR56">
            <v>3.1355361284601077E-2</v>
          </cell>
          <cell r="AAS56">
            <v>3.7424287498141112E-2</v>
          </cell>
          <cell r="AAT56">
            <v>1877.9910542671371</v>
          </cell>
          <cell r="AAU56">
            <v>-0.44392996484576841</v>
          </cell>
          <cell r="AAV56">
            <v>14.866239589523399</v>
          </cell>
          <cell r="AAW56">
            <v>0.89644957870029796</v>
          </cell>
          <cell r="AAX56">
            <v>3.851216673206848</v>
          </cell>
          <cell r="AAY56">
            <v>14.73415531626569</v>
          </cell>
          <cell r="AAZ56">
            <v>14.31494022482533</v>
          </cell>
          <cell r="ABA56">
            <v>67.581257506900712</v>
          </cell>
          <cell r="ABB56">
            <v>67.557799502732379</v>
          </cell>
          <cell r="ABC56">
            <v>-3.6144056775104789</v>
          </cell>
          <cell r="ABD56">
            <v>1.441115325183784</v>
          </cell>
          <cell r="ABE56">
            <v>4.21035</v>
          </cell>
          <cell r="ABF56">
            <v>4.0999999999999996</v>
          </cell>
          <cell r="ABG56">
            <v>1988.468494</v>
          </cell>
          <cell r="ABH56">
            <v>2.98541992529025</v>
          </cell>
          <cell r="ABI56">
            <v>270.80273699472201</v>
          </cell>
          <cell r="ABJ56">
            <v>259.4009939576647</v>
          </cell>
          <cell r="ABK56">
            <v>495771.09407725447</v>
          </cell>
          <cell r="ABL56">
            <v>259.79000000000002</v>
          </cell>
          <cell r="ABM56">
            <v>516584.23005626001</v>
          </cell>
          <cell r="ABN56">
            <v>26.642809759999999</v>
          </cell>
          <cell r="ABO56">
            <v>-3.5368316300084408</v>
          </cell>
          <cell r="ABP56">
            <v>259.79000000000002</v>
          </cell>
          <cell r="ABQ56">
            <v>400.84599999999898</v>
          </cell>
          <cell r="ABR56">
            <v>504.56</v>
          </cell>
          <cell r="ABS56">
            <v>-7.0005347775692437</v>
          </cell>
          <cell r="ABT56">
            <v>-6.9843270625204052</v>
          </cell>
          <cell r="ABU56">
            <v>-6.9827287064457781</v>
          </cell>
          <cell r="ABV56">
            <v>6.5506566334665367E-2</v>
          </cell>
          <cell r="ABW56">
            <v>1</v>
          </cell>
          <cell r="ABX56">
            <v>0.866602114406549</v>
          </cell>
          <cell r="ABY56">
            <v>0.98169815655902593</v>
          </cell>
          <cell r="ABZ56">
            <v>14.59416</v>
          </cell>
          <cell r="ACA56">
            <v>14.59416</v>
          </cell>
          <cell r="ACB56">
            <v>0.92433898665216607</v>
          </cell>
          <cell r="ACC56">
            <v>-3.5368316300082803E-2</v>
          </cell>
          <cell r="ACD56">
            <v>-2.7615156191265599E-2</v>
          </cell>
          <cell r="ACE56">
            <v>1.736576927218034E-2</v>
          </cell>
          <cell r="ACF56">
            <v>1911.2150902481369</v>
          </cell>
          <cell r="ACG56">
            <v>-0.1588684856040801</v>
          </cell>
          <cell r="ACH56">
            <v>849.31407707558606</v>
          </cell>
          <cell r="ACI56">
            <v>1.0811730683860881</v>
          </cell>
          <cell r="ACJ56">
            <v>1.462217645196318</v>
          </cell>
          <cell r="ACK56">
            <v>840.22973942040198</v>
          </cell>
          <cell r="ACL56">
            <v>837.0742299814068</v>
          </cell>
          <cell r="ACM56">
            <v>75.97283749339239</v>
          </cell>
          <cell r="ACN56">
            <v>75.608609212814301</v>
          </cell>
          <cell r="ACO56">
            <v>-0.1366445970862884</v>
          </cell>
          <cell r="ACP56">
            <v>0.28706820811192912</v>
          </cell>
          <cell r="ACQ56">
            <v>5.297974</v>
          </cell>
          <cell r="ACR56">
            <v>4.4000000000000004</v>
          </cell>
          <cell r="ACS56">
            <v>1456.54893972631</v>
          </cell>
          <cell r="ACT56">
            <v>178.22450680795799</v>
          </cell>
          <cell r="ACU56">
            <v>9965.5912251228056</v>
          </cell>
          <cell r="ACV56">
            <v>9437.6167930695174</v>
          </cell>
          <cell r="ACW56">
            <v>13683915.83078121</v>
          </cell>
          <cell r="ACX56">
            <v>9573</v>
          </cell>
          <cell r="ACY56">
            <v>13943542.999999961</v>
          </cell>
          <cell r="ACZ56">
            <v>2159.5031368494501</v>
          </cell>
          <cell r="ADA56">
            <v>0.82326595218193965</v>
          </cell>
          <cell r="ADB56">
            <v>9387</v>
          </cell>
          <cell r="ADC56">
            <v>13180.498</v>
          </cell>
          <cell r="ADD56">
            <v>17345</v>
          </cell>
          <cell r="ADE56">
            <v>-6.6355852597792184</v>
          </cell>
          <cell r="ADF56">
            <v>-6.637032532480907</v>
          </cell>
          <cell r="ADG56">
            <v>-6.6341219401801919</v>
          </cell>
          <cell r="ADH56">
            <v>6.3766588617314532E-2</v>
          </cell>
          <cell r="ADI56">
            <v>1</v>
          </cell>
          <cell r="ADJ56">
            <v>1.1799941525370199</v>
          </cell>
          <cell r="ADK56">
            <v>0.97698486625478698</v>
          </cell>
          <cell r="ADL56">
            <v>829.76700000000005</v>
          </cell>
          <cell r="ADM56">
            <v>829.76700000000005</v>
          </cell>
          <cell r="ADN56">
            <v>0.92804893308757797</v>
          </cell>
          <cell r="ADO56">
            <v>8.2326595218207028E-3</v>
          </cell>
          <cell r="ADP56">
            <v>3.4492950203771989E-3</v>
          </cell>
          <cell r="ADQ56">
            <v>7.7931922994326133E-3</v>
          </cell>
          <cell r="ADR56">
            <v>1449.933402766464</v>
          </cell>
          <cell r="ADS56">
            <v>5.9272303512214464E-3</v>
          </cell>
          <cell r="ADT56">
            <v>2412.00699692745</v>
          </cell>
          <cell r="ADU56">
            <v>2.802679468484115</v>
          </cell>
          <cell r="ADV56">
            <v>2.847353368395722</v>
          </cell>
          <cell r="ADW56">
            <v>2346.2491536194748</v>
          </cell>
          <cell r="ADX56">
            <v>2345.2300112067278</v>
          </cell>
          <cell r="ADY56">
            <v>59.08984331238014</v>
          </cell>
          <cell r="ADZ56">
            <v>59.183350020966003</v>
          </cell>
          <cell r="AEA56">
            <v>1.099198123046641</v>
          </cell>
          <cell r="AEB56">
            <v>1.8034392864357149</v>
          </cell>
          <cell r="AEC56">
            <v>4.3678869999999996</v>
          </cell>
          <cell r="AED56">
            <v>3.3</v>
          </cell>
          <cell r="AEE56">
            <v>2012.4373024424201</v>
          </cell>
          <cell r="AEF56">
            <v>448.23000289023798</v>
          </cell>
          <cell r="AEG56">
            <v>17399.672611515169</v>
          </cell>
          <cell r="AEH56">
            <v>16639.67457347424</v>
          </cell>
          <cell r="AEI56">
            <v>33730231.703406297</v>
          </cell>
          <cell r="AEJ56">
            <v>16798.900000000001</v>
          </cell>
          <cell r="AEK56">
            <v>33806732.999999978</v>
          </cell>
          <cell r="AEL56">
            <v>4444.9367650537597</v>
          </cell>
          <cell r="AEM56">
            <v>-2.0730323938251471</v>
          </cell>
          <cell r="AEN56">
            <v>16798.900000000001</v>
          </cell>
          <cell r="AEO56">
            <v>29399.607499999998</v>
          </cell>
          <cell r="AEP56">
            <v>37948.14</v>
          </cell>
          <cell r="AEQ56">
            <v>-6.4201287160610558</v>
          </cell>
          <cell r="AER56">
            <v>-6.4495974090232409</v>
          </cell>
          <cell r="AES56">
            <v>-6.4462973950948799</v>
          </cell>
          <cell r="AET56">
            <v>6.1495537776136547E-2</v>
          </cell>
          <cell r="AEU56">
            <v>4.2974899999999998</v>
          </cell>
          <cell r="AEV56">
            <v>2.6120220073465301</v>
          </cell>
          <cell r="AEW56">
            <v>0.99157186328075897</v>
          </cell>
          <cell r="AEX56">
            <v>538.43732038934297</v>
          </cell>
          <cell r="AEY56">
            <v>2313.9290000000001</v>
          </cell>
          <cell r="AEZ56">
            <v>0.93188436386609297</v>
          </cell>
          <cell r="AFA56">
            <v>1.266441998883633E-2</v>
          </cell>
          <cell r="AFB56">
            <v>-2.8746977964120199E-3</v>
          </cell>
          <cell r="AFC56">
            <v>3.1712632204355287E-2</v>
          </cell>
          <cell r="AFD56">
            <v>2027.096837409104</v>
          </cell>
          <cell r="AFE56">
            <v>-4.1147523009621427E-2</v>
          </cell>
          <cell r="AFF56">
            <v>219.00092618582201</v>
          </cell>
          <cell r="AFG56">
            <v>3.0122502557954118</v>
          </cell>
          <cell r="AFH56">
            <v>3.5013765297299271</v>
          </cell>
          <cell r="AFI56">
            <v>212.59697331337651</v>
          </cell>
          <cell r="AFJ56">
            <v>211.5922836281465</v>
          </cell>
          <cell r="AFK56">
            <v>68.199910231582649</v>
          </cell>
          <cell r="AFL56">
            <v>67.876873201509852</v>
          </cell>
          <cell r="AFM56">
            <v>1.839218765591077</v>
          </cell>
          <cell r="AFN56">
            <v>0.87818436398086064</v>
          </cell>
          <cell r="AFO56">
            <v>7.6259730000000001</v>
          </cell>
          <cell r="AFP56">
            <v>6.6</v>
          </cell>
          <cell r="AFQ56">
            <v>1878.8051841461499</v>
          </cell>
          <cell r="AFR56">
            <v>40.133856285844999</v>
          </cell>
          <cell r="AFS56">
            <v>5310.135059691369</v>
          </cell>
          <cell r="AFT56">
            <v>4905.1855937757718</v>
          </cell>
          <cell r="AFU56">
            <v>9119419.5615121499</v>
          </cell>
          <cell r="AFV56">
            <v>4983.2700000000004</v>
          </cell>
          <cell r="AFW56">
            <v>9362593.5099999849</v>
          </cell>
          <cell r="AFX56">
            <v>606.22507886280891</v>
          </cell>
          <cell r="AFY56">
            <v>0.90165524324081758</v>
          </cell>
          <cell r="AFZ56">
            <v>5009.34</v>
          </cell>
          <cell r="AGA56">
            <v>7823.1875</v>
          </cell>
          <cell r="AGB56">
            <v>10354.450000000001</v>
          </cell>
          <cell r="AGC56">
            <v>-7.287413389473711</v>
          </cell>
          <cell r="AGD56">
            <v>-7.3012652519200962</v>
          </cell>
          <cell r="AGE56">
            <v>-7.2999856028019927</v>
          </cell>
          <cell r="AGF56">
            <v>6.1756724744278603E-2</v>
          </cell>
          <cell r="AGG56">
            <v>1</v>
          </cell>
          <cell r="AGH56">
            <v>0.84684004000528501</v>
          </cell>
          <cell r="AGI56">
            <v>0.97940179402713889</v>
          </cell>
          <cell r="AGJ56">
            <v>214.48990000000001</v>
          </cell>
          <cell r="AGK56">
            <v>214.48990000000001</v>
          </cell>
          <cell r="AGL56">
            <v>0.91971982873466407</v>
          </cell>
          <cell r="AGM56">
            <v>2.4287006140421639E-2</v>
          </cell>
          <cell r="AGN56">
            <v>2.3197796673570501E-2</v>
          </cell>
          <cell r="AGO56">
            <v>1.9322988295668989E-2</v>
          </cell>
          <cell r="AGP56">
            <v>1859.138535570163</v>
          </cell>
          <cell r="AGQ56">
            <v>-0.2012534380217201</v>
          </cell>
          <cell r="AGR56">
            <v>1110.4308987065799</v>
          </cell>
          <cell r="AGS56">
            <v>0.86929275040807941</v>
          </cell>
          <cell r="AGT56">
            <v>4.6281082433222709</v>
          </cell>
          <cell r="AGU56">
            <v>1100.8611921709819</v>
          </cell>
          <cell r="AGV56">
            <v>1061.3122203492121</v>
          </cell>
          <cell r="AGW56">
            <v>61.569446358303097</v>
          </cell>
          <cell r="AGX56">
            <v>61.546538479701631</v>
          </cell>
          <cell r="AGY56">
            <v>1.985100232060333</v>
          </cell>
          <cell r="AGZ56">
            <v>3.0433642164613421</v>
          </cell>
          <cell r="AHA56">
            <v>5.4668289999999997</v>
          </cell>
          <cell r="AHB56">
            <v>4.9000000000000004</v>
          </cell>
          <cell r="AHC56">
            <v>1803.1122377016</v>
          </cell>
          <cell r="AHD56">
            <v>250.73199764015499</v>
          </cell>
          <cell r="AHE56">
            <v>9091.7789882292527</v>
          </cell>
          <cell r="AHF56">
            <v>8594.7469778848299</v>
          </cell>
          <cell r="AHG56">
            <v>15483256.087853121</v>
          </cell>
          <cell r="AHH56">
            <v>8649.5</v>
          </cell>
          <cell r="AHI56">
            <v>15596019.29999999</v>
          </cell>
          <cell r="AHJ56">
            <v>2061.08707227792</v>
          </cell>
          <cell r="AHK56">
            <v>-2.1168412212837051</v>
          </cell>
          <cell r="AHL56">
            <v>8649.5</v>
          </cell>
          <cell r="AHM56">
            <v>14772.201999999999</v>
          </cell>
          <cell r="AHN56">
            <v>19394.23</v>
          </cell>
          <cell r="AHO56">
            <v>-6.4239847469220219</v>
          </cell>
          <cell r="AHP56">
            <v>-6.471181857437144</v>
          </cell>
          <cell r="AHQ56">
            <v>-6.4279233698425973</v>
          </cell>
          <cell r="AHR56">
            <v>9.1049051021945229E-2</v>
          </cell>
          <cell r="AHS56">
            <v>4.7452880000000004</v>
          </cell>
          <cell r="AHT56">
            <v>2.5170268427609299</v>
          </cell>
          <cell r="AHU56">
            <v>0.979320500342171</v>
          </cell>
          <cell r="AHV56">
            <v>224.767938215762</v>
          </cell>
          <cell r="AHW56">
            <v>1066.5886</v>
          </cell>
          <cell r="AHX56">
            <v>0.945453849087733</v>
          </cell>
          <cell r="AHY56">
            <v>1.7961301839251001E-2</v>
          </cell>
          <cell r="AHZ56">
            <v>7.8699251001915549E-2</v>
          </cell>
          <cell r="AIA56">
            <v>-3.2130526665629972E-4</v>
          </cell>
          <cell r="AIB56">
            <v>1801.4789880019889</v>
          </cell>
          <cell r="AIC56">
            <v>0.25292880994480788</v>
          </cell>
          <cell r="AID56">
            <v>5123.7259945902306</v>
          </cell>
          <cell r="AIE56">
            <v>0.39857827451335037</v>
          </cell>
          <cell r="AIF56">
            <v>1.4184169785296019</v>
          </cell>
          <cell r="AIG56">
            <v>5103.3850106729178</v>
          </cell>
          <cell r="AIH56">
            <v>5052.0666238311806</v>
          </cell>
          <cell r="AII56">
            <v>74.672231651379491</v>
          </cell>
          <cell r="AIJ56">
            <v>74.771367072853053</v>
          </cell>
          <cell r="AIK56">
            <v>1.930794795801916</v>
          </cell>
          <cell r="AIL56">
            <v>0.75909095459234521</v>
          </cell>
          <cell r="AIM56">
            <v>6.812398</v>
          </cell>
          <cell r="AIN56">
            <v>6.9</v>
          </cell>
          <cell r="AIO56">
            <v>1601.0326857493201</v>
          </cell>
          <cell r="AIP56">
            <v>1211.31299808724</v>
          </cell>
          <cell r="AIQ56">
            <v>5613.6727336769227</v>
          </cell>
          <cell r="AIR56">
            <v>5231.2470046413709</v>
          </cell>
          <cell r="AIS56">
            <v>8389141.483545037</v>
          </cell>
          <cell r="AIT56">
            <v>5219.3999999999996</v>
          </cell>
          <cell r="AIU56">
            <v>8356430.0000000009</v>
          </cell>
          <cell r="AIV56">
            <v>17335.478856913</v>
          </cell>
          <cell r="AIW56">
            <v>-0.97027045137914048</v>
          </cell>
          <cell r="AIX56">
            <v>5092.2</v>
          </cell>
          <cell r="AIY56">
            <v>7507.7839999999896</v>
          </cell>
          <cell r="AIZ56">
            <v>10284.07</v>
          </cell>
          <cell r="AJA56">
            <v>-5.2345936910583193</v>
          </cell>
          <cell r="AJB56">
            <v>-5.2419672489606066</v>
          </cell>
          <cell r="AJC56">
            <v>-5.241111027962174</v>
          </cell>
          <cell r="AJD56">
            <v>4.9044880199783959E-2</v>
          </cell>
          <cell r="AJE56">
            <v>10.587935</v>
          </cell>
          <cell r="AJF56">
            <v>13.2004176648131</v>
          </cell>
          <cell r="AJG56">
            <v>0.972573942148513</v>
          </cell>
          <cell r="AJH56">
            <v>475.394210485803</v>
          </cell>
          <cell r="AJI56">
            <v>5033.4430000000002</v>
          </cell>
          <cell r="AJJ56">
            <v>0.96877915886319699</v>
          </cell>
          <cell r="AJK56">
            <v>-1.020319402305562E-2</v>
          </cell>
          <cell r="AJL56">
            <v>2.9591478767431131E-3</v>
          </cell>
          <cell r="AJM56">
            <v>1.073548983238592E-2</v>
          </cell>
          <cell r="AJN56">
            <v>1603.6599831936551</v>
          </cell>
          <cell r="AJO56">
            <v>-0.39827649514636582</v>
          </cell>
          <cell r="AJP56">
            <v>48.729288551443901</v>
          </cell>
          <cell r="AJQ56">
            <v>3.3158918453676689</v>
          </cell>
          <cell r="AJR56">
            <v>2.9703086573939159</v>
          </cell>
          <cell r="AJS56">
            <v>47.165336988405187</v>
          </cell>
          <cell r="AJT56">
            <v>47.323630653159967</v>
          </cell>
          <cell r="AJU56">
            <v>69.170137252997193</v>
          </cell>
          <cell r="AJV56">
            <v>68.544876601747944</v>
          </cell>
          <cell r="AJW56">
            <v>1.5505636335697131</v>
          </cell>
          <cell r="AJX56">
            <v>1.46680210964405</v>
          </cell>
          <cell r="AJY56">
            <v>5.4020960000000002</v>
          </cell>
          <cell r="AJZ56">
            <v>4.4000000000000004</v>
          </cell>
          <cell r="AKA56">
            <v>1601.4202886077401</v>
          </cell>
          <cell r="AKB56">
            <v>9.5797369084290604</v>
          </cell>
          <cell r="AKC56">
            <v>1083.951199636502</v>
          </cell>
          <cell r="AKD56">
            <v>1025.3951152389859</v>
          </cell>
          <cell r="AKE56">
            <v>1650024.5834017941</v>
          </cell>
          <cell r="AKF56">
            <v>1045.71</v>
          </cell>
          <cell r="AKG56">
            <v>1674621.21</v>
          </cell>
          <cell r="AKH56">
            <v>92.274527021867712</v>
          </cell>
          <cell r="AKI56">
            <v>1.262655695951298</v>
          </cell>
          <cell r="AKJ56">
            <v>1045.71</v>
          </cell>
          <cell r="AKK56">
            <v>1581.3744999999899</v>
          </cell>
          <cell r="AKL56">
            <v>2089.0100000000002</v>
          </cell>
          <cell r="AKM56">
            <v>-7.0126019965118482</v>
          </cell>
          <cell r="AKN56">
            <v>-7.0365258180475054</v>
          </cell>
          <cell r="AKO56">
            <v>-7.0356050902641236</v>
          </cell>
          <cell r="AKP56">
            <v>9.3658895045476698E-2</v>
          </cell>
          <cell r="AKQ56">
            <v>1</v>
          </cell>
          <cell r="AKR56">
            <v>0.83685149695990102</v>
          </cell>
          <cell r="AKS56">
            <v>0.98824447127236004</v>
          </cell>
          <cell r="AKT56">
            <v>48.15645</v>
          </cell>
          <cell r="AKU56">
            <v>48.15645</v>
          </cell>
          <cell r="AKV56">
            <v>0.930418047602103</v>
          </cell>
          <cell r="AKW56">
            <v>2.7978857766017579E-2</v>
          </cell>
          <cell r="AKX56">
            <v>1.141726603974407E-2</v>
          </cell>
          <cell r="AKY56">
            <v>3.3074032377547587E-2</v>
          </cell>
          <cell r="AKZ56">
            <v>1609.159785218234</v>
          </cell>
          <cell r="ALA56">
            <v>-0.60788335645283187</v>
          </cell>
          <cell r="ALB56">
            <v>96.823968734317404</v>
          </cell>
          <cell r="ALC56">
            <v>1.5570469511957401</v>
          </cell>
          <cell r="ALD56">
            <v>1.9617288241888351</v>
          </cell>
          <cell r="ALE56">
            <v>95.339488140933369</v>
          </cell>
          <cell r="ALF56">
            <v>94.961089666564604</v>
          </cell>
          <cell r="ALG56">
            <v>60.955998469430298</v>
          </cell>
          <cell r="ALH56">
            <v>60.677043186332121</v>
          </cell>
          <cell r="ALI56">
            <v>1.347968799148358</v>
          </cell>
          <cell r="ALJ56">
            <v>2.1080116827722151</v>
          </cell>
          <cell r="ALK56">
            <v>7.9325850000000004</v>
          </cell>
          <cell r="ALL56">
            <v>5.7</v>
          </cell>
          <cell r="ALM56">
            <v>1691.9863078124799</v>
          </cell>
          <cell r="ALN56">
            <v>20.6487737056129</v>
          </cell>
          <cell r="ALO56">
            <v>2581.124053916506</v>
          </cell>
          <cell r="ALP56">
            <v>2376.3741943841342</v>
          </cell>
          <cell r="ALQ56">
            <v>3966430.620815746</v>
          </cell>
          <cell r="ALR56">
            <v>2445.19</v>
          </cell>
          <cell r="ALS56">
            <v>4137227.9999999981</v>
          </cell>
          <cell r="ALT56">
            <v>134.85437675593499</v>
          </cell>
          <cell r="ALU56">
            <v>0.79431336552393539</v>
          </cell>
          <cell r="ALV56">
            <v>2445.19</v>
          </cell>
          <cell r="ALW56">
            <v>4253.8725000000004</v>
          </cell>
          <cell r="ALX56">
            <v>5453.24</v>
          </cell>
          <cell r="ALY56">
            <v>-7.0466726140253044</v>
          </cell>
          <cell r="ALZ56">
            <v>-7.0378098593224383</v>
          </cell>
          <cell r="AMA56">
            <v>-7.034719500136652</v>
          </cell>
          <cell r="AMB56">
            <v>0.13641353620315119</v>
          </cell>
          <cell r="AMC56">
            <v>1</v>
          </cell>
          <cell r="AMD56">
            <v>0.78437464395995404</v>
          </cell>
          <cell r="AME56">
            <v>0.97648837613169803</v>
          </cell>
          <cell r="AMF56">
            <v>94.547479999999993</v>
          </cell>
          <cell r="AMG56">
            <v>94.547479999999993</v>
          </cell>
          <cell r="AMH56">
            <v>0.95635870673414403</v>
          </cell>
          <cell r="AMI56">
            <v>3.1811397351589221E-2</v>
          </cell>
          <cell r="AMJ56">
            <v>4.0459585618529042E-3</v>
          </cell>
          <cell r="AMK56">
            <v>2.2813312520372261E-2</v>
          </cell>
          <cell r="AML56">
            <v>1669.11029003313</v>
          </cell>
          <cell r="AMM56">
            <v>-1.350811457925327</v>
          </cell>
          <cell r="AMN56">
            <v>2344.9428639713701</v>
          </cell>
          <cell r="AMO56">
            <v>1.606024808631457</v>
          </cell>
          <cell r="AMP56">
            <v>3.304329835997422</v>
          </cell>
          <cell r="AMQ56">
            <v>2307.8777743622209</v>
          </cell>
          <cell r="AMR56">
            <v>2269.9366693478619</v>
          </cell>
          <cell r="AMS56">
            <v>69.362952734496531</v>
          </cell>
          <cell r="AMT56">
            <v>68.961537982541515</v>
          </cell>
          <cell r="AMU56">
            <v>0.34716469986566523</v>
          </cell>
          <cell r="AMV56">
            <v>0.4370148570163046</v>
          </cell>
          <cell r="AMW56">
            <v>4.7414379999999996</v>
          </cell>
          <cell r="AMX56">
            <v>3.8</v>
          </cell>
          <cell r="AMY56">
            <v>1531.10580654103</v>
          </cell>
          <cell r="AMZ56">
            <v>407.81392807575202</v>
          </cell>
          <cell r="ANA56">
            <v>34024.153270211507</v>
          </cell>
          <cell r="ANB56">
            <v>32410.91913787946</v>
          </cell>
          <cell r="ANC56">
            <v>49360965.126846001</v>
          </cell>
          <cell r="AND56">
            <v>32921.759050000001</v>
          </cell>
          <cell r="ANE56">
            <v>50406696.442999713</v>
          </cell>
          <cell r="ANF56">
            <v>4987.7432389539699</v>
          </cell>
          <cell r="ANG56">
            <v>0.66702100150612953</v>
          </cell>
          <cell r="ANH56">
            <v>32919</v>
          </cell>
          <cell r="ANI56">
            <v>49337.868999999897</v>
          </cell>
          <cell r="ANJ56">
            <v>66630.706999999908</v>
          </cell>
          <cell r="ANK56">
            <v>-6.7483047584603959</v>
          </cell>
          <cell r="ANL56">
            <v>-6.758793885071432</v>
          </cell>
          <cell r="ANM56">
            <v>-6.7506107401788196</v>
          </cell>
          <cell r="ANN56">
            <v>6.7835883356317156E-2</v>
          </cell>
          <cell r="ANO56">
            <v>0.87752799999999997</v>
          </cell>
          <cell r="ANP56">
            <v>1.02980598728314</v>
          </cell>
          <cell r="ANQ56">
            <v>0.96553663781858101</v>
          </cell>
          <cell r="ANR56">
            <v>2545.6976871393199</v>
          </cell>
          <cell r="ANS56">
            <v>2233.9209999999998</v>
          </cell>
          <cell r="ANT56">
            <v>0.90449040155555593</v>
          </cell>
          <cell r="ANU56">
            <v>1.4382514575433851E-2</v>
          </cell>
          <cell r="ANV56">
            <v>1.6056917565103539E-3</v>
          </cell>
          <cell r="ANW56">
            <v>-3.5093978137827213E-2</v>
          </cell>
          <cell r="ANX56">
            <v>1522.973320098059</v>
          </cell>
          <cell r="ANY56">
            <v>-0.25475256678267888</v>
          </cell>
          <cell r="ANZ56">
            <v>21826.212332621501</v>
          </cell>
          <cell r="AOA56">
            <v>0.72872416007587759</v>
          </cell>
          <cell r="AOB56">
            <v>1.0685435130636241</v>
          </cell>
          <cell r="AOC56">
            <v>21668.310121684619</v>
          </cell>
          <cell r="AOD56">
            <v>21595.455493825681</v>
          </cell>
          <cell r="AOE56">
            <v>70.023126157251426</v>
          </cell>
          <cell r="AOF56">
            <v>69.388490149236389</v>
          </cell>
          <cell r="AOG56">
            <v>1.05738722004034</v>
          </cell>
          <cell r="AOH56">
            <v>0.9035647544290093</v>
          </cell>
          <cell r="AOI56">
            <v>4.7953910000000004</v>
          </cell>
          <cell r="AOJ56">
            <v>3.7</v>
          </cell>
          <cell r="AOK56">
            <v>1674.42928136623</v>
          </cell>
          <cell r="AOL56">
            <v>4647.7275320079298</v>
          </cell>
          <cell r="AOM56">
            <v>171240.66455710339</v>
          </cell>
          <cell r="AON56">
            <v>163029.00514059179</v>
          </cell>
          <cell r="AOO56">
            <v>273883378.23537248</v>
          </cell>
          <cell r="AOP56">
            <v>166413</v>
          </cell>
          <cell r="AOQ56">
            <v>278646799.99999851</v>
          </cell>
          <cell r="AOR56">
            <v>49908.956211341203</v>
          </cell>
          <cell r="AOS56">
            <v>-0.40195608158739571</v>
          </cell>
          <cell r="AOT56">
            <v>164864</v>
          </cell>
          <cell r="AOU56">
            <v>246785.40228906801</v>
          </cell>
          <cell r="AOV56">
            <v>330513</v>
          </cell>
          <cell r="AOW56">
            <v>-6.4349637172209002</v>
          </cell>
          <cell r="AOX56">
            <v>-6.4304566240988343</v>
          </cell>
          <cell r="AOY56">
            <v>-6.431016818451603</v>
          </cell>
          <cell r="AOZ56">
            <v>7.2113943360058136E-2</v>
          </cell>
          <cell r="APA56">
            <v>1.1193919999999999</v>
          </cell>
          <cell r="APB56">
            <v>1.53778860468582</v>
          </cell>
          <cell r="APC56">
            <v>1.00623059084505</v>
          </cell>
          <cell r="APD56">
            <v>19242.572753780601</v>
          </cell>
          <cell r="APE56">
            <v>21539.982</v>
          </cell>
          <cell r="APF56">
            <v>0.96437128521417403</v>
          </cell>
          <cell r="APG56">
            <v>-4.0195608158744012E-3</v>
          </cell>
          <cell r="APH56">
            <v>5.5906457472344696E-4</v>
          </cell>
          <cell r="API56">
            <v>-6.0417928158675027E-2</v>
          </cell>
          <cell r="APJ56">
            <v>1679.9671812950271</v>
          </cell>
          <cell r="APK56">
            <v>0.11928400756338051</v>
          </cell>
        </row>
        <row r="57">
          <cell r="A57">
            <v>2020</v>
          </cell>
          <cell r="B57">
            <v>380.31788</v>
          </cell>
          <cell r="C57">
            <v>-5.2968984255207019</v>
          </cell>
          <cell r="D57">
            <v>-4.4683198366637704</v>
          </cell>
          <cell r="E57">
            <v>401.58967729361939</v>
          </cell>
          <cell r="F57">
            <v>398.10655412921432</v>
          </cell>
          <cell r="G57">
            <v>70.171281096460845</v>
          </cell>
          <cell r="H57">
            <v>70.874987561971764</v>
          </cell>
          <cell r="I57">
            <v>-0.95779421502300011</v>
          </cell>
          <cell r="J57">
            <v>0.42713883371678918</v>
          </cell>
          <cell r="K57">
            <v>5.4069130000000003</v>
          </cell>
          <cell r="L57">
            <v>6</v>
          </cell>
          <cell r="M57">
            <v>1496.42418351477</v>
          </cell>
          <cell r="N57">
            <v>95.590069999999997</v>
          </cell>
          <cell r="O57">
            <v>4808.6807961126142</v>
          </cell>
          <cell r="P57">
            <v>4548.6796090190974</v>
          </cell>
          <cell r="Q57">
            <v>7156561.0612959452</v>
          </cell>
          <cell r="R57">
            <v>4475.28</v>
          </cell>
          <cell r="S57">
            <v>6696917.2199999793</v>
          </cell>
          <cell r="T57">
            <v>1293.5543573708601</v>
          </cell>
          <cell r="U57">
            <v>-1.0577417592987579</v>
          </cell>
          <cell r="V57">
            <v>4367.68</v>
          </cell>
          <cell r="W57">
            <v>6784.7359999999899</v>
          </cell>
          <cell r="X57">
            <v>8916.85</v>
          </cell>
          <cell r="Y57">
            <v>-6.7829473394720718</v>
          </cell>
          <cell r="Z57">
            <v>-6.7747189531949399</v>
          </cell>
          <cell r="AA57">
            <v>-6.7716723755365411</v>
          </cell>
          <cell r="AB57">
            <v>6.2434269274469267E-2</v>
          </cell>
          <cell r="AC57">
            <v>1</v>
          </cell>
          <cell r="AD57">
            <v>1.1409068149116699</v>
          </cell>
          <cell r="AE57">
            <v>1</v>
          </cell>
          <cell r="AF57">
            <v>380.31788</v>
          </cell>
          <cell r="AG57">
            <v>380.31788</v>
          </cell>
          <cell r="AH57">
            <v>0.999999999999999</v>
          </cell>
          <cell r="AI57">
            <v>-1.0577417592989601E-2</v>
          </cell>
          <cell r="AJ57">
            <v>-9.6084018559055989E-3</v>
          </cell>
          <cell r="AK57">
            <v>-7.1906865672401066E-2</v>
          </cell>
          <cell r="AL57">
            <v>1573.327135880477</v>
          </cell>
          <cell r="AM57">
            <v>-0.81850738747523133</v>
          </cell>
          <cell r="AN57">
            <v>463.7509</v>
          </cell>
          <cell r="AO57">
            <v>-5.3241060905178657</v>
          </cell>
          <cell r="AP57">
            <v>-5.0463423217762982</v>
          </cell>
          <cell r="AQ57">
            <v>489.82996711220238</v>
          </cell>
          <cell r="AR57">
            <v>488.39708900055871</v>
          </cell>
          <cell r="AS57">
            <v>60.421547901776037</v>
          </cell>
          <cell r="AT57">
            <v>60.932832514010528</v>
          </cell>
          <cell r="AU57">
            <v>0.13827220558431111</v>
          </cell>
          <cell r="AV57">
            <v>0.3029451426483476</v>
          </cell>
          <cell r="AW57">
            <v>6.2234619999999996</v>
          </cell>
          <cell r="AX57">
            <v>5.8</v>
          </cell>
          <cell r="AY57">
            <v>1458.9853951713801</v>
          </cell>
          <cell r="AZ57">
            <v>111.4573</v>
          </cell>
          <cell r="BA57">
            <v>5219.0582721670016</v>
          </cell>
          <cell r="BB57">
            <v>4894.2521638408316</v>
          </cell>
          <cell r="BC57">
            <v>7720735.5404921938</v>
          </cell>
          <cell r="BD57">
            <v>4875.1000000000004</v>
          </cell>
          <cell r="BE57">
            <v>7112699.6999999965</v>
          </cell>
          <cell r="BF57">
            <v>1319.5473626852699</v>
          </cell>
          <cell r="BG57">
            <v>-3.304638060490062</v>
          </cell>
          <cell r="BH57">
            <v>4956.2</v>
          </cell>
          <cell r="BI57">
            <v>8565.2644999999993</v>
          </cell>
          <cell r="BJ57">
            <v>11538.7</v>
          </cell>
          <cell r="BK57">
            <v>-6.6307229451089222</v>
          </cell>
          <cell r="BL57">
            <v>-6.6313462069245119</v>
          </cell>
          <cell r="BM57">
            <v>-6.6293302189838039</v>
          </cell>
          <cell r="BN57">
            <v>7.122082734797433E-2</v>
          </cell>
          <cell r="BO57">
            <v>1</v>
          </cell>
          <cell r="BP57">
            <v>1.1211273902276799</v>
          </cell>
          <cell r="BQ57">
            <v>1</v>
          </cell>
          <cell r="BR57">
            <v>463.7509</v>
          </cell>
          <cell r="BS57">
            <v>463.7509</v>
          </cell>
          <cell r="BT57">
            <v>1</v>
          </cell>
          <cell r="BU57">
            <v>-3.3046380604902302E-2</v>
          </cell>
          <cell r="BV57">
            <v>-2.37365760742669E-2</v>
          </cell>
          <cell r="BW57">
            <v>-7.5924293346865235E-2</v>
          </cell>
          <cell r="BX57">
            <v>1577.5107783643989</v>
          </cell>
          <cell r="BY57">
            <v>-7.3702280991350122E-2</v>
          </cell>
          <cell r="BZ57">
            <v>121.08841</v>
          </cell>
          <cell r="CA57">
            <v>-4.3385264510512282</v>
          </cell>
          <cell r="CB57">
            <v>-4.7576730632102322</v>
          </cell>
          <cell r="CC57">
            <v>126.5801220781327</v>
          </cell>
          <cell r="CD57">
            <v>127.1371814344306</v>
          </cell>
          <cell r="CE57">
            <v>72.244480186556473</v>
          </cell>
          <cell r="CF57">
            <v>72.737291369003287</v>
          </cell>
          <cell r="CG57">
            <v>-1.276198088470704</v>
          </cell>
          <cell r="CH57">
            <v>1.920928703222113</v>
          </cell>
          <cell r="CI57">
            <v>5.2762580000000003</v>
          </cell>
          <cell r="CJ57">
            <v>6.1</v>
          </cell>
          <cell r="CK57">
            <v>1609.07624782377</v>
          </cell>
          <cell r="CL57">
            <v>22.981120000000001</v>
          </cell>
          <cell r="CM57">
            <v>3652.1455823074211</v>
          </cell>
          <cell r="CN57">
            <v>3459.4489588492788</v>
          </cell>
          <cell r="CO57">
            <v>5658365.1691160519</v>
          </cell>
          <cell r="CP57">
            <v>3406.13</v>
          </cell>
          <cell r="CQ57">
            <v>5480722.8799999775</v>
          </cell>
          <cell r="CR57">
            <v>301.55106330470801</v>
          </cell>
          <cell r="CS57">
            <v>0.2443786206326681</v>
          </cell>
          <cell r="CT57">
            <v>3406.13</v>
          </cell>
          <cell r="CU57">
            <v>5021.0084999999999</v>
          </cell>
          <cell r="CV57">
            <v>6550.7</v>
          </cell>
          <cell r="CW57">
            <v>-7.2874937538682856</v>
          </cell>
          <cell r="CX57">
            <v>-7.2644994205244942</v>
          </cell>
          <cell r="CY57">
            <v>-7.2638729142272016</v>
          </cell>
          <cell r="CZ57">
            <v>5.7630840087076987E-2</v>
          </cell>
          <cell r="DA57">
            <v>1.9558</v>
          </cell>
          <cell r="DB57">
            <v>1.0569992554964101</v>
          </cell>
          <cell r="DC57">
            <v>1</v>
          </cell>
          <cell r="DD57">
            <v>61.912470600265799</v>
          </cell>
          <cell r="DE57">
            <v>121.08841</v>
          </cell>
          <cell r="DF57">
            <v>1</v>
          </cell>
          <cell r="DG57">
            <v>9.220834922336181E-2</v>
          </cell>
          <cell r="DH57">
            <v>9.3441273649068193E-2</v>
          </cell>
          <cell r="DI57">
            <v>-0.14076268524843849</v>
          </cell>
          <cell r="DJ57">
            <v>1635.6261463670221</v>
          </cell>
          <cell r="DK57">
            <v>-0.1794458329393622</v>
          </cell>
          <cell r="DL57">
            <v>22.373640000000002</v>
          </cell>
          <cell r="DM57">
            <v>-4.3287899459514056</v>
          </cell>
          <cell r="DN57">
            <v>-4.8044940394161726</v>
          </cell>
          <cell r="DO57">
            <v>23.385969496319959</v>
          </cell>
          <cell r="DP57">
            <v>23.502832170737051</v>
          </cell>
          <cell r="DQ57">
            <v>69.484036488027357</v>
          </cell>
          <cell r="DR57">
            <v>69.836131931086499</v>
          </cell>
          <cell r="DS57">
            <v>-0.99822115481389417</v>
          </cell>
          <cell r="DT57">
            <v>1.4883899958940461</v>
          </cell>
          <cell r="DU57">
            <v>8.3330120000000001</v>
          </cell>
          <cell r="DV57">
            <v>7.6</v>
          </cell>
          <cell r="DW57">
            <v>1725.3190809190801</v>
          </cell>
          <cell r="DX57">
            <v>4.6578299999999997</v>
          </cell>
          <cell r="DY57">
            <v>489.97030162850291</v>
          </cell>
          <cell r="DZ57">
            <v>449.14101759736349</v>
          </cell>
          <cell r="EA57">
            <v>817273.71001848415</v>
          </cell>
          <cell r="EB57">
            <v>450.45</v>
          </cell>
          <cell r="EC57">
            <v>777169.97999999963</v>
          </cell>
          <cell r="ED57">
            <v>56.063419461164401</v>
          </cell>
          <cell r="EE57">
            <v>-4.9869328752555786</v>
          </cell>
          <cell r="EF57">
            <v>450.45</v>
          </cell>
          <cell r="EG57">
            <v>701.6</v>
          </cell>
          <cell r="EH57">
            <v>908.45</v>
          </cell>
          <cell r="EI57">
            <v>-7.1176050993616613</v>
          </cell>
          <cell r="EJ57">
            <v>-7.1020481197148548</v>
          </cell>
          <cell r="EK57">
            <v>-7.1060570592315564</v>
          </cell>
          <cell r="EL57">
            <v>5.1745631824427263E-2</v>
          </cell>
          <cell r="EM57">
            <v>1</v>
          </cell>
          <cell r="EN57">
            <v>0.90569165651845795</v>
          </cell>
          <cell r="EO57">
            <v>1</v>
          </cell>
          <cell r="EP57">
            <v>22.373640000000002</v>
          </cell>
          <cell r="EQ57">
            <v>22.373640000000002</v>
          </cell>
          <cell r="ER57">
            <v>1</v>
          </cell>
          <cell r="ES57">
            <v>4.6794254185523507E-2</v>
          </cell>
          <cell r="ET57">
            <v>2.5697249726216288E-4</v>
          </cell>
          <cell r="EU57">
            <v>-0.13158468517989899</v>
          </cell>
          <cell r="EV57">
            <v>1819.6372141435911</v>
          </cell>
          <cell r="EW57">
            <v>0.14839222770108851</v>
          </cell>
          <cell r="EX57">
            <v>5828.3180000000002</v>
          </cell>
          <cell r="EY57">
            <v>-3.86459473060079</v>
          </cell>
          <cell r="EZ57">
            <v>-2.4757739708881839</v>
          </cell>
          <cell r="FA57">
            <v>6062.6134395204008</v>
          </cell>
          <cell r="FB57">
            <v>5976.2771131966711</v>
          </cell>
          <cell r="FC57">
            <v>66.047150686405303</v>
          </cell>
          <cell r="FD57">
            <v>67.197223323128327</v>
          </cell>
          <cell r="FE57">
            <v>-0.2002125892603068</v>
          </cell>
          <cell r="FF57">
            <v>1.2874157484165321</v>
          </cell>
          <cell r="FG57">
            <v>2.8606370000000001</v>
          </cell>
          <cell r="FH57">
            <v>2.6</v>
          </cell>
          <cell r="FI57">
            <v>1672.85139548097</v>
          </cell>
          <cell r="FJ57">
            <v>1488.2819999999999</v>
          </cell>
          <cell r="FK57">
            <v>5460.2168887197586</v>
          </cell>
          <cell r="FL57">
            <v>5304.0199041207934</v>
          </cell>
          <cell r="FM57">
            <v>9350665.9603561834</v>
          </cell>
          <cell r="FN57">
            <v>5227.2299999999996</v>
          </cell>
          <cell r="FO57">
            <v>8744378.9999999907</v>
          </cell>
          <cell r="FP57">
            <v>16112.009699103101</v>
          </cell>
          <cell r="FQ57">
            <v>-3.6898430429988638</v>
          </cell>
          <cell r="FR57">
            <v>5227.2299999999996</v>
          </cell>
          <cell r="FS57">
            <v>8125.6584999999995</v>
          </cell>
          <cell r="FT57">
            <v>10502.15</v>
          </cell>
          <cell r="FU57">
            <v>-5.1096274196681311</v>
          </cell>
          <cell r="FV57">
            <v>-5.1286312467246207</v>
          </cell>
          <cell r="FW57">
            <v>-5.1137886100669796</v>
          </cell>
          <cell r="FX57">
            <v>8.1267672180431558E-2</v>
          </cell>
          <cell r="FY57">
            <v>26.444462999999999</v>
          </cell>
          <cell r="FZ57">
            <v>19.020746751344799</v>
          </cell>
          <cell r="GA57">
            <v>1</v>
          </cell>
          <cell r="GB57">
            <v>220.39842518261699</v>
          </cell>
          <cell r="GC57">
            <v>5828.3180000000002</v>
          </cell>
          <cell r="GD57">
            <v>1</v>
          </cell>
          <cell r="GE57">
            <v>4.0931878593758492E-2</v>
          </cell>
          <cell r="GF57">
            <v>3.9862521896065491E-2</v>
          </cell>
          <cell r="GG57">
            <v>-6.4240625524231348E-2</v>
          </cell>
          <cell r="GH57">
            <v>1762.939455240632</v>
          </cell>
          <cell r="GI57">
            <v>-0.17756974929248329</v>
          </cell>
          <cell r="GJ57">
            <v>3449.62</v>
          </cell>
          <cell r="GK57">
            <v>-3.4292744923370981</v>
          </cell>
          <cell r="GL57">
            <v>-2.5313075829936582</v>
          </cell>
          <cell r="GM57">
            <v>3572.1177218724242</v>
          </cell>
          <cell r="GN57">
            <v>3539.2082467273458</v>
          </cell>
          <cell r="GO57">
            <v>75.015528679467536</v>
          </cell>
          <cell r="GP57">
            <v>74.995822778025826</v>
          </cell>
          <cell r="GQ57">
            <v>-1.126758426409413</v>
          </cell>
          <cell r="GR57">
            <v>0.54075592322124777</v>
          </cell>
          <cell r="GS57">
            <v>3.2899370000000001</v>
          </cell>
          <cell r="GT57">
            <v>3.7</v>
          </cell>
          <cell r="GU57">
            <v>1313.56684606146</v>
          </cell>
          <cell r="GV57">
            <v>736.476</v>
          </cell>
          <cell r="GW57">
            <v>46681.399624272017</v>
          </cell>
          <cell r="GX57">
            <v>45145.610985915242</v>
          </cell>
          <cell r="GY57">
            <v>61334383.098647833</v>
          </cell>
          <cell r="GZ57">
            <v>44966</v>
          </cell>
          <cell r="HA57">
            <v>59065846.79999961</v>
          </cell>
          <cell r="HB57">
            <v>10050.26</v>
          </cell>
          <cell r="HC57">
            <v>-3.0399247949439712</v>
          </cell>
          <cell r="HD57">
            <v>44805</v>
          </cell>
          <cell r="HE57">
            <v>62245.332999999999</v>
          </cell>
          <cell r="HF57">
            <v>83161</v>
          </cell>
          <cell r="HG57">
            <v>-6.7105606928545614</v>
          </cell>
          <cell r="HH57">
            <v>-6.7047065125620744</v>
          </cell>
          <cell r="HI57">
            <v>-6.7001631686486407</v>
          </cell>
          <cell r="HJ57">
            <v>6.6779422580173262E-2</v>
          </cell>
          <cell r="HK57">
            <v>1</v>
          </cell>
          <cell r="HL57">
            <v>1.1065178151703901</v>
          </cell>
          <cell r="HM57">
            <v>1</v>
          </cell>
          <cell r="HN57">
            <v>3449.62</v>
          </cell>
          <cell r="HO57">
            <v>3449.62</v>
          </cell>
          <cell r="HP57">
            <v>0.999999999999999</v>
          </cell>
          <cell r="HQ57">
            <v>-3.0399247949439039E-2</v>
          </cell>
          <cell r="HR57">
            <v>-1.5231175131790479E-2</v>
          </cell>
          <cell r="HS57">
            <v>-8.1110074793102269E-2</v>
          </cell>
          <cell r="HT57">
            <v>1358.5901654489351</v>
          </cell>
          <cell r="HU57">
            <v>-0.68584587112492379</v>
          </cell>
          <cell r="HV57">
            <v>2326.5922700000001</v>
          </cell>
          <cell r="HW57">
            <v>-4.692927874756192</v>
          </cell>
          <cell r="HX57">
            <v>-3.8191868789736132</v>
          </cell>
          <cell r="HY57">
            <v>2441.153859959737</v>
          </cell>
          <cell r="HZ57">
            <v>2418.9775429246979</v>
          </cell>
          <cell r="IA57">
            <v>72.266152185210714</v>
          </cell>
          <cell r="IB57">
            <v>73.260643282697941</v>
          </cell>
          <cell r="IC57">
            <v>-0.24123739033123931</v>
          </cell>
          <cell r="ID57">
            <v>0.79441494252296962</v>
          </cell>
          <cell r="IE57">
            <v>4.9445839999999999</v>
          </cell>
          <cell r="IF57">
            <v>5.6</v>
          </cell>
          <cell r="IG57">
            <v>1340.5958059141301</v>
          </cell>
          <cell r="IH57">
            <v>516.14111000000003</v>
          </cell>
          <cell r="II57">
            <v>3190.395519635169</v>
          </cell>
          <cell r="IJ57">
            <v>3032.6437332345708</v>
          </cell>
          <cell r="IK57">
            <v>4194394.5890523698</v>
          </cell>
          <cell r="IL57">
            <v>2970.85</v>
          </cell>
          <cell r="IM57">
            <v>3982709.0499999928</v>
          </cell>
          <cell r="IN57">
            <v>5657.0464599450997</v>
          </cell>
          <cell r="IO57">
            <v>0.72946023239450763</v>
          </cell>
          <cell r="IP57">
            <v>2933.91</v>
          </cell>
          <cell r="IQ57">
            <v>4354.8559999999998</v>
          </cell>
          <cell r="IR57">
            <v>5829.7</v>
          </cell>
          <cell r="IS57">
            <v>-5.1504274194165056</v>
          </cell>
          <cell r="IT57">
            <v>-5.1456764949978933</v>
          </cell>
          <cell r="IU57">
            <v>-5.1360226435413336</v>
          </cell>
          <cell r="IV57">
            <v>7.3041726052968214E-2</v>
          </cell>
          <cell r="IW57">
            <v>7.4542039999999998</v>
          </cell>
          <cell r="IX57">
            <v>9.9642301745259605</v>
          </cell>
          <cell r="IY57">
            <v>1</v>
          </cell>
          <cell r="IZ57">
            <v>312.11813763079198</v>
          </cell>
          <cell r="JA57">
            <v>2326.5922700000001</v>
          </cell>
          <cell r="JB57">
            <v>1</v>
          </cell>
          <cell r="JC57">
            <v>3.028148395392084E-2</v>
          </cell>
          <cell r="JD57">
            <v>-2.7373159676607101E-4</v>
          </cell>
          <cell r="JE57">
            <v>-6.3291053721780469E-2</v>
          </cell>
          <cell r="JF57">
            <v>1383.0818777313791</v>
          </cell>
          <cell r="JG57">
            <v>-0.1943318163677987</v>
          </cell>
          <cell r="JH57">
            <v>27.859290000000001</v>
          </cell>
          <cell r="JI57">
            <v>-3.3716984675330459</v>
          </cell>
          <cell r="JJ57">
            <v>-0.41616410889891992</v>
          </cell>
          <cell r="JK57">
            <v>28.83139779771388</v>
          </cell>
          <cell r="JL57">
            <v>27.975714884557419</v>
          </cell>
          <cell r="JM57">
            <v>69.540148182602124</v>
          </cell>
          <cell r="JN57">
            <v>70.182239351619359</v>
          </cell>
          <cell r="JO57">
            <v>-0.86122581064129733</v>
          </cell>
          <cell r="JP57">
            <v>1.6543159920751731</v>
          </cell>
          <cell r="JQ57">
            <v>7.0461049999999998</v>
          </cell>
          <cell r="JR57">
            <v>6.9</v>
          </cell>
          <cell r="JS57">
            <v>1719.2282769999999</v>
          </cell>
          <cell r="JT57">
            <v>8.68522999999999</v>
          </cell>
          <cell r="JU57">
            <v>691.47121503422318</v>
          </cell>
          <cell r="JV57">
            <v>642.74942717813599</v>
          </cell>
          <cell r="JW57">
            <v>1122357.3310276661</v>
          </cell>
          <cell r="JX57">
            <v>637.87</v>
          </cell>
          <cell r="JY57">
            <v>1096644.14104999</v>
          </cell>
          <cell r="JZ57">
            <v>74.5348660472267</v>
          </cell>
          <cell r="KA57">
            <v>-3.367496214871379</v>
          </cell>
          <cell r="KB57">
            <v>637.87</v>
          </cell>
          <cell r="KC57">
            <v>985.25099999999998</v>
          </cell>
          <cell r="KD57">
            <v>1328.89</v>
          </cell>
          <cell r="KE57">
            <v>-7.221824413289438</v>
          </cell>
          <cell r="KF57">
            <v>-7.2444183171999352</v>
          </cell>
          <cell r="KG57">
            <v>-7.2025906254647296</v>
          </cell>
          <cell r="KH57">
            <v>6.596441171240737E-2</v>
          </cell>
          <cell r="KI57">
            <v>1</v>
          </cell>
          <cell r="KJ57">
            <v>0.80652754086439504</v>
          </cell>
          <cell r="KK57">
            <v>1</v>
          </cell>
          <cell r="KL57">
            <v>27.859290000000001</v>
          </cell>
          <cell r="KM57">
            <v>27.859290000000001</v>
          </cell>
          <cell r="KN57">
            <v>1</v>
          </cell>
          <cell r="KO57">
            <v>6.0146014198085053E-2</v>
          </cell>
          <cell r="KP57">
            <v>5.8294768433987841E-3</v>
          </cell>
          <cell r="KQ57">
            <v>-0.1011043684377478</v>
          </cell>
          <cell r="KR57">
            <v>1746.18176783938</v>
          </cell>
          <cell r="KS57">
            <v>-1.4694696726778369</v>
          </cell>
          <cell r="KT57">
            <v>167.53952000000001</v>
          </cell>
          <cell r="KU57">
            <v>-13.982512706665419</v>
          </cell>
          <cell r="KV57">
            <v>-8.2950975678934604</v>
          </cell>
          <cell r="KW57">
            <v>194.77378992560099</v>
          </cell>
          <cell r="KX57">
            <v>182.6941805254495</v>
          </cell>
          <cell r="KY57">
            <v>70.552210875534556</v>
          </cell>
          <cell r="KZ57">
            <v>72.08095958913772</v>
          </cell>
          <cell r="LA57">
            <v>-1.195640205488679</v>
          </cell>
          <cell r="LB57">
            <v>0.1081214002249808</v>
          </cell>
          <cell r="LC57">
            <v>9.690626</v>
          </cell>
          <cell r="LD57">
            <v>17.600000000000001</v>
          </cell>
          <cell r="LE57">
            <v>1830.7458502437401</v>
          </cell>
          <cell r="LF57">
            <v>20.607140000000001</v>
          </cell>
          <cell r="LG57">
            <v>5740.4245459067151</v>
          </cell>
          <cell r="LH57">
            <v>5184.1414723506969</v>
          </cell>
          <cell r="LI57">
            <v>10392465.83914423</v>
          </cell>
          <cell r="LJ57">
            <v>4629.79</v>
          </cell>
          <cell r="LK57">
            <v>8475968.8299999647</v>
          </cell>
          <cell r="LL57">
            <v>764.6493567</v>
          </cell>
          <cell r="LM57">
            <v>-0.2487897446238008</v>
          </cell>
          <cell r="LN57">
            <v>4594.91</v>
          </cell>
          <cell r="LO57">
            <v>7963.857</v>
          </cell>
          <cell r="LP57">
            <v>10698.59</v>
          </cell>
          <cell r="LQ57">
            <v>-7.5718614048876409</v>
          </cell>
          <cell r="LR57">
            <v>-7.5622050498751632</v>
          </cell>
          <cell r="LS57">
            <v>-7.5537418274764274</v>
          </cell>
          <cell r="LT57">
            <v>3.4440964104855872E-2</v>
          </cell>
          <cell r="LU57">
            <v>1</v>
          </cell>
          <cell r="LV57">
            <v>0.83008485566244705</v>
          </cell>
          <cell r="LW57">
            <v>1</v>
          </cell>
          <cell r="LX57">
            <v>167.53952000000001</v>
          </cell>
          <cell r="LY57">
            <v>167.53952000000001</v>
          </cell>
          <cell r="LZ57">
            <v>1</v>
          </cell>
          <cell r="MA57">
            <v>7.5066391189360662E-2</v>
          </cell>
          <cell r="MB57">
            <v>7.5685805436791639E-2</v>
          </cell>
          <cell r="MC57">
            <v>-7.6298978040304458E-2</v>
          </cell>
          <cell r="MD57">
            <v>2004.6647828906309</v>
          </cell>
          <cell r="ME57">
            <v>-0.67849550119618574</v>
          </cell>
          <cell r="MF57">
            <v>1129.2139999999999</v>
          </cell>
          <cell r="MG57">
            <v>-9.2028438313932153</v>
          </cell>
          <cell r="MH57">
            <v>-8.6344302168471661</v>
          </cell>
          <cell r="MI57">
            <v>1243.66670460812</v>
          </cell>
          <cell r="MJ57">
            <v>1235.929467391358</v>
          </cell>
          <cell r="MK57">
            <v>64.351291172078064</v>
          </cell>
          <cell r="ML57">
            <v>65.693007210457395</v>
          </cell>
          <cell r="MM57">
            <v>-4.356467732554492</v>
          </cell>
          <cell r="MN57">
            <v>0.12676182512150189</v>
          </cell>
          <cell r="MO57">
            <v>13.887385999999999</v>
          </cell>
          <cell r="MP57">
            <v>15.5</v>
          </cell>
          <cell r="MQ57">
            <v>1562.6793172177599</v>
          </cell>
          <cell r="MR57">
            <v>232.798</v>
          </cell>
          <cell r="MS57">
            <v>23639.01704278597</v>
          </cell>
          <cell r="MT57">
            <v>20356.175499448491</v>
          </cell>
          <cell r="MU57">
            <v>33818333.701275527</v>
          </cell>
          <cell r="MV57">
            <v>19567</v>
          </cell>
          <cell r="MW57">
            <v>30576946.19999991</v>
          </cell>
          <cell r="MX57">
            <v>4391.3061282579101</v>
          </cell>
          <cell r="MY57">
            <v>-2.6651950853956001</v>
          </cell>
          <cell r="MZ57">
            <v>19626.900000000001</v>
          </cell>
          <cell r="NA57">
            <v>35984.069000000003</v>
          </cell>
          <cell r="NB57">
            <v>47344.85</v>
          </cell>
          <cell r="NC57">
            <v>-7.1095485794433104</v>
          </cell>
          <cell r="ND57">
            <v>-7.0765337566473727</v>
          </cell>
          <cell r="NE57">
            <v>-7.0784982396950946</v>
          </cell>
          <cell r="NF57">
            <v>4.4022027187521462E-2</v>
          </cell>
          <cell r="NG57">
            <v>1</v>
          </cell>
          <cell r="NH57">
            <v>0.94909739399358395</v>
          </cell>
          <cell r="NI57">
            <v>1</v>
          </cell>
          <cell r="NJ57">
            <v>1129.2139999999999</v>
          </cell>
          <cell r="NK57">
            <v>1129.2139999999999</v>
          </cell>
          <cell r="NL57">
            <v>1</v>
          </cell>
          <cell r="NM57">
            <v>7.5168234651416976E-2</v>
          </cell>
          <cell r="NN57">
            <v>6.9573602715136421E-2</v>
          </cell>
          <cell r="NO57">
            <v>-6.3970408571199733E-2</v>
          </cell>
          <cell r="NP57">
            <v>1661.3304253636329</v>
          </cell>
          <cell r="NQ57">
            <v>-0.57918083873054194</v>
          </cell>
          <cell r="NR57">
            <v>236.387</v>
          </cell>
          <cell r="NS57">
            <v>-2.1982634714364568</v>
          </cell>
          <cell r="NT57">
            <v>-0.87164970530843044</v>
          </cell>
          <cell r="NU57">
            <v>241.7002073689784</v>
          </cell>
          <cell r="NV57">
            <v>238.46558456512389</v>
          </cell>
          <cell r="NW57">
            <v>67.986562248599569</v>
          </cell>
          <cell r="NX57">
            <v>69.277270423148423</v>
          </cell>
          <cell r="NY57">
            <v>-1.19559443618078</v>
          </cell>
          <cell r="NZ57">
            <v>5.7043286312019603E-2</v>
          </cell>
          <cell r="OA57">
            <v>7.0857130000000002</v>
          </cell>
          <cell r="OB57">
            <v>7.7</v>
          </cell>
          <cell r="OC57">
            <v>1577.68339768339</v>
          </cell>
          <cell r="OD57">
            <v>58.283999999999999</v>
          </cell>
          <cell r="OE57">
            <v>2859.3396678544582</v>
          </cell>
          <cell r="OF57">
            <v>2656.7350652951368</v>
          </cell>
          <cell r="OG57">
            <v>4193276.3228722881</v>
          </cell>
          <cell r="OH57">
            <v>2590</v>
          </cell>
          <cell r="OI57">
            <v>4086199.99999998</v>
          </cell>
          <cell r="OJ57">
            <v>769.37789992866203</v>
          </cell>
          <cell r="OK57">
            <v>-1.17275070544629</v>
          </cell>
          <cell r="OL57">
            <v>2586.1999999999998</v>
          </cell>
          <cell r="OM57">
            <v>4127.3849999999902</v>
          </cell>
          <cell r="ON57">
            <v>5530.7</v>
          </cell>
          <cell r="OO57">
            <v>-6.7555154011782612</v>
          </cell>
          <cell r="OP57">
            <v>-6.7600509830873792</v>
          </cell>
          <cell r="OQ57">
            <v>-6.7501010487117714</v>
          </cell>
          <cell r="OR57">
            <v>6.1413219449412713E-2</v>
          </cell>
          <cell r="OS57">
            <v>1</v>
          </cell>
          <cell r="OT57">
            <v>1.2556734767408699</v>
          </cell>
          <cell r="OU57">
            <v>1</v>
          </cell>
          <cell r="OV57">
            <v>236.387</v>
          </cell>
          <cell r="OW57">
            <v>236.387</v>
          </cell>
          <cell r="OX57">
            <v>1</v>
          </cell>
          <cell r="OY57">
            <v>3.8318700461293922E-3</v>
          </cell>
          <cell r="OZ57">
            <v>-3.8982264483895892E-3</v>
          </cell>
          <cell r="PA57">
            <v>-9.2835085516024193E-2</v>
          </cell>
          <cell r="PB57">
            <v>1578.35697569131</v>
          </cell>
          <cell r="PC57">
            <v>-0.43022463991125859</v>
          </cell>
          <cell r="PD57">
            <v>2318.2761999999998</v>
          </cell>
          <cell r="PE57">
            <v>-6.4386474226775903</v>
          </cell>
          <cell r="PF57">
            <v>-6.0067642304985398</v>
          </cell>
          <cell r="PG57">
            <v>2477.813900866915</v>
          </cell>
          <cell r="PH57">
            <v>2466.4287605600489</v>
          </cell>
          <cell r="PI57">
            <v>63.241257970933127</v>
          </cell>
          <cell r="PJ57">
            <v>64.223514532278642</v>
          </cell>
          <cell r="PK57">
            <v>-2.9760612794399681</v>
          </cell>
          <cell r="PL57">
            <v>-9.583253063976116E-2</v>
          </cell>
          <cell r="PM57">
            <v>8.1317179999999993</v>
          </cell>
          <cell r="PN57">
            <v>8</v>
          </cell>
          <cell r="PO57">
            <v>1390.8517018676901</v>
          </cell>
          <cell r="PP57">
            <v>520.13379999999904</v>
          </cell>
          <cell r="PQ57">
            <v>31619.468613605859</v>
          </cell>
          <cell r="PR57">
            <v>29048.262592848921</v>
          </cell>
          <cell r="PS57">
            <v>43250250.38052021</v>
          </cell>
          <cell r="PT57">
            <v>28645</v>
          </cell>
          <cell r="PU57">
            <v>39840946.999999993</v>
          </cell>
          <cell r="PV57">
            <v>7699.6528290746601</v>
          </cell>
          <cell r="PW57">
            <v>-3.4623944191766509</v>
          </cell>
          <cell r="PX57">
            <v>29126</v>
          </cell>
          <cell r="PY57">
            <v>49233.475999999901</v>
          </cell>
          <cell r="PZ57">
            <v>67627</v>
          </cell>
          <cell r="QA57">
            <v>-6.7588102549584166</v>
          </cell>
          <cell r="QB57">
            <v>-6.7488877959970539</v>
          </cell>
          <cell r="QC57">
            <v>-6.7456275503670708</v>
          </cell>
          <cell r="QD57">
            <v>5.7296028633405043E-2</v>
          </cell>
          <cell r="QE57">
            <v>1</v>
          </cell>
          <cell r="QF57">
            <v>1.08493844284074</v>
          </cell>
          <cell r="QG57">
            <v>1</v>
          </cell>
          <cell r="QH57">
            <v>2318.2761999999998</v>
          </cell>
          <cell r="QI57">
            <v>2318.2761999999998</v>
          </cell>
          <cell r="QJ57">
            <v>1</v>
          </cell>
          <cell r="QK57">
            <v>2.9732031129535461E-2</v>
          </cell>
          <cell r="QL57">
            <v>3.2109558834408303E-2</v>
          </cell>
          <cell r="QM57">
            <v>-8.8994143154981914E-2</v>
          </cell>
          <cell r="QN57">
            <v>1488.910059328902</v>
          </cell>
          <cell r="QO57">
            <v>-0.20802977834275541</v>
          </cell>
          <cell r="QP57">
            <v>50.747109999999999</v>
          </cell>
          <cell r="QQ57">
            <v>-8.2706175404885229</v>
          </cell>
          <cell r="QR57">
            <v>-9.7567798994022894</v>
          </cell>
          <cell r="QS57">
            <v>55.322633423809783</v>
          </cell>
          <cell r="QT57">
            <v>56.233709239796823</v>
          </cell>
          <cell r="QU57">
            <v>58.312801416936232</v>
          </cell>
          <cell r="QV57">
            <v>59.213089125179181</v>
          </cell>
          <cell r="QW57">
            <v>-7.9004258532138216</v>
          </cell>
          <cell r="QX57">
            <v>0.53788404822530111</v>
          </cell>
          <cell r="QY57">
            <v>8.3957189999999997</v>
          </cell>
          <cell r="QZ57">
            <v>7.4</v>
          </cell>
          <cell r="RA57">
            <v>1975.55440308374</v>
          </cell>
          <cell r="RB57">
            <v>11.34327</v>
          </cell>
          <cell r="RC57">
            <v>1766.6334684712031</v>
          </cell>
          <cell r="RD57">
            <v>1618.311886698408</v>
          </cell>
          <cell r="RE57">
            <v>3139071.1209950028</v>
          </cell>
          <cell r="RF57">
            <v>1611.03</v>
          </cell>
          <cell r="RG57">
            <v>3182677.4099999978</v>
          </cell>
          <cell r="RH57">
            <v>120.39963602790399</v>
          </cell>
          <cell r="RI57">
            <v>-2.2053707099247699</v>
          </cell>
          <cell r="RJ57">
            <v>1611.03</v>
          </cell>
          <cell r="RK57">
            <v>2983.5184999999901</v>
          </cell>
          <cell r="RL57">
            <v>3950.4</v>
          </cell>
          <cell r="RM57">
            <v>-7.4825327876315271</v>
          </cell>
          <cell r="RN57">
            <v>-7.3848214045718503</v>
          </cell>
          <cell r="RO57">
            <v>-7.3872380396232851</v>
          </cell>
          <cell r="RP57">
            <v>8.0284494855609442E-2</v>
          </cell>
          <cell r="RQ57">
            <v>1</v>
          </cell>
          <cell r="RR57">
            <v>0.64235731601635404</v>
          </cell>
          <cell r="RS57">
            <v>1</v>
          </cell>
          <cell r="RT57">
            <v>50.747109999999999</v>
          </cell>
          <cell r="RU57">
            <v>50.747109999999999</v>
          </cell>
          <cell r="RV57">
            <v>1</v>
          </cell>
          <cell r="RW57">
            <v>7.8380597330094476E-2</v>
          </cell>
          <cell r="RX57">
            <v>8.1494546521048941E-2</v>
          </cell>
          <cell r="RY57">
            <v>-8.6977956072175996E-2</v>
          </cell>
          <cell r="RZ57">
            <v>1939.7194983218999</v>
          </cell>
          <cell r="SA57">
            <v>1.261411904701903</v>
          </cell>
          <cell r="SB57">
            <v>48807.766000000003</v>
          </cell>
          <cell r="SC57">
            <v>-3.041669704273176</v>
          </cell>
          <cell r="SD57">
            <v>-2.199493432407329</v>
          </cell>
          <cell r="SE57">
            <v>50338.909355322379</v>
          </cell>
          <cell r="SF57">
            <v>49905.432714980459</v>
          </cell>
          <cell r="SG57">
            <v>64.046761259980585</v>
          </cell>
          <cell r="SH57">
            <v>64.702358984849099</v>
          </cell>
          <cell r="SI57">
            <v>-2.9237693081699772</v>
          </cell>
          <cell r="SJ57">
            <v>1.5889996320963991</v>
          </cell>
          <cell r="SK57">
            <v>5.1451899999999986</v>
          </cell>
          <cell r="SL57">
            <v>4.0999999999999996</v>
          </cell>
          <cell r="SM57">
            <v>1667.11157301192</v>
          </cell>
          <cell r="SN57">
            <v>12940.236000000001</v>
          </cell>
          <cell r="SO57">
            <v>4834.9442718484997</v>
          </cell>
          <cell r="SP57">
            <v>4586.1772026677781</v>
          </cell>
          <cell r="SQ57">
            <v>7851463.1584499786</v>
          </cell>
          <cell r="SR57">
            <v>4589.7299999999996</v>
          </cell>
          <cell r="SS57">
            <v>7651591.9999999991</v>
          </cell>
          <cell r="ST57">
            <v>112658.354430879</v>
          </cell>
          <cell r="SU57">
            <v>-6.3222779957468944</v>
          </cell>
          <cell r="SV57">
            <v>4589.7299999999996</v>
          </cell>
          <cell r="SW57">
            <v>7472.5934999999999</v>
          </cell>
          <cell r="SX57">
            <v>9670.42</v>
          </cell>
          <cell r="SY57">
            <v>-3.578371356190583</v>
          </cell>
          <cell r="SZ57">
            <v>-3.5684965614190269</v>
          </cell>
          <cell r="TA57">
            <v>-3.5642434844562998</v>
          </cell>
          <cell r="TB57">
            <v>7.7888506501466309E-2</v>
          </cell>
          <cell r="TC57">
            <v>351.11552999999998</v>
          </cell>
          <cell r="TD57">
            <v>222.04254153971399</v>
          </cell>
          <cell r="TE57">
            <v>1</v>
          </cell>
          <cell r="TF57">
            <v>139.007710652958</v>
          </cell>
          <cell r="TG57">
            <v>48807.766000000003</v>
          </cell>
          <cell r="TH57">
            <v>1</v>
          </cell>
          <cell r="TI57">
            <v>3.4781739455486217E-2</v>
          </cell>
          <cell r="TJ57">
            <v>3.5768142515749293E-2</v>
          </cell>
          <cell r="TK57">
            <v>-6.3990275872487679E-2</v>
          </cell>
          <cell r="TL57">
            <v>1711.9842543115831</v>
          </cell>
          <cell r="TM57">
            <v>-0.60208943253605707</v>
          </cell>
          <cell r="TN57">
            <v>382.20715000000001</v>
          </cell>
          <cell r="TO57">
            <v>-5.3686373041657456</v>
          </cell>
          <cell r="TP57">
            <v>1.084738334457036</v>
          </cell>
          <cell r="TQ57">
            <v>403.89056979819338</v>
          </cell>
          <cell r="TR57">
            <v>378.10569260752197</v>
          </cell>
          <cell r="TS57">
            <v>65.123256880011354</v>
          </cell>
          <cell r="TT57">
            <v>67.719355085799691</v>
          </cell>
          <cell r="TU57">
            <v>11.659757952303901</v>
          </cell>
          <cell r="TV57">
            <v>3.397921062527232</v>
          </cell>
          <cell r="TW57">
            <v>5.3385772622741552</v>
          </cell>
          <cell r="TX57">
            <v>5.9</v>
          </cell>
          <cell r="TY57">
            <v>1635.6148309494799</v>
          </cell>
          <cell r="TZ57">
            <v>157.98704000000001</v>
          </cell>
          <cell r="UA57">
            <v>2516.3723419396351</v>
          </cell>
          <cell r="UB57">
            <v>2382.0338602586899</v>
          </cell>
          <cell r="UC57">
            <v>4070449.4323596018</v>
          </cell>
          <cell r="UD57">
            <v>2277.13</v>
          </cell>
          <cell r="UE57">
            <v>3724507.5999999889</v>
          </cell>
          <cell r="UF57">
            <v>1105.0841051884929</v>
          </cell>
          <cell r="UG57">
            <v>-1.15807739253817</v>
          </cell>
          <cell r="UH57">
            <v>2279.88</v>
          </cell>
          <cell r="UI57">
            <v>3715.8834999999899</v>
          </cell>
          <cell r="UJ57">
            <v>5034.43</v>
          </cell>
          <cell r="UK57">
            <v>-6.3415135029478451</v>
          </cell>
          <cell r="UL57">
            <v>-6.3680850319376434</v>
          </cell>
          <cell r="UM57">
            <v>-6.3440644641141724</v>
          </cell>
          <cell r="UN57">
            <v>0.1013784755348496</v>
          </cell>
          <cell r="UO57">
            <v>1</v>
          </cell>
          <cell r="UP57">
            <v>1.21392469107067</v>
          </cell>
          <cell r="UQ57">
            <v>1</v>
          </cell>
          <cell r="UR57">
            <v>382.20715000000001</v>
          </cell>
          <cell r="US57">
            <v>382.20715000000001</v>
          </cell>
          <cell r="UT57">
            <v>1</v>
          </cell>
          <cell r="UU57" t="e">
            <v>#N/A</v>
          </cell>
          <cell r="UV57" t="e">
            <v>#N/A</v>
          </cell>
          <cell r="UW57">
            <v>-8.6583894243215942E-2</v>
          </cell>
          <cell r="UX57">
            <v>1708.8125825035711</v>
          </cell>
          <cell r="UY57">
            <v>-0.85871561120380857</v>
          </cell>
          <cell r="UZ57">
            <v>1670.0119</v>
          </cell>
          <cell r="VA57">
            <v>-9.6705356569286138</v>
          </cell>
          <cell r="VB57">
            <v>-8.456277234945464</v>
          </cell>
          <cell r="VC57">
            <v>1848.80084493504</v>
          </cell>
          <cell r="VD57">
            <v>1824.2778964605341</v>
          </cell>
          <cell r="VE57">
            <v>61.227675205644182</v>
          </cell>
          <cell r="VF57">
            <v>62.39245956825134</v>
          </cell>
          <cell r="VG57">
            <v>-0.98464156501876232</v>
          </cell>
          <cell r="VH57">
            <v>0.35850607452259098</v>
          </cell>
          <cell r="VI57">
            <v>8.4585220000000003</v>
          </cell>
          <cell r="VJ57">
            <v>9.3000000000000007</v>
          </cell>
          <cell r="VK57">
            <v>1513.9277087083799</v>
          </cell>
          <cell r="VL57">
            <v>303.97250000000003</v>
          </cell>
          <cell r="VM57">
            <v>27896.872535472539</v>
          </cell>
          <cell r="VN57">
            <v>25537.209434747641</v>
          </cell>
          <cell r="VO57">
            <v>42840671.828586251</v>
          </cell>
          <cell r="VP57">
            <v>24830.1</v>
          </cell>
          <cell r="VQ57">
            <v>37590976.399999939</v>
          </cell>
          <cell r="VR57">
            <v>5850.2288494193899</v>
          </cell>
          <cell r="VS57">
            <v>-5.3133467639260186</v>
          </cell>
          <cell r="VT57">
            <v>24353.599999999999</v>
          </cell>
          <cell r="VU57">
            <v>44711.929499999998</v>
          </cell>
          <cell r="VV57">
            <v>59438.9</v>
          </cell>
          <cell r="VW57">
            <v>-6.9528750731505893</v>
          </cell>
          <cell r="VX57">
            <v>-6.9458639821436146</v>
          </cell>
          <cell r="VY57">
            <v>-6.9361391203798863</v>
          </cell>
          <cell r="VZ57">
            <v>5.662492584219346E-2</v>
          </cell>
          <cell r="WA57">
            <v>1</v>
          </cell>
          <cell r="WB57">
            <v>0.98982620933124599</v>
          </cell>
          <cell r="WC57">
            <v>1</v>
          </cell>
          <cell r="WD57">
            <v>1670.0119</v>
          </cell>
          <cell r="WE57">
            <v>1670.0119</v>
          </cell>
          <cell r="WF57">
            <v>1</v>
          </cell>
          <cell r="WG57">
            <v>-5.3133467639260502E-2</v>
          </cell>
          <cell r="WH57">
            <v>-1.23574923576964E-2</v>
          </cell>
          <cell r="WI57">
            <v>-0.1179156266621396</v>
          </cell>
          <cell r="WJ57">
            <v>1677.578434638765</v>
          </cell>
          <cell r="WK57">
            <v>-3.0249409436555741E-2</v>
          </cell>
          <cell r="WL57">
            <v>50.264609999999998</v>
          </cell>
          <cell r="WM57">
            <v>-0.36917045256268383</v>
          </cell>
          <cell r="WN57">
            <v>-0.76443333632882915</v>
          </cell>
          <cell r="WO57">
            <v>50.450859666954258</v>
          </cell>
          <cell r="WP57">
            <v>50.651809315864178</v>
          </cell>
          <cell r="WQ57">
            <v>70.351950074476107</v>
          </cell>
          <cell r="WR57">
            <v>70.532606486973862</v>
          </cell>
          <cell r="WS57">
            <v>2.2870830623666021</v>
          </cell>
          <cell r="WT57">
            <v>2.1046180412684912</v>
          </cell>
          <cell r="WU57">
            <v>7.2086360000000003</v>
          </cell>
          <cell r="WV57">
            <v>8.5</v>
          </cell>
          <cell r="WW57">
            <v>1806.1124130676101</v>
          </cell>
          <cell r="WX57">
            <v>10.773569999999999</v>
          </cell>
          <cell r="WY57">
            <v>1499.885398847375</v>
          </cell>
          <cell r="WZ57">
            <v>1391.764120027319</v>
          </cell>
          <cell r="XA57">
            <v>2593031.0631836429</v>
          </cell>
          <cell r="XB57">
            <v>1368.88</v>
          </cell>
          <cell r="XC57">
            <v>2472351.1599999899</v>
          </cell>
          <cell r="XD57">
            <v>97.601183783435502</v>
          </cell>
          <cell r="XE57">
            <v>-3.9469478521568568</v>
          </cell>
          <cell r="XF57">
            <v>1368.88</v>
          </cell>
          <cell r="XG57">
            <v>2126.5135</v>
          </cell>
          <cell r="XH57">
            <v>2810.37</v>
          </cell>
          <cell r="XI57">
            <v>-7.2544522094631851</v>
          </cell>
          <cell r="XJ57">
            <v>-7.2905484652597323</v>
          </cell>
          <cell r="XK57">
            <v>-7.2817313098143819</v>
          </cell>
          <cell r="XL57">
            <v>6.9655000369285236E-2</v>
          </cell>
          <cell r="XM57">
            <v>1</v>
          </cell>
          <cell r="XN57">
            <v>0.67855126325786397</v>
          </cell>
          <cell r="XO57">
            <v>1</v>
          </cell>
          <cell r="XP57">
            <v>50.264609999999998</v>
          </cell>
          <cell r="XQ57">
            <v>50.264609999999998</v>
          </cell>
          <cell r="XR57">
            <v>1</v>
          </cell>
          <cell r="XS57">
            <v>3.7979434107624402E-2</v>
          </cell>
          <cell r="XT57">
            <v>-5.7953238889338742E-3</v>
          </cell>
          <cell r="XU57">
            <v>-4.4024249550508467E-2</v>
          </cell>
          <cell r="XV57">
            <v>1863.125385882734</v>
          </cell>
          <cell r="XW57">
            <v>-0.38195456897506253</v>
          </cell>
          <cell r="XX57">
            <v>64.49924</v>
          </cell>
          <cell r="XY57">
            <v>-3.1627890044727658</v>
          </cell>
          <cell r="XZ57">
            <v>-1.078348608186386</v>
          </cell>
          <cell r="YA57">
            <v>66.605842255183418</v>
          </cell>
          <cell r="YB57">
            <v>65.202348618836055</v>
          </cell>
          <cell r="YC57">
            <v>60.535401645193531</v>
          </cell>
          <cell r="YD57">
            <v>59.909780362826098</v>
          </cell>
          <cell r="YE57">
            <v>1.415616232328176</v>
          </cell>
          <cell r="YF57">
            <v>0.17177256325755511</v>
          </cell>
          <cell r="YG57">
            <v>6.0324999999999998</v>
          </cell>
          <cell r="YH57">
            <v>6.8</v>
          </cell>
          <cell r="YI57">
            <v>1408.2437338309501</v>
          </cell>
          <cell r="YJ57">
            <v>11.07784</v>
          </cell>
          <cell r="YK57">
            <v>292.53526382705439</v>
          </cell>
          <cell r="YL57">
            <v>471.38807488733647</v>
          </cell>
          <cell r="YM57">
            <v>697922.60644010035</v>
          </cell>
          <cell r="YN57">
            <v>471.58</v>
          </cell>
          <cell r="YO57">
            <v>664099.57999999938</v>
          </cell>
          <cell r="YP57">
            <v>146.44407650618299</v>
          </cell>
          <cell r="YQ57">
            <v>-0.78210211439928568</v>
          </cell>
          <cell r="YR57">
            <v>275.49</v>
          </cell>
          <cell r="YS57">
            <v>488.29300000000001</v>
          </cell>
          <cell r="YT57">
            <v>631.15</v>
          </cell>
          <cell r="YU57">
            <v>-6.2926936296605689</v>
          </cell>
          <cell r="YV57">
            <v>-6.3082300824813613</v>
          </cell>
          <cell r="YW57">
            <v>-6.2928442463592473</v>
          </cell>
          <cell r="YX57">
            <v>5.5982880405420037E-2</v>
          </cell>
          <cell r="YY57">
            <v>1</v>
          </cell>
          <cell r="YZ57">
            <v>1.3121118351415</v>
          </cell>
          <cell r="ZA57">
            <v>1</v>
          </cell>
          <cell r="ZB57">
            <v>64.49924</v>
          </cell>
          <cell r="ZC57">
            <v>64.49924</v>
          </cell>
          <cell r="ZD57">
            <v>1</v>
          </cell>
          <cell r="ZE57">
            <v>-7.8210211439930996E-3</v>
          </cell>
          <cell r="ZF57">
            <v>-7.8210211439930927E-3</v>
          </cell>
          <cell r="ZG57">
            <v>-0.21217081200533461</v>
          </cell>
          <cell r="ZH57">
            <v>1480.569075929438</v>
          </cell>
          <cell r="ZI57">
            <v>-0.60379519726020403</v>
          </cell>
          <cell r="ZJ57">
            <v>29.224340000000002</v>
          </cell>
          <cell r="ZK57">
            <v>-4.0673382530677209</v>
          </cell>
          <cell r="ZL57">
            <v>-3.5483766375212999</v>
          </cell>
          <cell r="ZM57">
            <v>30.463389077114321</v>
          </cell>
          <cell r="ZN57">
            <v>30.299479657455681</v>
          </cell>
          <cell r="ZO57">
            <v>70.859600448820942</v>
          </cell>
          <cell r="ZP57">
            <v>69.680627494386556</v>
          </cell>
          <cell r="ZQ57">
            <v>-0.13236062008497029</v>
          </cell>
          <cell r="ZR57">
            <v>1.6569734989283269</v>
          </cell>
          <cell r="ZS57">
            <v>7.6422879999999997</v>
          </cell>
          <cell r="ZT57">
            <v>8.1</v>
          </cell>
          <cell r="ZU57">
            <v>1795.9675193519099</v>
          </cell>
          <cell r="ZV57">
            <v>6.7302499999999998</v>
          </cell>
          <cell r="ZW57">
            <v>980.07683947797045</v>
          </cell>
          <cell r="ZX57">
            <v>905.1765447837663</v>
          </cell>
          <cell r="ZY57">
            <v>1692170.399667758</v>
          </cell>
          <cell r="ZZ57">
            <v>915.93</v>
          </cell>
          <cell r="AAA57">
            <v>1644980.5299999949</v>
          </cell>
          <cell r="AAB57">
            <v>78.872109745479051</v>
          </cell>
          <cell r="AAC57">
            <v>-2.4816495429036411</v>
          </cell>
          <cell r="AAD57">
            <v>915.93</v>
          </cell>
          <cell r="AAE57">
            <v>1406.527</v>
          </cell>
          <cell r="AAF57">
            <v>1900.86</v>
          </cell>
          <cell r="AAG57">
            <v>-7.4573431822092777</v>
          </cell>
          <cell r="AAH57">
            <v>-7.4391150192917852</v>
          </cell>
          <cell r="AAI57">
            <v>-7.4342037223848658</v>
          </cell>
          <cell r="AAJ57">
            <v>6.7809706040846296E-2</v>
          </cell>
          <cell r="AAK57">
            <v>1</v>
          </cell>
          <cell r="AAL57">
            <v>0.73524561421254397</v>
          </cell>
          <cell r="AAM57">
            <v>1</v>
          </cell>
          <cell r="AAN57">
            <v>29.224340000000002</v>
          </cell>
          <cell r="AAO57">
            <v>29.224340000000002</v>
          </cell>
          <cell r="AAP57">
            <v>1</v>
          </cell>
          <cell r="AAQ57">
            <v>5.3003784904193739E-2</v>
          </cell>
          <cell r="AAR57">
            <v>5.0642080345189522E-2</v>
          </cell>
          <cell r="AAS57">
            <v>-6.4220822515124704E-2</v>
          </cell>
          <cell r="AAT57">
            <v>1869.43686225541</v>
          </cell>
          <cell r="AAU57">
            <v>-0.4554969520376595</v>
          </cell>
          <cell r="AAV57">
            <v>14.36697</v>
          </cell>
          <cell r="AAW57">
            <v>-7.5116215097364769</v>
          </cell>
          <cell r="AAX57">
            <v>-5.2904150557635186</v>
          </cell>
          <cell r="AAY57">
            <v>15.533811095533959</v>
          </cell>
          <cell r="AAZ57">
            <v>15.169499484618211</v>
          </cell>
          <cell r="ABA57">
            <v>68.690342721469548</v>
          </cell>
          <cell r="ABB57">
            <v>68.813054525954954</v>
          </cell>
          <cell r="ABC57">
            <v>-1.585939430717431</v>
          </cell>
          <cell r="ABD57">
            <v>1.486682521248017</v>
          </cell>
          <cell r="ABE57">
            <v>4.0133080000000003</v>
          </cell>
          <cell r="ABF57">
            <v>4.9000000000000004</v>
          </cell>
          <cell r="ABG57">
            <v>1833.5818657693001</v>
          </cell>
          <cell r="ABH57">
            <v>2.97411</v>
          </cell>
          <cell r="ABI57">
            <v>281.73268751380101</v>
          </cell>
          <cell r="ABJ57">
            <v>270.42588702719462</v>
          </cell>
          <cell r="ABK57">
            <v>513203.8128613017</v>
          </cell>
          <cell r="ABL57">
            <v>267.45</v>
          </cell>
          <cell r="ABM57">
            <v>490391.46999999927</v>
          </cell>
          <cell r="ABN57">
            <v>27.850869759999998</v>
          </cell>
          <cell r="ABO57">
            <v>-2.1588022872999879</v>
          </cell>
          <cell r="ABP57">
            <v>267.45</v>
          </cell>
          <cell r="ABQ57">
            <v>409.417499999999</v>
          </cell>
          <cell r="ABR57">
            <v>515.35</v>
          </cell>
          <cell r="ABS57">
            <v>-7.016394171876418</v>
          </cell>
          <cell r="ABT57">
            <v>-6.9700815319861942</v>
          </cell>
          <cell r="ABU57">
            <v>-6.967861881233298</v>
          </cell>
          <cell r="ABV57">
            <v>6.6286176867555752E-2</v>
          </cell>
          <cell r="ABW57">
            <v>1</v>
          </cell>
          <cell r="ABX57">
            <v>0.87281261285770795</v>
          </cell>
          <cell r="ABY57">
            <v>1</v>
          </cell>
          <cell r="ABZ57">
            <v>14.36697</v>
          </cell>
          <cell r="ACA57">
            <v>14.36697</v>
          </cell>
          <cell r="ACB57">
            <v>1</v>
          </cell>
          <cell r="ACC57">
            <v>-2.1588022872999001E-2</v>
          </cell>
          <cell r="ACD57">
            <v>-2.276576050114448E-2</v>
          </cell>
          <cell r="ACE57">
            <v>-7.1657858335406846E-2</v>
          </cell>
          <cell r="ACF57">
            <v>1897.7614107250499</v>
          </cell>
          <cell r="ACG57">
            <v>-0.70393330356867123</v>
          </cell>
          <cell r="ACH57">
            <v>816.46299999999997</v>
          </cell>
          <cell r="ACI57">
            <v>-4.6242292221573607</v>
          </cell>
          <cell r="ACJ57">
            <v>-4.1824367210998137</v>
          </cell>
          <cell r="ACK57">
            <v>856.0486519178703</v>
          </cell>
          <cell r="ACL57">
            <v>852.10161066555929</v>
          </cell>
          <cell r="ACM57">
            <v>75.56238365890357</v>
          </cell>
          <cell r="ACN57">
            <v>76.193118805713908</v>
          </cell>
          <cell r="ACO57">
            <v>-1.7217759991919659</v>
          </cell>
          <cell r="ACP57">
            <v>0.31700837650960878</v>
          </cell>
          <cell r="ACQ57">
            <v>5.0547029999999999</v>
          </cell>
          <cell r="ACR57">
            <v>4.9000000000000004</v>
          </cell>
          <cell r="ACS57">
            <v>1402.1378622427501</v>
          </cell>
          <cell r="ACT57">
            <v>173.69399999999999</v>
          </cell>
          <cell r="ACU57">
            <v>10098.31633637593</v>
          </cell>
          <cell r="ACV57">
            <v>9587.8764375716473</v>
          </cell>
          <cell r="ACW57">
            <v>13888140.54910996</v>
          </cell>
          <cell r="ACX57">
            <v>9524</v>
          </cell>
          <cell r="ACY57">
            <v>13353960.99999995</v>
          </cell>
          <cell r="ACZ57">
            <v>2195.9171368494499</v>
          </cell>
          <cell r="ADA57">
            <v>1.0453962305904561</v>
          </cell>
          <cell r="ADB57">
            <v>9349</v>
          </cell>
          <cell r="ADC57">
            <v>13253.5805</v>
          </cell>
          <cell r="ADD57">
            <v>17442</v>
          </cell>
          <cell r="ADE57">
            <v>-6.6528030197711381</v>
          </cell>
          <cell r="ADF57">
            <v>-6.6340899879730379</v>
          </cell>
          <cell r="ADG57">
            <v>-6.6309518564150958</v>
          </cell>
          <cell r="ADH57">
            <v>6.3570178555184334E-2</v>
          </cell>
          <cell r="ADI57">
            <v>1</v>
          </cell>
          <cell r="ADJ57">
            <v>1.17069594844736</v>
          </cell>
          <cell r="ADK57">
            <v>1</v>
          </cell>
          <cell r="ADL57">
            <v>816.46299999999997</v>
          </cell>
          <cell r="ADM57">
            <v>816.46299999999997</v>
          </cell>
          <cell r="ADN57">
            <v>1</v>
          </cell>
          <cell r="ADO57">
            <v>1.0453962305903E-2</v>
          </cell>
          <cell r="ADP57">
            <v>1.280092456972119E-2</v>
          </cell>
          <cell r="ADQ57">
            <v>-5.5154736787170103E-2</v>
          </cell>
          <cell r="ADR57">
            <v>1448.510589340412</v>
          </cell>
          <cell r="ADS57">
            <v>-9.8129570871141603E-2</v>
          </cell>
          <cell r="ADT57">
            <v>2362.9090000000001</v>
          </cell>
          <cell r="ADU57">
            <v>-2.7534407373480119</v>
          </cell>
          <cell r="ADV57">
            <v>-2.6064097144288478</v>
          </cell>
          <cell r="ADW57">
            <v>2429.8124457216518</v>
          </cell>
          <cell r="ADX57">
            <v>2426.144259670099</v>
          </cell>
          <cell r="ADY57">
            <v>59.275162464403451</v>
          </cell>
          <cell r="ADZ57">
            <v>59.633720196021798</v>
          </cell>
          <cell r="AEA57">
            <v>-2.789678005522767</v>
          </cell>
          <cell r="AEB57">
            <v>1.5461766879756309</v>
          </cell>
          <cell r="AEC57">
            <v>3.8492380000000002</v>
          </cell>
          <cell r="AED57">
            <v>3.2</v>
          </cell>
          <cell r="AEE57">
            <v>1993.05822872046</v>
          </cell>
          <cell r="AEF57">
            <v>434.71600000000001</v>
          </cell>
          <cell r="AEG57">
            <v>17493.509099993029</v>
          </cell>
          <cell r="AEH57">
            <v>16820.142300182641</v>
          </cell>
          <cell r="AEI57">
            <v>34105373.331611603</v>
          </cell>
          <cell r="AEJ57">
            <v>16831.900000000001</v>
          </cell>
          <cell r="AEK57">
            <v>33546956.799999911</v>
          </cell>
          <cell r="AEL57">
            <v>4604.5147650537601</v>
          </cell>
          <cell r="AEM57">
            <v>-0.64604872189744089</v>
          </cell>
          <cell r="AEN57">
            <v>16831.900000000001</v>
          </cell>
          <cell r="AEO57">
            <v>29334.928363499999</v>
          </cell>
          <cell r="AEP57">
            <v>37165.86</v>
          </cell>
          <cell r="AEQ57">
            <v>-6.4480254961162844</v>
          </cell>
          <cell r="AER57">
            <v>-6.4333904584535446</v>
          </cell>
          <cell r="AES57">
            <v>-6.4308356282151236</v>
          </cell>
          <cell r="AET57">
            <v>6.1899193294074208E-2</v>
          </cell>
          <cell r="AEU57">
            <v>4.4418879999999996</v>
          </cell>
          <cell r="AEV57">
            <v>2.65843267525972</v>
          </cell>
          <cell r="AEW57">
            <v>1</v>
          </cell>
          <cell r="AEX57">
            <v>531.96050868459497</v>
          </cell>
          <cell r="AEY57">
            <v>2362.9090000000001</v>
          </cell>
          <cell r="AEZ57">
            <v>1</v>
          </cell>
          <cell r="AFA57">
            <v>3.6500980947363343E-2</v>
          </cell>
          <cell r="AFB57">
            <v>3.6119348133814913E-2</v>
          </cell>
          <cell r="AFC57">
            <v>-8.0189067983018239E-2</v>
          </cell>
          <cell r="AFD57">
            <v>2027.650701340456</v>
          </cell>
          <cell r="AFE57">
            <v>2.732301294794404E-2</v>
          </cell>
          <cell r="AFF57">
            <v>201.03271000000001</v>
          </cell>
          <cell r="AFG57">
            <v>-6.7136922015617504</v>
          </cell>
          <cell r="AFH57">
            <v>-6.5789831831911227</v>
          </cell>
          <cell r="AFI57">
            <v>215.50076827391121</v>
          </cell>
          <cell r="AFJ57">
            <v>215.19002559585601</v>
          </cell>
          <cell r="AFK57">
            <v>67.05896783183708</v>
          </cell>
          <cell r="AFL57">
            <v>68.099119295329402</v>
          </cell>
          <cell r="AFM57">
            <v>-3.0302221030963139</v>
          </cell>
          <cell r="AFN57">
            <v>0.76348869740439085</v>
          </cell>
          <cell r="AFO57">
            <v>7.0988879999999996</v>
          </cell>
          <cell r="AFP57">
            <v>7.1</v>
          </cell>
          <cell r="AFQ57">
            <v>1759.62318579468</v>
          </cell>
          <cell r="AFR57">
            <v>39.193939999999998</v>
          </cell>
          <cell r="AFS57">
            <v>5339.2157690876911</v>
          </cell>
          <cell r="AFT57">
            <v>4960.1908215618168</v>
          </cell>
          <cell r="AFU57">
            <v>9198452.8731123451</v>
          </cell>
          <cell r="AFV57">
            <v>4884.37</v>
          </cell>
          <cell r="AFW57">
            <v>8594650.6999999601</v>
          </cell>
          <cell r="AFX57">
            <v>606.78377886280896</v>
          </cell>
          <cell r="AFY57">
            <v>-3.4024385753693491</v>
          </cell>
          <cell r="AFZ57">
            <v>4906.57</v>
          </cell>
          <cell r="AGA57">
            <v>7840.3594999999996</v>
          </cell>
          <cell r="AGB57">
            <v>10384.85</v>
          </cell>
          <cell r="AGC57">
            <v>-7.3177156105046741</v>
          </cell>
          <cell r="AGD57">
            <v>-7.2923641314899266</v>
          </cell>
          <cell r="AGE57">
            <v>-7.2923507158279488</v>
          </cell>
          <cell r="AGF57">
            <v>6.3730850713853857E-2</v>
          </cell>
          <cell r="AGG57">
            <v>1</v>
          </cell>
          <cell r="AGH57">
            <v>0.84975328357495605</v>
          </cell>
          <cell r="AGI57">
            <v>1</v>
          </cell>
          <cell r="AGJ57">
            <v>201.03271000000001</v>
          </cell>
          <cell r="AGK57">
            <v>201.03271000000001</v>
          </cell>
          <cell r="AGL57">
            <v>1</v>
          </cell>
          <cell r="AGM57">
            <v>7.7428288001428688E-2</v>
          </cell>
          <cell r="AGN57">
            <v>1.4728575807175241E-2</v>
          </cell>
          <cell r="AGO57">
            <v>-8.7411297257795492E-2</v>
          </cell>
          <cell r="AGP57">
            <v>1854.455444158905</v>
          </cell>
          <cell r="AGQ57">
            <v>-0.25189577439540528</v>
          </cell>
          <cell r="AGR57">
            <v>1069.6294</v>
          </cell>
          <cell r="AGS57">
            <v>-5.6223673731106931</v>
          </cell>
          <cell r="AGT57">
            <v>-2.0879374328609872</v>
          </cell>
          <cell r="AGU57">
            <v>1133.350530446819</v>
          </cell>
          <cell r="AGV57">
            <v>1092.438839460202</v>
          </cell>
          <cell r="AGW57">
            <v>61.427900268578327</v>
          </cell>
          <cell r="AGX57">
            <v>61.766936799855202</v>
          </cell>
          <cell r="AGY57">
            <v>-1.7293635778045771</v>
          </cell>
          <cell r="AGZ57">
            <v>1.855858052501969</v>
          </cell>
          <cell r="AHA57">
            <v>5.5397850000000002</v>
          </cell>
          <cell r="AHB57">
            <v>6.1</v>
          </cell>
          <cell r="AHC57">
            <v>1756.28264538898</v>
          </cell>
          <cell r="AHD57">
            <v>249.5498</v>
          </cell>
          <cell r="AHE57">
            <v>9072.2680720687204</v>
          </cell>
          <cell r="AHF57">
            <v>8569.6839262524682</v>
          </cell>
          <cell r="AHG57">
            <v>15485510.2112404</v>
          </cell>
          <cell r="AHH57">
            <v>8472.1</v>
          </cell>
          <cell r="AHI57">
            <v>14879402.199999981</v>
          </cell>
          <cell r="AHJ57">
            <v>2123.4459722779202</v>
          </cell>
          <cell r="AHK57">
            <v>-6.9003700828472292</v>
          </cell>
          <cell r="AHL57">
            <v>8472.1</v>
          </cell>
          <cell r="AHM57">
            <v>14687.9035</v>
          </cell>
          <cell r="AHN57">
            <v>19296.080000000002</v>
          </cell>
          <cell r="AHO57">
            <v>-6.4412783827000677</v>
          </cell>
          <cell r="AHP57">
            <v>-6.4570649678337428</v>
          </cell>
          <cell r="AHQ57">
            <v>-6.4093647893175776</v>
          </cell>
          <cell r="AHR57">
            <v>9.0821442003959738E-2</v>
          </cell>
          <cell r="AHS57">
            <v>4.8381800000000004</v>
          </cell>
          <cell r="AHT57">
            <v>2.52764647938413</v>
          </cell>
          <cell r="AHU57">
            <v>1</v>
          </cell>
          <cell r="AHV57">
            <v>221.08094366063199</v>
          </cell>
          <cell r="AHW57">
            <v>1069.6294</v>
          </cell>
          <cell r="AHX57">
            <v>1</v>
          </cell>
          <cell r="AHY57">
            <v>3.3180265339349542E-2</v>
          </cell>
          <cell r="AHZ57">
            <v>-3.5867488243299342E-2</v>
          </cell>
          <cell r="AIA57">
            <v>-9.8201061255220073E-2</v>
          </cell>
          <cell r="AIB57">
            <v>1807.0106604284331</v>
          </cell>
          <cell r="AIC57">
            <v>0.30706283355426128</v>
          </cell>
          <cell r="AID57">
            <v>5020.9780000000001</v>
          </cell>
          <cell r="AIE57">
            <v>-3.4011339502050149</v>
          </cell>
          <cell r="AIF57">
            <v>-2.3067686938219478</v>
          </cell>
          <cell r="AIG57">
            <v>5197.7608074734289</v>
          </cell>
          <cell r="AIH57">
            <v>5139.5351887418601</v>
          </cell>
          <cell r="AII57">
            <v>74.742927725707517</v>
          </cell>
          <cell r="AIJ57">
            <v>75.381998040721157</v>
          </cell>
          <cell r="AIK57">
            <v>-0.64508174119817241</v>
          </cell>
          <cell r="AIL57">
            <v>0.67437825976224275</v>
          </cell>
          <cell r="AIM57">
            <v>6.9452960000000008</v>
          </cell>
          <cell r="AIN57">
            <v>8.5</v>
          </cell>
          <cell r="AIO57">
            <v>1569.2685388243001</v>
          </cell>
          <cell r="AIP57">
            <v>1231.2370000000001</v>
          </cell>
          <cell r="AIQ57">
            <v>5679.5156780417919</v>
          </cell>
          <cell r="AIR57">
            <v>5285.0565028353822</v>
          </cell>
          <cell r="AIS57">
            <v>8440937.7940684967</v>
          </cell>
          <cell r="AIT57">
            <v>5152.7</v>
          </cell>
          <cell r="AIU57">
            <v>8085969.9999999711</v>
          </cell>
          <cell r="AIV57">
            <v>17714.969856913001</v>
          </cell>
          <cell r="AIW57">
            <v>-0.48258277000026162</v>
          </cell>
          <cell r="AIX57">
            <v>5010.6000000000004</v>
          </cell>
          <cell r="AIY57">
            <v>7534.3129999999901</v>
          </cell>
          <cell r="AIZ57">
            <v>10353.44</v>
          </cell>
          <cell r="AJA57">
            <v>-5.241044508470301</v>
          </cell>
          <cell r="AJB57">
            <v>-5.2377387446816108</v>
          </cell>
          <cell r="AJC57">
            <v>-5.2343672453645516</v>
          </cell>
          <cell r="AJD57">
            <v>4.9133110601115068E-2</v>
          </cell>
          <cell r="AJE57">
            <v>10.482253</v>
          </cell>
          <cell r="AJF57">
            <v>13.2056158936697</v>
          </cell>
          <cell r="AJG57">
            <v>1</v>
          </cell>
          <cell r="AJH57">
            <v>478.99797877421901</v>
          </cell>
          <cell r="AJI57">
            <v>5020.9780000000001</v>
          </cell>
          <cell r="AJJ57">
            <v>1</v>
          </cell>
          <cell r="AJK57">
            <v>2.3869404915279991E-2</v>
          </cell>
          <cell r="AJL57">
            <v>-7.4915243015316324E-3</v>
          </cell>
          <cell r="AJM57">
            <v>-7.1105716157518234E-2</v>
          </cell>
          <cell r="AJN57">
            <v>1597.132933118125</v>
          </cell>
          <cell r="AJO57">
            <v>-0.40700959953684501</v>
          </cell>
          <cell r="AJP57">
            <v>46.738699999999902</v>
          </cell>
          <cell r="AJQ57">
            <v>-3.122070558894618</v>
          </cell>
          <cell r="AJR57">
            <v>-3.6875119697206689</v>
          </cell>
          <cell r="AJS57">
            <v>48.244941102311209</v>
          </cell>
          <cell r="AJT57">
            <v>48.528182539844558</v>
          </cell>
          <cell r="AJU57">
            <v>68.606999243198302</v>
          </cell>
          <cell r="AJV57">
            <v>69.140769899982246</v>
          </cell>
          <cell r="AJW57">
            <v>-0.93671328395332765</v>
          </cell>
          <cell r="AJX57">
            <v>1.452506777454321</v>
          </cell>
          <cell r="AJY57">
            <v>5.4660159999999998</v>
          </cell>
          <cell r="AJZ57">
            <v>5</v>
          </cell>
          <cell r="AKA57">
            <v>1532.84900427564</v>
          </cell>
          <cell r="AKB57">
            <v>8.8915199999999999</v>
          </cell>
          <cell r="AKC57">
            <v>1101.599144585447</v>
          </cell>
          <cell r="AKD57">
            <v>1041.385559086543</v>
          </cell>
          <cell r="AKE57">
            <v>1669088.148235407</v>
          </cell>
          <cell r="AKF57">
            <v>1038.44</v>
          </cell>
          <cell r="AKG57">
            <v>1591771.719999996</v>
          </cell>
          <cell r="AKH57">
            <v>92.44339702186771</v>
          </cell>
          <cell r="AKI57">
            <v>-1.4330837785717421</v>
          </cell>
          <cell r="AKJ57">
            <v>1038.44</v>
          </cell>
          <cell r="AKK57">
            <v>1593.27</v>
          </cell>
          <cell r="AKL57">
            <v>2102.8000000000002</v>
          </cell>
          <cell r="AKM57">
            <v>-7.0219691293513824</v>
          </cell>
          <cell r="AKN57">
            <v>-7.0201392825479054</v>
          </cell>
          <cell r="AKO57">
            <v>-7.0210800224895804</v>
          </cell>
          <cell r="AKP57">
            <v>9.4529338502410978E-2</v>
          </cell>
          <cell r="AKQ57">
            <v>1</v>
          </cell>
          <cell r="AKR57">
            <v>0.83322676427504005</v>
          </cell>
          <cell r="AKS57">
            <v>1</v>
          </cell>
          <cell r="AKT57">
            <v>46.738699999999902</v>
          </cell>
          <cell r="AKU57">
            <v>46.738699999999902</v>
          </cell>
          <cell r="AKV57">
            <v>1</v>
          </cell>
          <cell r="AKW57">
            <v>7.622927089356718E-2</v>
          </cell>
          <cell r="AKX57">
            <v>7.4049004543613309E-2</v>
          </cell>
          <cell r="AKY57">
            <v>-4.3626191880383212E-2</v>
          </cell>
          <cell r="AKZ57">
            <v>1602.7571476019471</v>
          </cell>
          <cell r="ALA57">
            <v>-0.39788700134707478</v>
          </cell>
          <cell r="ALB57">
            <v>94.320580000000007</v>
          </cell>
          <cell r="ALC57">
            <v>-2.4135332804696712</v>
          </cell>
          <cell r="ALD57">
            <v>-2.6366171336478121</v>
          </cell>
          <cell r="ALE57">
            <v>96.653340540633891</v>
          </cell>
          <cell r="ALF57">
            <v>96.87479750931729</v>
          </cell>
          <cell r="ALG57">
            <v>60.561536473345278</v>
          </cell>
          <cell r="ALH57">
            <v>60.741812412096237</v>
          </cell>
          <cell r="ALI57">
            <v>3.4057689882631692</v>
          </cell>
          <cell r="ALJ57">
            <v>2.1194324533492899</v>
          </cell>
          <cell r="ALK57">
            <v>7.686299</v>
          </cell>
          <cell r="ALL57">
            <v>6.7</v>
          </cell>
          <cell r="ALM57">
            <v>1571.98039240205</v>
          </cell>
          <cell r="ALN57">
            <v>18.657520000000002</v>
          </cell>
          <cell r="ALO57">
            <v>2579.0047237536719</v>
          </cell>
          <cell r="ALP57">
            <v>2380.7747094618412</v>
          </cell>
          <cell r="ALQ57">
            <v>3921226.4787110141</v>
          </cell>
          <cell r="ALR57">
            <v>2399.0700000000002</v>
          </cell>
          <cell r="ALS57">
            <v>3771290.999999986</v>
          </cell>
          <cell r="ALT57">
            <v>134.83231675593501</v>
          </cell>
          <cell r="ALU57">
            <v>-2.8906848450708682</v>
          </cell>
          <cell r="ALV57">
            <v>2399.0700000000002</v>
          </cell>
          <cell r="ALW57">
            <v>4245.8474999999899</v>
          </cell>
          <cell r="ALX57">
            <v>5460.51</v>
          </cell>
          <cell r="ALY57">
            <v>-7.0126149241426727</v>
          </cell>
          <cell r="ALZ57">
            <v>-7.0219654572510164</v>
          </cell>
          <cell r="AMA57">
            <v>-7.0135251756031591</v>
          </cell>
          <cell r="AMB57">
            <v>0.1385166759089107</v>
          </cell>
          <cell r="AMC57">
            <v>1</v>
          </cell>
          <cell r="AMD57">
            <v>0.76564972986050905</v>
          </cell>
          <cell r="AME57">
            <v>1</v>
          </cell>
          <cell r="AMF57">
            <v>94.320580000000007</v>
          </cell>
          <cell r="AMG57">
            <v>94.320580000000007</v>
          </cell>
          <cell r="AMH57">
            <v>1</v>
          </cell>
          <cell r="AMI57">
            <v>2.3783291280053048E-2</v>
          </cell>
          <cell r="AMJ57">
            <v>1.7800417772016269E-2</v>
          </cell>
          <cell r="AMK57">
            <v>-7.7554549257712019E-2</v>
          </cell>
          <cell r="AML57">
            <v>1647.038026373097</v>
          </cell>
          <cell r="AMM57">
            <v>-1.3223969555417709</v>
          </cell>
          <cell r="AMN57">
            <v>2103.4859999999899</v>
          </cell>
          <cell r="AMO57">
            <v>-9.354932833600472</v>
          </cell>
          <cell r="AMP57">
            <v>-8.4176388237786508</v>
          </cell>
          <cell r="AMQ57">
            <v>2320.5741534049121</v>
          </cell>
          <cell r="AMR57">
            <v>2296.8243807915101</v>
          </cell>
          <cell r="AMS57">
            <v>69.054435610175446</v>
          </cell>
          <cell r="AMT57">
            <v>68.992838304088991</v>
          </cell>
          <cell r="AMU57">
            <v>-2.7436557696125519</v>
          </cell>
          <cell r="AMV57">
            <v>0.32278665834901688</v>
          </cell>
          <cell r="AMW57">
            <v>4.6464799999999986</v>
          </cell>
          <cell r="AMX57">
            <v>4.5999999999999996</v>
          </cell>
          <cell r="AMY57">
            <v>1362.3851491217899</v>
          </cell>
          <cell r="AMZ57">
            <v>368.34300000000002</v>
          </cell>
          <cell r="ANA57">
            <v>34095.69149896477</v>
          </cell>
          <cell r="ANB57">
            <v>32511.442012603671</v>
          </cell>
          <cell r="ANC57">
            <v>49386941.449224852</v>
          </cell>
          <cell r="AND57">
            <v>32556.330290000002</v>
          </cell>
          <cell r="ANE57">
            <v>44354260.896999903</v>
          </cell>
          <cell r="ANF57">
            <v>5015.1282389539701</v>
          </cell>
          <cell r="ANG57">
            <v>-3.0109378335027248</v>
          </cell>
          <cell r="ANH57">
            <v>32555</v>
          </cell>
          <cell r="ANI57">
            <v>49419.175000000003</v>
          </cell>
          <cell r="ANJ57">
            <v>66744.066999999908</v>
          </cell>
          <cell r="ANK57">
            <v>-6.7757413161565214</v>
          </cell>
          <cell r="ANL57">
            <v>-6.7552372841424919</v>
          </cell>
          <cell r="ANM57">
            <v>-6.7473828735953294</v>
          </cell>
          <cell r="ANN57">
            <v>6.835917240830254E-2</v>
          </cell>
          <cell r="ANO57">
            <v>0.88939400000000002</v>
          </cell>
          <cell r="ANP57">
            <v>1.02294024615684</v>
          </cell>
          <cell r="ANQ57">
            <v>1</v>
          </cell>
          <cell r="ANR57">
            <v>2365.0777945432501</v>
          </cell>
          <cell r="ANS57">
            <v>2103.4859999999899</v>
          </cell>
          <cell r="ANT57">
            <v>1</v>
          </cell>
          <cell r="ANU57">
            <v>9.1002159129890736E-2</v>
          </cell>
          <cell r="ANV57">
            <v>1.001493497886417E-3</v>
          </cell>
          <cell r="ANW57">
            <v>-0.1115098773538314</v>
          </cell>
          <cell r="ANX57">
            <v>1519.0633940530561</v>
          </cell>
          <cell r="ANY57">
            <v>-0.25672977939963371</v>
          </cell>
          <cell r="ANZ57">
            <v>21354.105</v>
          </cell>
          <cell r="AOA57">
            <v>-3.7811891975355061</v>
          </cell>
          <cell r="AOB57">
            <v>-3.3130087483136839</v>
          </cell>
          <cell r="AOC57">
            <v>22193.27470575332</v>
          </cell>
          <cell r="AOD57">
            <v>22085.80981118033</v>
          </cell>
          <cell r="AOE57">
            <v>68.56876414085923</v>
          </cell>
          <cell r="AOF57">
            <v>69.425042006276584</v>
          </cell>
          <cell r="AOG57">
            <v>1.1306111303795769</v>
          </cell>
          <cell r="AOH57">
            <v>0.95255296609213502</v>
          </cell>
          <cell r="AOI57">
            <v>4.6427050000000003</v>
          </cell>
          <cell r="AOJ57">
            <v>8.1</v>
          </cell>
          <cell r="AOK57">
            <v>1670.7805913899599</v>
          </cell>
          <cell r="AOL57">
            <v>4609.8689999999997</v>
          </cell>
          <cell r="AOM57">
            <v>172769.65226383589</v>
          </cell>
          <cell r="AON57">
            <v>164748.4669797002</v>
          </cell>
          <cell r="AOO57">
            <v>277088829.06997931</v>
          </cell>
          <cell r="AOP57">
            <v>156817</v>
          </cell>
          <cell r="AOQ57">
            <v>262006799.99999931</v>
          </cell>
          <cell r="AOR57">
            <v>50895.324211341213</v>
          </cell>
          <cell r="AOS57">
            <v>4.6506118703401036</v>
          </cell>
          <cell r="AOT57">
            <v>155797</v>
          </cell>
          <cell r="AOU57">
            <v>248857.828920314</v>
          </cell>
          <cell r="AOV57">
            <v>331840</v>
          </cell>
          <cell r="AOW57">
            <v>-6.4236576059171044</v>
          </cell>
          <cell r="AOX57">
            <v>-6.4219556845693084</v>
          </cell>
          <cell r="AOY57">
            <v>-6.4214912887906817</v>
          </cell>
          <cell r="AOZ57">
            <v>7.2602219622789885E-2</v>
          </cell>
          <cell r="APA57">
            <v>1.1413340000000001</v>
          </cell>
          <cell r="APB57">
            <v>1.5654584661520099</v>
          </cell>
          <cell r="APC57">
            <v>1</v>
          </cell>
          <cell r="APD57">
            <v>18709.777330737499</v>
          </cell>
          <cell r="APE57">
            <v>21354.105</v>
          </cell>
          <cell r="APF57">
            <v>1</v>
          </cell>
          <cell r="APG57">
            <v>4.6506118703402599E-2</v>
          </cell>
          <cell r="APH57">
            <v>7.3602405100342714E-3</v>
          </cell>
          <cell r="API57">
            <v>-0.1349789893352695</v>
          </cell>
          <cell r="APJ57">
            <v>1681.890181740637</v>
          </cell>
          <cell r="APK57">
            <v>0.1144665483362006</v>
          </cell>
        </row>
        <row r="58">
          <cell r="A58">
            <v>2021</v>
          </cell>
          <cell r="B58">
            <v>398.55537420212602</v>
          </cell>
          <cell r="C58">
            <v>-1.7962894487803971</v>
          </cell>
          <cell r="D58">
            <v>-0.81126044544598264</v>
          </cell>
          <cell r="E58">
            <v>405.84553472065949</v>
          </cell>
          <cell r="F58">
            <v>401.81514150900131</v>
          </cell>
          <cell r="G58">
            <v>71.364892193118422</v>
          </cell>
          <cell r="H58">
            <v>71.206191425935245</v>
          </cell>
          <cell r="I58">
            <v>0.98801611808561063</v>
          </cell>
          <cell r="J58">
            <v>0.38377638922550972</v>
          </cell>
          <cell r="K58">
            <v>5.3373730000000004</v>
          </cell>
          <cell r="L58">
            <v>6.2</v>
          </cell>
          <cell r="M58">
            <v>1539.4914873717801</v>
          </cell>
          <cell r="N58">
            <v>101.310962383762</v>
          </cell>
          <cell r="O58">
            <v>4856.5214457855673</v>
          </cell>
          <cell r="P58">
            <v>4597.3107813989991</v>
          </cell>
          <cell r="Q58">
            <v>7169470.9495654823</v>
          </cell>
          <cell r="R58">
            <v>4565.57</v>
          </cell>
          <cell r="S58">
            <v>7028656.1499999771</v>
          </cell>
          <cell r="T58">
            <v>1314.1642518825099</v>
          </cell>
          <cell r="U58">
            <v>1.220842375246733</v>
          </cell>
          <cell r="V58">
            <v>4450.28</v>
          </cell>
          <cell r="W58">
            <v>6820.3639999999896</v>
          </cell>
          <cell r="X58">
            <v>8951.5400000000009</v>
          </cell>
          <cell r="Y58">
            <v>-6.7730671782912157</v>
          </cell>
          <cell r="Z58">
            <v>-6.7721427175293121</v>
          </cell>
          <cell r="AA58">
            <v>-6.767834611644286</v>
          </cell>
          <cell r="AB58">
            <v>6.2387071260102671E-2</v>
          </cell>
          <cell r="AC58">
            <v>1</v>
          </cell>
          <cell r="AD58">
            <v>1.12929254935794</v>
          </cell>
          <cell r="AE58">
            <v>1.0192612778418499</v>
          </cell>
          <cell r="AF58">
            <v>406.23205999999999</v>
          </cell>
          <cell r="AG58">
            <v>406.23205999999999</v>
          </cell>
          <cell r="AH58">
            <v>1.00218515674186</v>
          </cell>
          <cell r="AI58">
            <v>1.2208423752466901E-2</v>
          </cell>
          <cell r="AJ58">
            <v>-4.705121636315715E-3</v>
          </cell>
          <cell r="AK58">
            <v>2.039373183371521E-2</v>
          </cell>
          <cell r="AL58">
            <v>1559.4923402989421</v>
          </cell>
          <cell r="AM58">
            <v>-0.87933369138727402</v>
          </cell>
          <cell r="AN58">
            <v>492.53869396309102</v>
          </cell>
          <cell r="AO58">
            <v>-1.0374775014294619</v>
          </cell>
          <cell r="AP58">
            <v>-0.65365473797408535</v>
          </cell>
          <cell r="AQ58">
            <v>497.70224275579221</v>
          </cell>
          <cell r="AR58">
            <v>495.7793793662168</v>
          </cell>
          <cell r="AS58">
            <v>61.500169157627688</v>
          </cell>
          <cell r="AT58">
            <v>61.209209261764762</v>
          </cell>
          <cell r="AU58">
            <v>0.37721600663438443</v>
          </cell>
          <cell r="AV58">
            <v>0.28184495005705301</v>
          </cell>
          <cell r="AW58">
            <v>6.079313</v>
          </cell>
          <cell r="AX58">
            <v>6.3</v>
          </cell>
          <cell r="AY58">
            <v>1550.9887237004</v>
          </cell>
          <cell r="AZ58">
            <v>116.296391907131</v>
          </cell>
          <cell r="BA58">
            <v>5265.5782331697874</v>
          </cell>
          <cell r="BB58">
            <v>4945.4672511155268</v>
          </cell>
          <cell r="BC58">
            <v>7807798.2456421824</v>
          </cell>
          <cell r="BD58">
            <v>4957.3</v>
          </cell>
          <cell r="BE58">
            <v>7688716.3999999929</v>
          </cell>
          <cell r="BF58">
            <v>1341.7363485798001</v>
          </cell>
          <cell r="BG58">
            <v>6.1689921896642019</v>
          </cell>
          <cell r="BH58">
            <v>5038.1000000000004</v>
          </cell>
          <cell r="BI58">
            <v>8602.5915000000005</v>
          </cell>
          <cell r="BJ58">
            <v>11586.3</v>
          </cell>
          <cell r="BK58">
            <v>-6.6269507850425784</v>
          </cell>
          <cell r="BL58">
            <v>-6.6292276746532934</v>
          </cell>
          <cell r="BM58">
            <v>-6.6265117694832334</v>
          </cell>
          <cell r="BN58">
            <v>7.1317944830030927E-2</v>
          </cell>
          <cell r="BO58">
            <v>1</v>
          </cell>
          <cell r="BP58">
            <v>1.12861255986562</v>
          </cell>
          <cell r="BQ58">
            <v>1.0274262838686099</v>
          </cell>
          <cell r="BR58">
            <v>506.04719999999998</v>
          </cell>
          <cell r="BS58">
            <v>506.04719999999998</v>
          </cell>
          <cell r="BT58">
            <v>1.0046849306916701</v>
          </cell>
          <cell r="BU58">
            <v>6.16899218966417E-2</v>
          </cell>
          <cell r="BV58">
            <v>4.21417666128465E-2</v>
          </cell>
          <cell r="BW58">
            <v>1.868569096616176E-2</v>
          </cell>
          <cell r="BX58">
            <v>1578.7786773597611</v>
          </cell>
          <cell r="BY58">
            <v>8.0373396667132724E-2</v>
          </cell>
          <cell r="BZ58">
            <v>130.50984</v>
          </cell>
          <cell r="CA58">
            <v>0.39285449793471372</v>
          </cell>
          <cell r="CB58">
            <v>0.14570082876217419</v>
          </cell>
          <cell r="CC58">
            <v>129.99913256046011</v>
          </cell>
          <cell r="CD58">
            <v>130.31996273425361</v>
          </cell>
          <cell r="CE58">
            <v>72.367504903874107</v>
          </cell>
          <cell r="CF58">
            <v>73.289969376995018</v>
          </cell>
          <cell r="CG58">
            <v>6.4727628362644118</v>
          </cell>
          <cell r="CH58">
            <v>2.023652678566545</v>
          </cell>
          <cell r="CI58">
            <v>4.6529850000000001</v>
          </cell>
          <cell r="CJ58">
            <v>5.2</v>
          </cell>
          <cell r="CK58">
            <v>1620.66419924774</v>
          </cell>
          <cell r="CL58">
            <v>21.06691</v>
          </cell>
          <cell r="CM58">
            <v>3641.2098481805101</v>
          </cell>
          <cell r="CN58">
            <v>3471.7849001261479</v>
          </cell>
          <cell r="CO58">
            <v>5669840.1573101887</v>
          </cell>
          <cell r="CP58">
            <v>3408.42</v>
          </cell>
          <cell r="CQ58">
            <v>5523904.2699999819</v>
          </cell>
          <cell r="CR58">
            <v>305.97632066760502</v>
          </cell>
          <cell r="CS58">
            <v>4.1363934263862978</v>
          </cell>
          <cell r="CT58">
            <v>3408.42</v>
          </cell>
          <cell r="CU58">
            <v>4968.2239999999902</v>
          </cell>
          <cell r="CV58">
            <v>6507.3</v>
          </cell>
          <cell r="CW58">
            <v>-7.2227661255056406</v>
          </cell>
          <cell r="CX58">
            <v>-7.24670716275382</v>
          </cell>
          <cell r="CY58">
            <v>-7.2436363874415362</v>
          </cell>
          <cell r="CZ58">
            <v>5.5186847808548989E-2</v>
          </cell>
          <cell r="DA58">
            <v>1.9558</v>
          </cell>
          <cell r="DB58">
            <v>1.0858332209227901</v>
          </cell>
          <cell r="DC58">
            <v>1.0696662412581299</v>
          </cell>
          <cell r="DD58">
            <v>71.378448716637692</v>
          </cell>
          <cell r="DE58">
            <v>139.60196999999999</v>
          </cell>
          <cell r="DF58">
            <v>1.03332469958535</v>
          </cell>
          <cell r="DG58">
            <v>-2.4372179640553372E-2</v>
          </cell>
          <cell r="DH58">
            <v>1.2952337605438491E-2</v>
          </cell>
          <cell r="DI58">
            <v>-1.025423578826074E-3</v>
          </cell>
          <cell r="DJ58">
            <v>1633.1196547067691</v>
          </cell>
          <cell r="DK58">
            <v>-0.15324355543105961</v>
          </cell>
          <cell r="DL58">
            <v>24.921600610795299</v>
          </cell>
          <cell r="DM58">
            <v>1.8503519461742219</v>
          </cell>
          <cell r="DN58">
            <v>1.806062386929663</v>
          </cell>
          <cell r="DO58">
            <v>24.468840936323758</v>
          </cell>
          <cell r="DP58">
            <v>24.479485824799809</v>
          </cell>
          <cell r="DQ58">
            <v>70.223306875230179</v>
          </cell>
          <cell r="DR58">
            <v>70.342340976661632</v>
          </cell>
          <cell r="DS58">
            <v>4.350263349270822</v>
          </cell>
          <cell r="DT58">
            <v>1.54214636295702</v>
          </cell>
          <cell r="DU58">
            <v>7.9695309999999999</v>
          </cell>
          <cell r="DV58">
            <v>7.2</v>
          </cell>
          <cell r="DW58">
            <v>1817.5991633062299</v>
          </cell>
          <cell r="DX58">
            <v>4.7456532752223</v>
          </cell>
          <cell r="DY58">
            <v>500.55609838992422</v>
          </cell>
          <cell r="DZ58">
            <v>460.6641249563487</v>
          </cell>
          <cell r="EA58">
            <v>840542.71433596034</v>
          </cell>
          <cell r="EB58">
            <v>463.73</v>
          </cell>
          <cell r="EC58">
            <v>842875.25999999803</v>
          </cell>
          <cell r="ED58">
            <v>57.951808538455502</v>
          </cell>
          <cell r="EE58">
            <v>4.0147326690234566</v>
          </cell>
          <cell r="EF58">
            <v>463.73</v>
          </cell>
          <cell r="EG58">
            <v>711.6</v>
          </cell>
          <cell r="EH58">
            <v>922.15</v>
          </cell>
          <cell r="EI58">
            <v>-7.0741024658689531</v>
          </cell>
          <cell r="EJ58">
            <v>-7.0893738524159318</v>
          </cell>
          <cell r="EK58">
            <v>-7.0906355956019862</v>
          </cell>
          <cell r="EL58">
            <v>5.0964857752040189E-2</v>
          </cell>
          <cell r="EM58">
            <v>1</v>
          </cell>
          <cell r="EN58">
            <v>0.91656683654891002</v>
          </cell>
          <cell r="EO58">
            <v>1.0304269938776001</v>
          </cell>
          <cell r="EP58">
            <v>25.67989</v>
          </cell>
          <cell r="EQ58">
            <v>25.67989</v>
          </cell>
          <cell r="ER58">
            <v>0.96636613767192903</v>
          </cell>
          <cell r="ES58">
            <v>-4.9722174425179552E-2</v>
          </cell>
          <cell r="ET58">
            <v>1.6512824895902731E-3</v>
          </cell>
          <cell r="EU58">
            <v>1.3363569867287111E-2</v>
          </cell>
          <cell r="EV58">
            <v>1824.632457358402</v>
          </cell>
          <cell r="EW58">
            <v>0.27451863349374772</v>
          </cell>
          <cell r="EX58">
            <v>6063.1420005087593</v>
          </cell>
          <cell r="EY58">
            <v>-0.72140209640625397</v>
          </cell>
          <cell r="EZ58">
            <v>-0.21545081327024601</v>
          </cell>
          <cell r="FA58">
            <v>6107.1994654844757</v>
          </cell>
          <cell r="FB58">
            <v>6076.233294558082</v>
          </cell>
          <cell r="FC58">
            <v>67.695263109044006</v>
          </cell>
          <cell r="FD58">
            <v>67.433072204274225</v>
          </cell>
          <cell r="FE58">
            <v>0.93845140683876949</v>
          </cell>
          <cell r="FF58">
            <v>0.75273801757758108</v>
          </cell>
          <cell r="FG58">
            <v>2.680682</v>
          </cell>
          <cell r="FH58">
            <v>2.8</v>
          </cell>
          <cell r="FI58">
            <v>1721.5826520484</v>
          </cell>
          <cell r="FJ58">
            <v>1588.7339979999999</v>
          </cell>
          <cell r="FK58">
            <v>5410.2808084632206</v>
          </cell>
          <cell r="FL58">
            <v>5265.2483846812929</v>
          </cell>
          <cell r="FM58">
            <v>9275938.9925103672</v>
          </cell>
          <cell r="FN58">
            <v>5279.24</v>
          </cell>
          <cell r="FO58">
            <v>9088647.9999999944</v>
          </cell>
          <cell r="FP58">
            <v>16344.5517974215</v>
          </cell>
          <cell r="FQ58">
            <v>2.1392259971361178</v>
          </cell>
          <cell r="FR58">
            <v>5279.24</v>
          </cell>
          <cell r="FS58">
            <v>8023.1859999999997</v>
          </cell>
          <cell r="FT58">
            <v>10500.85</v>
          </cell>
          <cell r="FU58">
            <v>-5.1002429055997434</v>
          </cell>
          <cell r="FV58">
            <v>-5.1201103244775084</v>
          </cell>
          <cell r="FW58">
            <v>-5.1062612298912038</v>
          </cell>
          <cell r="FX58">
            <v>8.4172733570107947E-2</v>
          </cell>
          <cell r="FY58">
            <v>25.638532999999999</v>
          </cell>
          <cell r="FZ58">
            <v>19.6932956850072</v>
          </cell>
          <cell r="GA58">
            <v>1.07304678421667</v>
          </cell>
          <cell r="GB58">
            <v>246.02636196072501</v>
          </cell>
          <cell r="GC58">
            <v>6307.7550000000001</v>
          </cell>
          <cell r="GD58">
            <v>1.0306627917950399</v>
          </cell>
          <cell r="GE58">
            <v>-1.0627902085247999E-2</v>
          </cell>
          <cell r="GF58">
            <v>4.3860193432085498E-3</v>
          </cell>
          <cell r="GG58">
            <v>-6.9647820238205966E-3</v>
          </cell>
          <cell r="GH58">
            <v>1761.728662126895</v>
          </cell>
          <cell r="GI58">
            <v>-6.868035712392917E-2</v>
          </cell>
          <cell r="GJ58">
            <v>3576.22105811539</v>
          </cell>
          <cell r="GK58">
            <v>-0.44253534693493579</v>
          </cell>
          <cell r="GL58">
            <v>0.30195263343018031</v>
          </cell>
          <cell r="GM58">
            <v>3592.117447524101</v>
          </cell>
          <cell r="GN58">
            <v>3565.4550726298139</v>
          </cell>
          <cell r="GO58">
            <v>75.090087435898596</v>
          </cell>
          <cell r="GP58">
            <v>75.186454344614262</v>
          </cell>
          <cell r="GQ58">
            <v>1.860979195740331</v>
          </cell>
          <cell r="GR58">
            <v>0.48365275587585188</v>
          </cell>
          <cell r="GS58">
            <v>3.2402669999999998</v>
          </cell>
          <cell r="GT58">
            <v>3.7</v>
          </cell>
          <cell r="GU58">
            <v>1341.8787494728399</v>
          </cell>
          <cell r="GV58">
            <v>741.18945554390507</v>
          </cell>
          <cell r="GW58">
            <v>46844.048592473788</v>
          </cell>
          <cell r="GX58">
            <v>45326.176344467887</v>
          </cell>
          <cell r="GY58">
            <v>61186528.940469436</v>
          </cell>
          <cell r="GZ58">
            <v>45053</v>
          </cell>
          <cell r="HA58">
            <v>60455663.299999863</v>
          </cell>
          <cell r="HB58">
            <v>10116.969999999999</v>
          </cell>
          <cell r="HC58">
            <v>2.9353491626433752</v>
          </cell>
          <cell r="HD58">
            <v>44871</v>
          </cell>
          <cell r="HE58">
            <v>62303.840499999998</v>
          </cell>
          <cell r="HF58">
            <v>83196</v>
          </cell>
          <cell r="HG58">
            <v>-6.691950900897158</v>
          </cell>
          <cell r="HH58">
            <v>-6.7002585379926227</v>
          </cell>
          <cell r="HI58">
            <v>-6.6953266410898822</v>
          </cell>
          <cell r="HJ58">
            <v>6.7110647440355373E-2</v>
          </cell>
          <cell r="HK58">
            <v>1</v>
          </cell>
          <cell r="HL58">
            <v>1.1078928800410399</v>
          </cell>
          <cell r="HM58">
            <v>1.02802929132614</v>
          </cell>
          <cell r="HN58">
            <v>3676.46</v>
          </cell>
          <cell r="HO58">
            <v>3676.46</v>
          </cell>
          <cell r="HP58">
            <v>0.99742086028677091</v>
          </cell>
          <cell r="HQ58">
            <v>2.9353491626433241E-2</v>
          </cell>
          <cell r="HR58">
            <v>1.5912980974488289E-2</v>
          </cell>
          <cell r="HS58">
            <v>-4.4515765539668338E-4</v>
          </cell>
          <cell r="HT58">
            <v>1349.9159619259899</v>
          </cell>
          <cell r="HU58">
            <v>-0.6384709490428242</v>
          </cell>
          <cell r="HV58">
            <v>2498.3428545678598</v>
          </cell>
          <cell r="HW58">
            <v>-0.34246542844558192</v>
          </cell>
          <cell r="HX58">
            <v>0.83278999960170186</v>
          </cell>
          <cell r="HY58">
            <v>2506.9282170271249</v>
          </cell>
          <cell r="HZ58">
            <v>2477.7087439291608</v>
          </cell>
          <cell r="IA58">
            <v>73.505318909383874</v>
          </cell>
          <cell r="IB58">
            <v>74.291405779904878</v>
          </cell>
          <cell r="IC58">
            <v>2.4179849204581489</v>
          </cell>
          <cell r="ID58">
            <v>0.75756041896690718</v>
          </cell>
          <cell r="IE58">
            <v>4.7929710000000014</v>
          </cell>
          <cell r="IF58">
            <v>5.0999999999999996</v>
          </cell>
          <cell r="IG58">
            <v>1388.90779572457</v>
          </cell>
          <cell r="IH58">
            <v>566.56399452605206</v>
          </cell>
          <cell r="II58">
            <v>3236.8096875652532</v>
          </cell>
          <cell r="IJ58">
            <v>3081.6703379150599</v>
          </cell>
          <cell r="IK58">
            <v>4257931.2217348749</v>
          </cell>
          <cell r="IL58">
            <v>3039.23</v>
          </cell>
          <cell r="IM58">
            <v>4221210.2399999844</v>
          </cell>
          <cell r="IN58">
            <v>5808.3713550442399</v>
          </cell>
          <cell r="IO58">
            <v>0.53025267990616243</v>
          </cell>
          <cell r="IP58">
            <v>3000.45</v>
          </cell>
          <cell r="IQ58">
            <v>4356.91</v>
          </cell>
          <cell r="IR58">
            <v>5854.42</v>
          </cell>
          <cell r="IS58">
            <v>-5.1262475702119241</v>
          </cell>
          <cell r="IT58">
            <v>-5.1351097465194249</v>
          </cell>
          <cell r="IU58">
            <v>-5.1284470393516646</v>
          </cell>
          <cell r="IV58">
            <v>7.3402101673908066E-2</v>
          </cell>
          <cell r="IW58">
            <v>7.4370279999999998</v>
          </cell>
          <cell r="IX58">
            <v>9.8581176652636504</v>
          </cell>
          <cell r="IY58">
            <v>1.0300626657727101</v>
          </cell>
          <cell r="IZ58">
            <v>345.23467573337001</v>
          </cell>
          <cell r="JA58">
            <v>2567.5199499999999</v>
          </cell>
          <cell r="JB58">
            <v>0.98178866296149392</v>
          </cell>
          <cell r="JC58">
            <v>-3.9463065947310159E-2</v>
          </cell>
          <cell r="JD58">
            <v>2.695851183849587E-3</v>
          </cell>
          <cell r="JE58">
            <v>2.4956186541931898E-4</v>
          </cell>
          <cell r="JF58">
            <v>1381.695883997646</v>
          </cell>
          <cell r="JG58">
            <v>-0.10021053388435951</v>
          </cell>
          <cell r="JH58">
            <v>29.852472019095199</v>
          </cell>
          <cell r="JI58">
            <v>0.94334062923810968</v>
          </cell>
          <cell r="JJ58">
            <v>4.9298664745830667</v>
          </cell>
          <cell r="JK58">
            <v>29.573493241859751</v>
          </cell>
          <cell r="JL58">
            <v>28.44992853043065</v>
          </cell>
          <cell r="JM58">
            <v>68.9471679801524</v>
          </cell>
          <cell r="JN58">
            <v>70.709790574244167</v>
          </cell>
          <cell r="JO58">
            <v>5.5179048991828239</v>
          </cell>
          <cell r="JP58">
            <v>0.73861228549283453</v>
          </cell>
          <cell r="JQ58">
            <v>6.7028359999999996</v>
          </cell>
          <cell r="JR58">
            <v>6.2</v>
          </cell>
          <cell r="JS58">
            <v>1706.8563026014699</v>
          </cell>
          <cell r="JT58">
            <v>8.7122620840000007</v>
          </cell>
          <cell r="JU58">
            <v>698.37903501568451</v>
          </cell>
          <cell r="JV58">
            <v>651.56783364020055</v>
          </cell>
          <cell r="JW58">
            <v>1122887.340253771</v>
          </cell>
          <cell r="JX58">
            <v>638.75</v>
          </cell>
          <cell r="JY58">
            <v>1090254.463286689</v>
          </cell>
          <cell r="JZ58">
            <v>78.405723220084695</v>
          </cell>
          <cell r="KA58">
            <v>4.8232569090721276</v>
          </cell>
          <cell r="KB58">
            <v>638.75</v>
          </cell>
          <cell r="KC58">
            <v>987.66949999999997</v>
          </cell>
          <cell r="KD58">
            <v>1330.07</v>
          </cell>
          <cell r="KE58">
            <v>-7.1666453642976098</v>
          </cell>
          <cell r="KF58">
            <v>-7.2421138623231904</v>
          </cell>
          <cell r="KG58">
            <v>-7.1952045026098013</v>
          </cell>
          <cell r="KH58">
            <v>6.4954901885439759E-2</v>
          </cell>
          <cell r="KI58">
            <v>1</v>
          </cell>
          <cell r="KJ58">
            <v>0.83730906129715299</v>
          </cell>
          <cell r="KK58">
            <v>1.0537231214848399</v>
          </cell>
          <cell r="KL58">
            <v>31.456240000000001</v>
          </cell>
          <cell r="KM58">
            <v>31.456240000000001</v>
          </cell>
          <cell r="KN58">
            <v>1.0212383857357401</v>
          </cell>
          <cell r="KO58">
            <v>-1.8767586918147849E-2</v>
          </cell>
          <cell r="KP58">
            <v>9.9509568342421167E-3</v>
          </cell>
          <cell r="KQ58">
            <v>2.670647715582751E-2</v>
          </cell>
          <cell r="KR58">
            <v>1723.3621463177319</v>
          </cell>
          <cell r="KS58">
            <v>-1.3068296750047841</v>
          </cell>
          <cell r="KT58">
            <v>182.03922459147</v>
          </cell>
          <cell r="KU58">
            <v>-5.9658783656296848</v>
          </cell>
          <cell r="KV58">
            <v>-1.8358649950477199</v>
          </cell>
          <cell r="KW58">
            <v>193.5884777009849</v>
          </cell>
          <cell r="KX58">
            <v>185.44372094990331</v>
          </cell>
          <cell r="KY58">
            <v>72.295672593838333</v>
          </cell>
          <cell r="KZ58">
            <v>72.166899698663372</v>
          </cell>
          <cell r="LA58">
            <v>0.84651135906987918</v>
          </cell>
          <cell r="LB58">
            <v>0.14065851338598279</v>
          </cell>
          <cell r="LC58">
            <v>9.4766709999999996</v>
          </cell>
          <cell r="LD58">
            <v>14.7</v>
          </cell>
          <cell r="LE58">
            <v>1955.6121350882499</v>
          </cell>
          <cell r="LF58">
            <v>25.071599902530998</v>
          </cell>
          <cell r="LG58">
            <v>5693.8962193248344</v>
          </cell>
          <cell r="LH58">
            <v>5154.3044075379803</v>
          </cell>
          <cell r="LI58">
            <v>10283109.04017897</v>
          </cell>
          <cell r="LJ58">
            <v>4865.5600000000004</v>
          </cell>
          <cell r="LK58">
            <v>9515148.1799999867</v>
          </cell>
          <cell r="LL58">
            <v>763.26383258822705</v>
          </cell>
          <cell r="LM58">
            <v>2.0702843416121719</v>
          </cell>
          <cell r="LN58">
            <v>4830.88</v>
          </cell>
          <cell r="LO58">
            <v>7889.8999999999896</v>
          </cell>
          <cell r="LP58">
            <v>10640.41</v>
          </cell>
          <cell r="LQ58">
            <v>-7.5633962912969421</v>
          </cell>
          <cell r="LR58">
            <v>-7.554763370768069</v>
          </cell>
          <cell r="LS58">
            <v>-7.5523352423425676</v>
          </cell>
          <cell r="LT58">
            <v>3.4600335150329627E-2</v>
          </cell>
          <cell r="LU58">
            <v>1</v>
          </cell>
          <cell r="LV58">
            <v>0.81647638321870397</v>
          </cell>
          <cell r="LW58">
            <v>1.0139275225667299</v>
          </cell>
          <cell r="LX58">
            <v>184.57458</v>
          </cell>
          <cell r="LY58">
            <v>184.57458</v>
          </cell>
          <cell r="LZ58">
            <v>0.98285331886327998</v>
          </cell>
          <cell r="MA58">
            <v>-2.749476644499339E-2</v>
          </cell>
          <cell r="MB58">
            <v>-4.0377692655911762E-2</v>
          </cell>
          <cell r="MC58">
            <v>2.964489802796923E-3</v>
          </cell>
          <cell r="MD58">
            <v>1995.0527223693471</v>
          </cell>
          <cell r="ME58">
            <v>-0.47948468009819672</v>
          </cell>
          <cell r="MF58">
            <v>1204.6810051224199</v>
          </cell>
          <cell r="MG58">
            <v>-4.0280596803415563</v>
          </cell>
          <cell r="MH58">
            <v>-4.16024131448538</v>
          </cell>
          <cell r="MI58">
            <v>1255.2429398738111</v>
          </cell>
          <cell r="MJ58">
            <v>1256.9741635884329</v>
          </cell>
          <cell r="MK58">
            <v>65.287206795703369</v>
          </cell>
          <cell r="ML58">
            <v>65.521215707696555</v>
          </cell>
          <cell r="MM58">
            <v>1.5721500854194661</v>
          </cell>
          <cell r="MN58">
            <v>0.36104632414453158</v>
          </cell>
          <cell r="MO58">
            <v>13.274969</v>
          </cell>
          <cell r="MP58">
            <v>14.9</v>
          </cell>
          <cell r="MQ58">
            <v>1633.47481878191</v>
          </cell>
          <cell r="MR58">
            <v>238.93300198204301</v>
          </cell>
          <cell r="MS58">
            <v>23671.49924157327</v>
          </cell>
          <cell r="MT58">
            <v>20529.115055419181</v>
          </cell>
          <cell r="MU58">
            <v>33925796.245485768</v>
          </cell>
          <cell r="MV58">
            <v>20072.5</v>
          </cell>
          <cell r="MW58">
            <v>32787923.299999889</v>
          </cell>
          <cell r="MX58">
            <v>4436.6111036297307</v>
          </cell>
          <cell r="MY58">
            <v>4.039322971949133</v>
          </cell>
          <cell r="MZ58">
            <v>20158.400000000001</v>
          </cell>
          <cell r="NA58">
            <v>36127.991499999996</v>
          </cell>
          <cell r="NB58">
            <v>47346.84</v>
          </cell>
          <cell r="NC58">
            <v>-7.0938270785891149</v>
          </cell>
          <cell r="ND58">
            <v>-7.0713023182699759</v>
          </cell>
          <cell r="NE58">
            <v>-7.0748877764536493</v>
          </cell>
          <cell r="NF58">
            <v>4.4093493132768058E-2</v>
          </cell>
          <cell r="NG58">
            <v>1</v>
          </cell>
          <cell r="NH58">
            <v>0.92254474417397403</v>
          </cell>
          <cell r="NI58">
            <v>1.0255611192893701</v>
          </cell>
          <cell r="NJ58">
            <v>1235.4739999999999</v>
          </cell>
          <cell r="NK58">
            <v>1235.4739999999999</v>
          </cell>
          <cell r="NL58">
            <v>1.00767307476476</v>
          </cell>
          <cell r="NM58">
            <v>-1.3996411967832859E-2</v>
          </cell>
          <cell r="NN58">
            <v>-3.253390422774477E-3</v>
          </cell>
          <cell r="NO58">
            <v>-3.1374305277454008E-3</v>
          </cell>
          <cell r="NP58">
            <v>1652.5698333270429</v>
          </cell>
          <cell r="NQ58">
            <v>-0.52732387867228114</v>
          </cell>
          <cell r="NR58">
            <v>242.71353541747999</v>
          </cell>
          <cell r="NS58">
            <v>-0.32491122785964782</v>
          </cell>
          <cell r="NT58">
            <v>1.105020151201064</v>
          </cell>
          <cell r="NU58">
            <v>243.50470955920491</v>
          </cell>
          <cell r="NV58">
            <v>240.06081503619259</v>
          </cell>
          <cell r="NW58">
            <v>69.631954206642149</v>
          </cell>
          <cell r="NX58">
            <v>69.945282593278264</v>
          </cell>
          <cell r="NY58">
            <v>0.69351986523606968</v>
          </cell>
          <cell r="NZ58">
            <v>-8.0731322291871521E-2</v>
          </cell>
          <cell r="OA58">
            <v>7.0654460000000006</v>
          </cell>
          <cell r="OB58">
            <v>7.7</v>
          </cell>
          <cell r="OC58">
            <v>1575.6123334717099</v>
          </cell>
          <cell r="OD58">
            <v>59.343085980918403</v>
          </cell>
          <cell r="OE58">
            <v>2883.6652911238371</v>
          </cell>
          <cell r="OF58">
            <v>2679.921477158739</v>
          </cell>
          <cell r="OG58">
            <v>4210910.7821330428</v>
          </cell>
          <cell r="OH58">
            <v>2649.7</v>
          </cell>
          <cell r="OI58">
            <v>4174899.9999999888</v>
          </cell>
          <cell r="OJ58">
            <v>781.60306406119207</v>
          </cell>
          <cell r="OK58">
            <v>3.4801741997907421</v>
          </cell>
          <cell r="OL58">
            <v>2645.9</v>
          </cell>
          <cell r="OM58">
            <v>4122.7444999999998</v>
          </cell>
          <cell r="ON58">
            <v>5541.5</v>
          </cell>
          <cell r="OO58">
            <v>-6.7485802025259014</v>
          </cell>
          <cell r="OP58">
            <v>-6.7606920651485947</v>
          </cell>
          <cell r="OQ58">
            <v>-6.7509083619346901</v>
          </cell>
          <cell r="OR58">
            <v>6.1241584730672941E-2</v>
          </cell>
          <cell r="OS58">
            <v>1</v>
          </cell>
          <cell r="OT58">
            <v>1.23933084896685</v>
          </cell>
          <cell r="OU58">
            <v>1.0249284184835901</v>
          </cell>
          <cell r="OV58">
            <v>248.76400000000001</v>
          </cell>
          <cell r="OW58">
            <v>248.76400000000001</v>
          </cell>
          <cell r="OX58">
            <v>1.0370574300816999</v>
          </cell>
          <cell r="OY58">
            <v>1.487872986241778E-2</v>
          </cell>
          <cell r="OZ58">
            <v>-1.5106141769017549E-3</v>
          </cell>
          <cell r="PA58">
            <v>-1.8770071007312739E-4</v>
          </cell>
          <cell r="PB58">
            <v>1571.2814043333331</v>
          </cell>
          <cell r="PC58">
            <v>-0.44828714080211718</v>
          </cell>
          <cell r="PD58">
            <v>2477.82780629645</v>
          </cell>
          <cell r="PE58">
            <v>-1.2045748069083979</v>
          </cell>
          <cell r="PF58">
            <v>-0.59733696197566966</v>
          </cell>
          <cell r="PG58">
            <v>2508.0390123870989</v>
          </cell>
          <cell r="PH58">
            <v>2492.7177306593999</v>
          </cell>
          <cell r="PI58">
            <v>64.472222726559295</v>
          </cell>
          <cell r="PJ58">
            <v>64.622841873098011</v>
          </cell>
          <cell r="PK58">
            <v>0.87958174207578566</v>
          </cell>
          <cell r="PL58">
            <v>-0.11513367835691569</v>
          </cell>
          <cell r="PM58">
            <v>8.0177139999999998</v>
          </cell>
          <cell r="PN58">
            <v>7.9</v>
          </cell>
          <cell r="PO58">
            <v>1468.61126041843</v>
          </cell>
          <cell r="PP58">
            <v>570.76550198399593</v>
          </cell>
          <cell r="PQ58">
            <v>31990.9578792713</v>
          </cell>
          <cell r="PR58">
            <v>29426.014370650861</v>
          </cell>
          <cell r="PS58">
            <v>43763865.815454073</v>
          </cell>
          <cell r="PT58">
            <v>29395</v>
          </cell>
          <cell r="PU58">
            <v>43169827.999999747</v>
          </cell>
          <cell r="PV58">
            <v>7823.8890139639998</v>
          </cell>
          <cell r="PW58">
            <v>8.4795508334553631</v>
          </cell>
          <cell r="PX58">
            <v>29894</v>
          </cell>
          <cell r="PY58">
            <v>49504.102499999914</v>
          </cell>
          <cell r="PZ58">
            <v>67871</v>
          </cell>
          <cell r="QA58">
            <v>-6.7500144375376596</v>
          </cell>
          <cell r="QB58">
            <v>-6.7491954137935268</v>
          </cell>
          <cell r="QC58">
            <v>-6.74677888715064</v>
          </cell>
          <cell r="QD58">
            <v>5.7993435159636911E-2</v>
          </cell>
          <cell r="QE58">
            <v>1</v>
          </cell>
          <cell r="QF58">
            <v>1.10357294679576</v>
          </cell>
          <cell r="QG58">
            <v>1.01221815883517</v>
          </cell>
          <cell r="QH58">
            <v>2508.1023</v>
          </cell>
          <cell r="QI58">
            <v>2508.1023</v>
          </cell>
          <cell r="QJ58">
            <v>1.0078080539607199</v>
          </cell>
          <cell r="QK58">
            <v>-5.4117156569404986E-3</v>
          </cell>
          <cell r="QL58">
            <v>-1.9229192751097099E-3</v>
          </cell>
          <cell r="QM58">
            <v>1.9995231409448929E-3</v>
          </cell>
          <cell r="QN58">
            <v>1487.2508816247839</v>
          </cell>
          <cell r="QO58">
            <v>-0.1114357239863084</v>
          </cell>
          <cell r="QP58">
            <v>57.157334534877997</v>
          </cell>
          <cell r="QQ58">
            <v>-3.8317284168676302E-2</v>
          </cell>
          <cell r="QR58">
            <v>-1.394801767066234</v>
          </cell>
          <cell r="QS58">
            <v>57.179244068313153</v>
          </cell>
          <cell r="QT58">
            <v>57.965843139279507</v>
          </cell>
          <cell r="QU58">
            <v>59.523799745650528</v>
          </cell>
          <cell r="QV58">
            <v>60.041153322341358</v>
          </cell>
          <cell r="QW58">
            <v>10.680420624730759</v>
          </cell>
          <cell r="QX58">
            <v>1.337450712716493</v>
          </cell>
          <cell r="QY58">
            <v>7.8252809999999986</v>
          </cell>
          <cell r="QZ58">
            <v>7.5</v>
          </cell>
          <cell r="RA58">
            <v>1970.40050657442</v>
          </cell>
          <cell r="RB58">
            <v>11.892454380672801</v>
          </cell>
          <cell r="RC58">
            <v>1778.088735064478</v>
          </cell>
          <cell r="RD58">
            <v>1638.948295116337</v>
          </cell>
          <cell r="RE58">
            <v>3205540.2556771371</v>
          </cell>
          <cell r="RF58">
            <v>1630.56</v>
          </cell>
          <cell r="RG58">
            <v>3212856.249999986</v>
          </cell>
          <cell r="RH58">
            <v>122.486476108703</v>
          </cell>
          <cell r="RI58">
            <v>5.0409594656896104</v>
          </cell>
          <cell r="RJ58">
            <v>1630.56</v>
          </cell>
          <cell r="RK58">
            <v>2961.45</v>
          </cell>
          <cell r="RL58">
            <v>3922.94</v>
          </cell>
          <cell r="RM58">
            <v>-7.3757285813842186</v>
          </cell>
          <cell r="RN58">
            <v>-7.3748510581785176</v>
          </cell>
          <cell r="RO58">
            <v>-7.3738635324961201</v>
          </cell>
          <cell r="RP58">
            <v>8.1442225436638718E-2</v>
          </cell>
          <cell r="RQ58">
            <v>1</v>
          </cell>
          <cell r="RR58">
            <v>0.63848913360591397</v>
          </cell>
          <cell r="RS58">
            <v>1.02081107306352</v>
          </cell>
          <cell r="RT58">
            <v>58.346839999999901</v>
          </cell>
          <cell r="RU58">
            <v>58.346839999999901</v>
          </cell>
          <cell r="RV58">
            <v>0.95298554473805397</v>
          </cell>
          <cell r="RW58">
            <v>-7.8665096619158506E-2</v>
          </cell>
          <cell r="RX58">
            <v>-9.0020478314888117E-2</v>
          </cell>
          <cell r="RY58">
            <v>1.5659832676320679E-2</v>
          </cell>
          <cell r="RZ58">
            <v>1955.8519724074631</v>
          </cell>
          <cell r="SA58">
            <v>0.83169108211365028</v>
          </cell>
          <cell r="SB58">
            <v>52333.109839189303</v>
          </cell>
          <cell r="SC58">
            <v>0.77721677513673537</v>
          </cell>
          <cell r="SD58">
            <v>2.3334643674513429</v>
          </cell>
          <cell r="SE58">
            <v>51929.505014967493</v>
          </cell>
          <cell r="SF58">
            <v>51139.781265760219</v>
          </cell>
          <cell r="SG58">
            <v>65.443315755157712</v>
          </cell>
          <cell r="SH58">
            <v>65.509611112512104</v>
          </cell>
          <cell r="SI58">
            <v>3.316303666538722</v>
          </cell>
          <cell r="SJ58">
            <v>1.5052383240497851</v>
          </cell>
          <cell r="SK58">
            <v>5.1935079999999996</v>
          </cell>
          <cell r="SL58">
            <v>4</v>
          </cell>
          <cell r="SM58">
            <v>1692.2009367691501</v>
          </cell>
          <cell r="SN58">
            <v>13681.3388004478</v>
          </cell>
          <cell r="SO58">
            <v>4873.1712051367176</v>
          </cell>
          <cell r="SP58">
            <v>4620.0826687442459</v>
          </cell>
          <cell r="SQ58">
            <v>7862910.3306404455</v>
          </cell>
          <cell r="SR58">
            <v>4673.51</v>
          </cell>
          <cell r="SS58">
            <v>7908517.9999999907</v>
          </cell>
          <cell r="ST58">
            <v>117628.29717884101</v>
          </cell>
          <cell r="SU58">
            <v>5.6049888405497637</v>
          </cell>
          <cell r="SV58">
            <v>4673.51</v>
          </cell>
          <cell r="SW58">
            <v>7438.8644999999997</v>
          </cell>
          <cell r="SX58">
            <v>9630.93</v>
          </cell>
          <cell r="SY58">
            <v>-3.5452083195251962</v>
          </cell>
          <cell r="SZ58">
            <v>-3.559331008054905</v>
          </cell>
          <cell r="TA58">
            <v>-3.5491911012158019</v>
          </cell>
          <cell r="TB58">
            <v>7.7325788189375952E-2</v>
          </cell>
          <cell r="TC58">
            <v>358.461569</v>
          </cell>
          <cell r="TD58">
            <v>232.57040615453101</v>
          </cell>
          <cell r="TE58">
            <v>1.0399124416157299</v>
          </cell>
          <cell r="TF58">
            <v>154.99699494982599</v>
          </cell>
          <cell r="TG58">
            <v>55560.466</v>
          </cell>
          <cell r="TH58">
            <v>1.0316917611085601</v>
          </cell>
          <cell r="TI58">
            <v>-2.573680140531677E-2</v>
          </cell>
          <cell r="TJ58">
            <v>-3.5681967385097497E-2</v>
          </cell>
          <cell r="TK58">
            <v>-8.6734083458132275E-3</v>
          </cell>
          <cell r="TL58">
            <v>1701.898189795294</v>
          </cell>
          <cell r="TM58">
            <v>-0.58914470100337457</v>
          </cell>
          <cell r="TN58">
            <v>444.33726713719301</v>
          </cell>
          <cell r="TO58">
            <v>5.3608385122556612</v>
          </cell>
          <cell r="TP58">
            <v>10.65126944030848</v>
          </cell>
          <cell r="TQ58">
            <v>421.72905361369851</v>
          </cell>
          <cell r="TR58">
            <v>401.56544916720873</v>
          </cell>
          <cell r="TS58">
            <v>68.538993445295588</v>
          </cell>
          <cell r="TT58">
            <v>68.682386046590835</v>
          </cell>
          <cell r="TU58">
            <v>10.760432719989319</v>
          </cell>
          <cell r="TV58">
            <v>3.209249255939906</v>
          </cell>
          <cell r="TW58">
            <v>4.9696667913751664</v>
          </cell>
          <cell r="TX58">
            <v>6.2</v>
          </cell>
          <cell r="TY58">
            <v>1650.4032919436399</v>
          </cell>
          <cell r="TZ58">
            <v>95.784613891442504</v>
          </cell>
          <cell r="UA58">
            <v>2592.3311517579432</v>
          </cell>
          <cell r="UB58">
            <v>2463.5009313865548</v>
          </cell>
          <cell r="UC58">
            <v>4167176.8877932662</v>
          </cell>
          <cell r="UD58">
            <v>2426.5300000000002</v>
          </cell>
          <cell r="UE58">
            <v>4004753.100000001</v>
          </cell>
          <cell r="UF58">
            <v>1092.0929430327869</v>
          </cell>
          <cell r="UG58">
            <v>-1.466373907546004E-2</v>
          </cell>
          <cell r="UH58">
            <v>2427.63</v>
          </cell>
          <cell r="UI58">
            <v>3774.3755000000001</v>
          </cell>
          <cell r="UJ58">
            <v>5091.8500000000004</v>
          </cell>
          <cell r="UK58">
            <v>-6.2339091757479519</v>
          </cell>
          <cell r="UL58">
            <v>-6.3332979007112424</v>
          </cell>
          <cell r="UM58">
            <v>-6.3119719715547733</v>
          </cell>
          <cell r="UN58">
            <v>9.8432124339164831E-2</v>
          </cell>
          <cell r="UO58">
            <v>1</v>
          </cell>
          <cell r="UP58">
            <v>1.17874178523272</v>
          </cell>
          <cell r="UQ58">
            <v>1.0109810345061601</v>
          </cell>
          <cell r="UR58">
            <v>449.21654999999998</v>
          </cell>
          <cell r="US58">
            <v>449.21654999999998</v>
          </cell>
          <cell r="UT58">
            <v>0.94273882857338509</v>
          </cell>
          <cell r="UU58" t="e">
            <v>#N/A</v>
          </cell>
          <cell r="UV58" t="e">
            <v>#N/A</v>
          </cell>
          <cell r="UW58">
            <v>1.757484370302366E-2</v>
          </cell>
          <cell r="UX58">
            <v>1691.5670031623711</v>
          </cell>
          <cell r="UY58">
            <v>-1.0092142062725911</v>
          </cell>
          <cell r="UZ58">
            <v>1819.1617024721199</v>
          </cell>
          <cell r="VA58">
            <v>-1.6565143120211729</v>
          </cell>
          <cell r="VB58">
            <v>-1.215632942707179</v>
          </cell>
          <cell r="VC58">
            <v>1849.8039699791609</v>
          </cell>
          <cell r="VD58">
            <v>1841.5481686662481</v>
          </cell>
          <cell r="VE58">
            <v>62.278160510234017</v>
          </cell>
          <cell r="VF58">
            <v>62.604880757396707</v>
          </cell>
          <cell r="VG58">
            <v>2.0195928282452869</v>
          </cell>
          <cell r="VH58">
            <v>0.26437997250656758</v>
          </cell>
          <cell r="VI58">
            <v>9.0111760000000007</v>
          </cell>
          <cell r="VJ58">
            <v>9.5</v>
          </cell>
          <cell r="VK58">
            <v>1653.0267736762701</v>
          </cell>
          <cell r="VL58">
            <v>369.45829333336002</v>
          </cell>
          <cell r="VM58">
            <v>27846.317902924369</v>
          </cell>
          <cell r="VN58">
            <v>25337.037187172351</v>
          </cell>
          <cell r="VO58">
            <v>42572560.48293452</v>
          </cell>
          <cell r="VP58">
            <v>25069.4</v>
          </cell>
          <cell r="VQ58">
            <v>41440389.399999887</v>
          </cell>
          <cell r="VR58">
            <v>5883.4070572682986</v>
          </cell>
          <cell r="VS58">
            <v>10.81377453430153</v>
          </cell>
          <cell r="VT58">
            <v>24468.3</v>
          </cell>
          <cell r="VU58">
            <v>44479.467999999913</v>
          </cell>
          <cell r="VV58">
            <v>59133.2</v>
          </cell>
          <cell r="VW58">
            <v>-6.9326791448681364</v>
          </cell>
          <cell r="VX58">
            <v>-6.943256937952996</v>
          </cell>
          <cell r="VY58">
            <v>-6.9334953206548207</v>
          </cell>
          <cell r="VZ58">
            <v>5.748152664452174E-2</v>
          </cell>
          <cell r="WA58">
            <v>1</v>
          </cell>
          <cell r="WB58">
            <v>0.98037085060331797</v>
          </cell>
          <cell r="WC58">
            <v>1.01283321735288</v>
          </cell>
          <cell r="WD58">
            <v>1842.5074</v>
          </cell>
          <cell r="WE58">
            <v>1842.5074</v>
          </cell>
          <cell r="WF58">
            <v>0.98978698457952408</v>
          </cell>
          <cell r="WG58">
            <v>0.10813774534301419</v>
          </cell>
          <cell r="WH58">
            <v>1.3536032415241441E-3</v>
          </cell>
          <cell r="WI58">
            <v>6.0208623024133974E-3</v>
          </cell>
          <cell r="WJ58">
            <v>1680.2501479726359</v>
          </cell>
          <cell r="WK58">
            <v>0.15926011438303081</v>
          </cell>
          <cell r="WL58">
            <v>53.4715017535665</v>
          </cell>
          <cell r="WM58">
            <v>1.8280846755252429</v>
          </cell>
          <cell r="WN58">
            <v>2.4388801439676699</v>
          </cell>
          <cell r="WO58">
            <v>52.511546224161251</v>
          </cell>
          <cell r="WP58">
            <v>52.198444261024349</v>
          </cell>
          <cell r="WQ58">
            <v>70.233182381037892</v>
          </cell>
          <cell r="WR58">
            <v>71.282273304576734</v>
          </cell>
          <cell r="WS58">
            <v>2.528140216446761</v>
          </cell>
          <cell r="WT58">
            <v>1.253945815839419</v>
          </cell>
          <cell r="WU58">
            <v>6.6184839999999996</v>
          </cell>
          <cell r="WV58">
            <v>7.1</v>
          </cell>
          <cell r="WW58">
            <v>1832.9559288052899</v>
          </cell>
          <cell r="WX58">
            <v>12.1359111556551</v>
          </cell>
          <cell r="WY58">
            <v>1514.889446623399</v>
          </cell>
          <cell r="WZ58">
            <v>1414.62673098094</v>
          </cell>
          <cell r="XA58">
            <v>2628726.4583020718</v>
          </cell>
          <cell r="XB58">
            <v>1386.62</v>
          </cell>
          <cell r="XC58">
            <v>2541613.3499999908</v>
          </cell>
          <cell r="XD58">
            <v>102.930350373563</v>
          </cell>
          <cell r="XE58">
            <v>5.1956651100299354</v>
          </cell>
          <cell r="XF58">
            <v>1386.62</v>
          </cell>
          <cell r="XG58">
            <v>2125.1979999999999</v>
          </cell>
          <cell r="XH58">
            <v>2808.38</v>
          </cell>
          <cell r="XI58">
            <v>-7.2291708072987184</v>
          </cell>
          <cell r="XJ58">
            <v>-7.2826017004007504</v>
          </cell>
          <cell r="XK58">
            <v>-7.2691918516559877</v>
          </cell>
          <cell r="XL58">
            <v>6.9740389426330041E-2</v>
          </cell>
          <cell r="XM58">
            <v>1</v>
          </cell>
          <cell r="XN58">
            <v>0.68971834197527904</v>
          </cell>
          <cell r="XO58">
            <v>1.0599975340363299</v>
          </cell>
          <cell r="XP58">
            <v>56.679659999999998</v>
          </cell>
          <cell r="XQ58">
            <v>56.679659999999998</v>
          </cell>
          <cell r="XR58">
            <v>1.0646203209304499</v>
          </cell>
          <cell r="XS58">
            <v>2.1473025474590901E-2</v>
          </cell>
          <cell r="XT58">
            <v>6.3050694025617721E-3</v>
          </cell>
          <cell r="XU58">
            <v>2.6110770438595891E-2</v>
          </cell>
          <cell r="XV58">
            <v>1858.247409533426</v>
          </cell>
          <cell r="XW58">
            <v>-0.26181685818190692</v>
          </cell>
          <cell r="XX58">
            <v>68.968858948365792</v>
          </cell>
          <cell r="XY58">
            <v>1.2969225044389581</v>
          </cell>
          <cell r="XZ58">
            <v>3.9958805023678319</v>
          </cell>
          <cell r="YA58">
            <v>68.085838387976196</v>
          </cell>
          <cell r="YB58">
            <v>66.318837453177267</v>
          </cell>
          <cell r="YC58">
            <v>59.873445331259163</v>
          </cell>
          <cell r="YD58">
            <v>59.95974608644012</v>
          </cell>
          <cell r="YE58">
            <v>1.143862554230868</v>
          </cell>
          <cell r="YF58">
            <v>-5.2994497407254926E-3</v>
          </cell>
          <cell r="YG58">
            <v>5.8996550000000001</v>
          </cell>
          <cell r="YH58">
            <v>5.3</v>
          </cell>
          <cell r="YI58">
            <v>1467.42724630511</v>
          </cell>
          <cell r="YJ58">
            <v>12.6903136990523</v>
          </cell>
          <cell r="YK58">
            <v>297.38684964587361</v>
          </cell>
          <cell r="YL58">
            <v>482.75449579187892</v>
          </cell>
          <cell r="YM58">
            <v>710532.25773971528</v>
          </cell>
          <cell r="YN58">
            <v>485.13</v>
          </cell>
          <cell r="YO58">
            <v>711892.979999998</v>
          </cell>
          <cell r="YP58">
            <v>150.856953793342</v>
          </cell>
          <cell r="YQ58">
            <v>4.2191503284921383</v>
          </cell>
          <cell r="YR58">
            <v>281.22000000000003</v>
          </cell>
          <cell r="YS58">
            <v>495.97750000000002</v>
          </cell>
          <cell r="YT58">
            <v>641.14</v>
          </cell>
          <cell r="YU58">
            <v>-6.2812550041182602</v>
          </cell>
          <cell r="YV58">
            <v>-6.3110728582874414</v>
          </cell>
          <cell r="YW58">
            <v>-6.2928972408566546</v>
          </cell>
          <cell r="YX58">
            <v>5.6522848922085561E-2</v>
          </cell>
          <cell r="YY58">
            <v>1</v>
          </cell>
          <cell r="YZ58">
            <v>1.30796978830851</v>
          </cell>
          <cell r="ZA58">
            <v>1.05902143537972</v>
          </cell>
          <cell r="ZB58">
            <v>73.039500000000004</v>
          </cell>
          <cell r="ZC58">
            <v>73.039500000000004</v>
          </cell>
          <cell r="ZD58">
            <v>1.0130003971478401</v>
          </cell>
          <cell r="ZE58">
            <v>4.2191503284922299E-2</v>
          </cell>
          <cell r="ZF58">
            <v>4.2191503284922292E-2</v>
          </cell>
          <cell r="ZG58">
            <v>-9.8659107491398459E-3</v>
          </cell>
          <cell r="ZH58">
            <v>1471.829395548569</v>
          </cell>
          <cell r="ZI58">
            <v>-0.59029197103703801</v>
          </cell>
          <cell r="ZJ58">
            <v>31.253247949604599</v>
          </cell>
          <cell r="ZK58">
            <v>-0.25130724109986291</v>
          </cell>
          <cell r="ZL58">
            <v>1.2340845585207649</v>
          </cell>
          <cell r="ZM58">
            <v>31.331987502980091</v>
          </cell>
          <cell r="ZN58">
            <v>30.872258178556368</v>
          </cell>
          <cell r="ZO58">
            <v>70.051218424249257</v>
          </cell>
          <cell r="ZP58">
            <v>70.020481722437438</v>
          </cell>
          <cell r="ZQ58">
            <v>5.6215659388120898</v>
          </cell>
          <cell r="ZR58">
            <v>1.787696985600018</v>
          </cell>
          <cell r="ZS58">
            <v>6.8760399999999997</v>
          </cell>
          <cell r="ZT58">
            <v>7.6</v>
          </cell>
          <cell r="ZU58">
            <v>1826.58886886134</v>
          </cell>
          <cell r="ZV58">
            <v>7.1851320212737901</v>
          </cell>
          <cell r="ZW58">
            <v>978.26105157789391</v>
          </cell>
          <cell r="ZX58">
            <v>910.9954303669773</v>
          </cell>
          <cell r="ZY58">
            <v>1697440.835855179</v>
          </cell>
          <cell r="ZZ58">
            <v>904.31</v>
          </cell>
          <cell r="AAA58">
            <v>1651802.579999998</v>
          </cell>
          <cell r="AAB58">
            <v>80.745390867482243</v>
          </cell>
          <cell r="AAC58">
            <v>4.8212025684208459</v>
          </cell>
          <cell r="AAD58">
            <v>904.31</v>
          </cell>
          <cell r="AAE58">
            <v>1397.107</v>
          </cell>
          <cell r="AAF58">
            <v>1884.75</v>
          </cell>
          <cell r="AAG58">
            <v>-7.4011275228211568</v>
          </cell>
          <cell r="AAH58">
            <v>-7.4257705761679826</v>
          </cell>
          <cell r="AAI58">
            <v>-7.4163267525288656</v>
          </cell>
          <cell r="AAJ58">
            <v>6.73476456558849E-2</v>
          </cell>
          <cell r="AAK58">
            <v>1</v>
          </cell>
          <cell r="AAL58">
            <v>0.72758775678979803</v>
          </cell>
          <cell r="AAM58">
            <v>1.03297359852189</v>
          </cell>
          <cell r="AAN58">
            <v>32.28378</v>
          </cell>
          <cell r="AAO58">
            <v>32.28378</v>
          </cell>
          <cell r="AAP58">
            <v>0.99305097284673394</v>
          </cell>
          <cell r="AAQ58">
            <v>-3.3793738999490737E-2</v>
          </cell>
          <cell r="AAR58">
            <v>-4.3571297571598101E-3</v>
          </cell>
          <cell r="AAS58">
            <v>-3.9412435496167788E-3</v>
          </cell>
          <cell r="AAT58">
            <v>1863.2813944757081</v>
          </cell>
          <cell r="AAU58">
            <v>-0.32926855696404628</v>
          </cell>
          <cell r="AAV58">
            <v>16.277689831017</v>
          </cell>
          <cell r="AAW58">
            <v>0.16544005208711801</v>
          </cell>
          <cell r="AAX58">
            <v>1.393726536250472</v>
          </cell>
          <cell r="AAY58">
            <v>16.250804491601521</v>
          </cell>
          <cell r="AAZ58">
            <v>16.053941784255631</v>
          </cell>
          <cell r="ABA58">
            <v>69.711194404228721</v>
          </cell>
          <cell r="ABB58">
            <v>70.072111924205487</v>
          </cell>
          <cell r="ABC58">
            <v>8.2834163439942543</v>
          </cell>
          <cell r="ABD58">
            <v>1.6240221290492409</v>
          </cell>
          <cell r="ABE58">
            <v>3.826508</v>
          </cell>
          <cell r="ABF58">
            <v>3.8</v>
          </cell>
          <cell r="ABG58">
            <v>1840.7090882631101</v>
          </cell>
          <cell r="ABH58">
            <v>3.6346118611251299</v>
          </cell>
          <cell r="ABI58">
            <v>287.1965068508697</v>
          </cell>
          <cell r="ABJ58">
            <v>276.20690954050059</v>
          </cell>
          <cell r="ABK58">
            <v>518871.76735806011</v>
          </cell>
          <cell r="ABL58">
            <v>274.86</v>
          </cell>
          <cell r="ABM58">
            <v>505937.29999999847</v>
          </cell>
          <cell r="ABN58">
            <v>29.6359826646123</v>
          </cell>
          <cell r="ABO58">
            <v>3.386385905801959</v>
          </cell>
          <cell r="ABP58">
            <v>274.86</v>
          </cell>
          <cell r="ABQ58">
            <v>409.85849999999999</v>
          </cell>
          <cell r="ABR58">
            <v>518.16999999999905</v>
          </cell>
          <cell r="ABS58">
            <v>-6.9335600084364746</v>
          </cell>
          <cell r="ABT58">
            <v>-6.9561329614999527</v>
          </cell>
          <cell r="ABU58">
            <v>-6.9516216599428056</v>
          </cell>
          <cell r="ABV58">
            <v>6.6407224350641933E-2</v>
          </cell>
          <cell r="ABW58">
            <v>1</v>
          </cell>
          <cell r="ABX58">
            <v>0.88820927475038403</v>
          </cell>
          <cell r="ABY58">
            <v>1.02447891396872</v>
          </cell>
          <cell r="ABZ58">
            <v>16.67615</v>
          </cell>
          <cell r="ACA58">
            <v>16.67615</v>
          </cell>
          <cell r="ACB58">
            <v>0.95191701566458209</v>
          </cell>
          <cell r="ACC58">
            <v>3.3863859058017101E-2</v>
          </cell>
          <cell r="ACD58">
            <v>3.0736624210111311E-2</v>
          </cell>
          <cell r="ACE58">
            <v>9.4816795464994271E-3</v>
          </cell>
          <cell r="ACF58">
            <v>1878.561865889807</v>
          </cell>
          <cell r="ACG58">
            <v>-1.0116943429631431</v>
          </cell>
          <cell r="ACH58">
            <v>867.71100850006303</v>
          </cell>
          <cell r="ACI58">
            <v>-0.605479772611206</v>
          </cell>
          <cell r="ACJ58">
            <v>6.6143068396584681E-3</v>
          </cell>
          <cell r="ACK58">
            <v>872.99682770736865</v>
          </cell>
          <cell r="ACL58">
            <v>867.65361922738202</v>
          </cell>
          <cell r="ACM58">
            <v>76.07285513445774</v>
          </cell>
          <cell r="ACN58">
            <v>76.885098483292708</v>
          </cell>
          <cell r="ACO58">
            <v>2.5282506976614272</v>
          </cell>
          <cell r="ACP58">
            <v>0.36592098502801212</v>
          </cell>
          <cell r="ACQ58">
            <v>4.6288140000000002</v>
          </cell>
          <cell r="ACR58">
            <v>4.2</v>
          </cell>
          <cell r="ACS58">
            <v>1442.1638802889499</v>
          </cell>
          <cell r="ACT58">
            <v>177.92799568731999</v>
          </cell>
          <cell r="ACU58">
            <v>10222.820298916091</v>
          </cell>
          <cell r="ACV58">
            <v>9749.6249617250251</v>
          </cell>
          <cell r="ACW58">
            <v>14100805.6071168</v>
          </cell>
          <cell r="ACX58">
            <v>9690</v>
          </cell>
          <cell r="ACY58">
            <v>13974567.999999929</v>
          </cell>
          <cell r="ACZ58">
            <v>2234.3179394106101</v>
          </cell>
          <cell r="ADA58">
            <v>-1.3724376166618151</v>
          </cell>
          <cell r="ADB58">
            <v>9504</v>
          </cell>
          <cell r="ADC58">
            <v>13296.231</v>
          </cell>
          <cell r="ADD58">
            <v>17533</v>
          </cell>
          <cell r="ADE58">
            <v>-6.6275205127945238</v>
          </cell>
          <cell r="ADF58">
            <v>-6.6309024910011711</v>
          </cell>
          <cell r="ADG58">
            <v>-6.6272926465648156</v>
          </cell>
          <cell r="ADH58">
            <v>6.3539370764392242E-2</v>
          </cell>
          <cell r="ADI58">
            <v>1</v>
          </cell>
          <cell r="ADJ58">
            <v>1.1625020361810201</v>
          </cell>
          <cell r="ADK58">
            <v>1.02747342290971</v>
          </cell>
          <cell r="ADL58">
            <v>891.55</v>
          </cell>
          <cell r="ADM58">
            <v>891.55</v>
          </cell>
          <cell r="ADN58">
            <v>0.98362380899880608</v>
          </cell>
          <cell r="ADO58">
            <v>-1.37243761666157E-2</v>
          </cell>
          <cell r="ADP58">
            <v>-1.8902826297870361E-2</v>
          </cell>
          <cell r="ADQ58">
            <v>4.0945054719209042E-4</v>
          </cell>
          <cell r="ADR58">
            <v>1446.2921048218359</v>
          </cell>
          <cell r="ADS58">
            <v>-0.15315625131789859</v>
          </cell>
          <cell r="ADT58">
            <v>2526.5919988525002</v>
          </cell>
          <cell r="ADU58">
            <v>0.58854442084879111</v>
          </cell>
          <cell r="ADV58">
            <v>0.76938541787350267</v>
          </cell>
          <cell r="ADW58">
            <v>2511.808887781081</v>
          </cell>
          <cell r="ADX58">
            <v>2507.3011891212332</v>
          </cell>
          <cell r="ADY58">
            <v>61.172685935260517</v>
          </cell>
          <cell r="ADZ58">
            <v>60.062186687683038</v>
          </cell>
          <cell r="AEA58">
            <v>1.9849222047865209</v>
          </cell>
          <cell r="AEB58">
            <v>1.564313780220328</v>
          </cell>
          <cell r="AEC58">
            <v>3.4619749999999998</v>
          </cell>
          <cell r="AED58">
            <v>3.4</v>
          </cell>
          <cell r="AEE58">
            <v>2047.6221394542999</v>
          </cell>
          <cell r="AEF58">
            <v>441.13800330729401</v>
          </cell>
          <cell r="AEG58">
            <v>17601.580238945069</v>
          </cell>
          <cell r="AEH58">
            <v>16992.217931467851</v>
          </cell>
          <cell r="AEI58">
            <v>34446028.176340312</v>
          </cell>
          <cell r="AEJ58">
            <v>17317.5</v>
          </cell>
          <cell r="AEK58">
            <v>35459696.399999842</v>
          </cell>
          <cell r="AEL58">
            <v>4752.6906841563996</v>
          </cell>
          <cell r="AEM58">
            <v>-0.18533258420887491</v>
          </cell>
          <cell r="AEN58">
            <v>17317.5</v>
          </cell>
          <cell r="AEO58">
            <v>29305.593435136499</v>
          </cell>
          <cell r="AEP58">
            <v>36972.730000000003</v>
          </cell>
          <cell r="AEQ58">
            <v>-6.4281762740684183</v>
          </cell>
          <cell r="AER58">
            <v>-6.416961611785565</v>
          </cell>
          <cell r="AES58">
            <v>-6.4151924904129203</v>
          </cell>
          <cell r="AET58">
            <v>6.3624963574469756E-2</v>
          </cell>
          <cell r="AEU58">
            <v>4.5648900000000001</v>
          </cell>
          <cell r="AEV58">
            <v>2.7478475382801699</v>
          </cell>
          <cell r="AEW58">
            <v>1.0250182035388999</v>
          </cell>
          <cell r="AEX58">
            <v>583.04099332075907</v>
          </cell>
          <cell r="AEY58">
            <v>2661.518</v>
          </cell>
          <cell r="AEZ58">
            <v>1.0077439826493499</v>
          </cell>
          <cell r="AFA58">
            <v>-4.7892685556614911E-2</v>
          </cell>
          <cell r="AFB58">
            <v>-8.7440267378455921E-3</v>
          </cell>
          <cell r="AFC58">
            <v>-7.2363421932233373E-3</v>
          </cell>
          <cell r="AFD58">
            <v>2027.1649242768831</v>
          </cell>
          <cell r="AFE58">
            <v>-2.3957630535298421E-2</v>
          </cell>
          <cell r="AFF58">
            <v>212.20763417647501</v>
          </cell>
          <cell r="AFG58">
            <v>-3.4125431244027449</v>
          </cell>
          <cell r="AFH58">
            <v>-3.2251147869649222</v>
          </cell>
          <cell r="AFI58">
            <v>219.70516777327961</v>
          </cell>
          <cell r="AFJ58">
            <v>219.27965474651029</v>
          </cell>
          <cell r="AFK58">
            <v>67.590630488554467</v>
          </cell>
          <cell r="AFL58">
            <v>68.476775935454654</v>
          </cell>
          <cell r="AFM58">
            <v>2.3851902587707312</v>
          </cell>
          <cell r="AFN58">
            <v>0.97301155220659297</v>
          </cell>
          <cell r="AFO58">
            <v>6.5020039999999986</v>
          </cell>
          <cell r="AFP58">
            <v>6.7</v>
          </cell>
          <cell r="AFQ58">
            <v>1813.2096900218601</v>
          </cell>
          <cell r="AFR58">
            <v>42.246905439782502</v>
          </cell>
          <cell r="AFS58">
            <v>5378.2050137328852</v>
          </cell>
          <cell r="AFT58">
            <v>5028.5139086117724</v>
          </cell>
          <cell r="AFU58">
            <v>9311015.8542427123</v>
          </cell>
          <cell r="AFV58">
            <v>4952.93</v>
          </cell>
          <cell r="AFW58">
            <v>8980700.669999972</v>
          </cell>
          <cell r="AFX58">
            <v>609.71384453808707</v>
          </cell>
          <cell r="AFY58">
            <v>4.0551612707943496</v>
          </cell>
          <cell r="AFZ58">
            <v>4971.99</v>
          </cell>
          <cell r="AGA58">
            <v>7854.0569999999898</v>
          </cell>
          <cell r="AGB58">
            <v>10407.709999999999</v>
          </cell>
          <cell r="AGC58">
            <v>-7.2938637079169668</v>
          </cell>
          <cell r="AGD58">
            <v>-7.2827628892769862</v>
          </cell>
          <cell r="AGE58">
            <v>-7.2826206003058829</v>
          </cell>
          <cell r="AGF58">
            <v>6.4795469381513815E-2</v>
          </cell>
          <cell r="AGG58">
            <v>1</v>
          </cell>
          <cell r="AGH58">
            <v>0.84729790694231399</v>
          </cell>
          <cell r="AGI58">
            <v>1.0201977456661999</v>
          </cell>
          <cell r="AGJ58">
            <v>216.49375000000001</v>
          </cell>
          <cell r="AGK58">
            <v>216.49375000000001</v>
          </cell>
          <cell r="AGL58">
            <v>1.01716166638087</v>
          </cell>
          <cell r="AGM58">
            <v>-2.5617759241951948E-3</v>
          </cell>
          <cell r="AGN58">
            <v>-2.2916341599327371E-3</v>
          </cell>
          <cell r="AGO58">
            <v>-1.019903904530973E-2</v>
          </cell>
          <cell r="AGP58">
            <v>1851.643651277722</v>
          </cell>
          <cell r="AGQ58">
            <v>-0.15162364186422919</v>
          </cell>
          <cell r="AGR58">
            <v>1128.9480063844101</v>
          </cell>
          <cell r="AGS58">
            <v>-2.3499627062823052</v>
          </cell>
          <cell r="AGT58">
            <v>0.53929764156750437</v>
          </cell>
          <cell r="AGU58">
            <v>1156.1163084748159</v>
          </cell>
          <cell r="AGV58">
            <v>1122.892274828914</v>
          </cell>
          <cell r="AGW58">
            <v>62.063989819470947</v>
          </cell>
          <cell r="AGX58">
            <v>62.020251517964383</v>
          </cell>
          <cell r="AGY58">
            <v>1.2607312869365119</v>
          </cell>
          <cell r="AGZ58">
            <v>0.85485354679786241</v>
          </cell>
          <cell r="AHA58">
            <v>5.5502260000000003</v>
          </cell>
          <cell r="AHB58">
            <v>5.6</v>
          </cell>
          <cell r="AHC58">
            <v>1823.5344314534</v>
          </cell>
          <cell r="AHD58">
            <v>259.61719846501802</v>
          </cell>
          <cell r="AHE58">
            <v>9035.7887426886573</v>
          </cell>
          <cell r="AHF58">
            <v>8534.282046586879</v>
          </cell>
          <cell r="AHG58">
            <v>15468055.701461321</v>
          </cell>
          <cell r="AHH58">
            <v>8535.7999999999993</v>
          </cell>
          <cell r="AHI58">
            <v>15565325.19999993</v>
          </cell>
          <cell r="AHJ58">
            <v>2197.9680811522899</v>
          </cell>
          <cell r="AHK58">
            <v>2.3831665083234199</v>
          </cell>
          <cell r="AHL58">
            <v>8535.7999999999993</v>
          </cell>
          <cell r="AHM58">
            <v>14569.093999999999</v>
          </cell>
          <cell r="AHN58">
            <v>19140.43</v>
          </cell>
          <cell r="AHO58">
            <v>-6.4286710698307026</v>
          </cell>
          <cell r="AHP58">
            <v>-6.4454622760421252</v>
          </cell>
          <cell r="AHQ58">
            <v>-6.400816253849599</v>
          </cell>
          <cell r="AHR58">
            <v>8.7167317655879761E-2</v>
          </cell>
          <cell r="AHS58">
            <v>4.921405</v>
          </cell>
          <cell r="AHT58">
            <v>2.5905599688010099</v>
          </cell>
          <cell r="AHU58">
            <v>1.0382429290817901</v>
          </cell>
          <cell r="AHV58">
            <v>242.26512550785799</v>
          </cell>
          <cell r="AHW58">
            <v>1192.2847999999999</v>
          </cell>
          <cell r="AHX58">
            <v>1.01566850684976</v>
          </cell>
          <cell r="AHY58">
            <v>-2.9912821118986379E-2</v>
          </cell>
          <cell r="AHZ58">
            <v>8.7065108659388542E-3</v>
          </cell>
          <cell r="AIA58">
            <v>-3.194421744907134E-2</v>
          </cell>
          <cell r="AIB58">
            <v>1812.4612729019741</v>
          </cell>
          <cell r="AIC58">
            <v>0.30163698493339552</v>
          </cell>
          <cell r="AID58">
            <v>5319.0990047608802</v>
          </cell>
          <cell r="AIE58">
            <v>0.40441179153263279</v>
          </cell>
          <cell r="AIF58">
            <v>1.804325454157119</v>
          </cell>
          <cell r="AIG58">
            <v>5297.6745840658896</v>
          </cell>
          <cell r="AIH58">
            <v>5224.8261368384501</v>
          </cell>
          <cell r="AII58">
            <v>75.805063211417078</v>
          </cell>
          <cell r="AIJ58">
            <v>76.051280328956892</v>
          </cell>
          <cell r="AIK58">
            <v>3.2317053326472061</v>
          </cell>
          <cell r="AIL58">
            <v>0.54968862841997534</v>
          </cell>
          <cell r="AIM58">
            <v>6.9851580000000002</v>
          </cell>
          <cell r="AIN58">
            <v>8.9</v>
          </cell>
          <cell r="AIO58">
            <v>1589.9883094731599</v>
          </cell>
          <cell r="AIP58">
            <v>1321.1149958315</v>
          </cell>
          <cell r="AIQ58">
            <v>5746.2655275572433</v>
          </cell>
          <cell r="AIR58">
            <v>5344.8798013578362</v>
          </cell>
          <cell r="AIS58">
            <v>8504552.392801553</v>
          </cell>
          <cell r="AIT58">
            <v>5217.8999999999996</v>
          </cell>
          <cell r="AIU58">
            <v>8296400.0000000009</v>
          </cell>
          <cell r="AIV58">
            <v>18158.904022376799</v>
          </cell>
          <cell r="AIW58">
            <v>2.41159594121434</v>
          </cell>
          <cell r="AIX58">
            <v>5043.8999999999996</v>
          </cell>
          <cell r="AIY58">
            <v>7555.7774999999901</v>
          </cell>
          <cell r="AIZ58">
            <v>10415.81</v>
          </cell>
          <cell r="AJA58">
            <v>-5.208727455143829</v>
          </cell>
          <cell r="AJB58">
            <v>-5.233628899615745</v>
          </cell>
          <cell r="AJC58">
            <v>-5.2288703590803518</v>
          </cell>
          <cell r="AJD58">
            <v>4.9516360312935687E-2</v>
          </cell>
          <cell r="AJE58">
            <v>10.14611</v>
          </cell>
          <cell r="AJF58">
            <v>13.1117973870605</v>
          </cell>
          <cell r="AJG58">
            <v>1.0614445447285299</v>
          </cell>
          <cell r="AJH58">
            <v>538.61785452749803</v>
          </cell>
          <cell r="AJI58">
            <v>5464.8760000000002</v>
          </cell>
          <cell r="AJJ58">
            <v>1.0024848428027899</v>
          </cell>
          <cell r="AJK58">
            <v>-1.96456514053183E-2</v>
          </cell>
          <cell r="AJL58">
            <v>-6.6572320454924378E-3</v>
          </cell>
          <cell r="AJM58">
            <v>2.432333672946271E-2</v>
          </cell>
          <cell r="AJN58">
            <v>1591.158774167573</v>
          </cell>
          <cell r="AJO58">
            <v>-0.3740552102253214</v>
          </cell>
          <cell r="AJP58">
            <v>50.659910432203603</v>
          </cell>
          <cell r="AJQ58">
            <v>2.445917967633759</v>
          </cell>
          <cell r="AJR58">
            <v>1.769403901541944</v>
          </cell>
          <cell r="AJS58">
            <v>49.450394351689859</v>
          </cell>
          <cell r="AJT58">
            <v>49.779116797436629</v>
          </cell>
          <cell r="AJU58">
            <v>69.161086877657368</v>
          </cell>
          <cell r="AJV58">
            <v>69.740198826169248</v>
          </cell>
          <cell r="AJW58">
            <v>4.3032138990649393</v>
          </cell>
          <cell r="AJX58">
            <v>1.4205182966802179</v>
          </cell>
          <cell r="AJY58">
            <v>5.3956429999999997</v>
          </cell>
          <cell r="AJZ58">
            <v>4.8</v>
          </cell>
          <cell r="AKA58">
            <v>1593.5495570005301</v>
          </cell>
          <cell r="AKB58">
            <v>9.9828428534291191</v>
          </cell>
          <cell r="AKC58">
            <v>1114.2102144631931</v>
          </cell>
          <cell r="AKD58">
            <v>1054.091409021225</v>
          </cell>
          <cell r="AKE58">
            <v>1686045.1580403261</v>
          </cell>
          <cell r="AKF58">
            <v>1051.92</v>
          </cell>
          <cell r="AKG58">
            <v>1676286.649999998</v>
          </cell>
          <cell r="AKH58">
            <v>93.480190452946999</v>
          </cell>
          <cell r="AKI58">
            <v>4.1491470231817207</v>
          </cell>
          <cell r="AKJ58">
            <v>1051.92</v>
          </cell>
          <cell r="AKK58">
            <v>1597.6585</v>
          </cell>
          <cell r="AKL58">
            <v>2107.73</v>
          </cell>
          <cell r="AKM58">
            <v>-6.9789369903607321</v>
          </cell>
          <cell r="AKN58">
            <v>-7.004363574184616</v>
          </cell>
          <cell r="AKO58">
            <v>-7.0068748395227782</v>
          </cell>
          <cell r="AKP58">
            <v>9.6773265701536479E-2</v>
          </cell>
          <cell r="AKQ58">
            <v>1</v>
          </cell>
          <cell r="AKR58">
            <v>0.84260197950716798</v>
          </cell>
          <cell r="AKS58">
            <v>1.02689976267565</v>
          </cell>
          <cell r="AKT58">
            <v>52.022649999999999</v>
          </cell>
          <cell r="AKU58">
            <v>52.022649999999999</v>
          </cell>
          <cell r="AKV58">
            <v>1.0089556761578</v>
          </cell>
          <cell r="AKW58">
            <v>-2.4351749439746311E-2</v>
          </cell>
          <cell r="AKX58">
            <v>-6.2886392264313654E-3</v>
          </cell>
          <cell r="AKY58">
            <v>1.8306815799590929E-2</v>
          </cell>
          <cell r="AKZ58">
            <v>1599.5246177045501</v>
          </cell>
          <cell r="ALA58">
            <v>-0.20168557053282801</v>
          </cell>
          <cell r="ALB58">
            <v>99.696470000000005</v>
          </cell>
          <cell r="ALC58">
            <v>1.564987639332704</v>
          </cell>
          <cell r="ALD58">
            <v>0.94859828687121617</v>
          </cell>
          <cell r="ALE58">
            <v>98.160273847550698</v>
          </cell>
          <cell r="ALF58">
            <v>98.759637768012411</v>
          </cell>
          <cell r="ALG58">
            <v>60.498643664300687</v>
          </cell>
          <cell r="ALH58">
            <v>60.770233737399018</v>
          </cell>
          <cell r="ALI58">
            <v>5.3810692312391772</v>
          </cell>
          <cell r="ALJ58">
            <v>1.8527566901846091</v>
          </cell>
          <cell r="ALK58">
            <v>7.0693830000000002</v>
          </cell>
          <cell r="ALL58">
            <v>6.8</v>
          </cell>
          <cell r="ALM58">
            <v>1581.49862480713</v>
          </cell>
          <cell r="ALN58">
            <v>19.601369999999999</v>
          </cell>
          <cell r="ALO58">
            <v>2570.6301109813062</v>
          </cell>
          <cell r="ALP58">
            <v>2388.902422922713</v>
          </cell>
          <cell r="ALQ58">
            <v>3893911.4758747541</v>
          </cell>
          <cell r="ALR58">
            <v>2385.12</v>
          </cell>
          <cell r="ALS58">
            <v>3772063.9999999818</v>
          </cell>
          <cell r="ALT58">
            <v>135.40636297026001</v>
          </cell>
          <cell r="ALU58">
            <v>3.1257632591793931</v>
          </cell>
          <cell r="ALV58">
            <v>2385.12</v>
          </cell>
          <cell r="ALW58">
            <v>4230.0810000000001</v>
          </cell>
          <cell r="ALX58">
            <v>5440.66</v>
          </cell>
          <cell r="ALY58">
            <v>-6.958804231830281</v>
          </cell>
          <cell r="ALZ58">
            <v>-7.0070628059360924</v>
          </cell>
          <cell r="AMA58">
            <v>-6.994997608701313</v>
          </cell>
          <cell r="AMB58">
            <v>0.1411184220776765</v>
          </cell>
          <cell r="AMC58">
            <v>1</v>
          </cell>
          <cell r="AMD58">
            <v>0.76503617810981295</v>
          </cell>
          <cell r="AME58">
            <v>1.0224389088199399</v>
          </cell>
          <cell r="AMF58">
            <v>101.93355</v>
          </cell>
          <cell r="AMG58">
            <v>101.93355</v>
          </cell>
          <cell r="AMH58">
            <v>1.0058871572084001</v>
          </cell>
          <cell r="AMI58">
            <v>-2.5746530072751569E-2</v>
          </cell>
          <cell r="AMJ58">
            <v>-1.8237658158387338E-2</v>
          </cell>
          <cell r="AMK58">
            <v>-1.2587058019375871E-2</v>
          </cell>
          <cell r="AML58">
            <v>1630.000220398593</v>
          </cell>
          <cell r="AMM58">
            <v>-1.0344512817365259</v>
          </cell>
          <cell r="AMN58">
            <v>2283.8799260951</v>
          </cell>
          <cell r="AMO58">
            <v>-2.5091569523626678</v>
          </cell>
          <cell r="AMP58">
            <v>-1.7897685920468249</v>
          </cell>
          <cell r="AMQ58">
            <v>2342.6609666090581</v>
          </cell>
          <cell r="AMR58">
            <v>2325.5010128304712</v>
          </cell>
          <cell r="AMS58">
            <v>68.703523743087814</v>
          </cell>
          <cell r="AMT58">
            <v>69.003363775906635</v>
          </cell>
          <cell r="AMU58">
            <v>1.992896380014209</v>
          </cell>
          <cell r="AMV58">
            <v>0.33607057753366482</v>
          </cell>
          <cell r="AMW58">
            <v>4.5331400000000004</v>
          </cell>
          <cell r="AMX58">
            <v>4.5</v>
          </cell>
          <cell r="AMY58">
            <v>1491.4748323019101</v>
          </cell>
          <cell r="AMZ58">
            <v>396.26990749050998</v>
          </cell>
          <cell r="ANA58">
            <v>34233.399569727138</v>
          </cell>
          <cell r="ANB58">
            <v>32681.551640472011</v>
          </cell>
          <cell r="ANC58">
            <v>49576886.880072512</v>
          </cell>
          <cell r="AND58">
            <v>32550.83628</v>
          </cell>
          <cell r="ANE58">
            <v>48548753.081999928</v>
          </cell>
          <cell r="ANF58">
            <v>5067.2241558881606</v>
          </cell>
          <cell r="ANG58">
            <v>4.0262692831180891</v>
          </cell>
          <cell r="ANH58">
            <v>32552</v>
          </cell>
          <cell r="ANI58">
            <v>49611.203999999998</v>
          </cell>
          <cell r="ANJ58">
            <v>66983.487999999998</v>
          </cell>
          <cell r="ANK58">
            <v>-6.7558123523563793</v>
          </cell>
          <cell r="ANL58">
            <v>-6.7512586071368386</v>
          </cell>
          <cell r="ANM58">
            <v>-6.7440221678199928</v>
          </cell>
          <cell r="ANN58">
            <v>6.8627156506790674E-2</v>
          </cell>
          <cell r="ANO58">
            <v>0.85950899999999997</v>
          </cell>
          <cell r="ANP58">
            <v>1.0476028116866101</v>
          </cell>
          <cell r="ANQ58">
            <v>1.03545855927838</v>
          </cell>
          <cell r="ANR58">
            <v>2658.9599410826399</v>
          </cell>
          <cell r="ANS58">
            <v>2285.4</v>
          </cell>
          <cell r="ANT58">
            <v>0.96059145648393296</v>
          </cell>
          <cell r="ANU58">
            <v>-6.7858027432948803E-2</v>
          </cell>
          <cell r="ANV58">
            <v>1.328625386896247E-3</v>
          </cell>
          <cell r="ANW58">
            <v>-3.3004563777921121E-3</v>
          </cell>
          <cell r="ANX58">
            <v>1516.9685768125451</v>
          </cell>
          <cell r="ANY58">
            <v>-0.13790189722905349</v>
          </cell>
          <cell r="ANZ58">
            <v>22647.107361128099</v>
          </cell>
          <cell r="AOA58">
            <v>-0.1872646098435071</v>
          </cell>
          <cell r="AOB58">
            <v>0.2086795011390086</v>
          </cell>
          <cell r="AOC58">
            <v>22689.596946324698</v>
          </cell>
          <cell r="AOD58">
            <v>22599.9459067522</v>
          </cell>
          <cell r="AOE58">
            <v>68.56830973679412</v>
          </cell>
          <cell r="AOF58">
            <v>69.586539013272684</v>
          </cell>
          <cell r="AOG58">
            <v>2.1277154408885219</v>
          </cell>
          <cell r="AOH58">
            <v>0.96245062619066957</v>
          </cell>
          <cell r="AOI58">
            <v>4.4821109999999997</v>
          </cell>
          <cell r="AOJ58">
            <v>5.3</v>
          </cell>
          <cell r="AOK58">
            <v>1692.89192241469</v>
          </cell>
          <cell r="AOL58">
            <v>4860.6079288029496</v>
          </cell>
          <cell r="AOM58">
            <v>173650.77605808349</v>
          </cell>
          <cell r="AON58">
            <v>165867.55552279879</v>
          </cell>
          <cell r="AOO58">
            <v>279154586.86390072</v>
          </cell>
          <cell r="AOP58">
            <v>162041</v>
          </cell>
          <cell r="AOQ58">
            <v>274317899.99999881</v>
          </cell>
          <cell r="AOR58">
            <v>52022.198005818398</v>
          </cell>
          <cell r="AOS58">
            <v>-2.5703414620495519</v>
          </cell>
          <cell r="AOT58">
            <v>160593</v>
          </cell>
          <cell r="AOU58">
            <v>249546.505</v>
          </cell>
          <cell r="AOV58">
            <v>332505</v>
          </cell>
          <cell r="AOW58">
            <v>-6.4023804515082192</v>
          </cell>
          <cell r="AOX58">
            <v>-6.4131132523779746</v>
          </cell>
          <cell r="AOY58">
            <v>-6.411866782528775</v>
          </cell>
          <cell r="AOZ58">
            <v>7.3361044303825354E-2</v>
          </cell>
          <cell r="APA58">
            <v>1.1823999999999999</v>
          </cell>
          <cell r="APB58">
            <v>1.5662847966389</v>
          </cell>
          <cell r="APC58">
            <v>1.00934298458767</v>
          </cell>
          <cell r="APD58">
            <v>20028.053958051401</v>
          </cell>
          <cell r="APE58">
            <v>23681.170999999998</v>
          </cell>
          <cell r="APF58">
            <v>1.02390299229538</v>
          </cell>
          <cell r="APG58">
            <v>-2.5703414620496409E-2</v>
          </cell>
          <cell r="APH58">
            <v>-5.3760166140977266E-3</v>
          </cell>
          <cell r="API58">
            <v>3.8180720065801588E-2</v>
          </cell>
          <cell r="APJ58">
            <v>1682.9969307983829</v>
          </cell>
          <cell r="APK58">
            <v>6.5803883616277759E-2</v>
          </cell>
        </row>
        <row r="59">
          <cell r="A59">
            <v>2022</v>
          </cell>
          <cell r="B59">
            <v>419.590706548605</v>
          </cell>
          <cell r="C59">
            <v>2.3775416048929849</v>
          </cell>
          <cell r="D59">
            <v>3.4869583944297178</v>
          </cell>
          <cell r="E59">
            <v>409.84643699292673</v>
          </cell>
          <cell r="F59">
            <v>405.45273825652401</v>
          </cell>
          <cell r="G59">
            <v>71.508410904616639</v>
          </cell>
          <cell r="H59">
            <v>71.176594769942099</v>
          </cell>
          <cell r="I59">
            <v>3.0565429261903532</v>
          </cell>
          <cell r="J59">
            <v>0.34113772719646113</v>
          </cell>
          <cell r="K59">
            <v>5.2208750000000004</v>
          </cell>
          <cell r="L59">
            <v>4.8</v>
          </cell>
          <cell r="M59">
            <v>1537.2070878951899</v>
          </cell>
          <cell r="N59">
            <v>101.687340459943</v>
          </cell>
          <cell r="O59">
            <v>4897.0863792339678</v>
          </cell>
          <cell r="P59">
            <v>4641.4156207321366</v>
          </cell>
          <cell r="Q59">
            <v>7182476.5545062907</v>
          </cell>
          <cell r="R59">
            <v>4683.76</v>
          </cell>
          <cell r="S59">
            <v>7199909.0699999752</v>
          </cell>
          <cell r="T59">
            <v>1333.9128244236399</v>
          </cell>
          <cell r="U59">
            <v>1.9312431799227481</v>
          </cell>
          <cell r="V59">
            <v>4554.04</v>
          </cell>
          <cell r="W59">
            <v>6880.19199999999</v>
          </cell>
          <cell r="X59">
            <v>9052.8700000000008</v>
          </cell>
          <cell r="Y59">
            <v>-6.7425017490293122</v>
          </cell>
          <cell r="Z59">
            <v>-6.769761893212686</v>
          </cell>
          <cell r="AA59">
            <v>-6.7644232343723214</v>
          </cell>
          <cell r="AB59">
            <v>6.2350476967728809E-2</v>
          </cell>
          <cell r="AC59">
            <v>1</v>
          </cell>
          <cell r="AD59">
            <v>1.1174379759422399</v>
          </cell>
          <cell r="AE59">
            <v>1.06772491146226</v>
          </cell>
          <cell r="AF59">
            <v>448.00745000000001</v>
          </cell>
          <cell r="AG59">
            <v>448.00745000000001</v>
          </cell>
          <cell r="AH59">
            <v>1.02422927408125</v>
          </cell>
          <cell r="AI59">
            <v>1.93124317992273E-2</v>
          </cell>
          <cell r="AJ59">
            <v>-6.7006989131933705E-4</v>
          </cell>
          <cell r="AK59">
            <v>9.9597020065428296E-3</v>
          </cell>
          <cell r="AL59">
            <v>1547.4754129804321</v>
          </cell>
          <cell r="AM59">
            <v>-0.77056661376140312</v>
          </cell>
          <cell r="AN59">
            <v>513.51769847222397</v>
          </cell>
          <cell r="AO59">
            <v>1.2428636482665121</v>
          </cell>
          <cell r="AP59">
            <v>2.0217108510325321</v>
          </cell>
          <cell r="AQ59">
            <v>507.21372348402201</v>
          </cell>
          <cell r="AR59">
            <v>503.34158699028211</v>
          </cell>
          <cell r="AS59">
            <v>61.755822961289198</v>
          </cell>
          <cell r="AT59">
            <v>61.37458165238391</v>
          </cell>
          <cell r="AU59">
            <v>0.71570691491560368</v>
          </cell>
          <cell r="AV59">
            <v>0.27150575768359891</v>
          </cell>
          <cell r="AW59">
            <v>5.8320379999999998</v>
          </cell>
          <cell r="AX59">
            <v>5.6</v>
          </cell>
          <cell r="AY59">
            <v>1589.9807037682001</v>
          </cell>
          <cell r="AZ59">
            <v>118.307589530557</v>
          </cell>
          <cell r="BA59">
            <v>5319.4991688180326</v>
          </cell>
          <cell r="BB59">
            <v>5009.2639558828823</v>
          </cell>
          <cell r="BC59">
            <v>7931322.1537178997</v>
          </cell>
          <cell r="BD59">
            <v>5052.8</v>
          </cell>
          <cell r="BE59">
            <v>8033854.4999999618</v>
          </cell>
          <cell r="BF59">
            <v>1364.9846897377199</v>
          </cell>
          <cell r="BG59">
            <v>2.5598813066177062</v>
          </cell>
          <cell r="BH59">
            <v>5133.6000000000004</v>
          </cell>
          <cell r="BI59">
            <v>8667.2674999999999</v>
          </cell>
          <cell r="BJ59">
            <v>11680.2</v>
          </cell>
          <cell r="BK59">
            <v>-6.6197937158934224</v>
          </cell>
          <cell r="BL59">
            <v>-6.6269294997850396</v>
          </cell>
          <cell r="BM59">
            <v>-6.6237967119063974</v>
          </cell>
          <cell r="BN59">
            <v>7.0847934076806798E-2</v>
          </cell>
          <cell r="BO59">
            <v>1</v>
          </cell>
          <cell r="BP59">
            <v>1.1295777366745601</v>
          </cell>
          <cell r="BQ59">
            <v>1.09774308008683</v>
          </cell>
          <cell r="BR59">
            <v>563.71050000000002</v>
          </cell>
          <cell r="BS59">
            <v>563.71050000000002</v>
          </cell>
          <cell r="BT59">
            <v>1.05582726532397</v>
          </cell>
          <cell r="BU59">
            <v>2.5598813066177801E-2</v>
          </cell>
          <cell r="BV59">
            <v>1.005641482588087E-2</v>
          </cell>
          <cell r="BW59">
            <v>1.21339764359521E-2</v>
          </cell>
          <cell r="BX59">
            <v>1583.3308493163649</v>
          </cell>
          <cell r="BY59">
            <v>0.2883350289615727</v>
          </cell>
          <cell r="BZ59">
            <v>135.780839291674</v>
          </cell>
          <cell r="CA59">
            <v>1.977537940301044</v>
          </cell>
          <cell r="CB59">
            <v>1.6352137535233791</v>
          </cell>
          <cell r="CC59">
            <v>133.1477912039432</v>
          </cell>
          <cell r="CD59">
            <v>133.59625495643419</v>
          </cell>
          <cell r="CE59">
            <v>73.1514756485779</v>
          </cell>
          <cell r="CF59">
            <v>73.389959527460348</v>
          </cell>
          <cell r="CG59">
            <v>2.4869864114719138</v>
          </cell>
          <cell r="CH59">
            <v>1.853723940981933</v>
          </cell>
          <cell r="CI59">
            <v>4.1517759999999999</v>
          </cell>
          <cell r="CJ59">
            <v>4.2</v>
          </cell>
          <cell r="CK59">
            <v>1618.9870659621399</v>
          </cell>
          <cell r="CL59">
            <v>22.434755934459499</v>
          </cell>
          <cell r="CM59">
            <v>3607.1286201179978</v>
          </cell>
          <cell r="CN59">
            <v>3457.3687197788081</v>
          </cell>
          <cell r="CO59">
            <v>5642201.1012093127</v>
          </cell>
          <cell r="CP59">
            <v>3444.4</v>
          </cell>
          <cell r="CQ59">
            <v>5576439.0499999952</v>
          </cell>
          <cell r="CR59">
            <v>313.56178042474698</v>
          </cell>
          <cell r="CS59">
            <v>2.8564099696620322</v>
          </cell>
          <cell r="CT59">
            <v>3444.4</v>
          </cell>
          <cell r="CU59">
            <v>4915.0164999999997</v>
          </cell>
          <cell r="CV59">
            <v>6465.1</v>
          </cell>
          <cell r="CW59">
            <v>-7.1978962613909223</v>
          </cell>
          <cell r="CX59">
            <v>-7.2293979902958174</v>
          </cell>
          <cell r="CY59">
            <v>-7.2250991480317168</v>
          </cell>
          <cell r="CZ59">
            <v>4.8530867175989409E-2</v>
          </cell>
          <cell r="DA59">
            <v>1.9558</v>
          </cell>
          <cell r="DB59">
            <v>1.1598571398849999</v>
          </cell>
          <cell r="DC59">
            <v>1.2399395295999001</v>
          </cell>
          <cell r="DD59">
            <v>86.082436854484101</v>
          </cell>
          <cell r="DE59">
            <v>168.36002999999999</v>
          </cell>
          <cell r="DF59">
            <v>1.14575836686937</v>
          </cell>
          <cell r="DG59">
            <v>-4.8021757943341181E-2</v>
          </cell>
          <cell r="DH59">
            <v>1.775034802824017E-2</v>
          </cell>
          <cell r="DI59">
            <v>7.6262584562303795E-2</v>
          </cell>
          <cell r="DJ59">
            <v>1631.9350229935219</v>
          </cell>
          <cell r="DK59">
            <v>-7.2537961920460248E-2</v>
          </cell>
          <cell r="DL59">
            <v>26.717168688452901</v>
          </cell>
          <cell r="DM59">
            <v>4.7100603460425994</v>
          </cell>
          <cell r="DN59">
            <v>4.8002739391166394</v>
          </cell>
          <cell r="DO59">
            <v>25.515378942728919</v>
          </cell>
          <cell r="DP59">
            <v>25.493414935130939</v>
          </cell>
          <cell r="DQ59">
            <v>71.175117399632242</v>
          </cell>
          <cell r="DR59">
            <v>70.330294924968513</v>
          </cell>
          <cell r="DS59">
            <v>2.4008761875122349</v>
          </cell>
          <cell r="DT59">
            <v>1.2829161341689319</v>
          </cell>
          <cell r="DU59">
            <v>7.5639900000000004</v>
          </cell>
          <cell r="DV59">
            <v>6.3</v>
          </cell>
          <cell r="DW59">
            <v>1836.2711239145301</v>
          </cell>
          <cell r="DX59">
            <v>5.2601925091536597</v>
          </cell>
          <cell r="DY59">
            <v>508.83968378214718</v>
          </cell>
          <cell r="DZ59">
            <v>470.35110098483398</v>
          </cell>
          <cell r="EA59">
            <v>861405.92682808801</v>
          </cell>
          <cell r="EB59">
            <v>482.51</v>
          </cell>
          <cell r="EC59">
            <v>886019.17999999993</v>
          </cell>
          <cell r="ED59">
            <v>60.164533953805197</v>
          </cell>
          <cell r="EE59">
            <v>2.7196164914525589</v>
          </cell>
          <cell r="EF59">
            <v>482.51</v>
          </cell>
          <cell r="EG59">
            <v>723.5</v>
          </cell>
          <cell r="EH59">
            <v>939.45</v>
          </cell>
          <cell r="EI59">
            <v>-7.0500937039938307</v>
          </cell>
          <cell r="EJ59">
            <v>-7.0770968386828272</v>
          </cell>
          <cell r="EK59">
            <v>-7.0778064342602969</v>
          </cell>
          <cell r="EL59">
            <v>5.2586229328489872E-2</v>
          </cell>
          <cell r="EM59">
            <v>1</v>
          </cell>
          <cell r="EN59">
            <v>0.91777991108750301</v>
          </cell>
          <cell r="EO59">
            <v>1.0995611227583599</v>
          </cell>
          <cell r="EP59">
            <v>29.37716</v>
          </cell>
          <cell r="EQ59">
            <v>29.37716</v>
          </cell>
          <cell r="ER59">
            <v>1.00619564988827</v>
          </cell>
          <cell r="ES59">
            <v>-1.9539414915946102E-2</v>
          </cell>
          <cell r="ET59">
            <v>3.0996723220511071E-3</v>
          </cell>
          <cell r="EU59">
            <v>4.0423042508290638E-2</v>
          </cell>
          <cell r="EV59">
            <v>1831.410461301042</v>
          </cell>
          <cell r="EW59">
            <v>0.37147228831244661</v>
          </cell>
          <cell r="EX59">
            <v>6235.7700051544407</v>
          </cell>
          <cell r="EY59">
            <v>0.7019871986242654</v>
          </cell>
          <cell r="EZ59">
            <v>0.99196240228731636</v>
          </cell>
          <cell r="FA59">
            <v>6192.30084591581</v>
          </cell>
          <cell r="FB59">
            <v>6174.5210775438991</v>
          </cell>
          <cell r="FC59">
            <v>67.170757540721866</v>
          </cell>
          <cell r="FD59">
            <v>66.861948888966225</v>
          </cell>
          <cell r="FE59">
            <v>-0.68816003869827114</v>
          </cell>
          <cell r="FF59">
            <v>0.28557824401813647</v>
          </cell>
          <cell r="FG59">
            <v>2.5114190000000001</v>
          </cell>
          <cell r="FH59">
            <v>2.2000000000000002</v>
          </cell>
          <cell r="FI59">
            <v>1779.4068343246299</v>
          </cell>
          <cell r="FJ59">
            <v>1688.99400763111</v>
          </cell>
          <cell r="FK59">
            <v>5427.9773740312112</v>
          </cell>
          <cell r="FL59">
            <v>5291.6581189440903</v>
          </cell>
          <cell r="FM59">
            <v>9334575.4879080281</v>
          </cell>
          <cell r="FN59">
            <v>5333.08</v>
          </cell>
          <cell r="FO59">
            <v>9489718.9999999981</v>
          </cell>
          <cell r="FP59">
            <v>16669.335507149201</v>
          </cell>
          <cell r="FQ59">
            <v>0.71717293405388904</v>
          </cell>
          <cell r="FR59">
            <v>5333.08</v>
          </cell>
          <cell r="FS59">
            <v>8118.1859999999997</v>
          </cell>
          <cell r="FT59">
            <v>10759.53</v>
          </cell>
          <cell r="FU59">
            <v>-5.1071245059867261</v>
          </cell>
          <cell r="FV59">
            <v>-5.1124576084384756</v>
          </cell>
          <cell r="FW59">
            <v>-5.1034054474510224</v>
          </cell>
          <cell r="FX59">
            <v>8.3465751451112041E-2</v>
          </cell>
          <cell r="FY59">
            <v>24.564595000000001</v>
          </cell>
          <cell r="FZ59">
            <v>20.379098339730199</v>
          </cell>
          <cell r="GA59">
            <v>1.21707204525048</v>
          </cell>
          <cell r="GB59">
            <v>286.99321116427899</v>
          </cell>
          <cell r="GC59">
            <v>7049.8720000000003</v>
          </cell>
          <cell r="GD59">
            <v>1.08199740932583</v>
          </cell>
          <cell r="GE59">
            <v>-9.2123534042328356E-2</v>
          </cell>
          <cell r="GF59">
            <v>-9.0797485468852357E-2</v>
          </cell>
          <cell r="GG59">
            <v>-7.4249753002003033E-3</v>
          </cell>
          <cell r="GH59">
            <v>1764.0171148794229</v>
          </cell>
          <cell r="GI59">
            <v>0.12989813935169181</v>
          </cell>
          <cell r="GJ59">
            <v>3625.2056695987098</v>
          </cell>
          <cell r="GK59">
            <v>0.28680878192468562</v>
          </cell>
          <cell r="GL59">
            <v>0.98172296915441937</v>
          </cell>
          <cell r="GM59">
            <v>3614.8379967716178</v>
          </cell>
          <cell r="GN59">
            <v>3589.962186232508</v>
          </cell>
          <cell r="GO59">
            <v>75.191852072296328</v>
          </cell>
          <cell r="GP59">
            <v>75.073825769425355</v>
          </cell>
          <cell r="GQ59">
            <v>0.36577247428013487</v>
          </cell>
          <cell r="GR59">
            <v>0.3767445283106241</v>
          </cell>
          <cell r="GS59">
            <v>3.1845279999999998</v>
          </cell>
          <cell r="GT59">
            <v>3.2</v>
          </cell>
          <cell r="GU59">
            <v>1340.139242474</v>
          </cell>
          <cell r="GV59">
            <v>739.716493086779</v>
          </cell>
          <cell r="GW59">
            <v>47110.852663610181</v>
          </cell>
          <cell r="GX59">
            <v>45610.594369498773</v>
          </cell>
          <cell r="GY59">
            <v>61248731.65313758</v>
          </cell>
          <cell r="GZ59">
            <v>45675</v>
          </cell>
          <cell r="HA59">
            <v>61210859.899999946</v>
          </cell>
          <cell r="HB59">
            <v>10171.379999999999</v>
          </cell>
          <cell r="HC59">
            <v>1.1139181715799309</v>
          </cell>
          <cell r="HD59">
            <v>45464</v>
          </cell>
          <cell r="HE59">
            <v>62752.7</v>
          </cell>
          <cell r="HF59">
            <v>83798</v>
          </cell>
          <cell r="HG59">
            <v>-6.6882931761543567</v>
          </cell>
          <cell r="HH59">
            <v>-6.6960632190159481</v>
          </cell>
          <cell r="HI59">
            <v>-6.6915591958067759</v>
          </cell>
          <cell r="HJ59">
            <v>6.7738314246931566E-2</v>
          </cell>
          <cell r="HK59">
            <v>1</v>
          </cell>
          <cell r="HL59">
            <v>1.1136080514278399</v>
          </cell>
          <cell r="HM59">
            <v>1.09065536147571</v>
          </cell>
          <cell r="HN59">
            <v>3953.85</v>
          </cell>
          <cell r="HO59">
            <v>3953.85</v>
          </cell>
          <cell r="HP59">
            <v>1.04058966702371</v>
          </cell>
          <cell r="HQ59">
            <v>1.11391817157996E-2</v>
          </cell>
          <cell r="HR59">
            <v>3.601143092959828E-3</v>
          </cell>
          <cell r="HS59">
            <v>9.6843649795870003E-4</v>
          </cell>
          <cell r="HT59">
            <v>1342.8619490671781</v>
          </cell>
          <cell r="HU59">
            <v>-0.52255200010732361</v>
          </cell>
          <cell r="HV59">
            <v>2536.8216603481701</v>
          </cell>
          <cell r="HW59">
            <v>-1.6947698717135971</v>
          </cell>
          <cell r="HX59">
            <v>-8.2144929984584447E-2</v>
          </cell>
          <cell r="HY59">
            <v>2580.5561484751802</v>
          </cell>
          <cell r="HZ59">
            <v>2538.9072439260672</v>
          </cell>
          <cell r="IA59">
            <v>75.573994944147771</v>
          </cell>
          <cell r="IB59">
            <v>75.233805614287633</v>
          </cell>
          <cell r="IC59">
            <v>-1.801779905350021</v>
          </cell>
          <cell r="ID59">
            <v>0.73281475893844927</v>
          </cell>
          <cell r="IE59">
            <v>4.6469050000000003</v>
          </cell>
          <cell r="IF59">
            <v>4.5</v>
          </cell>
          <cell r="IG59">
            <v>1385.0517067891799</v>
          </cell>
          <cell r="IH59">
            <v>582.3511258201429</v>
          </cell>
          <cell r="II59">
            <v>3294.3393849145391</v>
          </cell>
          <cell r="IJ59">
            <v>3141.2545633199761</v>
          </cell>
          <cell r="IK59">
            <v>4336630.4315506807</v>
          </cell>
          <cell r="IL59">
            <v>3160.32</v>
          </cell>
          <cell r="IM59">
            <v>4377206.6099999808</v>
          </cell>
          <cell r="IN59">
            <v>5971.8424823987807</v>
          </cell>
          <cell r="IO59">
            <v>-0.4826008420609762</v>
          </cell>
          <cell r="IP59">
            <v>3120.83</v>
          </cell>
          <cell r="IQ59">
            <v>4378.8019999999997</v>
          </cell>
          <cell r="IR59">
            <v>5906.39</v>
          </cell>
          <cell r="IS59">
            <v>-5.1442653692654243</v>
          </cell>
          <cell r="IT59">
            <v>-5.1239272815730459</v>
          </cell>
          <cell r="IU59">
            <v>-5.1211188917622801</v>
          </cell>
          <cell r="IV59">
            <v>7.2116600826809846E-2</v>
          </cell>
          <cell r="IW59">
            <v>7.4395639999999998</v>
          </cell>
          <cell r="IX59">
            <v>9.9305642743080007</v>
          </cell>
          <cell r="IY59">
            <v>1.1233840435589499</v>
          </cell>
          <cell r="IZ59">
            <v>382.31110586588102</v>
          </cell>
          <cell r="JA59">
            <v>2844.2279400000002</v>
          </cell>
          <cell r="JB59">
            <v>1.0312785103677999</v>
          </cell>
          <cell r="JC59">
            <v>-2.1777393981104981E-2</v>
          </cell>
          <cell r="JD59">
            <v>5.2658591803348724E-3</v>
          </cell>
          <cell r="JE59">
            <v>5.0985397952513544E-3</v>
          </cell>
          <cell r="JF59">
            <v>1380.5409094152869</v>
          </cell>
          <cell r="JG59">
            <v>-8.3591085110379382E-2</v>
          </cell>
          <cell r="JH59">
            <v>29.870514717481001</v>
          </cell>
          <cell r="JI59">
            <v>8.75815297860294E-2</v>
          </cell>
          <cell r="JJ59">
            <v>3.4480605735917269</v>
          </cell>
          <cell r="JK59">
            <v>29.844376555938201</v>
          </cell>
          <cell r="JL59">
            <v>28.8748909857343</v>
          </cell>
          <cell r="JM59">
            <v>70.614316736048849</v>
          </cell>
          <cell r="JN59">
            <v>70.646672141386262</v>
          </cell>
          <cell r="JO59">
            <v>-3.225842038705462</v>
          </cell>
          <cell r="JP59">
            <v>-0.76870783006297572</v>
          </cell>
          <cell r="JQ59">
            <v>6.5612089999999998</v>
          </cell>
          <cell r="JR59">
            <v>5.6</v>
          </cell>
          <cell r="JS59">
            <v>1681.9349654857001</v>
          </cell>
          <cell r="JT59">
            <v>8.0028982635110495</v>
          </cell>
          <cell r="JU59">
            <v>708.03613723548347</v>
          </cell>
          <cell r="JV59">
            <v>661.58040647593657</v>
          </cell>
          <cell r="JW59">
            <v>1129060.4157273199</v>
          </cell>
          <cell r="JX59">
            <v>668.08</v>
          </cell>
          <cell r="JY59">
            <v>1123667.1117416869</v>
          </cell>
          <cell r="JZ59">
            <v>81.428852590000005</v>
          </cell>
          <cell r="KA59">
            <v>-1.0653720226750281</v>
          </cell>
          <cell r="KB59">
            <v>668.08</v>
          </cell>
          <cell r="KC59">
            <v>1002.2215</v>
          </cell>
          <cell r="KD59">
            <v>1331.8</v>
          </cell>
          <cell r="KE59">
            <v>-7.1989037846846644</v>
          </cell>
          <cell r="KF59">
            <v>-7.2419145498084374</v>
          </cell>
          <cell r="KG59">
            <v>-7.202891580910431</v>
          </cell>
          <cell r="KH59">
            <v>6.3512823925079287E-2</v>
          </cell>
          <cell r="KI59">
            <v>1</v>
          </cell>
          <cell r="KJ59">
            <v>0.90163922921103001</v>
          </cell>
          <cell r="KK59">
            <v>1.22002618115825</v>
          </cell>
          <cell r="KL59">
            <v>36.442809999999902</v>
          </cell>
          <cell r="KM59">
            <v>36.442809999999902</v>
          </cell>
          <cell r="KN59">
            <v>1.1551707836169001</v>
          </cell>
          <cell r="KO59">
            <v>-5.0014965541648748E-2</v>
          </cell>
          <cell r="KP59">
            <v>1.4264390156653661E-2</v>
          </cell>
          <cell r="KQ59">
            <v>-2.7162715041262539E-2</v>
          </cell>
          <cell r="KR59">
            <v>1706.6110251685441</v>
          </cell>
          <cell r="KS59">
            <v>-0.97200238411756512</v>
          </cell>
          <cell r="KT59">
            <v>192.494925286355</v>
          </cell>
          <cell r="KU59">
            <v>-0.88812141623179075</v>
          </cell>
          <cell r="KV59">
            <v>1.9131984454745949</v>
          </cell>
          <cell r="KW59">
            <v>194.21983321974929</v>
          </cell>
          <cell r="KX59">
            <v>188.88125210724621</v>
          </cell>
          <cell r="KY59">
            <v>72.551104824220971</v>
          </cell>
          <cell r="KZ59">
            <v>72.296765594992621</v>
          </cell>
          <cell r="LA59">
            <v>2.9374444600722249</v>
          </cell>
          <cell r="LB59">
            <v>0.45992575681914621</v>
          </cell>
          <cell r="LC59">
            <v>9.3835530000000009</v>
          </cell>
          <cell r="LD59">
            <v>12.5</v>
          </cell>
          <cell r="LE59">
            <v>1985.0945794639999</v>
          </cell>
          <cell r="LF59">
            <v>29.1737330020357</v>
          </cell>
          <cell r="LG59">
            <v>5675.6217961359189</v>
          </cell>
          <cell r="LH59">
            <v>5143.0468168159532</v>
          </cell>
          <cell r="LI59">
            <v>10243570.32777011</v>
          </cell>
          <cell r="LJ59">
            <v>4983.6400000000003</v>
          </cell>
          <cell r="LK59">
            <v>9892996.7499999702</v>
          </cell>
          <cell r="LL59">
            <v>765.79954380000004</v>
          </cell>
          <cell r="LM59">
            <v>0.15154970901016809</v>
          </cell>
          <cell r="LN59">
            <v>4948.6000000000004</v>
          </cell>
          <cell r="LO59">
            <v>7850.4504999999899</v>
          </cell>
          <cell r="LP59">
            <v>10579.18</v>
          </cell>
          <cell r="LQ59">
            <v>-7.5340218466962199</v>
          </cell>
          <cell r="LR59">
            <v>-7.5459351676351956</v>
          </cell>
          <cell r="LS59">
            <v>-7.5477359847743761</v>
          </cell>
          <cell r="LT59">
            <v>3.4900149401725478E-2</v>
          </cell>
          <cell r="LU59">
            <v>1</v>
          </cell>
          <cell r="LV59">
            <v>0.81525993169714395</v>
          </cell>
          <cell r="LW59">
            <v>1.07979043962221</v>
          </cell>
          <cell r="LX59">
            <v>207.85418000000001</v>
          </cell>
          <cell r="LY59">
            <v>207.85418000000001</v>
          </cell>
          <cell r="LZ59">
            <v>0.96885844314651703</v>
          </cell>
          <cell r="MA59">
            <v>-7.3054448974533309E-2</v>
          </cell>
          <cell r="MB59">
            <v>-1.844766713199639E-3</v>
          </cell>
          <cell r="MC59">
            <v>2.3856724477523589E-2</v>
          </cell>
          <cell r="MD59">
            <v>1991.7318843525291</v>
          </cell>
          <cell r="ME59">
            <v>-0.16645364704320759</v>
          </cell>
          <cell r="MF59">
            <v>1279.1220002175601</v>
          </cell>
          <cell r="MG59">
            <v>8.8892840251042493E-2</v>
          </cell>
          <cell r="MH59">
            <v>-0.13071052135243949</v>
          </cell>
          <cell r="MI59">
            <v>1277.985962197753</v>
          </cell>
          <cell r="MJ59">
            <v>1280.7961355237651</v>
          </cell>
          <cell r="MK59">
            <v>65.454343959879452</v>
          </cell>
          <cell r="ML59">
            <v>65.429591030719024</v>
          </cell>
          <cell r="MM59">
            <v>2.5709645822815652</v>
          </cell>
          <cell r="MN59">
            <v>0.55098424898059051</v>
          </cell>
          <cell r="MO59">
            <v>12.532007</v>
          </cell>
          <cell r="MP59">
            <v>13</v>
          </cell>
          <cell r="MQ59">
            <v>1653.43973119728</v>
          </cell>
          <cell r="MR59">
            <v>246.705999979311</v>
          </cell>
          <cell r="MS59">
            <v>23868.671297328259</v>
          </cell>
          <cell r="MT59">
            <v>20877.44773954009</v>
          </cell>
          <cell r="MU59">
            <v>34367557.080998093</v>
          </cell>
          <cell r="MV59">
            <v>20773.599999999999</v>
          </cell>
          <cell r="MW59">
            <v>34347895.599999823</v>
          </cell>
          <cell r="MX59">
            <v>4488.0821712474408</v>
          </cell>
          <cell r="MY59">
            <v>0.1148599726398247</v>
          </cell>
          <cell r="MZ59">
            <v>20858.2</v>
          </cell>
          <cell r="NA59">
            <v>36479.933499999999</v>
          </cell>
          <cell r="NB59">
            <v>47781.35</v>
          </cell>
          <cell r="NC59">
            <v>-7.0681174327662992</v>
          </cell>
          <cell r="ND59">
            <v>-7.065356468215537</v>
          </cell>
          <cell r="NE59">
            <v>-7.0693779339638434</v>
          </cell>
          <cell r="NF59">
            <v>4.4005419407140083E-2</v>
          </cell>
          <cell r="NG59">
            <v>1</v>
          </cell>
          <cell r="NH59">
            <v>0.90861309176022298</v>
          </cell>
          <cell r="NI59">
            <v>1.0738842735613601</v>
          </cell>
          <cell r="NJ59">
            <v>1373.6289999999999</v>
          </cell>
          <cell r="NK59">
            <v>1373.6289999999999</v>
          </cell>
          <cell r="NL59">
            <v>1.0303956960154601</v>
          </cell>
          <cell r="NM59">
            <v>-4.1922301240723353E-2</v>
          </cell>
          <cell r="NN59">
            <v>3.0133156604016949E-4</v>
          </cell>
          <cell r="NO59">
            <v>6.3836362406665672E-3</v>
          </cell>
          <cell r="NP59">
            <v>1646.157016401429</v>
          </cell>
          <cell r="NQ59">
            <v>-0.38805119131957172</v>
          </cell>
          <cell r="NR59">
            <v>244.56554083662201</v>
          </cell>
          <cell r="NS59">
            <v>-0.56486252024243733</v>
          </cell>
          <cell r="NT59">
            <v>1.2004058851260659</v>
          </cell>
          <cell r="NU59">
            <v>245.95484758736239</v>
          </cell>
          <cell r="NV59">
            <v>241.6645849367755</v>
          </cell>
          <cell r="NW59">
            <v>71.098943243333181</v>
          </cell>
          <cell r="NX59">
            <v>70.464770068540602</v>
          </cell>
          <cell r="NY59">
            <v>-1.428075861638689</v>
          </cell>
          <cell r="NZ59">
            <v>-0.15999228187775219</v>
          </cell>
          <cell r="OA59">
            <v>6.8497709999999996</v>
          </cell>
          <cell r="OB59">
            <v>6.8</v>
          </cell>
          <cell r="OC59">
            <v>1560.95960332506</v>
          </cell>
          <cell r="OD59">
            <v>60.258454657536802</v>
          </cell>
          <cell r="OE59">
            <v>2916.6688391947141</v>
          </cell>
          <cell r="OF59">
            <v>2716.8837028815178</v>
          </cell>
          <cell r="OG59">
            <v>4250632.067850518</v>
          </cell>
          <cell r="OH59">
            <v>2742.8</v>
          </cell>
          <cell r="OI59">
            <v>4281399.9999999749</v>
          </cell>
          <cell r="OJ59">
            <v>794.00268238933495</v>
          </cell>
          <cell r="OK59">
            <v>-1.5561844701075911</v>
          </cell>
          <cell r="OL59">
            <v>2739</v>
          </cell>
          <cell r="OM59">
            <v>4139.187336250001</v>
          </cell>
          <cell r="ON59">
            <v>5556.9</v>
          </cell>
          <cell r="OO59">
            <v>-6.7628609611422874</v>
          </cell>
          <cell r="OP59">
            <v>-6.7609168632261927</v>
          </cell>
          <cell r="OQ59">
            <v>-6.7525082847534676</v>
          </cell>
          <cell r="OR59">
            <v>6.123163857715766E-2</v>
          </cell>
          <cell r="OS59">
            <v>1</v>
          </cell>
          <cell r="OT59">
            <v>1.24556545062364</v>
          </cell>
          <cell r="OU59">
            <v>1.0881950052717599</v>
          </cell>
          <cell r="OV59">
            <v>266.13499999999999</v>
          </cell>
          <cell r="OW59">
            <v>266.13499999999999</v>
          </cell>
          <cell r="OX59">
            <v>1.0922771791463901</v>
          </cell>
          <cell r="OY59">
            <v>-1.284690612202195E-2</v>
          </cell>
          <cell r="OZ59">
            <v>7.8138499864472029E-3</v>
          </cell>
          <cell r="PA59">
            <v>-1.0860757424107321E-2</v>
          </cell>
          <cell r="PB59">
            <v>1564.5248500487201</v>
          </cell>
          <cell r="PC59">
            <v>-0.43000281591694112</v>
          </cell>
          <cell r="PD59">
            <v>2541.52880530733</v>
          </cell>
          <cell r="PE59">
            <v>0.16620085561351861</v>
          </cell>
          <cell r="PF59">
            <v>0.8208649498495646</v>
          </cell>
          <cell r="PG59">
            <v>2537.3117714336249</v>
          </cell>
          <cell r="PH59">
            <v>2520.8361449502941</v>
          </cell>
          <cell r="PI59">
            <v>65.377545232253553</v>
          </cell>
          <cell r="PJ59">
            <v>65.056948188787061</v>
          </cell>
          <cell r="PK59">
            <v>-0.53985203464606002</v>
          </cell>
          <cell r="PL59">
            <v>-0.1188119652882236</v>
          </cell>
          <cell r="PM59">
            <v>7.9017809999999997</v>
          </cell>
          <cell r="PN59">
            <v>7.3</v>
          </cell>
          <cell r="PO59">
            <v>1491.9094774607099</v>
          </cell>
          <cell r="PP59">
            <v>570.49280216581394</v>
          </cell>
          <cell r="PQ59">
            <v>32314.327439179458</v>
          </cell>
          <cell r="PR59">
            <v>29760.920053312591</v>
          </cell>
          <cell r="PS59">
            <v>44286130.175467893</v>
          </cell>
          <cell r="PT59">
            <v>30103</v>
          </cell>
          <cell r="PU59">
            <v>44910950.999999747</v>
          </cell>
          <cell r="PV59">
            <v>7938.3008258446507</v>
          </cell>
          <cell r="PW59">
            <v>-0.17373968268565851</v>
          </cell>
          <cell r="PX59">
            <v>30616</v>
          </cell>
          <cell r="PY59">
            <v>49670.832000000002</v>
          </cell>
          <cell r="PZ59">
            <v>68078</v>
          </cell>
          <cell r="QA59">
            <v>-6.7554129578841202</v>
          </cell>
          <cell r="QB59">
            <v>-6.7491182803299736</v>
          </cell>
          <cell r="QC59">
            <v>-6.7479670068035222</v>
          </cell>
          <cell r="QD59">
            <v>5.8293387019058437E-2</v>
          </cell>
          <cell r="QE59">
            <v>1</v>
          </cell>
          <cell r="QF59">
            <v>1.1077681665286101</v>
          </cell>
          <cell r="QG59">
            <v>1.04481798296159</v>
          </cell>
          <cell r="QH59">
            <v>2655.4349999999999</v>
          </cell>
          <cell r="QI59">
            <v>2655.4349999999999</v>
          </cell>
          <cell r="QJ59">
            <v>1.05445957555158</v>
          </cell>
          <cell r="QK59">
            <v>-1.991317086774053E-3</v>
          </cell>
          <cell r="QL59">
            <v>-9.1740273859237942E-3</v>
          </cell>
          <cell r="QM59">
            <v>2.0826029638490669E-2</v>
          </cell>
          <cell r="QN59">
            <v>1488.0632082655841</v>
          </cell>
          <cell r="QO59">
            <v>5.4619341688488809E-2</v>
          </cell>
          <cell r="QP59">
            <v>61.322923811285499</v>
          </cell>
          <cell r="QQ59">
            <v>3.4824465289055921</v>
          </cell>
          <cell r="QR59">
            <v>2.4400067833067358</v>
          </cell>
          <cell r="QS59">
            <v>59.259252045375902</v>
          </cell>
          <cell r="QT59">
            <v>59.862280115817477</v>
          </cell>
          <cell r="QU59">
            <v>60.712411033727562</v>
          </cell>
          <cell r="QV59">
            <v>61.048641414347223</v>
          </cell>
          <cell r="QW59">
            <v>4.9603004016899988</v>
          </cell>
          <cell r="QX59">
            <v>1.260184026887412</v>
          </cell>
          <cell r="QY59">
            <v>7.2296620000000003</v>
          </cell>
          <cell r="QZ59">
            <v>6.8</v>
          </cell>
          <cell r="RA59">
            <v>1963.42840334722</v>
          </cell>
          <cell r="RB59">
            <v>13.1257381888884</v>
          </cell>
          <cell r="RC59">
            <v>1797.302222315876</v>
          </cell>
          <cell r="RD59">
            <v>1667.36334652395</v>
          </cell>
          <cell r="RE59">
            <v>3275350.446476547</v>
          </cell>
          <cell r="RF59">
            <v>1665.86</v>
          </cell>
          <cell r="RG59">
            <v>3270796.84</v>
          </cell>
          <cell r="RH59">
            <v>125.721997317418</v>
          </cell>
          <cell r="RI59">
            <v>6.2748652016930242</v>
          </cell>
          <cell r="RJ59">
            <v>1665.86</v>
          </cell>
          <cell r="RK59">
            <v>2944.0494999999901</v>
          </cell>
          <cell r="RL59">
            <v>3917.98</v>
          </cell>
          <cell r="RM59">
            <v>-7.3261255773673204</v>
          </cell>
          <cell r="RN59">
            <v>-7.3642078151367159</v>
          </cell>
          <cell r="RO59">
            <v>-7.361261692227246</v>
          </cell>
          <cell r="RP59">
            <v>8.0745379362503117E-2</v>
          </cell>
          <cell r="RQ59">
            <v>1</v>
          </cell>
          <cell r="RR59">
            <v>0.66671985933626399</v>
          </cell>
          <cell r="RS59">
            <v>1.10260675449979</v>
          </cell>
          <cell r="RT59">
            <v>67.615070000000003</v>
          </cell>
          <cell r="RU59">
            <v>67.615070000000003</v>
          </cell>
          <cell r="RV59">
            <v>1.0193328285589001</v>
          </cell>
          <cell r="RW59">
            <v>-3.2641964582106192E-2</v>
          </cell>
          <cell r="RX59">
            <v>-5.5904900684412742E-2</v>
          </cell>
          <cell r="RY59">
            <v>5.8429971505946983E-2</v>
          </cell>
          <cell r="RZ59">
            <v>1964.3891376794761</v>
          </cell>
          <cell r="SA59">
            <v>0.43649342549703102</v>
          </cell>
          <cell r="SB59">
            <v>54567.915517846697</v>
          </cell>
          <cell r="SC59">
            <v>2.3936012427873581</v>
          </cell>
          <cell r="SD59">
            <v>4.2957864490242637</v>
          </cell>
          <cell r="SE59">
            <v>53292.310120492497</v>
          </cell>
          <cell r="SF59">
            <v>52320.345217893708</v>
          </cell>
          <cell r="SG59">
            <v>66.393178509954538</v>
          </cell>
          <cell r="SH59">
            <v>66.16702711567865</v>
          </cell>
          <cell r="SI59">
            <v>1.432405606753129</v>
          </cell>
          <cell r="SJ59">
            <v>1.1504120936589151</v>
          </cell>
          <cell r="SK59">
            <v>5.2140750000000002</v>
          </cell>
          <cell r="SL59">
            <v>3.6</v>
          </cell>
          <cell r="SM59">
            <v>1702.6086479969299</v>
          </cell>
          <cell r="SN59">
            <v>13770.279127219501</v>
          </cell>
          <cell r="SO59">
            <v>4904.6265840929163</v>
          </cell>
          <cell r="SP59">
            <v>4648.8956755283734</v>
          </cell>
          <cell r="SQ59">
            <v>7870829.8458503122</v>
          </cell>
          <cell r="SR59">
            <v>4744.22</v>
          </cell>
          <cell r="SS59">
            <v>8077549.9999999953</v>
          </cell>
          <cell r="ST59">
            <v>122340.139733501</v>
          </cell>
          <cell r="SU59">
            <v>8.4839407844509367</v>
          </cell>
          <cell r="SV59">
            <v>4744.22</v>
          </cell>
          <cell r="SW59">
            <v>7412.4934999999996</v>
          </cell>
          <cell r="SX59">
            <v>9605.07</v>
          </cell>
          <cell r="SY59">
            <v>-3.5308842634576649</v>
          </cell>
          <cell r="SZ59">
            <v>-3.5503374732927062</v>
          </cell>
          <cell r="TA59">
            <v>-3.5376869802792128</v>
          </cell>
          <cell r="TB59">
            <v>7.7008991797162085E-2</v>
          </cell>
          <cell r="TC59">
            <v>390.77686599999998</v>
          </cell>
          <cell r="TD59">
            <v>249.620080132249</v>
          </cell>
          <cell r="TE59">
            <v>1.0892058413472301</v>
          </cell>
          <cell r="TF59">
            <v>169.27674014356799</v>
          </cell>
          <cell r="TG59">
            <v>66149.433999999892</v>
          </cell>
          <cell r="TH59">
            <v>1.17638326318803</v>
          </cell>
          <cell r="TI59">
            <v>-3.7400049625016529E-3</v>
          </cell>
          <cell r="TJ59">
            <v>1.4584546648994411E-2</v>
          </cell>
          <cell r="TK59">
            <v>-7.3467472155780804E-3</v>
          </cell>
          <cell r="TL59">
            <v>1693.053661600128</v>
          </cell>
          <cell r="TM59">
            <v>-0.51968609216456185</v>
          </cell>
          <cell r="TN59">
            <v>482.63692837100302</v>
          </cell>
          <cell r="TO59">
            <v>9.8346392159185392</v>
          </cell>
          <cell r="TP59">
            <v>13.84641383408329</v>
          </cell>
          <cell r="TQ59">
            <v>439.42141733830499</v>
          </cell>
          <cell r="TR59">
            <v>423.93687435283209</v>
          </cell>
          <cell r="TS59">
            <v>70.438039969917881</v>
          </cell>
          <cell r="TT59">
            <v>69.509859387586431</v>
          </cell>
          <cell r="TU59">
            <v>3.0020520114727671</v>
          </cell>
          <cell r="TV59">
            <v>2.641923213418274</v>
          </cell>
          <cell r="TW59">
            <v>4.65481758603201</v>
          </cell>
          <cell r="TX59">
            <v>4.5</v>
          </cell>
          <cell r="TY59">
            <v>1682.5459717174199</v>
          </cell>
          <cell r="TZ59">
            <v>99.286419128297808</v>
          </cell>
          <cell r="UA59">
            <v>2680.9855451988942</v>
          </cell>
          <cell r="UB59">
            <v>2556.1905585620002</v>
          </cell>
          <cell r="UC59">
            <v>4284629.0237971907</v>
          </cell>
          <cell r="UD59">
            <v>2594.5300000000002</v>
          </cell>
          <cell r="UE59">
            <v>4365415.9999999981</v>
          </cell>
          <cell r="UF59">
            <v>1081.565539530284</v>
          </cell>
          <cell r="UG59">
            <v>-0.3635951264735926</v>
          </cell>
          <cell r="UH59">
            <v>2596.06</v>
          </cell>
          <cell r="UI59">
            <v>3856.9859999999999</v>
          </cell>
          <cell r="UJ59">
            <v>5199.75</v>
          </cell>
          <cell r="UK59">
            <v>-6.2038886556332242</v>
          </cell>
          <cell r="UL59">
            <v>-6.3011649021764207</v>
          </cell>
          <cell r="UM59">
            <v>-6.2855527394205906</v>
          </cell>
          <cell r="UN59">
            <v>0.1005535502553869</v>
          </cell>
          <cell r="UO59">
            <v>1</v>
          </cell>
          <cell r="UP59">
            <v>1.17129691441364</v>
          </cell>
          <cell r="UQ59">
            <v>1.0793524270060699</v>
          </cell>
          <cell r="UR59">
            <v>520.93534</v>
          </cell>
          <cell r="US59">
            <v>520.93534</v>
          </cell>
          <cell r="UT59">
            <v>0.95109977469676599</v>
          </cell>
          <cell r="UU59" t="e">
            <v>#N/A</v>
          </cell>
          <cell r="UV59" t="e">
            <v>#N/A</v>
          </cell>
          <cell r="UW59">
            <v>3.2389426419383437E-2</v>
          </cell>
          <cell r="UX59">
            <v>1676.177470199066</v>
          </cell>
          <cell r="UY59">
            <v>-0.90977968561307687</v>
          </cell>
          <cell r="UZ59">
            <v>1906.8667019311199</v>
          </cell>
          <cell r="VA59">
            <v>1.8211966976990901</v>
          </cell>
          <cell r="VB59">
            <v>2.4483469036871601</v>
          </cell>
          <cell r="VC59">
            <v>1872.7600576061691</v>
          </cell>
          <cell r="VD59">
            <v>1861.295725663379</v>
          </cell>
          <cell r="VE59">
            <v>62.63860731674</v>
          </cell>
          <cell r="VF59">
            <v>62.867608308427748</v>
          </cell>
          <cell r="VG59">
            <v>1.6570650777702589</v>
          </cell>
          <cell r="VH59">
            <v>0.135887747305663</v>
          </cell>
          <cell r="VI59">
            <v>8.4643920000000001</v>
          </cell>
          <cell r="VJ59">
            <v>8.1</v>
          </cell>
          <cell r="VK59">
            <v>1691.25300973761</v>
          </cell>
          <cell r="VL59">
            <v>396.65699576503698</v>
          </cell>
          <cell r="VM59">
            <v>27904.03690342456</v>
          </cell>
          <cell r="VN59">
            <v>25542.129836094038</v>
          </cell>
          <cell r="VO59">
            <v>43078098.12927027</v>
          </cell>
          <cell r="VP59">
            <v>25550.400000000001</v>
          </cell>
          <cell r="VQ59">
            <v>43212190.899999827</v>
          </cell>
          <cell r="VR59">
            <v>5939.1695944943394</v>
          </cell>
          <cell r="VS59">
            <v>-3.062410225133227</v>
          </cell>
          <cell r="VT59">
            <v>24960.9</v>
          </cell>
          <cell r="VU59">
            <v>44385.396000000001</v>
          </cell>
          <cell r="VV59">
            <v>59013.7</v>
          </cell>
          <cell r="VW59">
            <v>-6.9161084940904338</v>
          </cell>
          <cell r="VX59">
            <v>-6.940977528709932</v>
          </cell>
          <cell r="VY59">
            <v>-6.932136443181764</v>
          </cell>
          <cell r="VZ59">
            <v>5.7941674818821107E-2</v>
          </cell>
          <cell r="WA59">
            <v>1</v>
          </cell>
          <cell r="WB59">
            <v>0.96024907404480597</v>
          </cell>
          <cell r="WC59">
            <v>1.04783024318192</v>
          </cell>
          <cell r="WD59">
            <v>1998.0726</v>
          </cell>
          <cell r="WE59">
            <v>1998.0726</v>
          </cell>
          <cell r="WF59">
            <v>0.99824720288384794</v>
          </cell>
          <cell r="WG59">
            <v>-3.0624102251329E-2</v>
          </cell>
          <cell r="WH59">
            <v>1.150661047076656E-2</v>
          </cell>
          <cell r="WI59">
            <v>1.056479917975708E-2</v>
          </cell>
          <cell r="WJ59">
            <v>1686.5507459912701</v>
          </cell>
          <cell r="WK59">
            <v>0.37497976275948641</v>
          </cell>
          <cell r="WL59">
            <v>54.828353345571401</v>
          </cell>
          <cell r="WM59">
            <v>0.94224844756758408</v>
          </cell>
          <cell r="WN59">
            <v>2.0488924897499761</v>
          </cell>
          <cell r="WO59">
            <v>54.316556435783063</v>
          </cell>
          <cell r="WP59">
            <v>53.72753393779211</v>
          </cell>
          <cell r="WQ59">
            <v>72.103726804451171</v>
          </cell>
          <cell r="WR59">
            <v>71.706030535008082</v>
          </cell>
          <cell r="WS59">
            <v>-2.7130440954506341</v>
          </cell>
          <cell r="WT59">
            <v>0.24071014122224449</v>
          </cell>
          <cell r="WU59">
            <v>6.2550530000000002</v>
          </cell>
          <cell r="WV59">
            <v>6</v>
          </cell>
          <cell r="WW59">
            <v>1839.3891531155</v>
          </cell>
          <cell r="WX59">
            <v>12.7712300089308</v>
          </cell>
          <cell r="WY59">
            <v>1539.3137160251711</v>
          </cell>
          <cell r="WZ59">
            <v>1443.028827251527</v>
          </cell>
          <cell r="XA59">
            <v>2680828.5112812831</v>
          </cell>
          <cell r="XB59">
            <v>1454.98</v>
          </cell>
          <cell r="XC59">
            <v>2676274.4299999899</v>
          </cell>
          <cell r="XD59">
            <v>108.55816660719</v>
          </cell>
          <cell r="XE59">
            <v>-0.17037040585312721</v>
          </cell>
          <cell r="XF59">
            <v>1454.98</v>
          </cell>
          <cell r="XG59">
            <v>2146.7004999999999</v>
          </cell>
          <cell r="XH59">
            <v>2831.64</v>
          </cell>
          <cell r="XI59">
            <v>-7.2563012482532239</v>
          </cell>
          <cell r="XJ59">
            <v>-7.2761603746193719</v>
          </cell>
          <cell r="XK59">
            <v>-7.2667847502437652</v>
          </cell>
          <cell r="XL59">
            <v>6.940046108245386E-2</v>
          </cell>
          <cell r="XM59">
            <v>1</v>
          </cell>
          <cell r="XN59">
            <v>0.7525401678675</v>
          </cell>
          <cell r="XO59">
            <v>1.2303024964992499</v>
          </cell>
          <cell r="XP59">
            <v>67.455460000000002</v>
          </cell>
          <cell r="XQ59">
            <v>67.455460000000002</v>
          </cell>
          <cell r="XR59">
            <v>1.21621943693598</v>
          </cell>
          <cell r="XS59">
            <v>-4.6359624420716949E-2</v>
          </cell>
          <cell r="XT59">
            <v>1.3265719552970149E-2</v>
          </cell>
          <cell r="XU59">
            <v>-2.4256405792288309E-3</v>
          </cell>
          <cell r="XV59">
            <v>1857.778902717652</v>
          </cell>
          <cell r="XW59">
            <v>-2.5212294841381318E-2</v>
          </cell>
          <cell r="XX59">
            <v>68.213614006717791</v>
          </cell>
          <cell r="XY59">
            <v>-1.3534196797741589</v>
          </cell>
          <cell r="XZ59">
            <v>1.229302697625267</v>
          </cell>
          <cell r="YA59">
            <v>69.149496906312649</v>
          </cell>
          <cell r="YB59">
            <v>67.385245367612328</v>
          </cell>
          <cell r="YC59">
            <v>59.667000606790658</v>
          </cell>
          <cell r="YD59">
            <v>59.842791208390928</v>
          </cell>
          <cell r="YE59">
            <v>-3.3911846585631622</v>
          </cell>
          <cell r="YF59">
            <v>-0.22240834592563979</v>
          </cell>
          <cell r="YG59">
            <v>5.8288180000000001</v>
          </cell>
          <cell r="YH59">
            <v>4.5999999999999996</v>
          </cell>
          <cell r="YI59">
            <v>1459.5471521197001</v>
          </cell>
          <cell r="YJ59">
            <v>10.9293903842708</v>
          </cell>
          <cell r="YK59">
            <v>302.90236647808331</v>
          </cell>
          <cell r="YL59">
            <v>494.68380147752328</v>
          </cell>
          <cell r="YM59">
            <v>724408.85811686062</v>
          </cell>
          <cell r="YN59">
            <v>501.25</v>
          </cell>
          <cell r="YO59">
            <v>731598.00999999966</v>
          </cell>
          <cell r="YP59">
            <v>153.09468513278799</v>
          </cell>
          <cell r="YQ59">
            <v>-0.83029357741484233</v>
          </cell>
          <cell r="YR59">
            <v>288.12</v>
          </cell>
          <cell r="YS59">
            <v>506.16349999999898</v>
          </cell>
          <cell r="YT59">
            <v>655.28</v>
          </cell>
          <cell r="YU59">
            <v>-6.3151668507038918</v>
          </cell>
          <cell r="YV59">
            <v>-6.3136276906622539</v>
          </cell>
          <cell r="YW59">
            <v>-6.295121324315911</v>
          </cell>
          <cell r="YX59">
            <v>5.7615236329983589E-2</v>
          </cell>
          <cell r="YY59">
            <v>1</v>
          </cell>
          <cell r="YZ59">
            <v>1.3071442369413</v>
          </cell>
          <cell r="ZA59">
            <v>1.1248663645418799</v>
          </cell>
          <cell r="ZB59">
            <v>76.731200000000001</v>
          </cell>
          <cell r="ZC59">
            <v>76.731200000000001</v>
          </cell>
          <cell r="ZD59">
            <v>1.10549040151334</v>
          </cell>
          <cell r="ZE59">
            <v>-8.3029357741482013E-3</v>
          </cell>
          <cell r="ZF59">
            <v>-8.3029357741482047E-3</v>
          </cell>
          <cell r="ZG59">
            <v>-3.9482685047212362E-2</v>
          </cell>
          <cell r="ZH59">
            <v>1464.3876673406201</v>
          </cell>
          <cell r="ZI59">
            <v>-0.50561078821063088</v>
          </cell>
          <cell r="ZJ59">
            <v>31.817926349791399</v>
          </cell>
          <cell r="ZK59">
            <v>-6.7197970022603304E-2</v>
          </cell>
          <cell r="ZL59">
            <v>1.1937538921356741</v>
          </cell>
          <cell r="ZM59">
            <v>31.83932172766135</v>
          </cell>
          <cell r="ZN59">
            <v>31.44257933518972</v>
          </cell>
          <cell r="ZO59">
            <v>69.701686321551904</v>
          </cell>
          <cell r="ZP59">
            <v>69.673205174678799</v>
          </cell>
          <cell r="ZQ59">
            <v>-0.39031101875908192</v>
          </cell>
          <cell r="ZR59">
            <v>1.0837290236735519</v>
          </cell>
          <cell r="ZS59">
            <v>6.5630689999999996</v>
          </cell>
          <cell r="ZT59">
            <v>6.9</v>
          </cell>
          <cell r="ZU59">
            <v>1864.1569420000001</v>
          </cell>
          <cell r="ZV59">
            <v>7.0708601068630106</v>
          </cell>
          <cell r="ZW59">
            <v>972.82466842838414</v>
          </cell>
          <cell r="ZX59">
            <v>908.9775141904081</v>
          </cell>
          <cell r="ZY59">
            <v>1691998.288190952</v>
          </cell>
          <cell r="ZZ59">
            <v>906.07</v>
          </cell>
          <cell r="AAA59">
            <v>1689056.6804379399</v>
          </cell>
          <cell r="AAB59">
            <v>82.450183399638078</v>
          </cell>
          <cell r="AAC59">
            <v>5.5296141791304496</v>
          </cell>
          <cell r="AAD59">
            <v>906.07</v>
          </cell>
          <cell r="AAE59">
            <v>1396.268</v>
          </cell>
          <cell r="AAF59">
            <v>1886.23</v>
          </cell>
          <cell r="AAG59">
            <v>-7.4050306330087476</v>
          </cell>
          <cell r="AAH59">
            <v>-7.4127571869329509</v>
          </cell>
          <cell r="AAI59">
            <v>-7.4054894622921301</v>
          </cell>
          <cell r="AAJ59">
            <v>6.6456642503766566E-2</v>
          </cell>
          <cell r="AAK59">
            <v>1</v>
          </cell>
          <cell r="AAL59">
            <v>0.76679888683637598</v>
          </cell>
          <cell r="AAM59">
            <v>1.13457048090239</v>
          </cell>
          <cell r="AAN59">
            <v>36.099679999999999</v>
          </cell>
          <cell r="AAO59">
            <v>36.099679999999999</v>
          </cell>
          <cell r="AAP59">
            <v>1.1052927494306799</v>
          </cell>
          <cell r="AAQ59">
            <v>-2.2913274669163462E-2</v>
          </cell>
          <cell r="AAR59">
            <v>8.0294731051074545E-3</v>
          </cell>
          <cell r="AAS59">
            <v>4.4210695017756017E-3</v>
          </cell>
          <cell r="AAT59">
            <v>1861.4303013842441</v>
          </cell>
          <cell r="AAU59">
            <v>-9.9345868903744083E-2</v>
          </cell>
          <cell r="AAV59">
            <v>16.9726381526472</v>
          </cell>
          <cell r="AAW59">
            <v>-1.450072381519163</v>
          </cell>
          <cell r="AAX59">
            <v>6.413307360104703E-2</v>
          </cell>
          <cell r="AAY59">
            <v>17.222375056787321</v>
          </cell>
          <cell r="AAZ59">
            <v>16.961760054587359</v>
          </cell>
          <cell r="ABA59">
            <v>71.213893042614444</v>
          </cell>
          <cell r="ABB59">
            <v>71.260037430985477</v>
          </cell>
          <cell r="ABC59">
            <v>-1.3844681697407599</v>
          </cell>
          <cell r="ABD59">
            <v>1.4839758043168949</v>
          </cell>
          <cell r="ABE59">
            <v>3.6719970000000002</v>
          </cell>
          <cell r="ABF59">
            <v>3.5</v>
          </cell>
          <cell r="ABG59">
            <v>1846.501127</v>
          </cell>
          <cell r="ABH59">
            <v>3.9908133429805299</v>
          </cell>
          <cell r="ABI59">
            <v>299.06412509035908</v>
          </cell>
          <cell r="ABJ59">
            <v>288.08249938896489</v>
          </cell>
          <cell r="ABK59">
            <v>535823.6131780576</v>
          </cell>
          <cell r="ABL59">
            <v>288.41000000000003</v>
          </cell>
          <cell r="ABM59">
            <v>532549.39003807004</v>
          </cell>
          <cell r="ABN59">
            <v>31.588456786929498</v>
          </cell>
          <cell r="ABO59">
            <v>5.2193815639767223E-2</v>
          </cell>
          <cell r="ABP59">
            <v>288.41000000000003</v>
          </cell>
          <cell r="ABQ59">
            <v>419.67999999999898</v>
          </cell>
          <cell r="ABR59">
            <v>532</v>
          </cell>
          <cell r="ABS59">
            <v>-6.9474046901338831</v>
          </cell>
          <cell r="ABT59">
            <v>-6.9425453747741646</v>
          </cell>
          <cell r="ABU59">
            <v>-6.9367819018996366</v>
          </cell>
          <cell r="ABV59">
            <v>6.8779201409685853E-2</v>
          </cell>
          <cell r="ABW59">
            <v>1</v>
          </cell>
          <cell r="ABX59">
            <v>0.90719011980617903</v>
          </cell>
          <cell r="ABY59">
            <v>1.0764378428199901</v>
          </cell>
          <cell r="ABZ59">
            <v>18.26999</v>
          </cell>
          <cell r="ACA59">
            <v>18.26999</v>
          </cell>
          <cell r="ACB59">
            <v>1.0058076974811401</v>
          </cell>
          <cell r="ACC59">
            <v>5.2193815639899554E-4</v>
          </cell>
          <cell r="ACD59">
            <v>1.3647116402358869E-2</v>
          </cell>
          <cell r="ACE59">
            <v>-0.15016943314232969</v>
          </cell>
          <cell r="ACF59">
            <v>1859.965858094685</v>
          </cell>
          <cell r="ACG59">
            <v>-0.98990659465526543</v>
          </cell>
          <cell r="ACH59">
            <v>911.15932747893999</v>
          </cell>
          <cell r="ACI59">
            <v>2.2261558427806531</v>
          </cell>
          <cell r="ACJ59">
            <v>3.1505669726759939</v>
          </cell>
          <cell r="ACK59">
            <v>891.31721717117398</v>
          </cell>
          <cell r="ACL59">
            <v>883.32944182488211</v>
          </cell>
          <cell r="ACM59">
            <v>78.006603979904298</v>
          </cell>
          <cell r="ACN59">
            <v>77.498649622703056</v>
          </cell>
          <cell r="ACO59">
            <v>1.724185888959795</v>
          </cell>
          <cell r="ACP59">
            <v>0.34876976609172772</v>
          </cell>
          <cell r="ACQ59">
            <v>4.2232479999999999</v>
          </cell>
          <cell r="ACR59">
            <v>3.5</v>
          </cell>
          <cell r="ACS59">
            <v>1442.6426656073099</v>
          </cell>
          <cell r="ACT59">
            <v>183.99737265052201</v>
          </cell>
          <cell r="ACU59">
            <v>10366.252697952101</v>
          </cell>
          <cell r="ACV59">
            <v>9928.4601382108885</v>
          </cell>
          <cell r="ACW59">
            <v>14337447.124590689</v>
          </cell>
          <cell r="ACX59">
            <v>10069</v>
          </cell>
          <cell r="ACY59">
            <v>14525969</v>
          </cell>
          <cell r="ACZ59">
            <v>2275.95889783552</v>
          </cell>
          <cell r="ADA59">
            <v>0.88313310213077312</v>
          </cell>
          <cell r="ADB59">
            <v>9857</v>
          </cell>
          <cell r="ADC59">
            <v>13376.043</v>
          </cell>
          <cell r="ADD59">
            <v>17701</v>
          </cell>
          <cell r="ADE59">
            <v>-6.6102786539049259</v>
          </cell>
          <cell r="ADF59">
            <v>-6.627516505852137</v>
          </cell>
          <cell r="ADG59">
            <v>-6.6238049489038984</v>
          </cell>
          <cell r="ADH59">
            <v>6.3713588704015958E-2</v>
          </cell>
          <cell r="ADI59">
            <v>1</v>
          </cell>
          <cell r="ADJ59">
            <v>1.1608871195846899</v>
          </cell>
          <cell r="ADK59">
            <v>1.09072032742041</v>
          </cell>
          <cell r="ADL59">
            <v>993.82</v>
          </cell>
          <cell r="ADM59">
            <v>993.82</v>
          </cell>
          <cell r="ADN59">
            <v>1.00867806194308</v>
          </cell>
          <cell r="ADO59">
            <v>8.8313310213048984E-3</v>
          </cell>
          <cell r="ADP59">
            <v>-5.0385533190324492E-3</v>
          </cell>
          <cell r="ADQ59">
            <v>4.9186666553099508E-3</v>
          </cell>
          <cell r="ADR59">
            <v>1444.0756094100909</v>
          </cell>
          <cell r="ADS59">
            <v>-0.1532536480255198</v>
          </cell>
          <cell r="ADT59">
            <v>2659.3759985480401</v>
          </cell>
          <cell r="ADU59">
            <v>1.570808042551763</v>
          </cell>
          <cell r="ADV59">
            <v>2.7637386238883899</v>
          </cell>
          <cell r="ADW59">
            <v>2618.248343002183</v>
          </cell>
          <cell r="ADX59">
            <v>2587.8544651642751</v>
          </cell>
          <cell r="ADY59">
            <v>60.380648236972696</v>
          </cell>
          <cell r="ADZ59">
            <v>60.073479533796323</v>
          </cell>
          <cell r="AEA59">
            <v>3.6807888323558302</v>
          </cell>
          <cell r="AEB59">
            <v>1.607213617982683</v>
          </cell>
          <cell r="AEC59">
            <v>2.9266700000000001</v>
          </cell>
          <cell r="AED59">
            <v>2.9</v>
          </cell>
          <cell r="AEE59">
            <v>2037.0061386477801</v>
          </cell>
          <cell r="AEF59">
            <v>448.79399966005502</v>
          </cell>
          <cell r="AEG59">
            <v>17943.267636918521</v>
          </cell>
          <cell r="AEH59">
            <v>17418.12740596912</v>
          </cell>
          <cell r="AEI59">
            <v>35244700.489682034</v>
          </cell>
          <cell r="AEJ59">
            <v>17512</v>
          </cell>
          <cell r="AEK59">
            <v>35672051.499999933</v>
          </cell>
          <cell r="AEL59">
            <v>4897.8690853602502</v>
          </cell>
          <cell r="AEM59">
            <v>7.5733070181442708</v>
          </cell>
          <cell r="AEN59">
            <v>17512</v>
          </cell>
          <cell r="AEO59">
            <v>29868.866887964999</v>
          </cell>
          <cell r="AEP59">
            <v>37779.21</v>
          </cell>
          <cell r="AEQ59">
            <v>-6.39136838574486</v>
          </cell>
          <cell r="AER59">
            <v>-6.4001128051773124</v>
          </cell>
          <cell r="AES59">
            <v>-6.3991203542330934</v>
          </cell>
          <cell r="AET59">
            <v>6.3882886270789752E-2</v>
          </cell>
          <cell r="AEU59">
            <v>4.6853129999999998</v>
          </cell>
          <cell r="AEV59">
            <v>2.9155225367330302</v>
          </cell>
          <cell r="AEW59">
            <v>1.1054268478829601</v>
          </cell>
          <cell r="AEX59">
            <v>661.823447014105</v>
          </cell>
          <cell r="AEY59">
            <v>3100.85</v>
          </cell>
          <cell r="AEZ59">
            <v>1.08733366740279</v>
          </cell>
          <cell r="AFA59">
            <v>-5.8607541309882591E-2</v>
          </cell>
          <cell r="AFB59">
            <v>-5.4852230094021241E-3</v>
          </cell>
          <cell r="AFC59">
            <v>-1.3735643918032321E-2</v>
          </cell>
          <cell r="AFD59">
            <v>2023.4494597624671</v>
          </cell>
          <cell r="AFE59">
            <v>-0.18328378070870949</v>
          </cell>
          <cell r="AFF59">
            <v>227.03212604184799</v>
          </cell>
          <cell r="AFG59">
            <v>1.0151411762548299</v>
          </cell>
          <cell r="AFH59">
            <v>1.4527333947907279</v>
          </cell>
          <cell r="AFI59">
            <v>224.7505902562807</v>
          </cell>
          <cell r="AFJ59">
            <v>223.78118207853569</v>
          </cell>
          <cell r="AFK59">
            <v>69.352760914460433</v>
          </cell>
          <cell r="AFL59">
            <v>68.850060970796676</v>
          </cell>
          <cell r="AFM59">
            <v>2.6640083901658511</v>
          </cell>
          <cell r="AFN59">
            <v>1.03451712932463</v>
          </cell>
          <cell r="AFO59">
            <v>6.0731319999999993</v>
          </cell>
          <cell r="AFP59">
            <v>6.2</v>
          </cell>
          <cell r="AFQ59">
            <v>1856.08231962475</v>
          </cell>
          <cell r="AFR59">
            <v>43.656484728176203</v>
          </cell>
          <cell r="AFS59">
            <v>5437.8019129948616</v>
          </cell>
          <cell r="AFT59">
            <v>5107.5570249201583</v>
          </cell>
          <cell r="AFU59">
            <v>9462585.090700591</v>
          </cell>
          <cell r="AFV59">
            <v>5137.8999999999996</v>
          </cell>
          <cell r="AFW59">
            <v>9536365.3500000015</v>
          </cell>
          <cell r="AFX59">
            <v>612.969335263056</v>
          </cell>
          <cell r="AFY59">
            <v>-0.30994258788901158</v>
          </cell>
          <cell r="AFZ59">
            <v>5163.28</v>
          </cell>
          <cell r="AGA59">
            <v>7898.0349999999999</v>
          </cell>
          <cell r="AGB59">
            <v>10468.870000000001</v>
          </cell>
          <cell r="AGC59">
            <v>-7.2672236240153083</v>
          </cell>
          <cell r="AGD59">
            <v>-7.2725968941797401</v>
          </cell>
          <cell r="AGE59">
            <v>-7.2722754290126366</v>
          </cell>
          <cell r="AGF59">
            <v>6.6262221803106106E-2</v>
          </cell>
          <cell r="AGG59">
            <v>1</v>
          </cell>
          <cell r="AGH59">
            <v>0.83706250198106302</v>
          </cell>
          <cell r="AGI59">
            <v>1.0745487180745099</v>
          </cell>
          <cell r="AGJ59">
            <v>243.95707999999999</v>
          </cell>
          <cell r="AGK59">
            <v>243.95707999999999</v>
          </cell>
          <cell r="AGL59">
            <v>1.04122510160008</v>
          </cell>
          <cell r="AGM59">
            <v>-4.8267357033445098E-2</v>
          </cell>
          <cell r="AGN59">
            <v>-1.8578315843947719E-2</v>
          </cell>
          <cell r="AGO59">
            <v>2.851480760541629E-2</v>
          </cell>
          <cell r="AGP59">
            <v>1852.6636206961409</v>
          </cell>
          <cell r="AGQ59">
            <v>5.5084541656569293E-2</v>
          </cell>
          <cell r="AGR59">
            <v>1173.7142044402599</v>
          </cell>
          <cell r="AGS59">
            <v>-0.24949966437807231</v>
          </cell>
          <cell r="AGT59">
            <v>1.8518444654405111</v>
          </cell>
          <cell r="AGU59">
            <v>1176.6499420966959</v>
          </cell>
          <cell r="AGV59">
            <v>1152.3740297491761</v>
          </cell>
          <cell r="AGW59">
            <v>62.794222679036878</v>
          </cell>
          <cell r="AGX59">
            <v>62.175722350656152</v>
          </cell>
          <cell r="AGY59">
            <v>2.8641773545082572</v>
          </cell>
          <cell r="AGZ59">
            <v>0.39001827001872158</v>
          </cell>
          <cell r="AHA59">
            <v>5.5337759999999996</v>
          </cell>
          <cell r="AHB59">
            <v>5.6</v>
          </cell>
          <cell r="AHC59">
            <v>1802.4609454038</v>
          </cell>
          <cell r="AHD59">
            <v>273.74519990443503</v>
          </cell>
          <cell r="AHE59">
            <v>9019.9131807273552</v>
          </cell>
          <cell r="AHF59">
            <v>8520.7713899114278</v>
          </cell>
          <cell r="AHG59">
            <v>15485601.562691141</v>
          </cell>
          <cell r="AHH59">
            <v>8599.5</v>
          </cell>
          <cell r="AHI59">
            <v>15500262.89999998</v>
          </cell>
          <cell r="AHJ59">
            <v>2280.9328667304399</v>
          </cell>
          <cell r="AHK59">
            <v>7.3004713874933893</v>
          </cell>
          <cell r="AHL59">
            <v>8599.5</v>
          </cell>
          <cell r="AHM59">
            <v>14507.130499999999</v>
          </cell>
          <cell r="AHN59">
            <v>19052.689999999999</v>
          </cell>
          <cell r="AHO59">
            <v>-6.40002929628562</v>
          </cell>
          <cell r="AHP59">
            <v>-6.4361680020927059</v>
          </cell>
          <cell r="AHQ59">
            <v>-6.3969160711494117</v>
          </cell>
          <cell r="AHR59">
            <v>8.6798537231836392E-2</v>
          </cell>
          <cell r="AHS59">
            <v>4.9312550000000002</v>
          </cell>
          <cell r="AHT59">
            <v>2.75620567677641</v>
          </cell>
          <cell r="AHU59">
            <v>1.1614623160123401</v>
          </cell>
          <cell r="AHV59">
            <v>281.76397286289102</v>
          </cell>
          <cell r="AHW59">
            <v>1389.45</v>
          </cell>
          <cell r="AHX59">
            <v>1.11905840445203</v>
          </cell>
          <cell r="AHY59">
            <v>-3.3661308876611062E-2</v>
          </cell>
          <cell r="AHZ59">
            <v>1.1427595342415581E-2</v>
          </cell>
          <cell r="AIA59">
            <v>-1.4355446357792531E-2</v>
          </cell>
          <cell r="AIB59">
            <v>1817.3943243009719</v>
          </cell>
          <cell r="AIC59">
            <v>0.27217416850511272</v>
          </cell>
          <cell r="AID59">
            <v>5396.7199984922099</v>
          </cell>
          <cell r="AIE59">
            <v>0.1309871916589378</v>
          </cell>
          <cell r="AIF59">
            <v>1.694846538608163</v>
          </cell>
          <cell r="AIG59">
            <v>5389.6602339118508</v>
          </cell>
          <cell r="AIH59">
            <v>5306.7782509936333</v>
          </cell>
          <cell r="AII59">
            <v>76.880260684650821</v>
          </cell>
          <cell r="AIJ59">
            <v>76.591252321142989</v>
          </cell>
          <cell r="AIK59">
            <v>-1.3348250729801949</v>
          </cell>
          <cell r="AIL59">
            <v>0.27986031998645799</v>
          </cell>
          <cell r="AIM59">
            <v>6.8891030000000004</v>
          </cell>
          <cell r="AIN59">
            <v>7.5</v>
          </cell>
          <cell r="AIO59">
            <v>1584.1539971482</v>
          </cell>
          <cell r="AIP59">
            <v>1324.53900091784</v>
          </cell>
          <cell r="AIQ59">
            <v>5815.9999328983877</v>
          </cell>
          <cell r="AIR59">
            <v>5415.3297070410872</v>
          </cell>
          <cell r="AIS59">
            <v>8590027.0186361875</v>
          </cell>
          <cell r="AIT59">
            <v>5400.1</v>
          </cell>
          <cell r="AIU59">
            <v>8554589.9999999963</v>
          </cell>
          <cell r="AIV59">
            <v>18574.264524538401</v>
          </cell>
          <cell r="AIW59">
            <v>-2.7409770473456829</v>
          </cell>
          <cell r="AIX59">
            <v>5199</v>
          </cell>
          <cell r="AIY59">
            <v>7593.5563874999898</v>
          </cell>
          <cell r="AIZ59">
            <v>10527.18</v>
          </cell>
          <cell r="AJA59">
            <v>-5.2220757058736309</v>
          </cell>
          <cell r="AJB59">
            <v>-5.2297049498677683</v>
          </cell>
          <cell r="AJC59">
            <v>-5.2260717558804872</v>
          </cell>
          <cell r="AJD59">
            <v>5.0067916964365543E-2</v>
          </cell>
          <cell r="AJE59">
            <v>10.626999</v>
          </cell>
          <cell r="AJF59">
            <v>13.441735071157501</v>
          </cell>
          <cell r="AJG59">
            <v>1.0720073239458301</v>
          </cell>
          <cell r="AJH59">
            <v>551.91602069408304</v>
          </cell>
          <cell r="AJI59">
            <v>5865.2110000000002</v>
          </cell>
          <cell r="AJJ59">
            <v>1.04437640810084</v>
          </cell>
          <cell r="AJK59">
            <v>-2.640944682801204E-2</v>
          </cell>
          <cell r="AJL59">
            <v>5.1220277408416852E-3</v>
          </cell>
          <cell r="AJM59">
            <v>1.544922057596166E-2</v>
          </cell>
          <cell r="AJN59">
            <v>1586.242663575463</v>
          </cell>
          <cell r="AJO59">
            <v>-0.30896417578949448</v>
          </cell>
          <cell r="AJP59">
            <v>52.0273473130963</v>
          </cell>
          <cell r="AJQ59">
            <v>2.7346866367177198</v>
          </cell>
          <cell r="AJR59">
            <v>1.917514454905622</v>
          </cell>
          <cell r="AJS59">
            <v>50.642435399711971</v>
          </cell>
          <cell r="AJT59">
            <v>51.048485229804442</v>
          </cell>
          <cell r="AJU59">
            <v>70.54730274728054</v>
          </cell>
          <cell r="AJV59">
            <v>70.237804548607713</v>
          </cell>
          <cell r="AJW59">
            <v>-0.3681780999539086</v>
          </cell>
          <cell r="AJX59">
            <v>1.3597035650343869</v>
          </cell>
          <cell r="AJY59">
            <v>5.2869950000000001</v>
          </cell>
          <cell r="AJZ59">
            <v>4</v>
          </cell>
          <cell r="AKA59">
            <v>1610.2421196555899</v>
          </cell>
          <cell r="AKB59">
            <v>10.4001739327725</v>
          </cell>
          <cell r="AKC59">
            <v>1122.5950265943729</v>
          </cell>
          <cell r="AKD59">
            <v>1063.24348366808</v>
          </cell>
          <cell r="AKE59">
            <v>1699771.2901813639</v>
          </cell>
          <cell r="AKF59">
            <v>1082.44</v>
          </cell>
          <cell r="AKG59">
            <v>1742990.479999997</v>
          </cell>
          <cell r="AKH59">
            <v>94.812353951707109</v>
          </cell>
          <cell r="AKI59">
            <v>-2.954322803696074</v>
          </cell>
          <cell r="AKJ59">
            <v>1082.44</v>
          </cell>
          <cell r="AKK59">
            <v>1598.2774999999999</v>
          </cell>
          <cell r="AKL59">
            <v>2109.39</v>
          </cell>
          <cell r="AKM59">
            <v>-6.9826187713602712</v>
          </cell>
          <cell r="AKN59">
            <v>-6.9893478414468264</v>
          </cell>
          <cell r="AKO59">
            <v>-6.9932778038724344</v>
          </cell>
          <cell r="AKP59">
            <v>9.7004620872876257E-2</v>
          </cell>
          <cell r="AKQ59">
            <v>1</v>
          </cell>
          <cell r="AKR59">
            <v>0.84149841455178598</v>
          </cell>
          <cell r="AKS59">
            <v>1.09382417015281</v>
          </cell>
          <cell r="AKT59">
            <v>56.908769999999997</v>
          </cell>
          <cell r="AKU59">
            <v>56.908769999999997</v>
          </cell>
          <cell r="AKV59">
            <v>1.06153495275778</v>
          </cell>
          <cell r="AKW59">
            <v>-4.7064146795534542E-2</v>
          </cell>
          <cell r="AKX59">
            <v>-2.8425268653937599E-2</v>
          </cell>
          <cell r="AKY59">
            <v>3.3885507174837778E-2</v>
          </cell>
          <cell r="AKZ59">
            <v>1598.666078175555</v>
          </cell>
          <cell r="ALA59">
            <v>-5.3674668054026757E-2</v>
          </cell>
          <cell r="ALB59">
            <v>100.132496051194</v>
          </cell>
          <cell r="ALC59">
            <v>0.57583771107216908</v>
          </cell>
          <cell r="ALD59">
            <v>-0.48514217423205608</v>
          </cell>
          <cell r="ALE59">
            <v>99.55919665203109</v>
          </cell>
          <cell r="ALF59">
            <v>100.6206492567245</v>
          </cell>
          <cell r="ALG59">
            <v>60.957170355738263</v>
          </cell>
          <cell r="ALH59">
            <v>60.455691305911188</v>
          </cell>
          <cell r="ALI59">
            <v>-2.076569036681875</v>
          </cell>
          <cell r="ALJ59">
            <v>1.242714626910324</v>
          </cell>
          <cell r="ALK59">
            <v>6.3682639999999999</v>
          </cell>
          <cell r="ALL59">
            <v>6.1</v>
          </cell>
          <cell r="ALM59">
            <v>1610.0638569604</v>
          </cell>
          <cell r="ALN59">
            <v>20.452520310192099</v>
          </cell>
          <cell r="ALO59">
            <v>2563.718023128376</v>
          </cell>
          <cell r="ALP59">
            <v>2400.4536911999789</v>
          </cell>
          <cell r="ALQ59">
            <v>3891660.5875857901</v>
          </cell>
          <cell r="ALR59">
            <v>2427.3000000000002</v>
          </cell>
          <cell r="ALS59">
            <v>3908107.999999979</v>
          </cell>
          <cell r="ALT59">
            <v>136.22105468878701</v>
          </cell>
          <cell r="ALU59">
            <v>-1.0262276326029831</v>
          </cell>
          <cell r="ALV59">
            <v>2427.3000000000002</v>
          </cell>
          <cell r="ALW59">
            <v>4240.6562024999994</v>
          </cell>
          <cell r="ALX59">
            <v>5457.17</v>
          </cell>
          <cell r="ALY59">
            <v>-6.9795699221970997</v>
          </cell>
          <cell r="ALZ59">
            <v>-6.9932970364492002</v>
          </cell>
          <cell r="AMA59">
            <v>-6.9825704624322098</v>
          </cell>
          <cell r="AMB59">
            <v>0.14502884621440021</v>
          </cell>
          <cell r="AMC59">
            <v>1</v>
          </cell>
          <cell r="AMD59">
            <v>0.78643749977064703</v>
          </cell>
          <cell r="AME59">
            <v>1.09900835732425</v>
          </cell>
          <cell r="AMF59">
            <v>110.04644999999999</v>
          </cell>
          <cell r="AMG59">
            <v>110.04644999999999</v>
          </cell>
          <cell r="AMH59">
            <v>1.0795304456741699</v>
          </cell>
          <cell r="AMI59">
            <v>-4.6106145633336662E-2</v>
          </cell>
          <cell r="AMJ59">
            <v>-3.8157472625815488E-2</v>
          </cell>
          <cell r="AMK59">
            <v>2.723515615506641E-3</v>
          </cell>
          <cell r="AML59">
            <v>1621.2187728730401</v>
          </cell>
          <cell r="AMM59">
            <v>-0.53873903915211407</v>
          </cell>
          <cell r="AMN59">
            <v>2394.3988206250601</v>
          </cell>
          <cell r="AMO59">
            <v>0.90863265539395943</v>
          </cell>
          <cell r="AMP59">
            <v>1.64447521350759</v>
          </cell>
          <cell r="AMQ59">
            <v>2372.8384357382042</v>
          </cell>
          <cell r="AMR59">
            <v>2355.6605664946819</v>
          </cell>
          <cell r="AMS59">
            <v>68.679423891378775</v>
          </cell>
          <cell r="AMT59">
            <v>69.028512199862377</v>
          </cell>
          <cell r="AMU59">
            <v>2.141347145033734</v>
          </cell>
          <cell r="AMV59">
            <v>0.33090908585124978</v>
          </cell>
          <cell r="AMW59">
            <v>4.4209319999999996</v>
          </cell>
          <cell r="AMX59">
            <v>3.8</v>
          </cell>
          <cell r="AMY59">
            <v>1521.9966837167301</v>
          </cell>
          <cell r="AMZ59">
            <v>416.55897846710002</v>
          </cell>
          <cell r="ANA59">
            <v>34428.11472927186</v>
          </cell>
          <cell r="ANB59">
            <v>32906.071188208763</v>
          </cell>
          <cell r="ANC59">
            <v>49943086.64762675</v>
          </cell>
          <cell r="AND59">
            <v>32952.353969999887</v>
          </cell>
          <cell r="ANE59">
            <v>50153373.462999657</v>
          </cell>
          <cell r="ANF59">
            <v>5135.8280142433396</v>
          </cell>
          <cell r="ANG59">
            <v>2.0054364517496648</v>
          </cell>
          <cell r="ANH59">
            <v>32956</v>
          </cell>
          <cell r="ANI59">
            <v>49875.209000000003</v>
          </cell>
          <cell r="ANJ59">
            <v>67603.460999999996</v>
          </cell>
          <cell r="ANK59">
            <v>-6.734398880906042</v>
          </cell>
          <cell r="ANL59">
            <v>-6.7467792251960406</v>
          </cell>
          <cell r="ANM59">
            <v>-6.7407130769614803</v>
          </cell>
          <cell r="ANN59">
            <v>6.866779708325986E-2</v>
          </cell>
          <cell r="ANO59">
            <v>0.85261500000000001</v>
          </cell>
          <cell r="ANP59">
            <v>1.0172729501371101</v>
          </cell>
          <cell r="ANQ59">
            <v>1.10065614445755</v>
          </cell>
          <cell r="ANR59">
            <v>2963.15218474927</v>
          </cell>
          <cell r="ANS59">
            <v>2526.4279999999999</v>
          </cell>
          <cell r="ANT59">
            <v>0.98617833174638403</v>
          </cell>
          <cell r="ANU59">
            <v>-5.3764652528932887E-2</v>
          </cell>
          <cell r="ANV59">
            <v>3.7431247244656628E-3</v>
          </cell>
          <cell r="ANW59">
            <v>-3.3920974360879751E-4</v>
          </cell>
          <cell r="ANX59">
            <v>1517.746872969838</v>
          </cell>
          <cell r="ANY59">
            <v>5.1306017091601319E-2</v>
          </cell>
          <cell r="ANZ59">
            <v>23216.0876971252</v>
          </cell>
          <cell r="AOA59">
            <v>0.1173862925699654</v>
          </cell>
          <cell r="AOB59">
            <v>0.36026262335815412</v>
          </cell>
          <cell r="AOC59">
            <v>23188.86714569389</v>
          </cell>
          <cell r="AOD59">
            <v>23132.749048548041</v>
          </cell>
          <cell r="AOE59">
            <v>69.724144583634299</v>
          </cell>
          <cell r="AOF59">
            <v>69.896692716485546</v>
          </cell>
          <cell r="AOG59">
            <v>-0.32608471489581348</v>
          </cell>
          <cell r="AOH59">
            <v>0.92371709619696318</v>
          </cell>
          <cell r="AOI59">
            <v>4.3464510000000001</v>
          </cell>
          <cell r="AOJ59">
            <v>3.6</v>
          </cell>
          <cell r="AOK59">
            <v>1684.6402943521</v>
          </cell>
          <cell r="AOL59">
            <v>4959.2265440356396</v>
          </cell>
          <cell r="AOM59">
            <v>174807.0502505574</v>
          </cell>
          <cell r="AON59">
            <v>167209.1474668716</v>
          </cell>
          <cell r="AOO59">
            <v>281367307.51220047</v>
          </cell>
          <cell r="AOP59">
            <v>168098</v>
          </cell>
          <cell r="AOQ59">
            <v>283184664.19999927</v>
          </cell>
          <cell r="AOR59">
            <v>53133.301175517787</v>
          </cell>
          <cell r="AOS59">
            <v>-2.1940222068446591</v>
          </cell>
          <cell r="AOT59">
            <v>166151</v>
          </cell>
          <cell r="AOU59">
            <v>250093.45</v>
          </cell>
          <cell r="AOV59">
            <v>334372</v>
          </cell>
          <cell r="AOW59">
            <v>-6.4056412986571774</v>
          </cell>
          <cell r="AOX59">
            <v>-6.404073975729986</v>
          </cell>
          <cell r="AOY59">
            <v>-6.4026296115668053</v>
          </cell>
          <cell r="AOZ59">
            <v>7.3970795580491466E-2</v>
          </cell>
          <cell r="APA59">
            <v>1.0518559999999999</v>
          </cell>
          <cell r="APB59">
            <v>1.5939055850405801</v>
          </cell>
          <cell r="APC59">
            <v>1.2155026264837401</v>
          </cell>
          <cell r="APD59">
            <v>24724.765557262501</v>
          </cell>
          <cell r="APE59">
            <v>26006.893</v>
          </cell>
          <cell r="APF59">
            <v>1.0661430834302199</v>
          </cell>
          <cell r="APG59">
            <v>-2.1940222068446799E-2</v>
          </cell>
          <cell r="APH59">
            <v>-1.8556980659188541E-2</v>
          </cell>
          <cell r="API59">
            <v>1.139115411470383E-2</v>
          </cell>
          <cell r="APJ59">
            <v>1682.726763306694</v>
          </cell>
          <cell r="APK59">
            <v>-1.605276199524441E-2</v>
          </cell>
        </row>
        <row r="60">
          <cell r="A60">
            <v>2023</v>
          </cell>
          <cell r="B60">
            <v>415.58377317505199</v>
          </cell>
          <cell r="C60">
            <v>0.33099007662200641</v>
          </cell>
          <cell r="D60">
            <v>1.6256878979205689</v>
          </cell>
          <cell r="E60">
            <v>414.21277001021713</v>
          </cell>
          <cell r="F60">
            <v>408.93575411021209</v>
          </cell>
          <cell r="G60">
            <v>71.707189699987623</v>
          </cell>
          <cell r="H60">
            <v>71.531255539595705</v>
          </cell>
          <cell r="I60">
            <v>-1.9755464583514739</v>
          </cell>
          <cell r="J60">
            <v>9.7128572957050352E-2</v>
          </cell>
          <cell r="K60">
            <v>5.1163049999999997</v>
          </cell>
          <cell r="L60">
            <v>5.0999999999999996</v>
          </cell>
          <cell r="M60">
            <v>1538.8945898564</v>
          </cell>
          <cell r="N60">
            <v>98.421801187253806</v>
          </cell>
          <cell r="O60">
            <v>4964.5860179099755</v>
          </cell>
          <cell r="P60">
            <v>4710.5826552463468</v>
          </cell>
          <cell r="Q60">
            <v>7244616.3729705252</v>
          </cell>
          <cell r="R60">
            <v>4722.9799999999996</v>
          </cell>
          <cell r="S60">
            <v>7268168.3699999796</v>
          </cell>
          <cell r="T60">
            <v>1349.3475466370401</v>
          </cell>
          <cell r="U60">
            <v>1.913901390792683</v>
          </cell>
          <cell r="V60">
            <v>4586.93</v>
          </cell>
          <cell r="W60">
            <v>6940.4429999999902</v>
          </cell>
          <cell r="X60">
            <v>9130.73</v>
          </cell>
          <cell r="Y60">
            <v>-6.7622572136128269</v>
          </cell>
          <cell r="Z60">
            <v>-6.7675854168183616</v>
          </cell>
          <cell r="AA60">
            <v>-6.7634519486427509</v>
          </cell>
          <cell r="AB60">
            <v>6.2213270203553883E-2</v>
          </cell>
          <cell r="AC60">
            <v>1</v>
          </cell>
          <cell r="AD60">
            <v>1.1333807025628899</v>
          </cell>
          <cell r="AE60">
            <v>1.1387035552051401</v>
          </cell>
          <cell r="AF60">
            <v>473.22672</v>
          </cell>
          <cell r="AG60">
            <v>473.22672</v>
          </cell>
          <cell r="AH60">
            <v>1.1135932697025801</v>
          </cell>
          <cell r="AI60">
            <v>1.9139013907929301E-2</v>
          </cell>
          <cell r="AJ60">
            <v>1.054867160433692E-2</v>
          </cell>
          <cell r="AK60">
            <v>-1.9906917974531271E-2</v>
          </cell>
          <cell r="AL60">
            <v>1537.944858031932</v>
          </cell>
          <cell r="AM60">
            <v>-0.61587763324418843</v>
          </cell>
          <cell r="AN60">
            <v>519.68859356982705</v>
          </cell>
          <cell r="AO60">
            <v>0.41055115114452262</v>
          </cell>
          <cell r="AP60">
            <v>1.7310755519474701</v>
          </cell>
          <cell r="AQ60">
            <v>517.56372971955693</v>
          </cell>
          <cell r="AR60">
            <v>510.84547248736772</v>
          </cell>
          <cell r="AS60">
            <v>61.633028407211228</v>
          </cell>
          <cell r="AT60">
            <v>61.564890169954161</v>
          </cell>
          <cell r="AU60">
            <v>-9.875223412825207E-2</v>
          </cell>
          <cell r="AV60">
            <v>0.24622706974675171</v>
          </cell>
          <cell r="AW60">
            <v>5.6701600000000001</v>
          </cell>
          <cell r="AX60">
            <v>5.5</v>
          </cell>
          <cell r="AY60">
            <v>1593.2889207446301</v>
          </cell>
          <cell r="AZ60">
            <v>122.42389032809101</v>
          </cell>
          <cell r="BA60">
            <v>5382.8255134145138</v>
          </cell>
          <cell r="BB60">
            <v>5077.6106942830893</v>
          </cell>
          <cell r="BC60">
            <v>8069547.8786729239</v>
          </cell>
          <cell r="BD60">
            <v>5092.3999999999996</v>
          </cell>
          <cell r="BE60">
            <v>8113664.4999999534</v>
          </cell>
          <cell r="BF60">
            <v>1390.60076831117</v>
          </cell>
          <cell r="BG60">
            <v>0.47342330916477771</v>
          </cell>
          <cell r="BH60">
            <v>5172.1000000000004</v>
          </cell>
          <cell r="BI60">
            <v>8743.3364999999994</v>
          </cell>
          <cell r="BJ60">
            <v>11780</v>
          </cell>
          <cell r="BK60">
            <v>-6.6207812382347049</v>
          </cell>
          <cell r="BL60">
            <v>-6.6244205681538144</v>
          </cell>
          <cell r="BM60">
            <v>-6.6213344412089299</v>
          </cell>
          <cell r="BN60">
            <v>7.092226929903693E-2</v>
          </cell>
          <cell r="BO60">
            <v>1</v>
          </cell>
          <cell r="BP60">
            <v>1.12895026982192</v>
          </cell>
          <cell r="BQ60">
            <v>1.1472306827143901</v>
          </cell>
          <cell r="BR60">
            <v>596.20269999999903</v>
          </cell>
          <cell r="BS60">
            <v>596.20269999999903</v>
          </cell>
          <cell r="BT60">
            <v>1.13525945590809</v>
          </cell>
          <cell r="BU60">
            <v>4.7342330916479991E-3</v>
          </cell>
          <cell r="BV60">
            <v>-7.804171357389816E-3</v>
          </cell>
          <cell r="BW60">
            <v>-2.1769655801246519E-2</v>
          </cell>
          <cell r="BX60">
            <v>1589.2411538675999</v>
          </cell>
          <cell r="BY60">
            <v>0.37328297833565388</v>
          </cell>
          <cell r="BZ60">
            <v>138.34277874450001</v>
          </cell>
          <cell r="CA60">
            <v>1.1891337523791901</v>
          </cell>
          <cell r="CB60">
            <v>1.054559208746952</v>
          </cell>
          <cell r="CC60">
            <v>136.7170303908716</v>
          </cell>
          <cell r="CD60">
            <v>136.89909671341729</v>
          </cell>
          <cell r="CE60">
            <v>74.462672185412814</v>
          </cell>
          <cell r="CF60">
            <v>73.844426474984672</v>
          </cell>
          <cell r="CG60">
            <v>-1.4703063625957751</v>
          </cell>
          <cell r="CH60">
            <v>1.613408472836575</v>
          </cell>
          <cell r="CI60">
            <v>4.1714659999999997</v>
          </cell>
          <cell r="CJ60">
            <v>4.3</v>
          </cell>
          <cell r="CK60">
            <v>1659.3298692196499</v>
          </cell>
          <cell r="CL60">
            <v>24.7205934905753</v>
          </cell>
          <cell r="CM60">
            <v>3607.6329024442712</v>
          </cell>
          <cell r="CN60">
            <v>3457.1417225139949</v>
          </cell>
          <cell r="CO60">
            <v>5641069.0308732409</v>
          </cell>
          <cell r="CP60">
            <v>3481.41</v>
          </cell>
          <cell r="CQ60">
            <v>5776807.599999981</v>
          </cell>
          <cell r="CR60">
            <v>323.06494879806201</v>
          </cell>
          <cell r="CS60">
            <v>-0.70908295968403579</v>
          </cell>
          <cell r="CT60">
            <v>3481.41</v>
          </cell>
          <cell r="CU60">
            <v>4885.4504999999999</v>
          </cell>
          <cell r="CV60">
            <v>6446.6</v>
          </cell>
          <cell r="CW60">
            <v>-7.2125993250168801</v>
          </cell>
          <cell r="CX60">
            <v>-7.2128593797468579</v>
          </cell>
          <cell r="CY60">
            <v>-7.2089650633033511</v>
          </cell>
          <cell r="CZ60">
            <v>4.8530867175989797E-2</v>
          </cell>
          <cell r="DA60">
            <v>1.9558</v>
          </cell>
          <cell r="DB60">
            <v>1.1808253367009001</v>
          </cell>
          <cell r="DC60">
            <v>1.33893876992378</v>
          </cell>
          <cell r="DD60">
            <v>94.709331219961101</v>
          </cell>
          <cell r="DE60">
            <v>185.23250999999999</v>
          </cell>
          <cell r="DF60">
            <v>1.2894411130368899</v>
          </cell>
          <cell r="DG60">
            <v>4.5229639178451193E-2</v>
          </cell>
          <cell r="DH60">
            <v>1.704081739795019E-2</v>
          </cell>
          <cell r="DI60">
            <v>0.12570132727766109</v>
          </cell>
          <cell r="DJ60">
            <v>1631.7147180102061</v>
          </cell>
          <cell r="DK60">
            <v>-1.3499617338441631E-2</v>
          </cell>
          <cell r="DL60">
            <v>27.455601686366801</v>
          </cell>
          <cell r="DM60">
            <v>3.2277588511762101</v>
          </cell>
          <cell r="DN60">
            <v>3.553663712782607</v>
          </cell>
          <cell r="DO60">
            <v>26.597111079346039</v>
          </cell>
          <cell r="DP60">
            <v>26.513404453287048</v>
          </cell>
          <cell r="DQ60">
            <v>70.615197488207812</v>
          </cell>
          <cell r="DR60">
            <v>70.357708834462557</v>
          </cell>
          <cell r="DS60">
            <v>0.1660532262963699</v>
          </cell>
          <cell r="DT60">
            <v>1.031431895274348</v>
          </cell>
          <cell r="DU60">
            <v>7.2450520000000003</v>
          </cell>
          <cell r="DV60">
            <v>5.8</v>
          </cell>
          <cell r="DW60">
            <v>1839.5601732663099</v>
          </cell>
          <cell r="DX60">
            <v>5.8222198234986404</v>
          </cell>
          <cell r="DY60">
            <v>517.65965705791166</v>
          </cell>
          <cell r="DZ60">
            <v>480.15494572104433</v>
          </cell>
          <cell r="EA60">
            <v>882885.6810916696</v>
          </cell>
          <cell r="EB60">
            <v>489.42</v>
          </cell>
          <cell r="EC60">
            <v>900317.53999999748</v>
          </cell>
          <cell r="ED60">
            <v>62.8345118669111</v>
          </cell>
          <cell r="EE60">
            <v>-2.2417719232394</v>
          </cell>
          <cell r="EF60">
            <v>489.42</v>
          </cell>
          <cell r="EG60">
            <v>735.75400000000002</v>
          </cell>
          <cell r="EH60">
            <v>957.75</v>
          </cell>
          <cell r="EI60">
            <v>-7.048433171730867</v>
          </cell>
          <cell r="EJ60">
            <v>-7.0656446345790078</v>
          </cell>
          <cell r="EK60">
            <v>-7.0674921153075534</v>
          </cell>
          <cell r="EL60">
            <v>5.2393689491770243E-2</v>
          </cell>
          <cell r="EM60">
            <v>1</v>
          </cell>
          <cell r="EN60">
            <v>0.91073095532686399</v>
          </cell>
          <cell r="EO60">
            <v>1.1414788995704901</v>
          </cell>
          <cell r="EP60">
            <v>31.33999</v>
          </cell>
          <cell r="EQ60">
            <v>31.33999</v>
          </cell>
          <cell r="ER60">
            <v>1.0431816181269999</v>
          </cell>
          <cell r="ES60">
            <v>3.304684057815685E-4</v>
          </cell>
          <cell r="ET60">
            <v>2.0828520867808139E-3</v>
          </cell>
          <cell r="EU60">
            <v>8.0279305296726847E-2</v>
          </cell>
          <cell r="EV60">
            <v>1838.7516133273359</v>
          </cell>
          <cell r="EW60">
            <v>0.40084689813761898</v>
          </cell>
          <cell r="EX60">
            <v>6232.3240015299698</v>
          </cell>
          <cell r="EY60">
            <v>-1.3627233546804169</v>
          </cell>
          <cell r="EZ60">
            <v>-0.63131925223585128</v>
          </cell>
          <cell r="FA60">
            <v>6318.4266775127944</v>
          </cell>
          <cell r="FB60">
            <v>6271.9198389581125</v>
          </cell>
          <cell r="FC60">
            <v>67.332179395040725</v>
          </cell>
          <cell r="FD60">
            <v>67.167726911648259</v>
          </cell>
          <cell r="FE60">
            <v>-1.2284322435256461</v>
          </cell>
          <cell r="FF60">
            <v>0.1272231827926795</v>
          </cell>
          <cell r="FG60">
            <v>2.5213169999999998</v>
          </cell>
          <cell r="FH60">
            <v>2.6</v>
          </cell>
          <cell r="FI60">
            <v>1774.1477230545299</v>
          </cell>
          <cell r="FJ60">
            <v>1731.5700010963701</v>
          </cell>
          <cell r="FK60">
            <v>5518.234614691577</v>
          </cell>
          <cell r="FL60">
            <v>5379.1024272514742</v>
          </cell>
          <cell r="FM60">
            <v>9506833.2500060908</v>
          </cell>
          <cell r="FN60">
            <v>5387.92</v>
          </cell>
          <cell r="FO60">
            <v>9558965.9999999627</v>
          </cell>
          <cell r="FP60">
            <v>17006.354739027902</v>
          </cell>
          <cell r="FQ60">
            <v>-0.1497232074552324</v>
          </cell>
          <cell r="FR60">
            <v>5387.92</v>
          </cell>
          <cell r="FS60">
            <v>8215.6042319999997</v>
          </cell>
          <cell r="FT60">
            <v>10878.04</v>
          </cell>
          <cell r="FU60">
            <v>-5.1194088284219834</v>
          </cell>
          <cell r="FV60">
            <v>-5.1051966153712511</v>
          </cell>
          <cell r="FW60">
            <v>-5.1021332156230956</v>
          </cell>
          <cell r="FX60">
            <v>8.36596496974681E-2</v>
          </cell>
          <cell r="FY60">
            <v>24.001096</v>
          </cell>
          <cell r="FZ60">
            <v>20.311683936609501</v>
          </cell>
          <cell r="GA60">
            <v>1.3468670342351099</v>
          </cell>
          <cell r="GB60">
            <v>317.42417096285902</v>
          </cell>
          <cell r="GC60">
            <v>7618.5280000000002</v>
          </cell>
          <cell r="GD60">
            <v>1.16733577489746</v>
          </cell>
          <cell r="GE60">
            <v>-3.1830791847664709E-3</v>
          </cell>
          <cell r="GF60">
            <v>4.7723397001771528E-3</v>
          </cell>
          <cell r="GG60">
            <v>-1.20932186385728E-2</v>
          </cell>
          <cell r="GH60">
            <v>1767.364235684156</v>
          </cell>
          <cell r="GI60">
            <v>0.18974423640791829</v>
          </cell>
          <cell r="GJ60">
            <v>3615.5467260024002</v>
          </cell>
          <cell r="GK60">
            <v>-0.68526713600424172</v>
          </cell>
          <cell r="GL60">
            <v>5.9261505197949482E-2</v>
          </cell>
          <cell r="GM60">
            <v>3640.4938338339239</v>
          </cell>
          <cell r="GN60">
            <v>3613.4053675926612</v>
          </cell>
          <cell r="GO60">
            <v>74.998682070909808</v>
          </cell>
          <cell r="GP60">
            <v>75.010497793612458</v>
          </cell>
          <cell r="GQ60">
            <v>-0.62920238098982395</v>
          </cell>
          <cell r="GR60">
            <v>0.30662525425055881</v>
          </cell>
          <cell r="GS60">
            <v>3.1623549999999998</v>
          </cell>
          <cell r="GT60">
            <v>3.1</v>
          </cell>
          <cell r="GU60">
            <v>1335.2749798961099</v>
          </cell>
          <cell r="GV60">
            <v>730.80513157111307</v>
          </cell>
          <cell r="GW60">
            <v>47490.452876102157</v>
          </cell>
          <cell r="GX60">
            <v>45988.636165052099</v>
          </cell>
          <cell r="GY60">
            <v>61511484.880433217</v>
          </cell>
          <cell r="GZ60">
            <v>46011</v>
          </cell>
          <cell r="HA60">
            <v>61437337.099999912</v>
          </cell>
          <cell r="HB60">
            <v>10207</v>
          </cell>
          <cell r="HC60">
            <v>1.532782368729513</v>
          </cell>
          <cell r="HD60">
            <v>45801</v>
          </cell>
          <cell r="HE60">
            <v>63311.742053451911</v>
          </cell>
          <cell r="HF60">
            <v>84514</v>
          </cell>
          <cell r="HG60">
            <v>-6.6945851999642549</v>
          </cell>
          <cell r="HH60">
            <v>-6.6918981337453012</v>
          </cell>
          <cell r="HI60">
            <v>-6.6884929432642704</v>
          </cell>
          <cell r="HJ60">
            <v>6.8347179199981942E-2</v>
          </cell>
          <cell r="HK60">
            <v>1</v>
          </cell>
          <cell r="HL60">
            <v>1.1194093379147401</v>
          </cell>
          <cell r="HM60">
            <v>1.15765341100371</v>
          </cell>
          <cell r="HN60">
            <v>4185.55</v>
          </cell>
          <cell r="HO60">
            <v>4185.55</v>
          </cell>
          <cell r="HP60">
            <v>1.1125273640811599</v>
          </cell>
          <cell r="HQ60">
            <v>1.53278236872953E-2</v>
          </cell>
          <cell r="HR60">
            <v>-1.258847665707357E-2</v>
          </cell>
          <cell r="HS60">
            <v>-1.9263727813232549E-2</v>
          </cell>
          <cell r="HT60">
            <v>1337.5366179520961</v>
          </cell>
          <cell r="HU60">
            <v>-0.39656579135194381</v>
          </cell>
          <cell r="HV60">
            <v>2600.1200304679901</v>
          </cell>
          <cell r="HW60">
            <v>-1.89995045996213</v>
          </cell>
          <cell r="HX60">
            <v>-5.3896823777355163E-2</v>
          </cell>
          <cell r="HY60">
            <v>2650.4777955354598</v>
          </cell>
          <cell r="HZ60">
            <v>2601.5221682865599</v>
          </cell>
          <cell r="IA60">
            <v>76.601121955645993</v>
          </cell>
          <cell r="IB60">
            <v>76.154499778115124</v>
          </cell>
          <cell r="IC60">
            <v>1.2546270707063381</v>
          </cell>
          <cell r="ID60">
            <v>0.90165711740821664</v>
          </cell>
          <cell r="IE60">
            <v>4.5600890000000014</v>
          </cell>
          <cell r="IF60">
            <v>5.0999999999999996</v>
          </cell>
          <cell r="IG60">
            <v>1379.9436667218299</v>
          </cell>
          <cell r="IH60">
            <v>543.73318442535606</v>
          </cell>
          <cell r="II60">
            <v>3354.7930552954249</v>
          </cell>
          <cell r="IJ60">
            <v>3201.8115062081351</v>
          </cell>
          <cell r="IK60">
            <v>4416137.442914539</v>
          </cell>
          <cell r="IL60">
            <v>3202.37</v>
          </cell>
          <cell r="IM60">
            <v>4419090.1999999862</v>
          </cell>
          <cell r="IN60">
            <v>6073.5263134480001</v>
          </cell>
          <cell r="IO60">
            <v>0.54331345227642824</v>
          </cell>
          <cell r="IP60">
            <v>3164.63</v>
          </cell>
          <cell r="IQ60">
            <v>4405.2460000000001</v>
          </cell>
          <cell r="IR60">
            <v>5947.99</v>
          </cell>
          <cell r="IS60">
            <v>-5.1317190985583609</v>
          </cell>
          <cell r="IT60">
            <v>-5.1119170535883587</v>
          </cell>
          <cell r="IU60">
            <v>-5.1121023205881979</v>
          </cell>
          <cell r="IV60">
            <v>7.4022272804250763E-2</v>
          </cell>
          <cell r="IW60">
            <v>7.450933</v>
          </cell>
          <cell r="IX60">
            <v>9.8589329678222306</v>
          </cell>
          <cell r="IY60">
            <v>1.07917077834275</v>
          </cell>
          <cell r="IZ60">
            <v>376.42832917702998</v>
          </cell>
          <cell r="JA60">
            <v>2804.74226</v>
          </cell>
          <cell r="JB60">
            <v>1.0513217883363599</v>
          </cell>
          <cell r="JC60">
            <v>-9.2450562951201382E-3</v>
          </cell>
          <cell r="JD60">
            <v>1.351205847680754E-3</v>
          </cell>
          <cell r="JE60">
            <v>-1.3213293203028239E-2</v>
          </cell>
          <cell r="JF60">
            <v>1379.2621565485331</v>
          </cell>
          <cell r="JG60">
            <v>-9.2626944846996295E-2</v>
          </cell>
          <cell r="JH60">
            <v>28.9675172899999</v>
          </cell>
          <cell r="JI60">
            <v>-3.907461663865452</v>
          </cell>
          <cell r="JJ60">
            <v>-1.0065976903816281</v>
          </cell>
          <cell r="JK60">
            <v>30.145438752664301</v>
          </cell>
          <cell r="JL60">
            <v>29.26206859665168</v>
          </cell>
          <cell r="JM60">
            <v>72.207922221939057</v>
          </cell>
          <cell r="JN60">
            <v>71.345409921471031</v>
          </cell>
          <cell r="JO60">
            <v>-6.7358236224196233</v>
          </cell>
          <cell r="JP60">
            <v>-1.744180701645615</v>
          </cell>
          <cell r="JQ60">
            <v>6.7551319999999997</v>
          </cell>
          <cell r="JR60">
            <v>6.4</v>
          </cell>
          <cell r="JS60">
            <v>1686.1627193909701</v>
          </cell>
          <cell r="JT60">
            <v>8.6000332594233093</v>
          </cell>
          <cell r="JU60">
            <v>727.86729892704579</v>
          </cell>
          <cell r="JV60">
            <v>678.69890209968924</v>
          </cell>
          <cell r="JW60">
            <v>1151835.9557949409</v>
          </cell>
          <cell r="JX60">
            <v>689.52</v>
          </cell>
          <cell r="JY60">
            <v>1162642.918274462</v>
          </cell>
          <cell r="JZ60">
            <v>84.872610813559689</v>
          </cell>
          <cell r="KA60">
            <v>-2.7480892044316359E-2</v>
          </cell>
          <cell r="KB60">
            <v>689.52</v>
          </cell>
          <cell r="KC60">
            <v>1020.202</v>
          </cell>
          <cell r="KD60">
            <v>1365.88</v>
          </cell>
          <cell r="KE60">
            <v>-7.2662620209088606</v>
          </cell>
          <cell r="KF60">
            <v>-7.2429786087040364</v>
          </cell>
          <cell r="KG60">
            <v>-7.2203333879268872</v>
          </cell>
          <cell r="KH60">
            <v>6.3322457235469504E-2</v>
          </cell>
          <cell r="KI60">
            <v>1</v>
          </cell>
          <cell r="KJ60">
            <v>0.91807367252419303</v>
          </cell>
          <cell r="KK60">
            <v>1.3182966154017901</v>
          </cell>
          <cell r="KL60">
            <v>38.187779999999997</v>
          </cell>
          <cell r="KM60">
            <v>38.187779999999997</v>
          </cell>
          <cell r="KN60">
            <v>1.33005511145374</v>
          </cell>
          <cell r="KO60">
            <v>5.4634501879894992E-2</v>
          </cell>
          <cell r="KP60">
            <v>7.7937167965471E-3</v>
          </cell>
          <cell r="KQ60">
            <v>-7.7261876567195645E-2</v>
          </cell>
          <cell r="KR60">
            <v>1697.123646776957</v>
          </cell>
          <cell r="KS60">
            <v>-0.55591920195463551</v>
          </cell>
          <cell r="KT60">
            <v>196.98414836930101</v>
          </cell>
          <cell r="KU60">
            <v>0.74828434432858693</v>
          </cell>
          <cell r="KV60">
            <v>2.16648919106821</v>
          </cell>
          <cell r="KW60">
            <v>195.52109462833729</v>
          </cell>
          <cell r="KX60">
            <v>192.80700543688849</v>
          </cell>
          <cell r="KY60">
            <v>72.564272070334795</v>
          </cell>
          <cell r="KZ60">
            <v>72.526606777104249</v>
          </cell>
          <cell r="LA60">
            <v>0.93995081418176696</v>
          </cell>
          <cell r="LB60">
            <v>0.43244062731009342</v>
          </cell>
          <cell r="LC60">
            <v>9.3046530000000001</v>
          </cell>
          <cell r="LD60">
            <v>11.1</v>
          </cell>
          <cell r="LE60">
            <v>1997.0316313907099</v>
          </cell>
          <cell r="LF60">
            <v>31.088311464197702</v>
          </cell>
          <cell r="LG60">
            <v>5670.8907029087422</v>
          </cell>
          <cell r="LH60">
            <v>5143.2340009938234</v>
          </cell>
          <cell r="LI60">
            <v>10250295.72141744</v>
          </cell>
          <cell r="LJ60">
            <v>5044.04</v>
          </cell>
          <cell r="LK60">
            <v>10073107.43</v>
          </cell>
          <cell r="LL60">
            <v>770.0265076395699</v>
          </cell>
          <cell r="LM60">
            <v>1.891158482388255</v>
          </cell>
          <cell r="LN60">
            <v>5009.18</v>
          </cell>
          <cell r="LO60">
            <v>7819.0486979999896</v>
          </cell>
          <cell r="LP60">
            <v>10548.14</v>
          </cell>
          <cell r="LQ60">
            <v>-7.5246223385544022</v>
          </cell>
          <cell r="LR60">
            <v>-7.536357935825472</v>
          </cell>
          <cell r="LS60">
            <v>-7.5434115785012752</v>
          </cell>
          <cell r="LT60">
            <v>3.5076212622611687E-2</v>
          </cell>
          <cell r="LU60">
            <v>1</v>
          </cell>
          <cell r="LV60">
            <v>0.81004212058021996</v>
          </cell>
          <cell r="LW60">
            <v>1.14322341094069</v>
          </cell>
          <cell r="LX60">
            <v>225.19689</v>
          </cell>
          <cell r="LY60">
            <v>225.19689</v>
          </cell>
          <cell r="LZ60">
            <v>0.9933189335466901</v>
          </cell>
          <cell r="MA60">
            <v>-2.091335502396556E-2</v>
          </cell>
          <cell r="MB60">
            <v>-1.844766713199639E-3</v>
          </cell>
          <cell r="MC60">
            <v>3.6836556070132143E-2</v>
          </cell>
          <cell r="MD60">
            <v>1992.967016363009</v>
          </cell>
          <cell r="ME60">
            <v>6.2012965710112063E-2</v>
          </cell>
          <cell r="MF60">
            <v>1313.34700590588</v>
          </cell>
          <cell r="MG60">
            <v>0.62993168852363279</v>
          </cell>
          <cell r="MH60">
            <v>0.50880397690815649</v>
          </cell>
          <cell r="MI60">
            <v>1305.1256061377819</v>
          </cell>
          <cell r="MJ60">
            <v>1306.698472113568</v>
          </cell>
          <cell r="MK60">
            <v>65.845426374347042</v>
          </cell>
          <cell r="ML60">
            <v>65.46845469550145</v>
          </cell>
          <cell r="MM60">
            <v>0.92782930129295949</v>
          </cell>
          <cell r="MN60">
            <v>0.63386092505250957</v>
          </cell>
          <cell r="MO60">
            <v>12.170821</v>
          </cell>
          <cell r="MP60">
            <v>12.2</v>
          </cell>
          <cell r="MQ60">
            <v>1637.98833601256</v>
          </cell>
          <cell r="MR60">
            <v>251.97699988489799</v>
          </cell>
          <cell r="MS60">
            <v>24233.129192345728</v>
          </cell>
          <cell r="MT60">
            <v>21283.758415646589</v>
          </cell>
          <cell r="MU60">
            <v>34939687.666171066</v>
          </cell>
          <cell r="MV60">
            <v>21399.200000000001</v>
          </cell>
          <cell r="MW60">
            <v>35051639.999999978</v>
          </cell>
          <cell r="MX60">
            <v>4538.9369554026198</v>
          </cell>
          <cell r="MY60">
            <v>0.93544906103661951</v>
          </cell>
          <cell r="MZ60">
            <v>21483.4</v>
          </cell>
          <cell r="NA60">
            <v>37014.970500000003</v>
          </cell>
          <cell r="NB60">
            <v>48382.51</v>
          </cell>
          <cell r="NC60">
            <v>-7.0588391397533696</v>
          </cell>
          <cell r="ND60">
            <v>-7.0588358386280792</v>
          </cell>
          <cell r="NE60">
            <v>-7.0630393247133183</v>
          </cell>
          <cell r="NF60">
            <v>4.4812507448770279E-2</v>
          </cell>
          <cell r="NG60">
            <v>1</v>
          </cell>
          <cell r="NH60">
            <v>0.89741165436881098</v>
          </cell>
          <cell r="NI60">
            <v>1.14084396070673</v>
          </cell>
          <cell r="NJ60">
            <v>1498.3240000000001</v>
          </cell>
          <cell r="NK60">
            <v>1498.3240000000001</v>
          </cell>
          <cell r="NL60">
            <v>1.0941871414459301</v>
          </cell>
          <cell r="NM60">
            <v>7.9397682434977149E-3</v>
          </cell>
          <cell r="NN60">
            <v>8.3094246659864653E-5</v>
          </cell>
          <cell r="NO60">
            <v>4.6130462484724587E-3</v>
          </cell>
          <cell r="NP60">
            <v>1641.612678730907</v>
          </cell>
          <cell r="NQ60">
            <v>-0.27605736422744442</v>
          </cell>
          <cell r="NR60">
            <v>242.24973807182701</v>
          </cell>
          <cell r="NS60">
            <v>-2.222524181356655</v>
          </cell>
          <cell r="NT60">
            <v>-0.4353518050401739</v>
          </cell>
          <cell r="NU60">
            <v>247.75617906229169</v>
          </cell>
          <cell r="NV60">
            <v>243.3089881435348</v>
          </cell>
          <cell r="NW60">
            <v>71.683154238094815</v>
          </cell>
          <cell r="NX60">
            <v>71.012524329750491</v>
          </cell>
          <cell r="NY60">
            <v>-1.143919045363351</v>
          </cell>
          <cell r="NZ60">
            <v>-0.12734409767745089</v>
          </cell>
          <cell r="OA60">
            <v>6.9055090000000003</v>
          </cell>
          <cell r="OB60">
            <v>7.2</v>
          </cell>
          <cell r="OC60">
            <v>1544.75130133024</v>
          </cell>
          <cell r="OD60">
            <v>55.812062366040102</v>
          </cell>
          <cell r="OE60">
            <v>2953.145491220896</v>
          </cell>
          <cell r="OF60">
            <v>2749.2157635415429</v>
          </cell>
          <cell r="OG60">
            <v>4286289.0265182573</v>
          </cell>
          <cell r="OH60">
            <v>2766.4</v>
          </cell>
          <cell r="OI60">
            <v>4273399.9999999758</v>
          </cell>
          <cell r="OJ60">
            <v>801.15971431701598</v>
          </cell>
          <cell r="OK60">
            <v>0.91428795067236557</v>
          </cell>
          <cell r="OL60">
            <v>2762.6</v>
          </cell>
          <cell r="OM60">
            <v>4158.62626923077</v>
          </cell>
          <cell r="ON60">
            <v>5577.4</v>
          </cell>
          <cell r="OO60">
            <v>-6.7743001515959209</v>
          </cell>
          <cell r="OP60">
            <v>-6.7603037414839342</v>
          </cell>
          <cell r="OQ60">
            <v>-6.7537817257302422</v>
          </cell>
          <cell r="OR60">
            <v>6.1278168849436383E-2</v>
          </cell>
          <cell r="OS60">
            <v>1</v>
          </cell>
          <cell r="OT60">
            <v>1.2221493730116599</v>
          </cell>
          <cell r="OU60">
            <v>1.1260363052244799</v>
          </cell>
          <cell r="OV60">
            <v>272.78199999999902</v>
          </cell>
          <cell r="OW60">
            <v>272.78199999999902</v>
          </cell>
          <cell r="OX60">
            <v>1.1504698418875901</v>
          </cell>
          <cell r="OY60">
            <v>9.1246198616572044E-3</v>
          </cell>
          <cell r="OZ60">
            <v>4.8280587375122762E-4</v>
          </cell>
          <cell r="PA60">
            <v>-6.1634928776357623E-2</v>
          </cell>
          <cell r="PB60">
            <v>1559.0951730164149</v>
          </cell>
          <cell r="PC60">
            <v>-0.34704958710856099</v>
          </cell>
          <cell r="PD60">
            <v>2565.3298996082299</v>
          </cell>
          <cell r="PE60">
            <v>-2.262054135619973E-2</v>
          </cell>
          <cell r="PF60">
            <v>0.59139974347743873</v>
          </cell>
          <cell r="PG60">
            <v>2565.9103224138739</v>
          </cell>
          <cell r="PH60">
            <v>2550.2477410098591</v>
          </cell>
          <cell r="PI60">
            <v>65.964456802686826</v>
          </cell>
          <cell r="PJ60">
            <v>65.498233818299212</v>
          </cell>
          <cell r="PK60">
            <v>-2.0705942389653838E-2</v>
          </cell>
          <cell r="PL60">
            <v>-8.5723529084891226E-2</v>
          </cell>
          <cell r="PM60">
            <v>7.7903920000000006</v>
          </cell>
          <cell r="PN60">
            <v>7.3</v>
          </cell>
          <cell r="PO60">
            <v>1487.10051275309</v>
          </cell>
          <cell r="PP60">
            <v>572.71589180952606</v>
          </cell>
          <cell r="PQ60">
            <v>32587.885146817811</v>
          </cell>
          <cell r="PR60">
            <v>30049.161149370921</v>
          </cell>
          <cell r="PS60">
            <v>44788572.960697576</v>
          </cell>
          <cell r="PT60">
            <v>30424</v>
          </cell>
          <cell r="PU60">
            <v>45243546.000000007</v>
          </cell>
          <cell r="PV60">
            <v>8046.3649938881799</v>
          </cell>
          <cell r="PW60">
            <v>-0.59621487703966913</v>
          </cell>
          <cell r="PX60">
            <v>30951</v>
          </cell>
          <cell r="PY60">
            <v>49753.838000000003</v>
          </cell>
          <cell r="PZ60">
            <v>68288</v>
          </cell>
          <cell r="QA60">
            <v>-6.7556200173080168</v>
          </cell>
          <cell r="QB60">
            <v>-6.7483805490475497</v>
          </cell>
          <cell r="QC60">
            <v>-6.7488242420943712</v>
          </cell>
          <cell r="QD60">
            <v>5.8532894376241658E-2</v>
          </cell>
          <cell r="QE60">
            <v>1</v>
          </cell>
          <cell r="QF60">
            <v>1.0924567053258001</v>
          </cell>
          <cell r="QG60">
            <v>1.1002306566617499</v>
          </cell>
          <cell r="QH60">
            <v>2822.4546</v>
          </cell>
          <cell r="QI60">
            <v>2822.4546</v>
          </cell>
          <cell r="QJ60">
            <v>1.1001453839520201</v>
          </cell>
          <cell r="QK60">
            <v>-2.6592866755313721E-2</v>
          </cell>
          <cell r="QL60">
            <v>-9.942372452394415E-3</v>
          </cell>
          <cell r="QM60">
            <v>-3.2699263996457061E-3</v>
          </cell>
          <cell r="QN60">
            <v>1490.5099259862441</v>
          </cell>
          <cell r="QO60">
            <v>0.16442296987586591</v>
          </cell>
          <cell r="QP60">
            <v>63.357860268103202</v>
          </cell>
          <cell r="QQ60">
            <v>2.5656336900008681</v>
          </cell>
          <cell r="QR60">
            <v>2.4249006007112111</v>
          </cell>
          <cell r="QS60">
            <v>61.772991584685123</v>
          </cell>
          <cell r="QT60">
            <v>61.857868444602872</v>
          </cell>
          <cell r="QU60">
            <v>61.623874313831308</v>
          </cell>
          <cell r="QV60">
            <v>62.328802393844988</v>
          </cell>
          <cell r="QW60">
            <v>0.16856339144597501</v>
          </cell>
          <cell r="QX60">
            <v>1.092345048153742</v>
          </cell>
          <cell r="QY60">
            <v>6.7589290000000002</v>
          </cell>
          <cell r="QZ60">
            <v>6.1</v>
          </cell>
          <cell r="RA60">
            <v>1974.04362199361</v>
          </cell>
          <cell r="RB60">
            <v>14.4570638654642</v>
          </cell>
          <cell r="RC60">
            <v>1834.421109978101</v>
          </cell>
          <cell r="RD60">
            <v>1710.4338895936701</v>
          </cell>
          <cell r="RE60">
            <v>3364801.6747907661</v>
          </cell>
          <cell r="RF60">
            <v>1703.04</v>
          </cell>
          <cell r="RG60">
            <v>3361875.2499999981</v>
          </cell>
          <cell r="RH60">
            <v>130.51943620012599</v>
          </cell>
          <cell r="RI60">
            <v>3.5246647951184382</v>
          </cell>
          <cell r="RJ60">
            <v>1703.04</v>
          </cell>
          <cell r="RK60">
            <v>2943.1354999999999</v>
          </cell>
          <cell r="RL60">
            <v>3942.32</v>
          </cell>
          <cell r="RM60">
            <v>-7.3244399434528598</v>
          </cell>
          <cell r="RN60">
            <v>-7.3535418569111837</v>
          </cell>
          <cell r="RO60">
            <v>-7.3503382417457086</v>
          </cell>
          <cell r="RP60">
            <v>7.6833212873384127E-2</v>
          </cell>
          <cell r="RQ60">
            <v>1</v>
          </cell>
          <cell r="RR60">
            <v>0.68350176079492897</v>
          </cell>
          <cell r="RS60">
            <v>1.23205612799551</v>
          </cell>
          <cell r="RT60">
            <v>78.06044</v>
          </cell>
          <cell r="RU60">
            <v>78.06044</v>
          </cell>
          <cell r="RV60">
            <v>1.1684815490164</v>
          </cell>
          <cell r="RW60">
            <v>6.1331346070461312E-2</v>
          </cell>
          <cell r="RX60">
            <v>5.2662852858465087E-2</v>
          </cell>
          <cell r="RY60">
            <v>5.6048568041649212E-2</v>
          </cell>
          <cell r="RZ60">
            <v>1967.2211216477399</v>
          </cell>
          <cell r="SA60">
            <v>0.1441661386709647</v>
          </cell>
          <cell r="SB60">
            <v>54108.165098392499</v>
          </cell>
          <cell r="SC60">
            <v>-0.34591944455043538</v>
          </cell>
          <cell r="SD60">
            <v>1.264318528524466</v>
          </cell>
          <cell r="SE60">
            <v>54295.98546974262</v>
          </cell>
          <cell r="SF60">
            <v>53432.606750966414</v>
          </cell>
          <cell r="SG60">
            <v>67.144265927024577</v>
          </cell>
          <cell r="SH60">
            <v>66.943778899918968</v>
          </cell>
          <cell r="SI60">
            <v>-0.7347771844027573</v>
          </cell>
          <cell r="SJ60">
            <v>0.8160838197405873</v>
          </cell>
          <cell r="SK60">
            <v>5.4047109999999998</v>
          </cell>
          <cell r="SL60">
            <v>4.0999999999999996</v>
          </cell>
          <cell r="SM60">
            <v>1670.9622495159999</v>
          </cell>
          <cell r="SN60">
            <v>12714.435089521299</v>
          </cell>
          <cell r="SO60">
            <v>4945.8656303703401</v>
          </cell>
          <cell r="SP60">
            <v>4678.5558866004949</v>
          </cell>
          <cell r="SQ60">
            <v>7885417.8957613558</v>
          </cell>
          <cell r="SR60">
            <v>4757.29</v>
          </cell>
          <cell r="SS60">
            <v>7949251.9999999711</v>
          </cell>
          <cell r="ST60">
            <v>125632.237411932</v>
          </cell>
          <cell r="SU60">
            <v>-2.233480396623543</v>
          </cell>
          <cell r="SV60">
            <v>4757.29</v>
          </cell>
          <cell r="SW60">
            <v>7388.0884999999998</v>
          </cell>
          <cell r="SX60">
            <v>9592.19</v>
          </cell>
          <cell r="SY60">
            <v>-3.5382320353016929</v>
          </cell>
          <cell r="SZ60">
            <v>-3.5415235726151089</v>
          </cell>
          <cell r="TA60">
            <v>-3.5295261420818069</v>
          </cell>
          <cell r="TB60">
            <v>7.701754658459109E-2</v>
          </cell>
          <cell r="TC60">
            <v>381.77640200000002</v>
          </cell>
          <cell r="TD60">
            <v>267.66914448987399</v>
          </cell>
          <cell r="TE60">
            <v>1.2844615169395699</v>
          </cell>
          <cell r="TF60">
            <v>197.94013617426199</v>
          </cell>
          <cell r="TG60">
            <v>75568.873000000007</v>
          </cell>
          <cell r="TH60">
            <v>1.3667667290963901</v>
          </cell>
          <cell r="TI60">
            <v>1.6618611081863851E-2</v>
          </cell>
          <cell r="TJ60">
            <v>1.194436022473582E-2</v>
          </cell>
          <cell r="TK60">
            <v>-3.9846424356673751E-2</v>
          </cell>
          <cell r="TL60">
            <v>1685.4384316206199</v>
          </cell>
          <cell r="TM60">
            <v>-0.44979259383371989</v>
          </cell>
          <cell r="TN60">
            <v>455.94707775524103</v>
          </cell>
          <cell r="TO60">
            <v>0.1829393784426703</v>
          </cell>
          <cell r="TP60">
            <v>2.52691398876761</v>
          </cell>
          <cell r="TQ60">
            <v>455.11449412847992</v>
          </cell>
          <cell r="TR60">
            <v>444.70964746407219</v>
          </cell>
          <cell r="TS60">
            <v>71.189164655184086</v>
          </cell>
          <cell r="TT60">
            <v>70.349467257351833</v>
          </cell>
          <cell r="TU60">
            <v>-6.505832855710203</v>
          </cell>
          <cell r="TV60">
            <v>2.0001592255356471</v>
          </cell>
          <cell r="TW60">
            <v>4.4403540153281256</v>
          </cell>
          <cell r="TX60">
            <v>4.3</v>
          </cell>
          <cell r="TY60">
            <v>1654.04383412624</v>
          </cell>
          <cell r="TZ60">
            <v>102.06500397657</v>
          </cell>
          <cell r="UA60">
            <v>2771.7334834586968</v>
          </cell>
          <cell r="UB60">
            <v>2648.6587044317448</v>
          </cell>
          <cell r="UC60">
            <v>4404264.6503207628</v>
          </cell>
          <cell r="UD60">
            <v>2684.21</v>
          </cell>
          <cell r="UE60">
            <v>4439800.9999999944</v>
          </cell>
          <cell r="UF60">
            <v>1072.910624860456</v>
          </cell>
          <cell r="UG60">
            <v>4.299255845802219</v>
          </cell>
          <cell r="UH60">
            <v>2685.88</v>
          </cell>
          <cell r="UI60">
            <v>3939.9495000000002</v>
          </cell>
          <cell r="UJ60">
            <v>5295.87</v>
          </cell>
          <cell r="UK60">
            <v>-6.2689469841903263</v>
          </cell>
          <cell r="UL60">
            <v>-6.2719618780293214</v>
          </cell>
          <cell r="UM60">
            <v>-6.2655511471652341</v>
          </cell>
          <cell r="UN60">
            <v>0.10237005026480669</v>
          </cell>
          <cell r="UO60">
            <v>1</v>
          </cell>
          <cell r="UP60">
            <v>1.18572581535343</v>
          </cell>
          <cell r="UQ60">
            <v>1.1184451768188499</v>
          </cell>
          <cell r="UR60">
            <v>509.95181000000002</v>
          </cell>
          <cell r="US60">
            <v>509.95181000000002</v>
          </cell>
          <cell r="UT60">
            <v>1.1122591736454499</v>
          </cell>
          <cell r="UU60" t="e">
            <v>#N/A</v>
          </cell>
          <cell r="UV60" t="e">
            <v>#N/A</v>
          </cell>
          <cell r="UW60">
            <v>5.5225305034738732E-3</v>
          </cell>
          <cell r="UX60">
            <v>1662.8282998302241</v>
          </cell>
          <cell r="UY60">
            <v>-0.79640554811040154</v>
          </cell>
          <cell r="UZ60">
            <v>1920.50790358375</v>
          </cell>
          <cell r="VA60">
            <v>1.515070729255519</v>
          </cell>
          <cell r="VB60">
            <v>2.040626406952506</v>
          </cell>
          <cell r="VC60">
            <v>1891.8451120482559</v>
          </cell>
          <cell r="VD60">
            <v>1882.1012485012509</v>
          </cell>
          <cell r="VE60">
            <v>63.582623659997509</v>
          </cell>
          <cell r="VF60">
            <v>63.242520040714354</v>
          </cell>
          <cell r="VG60">
            <v>-1.4133069363222011</v>
          </cell>
          <cell r="VH60">
            <v>-4.2537255508001692E-2</v>
          </cell>
          <cell r="VI60">
            <v>8.6140319999999999</v>
          </cell>
          <cell r="VJ60">
            <v>7.7</v>
          </cell>
          <cell r="VK60">
            <v>1701.42110579009</v>
          </cell>
          <cell r="VL60">
            <v>432.41789963574701</v>
          </cell>
          <cell r="VM60">
            <v>28060.688750371941</v>
          </cell>
          <cell r="VN60">
            <v>25643.532041994509</v>
          </cell>
          <cell r="VO60">
            <v>43445463.068255387</v>
          </cell>
          <cell r="VP60">
            <v>26039.3</v>
          </cell>
          <cell r="VQ60">
            <v>44303814.59999989</v>
          </cell>
          <cell r="VR60">
            <v>6025.3992194736502</v>
          </cell>
          <cell r="VS60">
            <v>-0.78923137655857456</v>
          </cell>
          <cell r="VT60">
            <v>25441.1</v>
          </cell>
          <cell r="VU60">
            <v>44369.972500000003</v>
          </cell>
          <cell r="VV60">
            <v>58984.2</v>
          </cell>
          <cell r="VW60">
            <v>-6.9302415634536558</v>
          </cell>
          <cell r="VX60">
            <v>-6.9390926160778701</v>
          </cell>
          <cell r="VY60">
            <v>-6.932561815736844</v>
          </cell>
          <cell r="VZ60">
            <v>5.8289003058164181E-2</v>
          </cell>
          <cell r="WA60">
            <v>1</v>
          </cell>
          <cell r="WB60">
            <v>0.96194395753890605</v>
          </cell>
          <cell r="WC60">
            <v>1.10980537805792</v>
          </cell>
          <cell r="WD60">
            <v>2131.3899999999899</v>
          </cell>
          <cell r="WE60">
            <v>2131.3899999999899</v>
          </cell>
          <cell r="WF60">
            <v>1.0397968586614399</v>
          </cell>
          <cell r="WG60">
            <v>-7.8923137655876989E-3</v>
          </cell>
          <cell r="WH60">
            <v>-7.3360975568193352E-3</v>
          </cell>
          <cell r="WI60">
            <v>6.9871259020527149E-3</v>
          </cell>
          <cell r="WJ60">
            <v>1694.207451497243</v>
          </cell>
          <cell r="WK60">
            <v>0.45398607330211499</v>
          </cell>
          <cell r="WL60">
            <v>55.016013683804303</v>
          </cell>
          <cell r="WM60">
            <v>-1.8275698232855351</v>
          </cell>
          <cell r="WN60">
            <v>-0.39307404753678998</v>
          </cell>
          <cell r="WO60">
            <v>56.040187234616873</v>
          </cell>
          <cell r="WP60">
            <v>55.233120747105829</v>
          </cell>
          <cell r="WQ60">
            <v>72.566456291094511</v>
          </cell>
          <cell r="WR60">
            <v>71.993617522232626</v>
          </cell>
          <cell r="WS60">
            <v>-3.1958131170483739</v>
          </cell>
          <cell r="WT60">
            <v>-0.21593576497460629</v>
          </cell>
          <cell r="WU60">
            <v>6.5117669999999999</v>
          </cell>
          <cell r="WV60">
            <v>6.9</v>
          </cell>
          <cell r="WW60">
            <v>1856.8269277679899</v>
          </cell>
          <cell r="WX60">
            <v>13.9566924951079</v>
          </cell>
          <cell r="WY60">
            <v>1572.6638580282349</v>
          </cell>
          <cell r="WZ60">
            <v>1470.255651900226</v>
          </cell>
          <cell r="XA60">
            <v>2736637.694389171</v>
          </cell>
          <cell r="XB60">
            <v>1475.8</v>
          </cell>
          <cell r="XC60">
            <v>2740305.1799999988</v>
          </cell>
          <cell r="XD60">
            <v>114.944331009894</v>
          </cell>
          <cell r="XE60">
            <v>0.2284224044459382</v>
          </cell>
          <cell r="XF60">
            <v>1475.8</v>
          </cell>
          <cell r="XG60">
            <v>2184.4490000000001</v>
          </cell>
          <cell r="XH60">
            <v>2871.59</v>
          </cell>
          <cell r="XI60">
            <v>-7.2882593794237076</v>
          </cell>
          <cell r="XJ60">
            <v>-7.2704216231986241</v>
          </cell>
          <cell r="XK60">
            <v>-7.2689441078935113</v>
          </cell>
          <cell r="XL60">
            <v>6.9737066579222171E-2</v>
          </cell>
          <cell r="XM60">
            <v>1</v>
          </cell>
          <cell r="XN60">
            <v>0.777977988727379</v>
          </cell>
          <cell r="XO60">
            <v>1.3412972888968699</v>
          </cell>
          <cell r="XP60">
            <v>73.792829999999995</v>
          </cell>
          <cell r="XQ60">
            <v>73.792829999999995</v>
          </cell>
          <cell r="XR60">
            <v>1.37526590818084</v>
          </cell>
          <cell r="XS60">
            <v>3.9663222498263213E-2</v>
          </cell>
          <cell r="XT60">
            <v>5.8636502914523464E-3</v>
          </cell>
          <cell r="XU60">
            <v>-1.8448146669207001E-2</v>
          </cell>
          <cell r="XV60">
            <v>1861.3345854866909</v>
          </cell>
          <cell r="XW60">
            <v>0.1913942915293676</v>
          </cell>
          <cell r="XX60">
            <v>67.740460453234704</v>
          </cell>
          <cell r="XY60">
            <v>-3.483058786751736</v>
          </cell>
          <cell r="XZ60">
            <v>-0.9950467898363069</v>
          </cell>
          <cell r="YA60">
            <v>70.185046896136413</v>
          </cell>
          <cell r="YB60">
            <v>68.421284245686181</v>
          </cell>
          <cell r="YC60">
            <v>59.84611347076293</v>
          </cell>
          <cell r="YD60">
            <v>59.883992901393533</v>
          </cell>
          <cell r="YE60">
            <v>-2.1707450000409518</v>
          </cell>
          <cell r="YF60">
            <v>-0.27623659385920257</v>
          </cell>
          <cell r="YG60">
            <v>5.8237719999999999</v>
          </cell>
          <cell r="YH60">
            <v>5.2</v>
          </cell>
          <cell r="YI60">
            <v>1453.6940294134799</v>
          </cell>
          <cell r="YJ60">
            <v>10.2332207197306</v>
          </cell>
          <cell r="YK60">
            <v>309.38346324590162</v>
          </cell>
          <cell r="YL60">
            <v>507.43104646889287</v>
          </cell>
          <cell r="YM60">
            <v>740264.46239784907</v>
          </cell>
          <cell r="YN60">
            <v>512.01</v>
          </cell>
          <cell r="YO60">
            <v>744305.87999999581</v>
          </cell>
          <cell r="YP60">
            <v>154.656887735846</v>
          </cell>
          <cell r="YQ60">
            <v>-2.0247398482546202</v>
          </cell>
          <cell r="YR60">
            <v>293.11</v>
          </cell>
          <cell r="YS60">
            <v>516.63800000000003</v>
          </cell>
          <cell r="YT60">
            <v>667.76</v>
          </cell>
          <cell r="YU60">
            <v>-6.3368743007043014</v>
          </cell>
          <cell r="YV60">
            <v>-6.3154389861176501</v>
          </cell>
          <cell r="YW60">
            <v>-6.297883690254503</v>
          </cell>
          <cell r="YX60">
            <v>5.66382700297643E-2</v>
          </cell>
          <cell r="YY60">
            <v>1</v>
          </cell>
          <cell r="YZ60">
            <v>1.31528847034035</v>
          </cell>
          <cell r="ZA60">
            <v>1.1956210432893799</v>
          </cell>
          <cell r="ZB60">
            <v>80.991919999999993</v>
          </cell>
          <cell r="ZC60">
            <v>80.991919999999993</v>
          </cell>
          <cell r="ZD60">
            <v>1.1648469456763499</v>
          </cell>
          <cell r="ZE60">
            <v>-2.024739848254729E-2</v>
          </cell>
          <cell r="ZF60">
            <v>-2.024739848254729E-2</v>
          </cell>
          <cell r="ZG60">
            <v>-0.13112810091794261</v>
          </cell>
          <cell r="ZH60">
            <v>1458.8473991672281</v>
          </cell>
          <cell r="ZI60">
            <v>-0.37833343567099659</v>
          </cell>
          <cell r="ZJ60">
            <v>32.726076599999899</v>
          </cell>
          <cell r="ZK60">
            <v>0.69493439092442877</v>
          </cell>
          <cell r="ZL60">
            <v>2.2460771659478911</v>
          </cell>
          <cell r="ZM60">
            <v>32.500221384472617</v>
          </cell>
          <cell r="ZN60">
            <v>32.007170844202342</v>
          </cell>
          <cell r="ZO60">
            <v>69.44836281905846</v>
          </cell>
          <cell r="ZP60">
            <v>69.693362830359789</v>
          </cell>
          <cell r="ZQ60">
            <v>1.962968249708918</v>
          </cell>
          <cell r="ZR60">
            <v>1.019029832933249</v>
          </cell>
          <cell r="ZS60">
            <v>6.5908659999999992</v>
          </cell>
          <cell r="ZT60">
            <v>6.5</v>
          </cell>
          <cell r="ZU60">
            <v>1858.35410284102</v>
          </cell>
          <cell r="ZV60">
            <v>7.7712660319222104</v>
          </cell>
          <cell r="ZW60">
            <v>973.92641420472125</v>
          </cell>
          <cell r="ZX60">
            <v>909.73622930588317</v>
          </cell>
          <cell r="ZY60">
            <v>1694038.0099170911</v>
          </cell>
          <cell r="ZZ60">
            <v>907.42</v>
          </cell>
          <cell r="AAA60">
            <v>1686307.6799999981</v>
          </cell>
          <cell r="AAB60">
            <v>84.736058360765369</v>
          </cell>
          <cell r="AAC60">
            <v>2.4778971167831441</v>
          </cell>
          <cell r="AAD60">
            <v>907.42</v>
          </cell>
          <cell r="AAE60">
            <v>1397.4449999999999</v>
          </cell>
          <cell r="AAF60">
            <v>1881.54</v>
          </cell>
          <cell r="AAG60">
            <v>-7.3854009505116576</v>
          </cell>
          <cell r="AAH60">
            <v>-7.3998906474570036</v>
          </cell>
          <cell r="AAI60">
            <v>-7.3952991639627976</v>
          </cell>
          <cell r="AAJ60">
            <v>6.652976190734583E-2</v>
          </cell>
          <cell r="AAK60">
            <v>1</v>
          </cell>
          <cell r="AAL60">
            <v>0.77315051720578998</v>
          </cell>
          <cell r="AAM60">
            <v>1.20308983203932</v>
          </cell>
          <cell r="AAN60">
            <v>39.372410000000002</v>
          </cell>
          <cell r="AAO60">
            <v>39.372410000000002</v>
          </cell>
          <cell r="AAP60">
            <v>1.2438059585539101</v>
          </cell>
          <cell r="AAQ60">
            <v>3.8356880464700323E-2</v>
          </cell>
          <cell r="AAR60">
            <v>1.487341373252949E-2</v>
          </cell>
          <cell r="AAS60">
            <v>1.456955464842678E-3</v>
          </cell>
          <cell r="AAT60">
            <v>1862.119980875797</v>
          </cell>
          <cell r="AAU60">
            <v>3.7051051067549252E-2</v>
          </cell>
          <cell r="AAV60">
            <v>18.126254584001799</v>
          </cell>
          <cell r="AAW60">
            <v>-0.75026206786371619</v>
          </cell>
          <cell r="AAX60">
            <v>1.3348756296982729</v>
          </cell>
          <cell r="AAY60">
            <v>18.263277023860699</v>
          </cell>
          <cell r="AAZ60">
            <v>17.88747898624699</v>
          </cell>
          <cell r="ABA60">
            <v>72.934696290410145</v>
          </cell>
          <cell r="ABB60">
            <v>72.399495817990982</v>
          </cell>
          <cell r="ABC60">
            <v>1.0405295183846699</v>
          </cell>
          <cell r="ABD60">
            <v>1.363763529146844</v>
          </cell>
          <cell r="ABE60">
            <v>3.5555029999999999</v>
          </cell>
          <cell r="ABF60">
            <v>3.5</v>
          </cell>
          <cell r="ABG60">
            <v>1847.840549</v>
          </cell>
          <cell r="ABH60">
            <v>3.3112947933142598</v>
          </cell>
          <cell r="ABI60">
            <v>316.95232277939641</v>
          </cell>
          <cell r="ABJ60">
            <v>305.68307343440517</v>
          </cell>
          <cell r="ABK60">
            <v>563843.89571159647</v>
          </cell>
          <cell r="ABL60">
            <v>308.12</v>
          </cell>
          <cell r="ABM60">
            <v>569356.62995788001</v>
          </cell>
          <cell r="ABN60">
            <v>32.682164729999897</v>
          </cell>
          <cell r="ABO60">
            <v>-2.733801620205023</v>
          </cell>
          <cell r="ABP60">
            <v>308.12</v>
          </cell>
          <cell r="ABQ60">
            <v>437.78250000000003</v>
          </cell>
          <cell r="ABR60">
            <v>553.58000000000004</v>
          </cell>
          <cell r="ABS60">
            <v>-6.9369993949500364</v>
          </cell>
          <cell r="ABT60">
            <v>-6.9291570659906823</v>
          </cell>
          <cell r="ABU60">
            <v>-6.9231442666081682</v>
          </cell>
          <cell r="ABV60">
            <v>7.0202443417920882E-2</v>
          </cell>
          <cell r="ABW60">
            <v>1</v>
          </cell>
          <cell r="ABX60">
            <v>0.90802469099344396</v>
          </cell>
          <cell r="ABY60">
            <v>1.13323797284242</v>
          </cell>
          <cell r="ABZ60">
            <v>20.541360000000001</v>
          </cell>
          <cell r="ACA60">
            <v>20.541360000000001</v>
          </cell>
          <cell r="ACB60">
            <v>1.02892063720578</v>
          </cell>
          <cell r="ACC60">
            <v>-2.73380162020509E-2</v>
          </cell>
          <cell r="ACD60">
            <v>-3.3358472865175688E-2</v>
          </cell>
          <cell r="ACE60">
            <v>-0.10483641847149069</v>
          </cell>
          <cell r="ACF60">
            <v>1844.537511929291</v>
          </cell>
          <cell r="ACG60">
            <v>-0.82949620275279967</v>
          </cell>
          <cell r="ACH60">
            <v>911.838695554384</v>
          </cell>
          <cell r="ACI60">
            <v>0.189760170264508</v>
          </cell>
          <cell r="ACJ60">
            <v>1.4620494825955399</v>
          </cell>
          <cell r="ACK60">
            <v>910.1116661071818</v>
          </cell>
          <cell r="ACL60">
            <v>898.6992675628909</v>
          </cell>
          <cell r="ACM60">
            <v>78.743927496163323</v>
          </cell>
          <cell r="ACN60">
            <v>78.134481612722638</v>
          </cell>
          <cell r="ACO60">
            <v>-1.4284656017547801</v>
          </cell>
          <cell r="ACP60">
            <v>0.28466828168651759</v>
          </cell>
          <cell r="ACQ60">
            <v>3.9009610000000001</v>
          </cell>
          <cell r="ACR60">
            <v>3.6</v>
          </cell>
          <cell r="ACS60">
            <v>1438.7401544024201</v>
          </cell>
          <cell r="ACT60">
            <v>186.40066351348401</v>
          </cell>
          <cell r="ACU60">
            <v>10532.98833349171</v>
          </cell>
          <cell r="ACV60">
            <v>10122.10056646765</v>
          </cell>
          <cell r="ACW60">
            <v>14598558.454876071</v>
          </cell>
          <cell r="ACX60">
            <v>10233</v>
          </cell>
          <cell r="ACY60">
            <v>14722627.999999961</v>
          </cell>
          <cell r="ACZ60">
            <v>2317.2244933042198</v>
          </cell>
          <cell r="ADA60">
            <v>2.6276518071046699</v>
          </cell>
          <cell r="ADB60">
            <v>10020</v>
          </cell>
          <cell r="ADC60">
            <v>13480.589</v>
          </cell>
          <cell r="ADD60">
            <v>17877</v>
          </cell>
          <cell r="ADE60">
            <v>-6.6245633099224737</v>
          </cell>
          <cell r="ADF60">
            <v>-6.6239446770307007</v>
          </cell>
          <cell r="ADG60">
            <v>-6.6209582660870332</v>
          </cell>
          <cell r="ADH60">
            <v>6.3768756185715827E-2</v>
          </cell>
          <cell r="ADI60">
            <v>1</v>
          </cell>
          <cell r="ADJ60">
            <v>1.1755448209283701</v>
          </cell>
          <cell r="ADK60">
            <v>1.1708200202568799</v>
          </cell>
          <cell r="ADL60">
            <v>1067.5989999999899</v>
          </cell>
          <cell r="ADM60">
            <v>1067.5989999999899</v>
          </cell>
          <cell r="ADN60">
            <v>1.08843014109736</v>
          </cell>
          <cell r="ADO60">
            <v>2.6276518071047601E-2</v>
          </cell>
          <cell r="ADP60">
            <v>1.469992088673564E-2</v>
          </cell>
          <cell r="ADQ60">
            <v>-8.7009976014201153E-3</v>
          </cell>
          <cell r="ADR60">
            <v>1442.245940851247</v>
          </cell>
          <cell r="ADS60">
            <v>-0.12670171471090841</v>
          </cell>
          <cell r="ADT60">
            <v>2666.0140004654399</v>
          </cell>
          <cell r="ADU60">
            <v>-1.121306027962699</v>
          </cell>
          <cell r="ADV60">
            <v>-3.9655532646387659E-2</v>
          </cell>
          <cell r="ADW60">
            <v>2696.247182653306</v>
          </cell>
          <cell r="ADX60">
            <v>2667.0716419311079</v>
          </cell>
          <cell r="ADY60">
            <v>60.480349722204188</v>
          </cell>
          <cell r="ADZ60">
            <v>60.35618801303886</v>
          </cell>
          <cell r="AEA60">
            <v>-0.79110079073689832</v>
          </cell>
          <cell r="AEB60">
            <v>1.5129432494368269</v>
          </cell>
          <cell r="AEC60">
            <v>2.8279969999999999</v>
          </cell>
          <cell r="AED60">
            <v>2.8</v>
          </cell>
          <cell r="AEE60">
            <v>2024.0960413944899</v>
          </cell>
          <cell r="AEF60">
            <v>505.65600474877499</v>
          </cell>
          <cell r="AEG60">
            <v>17996.825573756229</v>
          </cell>
          <cell r="AEH60">
            <v>17487.875886435169</v>
          </cell>
          <cell r="AEI60">
            <v>35261853.122613363</v>
          </cell>
          <cell r="AEJ60">
            <v>17528.900000000001</v>
          </cell>
          <cell r="AEK60">
            <v>35480177.099999867</v>
          </cell>
          <cell r="AEL60">
            <v>5096.4392550623297</v>
          </cell>
          <cell r="AEM60">
            <v>2.0620621846470839</v>
          </cell>
          <cell r="AEN60">
            <v>17528.900000000001</v>
          </cell>
          <cell r="AEO60">
            <v>29817.697515734999</v>
          </cell>
          <cell r="AEP60">
            <v>37630.449999999997</v>
          </cell>
          <cell r="AEQ60">
            <v>-6.399279393652229</v>
          </cell>
          <cell r="AER60">
            <v>-6.3827581214096272</v>
          </cell>
          <cell r="AES60">
            <v>-6.3839909217387252</v>
          </cell>
          <cell r="AET60">
            <v>6.2697844653418017E-2</v>
          </cell>
          <cell r="AEU60">
            <v>4.540184</v>
          </cell>
          <cell r="AEV60">
            <v>3.0688597498004699</v>
          </cell>
          <cell r="AEW60">
            <v>1.2533064540349399</v>
          </cell>
          <cell r="AEX60">
            <v>752.23250863841599</v>
          </cell>
          <cell r="AEY60">
            <v>3415.2739999999999</v>
          </cell>
          <cell r="AEZ60">
            <v>1.24167375955954</v>
          </cell>
          <cell r="AFA60">
            <v>4.7326205174896718E-2</v>
          </cell>
          <cell r="AFB60">
            <v>-5.3498424268381478E-3</v>
          </cell>
          <cell r="AFC60">
            <v>-1.6906116483459289E-2</v>
          </cell>
          <cell r="AFD60">
            <v>2016.359982859035</v>
          </cell>
          <cell r="AFE60">
            <v>-0.35036589963872711</v>
          </cell>
          <cell r="AFF60">
            <v>232.96475712297101</v>
          </cell>
          <cell r="AFG60">
            <v>1.122431182846495</v>
          </cell>
          <cell r="AFH60">
            <v>1.93883226152749</v>
          </cell>
          <cell r="AFI60">
            <v>230.37891237180719</v>
          </cell>
          <cell r="AFJ60">
            <v>228.5338687471837</v>
          </cell>
          <cell r="AFK60">
            <v>69.632635877240432</v>
          </cell>
          <cell r="AFL60">
            <v>69.34007179877969</v>
          </cell>
          <cell r="AFM60">
            <v>1.1400912065224309</v>
          </cell>
          <cell r="AFN60">
            <v>1.025231902848045</v>
          </cell>
          <cell r="AFO60">
            <v>6.0004960000000001</v>
          </cell>
          <cell r="AFP60">
            <v>6.5</v>
          </cell>
          <cell r="AFQ60">
            <v>1871.94154605934</v>
          </cell>
          <cell r="AFR60">
            <v>45.222076331952913</v>
          </cell>
          <cell r="AFS60">
            <v>5529.3759845403974</v>
          </cell>
          <cell r="AFT60">
            <v>5197.5859997630896</v>
          </cell>
          <cell r="AFU60">
            <v>9644809.0872005019</v>
          </cell>
          <cell r="AFV60">
            <v>5191.78</v>
          </cell>
          <cell r="AFW60">
            <v>9718708.6799999606</v>
          </cell>
          <cell r="AFX60">
            <v>616.62917721689598</v>
          </cell>
          <cell r="AFY60">
            <v>2.4698397597895378</v>
          </cell>
          <cell r="AFZ60">
            <v>5217.92</v>
          </cell>
          <cell r="AGA60">
            <v>7974.2865000000002</v>
          </cell>
          <cell r="AGB60">
            <v>10578.17</v>
          </cell>
          <cell r="AGC60">
            <v>-7.255822711950084</v>
          </cell>
          <cell r="AGD60">
            <v>-7.2621125232830499</v>
          </cell>
          <cell r="AGE60">
            <v>-7.2620231099841561</v>
          </cell>
          <cell r="AGF60">
            <v>6.7804753006570018E-2</v>
          </cell>
          <cell r="AGG60">
            <v>1</v>
          </cell>
          <cell r="AGH60">
            <v>0.82318540434585497</v>
          </cell>
          <cell r="AGI60">
            <v>1.1500589759101401</v>
          </cell>
          <cell r="AGJ60">
            <v>267.92320999999902</v>
          </cell>
          <cell r="AGK60">
            <v>267.92320999999902</v>
          </cell>
          <cell r="AGL60">
            <v>1.10782937158037</v>
          </cell>
          <cell r="AGM60">
            <v>2.1009587830746999E-2</v>
          </cell>
          <cell r="AGN60">
            <v>2.0343225704233289E-2</v>
          </cell>
          <cell r="AGO60">
            <v>8.9230882602706896E-3</v>
          </cell>
          <cell r="AGP60">
            <v>1855.6324200581039</v>
          </cell>
          <cell r="AGQ60">
            <v>0.16024492135529031</v>
          </cell>
          <cell r="AGR60">
            <v>1201.9334043962999</v>
          </cell>
          <cell r="AGS60">
            <v>-0.60606486255361247</v>
          </cell>
          <cell r="AGT60">
            <v>1.804364630404143</v>
          </cell>
          <cell r="AGU60">
            <v>1209.26231840425</v>
          </cell>
          <cell r="AGV60">
            <v>1180.630524791213</v>
          </cell>
          <cell r="AGW60">
            <v>61.767927451339077</v>
          </cell>
          <cell r="AGX60">
            <v>62.346053612486337</v>
          </cell>
          <cell r="AGY60">
            <v>-0.2098210507148757</v>
          </cell>
          <cell r="AGZ60">
            <v>-0.45128262746141351</v>
          </cell>
          <cell r="AHA60">
            <v>5.5201779999999996</v>
          </cell>
          <cell r="AHB60">
            <v>5.6</v>
          </cell>
          <cell r="AHC60">
            <v>1825.91682308082</v>
          </cell>
          <cell r="AHD60">
            <v>313.50069876427699</v>
          </cell>
          <cell r="AHE60">
            <v>9057.6128477032507</v>
          </cell>
          <cell r="AHF60">
            <v>8557.6164959591624</v>
          </cell>
          <cell r="AHG60">
            <v>15596090.29736802</v>
          </cell>
          <cell r="AHH60">
            <v>8471.1</v>
          </cell>
          <cell r="AHI60">
            <v>15467523.999999929</v>
          </cell>
          <cell r="AHJ60">
            <v>2465.4802525291998</v>
          </cell>
          <cell r="AHK60">
            <v>4.3845629874592396</v>
          </cell>
          <cell r="AHL60">
            <v>8471.1</v>
          </cell>
          <cell r="AHM60">
            <v>14527.965</v>
          </cell>
          <cell r="AHN60">
            <v>19065.22</v>
          </cell>
          <cell r="AHO60">
            <v>-6.4021275067927688</v>
          </cell>
          <cell r="AHP60">
            <v>-6.4288084539537884</v>
          </cell>
          <cell r="AHQ60">
            <v>-6.4014288974240259</v>
          </cell>
          <cell r="AHR60">
            <v>5.6535339047642512E-2</v>
          </cell>
          <cell r="AHS60">
            <v>4.9466700000000001</v>
          </cell>
          <cell r="AHT60">
            <v>2.8347568838850901</v>
          </cell>
          <cell r="AHU60">
            <v>1.3056988305625601</v>
          </cell>
          <cell r="AHV60">
            <v>324.37053613845211</v>
          </cell>
          <cell r="AHW60">
            <v>1604.5540000000001</v>
          </cell>
          <cell r="AHX60">
            <v>1.27114239536337</v>
          </cell>
          <cell r="AHY60">
            <v>4.338098380097552E-2</v>
          </cell>
          <cell r="AHZ60">
            <v>1.035374201408141E-2</v>
          </cell>
          <cell r="AIA60">
            <v>-2.841117739246533E-2</v>
          </cell>
          <cell r="AIB60">
            <v>1822.4806293589299</v>
          </cell>
          <cell r="AIC60">
            <v>0.27986799507115911</v>
          </cell>
          <cell r="AID60">
            <v>5390.5589972360985</v>
          </cell>
          <cell r="AIE60">
            <v>-1.389950013983166</v>
          </cell>
          <cell r="AIF60">
            <v>0.10070409982276821</v>
          </cell>
          <cell r="AIG60">
            <v>5466.5411872324321</v>
          </cell>
          <cell r="AIH60">
            <v>5385.1359445588987</v>
          </cell>
          <cell r="AII60">
            <v>77.713996495840775</v>
          </cell>
          <cell r="AIJ60">
            <v>77.186649339649321</v>
          </cell>
          <cell r="AIK60">
            <v>-1.332905030596798</v>
          </cell>
          <cell r="AIL60">
            <v>0.22517465835179001</v>
          </cell>
          <cell r="AIM60">
            <v>6.9383649999999992</v>
          </cell>
          <cell r="AIN60">
            <v>7.7</v>
          </cell>
          <cell r="AIO60">
            <v>1579.1331088007</v>
          </cell>
          <cell r="AIP60">
            <v>1305.13599449255</v>
          </cell>
          <cell r="AIQ60">
            <v>5878.7953764518443</v>
          </cell>
          <cell r="AIR60">
            <v>5470.9030956304914</v>
          </cell>
          <cell r="AIS60">
            <v>8659196.1303392164</v>
          </cell>
          <cell r="AIT60">
            <v>5463.2</v>
          </cell>
          <cell r="AIU60">
            <v>8627119.9999999832</v>
          </cell>
          <cell r="AIV60">
            <v>18933.199561480302</v>
          </cell>
          <cell r="AIW60">
            <v>3.2286645310504398</v>
          </cell>
          <cell r="AIX60">
            <v>5270.1</v>
          </cell>
          <cell r="AIY60">
            <v>7616.3370566624899</v>
          </cell>
          <cell r="AIZ60">
            <v>10599.41</v>
          </cell>
          <cell r="AJA60">
            <v>-5.2354047561795989</v>
          </cell>
          <cell r="AJB60">
            <v>-5.2257851170977201</v>
          </cell>
          <cell r="AJC60">
            <v>-5.2238200092969693</v>
          </cell>
          <cell r="AJD60">
            <v>5.0941503298858631E-2</v>
          </cell>
          <cell r="AJE60">
            <v>11.475770000000001</v>
          </cell>
          <cell r="AJF60">
            <v>13.5117197524911</v>
          </cell>
          <cell r="AJG60">
            <v>1.0526413912052399</v>
          </cell>
          <cell r="AJH60">
            <v>541.32690006857899</v>
          </cell>
          <cell r="AJI60">
            <v>6212.143</v>
          </cell>
          <cell r="AJJ60">
            <v>1.1144998116076701</v>
          </cell>
          <cell r="AJK60">
            <v>1.392161124819824E-3</v>
          </cell>
          <cell r="AJL60">
            <v>1.755830767652044E-3</v>
          </cell>
          <cell r="AJM60">
            <v>-1.8998923773315579E-2</v>
          </cell>
          <cell r="AJN60">
            <v>1582.7727121058231</v>
          </cell>
          <cell r="AJO60">
            <v>-0.21875287743293731</v>
          </cell>
          <cell r="AJP60">
            <v>53.126469564881397</v>
          </cell>
          <cell r="AJQ60">
            <v>2.024064332775199</v>
          </cell>
          <cell r="AJR60">
            <v>1.5519849435548181</v>
          </cell>
          <cell r="AJS60">
            <v>52.072488890069188</v>
          </cell>
          <cell r="AJT60">
            <v>52.314555539618887</v>
          </cell>
          <cell r="AJU60">
            <v>71.221799986785726</v>
          </cell>
          <cell r="AJV60">
            <v>70.810547834996783</v>
          </cell>
          <cell r="AJW60">
            <v>1.338362754388456</v>
          </cell>
          <cell r="AJX60">
            <v>1.3810948391400399</v>
          </cell>
          <cell r="AJY60">
            <v>5.2605570000000004</v>
          </cell>
          <cell r="AJZ60">
            <v>3.7</v>
          </cell>
          <cell r="AKA60">
            <v>1587.5696197929401</v>
          </cell>
          <cell r="AKB60">
            <v>10.803077118918401</v>
          </cell>
          <cell r="AKC60">
            <v>1135.864208660922</v>
          </cell>
          <cell r="AKD60">
            <v>1076.111424521715</v>
          </cell>
          <cell r="AKE60">
            <v>1720473.9305969239</v>
          </cell>
          <cell r="AKF60">
            <v>1100.19</v>
          </cell>
          <cell r="AKG60">
            <v>1746628.2199999951</v>
          </cell>
          <cell r="AKH60">
            <v>96.497749865895798</v>
          </cell>
          <cell r="AKI60">
            <v>4.4918801761137059</v>
          </cell>
          <cell r="AKJ60">
            <v>1100.19</v>
          </cell>
          <cell r="AKK60">
            <v>1604.0889999999999</v>
          </cell>
          <cell r="AKL60">
            <v>2120.54</v>
          </cell>
          <cell r="AKM60">
            <v>-6.9692351438163866</v>
          </cell>
          <cell r="AKN60">
            <v>-6.974986966985484</v>
          </cell>
          <cell r="AKO60">
            <v>-6.979466855481034</v>
          </cell>
          <cell r="AKP60">
            <v>9.6165539876520975E-2</v>
          </cell>
          <cell r="AKQ60">
            <v>1</v>
          </cell>
          <cell r="AKR60">
            <v>0.86164716108446504</v>
          </cell>
          <cell r="AKS60">
            <v>1.2037547483161599</v>
          </cell>
          <cell r="AKT60">
            <v>63.951239999999999</v>
          </cell>
          <cell r="AKU60">
            <v>63.951239999999999</v>
          </cell>
          <cell r="AKV60">
            <v>1.15696194621507</v>
          </cell>
          <cell r="AKW60">
            <v>1.532896082979346E-2</v>
          </cell>
          <cell r="AKX60">
            <v>2.62069170142189E-2</v>
          </cell>
          <cell r="AKY60">
            <v>2.0391473620540539E-2</v>
          </cell>
          <cell r="AKZ60">
            <v>1598.78790559407</v>
          </cell>
          <cell r="ALA60">
            <v>7.6205669325535297E-3</v>
          </cell>
          <cell r="ALB60">
            <v>102.30351684835</v>
          </cell>
          <cell r="ALC60">
            <v>0.48645407895557818</v>
          </cell>
          <cell r="ALD60">
            <v>-0.1655365876767845</v>
          </cell>
          <cell r="ALE60">
            <v>101.808266383812</v>
          </cell>
          <cell r="ALF60">
            <v>102.4731473998407</v>
          </cell>
          <cell r="ALG60">
            <v>60.689505518652297</v>
          </cell>
          <cell r="ALH60">
            <v>60.44089732189682</v>
          </cell>
          <cell r="ALI60">
            <v>0.6893989041294013</v>
          </cell>
          <cell r="ALJ60">
            <v>0.96353081099715965</v>
          </cell>
          <cell r="ALK60">
            <v>5.9527960000000002</v>
          </cell>
          <cell r="ALL60">
            <v>5.8</v>
          </cell>
          <cell r="ALM60">
            <v>1621.2344806619301</v>
          </cell>
          <cell r="ALN60">
            <v>21.267993686514199</v>
          </cell>
          <cell r="ALO60">
            <v>2573.343023772185</v>
          </cell>
          <cell r="ALP60">
            <v>2420.1571631867951</v>
          </cell>
          <cell r="ALQ60">
            <v>3918392.7859835578</v>
          </cell>
          <cell r="ALR60">
            <v>2434.06</v>
          </cell>
          <cell r="ALS60">
            <v>3946181.9999999781</v>
          </cell>
          <cell r="ALT60">
            <v>139.47169083893101</v>
          </cell>
          <cell r="ALU60">
            <v>4.4299687438688284</v>
          </cell>
          <cell r="ALV60">
            <v>2434.06</v>
          </cell>
          <cell r="ALW60">
            <v>4257.6188273099997</v>
          </cell>
          <cell r="ALX60">
            <v>5457.49</v>
          </cell>
          <cell r="ALY60">
            <v>-6.9726759331558057</v>
          </cell>
          <cell r="ALZ60">
            <v>-6.9803806941208153</v>
          </cell>
          <cell r="AMA60">
            <v>-6.9729351543222382</v>
          </cell>
          <cell r="AMB60">
            <v>0.1322655853570725</v>
          </cell>
          <cell r="AMC60">
            <v>1</v>
          </cell>
          <cell r="AMD60">
            <v>0.80031417040609598</v>
          </cell>
          <cell r="AME60">
            <v>1.21044890552065</v>
          </cell>
          <cell r="AMF60">
            <v>123.83318</v>
          </cell>
          <cell r="AMG60">
            <v>123.83318</v>
          </cell>
          <cell r="AMH60">
            <v>1.16920193162186</v>
          </cell>
          <cell r="AMI60">
            <v>-1.7914416653789789E-2</v>
          </cell>
          <cell r="AMJ60">
            <v>3.7790051884122662E-2</v>
          </cell>
          <cell r="AMK60">
            <v>-5.9845076537843964E-3</v>
          </cell>
          <cell r="AML60">
            <v>1619.0654250007169</v>
          </cell>
          <cell r="AMM60">
            <v>-0.1328227817462668</v>
          </cell>
          <cell r="AMN60">
            <v>2403.9065560398499</v>
          </cell>
          <cell r="AMO60">
            <v>-4.0445037367398129E-2</v>
          </cell>
          <cell r="AMP60">
            <v>0.72724302342994651</v>
          </cell>
          <cell r="AMQ60">
            <v>2404.8792103351111</v>
          </cell>
          <cell r="AMR60">
            <v>2386.5505337822879</v>
          </cell>
          <cell r="AMS60">
            <v>69.158086896119443</v>
          </cell>
          <cell r="AMT60">
            <v>69.07369737454222</v>
          </cell>
          <cell r="AMU60">
            <v>-0.91868100266694341</v>
          </cell>
          <cell r="AMV60">
            <v>0.28442821332719248</v>
          </cell>
          <cell r="AMW60">
            <v>4.3430549999999997</v>
          </cell>
          <cell r="AMX60">
            <v>4</v>
          </cell>
          <cell r="AMY60">
            <v>1525.0406770841601</v>
          </cell>
          <cell r="AMZ60">
            <v>417.87396809299997</v>
          </cell>
          <cell r="ANA60">
            <v>34691.80548608744</v>
          </cell>
          <cell r="ANB60">
            <v>33185.12129333365</v>
          </cell>
          <cell r="ANC60">
            <v>50438295.251436897</v>
          </cell>
          <cell r="AND60">
            <v>33344.821980000001</v>
          </cell>
          <cell r="ANE60">
            <v>50852209.889629982</v>
          </cell>
          <cell r="ANF60">
            <v>5197.1639360388099</v>
          </cell>
          <cell r="ANG60">
            <v>0.49948778420398909</v>
          </cell>
          <cell r="ANH60">
            <v>33349</v>
          </cell>
          <cell r="ANI60">
            <v>50224.335462999901</v>
          </cell>
          <cell r="ANJ60">
            <v>68491.453920063897</v>
          </cell>
          <cell r="ANK60">
            <v>-6.7435856909327114</v>
          </cell>
          <cell r="ANL60">
            <v>-6.7417660469138596</v>
          </cell>
          <cell r="ANM60">
            <v>-6.7378687948282083</v>
          </cell>
          <cell r="ANN60">
            <v>6.9421726216051707E-2</v>
          </cell>
          <cell r="ANO60">
            <v>0.86972099999999997</v>
          </cell>
          <cell r="ANP60">
            <v>1.0499285514032699</v>
          </cell>
          <cell r="ANQ60">
            <v>1.1533358982825599</v>
          </cell>
          <cell r="ANR60">
            <v>3117.3042849373501</v>
          </cell>
          <cell r="ANS60">
            <v>2711.1849999999999</v>
          </cell>
          <cell r="ANT60">
            <v>1.0617628078816099</v>
          </cell>
          <cell r="ANU60">
            <v>8.5332441542853438E-3</v>
          </cell>
          <cell r="ANV60">
            <v>4.286912585000289E-3</v>
          </cell>
          <cell r="ANW60">
            <v>-1.1967849349105039E-2</v>
          </cell>
          <cell r="ANX60">
            <v>1519.906912667188</v>
          </cell>
          <cell r="ANY60">
            <v>0.1423188369430006</v>
          </cell>
          <cell r="ANZ60">
            <v>23886.465232492101</v>
          </cell>
          <cell r="AOA60">
            <v>0.61143469895734714</v>
          </cell>
          <cell r="AOB60">
            <v>0.87587202437404699</v>
          </cell>
          <cell r="AOC60">
            <v>23741.302669983339</v>
          </cell>
          <cell r="AOD60">
            <v>23679.06690979638</v>
          </cell>
          <cell r="AOE60">
            <v>70.640637649870158</v>
          </cell>
          <cell r="AOF60">
            <v>70.277391734528152</v>
          </cell>
          <cell r="AOG60">
            <v>1.1223364071108579</v>
          </cell>
          <cell r="AOH60">
            <v>0.93776183154439252</v>
          </cell>
          <cell r="AOI60">
            <v>4.2397710000000002</v>
          </cell>
          <cell r="AOJ60">
            <v>3.6</v>
          </cell>
          <cell r="AOK60">
            <v>1680.42869361622</v>
          </cell>
          <cell r="AOL60">
            <v>5119.16410398279</v>
          </cell>
          <cell r="AOM60">
            <v>176526.80686151699</v>
          </cell>
          <cell r="AON60">
            <v>169042.47449697641</v>
          </cell>
          <cell r="AOO60">
            <v>284246359.97015369</v>
          </cell>
          <cell r="AOP60">
            <v>171051.41666666599</v>
          </cell>
          <cell r="AOQ60">
            <v>287439708.65036923</v>
          </cell>
          <cell r="AOR60">
            <v>54291.774963779098</v>
          </cell>
          <cell r="AOS60">
            <v>0.69232252472632982</v>
          </cell>
          <cell r="AOT60">
            <v>169033.90071464801</v>
          </cell>
          <cell r="AOU60">
            <v>251185.769</v>
          </cell>
          <cell r="AOV60">
            <v>337141</v>
          </cell>
          <cell r="AOW60">
            <v>-6.3944179345860688</v>
          </cell>
          <cell r="AOX60">
            <v>-6.394875174821788</v>
          </cell>
          <cell r="AOY60">
            <v>-6.3932519932513614</v>
          </cell>
          <cell r="AOZ60">
            <v>7.4542522826465202E-2</v>
          </cell>
          <cell r="APA60">
            <v>1.0811440000000001</v>
          </cell>
          <cell r="APB60">
            <v>1.53743116805049</v>
          </cell>
          <cell r="APC60">
            <v>1.2251285470786</v>
          </cell>
          <cell r="APD60">
            <v>25640.1635674803</v>
          </cell>
          <cell r="APE60">
            <v>27720.708999999999</v>
          </cell>
          <cell r="APF60">
            <v>1.0922560212161001</v>
          </cell>
          <cell r="APG60">
            <v>6.9232252472635029E-3</v>
          </cell>
          <cell r="APH60">
            <v>1.143631768328972E-2</v>
          </cell>
          <cell r="API60">
            <v>-1.109996516300457E-2</v>
          </cell>
          <cell r="APJ60">
            <v>1681.5085132656291</v>
          </cell>
          <cell r="APK60">
            <v>-7.2397377139910013E-2</v>
          </cell>
        </row>
        <row r="61">
          <cell r="A61">
            <v>2024</v>
          </cell>
          <cell r="B61">
            <v>410.70673712445898</v>
          </cell>
          <cell r="C61">
            <v>-1.171915696711878</v>
          </cell>
          <cell r="D61">
            <v>-0.39108751011803777</v>
          </cell>
          <cell r="E61">
            <v>415.57694861722052</v>
          </cell>
          <cell r="F61">
            <v>412.31926627667741</v>
          </cell>
          <cell r="G61">
            <v>71.751083263454007</v>
          </cell>
          <cell r="H61">
            <v>71.778951678300331</v>
          </cell>
          <cell r="I61">
            <v>-0.80756779444444149</v>
          </cell>
          <cell r="J61">
            <v>-3.136829176497713E-3</v>
          </cell>
          <cell r="K61">
            <v>5.0056250000000002</v>
          </cell>
          <cell r="L61">
            <v>5.2</v>
          </cell>
          <cell r="M61">
            <v>1522.66273803527</v>
          </cell>
          <cell r="N61">
            <v>95.042413255809009</v>
          </cell>
          <cell r="O61">
            <v>4986.260826734484</v>
          </cell>
          <cell r="P61">
            <v>4736.667308226256</v>
          </cell>
          <cell r="Q61">
            <v>7249669.8991366327</v>
          </cell>
          <cell r="R61">
            <v>4725.1400000000003</v>
          </cell>
          <cell r="S61">
            <v>7194794.6099999761</v>
          </cell>
          <cell r="T61">
            <v>1360.4426363754201</v>
          </cell>
          <cell r="U61">
            <v>1.626207269520098</v>
          </cell>
          <cell r="V61">
            <v>4590.6099999999997</v>
          </cell>
          <cell r="W61">
            <v>6946.6893986999994</v>
          </cell>
          <cell r="X61">
            <v>9180.74</v>
          </cell>
          <cell r="Y61">
            <v>-6.7703328915572714</v>
          </cell>
          <cell r="Z61">
            <v>-6.7653496234778023</v>
          </cell>
          <cell r="AA61">
            <v>-6.7634833169345159</v>
          </cell>
          <cell r="AB61">
            <v>6.2213270203551309E-2</v>
          </cell>
          <cell r="AC61">
            <v>1</v>
          </cell>
          <cell r="AD61">
            <v>1.14812715932419</v>
          </cell>
          <cell r="AE61">
            <v>1.1734407460035201</v>
          </cell>
          <cell r="AF61">
            <v>481.94002</v>
          </cell>
          <cell r="AG61">
            <v>481.94002</v>
          </cell>
          <cell r="AH61">
            <v>1.2222387830235499</v>
          </cell>
          <cell r="AI61">
            <v>1.6262072695199189E-2</v>
          </cell>
          <cell r="AJ61">
            <v>3.4910370911956992E-2</v>
          </cell>
          <cell r="AK61">
            <v>-3.2490745007698912E-2</v>
          </cell>
          <cell r="AL61">
            <v>1530.5423470519031</v>
          </cell>
          <cell r="AM61">
            <v>-0.48132486294093502</v>
          </cell>
          <cell r="AN61">
            <v>524.98370274323406</v>
          </cell>
          <cell r="AO61">
            <v>-0.2414885838679881</v>
          </cell>
          <cell r="AP61">
            <v>1.3203809993024509</v>
          </cell>
          <cell r="AQ61">
            <v>526.25454739728468</v>
          </cell>
          <cell r="AR61">
            <v>518.1422509128231</v>
          </cell>
          <cell r="AS61">
            <v>61.680138793211277</v>
          </cell>
          <cell r="AT61">
            <v>61.73040451329549</v>
          </cell>
          <cell r="AU61">
            <v>3.9207173818667229E-3</v>
          </cell>
          <cell r="AV61">
            <v>0.22329546546568929</v>
          </cell>
          <cell r="AW61">
            <v>5.5443749999999996</v>
          </cell>
          <cell r="AX61">
            <v>5.7</v>
          </cell>
          <cell r="AY61">
            <v>1597.2721430465001</v>
          </cell>
          <cell r="AZ61">
            <v>124.175697516133</v>
          </cell>
          <cell r="BA61">
            <v>5422.1245555598907</v>
          </cell>
          <cell r="BB61">
            <v>5121.5016372325672</v>
          </cell>
          <cell r="BC61">
            <v>8170067.4772380684</v>
          </cell>
          <cell r="BD61">
            <v>5108.8999999999996</v>
          </cell>
          <cell r="BE61">
            <v>8160303.6516102636</v>
          </cell>
          <cell r="BF61">
            <v>1416.15190364969</v>
          </cell>
          <cell r="BG61">
            <v>-5.1025158745694688</v>
          </cell>
          <cell r="BH61">
            <v>5188.3999999999996</v>
          </cell>
          <cell r="BI61">
            <v>8783.5558478999992</v>
          </cell>
          <cell r="BJ61">
            <v>11850</v>
          </cell>
          <cell r="BK61">
            <v>-6.6207420310608862</v>
          </cell>
          <cell r="BL61">
            <v>-6.6215984077547549</v>
          </cell>
          <cell r="BM61">
            <v>-6.619101486554273</v>
          </cell>
          <cell r="BN61">
            <v>7.0922269299037319E-2</v>
          </cell>
          <cell r="BO61">
            <v>1</v>
          </cell>
          <cell r="BP61">
            <v>1.12084461293444</v>
          </cell>
          <cell r="BQ61">
            <v>1.16952944785087</v>
          </cell>
          <cell r="BR61">
            <v>613.98389999999995</v>
          </cell>
          <cell r="BS61">
            <v>613.98389999999995</v>
          </cell>
          <cell r="BT61">
            <v>1.15976994615712</v>
          </cell>
          <cell r="BU61">
            <v>-5.10251587456945E-2</v>
          </cell>
          <cell r="BV61">
            <v>-1.304945052353172E-2</v>
          </cell>
          <cell r="BW61">
            <v>-2.4872240284090921E-2</v>
          </cell>
          <cell r="BX61">
            <v>1595.2484360920389</v>
          </cell>
          <cell r="BY61">
            <v>0.37799689555100269</v>
          </cell>
          <cell r="BZ61">
            <v>142.23135088607501</v>
          </cell>
          <cell r="CA61">
            <v>0.67335548824245528</v>
          </cell>
          <cell r="CB61">
            <v>1.465186217392578</v>
          </cell>
          <cell r="CC61">
            <v>141.28003402318899</v>
          </cell>
          <cell r="CD61">
            <v>140.17748962815631</v>
          </cell>
          <cell r="CE61">
            <v>75.682127619683882</v>
          </cell>
          <cell r="CF61">
            <v>75.254787477903477</v>
          </cell>
          <cell r="CG61">
            <v>2.490734177690435</v>
          </cell>
          <cell r="CH61">
            <v>1.5681779126997419</v>
          </cell>
          <cell r="CI61">
            <v>4.1480139999999999</v>
          </cell>
          <cell r="CJ61">
            <v>4.2</v>
          </cell>
          <cell r="CK61">
            <v>1625.27527936612</v>
          </cell>
          <cell r="CL61">
            <v>24.444694822429799</v>
          </cell>
          <cell r="CM61">
            <v>3652.2043074185822</v>
          </cell>
          <cell r="CN61">
            <v>3500.7103614382559</v>
          </cell>
          <cell r="CO61">
            <v>5708980.8999156458</v>
          </cell>
          <cell r="CP61">
            <v>3518.68</v>
          </cell>
          <cell r="CQ61">
            <v>5718823.6199999787</v>
          </cell>
          <cell r="CR61">
            <v>331.83102150115599</v>
          </cell>
          <cell r="CS61">
            <v>-3.054625673760516</v>
          </cell>
          <cell r="CT61">
            <v>3518.68</v>
          </cell>
          <cell r="CU61">
            <v>4853.1188909289694</v>
          </cell>
          <cell r="CV61">
            <v>6436.67</v>
          </cell>
          <cell r="CW61">
            <v>-7.1876919832399757</v>
          </cell>
          <cell r="CX61">
            <v>-7.1970637904142629</v>
          </cell>
          <cell r="CY61">
            <v>-7.1932832841763537</v>
          </cell>
          <cell r="CZ61">
            <v>4.8530867175987091E-2</v>
          </cell>
          <cell r="DA61">
            <v>1.95583</v>
          </cell>
          <cell r="DB61">
            <v>1.20065206168453</v>
          </cell>
          <cell r="DC61">
            <v>1.4262563569381701</v>
          </cell>
          <cell r="DD61">
            <v>103.721427731449</v>
          </cell>
          <cell r="DE61">
            <v>202.86148</v>
          </cell>
          <cell r="DF61">
            <v>1.39932307755233</v>
          </cell>
          <cell r="DG61">
            <v>3.7440279950851717E-2</v>
          </cell>
          <cell r="DH61">
            <v>1.7785745206309069E-2</v>
          </cell>
          <cell r="DI61">
            <v>0.1114209103585259</v>
          </cell>
          <cell r="DJ61">
            <v>1630.806410836607</v>
          </cell>
          <cell r="DK61">
            <v>-5.5665807482951912E-2</v>
          </cell>
          <cell r="DL61">
            <v>28.4022898174806</v>
          </cell>
          <cell r="DM61">
            <v>2.752607128773676</v>
          </cell>
          <cell r="DN61">
            <v>3.2207153128730459</v>
          </cell>
          <cell r="DO61">
            <v>27.641429848963071</v>
          </cell>
          <cell r="DP61">
            <v>27.51607536470777</v>
          </cell>
          <cell r="DQ61">
            <v>70.24801887283887</v>
          </cell>
          <cell r="DR61">
            <v>70.362056252874865</v>
          </cell>
          <cell r="DS61">
            <v>0.48085373527086972</v>
          </cell>
          <cell r="DT61">
            <v>0.95685005459502648</v>
          </cell>
          <cell r="DU61">
            <v>6.9341499999999998</v>
          </cell>
          <cell r="DV61">
            <v>4.9000000000000004</v>
          </cell>
          <cell r="DW61">
            <v>1845.51149333226</v>
          </cell>
          <cell r="DX61">
            <v>5.8273840611406396</v>
          </cell>
          <cell r="DY61">
            <v>526.00497928020764</v>
          </cell>
          <cell r="DZ61">
            <v>489.53100500944907</v>
          </cell>
          <cell r="EA61">
            <v>903636.23151358648</v>
          </cell>
          <cell r="EB61">
            <v>499.42</v>
          </cell>
          <cell r="EC61">
            <v>921685.3499999973</v>
          </cell>
          <cell r="ED61">
            <v>65.369764023929804</v>
          </cell>
          <cell r="EE61">
            <v>-0.50924900508724225</v>
          </cell>
          <cell r="EF61">
            <v>499.42</v>
          </cell>
          <cell r="EG61">
            <v>747.56908381101505</v>
          </cell>
          <cell r="EH61">
            <v>973.13</v>
          </cell>
          <cell r="EI61">
            <v>-7.0436246343781583</v>
          </cell>
          <cell r="EJ61">
            <v>-7.0551747648210483</v>
          </cell>
          <cell r="EK61">
            <v>-7.0579236147616031</v>
          </cell>
          <cell r="EL61">
            <v>5.2393689491770937E-2</v>
          </cell>
          <cell r="EM61">
            <v>1</v>
          </cell>
          <cell r="EN61">
            <v>0.91089101712116105</v>
          </cell>
          <cell r="EO61">
            <v>1.1818666810216101</v>
          </cell>
          <cell r="EP61">
            <v>33.567720000000001</v>
          </cell>
          <cell r="EQ61">
            <v>33.567720000000001</v>
          </cell>
          <cell r="ER61">
            <v>1.07560715452569</v>
          </cell>
          <cell r="ES61">
            <v>1.369845687417535E-2</v>
          </cell>
          <cell r="ET61">
            <v>3.2904634316414699E-3</v>
          </cell>
          <cell r="EU61">
            <v>8.0125432374963279E-2</v>
          </cell>
          <cell r="EV61">
            <v>1845.9223670544509</v>
          </cell>
          <cell r="EW61">
            <v>0.38997946623899882</v>
          </cell>
          <cell r="EX61">
            <v>6302.1499988684809</v>
          </cell>
          <cell r="EY61">
            <v>-1.6613140162021309</v>
          </cell>
          <cell r="EZ61">
            <v>-1.0635089867572329</v>
          </cell>
          <cell r="FA61">
            <v>6408.6172555801832</v>
          </cell>
          <cell r="FB61">
            <v>6369.8943982407163</v>
          </cell>
          <cell r="FC61">
            <v>67.53587850789674</v>
          </cell>
          <cell r="FD61">
            <v>67.58924588426801</v>
          </cell>
          <cell r="FE61">
            <v>0.45465805176103657</v>
          </cell>
          <cell r="FF61">
            <v>0.28986337190657352</v>
          </cell>
          <cell r="FG61">
            <v>2.5170789999999998</v>
          </cell>
          <cell r="FH61">
            <v>2.6</v>
          </cell>
          <cell r="FI61">
            <v>1770.7091865246</v>
          </cell>
          <cell r="FJ61">
            <v>1711.48400398391</v>
          </cell>
          <cell r="FK61">
            <v>5552.864945244808</v>
          </cell>
          <cell r="FL61">
            <v>5413.0949478096891</v>
          </cell>
          <cell r="FM61">
            <v>9585878.8903467134</v>
          </cell>
          <cell r="FN61">
            <v>5404.22</v>
          </cell>
          <cell r="FO61">
            <v>9569301.9999999739</v>
          </cell>
          <cell r="FP61">
            <v>17295.093062913998</v>
          </cell>
          <cell r="FQ61">
            <v>-0.84648630015224935</v>
          </cell>
          <cell r="FR61">
            <v>5404.22</v>
          </cell>
          <cell r="FS61">
            <v>8215.6042319999997</v>
          </cell>
          <cell r="FT61">
            <v>10890.17</v>
          </cell>
          <cell r="FU61">
            <v>-5.1148622479043722</v>
          </cell>
          <cell r="FV61">
            <v>-5.0977975310150434</v>
          </cell>
          <cell r="FW61">
            <v>-5.0992345819040299</v>
          </cell>
          <cell r="FX61">
            <v>8.3659649697460009E-2</v>
          </cell>
          <cell r="FY61">
            <v>25.119796879999999</v>
          </cell>
          <cell r="FZ61">
            <v>20.348099169911599</v>
          </cell>
          <cell r="GA61">
            <v>1.3381294788320599</v>
          </cell>
          <cell r="GB61">
            <v>318.89823943512698</v>
          </cell>
          <cell r="GC61">
            <v>8010.6589999999997</v>
          </cell>
          <cell r="GD61">
            <v>1.2260191902527799</v>
          </cell>
          <cell r="GE61">
            <v>2.0253377223118131E-2</v>
          </cell>
          <cell r="GF61">
            <v>5.3313556788917313E-3</v>
          </cell>
          <cell r="GG61">
            <v>-9.2156991865453737E-3</v>
          </cell>
          <cell r="GH61">
            <v>1770.868418671552</v>
          </cell>
          <cell r="GI61">
            <v>0.1982716927639849</v>
          </cell>
          <cell r="GJ61">
            <v>3606.9226715480399</v>
          </cell>
          <cell r="GK61">
            <v>-1.366464555883973</v>
          </cell>
          <cell r="GL61">
            <v>-0.8225013654236335</v>
          </cell>
          <cell r="GM61">
            <v>3656.8928157215419</v>
          </cell>
          <cell r="GN61">
            <v>3636.835694795951</v>
          </cell>
          <cell r="GO61">
            <v>75.14930446948506</v>
          </cell>
          <cell r="GP61">
            <v>75.170463649471301</v>
          </cell>
          <cell r="GQ61">
            <v>-0.19908103166326191</v>
          </cell>
          <cell r="GR61">
            <v>0.29250202451907009</v>
          </cell>
          <cell r="GS61">
            <v>3.1618140000000001</v>
          </cell>
          <cell r="GT61">
            <v>3.4</v>
          </cell>
          <cell r="GU61">
            <v>1331.7932902217699</v>
          </cell>
          <cell r="GV61">
            <v>711.06758276981998</v>
          </cell>
          <cell r="GW61">
            <v>47717.365357023562</v>
          </cell>
          <cell r="GX61">
            <v>46208.631018734042</v>
          </cell>
          <cell r="GY61">
            <v>61631971.779121548</v>
          </cell>
          <cell r="GZ61">
            <v>46082</v>
          </cell>
          <cell r="HA61">
            <v>61371698.399999604</v>
          </cell>
          <cell r="HB61">
            <v>10215.68</v>
          </cell>
          <cell r="HC61">
            <v>-0.61316691991926131</v>
          </cell>
          <cell r="HD61">
            <v>45878</v>
          </cell>
          <cell r="HE61">
            <v>63478.875931290298</v>
          </cell>
          <cell r="HF61">
            <v>84717</v>
          </cell>
          <cell r="HG61">
            <v>-6.6965760102808876</v>
          </cell>
          <cell r="HH61">
            <v>-6.6874631598653123</v>
          </cell>
          <cell r="HI61">
            <v>-6.6855679230190797</v>
          </cell>
          <cell r="HJ61">
            <v>6.8814302221007123E-2</v>
          </cell>
          <cell r="HK61">
            <v>1</v>
          </cell>
          <cell r="HL61">
            <v>1.1154041051499699</v>
          </cell>
          <cell r="HM61">
            <v>1.19361028556573</v>
          </cell>
          <cell r="HN61">
            <v>4305.26</v>
          </cell>
          <cell r="HO61">
            <v>4305.26</v>
          </cell>
          <cell r="HP61">
            <v>1.1753948946783599</v>
          </cell>
          <cell r="HQ61">
            <v>-6.1316691991918941E-3</v>
          </cell>
          <cell r="HR61">
            <v>-2.2054002220702369E-3</v>
          </cell>
          <cell r="HS61">
            <v>-5.1969375867996097E-2</v>
          </cell>
          <cell r="HT61">
            <v>1333.7761890010231</v>
          </cell>
          <cell r="HU61">
            <v>-0.28114586924957718</v>
          </cell>
          <cell r="HV61">
            <v>2695.7055757100002</v>
          </cell>
          <cell r="HW61">
            <v>-0.81344228145694419</v>
          </cell>
          <cell r="HX61">
            <v>1.1760529432011999</v>
          </cell>
          <cell r="HY61">
            <v>2717.8134191928252</v>
          </cell>
          <cell r="HZ61">
            <v>2664.371160261936</v>
          </cell>
          <cell r="IA61">
            <v>77.799361635744987</v>
          </cell>
          <cell r="IB61">
            <v>76.887175874596011</v>
          </cell>
          <cell r="IC61">
            <v>2.594932334843048</v>
          </cell>
          <cell r="ID61">
            <v>1.0389337654858719</v>
          </cell>
          <cell r="IE61">
            <v>4.4952490000000003</v>
          </cell>
          <cell r="IF61">
            <v>6.2</v>
          </cell>
          <cell r="IG61">
            <v>1377.8078644134901</v>
          </cell>
          <cell r="IH61">
            <v>558.27658481479295</v>
          </cell>
          <cell r="II61">
            <v>3402.3110513073839</v>
          </cell>
          <cell r="IJ61">
            <v>3249.368697796599</v>
          </cell>
          <cell r="IK61">
            <v>4477486.7934210468</v>
          </cell>
          <cell r="IL61">
            <v>3229.23</v>
          </cell>
          <cell r="IM61">
            <v>4449258.4899999741</v>
          </cell>
          <cell r="IN61">
            <v>6173.7893108337503</v>
          </cell>
          <cell r="IO61">
            <v>1.245707638380567</v>
          </cell>
          <cell r="IP61">
            <v>3186.76</v>
          </cell>
          <cell r="IQ61">
            <v>4425.0696069999995</v>
          </cell>
          <cell r="IR61">
            <v>5976.81</v>
          </cell>
          <cell r="IS61">
            <v>-5.1057697752099296</v>
          </cell>
          <cell r="IT61">
            <v>-5.0990703968718867</v>
          </cell>
          <cell r="IU61">
            <v>-5.1017129829333392</v>
          </cell>
          <cell r="IV61">
            <v>7.541147659390382E-2</v>
          </cell>
          <cell r="IW61">
            <v>7.458913671875</v>
          </cell>
          <cell r="IX61">
            <v>9.7425393103668796</v>
          </cell>
          <cell r="IY61">
            <v>1.0976778577591</v>
          </cell>
          <cell r="IZ61">
            <v>396.95939653578199</v>
          </cell>
          <cell r="JA61">
            <v>2960.8858700000001</v>
          </cell>
          <cell r="JB61">
            <v>1.06714133336329</v>
          </cell>
          <cell r="JC61">
            <v>-3.4452597164133508E-4</v>
          </cell>
          <cell r="JD61">
            <v>-3.8807257598357939E-3</v>
          </cell>
          <cell r="JE61">
            <v>-1.7384338636281839E-2</v>
          </cell>
          <cell r="JF61">
            <v>1377.9559076990049</v>
          </cell>
          <cell r="JG61">
            <v>-9.4706350299422759E-2</v>
          </cell>
          <cell r="JH61">
            <v>28.891908128869598</v>
          </cell>
          <cell r="JI61">
            <v>-4.2862748963688686</v>
          </cell>
          <cell r="JJ61">
            <v>-2.5038425857223379</v>
          </cell>
          <cell r="JK61">
            <v>30.185752458790802</v>
          </cell>
          <cell r="JL61">
            <v>29.633894191442842</v>
          </cell>
          <cell r="JM61">
            <v>72.996910555859415</v>
          </cell>
          <cell r="JN61">
            <v>72.112320309192285</v>
          </cell>
          <cell r="JO61">
            <v>-1.6739886865439151</v>
          </cell>
          <cell r="JP61">
            <v>-1.699080247839291</v>
          </cell>
          <cell r="JQ61">
            <v>6.8351199999999999</v>
          </cell>
          <cell r="JR61">
            <v>7.6</v>
          </cell>
          <cell r="JS61">
            <v>1691.8120140393401</v>
          </cell>
          <cell r="JT61">
            <v>8.0042996964314703</v>
          </cell>
          <cell r="JU61">
            <v>738.63409937694894</v>
          </cell>
          <cell r="JV61">
            <v>688.14757232361524</v>
          </cell>
          <cell r="JW61">
            <v>1165465.75408845</v>
          </cell>
          <cell r="JX61">
            <v>690.87</v>
          </cell>
          <cell r="JY61">
            <v>1168822.1661393589</v>
          </cell>
          <cell r="JZ61">
            <v>87.502568237237895</v>
          </cell>
          <cell r="KA61">
            <v>-2.6140760244881331</v>
          </cell>
          <cell r="KB61">
            <v>690.87</v>
          </cell>
          <cell r="KC61">
            <v>1024.2828079999999</v>
          </cell>
          <cell r="KD61">
            <v>1374.69</v>
          </cell>
          <cell r="KE61">
            <v>-7.2830019077742998</v>
          </cell>
          <cell r="KF61">
            <v>-7.2440341604071046</v>
          </cell>
          <cell r="KG61">
            <v>-7.2373241904052801</v>
          </cell>
          <cell r="KH61">
            <v>6.3322457283176106E-2</v>
          </cell>
          <cell r="KI61">
            <v>1</v>
          </cell>
          <cell r="KJ61">
            <v>0.915941488501962</v>
          </cell>
          <cell r="KK61">
            <v>1.3675133474663199</v>
          </cell>
          <cell r="KL61">
            <v>39.510069999999999</v>
          </cell>
          <cell r="KM61">
            <v>39.510069999999999</v>
          </cell>
          <cell r="KN61">
            <v>1.41060429057648</v>
          </cell>
          <cell r="KO61">
            <v>2.7983508463196579E-2</v>
          </cell>
          <cell r="KP61">
            <v>-3.3867812879977998E-3</v>
          </cell>
          <cell r="KQ61">
            <v>-7.2283335125187975E-2</v>
          </cell>
          <cell r="KR61">
            <v>1693.627647559827</v>
          </cell>
          <cell r="KS61">
            <v>-0.20599555157748689</v>
          </cell>
          <cell r="KT61">
            <v>201.4591035</v>
          </cell>
          <cell r="KU61">
            <v>1.7744259718667219</v>
          </cell>
          <cell r="KV61">
            <v>2.2404271505412021</v>
          </cell>
          <cell r="KW61">
            <v>197.9466860915422</v>
          </cell>
          <cell r="KX61">
            <v>197.04446578980631</v>
          </cell>
          <cell r="KY61">
            <v>72.816186135896231</v>
          </cell>
          <cell r="KZ61">
            <v>72.814025455308695</v>
          </cell>
          <cell r="LA61">
            <v>1.031742148041648</v>
          </cell>
          <cell r="LB61">
            <v>0.71031910150223254</v>
          </cell>
          <cell r="LC61">
            <v>9.2074820000000006</v>
          </cell>
          <cell r="LD61">
            <v>10.1</v>
          </cell>
          <cell r="LE61">
            <v>2002.47186961997</v>
          </cell>
          <cell r="LF61">
            <v>32.487513761131801</v>
          </cell>
          <cell r="LG61">
            <v>5679.130699051384</v>
          </cell>
          <cell r="LH61">
            <v>5156.2257621797526</v>
          </cell>
          <cell r="LI61">
            <v>10293678.40469167</v>
          </cell>
          <cell r="LJ61">
            <v>5105.6899999999996</v>
          </cell>
          <cell r="LK61">
            <v>10224000.599999979</v>
          </cell>
          <cell r="LL61">
            <v>775.5044078719659</v>
          </cell>
          <cell r="LM61">
            <v>2.3182349136845031</v>
          </cell>
          <cell r="LN61">
            <v>5069.76</v>
          </cell>
          <cell r="LO61">
            <v>7799.50107625499</v>
          </cell>
          <cell r="LP61">
            <v>10531.29</v>
          </cell>
          <cell r="LQ61">
            <v>-7.5143049170739857</v>
          </cell>
          <cell r="LR61">
            <v>-7.5265500374784349</v>
          </cell>
          <cell r="LS61">
            <v>-7.5363083874862529</v>
          </cell>
          <cell r="LT61">
            <v>3.5076212650822572E-2</v>
          </cell>
          <cell r="LU61">
            <v>1</v>
          </cell>
          <cell r="LV61">
            <v>0.81159474940124199</v>
          </cell>
          <cell r="LW61">
            <v>1.17926366132171</v>
          </cell>
          <cell r="LX61">
            <v>237.57339999999999</v>
          </cell>
          <cell r="LY61">
            <v>237.57339999999999</v>
          </cell>
          <cell r="LZ61">
            <v>1.0418928871559601</v>
          </cell>
          <cell r="MA61">
            <v>1.2955092288471569E-2</v>
          </cell>
          <cell r="MB61">
            <v>-1.844766713199639E-3</v>
          </cell>
          <cell r="MC61">
            <v>6.0470365080624401E-2</v>
          </cell>
          <cell r="MD61">
            <v>1996.3591354347709</v>
          </cell>
          <cell r="ME61">
            <v>0.17020447623623541</v>
          </cell>
          <cell r="MF61">
            <v>1354.7199967906399</v>
          </cell>
          <cell r="MG61">
            <v>1.4699025047763661</v>
          </cell>
          <cell r="MH61">
            <v>1.5598433740789059</v>
          </cell>
          <cell r="MI61">
            <v>1335.09539612189</v>
          </cell>
          <cell r="MJ61">
            <v>1333.9130425799819</v>
          </cell>
          <cell r="MK61">
            <v>65.809013927606287</v>
          </cell>
          <cell r="ML61">
            <v>65.559174072886307</v>
          </cell>
          <cell r="MM61">
            <v>1.4236890048325179</v>
          </cell>
          <cell r="MN61">
            <v>0.70785034344273967</v>
          </cell>
          <cell r="MO61">
            <v>11.808972000000001</v>
          </cell>
          <cell r="MP61">
            <v>11.4</v>
          </cell>
          <cell r="MQ61">
            <v>1633.5310099846299</v>
          </cell>
          <cell r="MR61">
            <v>259.48000515466498</v>
          </cell>
          <cell r="MS61">
            <v>24594.309513854601</v>
          </cell>
          <cell r="MT61">
            <v>21689.974389770181</v>
          </cell>
          <cell r="MU61">
            <v>35553897.933995731</v>
          </cell>
          <cell r="MV61">
            <v>21873.599999999999</v>
          </cell>
          <cell r="MW61">
            <v>35731203.899999797</v>
          </cell>
          <cell r="MX61">
            <v>4595.0158144338093</v>
          </cell>
          <cell r="MY61">
            <v>-0.84473113094487573</v>
          </cell>
          <cell r="MZ61">
            <v>21976.1</v>
          </cell>
          <cell r="NA61">
            <v>37514.672601749888</v>
          </cell>
          <cell r="NB61">
            <v>48831.65</v>
          </cell>
          <cell r="NC61">
            <v>-7.0446022497050436</v>
          </cell>
          <cell r="ND61">
            <v>-7.0519076712971263</v>
          </cell>
          <cell r="NE61">
            <v>-7.0559608212788909</v>
          </cell>
          <cell r="NF61">
            <v>4.4812507448769613E-2</v>
          </cell>
          <cell r="NG61">
            <v>1</v>
          </cell>
          <cell r="NH61">
            <v>0.89781979713164295</v>
          </cell>
          <cell r="NI61">
            <v>1.1748752537576601</v>
          </cell>
          <cell r="NJ61">
            <v>1591.627</v>
          </cell>
          <cell r="NK61">
            <v>1591.627</v>
          </cell>
          <cell r="NL61">
            <v>1.13850162616735</v>
          </cell>
          <cell r="NM61">
            <v>4.1108403521135373E-4</v>
          </cell>
          <cell r="NN61">
            <v>1.6714268995376481E-4</v>
          </cell>
          <cell r="NO61">
            <v>1.0580790301072909E-2</v>
          </cell>
          <cell r="NP61">
            <v>1639.1857959391741</v>
          </cell>
          <cell r="NQ61">
            <v>-0.14783528558079961</v>
          </cell>
          <cell r="NR61">
            <v>241.92497379775401</v>
          </cell>
          <cell r="NS61">
            <v>-2.9354196775343122</v>
          </cell>
          <cell r="NT61">
            <v>-1.2777738823922189</v>
          </cell>
          <cell r="NU61">
            <v>249.24125050974979</v>
          </cell>
          <cell r="NV61">
            <v>245.05623840932111</v>
          </cell>
          <cell r="NW61">
            <v>71.776233237219813</v>
          </cell>
          <cell r="NX61">
            <v>71.488629954857259</v>
          </cell>
          <cell r="NY61">
            <v>-0.40086507151979589</v>
          </cell>
          <cell r="NZ61">
            <v>-7.9947909867161826E-2</v>
          </cell>
          <cell r="OA61">
            <v>7.07585</v>
          </cell>
          <cell r="OB61">
            <v>8.4</v>
          </cell>
          <cell r="OC61">
            <v>1557.20778040356</v>
          </cell>
          <cell r="OD61">
            <v>51.829987519204813</v>
          </cell>
          <cell r="OE61">
            <v>2990.6974923681751</v>
          </cell>
          <cell r="OF61">
            <v>2779.080223854442</v>
          </cell>
          <cell r="OG61">
            <v>4323258.6663312363</v>
          </cell>
          <cell r="OH61">
            <v>2750.5</v>
          </cell>
          <cell r="OI61">
            <v>4283099.9999999916</v>
          </cell>
          <cell r="OJ61">
            <v>803.89610158693608</v>
          </cell>
          <cell r="OK61">
            <v>-2.905805507494907</v>
          </cell>
          <cell r="OL61">
            <v>2745.1</v>
          </cell>
          <cell r="OM61">
            <v>4183.4589560000004</v>
          </cell>
          <cell r="ON61">
            <v>5617.1</v>
          </cell>
          <cell r="OO61">
            <v>-6.7783088023111189</v>
          </cell>
          <cell r="OP61">
            <v>-6.7584505050647357</v>
          </cell>
          <cell r="OQ61">
            <v>-6.7545812048289138</v>
          </cell>
          <cell r="OR61">
            <v>6.1278168849436862E-2</v>
          </cell>
          <cell r="OS61">
            <v>1</v>
          </cell>
          <cell r="OT61">
            <v>1.20010201034602</v>
          </cell>
          <cell r="OU61">
            <v>1.14156052459005</v>
          </cell>
          <cell r="OV61">
            <v>276.17200000000003</v>
          </cell>
          <cell r="OW61">
            <v>276.17200000000003</v>
          </cell>
          <cell r="OX61">
            <v>1.15151458209871</v>
          </cell>
          <cell r="OY61">
            <v>-2.0067462354842028E-2</v>
          </cell>
          <cell r="OZ61">
            <v>-1.133192353693249E-2</v>
          </cell>
          <cell r="PA61">
            <v>-7.1786595656271115E-2</v>
          </cell>
          <cell r="PB61">
            <v>1555.6437087429949</v>
          </cell>
          <cell r="PC61">
            <v>-0.22137611180865771</v>
          </cell>
          <cell r="PD61">
            <v>2595.24520911638</v>
          </cell>
          <cell r="PE61">
            <v>-2.647747366389952E-2</v>
          </cell>
          <cell r="PF61">
            <v>0.56741249584022491</v>
          </cell>
          <cell r="PG61">
            <v>2595.9325464727049</v>
          </cell>
          <cell r="PH61">
            <v>2580.6025477922358</v>
          </cell>
          <cell r="PI61">
            <v>66.188321715098439</v>
          </cell>
          <cell r="PJ61">
            <v>65.856195406078186</v>
          </cell>
          <cell r="PK61">
            <v>0.1211585954252747</v>
          </cell>
          <cell r="PL61">
            <v>-5.3533910116598797E-2</v>
          </cell>
          <cell r="PM61">
            <v>7.6828370000000001</v>
          </cell>
          <cell r="PN61">
            <v>7.4</v>
          </cell>
          <cell r="PO61">
            <v>1493.0489148040999</v>
          </cell>
          <cell r="PP61">
            <v>565.33859599163191</v>
          </cell>
          <cell r="PQ61">
            <v>32877.389123539608</v>
          </cell>
          <cell r="PR61">
            <v>30351.472907322339</v>
          </cell>
          <cell r="PS61">
            <v>45349305.672799639</v>
          </cell>
          <cell r="PT61">
            <v>30598</v>
          </cell>
          <cell r="PU61">
            <v>45684310.695175849</v>
          </cell>
          <cell r="PV61">
            <v>8140.7265575798801</v>
          </cell>
          <cell r="PW61">
            <v>-1.0123971955957161</v>
          </cell>
          <cell r="PX61">
            <v>31141</v>
          </cell>
          <cell r="PY61">
            <v>49923.0010492</v>
          </cell>
          <cell r="PZ61">
            <v>68527</v>
          </cell>
          <cell r="QA61">
            <v>-6.754408431353764</v>
          </cell>
          <cell r="QB61">
            <v>-6.7467693201629508</v>
          </cell>
          <cell r="QC61">
            <v>-6.7493595811955371</v>
          </cell>
          <cell r="QD61">
            <v>5.8532894376239979E-2</v>
          </cell>
          <cell r="QE61">
            <v>1</v>
          </cell>
          <cell r="QF61">
            <v>1.0902117538465299</v>
          </cell>
          <cell r="QG61">
            <v>1.1256785253809001</v>
          </cell>
          <cell r="QH61">
            <v>2921.4117999999999</v>
          </cell>
          <cell r="QI61">
            <v>2921.4117999999999</v>
          </cell>
          <cell r="QJ61">
            <v>1.12853018252177</v>
          </cell>
          <cell r="QK61">
            <v>6.194273515285495E-3</v>
          </cell>
          <cell r="QL61">
            <v>8.6228246958945307E-4</v>
          </cell>
          <cell r="QM61">
            <v>-1.340145324234778E-2</v>
          </cell>
          <cell r="QN61">
            <v>1494.138548441221</v>
          </cell>
          <cell r="QO61">
            <v>0.24344839250740599</v>
          </cell>
          <cell r="QP61">
            <v>65.846188345450003</v>
          </cell>
          <cell r="QQ61">
            <v>2.1880377339118962</v>
          </cell>
          <cell r="QR61">
            <v>3.056116414759646</v>
          </cell>
          <cell r="QS61">
            <v>64.436297834495392</v>
          </cell>
          <cell r="QT61">
            <v>63.893527755737892</v>
          </cell>
          <cell r="QU61">
            <v>64.592658926589323</v>
          </cell>
          <cell r="QV61">
            <v>63.719856250232979</v>
          </cell>
          <cell r="QW61">
            <v>-0.93146460481907667</v>
          </cell>
          <cell r="QX61">
            <v>0.95494934772109019</v>
          </cell>
          <cell r="QY61">
            <v>6.331162</v>
          </cell>
          <cell r="QZ61">
            <v>5</v>
          </cell>
          <cell r="RA61">
            <v>1955.86924566937</v>
          </cell>
          <cell r="RB61">
            <v>15.887886495471401</v>
          </cell>
          <cell r="RC61">
            <v>1876.2993907045</v>
          </cell>
          <cell r="RD61">
            <v>1757.5078366739849</v>
          </cell>
          <cell r="RE61">
            <v>3455509.9350320632</v>
          </cell>
          <cell r="RF61">
            <v>1806.9</v>
          </cell>
          <cell r="RG61">
            <v>3534060.1399999852</v>
          </cell>
          <cell r="RH61">
            <v>136.379095069919</v>
          </cell>
          <cell r="RI61">
            <v>-4.6261712489641837</v>
          </cell>
          <cell r="RJ61">
            <v>1806.9</v>
          </cell>
          <cell r="RK61">
            <v>2944.6070677500002</v>
          </cell>
          <cell r="RL61">
            <v>3938.33</v>
          </cell>
          <cell r="RM61">
            <v>-7.3337545895010514</v>
          </cell>
          <cell r="RN61">
            <v>-7.3431225425889668</v>
          </cell>
          <cell r="RO61">
            <v>-7.3407887482684977</v>
          </cell>
          <cell r="RP61">
            <v>7.6833212873384363E-2</v>
          </cell>
          <cell r="RQ61">
            <v>1</v>
          </cell>
          <cell r="RR61">
            <v>0.712385489802141</v>
          </cell>
          <cell r="RS61">
            <v>1.3001486061860299</v>
          </cell>
          <cell r="RT61">
            <v>85.609830000000002</v>
          </cell>
          <cell r="RU61">
            <v>85.609830000000002</v>
          </cell>
          <cell r="RV61">
            <v>1.32678327143396</v>
          </cell>
          <cell r="RW61">
            <v>0.1007563961645271</v>
          </cell>
          <cell r="RX61">
            <v>3.8170809313609777E-2</v>
          </cell>
          <cell r="RY61">
            <v>5.8449258882137173E-2</v>
          </cell>
          <cell r="RZ61">
            <v>1966.14197838883</v>
          </cell>
          <cell r="SA61">
            <v>-5.4856225720367753E-2</v>
          </cell>
          <cell r="SB61">
            <v>54385.364361221</v>
          </cell>
          <cell r="SC61">
            <v>-0.96542590238911652</v>
          </cell>
          <cell r="SD61">
            <v>-0.18176353119504501</v>
          </cell>
          <cell r="SE61">
            <v>54915.533142614877</v>
          </cell>
          <cell r="SF61">
            <v>54484.397125386437</v>
          </cell>
          <cell r="SG61">
            <v>67.810491036804692</v>
          </cell>
          <cell r="SH61">
            <v>67.610359640680187</v>
          </cell>
          <cell r="SI61">
            <v>-0.15108038880220501</v>
          </cell>
          <cell r="SJ61">
            <v>0.62924046862549154</v>
          </cell>
          <cell r="SK61">
            <v>5.557531</v>
          </cell>
          <cell r="SL61">
            <v>4.5</v>
          </cell>
          <cell r="SM61">
            <v>1673.92962541612</v>
          </cell>
          <cell r="SN61">
            <v>11309.343323966599</v>
          </cell>
          <cell r="SO61">
            <v>4973.9886872749294</v>
          </cell>
          <cell r="SP61">
            <v>4697.5577240431321</v>
          </cell>
          <cell r="SQ61">
            <v>7891877.0605843933</v>
          </cell>
          <cell r="SR61">
            <v>4764.22</v>
          </cell>
          <cell r="SS61">
            <v>7974968.9999999879</v>
          </cell>
          <cell r="ST61">
            <v>127265.694038499</v>
          </cell>
          <cell r="SU61">
            <v>-2.2406286427573132</v>
          </cell>
          <cell r="SV61">
            <v>4764.22</v>
          </cell>
          <cell r="SW61">
            <v>7356.8440009926398</v>
          </cell>
          <cell r="SX61">
            <v>9562.27</v>
          </cell>
          <cell r="SY61">
            <v>-3.539742839189715</v>
          </cell>
          <cell r="SZ61">
            <v>-3.5327023894064449</v>
          </cell>
          <cell r="TA61">
            <v>-3.523233737395552</v>
          </cell>
          <cell r="TB61">
            <v>7.7017546584588856E-2</v>
          </cell>
          <cell r="TC61">
            <v>395.30386718749997</v>
          </cell>
          <cell r="TD61">
            <v>279.53308994723801</v>
          </cell>
          <cell r="TE61">
            <v>1.33128267023559</v>
          </cell>
          <cell r="TF61">
            <v>206.206467394199</v>
          </cell>
          <cell r="TG61">
            <v>81514.214000000007</v>
          </cell>
          <cell r="TH61">
            <v>1.53401626411626</v>
          </cell>
          <cell r="TI61">
            <v>6.7570049622255296E-2</v>
          </cell>
          <cell r="TJ61">
            <v>1.1103612715424861E-2</v>
          </cell>
          <cell r="TK61">
            <v>-3.6893348284868691E-2</v>
          </cell>
          <cell r="TL61">
            <v>1679.9957603909861</v>
          </cell>
          <cell r="TM61">
            <v>-0.32292317105881979</v>
          </cell>
          <cell r="TN61">
            <v>461.51571427412802</v>
          </cell>
          <cell r="TO61">
            <v>-1.154115153797286</v>
          </cell>
          <cell r="TP61">
            <v>-0.52541947257077615</v>
          </cell>
          <cell r="TQ61">
            <v>466.90432787587889</v>
          </cell>
          <cell r="TR61">
            <v>463.95341586473859</v>
          </cell>
          <cell r="TS61">
            <v>71.810366517606937</v>
          </cell>
          <cell r="TT61">
            <v>71.184339025808669</v>
          </cell>
          <cell r="TU61">
            <v>0.98327662976567254</v>
          </cell>
          <cell r="TV61">
            <v>2.1038344624853882</v>
          </cell>
          <cell r="TW61">
            <v>4.3571186897437588</v>
          </cell>
          <cell r="TX61">
            <v>4.3</v>
          </cell>
          <cell r="TY61">
            <v>1644.5136175477101</v>
          </cell>
          <cell r="TZ61">
            <v>76.101539702235101</v>
          </cell>
          <cell r="UA61">
            <v>2855.1102956971149</v>
          </cell>
          <cell r="UB61">
            <v>2730.7097513904978</v>
          </cell>
          <cell r="UC61">
            <v>4512062.7485780958</v>
          </cell>
          <cell r="UD61">
            <v>2756.37</v>
          </cell>
          <cell r="UE61">
            <v>4532887.9999999814</v>
          </cell>
          <cell r="UF61">
            <v>1039.178249966081</v>
          </cell>
          <cell r="UG61">
            <v>-3.2850759419566828</v>
          </cell>
          <cell r="UH61">
            <v>2758.04</v>
          </cell>
          <cell r="UI61">
            <v>4010.8685909999999</v>
          </cell>
          <cell r="UJ61">
            <v>5384.99</v>
          </cell>
          <cell r="UK61">
            <v>-6.2591142178926704</v>
          </cell>
          <cell r="UL61">
            <v>-6.2449919075006468</v>
          </cell>
          <cell r="UM61">
            <v>-6.2445128025403802</v>
          </cell>
          <cell r="UN61">
            <v>0.10237005026480669</v>
          </cell>
          <cell r="UO61">
            <v>1</v>
          </cell>
          <cell r="UP61">
            <v>1.18479058126878</v>
          </cell>
          <cell r="UQ61">
            <v>1.15585251704592</v>
          </cell>
          <cell r="UR61">
            <v>533.44409999999903</v>
          </cell>
          <cell r="US61">
            <v>533.44409999999903</v>
          </cell>
          <cell r="UT61">
            <v>1.1678873084807999</v>
          </cell>
          <cell r="UU61" t="e">
            <v>#N/A</v>
          </cell>
          <cell r="UV61" t="e">
            <v>#N/A</v>
          </cell>
          <cell r="UW61">
            <v>2.4707591094365062E-3</v>
          </cell>
          <cell r="UX61">
            <v>1652.34065842425</v>
          </cell>
          <cell r="UY61">
            <v>-0.63071102452640915</v>
          </cell>
          <cell r="UZ61">
            <v>1934.4468024231401</v>
          </cell>
          <cell r="VA61">
            <v>0.97217479833848763</v>
          </cell>
          <cell r="VB61">
            <v>1.6554704399605491</v>
          </cell>
          <cell r="VC61">
            <v>1915.8216669955009</v>
          </cell>
          <cell r="VD61">
            <v>1902.9441249456979</v>
          </cell>
          <cell r="VE61">
            <v>63.861393205604521</v>
          </cell>
          <cell r="VF61">
            <v>63.627354769254232</v>
          </cell>
          <cell r="VG61">
            <v>-1.112206184122311</v>
          </cell>
          <cell r="VH61">
            <v>-7.467700413723577E-2</v>
          </cell>
          <cell r="VI61">
            <v>8.2662379999999995</v>
          </cell>
          <cell r="VJ61">
            <v>6.5</v>
          </cell>
          <cell r="VK61">
            <v>1709.1498058002901</v>
          </cell>
          <cell r="VL61">
            <v>434.66139820877902</v>
          </cell>
          <cell r="VM61">
            <v>28203.852267416409</v>
          </cell>
          <cell r="VN61">
            <v>25872.454713823368</v>
          </cell>
          <cell r="VO61">
            <v>44019852.746166192</v>
          </cell>
          <cell r="VP61">
            <v>26467.599999999999</v>
          </cell>
          <cell r="VQ61">
            <v>45237093.399999753</v>
          </cell>
          <cell r="VR61">
            <v>6108.6630732312597</v>
          </cell>
          <cell r="VS61">
            <v>0.41920605676899481</v>
          </cell>
          <cell r="VT61">
            <v>25858.799999999999</v>
          </cell>
          <cell r="VU61">
            <v>44326.6145036175</v>
          </cell>
          <cell r="VV61">
            <v>58967</v>
          </cell>
          <cell r="VW61">
            <v>-6.9413636252948789</v>
          </cell>
          <cell r="VX61">
            <v>-6.9374203713740563</v>
          </cell>
          <cell r="VY61">
            <v>-6.9333085857782164</v>
          </cell>
          <cell r="VZ61">
            <v>5.8319379621432937E-2</v>
          </cell>
          <cell r="WA61">
            <v>1</v>
          </cell>
          <cell r="WB61">
            <v>0.95647527168292601</v>
          </cell>
          <cell r="WC61">
            <v>1.13323436822041</v>
          </cell>
          <cell r="WD61">
            <v>2192.1815999999999</v>
          </cell>
          <cell r="WE61">
            <v>2192.1815999999999</v>
          </cell>
          <cell r="WF61">
            <v>1.0845077680842501</v>
          </cell>
          <cell r="WG61">
            <v>4.1920605676912014E-3</v>
          </cell>
          <cell r="WH61">
            <v>9.0145922581397007E-3</v>
          </cell>
          <cell r="WI61">
            <v>-2.9733901979745289E-3</v>
          </cell>
          <cell r="WJ61">
            <v>1701.417713667767</v>
          </cell>
          <cell r="WK61">
            <v>0.42558319314154319</v>
          </cell>
          <cell r="WL61">
            <v>56.541402370312113</v>
          </cell>
          <cell r="WM61">
            <v>-1.741379877083771</v>
          </cell>
          <cell r="WN61">
            <v>-0.3157987734733414</v>
          </cell>
          <cell r="WO61">
            <v>57.543452472243011</v>
          </cell>
          <cell r="WP61">
            <v>56.720525092863006</v>
          </cell>
          <cell r="WQ61">
            <v>73.47648617883705</v>
          </cell>
          <cell r="WR61">
            <v>72.591034066605687</v>
          </cell>
          <cell r="WS61">
            <v>-0.8553236196704006</v>
          </cell>
          <cell r="WT61">
            <v>-0.17409239671426491</v>
          </cell>
          <cell r="WU61">
            <v>6.6015610000000002</v>
          </cell>
          <cell r="WV61">
            <v>7.1</v>
          </cell>
          <cell r="WW61">
            <v>1878.66928425848</v>
          </cell>
          <cell r="WX61">
            <v>13.781762386313099</v>
          </cell>
          <cell r="WY61">
            <v>1596.6492311294139</v>
          </cell>
          <cell r="WZ61">
            <v>1491.245458180374</v>
          </cell>
          <cell r="XA61">
            <v>2783693.2869515549</v>
          </cell>
          <cell r="XB61">
            <v>1501.38</v>
          </cell>
          <cell r="XC61">
            <v>2820596.489999997</v>
          </cell>
          <cell r="XD61">
            <v>120.71021293166601</v>
          </cell>
          <cell r="XE61">
            <v>-2.7798617345608618</v>
          </cell>
          <cell r="XF61">
            <v>1501.38</v>
          </cell>
          <cell r="XG61">
            <v>2199.5129999999899</v>
          </cell>
          <cell r="XH61">
            <v>2888.06</v>
          </cell>
          <cell r="XI61">
            <v>-7.2968126156204116</v>
          </cell>
          <cell r="XJ61">
            <v>-7.2643839901578726</v>
          </cell>
          <cell r="XK61">
            <v>-7.270685031860654</v>
          </cell>
          <cell r="XL61">
            <v>6.9737066579221865E-2</v>
          </cell>
          <cell r="XM61">
            <v>1</v>
          </cell>
          <cell r="XN61">
            <v>0.78191897964232904</v>
          </cell>
          <cell r="XO61">
            <v>1.3867675139442599</v>
          </cell>
          <cell r="XP61">
            <v>78.409779999999998</v>
          </cell>
          <cell r="XQ61">
            <v>78.409779999999998</v>
          </cell>
          <cell r="XR61">
            <v>1.4850179995888499</v>
          </cell>
          <cell r="XS61">
            <v>7.2545987452046198E-2</v>
          </cell>
          <cell r="XT61">
            <v>5.4473230850177112E-3</v>
          </cell>
          <cell r="XU61">
            <v>-2.676606848927552E-2</v>
          </cell>
          <cell r="XV61">
            <v>1866.6902029316041</v>
          </cell>
          <cell r="XW61">
            <v>0.28772997002646239</v>
          </cell>
          <cell r="XX61">
            <v>68.439289273829303</v>
          </cell>
          <cell r="XY61">
            <v>-3.5721028425863439</v>
          </cell>
          <cell r="XZ61">
            <v>-1.4646534931820001</v>
          </cell>
          <cell r="YA61">
            <v>70.974574051019317</v>
          </cell>
          <cell r="YB61">
            <v>69.456587610511676</v>
          </cell>
          <cell r="YC61">
            <v>60.154871758786349</v>
          </cell>
          <cell r="YD61">
            <v>59.907533223141478</v>
          </cell>
          <cell r="YE61">
            <v>0.20279831153713351</v>
          </cell>
          <cell r="YF61">
            <v>-0.26633063821543962</v>
          </cell>
          <cell r="YG61">
            <v>5.8659239999999997</v>
          </cell>
          <cell r="YH61">
            <v>6.4</v>
          </cell>
          <cell r="YI61">
            <v>1452.24033538407</v>
          </cell>
          <cell r="YJ61">
            <v>9.4911567814329612</v>
          </cell>
          <cell r="YK61">
            <v>315.17311267078878</v>
          </cell>
          <cell r="YL61">
            <v>518.29369727036271</v>
          </cell>
          <cell r="YM61">
            <v>754287.35441158619</v>
          </cell>
          <cell r="YN61">
            <v>517.74000000000012</v>
          </cell>
          <cell r="YO61">
            <v>751882.9112417486</v>
          </cell>
          <cell r="YP61">
            <v>155.38854594773301</v>
          </cell>
          <cell r="YQ61">
            <v>-0.25702201005561859</v>
          </cell>
          <cell r="YR61">
            <v>296.22000000000003</v>
          </cell>
          <cell r="YS61">
            <v>526.09929956027895</v>
          </cell>
          <cell r="YT61">
            <v>678.44</v>
          </cell>
          <cell r="YU61">
            <v>-6.33484631758893</v>
          </cell>
          <cell r="YV61">
            <v>-6.3160665427658937</v>
          </cell>
          <cell r="YW61">
            <v>-6.3005469966366574</v>
          </cell>
          <cell r="YX61">
            <v>5.6638270029765361E-2</v>
          </cell>
          <cell r="YY61">
            <v>1</v>
          </cell>
          <cell r="YZ61">
            <v>1.3269038452711199</v>
          </cell>
          <cell r="ZA61">
            <v>1.2581083309543499</v>
          </cell>
          <cell r="ZB61">
            <v>86.104039999999998</v>
          </cell>
          <cell r="ZC61">
            <v>86.104039999999998</v>
          </cell>
          <cell r="ZD61">
            <v>1.1912987620061599</v>
          </cell>
          <cell r="ZE61">
            <v>-2.5702201005547028E-3</v>
          </cell>
          <cell r="ZF61">
            <v>-2.5702201005547019E-3</v>
          </cell>
          <cell r="ZG61">
            <v>-0.1190627797466685</v>
          </cell>
          <cell r="ZH61">
            <v>1455.3280473679381</v>
          </cell>
          <cell r="ZI61">
            <v>-0.24124194218658751</v>
          </cell>
          <cell r="ZJ61">
            <v>32.581265838534499</v>
          </cell>
          <cell r="ZK61">
            <v>-0.51883601455721129</v>
          </cell>
          <cell r="ZL61">
            <v>4.5564041447909709E-2</v>
          </cell>
          <cell r="ZM61">
            <v>32.751190811661751</v>
          </cell>
          <cell r="ZN61">
            <v>32.566427258120513</v>
          </cell>
          <cell r="ZO61">
            <v>69.727104683779416</v>
          </cell>
          <cell r="ZP61">
            <v>69.763512152290033</v>
          </cell>
          <cell r="ZQ61">
            <v>-0.95244358696513487</v>
          </cell>
          <cell r="ZR61">
            <v>0.71007122423631941</v>
          </cell>
          <cell r="ZS61">
            <v>6.7902259999999997</v>
          </cell>
          <cell r="ZT61">
            <v>6.9</v>
          </cell>
          <cell r="ZU61">
            <v>1871.41719688542</v>
          </cell>
          <cell r="ZV61">
            <v>7.2495499035778996</v>
          </cell>
          <cell r="ZW61">
            <v>966.13255198499337</v>
          </cell>
          <cell r="ZX61">
            <v>900.5299682456448</v>
          </cell>
          <cell r="ZY61">
            <v>1678461.331762692</v>
          </cell>
          <cell r="ZZ61">
            <v>899</v>
          </cell>
          <cell r="AAA61">
            <v>1682404.0599999931</v>
          </cell>
          <cell r="AAB61">
            <v>86.348138474613364</v>
          </cell>
          <cell r="AAC61">
            <v>-6.4986967406865261</v>
          </cell>
          <cell r="AAD61">
            <v>899</v>
          </cell>
          <cell r="AAE61">
            <v>1384.8679949999901</v>
          </cell>
          <cell r="AAF61">
            <v>1860.99</v>
          </cell>
          <cell r="AAG61">
            <v>-7.3949253863813098</v>
          </cell>
          <cell r="AAH61">
            <v>-7.3869094880712112</v>
          </cell>
          <cell r="AAI61">
            <v>-7.3881984517204344</v>
          </cell>
          <cell r="AAJ61">
            <v>6.6529761931198986E-2</v>
          </cell>
          <cell r="AAK61">
            <v>1</v>
          </cell>
          <cell r="AAL61">
            <v>0.76863974023752202</v>
          </cell>
          <cell r="AAM61">
            <v>1.2340953908685901</v>
          </cell>
          <cell r="AAN61">
            <v>40.208390000000001</v>
          </cell>
          <cell r="AAO61">
            <v>40.208390000000001</v>
          </cell>
          <cell r="AAP61">
            <v>1.3500395149114</v>
          </cell>
          <cell r="AAQ61">
            <v>5.133377436046753E-2</v>
          </cell>
          <cell r="AAR61">
            <v>6.0201355141385714E-3</v>
          </cell>
          <cell r="AAS61">
            <v>3.0916951795530358E-3</v>
          </cell>
          <cell r="AAT61">
            <v>1863.8594949067201</v>
          </cell>
          <cell r="AAU61">
            <v>9.3415786780037813E-2</v>
          </cell>
          <cell r="AAV61">
            <v>19.208180909299202</v>
          </cell>
          <cell r="AAW61">
            <v>-7.9213397949184916E-2</v>
          </cell>
          <cell r="AAX61">
            <v>2.0368198972234191</v>
          </cell>
          <cell r="AAY61">
            <v>19.22340842431375</v>
          </cell>
          <cell r="AAZ61">
            <v>18.824754562761399</v>
          </cell>
          <cell r="ABA61">
            <v>73.930271366929816</v>
          </cell>
          <cell r="ABB61">
            <v>73.445210500112836</v>
          </cell>
          <cell r="ABC61">
            <v>2.41384284580155</v>
          </cell>
          <cell r="ABD61">
            <v>1.263999066493948</v>
          </cell>
          <cell r="ABE61">
            <v>3.4779529999999999</v>
          </cell>
          <cell r="ABF61">
            <v>3.1</v>
          </cell>
          <cell r="ABG61">
            <v>1818.73185788807</v>
          </cell>
          <cell r="ABH61">
            <v>3.3910870390936099</v>
          </cell>
          <cell r="ABI61">
            <v>332.14077785335837</v>
          </cell>
          <cell r="ABJ61">
            <v>320.58907770578418</v>
          </cell>
          <cell r="ABK61">
            <v>587798.30396078748</v>
          </cell>
          <cell r="ABL61">
            <v>323.97000000000003</v>
          </cell>
          <cell r="ABM61">
            <v>589214.55999999808</v>
          </cell>
          <cell r="ABN61">
            <v>33.7788839502768</v>
          </cell>
          <cell r="ABO61">
            <v>3.5896575631134908</v>
          </cell>
          <cell r="ABP61">
            <v>323.97000000000003</v>
          </cell>
          <cell r="ABQ61">
            <v>452.229322499999</v>
          </cell>
          <cell r="ABR61">
            <v>571.07000000000005</v>
          </cell>
          <cell r="ABS61">
            <v>-6.9128609664920209</v>
          </cell>
          <cell r="ABT61">
            <v>-6.9158549224849484</v>
          </cell>
          <cell r="ABU61">
            <v>-6.9105042759432287</v>
          </cell>
          <cell r="ABV61">
            <v>7.0202443374586129E-2</v>
          </cell>
          <cell r="ABW61">
            <v>1</v>
          </cell>
          <cell r="ABX61">
            <v>0.91021395392813098</v>
          </cell>
          <cell r="ABY61">
            <v>1.16985882765822</v>
          </cell>
          <cell r="ABZ61">
            <v>22.470859999999998</v>
          </cell>
          <cell r="ACA61">
            <v>22.470859999999998</v>
          </cell>
          <cell r="ACB61">
            <v>1.08065735672636</v>
          </cell>
          <cell r="ACC61">
            <v>3.5896575631134901E-2</v>
          </cell>
          <cell r="ACD61">
            <v>1.462562143889372E-2</v>
          </cell>
          <cell r="ACE61">
            <v>3.411920931333913E-2</v>
          </cell>
          <cell r="ACF61">
            <v>1833.4944788737639</v>
          </cell>
          <cell r="ACG61">
            <v>-0.59868845085052635</v>
          </cell>
          <cell r="ACH61">
            <v>920.77174984886096</v>
          </cell>
          <cell r="ACI61">
            <v>-0.70805826414974682</v>
          </cell>
          <cell r="ACJ61">
            <v>0.78637153078453537</v>
          </cell>
          <cell r="ACK61">
            <v>927.33784207626991</v>
          </cell>
          <cell r="ACL61">
            <v>913.58755738876596</v>
          </cell>
          <cell r="ACM61">
            <v>79.167220867012432</v>
          </cell>
          <cell r="ACN61">
            <v>78.671088862196868</v>
          </cell>
          <cell r="ACO61">
            <v>-0.33814691476061748</v>
          </cell>
          <cell r="ACP61">
            <v>0.28842847651082693</v>
          </cell>
          <cell r="ACQ61">
            <v>3.5414310000000002</v>
          </cell>
          <cell r="ACR61">
            <v>3.7</v>
          </cell>
          <cell r="ACS61">
            <v>1440.4864106780101</v>
          </cell>
          <cell r="ACT61">
            <v>185.43366752483499</v>
          </cell>
          <cell r="ACU61">
            <v>10668.958108245561</v>
          </cell>
          <cell r="ACV61">
            <v>10291.124318423141</v>
          </cell>
          <cell r="ACW61">
            <v>14829969.56447929</v>
          </cell>
          <cell r="ACX61">
            <v>10339</v>
          </cell>
          <cell r="ACY61">
            <v>14893188.99999995</v>
          </cell>
          <cell r="ACZ61">
            <v>2354.8916370879701</v>
          </cell>
          <cell r="ADA61">
            <v>0.17770039041469229</v>
          </cell>
          <cell r="ADB61">
            <v>10126</v>
          </cell>
          <cell r="ADC61">
            <v>13561.472534</v>
          </cell>
          <cell r="ADD61">
            <v>17994</v>
          </cell>
          <cell r="ADE61">
            <v>-6.6279447790700798</v>
          </cell>
          <cell r="ADF61">
            <v>-6.6200272705221481</v>
          </cell>
          <cell r="ADG61">
            <v>-6.6180739813219249</v>
          </cell>
          <cell r="ADH61">
            <v>6.376875618571555E-2</v>
          </cell>
          <cell r="ADI61">
            <v>1</v>
          </cell>
          <cell r="ADJ61">
            <v>1.1740595797012601</v>
          </cell>
          <cell r="ADK61">
            <v>1.2317004732021299</v>
          </cell>
          <cell r="ADL61">
            <v>1134.115</v>
          </cell>
          <cell r="ADM61">
            <v>1134.115</v>
          </cell>
          <cell r="ADN61">
            <v>1.1591053047919699</v>
          </cell>
          <cell r="ADO61">
            <v>1.7770039041475011E-3</v>
          </cell>
          <cell r="ADP61">
            <v>1.267763357584574E-2</v>
          </cell>
          <cell r="ADQ61">
            <v>-1.5729790572256559E-2</v>
          </cell>
          <cell r="ADR61">
            <v>1441.0446425110929</v>
          </cell>
          <cell r="ADS61">
            <v>-8.3293584410792931E-2</v>
          </cell>
          <cell r="ADT61">
            <v>2743.95199264231</v>
          </cell>
          <cell r="ADU61">
            <v>-0.81298497392067182</v>
          </cell>
          <cell r="ADV61">
            <v>-3.4746645707606223E-2</v>
          </cell>
          <cell r="ADW61">
            <v>2766.4427565653032</v>
          </cell>
          <cell r="ADX61">
            <v>2744.9057553201192</v>
          </cell>
          <cell r="ADY61">
            <v>60.240861645813787</v>
          </cell>
          <cell r="ADZ61">
            <v>60.508867467830378</v>
          </cell>
          <cell r="AEA61">
            <v>2.950728636920807</v>
          </cell>
          <cell r="AEB61">
            <v>1.694381135035794</v>
          </cell>
          <cell r="AEC61">
            <v>2.8775770000000001</v>
          </cell>
          <cell r="AED61">
            <v>2.9</v>
          </cell>
          <cell r="AEE61">
            <v>1999.7025780096401</v>
          </cell>
          <cell r="AEF61">
            <v>494.33300506290999</v>
          </cell>
          <cell r="AEG61">
            <v>18004.462134503981</v>
          </cell>
          <cell r="AEH61">
            <v>17486.369873147789</v>
          </cell>
          <cell r="AEI61">
            <v>35097030.00462874</v>
          </cell>
          <cell r="AEJ61">
            <v>17404.900000000001</v>
          </cell>
          <cell r="AEK61">
            <v>34804623.399999991</v>
          </cell>
          <cell r="AEL61">
            <v>5271.23650342576</v>
          </cell>
          <cell r="AEM61">
            <v>-2.0907923276400009</v>
          </cell>
          <cell r="AEN61">
            <v>17404.900000000001</v>
          </cell>
          <cell r="AEO61">
            <v>29755.080350952001</v>
          </cell>
          <cell r="AEP61">
            <v>37492.28</v>
          </cell>
          <cell r="AEQ61">
            <v>-6.3697721072830209</v>
          </cell>
          <cell r="AER61">
            <v>-6.3647241990690224</v>
          </cell>
          <cell r="AES61">
            <v>-6.3670471103883672</v>
          </cell>
          <cell r="AET61">
            <v>6.2697844653418072E-2</v>
          </cell>
          <cell r="AEU61">
            <v>4.3057957031249998</v>
          </cell>
          <cell r="AEV61">
            <v>3.0966290208375198</v>
          </cell>
          <cell r="AEW61">
            <v>1.36893605861045</v>
          </cell>
          <cell r="AEX61">
            <v>845.65275527525193</v>
          </cell>
          <cell r="AEY61">
            <v>3641.2080000000001</v>
          </cell>
          <cell r="AEZ61">
            <v>1.34494917370323</v>
          </cell>
          <cell r="AFA61">
            <v>5.265358616984385E-2</v>
          </cell>
          <cell r="AFB61">
            <v>-6.0633988807117789E-3</v>
          </cell>
          <cell r="AFC61">
            <v>-1.307551268827015E-3</v>
          </cell>
          <cell r="AFD61">
            <v>2007.1078365169451</v>
          </cell>
          <cell r="AFE61">
            <v>-0.45885389616650007</v>
          </cell>
          <cell r="AFF61">
            <v>237.457353285274</v>
          </cell>
          <cell r="AFG61">
            <v>0.69080007964177348</v>
          </cell>
          <cell r="AFH61">
            <v>1.7397959818669759</v>
          </cell>
          <cell r="AFI61">
            <v>235.82825153584659</v>
          </cell>
          <cell r="AFJ61">
            <v>233.3967264172575</v>
          </cell>
          <cell r="AFK61">
            <v>70.184098560806603</v>
          </cell>
          <cell r="AFL61">
            <v>69.784349507057669</v>
          </cell>
          <cell r="AFM61">
            <v>1.3770928560056459</v>
          </cell>
          <cell r="AFN61">
            <v>1.040808072723554</v>
          </cell>
          <cell r="AFO61">
            <v>5.9695099999999996</v>
          </cell>
          <cell r="AFP61">
            <v>6.5</v>
          </cell>
          <cell r="AFQ61">
            <v>1851.2621730656899</v>
          </cell>
          <cell r="AFR61">
            <v>46.558906302522402</v>
          </cell>
          <cell r="AFS61">
            <v>5609.3223935489495</v>
          </cell>
          <cell r="AFT61">
            <v>5274.4733323338069</v>
          </cell>
          <cell r="AFU61">
            <v>9805293.3259751126</v>
          </cell>
          <cell r="AFV61">
            <v>5274.76</v>
          </cell>
          <cell r="AFW61">
            <v>9764963.6599999797</v>
          </cell>
          <cell r="AFX61">
            <v>620.59477258527193</v>
          </cell>
          <cell r="AFY61">
            <v>-4.2015912063764198E-2</v>
          </cell>
          <cell r="AFZ61">
            <v>5308.23</v>
          </cell>
          <cell r="AGA61">
            <v>8038.0807920000007</v>
          </cell>
          <cell r="AGB61">
            <v>10682.53</v>
          </cell>
          <cell r="AGC61">
            <v>-7.2420517833900284</v>
          </cell>
          <cell r="AGD61">
            <v>-7.2515024209701311</v>
          </cell>
          <cell r="AGE61">
            <v>-7.2516150292569206</v>
          </cell>
          <cell r="AGF61">
            <v>6.9074433237797453E-2</v>
          </cell>
          <cell r="AGG61">
            <v>1</v>
          </cell>
          <cell r="AGH61">
            <v>0.82453995762957599</v>
          </cell>
          <cell r="AGI61">
            <v>1.2010126705041699</v>
          </cell>
          <cell r="AGJ61">
            <v>285.18929000000003</v>
          </cell>
          <cell r="AGK61">
            <v>285.18929000000003</v>
          </cell>
          <cell r="AGL61">
            <v>1.1926019168112001</v>
          </cell>
          <cell r="AGM61">
            <v>5.117565489736757E-2</v>
          </cell>
          <cell r="AGN61">
            <v>1.31984336253861E-2</v>
          </cell>
          <cell r="AGO61">
            <v>6.2241960972666327E-3</v>
          </cell>
          <cell r="AGP61">
            <v>1859.0089869004121</v>
          </cell>
          <cell r="AGQ61">
            <v>0.18196313051066501</v>
          </cell>
          <cell r="AGR61">
            <v>1211.7134955475301</v>
          </cell>
          <cell r="AGS61">
            <v>-1.6609009297481441</v>
          </cell>
          <cell r="AGT61">
            <v>0.33899706420899012</v>
          </cell>
          <cell r="AGU61">
            <v>1232.178764096569</v>
          </cell>
          <cell r="AGV61">
            <v>1207.6197002169849</v>
          </cell>
          <cell r="AGW61">
            <v>62.648583702080757</v>
          </cell>
          <cell r="AGX61">
            <v>62.55980032097365</v>
          </cell>
          <cell r="AGY61">
            <v>-3.0461517957832922</v>
          </cell>
          <cell r="AGZ61">
            <v>-1.238559104080394</v>
          </cell>
          <cell r="AHA61">
            <v>5.4559930000000003</v>
          </cell>
          <cell r="AHB61">
            <v>5.4</v>
          </cell>
          <cell r="AHC61">
            <v>1828.9207283854701</v>
          </cell>
          <cell r="AHD61">
            <v>303.26070155531801</v>
          </cell>
          <cell r="AHE61">
            <v>9106.8432264903404</v>
          </cell>
          <cell r="AHF61">
            <v>8609.9744975320536</v>
          </cell>
          <cell r="AHG61">
            <v>15729542.30455891</v>
          </cell>
          <cell r="AHH61">
            <v>8627.2999999999993</v>
          </cell>
          <cell r="AHI61">
            <v>15778647.799999969</v>
          </cell>
          <cell r="AHJ61">
            <v>2652.7289026393</v>
          </cell>
          <cell r="AHK61">
            <v>-1.4630385213700201</v>
          </cell>
          <cell r="AHL61">
            <v>8627.2999999999993</v>
          </cell>
          <cell r="AHM61">
            <v>14557.020930000001</v>
          </cell>
          <cell r="AHN61">
            <v>19067.580000000002</v>
          </cell>
          <cell r="AHO61">
            <v>-6.4325890247506017</v>
          </cell>
          <cell r="AHP61">
            <v>-6.4226485525355974</v>
          </cell>
          <cell r="AHQ61">
            <v>-6.4138144884648298</v>
          </cell>
          <cell r="AHR61">
            <v>4.7054544982142059E-2</v>
          </cell>
          <cell r="AHS61">
            <v>4.9746347660000003</v>
          </cell>
          <cell r="AHT61">
            <v>2.9709072867225701</v>
          </cell>
          <cell r="AHU61">
            <v>1.4127416831690101</v>
          </cell>
          <cell r="AHV61">
            <v>353.81861840990399</v>
          </cell>
          <cell r="AHW61">
            <v>1760.1184000000001</v>
          </cell>
          <cell r="AHX61">
            <v>1.49757378000744</v>
          </cell>
          <cell r="AHY61">
            <v>0.11444803806261419</v>
          </cell>
          <cell r="AHZ61">
            <v>2.3698321562477351E-2</v>
          </cell>
          <cell r="AIA61">
            <v>-1.876661833873286E-2</v>
          </cell>
          <cell r="AIB61">
            <v>1826.8976649196341</v>
          </cell>
          <cell r="AIC61">
            <v>0.24236392362957379</v>
          </cell>
          <cell r="AID61">
            <v>5443.0540017927306</v>
          </cell>
          <cell r="AIE61">
            <v>-1.7092269536323479</v>
          </cell>
          <cell r="AIF61">
            <v>-0.32067630296540578</v>
          </cell>
          <cell r="AIG61">
            <v>5537.7059647552333</v>
          </cell>
          <cell r="AIH61">
            <v>5460.5647389185269</v>
          </cell>
          <cell r="AII61">
            <v>77.902668995803481</v>
          </cell>
          <cell r="AIJ61">
            <v>77.669053314571968</v>
          </cell>
          <cell r="AIK61">
            <v>0.57785931278067082</v>
          </cell>
          <cell r="AIL61">
            <v>0.27639635518594829</v>
          </cell>
          <cell r="AIM61">
            <v>6.9964530000000007</v>
          </cell>
          <cell r="AIN61">
            <v>8.4</v>
          </cell>
          <cell r="AIO61">
            <v>1579.13437878732</v>
          </cell>
          <cell r="AIP61">
            <v>1291.0380005208001</v>
          </cell>
          <cell r="AIQ61">
            <v>5927.3679629350081</v>
          </cell>
          <cell r="AIR61">
            <v>5512.6624492712026</v>
          </cell>
          <cell r="AIS61">
            <v>8715123.3240162861</v>
          </cell>
          <cell r="AIT61">
            <v>5445.8</v>
          </cell>
          <cell r="AIU61">
            <v>8599649.999999987</v>
          </cell>
          <cell r="AIV61">
            <v>19259.775051315501</v>
          </cell>
          <cell r="AIW61">
            <v>-0.65020827041473162</v>
          </cell>
          <cell r="AIX61">
            <v>5241.3</v>
          </cell>
          <cell r="AIY61">
            <v>7631.5697307758201</v>
          </cell>
          <cell r="AIZ61">
            <v>10636.82</v>
          </cell>
          <cell r="AJA61">
            <v>-5.2296261630517922</v>
          </cell>
          <cell r="AJB61">
            <v>-5.2216113305256968</v>
          </cell>
          <cell r="AJC61">
            <v>-5.2210560457451098</v>
          </cell>
          <cell r="AJD61">
            <v>5.094028125324393E-2</v>
          </cell>
          <cell r="AJE61">
            <v>11.432519140625001</v>
          </cell>
          <cell r="AJF61">
            <v>13.416652230098601</v>
          </cell>
          <cell r="AJG61">
            <v>1.0860794848077999</v>
          </cell>
          <cell r="AJH61">
            <v>563.961706137806</v>
          </cell>
          <cell r="AJI61">
            <v>6447.5029999999997</v>
          </cell>
          <cell r="AJJ61">
            <v>1.15207004447531</v>
          </cell>
          <cell r="AJK61">
            <v>5.8702097936389128E-3</v>
          </cell>
          <cell r="AJL61">
            <v>-2.9852730297109291E-3</v>
          </cell>
          <cell r="AJM61">
            <v>-1.8735376489626719E-2</v>
          </cell>
          <cell r="AJN61">
            <v>1580.928163879953</v>
          </cell>
          <cell r="AJO61">
            <v>-0.1165390464317628</v>
          </cell>
          <cell r="AJP61">
            <v>53.971722819011099</v>
          </cell>
          <cell r="AJQ61">
            <v>1.2736607321404581</v>
          </cell>
          <cell r="AJR61">
            <v>0.76183561847353864</v>
          </cell>
          <cell r="AJS61">
            <v>53.292951423728383</v>
          </cell>
          <cell r="AJT61">
            <v>53.563655810490211</v>
          </cell>
          <cell r="AJU61">
            <v>71.287144432984107</v>
          </cell>
          <cell r="AJV61">
            <v>71.318332148950688</v>
          </cell>
          <cell r="AJW61">
            <v>0.48762597493743343</v>
          </cell>
          <cell r="AJX61">
            <v>1.37674864690629</v>
          </cell>
          <cell r="AJY61">
            <v>5.2545010000000003</v>
          </cell>
          <cell r="AJZ61">
            <v>3.7</v>
          </cell>
          <cell r="AKA61">
            <v>1602.17100068073</v>
          </cell>
          <cell r="AKB61">
            <v>10.3991708100206</v>
          </cell>
          <cell r="AKC61">
            <v>1144.5815257452671</v>
          </cell>
          <cell r="AKD61">
            <v>1084.439478029167</v>
          </cell>
          <cell r="AKE61">
            <v>1734728.0362876621</v>
          </cell>
          <cell r="AKF61">
            <v>1101.75</v>
          </cell>
          <cell r="AKG61">
            <v>1765191.8999999941</v>
          </cell>
          <cell r="AKH61">
            <v>97.617162463193097</v>
          </cell>
          <cell r="AKI61">
            <v>-3.2716517940331489</v>
          </cell>
          <cell r="AKJ61">
            <v>1101.75</v>
          </cell>
          <cell r="AKK61">
            <v>1604.8910444999899</v>
          </cell>
          <cell r="AKL61">
            <v>2126.65</v>
          </cell>
          <cell r="AKM61">
            <v>-6.9643588840670123</v>
          </cell>
          <cell r="AKN61">
            <v>-6.9611085427506794</v>
          </cell>
          <cell r="AKO61">
            <v>-6.9656993690119711</v>
          </cell>
          <cell r="AKP61">
            <v>9.6165539876520476E-2</v>
          </cell>
          <cell r="AKQ61">
            <v>1</v>
          </cell>
          <cell r="AKR61">
            <v>0.87325750463412299</v>
          </cell>
          <cell r="AKS61">
            <v>1.2408004877770999</v>
          </cell>
          <cell r="AKT61">
            <v>66.968140000000005</v>
          </cell>
          <cell r="AKU61">
            <v>66.968140000000005</v>
          </cell>
          <cell r="AKV61">
            <v>1.21144913728665</v>
          </cell>
          <cell r="AKW61">
            <v>2.6184629332570462E-2</v>
          </cell>
          <cell r="AKX61">
            <v>1.025202820754716E-2</v>
          </cell>
          <cell r="AKY61">
            <v>9.9532586126256737E-3</v>
          </cell>
          <cell r="AKZ61">
            <v>1599.6540806872081</v>
          </cell>
          <cell r="ALA61">
            <v>5.4176985584342141E-2</v>
          </cell>
          <cell r="ALB61">
            <v>104.412684768083</v>
          </cell>
          <cell r="ALC61">
            <v>-0.25894890467899062</v>
          </cell>
          <cell r="ALD61">
            <v>8.0537180646156337E-2</v>
          </cell>
          <cell r="ALE61">
            <v>104.6837622237381</v>
          </cell>
          <cell r="ALF61">
            <v>104.3286614055811</v>
          </cell>
          <cell r="ALG61">
            <v>60.035430665522512</v>
          </cell>
          <cell r="ALH61">
            <v>60.457599222056878</v>
          </cell>
          <cell r="ALI61">
            <v>0.56113296223152531</v>
          </cell>
          <cell r="ALJ61">
            <v>0.75366411022814717</v>
          </cell>
          <cell r="ALK61">
            <v>5.6257860000000006</v>
          </cell>
          <cell r="ALL61">
            <v>5.3</v>
          </cell>
          <cell r="ALM61">
            <v>1624.26130214912</v>
          </cell>
          <cell r="ALN61">
            <v>21.660704495516299</v>
          </cell>
          <cell r="ALO61">
            <v>2584.35034352599</v>
          </cell>
          <cell r="ALP61">
            <v>2438.9603237089532</v>
          </cell>
          <cell r="ALQ61">
            <v>3953058.1767857792</v>
          </cell>
          <cell r="ALR61">
            <v>2430.29</v>
          </cell>
          <cell r="ALS61">
            <v>3947425.9999999851</v>
          </cell>
          <cell r="ALT61">
            <v>145.408929556191</v>
          </cell>
          <cell r="ALU61">
            <v>-3.0215900230125659</v>
          </cell>
          <cell r="ALV61">
            <v>2430.29</v>
          </cell>
          <cell r="ALW61">
            <v>4274.6493026192402</v>
          </cell>
          <cell r="ALX61">
            <v>5458.51</v>
          </cell>
          <cell r="ALY61">
            <v>-6.9670646035334904</v>
          </cell>
          <cell r="ALZ61">
            <v>-6.967889053138892</v>
          </cell>
          <cell r="AMA61">
            <v>-6.9653985132199567</v>
          </cell>
          <cell r="AMB61">
            <v>0.1127358941709151</v>
          </cell>
          <cell r="AMC61">
            <v>1</v>
          </cell>
          <cell r="AMD61">
            <v>0.80258790875659003</v>
          </cell>
          <cell r="AME61">
            <v>1.25449432021537</v>
          </cell>
          <cell r="AMF61">
            <v>130.98511999999999</v>
          </cell>
          <cell r="AMG61">
            <v>130.98511999999999</v>
          </cell>
          <cell r="AMH61">
            <v>1.2276033029775399</v>
          </cell>
          <cell r="AMI61">
            <v>1.6713339553114631E-2</v>
          </cell>
          <cell r="AMJ61">
            <v>-8.6887017613832788E-4</v>
          </cell>
          <cell r="AMK61">
            <v>-1.4591675280152989E-2</v>
          </cell>
          <cell r="AML61">
            <v>1620.796426394638</v>
          </cell>
          <cell r="AMM61">
            <v>0.1069136161634399</v>
          </cell>
          <cell r="AMN61">
            <v>2430.3655828849501</v>
          </cell>
          <cell r="AMO61">
            <v>-0.30858595803597838</v>
          </cell>
          <cell r="AMP61">
            <v>0.52085154967023151</v>
          </cell>
          <cell r="AMQ61">
            <v>2437.888564668081</v>
          </cell>
          <cell r="AMR61">
            <v>2417.7725769504018</v>
          </cell>
          <cell r="AMS61">
            <v>69.436550249720426</v>
          </cell>
          <cell r="AMT61">
            <v>69.109424267683849</v>
          </cell>
          <cell r="AMU61">
            <v>0.1039278963938628</v>
          </cell>
          <cell r="AMV61">
            <v>0.30800422670944633</v>
          </cell>
          <cell r="AMW61">
            <v>4.2725869999999997</v>
          </cell>
          <cell r="AMX61">
            <v>4.3</v>
          </cell>
          <cell r="AMY61">
            <v>1526.56571776125</v>
          </cell>
          <cell r="AMZ61">
            <v>423.944713739539</v>
          </cell>
          <cell r="ANA61">
            <v>34952.717324314654</v>
          </cell>
          <cell r="ANB61">
            <v>33459.332067769232</v>
          </cell>
          <cell r="ANC61">
            <v>50937895.148075998</v>
          </cell>
          <cell r="AND61">
            <v>33608.083189999998</v>
          </cell>
          <cell r="ANE61">
            <v>51304947.637522154</v>
          </cell>
          <cell r="ANF61">
            <v>5259.0929187837801</v>
          </cell>
          <cell r="ANG61">
            <v>-1.7434808506617381</v>
          </cell>
          <cell r="ANH61">
            <v>33612.294195949013</v>
          </cell>
          <cell r="ANI61">
            <v>50575.905811240897</v>
          </cell>
          <cell r="ANJ61">
            <v>69225.448067954494</v>
          </cell>
          <cell r="ANK61">
            <v>-6.7425464119687728</v>
          </cell>
          <cell r="ANL61">
            <v>-6.7360621774411538</v>
          </cell>
          <cell r="ANM61">
            <v>-6.7347887525611139</v>
          </cell>
          <cell r="ANN61">
            <v>6.9656400192465551E-2</v>
          </cell>
          <cell r="ANO61">
            <v>0.846616602</v>
          </cell>
          <cell r="ANP61" t="e">
            <v>#N/A</v>
          </cell>
          <cell r="ANQ61">
            <v>1.23234228319386</v>
          </cell>
          <cell r="ANR61">
            <v>3367.5089683629799</v>
          </cell>
          <cell r="ANS61">
            <v>2850.989</v>
          </cell>
          <cell r="ANT61">
            <v>1.1122261217736999</v>
          </cell>
          <cell r="ANU61">
            <v>1.7279221278970469E-2</v>
          </cell>
          <cell r="ANV61">
            <v>3.6513836763831129E-3</v>
          </cell>
          <cell r="ANW61">
            <v>-1.509865370443189E-2</v>
          </cell>
          <cell r="ANX61">
            <v>1522.382307121532</v>
          </cell>
          <cell r="ANY61">
            <v>0.16286487242831441</v>
          </cell>
          <cell r="ANZ61">
            <v>24554.376269763499</v>
          </cell>
          <cell r="AOA61">
            <v>0.86139964753997322</v>
          </cell>
          <cell r="AOB61">
            <v>1.321627775150702</v>
          </cell>
          <cell r="AOC61">
            <v>24344.671356503812</v>
          </cell>
          <cell r="AOD61">
            <v>24234.09178172077</v>
          </cell>
          <cell r="AOE61">
            <v>71.00541552055455</v>
          </cell>
          <cell r="AOF61">
            <v>70.633269872728363</v>
          </cell>
          <cell r="AOG61">
            <v>1.571155691732695</v>
          </cell>
          <cell r="AOH61">
            <v>0.9348651452168788</v>
          </cell>
          <cell r="AOI61">
            <v>4.1601679999999996</v>
          </cell>
          <cell r="AOJ61">
            <v>4</v>
          </cell>
          <cell r="AOK61">
            <v>1677.06783622899</v>
          </cell>
          <cell r="AOL61">
            <v>5338.7052562772897</v>
          </cell>
          <cell r="AOM61">
            <v>178662.6671543557</v>
          </cell>
          <cell r="AON61">
            <v>171230.00004745371</v>
          </cell>
          <cell r="AOO61">
            <v>287659956.31465322</v>
          </cell>
          <cell r="AOP61">
            <v>172419.82799999899</v>
          </cell>
          <cell r="AOQ61">
            <v>289159747.86693293</v>
          </cell>
          <cell r="AOR61">
            <v>55545.202432612597</v>
          </cell>
          <cell r="AOS61">
            <v>0.5070551904160725</v>
          </cell>
          <cell r="AOT61">
            <v>169357.01231511901</v>
          </cell>
          <cell r="AOU61">
            <v>252944.06938299999</v>
          </cell>
          <cell r="AOV61">
            <v>340212</v>
          </cell>
          <cell r="AOW61">
            <v>-6.3787063776687418</v>
          </cell>
          <cell r="AOX61">
            <v>-6.3855698430790993</v>
          </cell>
          <cell r="AOY61">
            <v>-6.3839033417991926</v>
          </cell>
          <cell r="AOZ61">
            <v>7.5246716287490828E-2</v>
          </cell>
          <cell r="APA61">
            <v>1.08238046875</v>
          </cell>
          <cell r="APB61" t="e">
            <v>#N/A</v>
          </cell>
          <cell r="APC61">
            <v>1.2533199771880099</v>
          </cell>
          <cell r="APD61">
            <v>26963.614775592199</v>
          </cell>
          <cell r="APE61">
            <v>29184.89</v>
          </cell>
          <cell r="APF61">
            <v>1.11490097615154</v>
          </cell>
          <cell r="APG61">
            <v>5.0705519041607033E-3</v>
          </cell>
          <cell r="APH61">
            <v>9.1557039457303459E-3</v>
          </cell>
          <cell r="API61">
            <v>-1.778293357834982E-2</v>
          </cell>
          <cell r="APJ61">
            <v>1679.962367779787</v>
          </cell>
          <cell r="APK61">
            <v>-9.194990531683489E-2</v>
          </cell>
        </row>
        <row r="62">
          <cell r="A62">
            <v>2025</v>
          </cell>
          <cell r="B62">
            <v>409.54555961538301</v>
          </cell>
          <cell r="C62">
            <v>-1.663982148685583</v>
          </cell>
          <cell r="D62">
            <v>-1.4870054047728449</v>
          </cell>
          <cell r="E62">
            <v>416.47563991722978</v>
          </cell>
          <cell r="F62">
            <v>415.7274492549281</v>
          </cell>
          <cell r="G62">
            <v>71.924504991778818</v>
          </cell>
          <cell r="H62">
            <v>72.002940534269229</v>
          </cell>
          <cell r="I62">
            <v>-0.66560933681278911</v>
          </cell>
          <cell r="J62">
            <v>-4.943915406769861E-2</v>
          </cell>
          <cell r="K62">
            <v>4.9042240000000001</v>
          </cell>
          <cell r="L62">
            <v>5.3</v>
          </cell>
          <cell r="M62">
            <v>1524.18540077331</v>
          </cell>
          <cell r="N62">
            <v>94.339099397716097</v>
          </cell>
          <cell r="O62">
            <v>5000.3200906552847</v>
          </cell>
          <cell r="P62">
            <v>4755.0931926925468</v>
          </cell>
          <cell r="Q62">
            <v>7251538.6348028621</v>
          </cell>
          <cell r="R62">
            <v>4730.1447800000014</v>
          </cell>
          <cell r="S62">
            <v>7209617.6172200814</v>
          </cell>
          <cell r="T62">
            <v>1370.1441504398799</v>
          </cell>
          <cell r="U62">
            <v>-5.2424960066403754</v>
          </cell>
          <cell r="V62">
            <v>4595.6147799999999</v>
          </cell>
          <cell r="W62">
            <v>6944.60539188038</v>
          </cell>
          <cell r="X62">
            <v>9203.6918499999992</v>
          </cell>
          <cell r="Y62">
            <v>-6.7769889849253993</v>
          </cell>
          <cell r="Z62">
            <v>-6.762737566290415</v>
          </cell>
          <cell r="AA62">
            <v>-6.7639777084751929</v>
          </cell>
          <cell r="AB62">
            <v>6.2213270203551552E-2</v>
          </cell>
          <cell r="AC62">
            <v>1</v>
          </cell>
          <cell r="AD62">
            <v>1.15700409486334</v>
          </cell>
          <cell r="AE62">
            <v>1.2142686434532299</v>
          </cell>
          <cell r="AF62">
            <v>497.298331106467</v>
          </cell>
          <cell r="AG62">
            <v>497.298331106467</v>
          </cell>
          <cell r="AH62">
            <v>1.26597432928818</v>
          </cell>
          <cell r="AI62">
            <v>-5.2424960066403993E-2</v>
          </cell>
          <cell r="AJ62">
            <v>-4.506089995416121E-2</v>
          </cell>
          <cell r="AK62" t="e">
            <v>#N/A</v>
          </cell>
          <cell r="AL62">
            <v>1525.0045248212509</v>
          </cell>
          <cell r="AM62">
            <v>-0.36182090886401902</v>
          </cell>
          <cell r="AN62">
            <v>529.020471746819</v>
          </cell>
          <cell r="AO62">
            <v>-0.85222750164615224</v>
          </cell>
          <cell r="AP62">
            <v>0.73407609831490639</v>
          </cell>
          <cell r="AQ62">
            <v>533.56768227506302</v>
          </cell>
          <cell r="AR62">
            <v>525.165358374363</v>
          </cell>
          <cell r="AS62">
            <v>61.961414272527271</v>
          </cell>
          <cell r="AT62">
            <v>61.864017785614273</v>
          </cell>
          <cell r="AU62">
            <v>-0.27098314127655948</v>
          </cell>
          <cell r="AV62">
            <v>0.20767266302144091</v>
          </cell>
          <cell r="AW62">
            <v>5.5037250000000002</v>
          </cell>
          <cell r="AX62">
            <v>6.1</v>
          </cell>
          <cell r="AY62">
            <v>1602.86259554716</v>
          </cell>
          <cell r="AZ62">
            <v>124.74690572470701</v>
          </cell>
          <cell r="BA62">
            <v>5450.1621336100816</v>
          </cell>
          <cell r="BB62">
            <v>5150.2001977220498</v>
          </cell>
          <cell r="BC62">
            <v>8242876.4521601237</v>
          </cell>
          <cell r="BD62">
            <v>5125.7593699999998</v>
          </cell>
          <cell r="BE62">
            <v>8215887.9679483753</v>
          </cell>
          <cell r="BF62">
            <v>1440.4621026954101</v>
          </cell>
          <cell r="BG62">
            <v>0.74367352235720219</v>
          </cell>
          <cell r="BH62">
            <v>5205.0598718820502</v>
          </cell>
          <cell r="BI62">
            <v>8809.9065154436994</v>
          </cell>
          <cell r="BJ62">
            <v>11897.4</v>
          </cell>
          <cell r="BK62">
            <v>-6.6234518624736518</v>
          </cell>
          <cell r="BL62">
            <v>-6.6183241532838144</v>
          </cell>
          <cell r="BM62">
            <v>-6.6170247599240586</v>
          </cell>
          <cell r="BN62">
            <v>7.0922269299036958E-2</v>
          </cell>
          <cell r="BO62">
            <v>1</v>
          </cell>
          <cell r="BP62">
            <v>1.12214267449372</v>
          </cell>
          <cell r="BQ62">
            <v>1.20232683847404</v>
          </cell>
          <cell r="BR62">
            <v>636.05551128339903</v>
          </cell>
          <cell r="BS62">
            <v>636.05551128339903</v>
          </cell>
          <cell r="BT62">
            <v>1.1964068935722501</v>
          </cell>
          <cell r="BU62">
            <v>7.4367352235711016E-3</v>
          </cell>
          <cell r="BV62">
            <v>-1.1281460076504671E-2</v>
          </cell>
          <cell r="BW62" t="e">
            <v>#N/A</v>
          </cell>
          <cell r="BX62">
            <v>1600.496317755953</v>
          </cell>
          <cell r="BY62">
            <v>0.32896955390664401</v>
          </cell>
          <cell r="BZ62">
            <v>145.102403690068</v>
          </cell>
          <cell r="CA62">
            <v>-0.1409135154527785</v>
          </cell>
          <cell r="CB62">
            <v>1.193645582518754</v>
          </cell>
          <cell r="CC62">
            <v>145.3071611190054</v>
          </cell>
          <cell r="CD62">
            <v>143.39082543650801</v>
          </cell>
          <cell r="CE62">
            <v>76.218995792263797</v>
          </cell>
          <cell r="CF62">
            <v>76.114045960195497</v>
          </cell>
          <cell r="CG62">
            <v>0.85103590338659885</v>
          </cell>
          <cell r="CH62">
            <v>1.4698979842973969</v>
          </cell>
          <cell r="CI62">
            <v>4.0451379999999997</v>
          </cell>
          <cell r="CJ62">
            <v>4</v>
          </cell>
          <cell r="CK62">
            <v>1625.27527936612</v>
          </cell>
          <cell r="CL62">
            <v>24.933588718878401</v>
          </cell>
          <cell r="CM62">
            <v>3673.1241470781379</v>
          </cell>
          <cell r="CN62">
            <v>3524.5412064175039</v>
          </cell>
          <cell r="CO62">
            <v>5746127.5090223337</v>
          </cell>
          <cell r="CP62">
            <v>3531.0612799999999</v>
          </cell>
          <cell r="CQ62">
            <v>5738946.6083108895</v>
          </cell>
          <cell r="CR62">
            <v>340.66056299068902</v>
          </cell>
          <cell r="CS62">
            <v>-0.82849868033114582</v>
          </cell>
          <cell r="CT62">
            <v>3531.0612799999999</v>
          </cell>
          <cell r="CU62">
            <v>4825.8164452314504</v>
          </cell>
          <cell r="CV62">
            <v>6413.8467990280697</v>
          </cell>
          <cell r="CW62">
            <v>-7.1791816242061097</v>
          </cell>
          <cell r="CX62">
            <v>-7.181981081058054</v>
          </cell>
          <cell r="CY62">
            <v>-7.1785843043333797</v>
          </cell>
          <cell r="CZ62">
            <v>4.8530867175989062E-2</v>
          </cell>
          <cell r="DA62">
            <v>1.95583</v>
          </cell>
          <cell r="DB62">
            <v>1.2322283852471601</v>
          </cell>
          <cell r="DC62">
            <v>1.50307392658577</v>
          </cell>
          <cell r="DD62">
            <v>111.514285546306</v>
          </cell>
          <cell r="DE62">
            <v>218.10298510003199</v>
          </cell>
          <cell r="DF62">
            <v>1.50807582853696</v>
          </cell>
          <cell r="DG62">
            <v>4.4008905352642243E-2</v>
          </cell>
          <cell r="DH62">
            <v>1.862025293445867E-2</v>
          </cell>
          <cell r="DI62" t="e">
            <v>#N/A</v>
          </cell>
          <cell r="DJ62">
            <v>1630.319287673457</v>
          </cell>
          <cell r="DK62">
            <v>-2.9870078993632369E-2</v>
          </cell>
          <cell r="DL62">
            <v>29.259271624094101</v>
          </cell>
          <cell r="DM62">
            <v>2.2174659729088608</v>
          </cell>
          <cell r="DN62">
            <v>2.7186041141402661</v>
          </cell>
          <cell r="DO62">
            <v>28.624532359126189</v>
          </cell>
          <cell r="DP62">
            <v>28.48488049115366</v>
          </cell>
          <cell r="DQ62">
            <v>70.074579028119757</v>
          </cell>
          <cell r="DR62">
            <v>70.324836790246351</v>
          </cell>
          <cell r="DS62">
            <v>0.41264790963140291</v>
          </cell>
          <cell r="DT62">
            <v>0.92055352672293367</v>
          </cell>
          <cell r="DU62">
            <v>6.7541710000000004</v>
          </cell>
          <cell r="DV62">
            <v>4.7</v>
          </cell>
          <cell r="DW62">
            <v>1854.7390507989201</v>
          </cell>
          <cell r="DX62">
            <v>6.0327022803483299</v>
          </cell>
          <cell r="DY62">
            <v>532.98176707000141</v>
          </cell>
          <cell r="DZ62">
            <v>496.98326712327179</v>
          </cell>
          <cell r="EA62">
            <v>920547.21214433294</v>
          </cell>
          <cell r="EB62">
            <v>506.1241</v>
          </cell>
          <cell r="EC62">
            <v>938728.13282045769</v>
          </cell>
          <cell r="ED62">
            <v>67.977503185857998</v>
          </cell>
          <cell r="EE62">
            <v>-0.93893240866140815</v>
          </cell>
          <cell r="EF62">
            <v>506.1241</v>
          </cell>
          <cell r="EG62">
            <v>757.88553716760703</v>
          </cell>
          <cell r="EH62">
            <v>986.55919400000005</v>
          </cell>
          <cell r="EI62">
            <v>-7.0394981552818443</v>
          </cell>
          <cell r="EJ62">
            <v>-7.045672639497039</v>
          </cell>
          <cell r="EK62">
            <v>-7.0487180794943738</v>
          </cell>
          <cell r="EL62">
            <v>5.2393689491771228E-2</v>
          </cell>
          <cell r="EM62">
            <v>1</v>
          </cell>
          <cell r="EN62">
            <v>0.91047933887047106</v>
          </cell>
          <cell r="EO62">
            <v>1.21305606980409</v>
          </cell>
          <cell r="EP62">
            <v>35.493137041654101</v>
          </cell>
          <cell r="EQ62">
            <v>35.493137041654101</v>
          </cell>
          <cell r="ER62">
            <v>1.09609404461511</v>
          </cell>
          <cell r="ES62">
            <v>3.678386764168894E-3</v>
          </cell>
          <cell r="ET62">
            <v>1.238744528884145E-3</v>
          </cell>
          <cell r="EU62" t="e">
            <v>#N/A</v>
          </cell>
          <cell r="EV62">
            <v>1852.270032093455</v>
          </cell>
          <cell r="EW62">
            <v>0.34387497287513558</v>
          </cell>
          <cell r="EX62">
            <v>6424.95998477997</v>
          </cell>
          <cell r="EY62">
            <v>-1.0617762625758751</v>
          </cell>
          <cell r="EZ62">
            <v>-0.68992131359157938</v>
          </cell>
          <cell r="FA62">
            <v>6493.9107880402353</v>
          </cell>
          <cell r="FB62">
            <v>6469.5951002798774</v>
          </cell>
          <cell r="FC62">
            <v>67.953689563186884</v>
          </cell>
          <cell r="FD62">
            <v>67.918165433527989</v>
          </cell>
          <cell r="FE62">
            <v>0.97817130252169093</v>
          </cell>
          <cell r="FF62">
            <v>0.4811635299028616</v>
          </cell>
          <cell r="FG62">
            <v>2.5495800000000002</v>
          </cell>
          <cell r="FH62">
            <v>2.6</v>
          </cell>
          <cell r="FI62">
            <v>1774.25060489765</v>
          </cell>
          <cell r="FJ62">
            <v>1721.4106112070201</v>
          </cell>
          <cell r="FK62">
            <v>5568.7278983063798</v>
          </cell>
          <cell r="FL62">
            <v>5426.7487255567403</v>
          </cell>
          <cell r="FM62">
            <v>9628715.031355815</v>
          </cell>
          <cell r="FN62">
            <v>5426.7779280000004</v>
          </cell>
          <cell r="FO62">
            <v>9628464.0213992167</v>
          </cell>
          <cell r="FP62">
            <v>17569.602246992599</v>
          </cell>
          <cell r="FQ62">
            <v>0.57582647308174195</v>
          </cell>
          <cell r="FR62">
            <v>5426.7779280000004</v>
          </cell>
          <cell r="FS62">
            <v>8199.173023536001</v>
          </cell>
          <cell r="FT62">
            <v>10911.950339999999</v>
          </cell>
          <cell r="FU62">
            <v>-5.1050805348791553</v>
          </cell>
          <cell r="FV62">
            <v>-5.0898726632395679</v>
          </cell>
          <cell r="FW62">
            <v>-5.0944229466050013</v>
          </cell>
          <cell r="FX62">
            <v>8.3659649697463687E-2</v>
          </cell>
          <cell r="FY62">
            <v>25.053732558139501</v>
          </cell>
          <cell r="FZ62">
            <v>20.3871631829523</v>
          </cell>
          <cell r="GA62">
            <v>1.38033178387553</v>
          </cell>
          <cell r="GB62">
            <v>335.36610205018201</v>
          </cell>
          <cell r="GC62">
            <v>8402.1726298310004</v>
          </cell>
          <cell r="GD62">
            <v>1.28560731636932</v>
          </cell>
          <cell r="GE62">
            <v>2.534408749937574E-2</v>
          </cell>
          <cell r="GF62">
            <v>5.4804655253063821E-3</v>
          </cell>
          <cell r="GG62" t="e">
            <v>#N/A</v>
          </cell>
          <cell r="GH62">
            <v>1774.3064067091091</v>
          </cell>
          <cell r="GI62">
            <v>0.19414136032396281</v>
          </cell>
          <cell r="GJ62">
            <v>3605.8467945816601</v>
          </cell>
          <cell r="GK62">
            <v>-1.6587816416533621</v>
          </cell>
          <cell r="GL62">
            <v>-1.5160275479465859</v>
          </cell>
          <cell r="GM62">
            <v>3666.6688238926181</v>
          </cell>
          <cell r="GN62">
            <v>3661.3539287696321</v>
          </cell>
          <cell r="GO62">
            <v>75.204972814782153</v>
          </cell>
          <cell r="GP62">
            <v>75.260635236315736</v>
          </cell>
          <cell r="GQ62">
            <v>0.13656273633850799</v>
          </cell>
          <cell r="GR62">
            <v>0.30589167550152402</v>
          </cell>
          <cell r="GS62">
            <v>3.1744479999999999</v>
          </cell>
          <cell r="GT62">
            <v>3.6</v>
          </cell>
          <cell r="GU62">
            <v>1329.79560028644</v>
          </cell>
          <cell r="GV62">
            <v>712.77084790446497</v>
          </cell>
          <cell r="GW62">
            <v>47763.022408312223</v>
          </cell>
          <cell r="GX62">
            <v>46246.810098731999</v>
          </cell>
          <cell r="GY62">
            <v>61563324.378862679</v>
          </cell>
          <cell r="GZ62">
            <v>46009.5</v>
          </cell>
          <cell r="HA62">
            <v>61183230.671378963</v>
          </cell>
          <cell r="HB62">
            <v>10225.4689107178</v>
          </cell>
          <cell r="HC62">
            <v>-1.7930343231194581</v>
          </cell>
          <cell r="HD62">
            <v>45805.5</v>
          </cell>
          <cell r="HE62">
            <v>63463.485603513727</v>
          </cell>
          <cell r="HF62">
            <v>84862.984312283603</v>
          </cell>
          <cell r="HG62">
            <v>-6.6952103829175016</v>
          </cell>
          <cell r="HH62">
            <v>-6.682485045722804</v>
          </cell>
          <cell r="HI62">
            <v>-6.6825090062640644</v>
          </cell>
          <cell r="HJ62">
            <v>6.8814013084460862E-2</v>
          </cell>
          <cell r="HK62">
            <v>1</v>
          </cell>
          <cell r="HL62">
            <v>1.1127310614378101</v>
          </cell>
          <cell r="HM62">
            <v>1.2227262491783899</v>
          </cell>
          <cell r="HN62">
            <v>4408.96352625077</v>
          </cell>
          <cell r="HO62">
            <v>4408.96352625077</v>
          </cell>
          <cell r="HP62">
            <v>1.21431825609769</v>
          </cell>
          <cell r="HQ62">
            <v>-1.79303432311953E-2</v>
          </cell>
          <cell r="HR62">
            <v>-8.7416467390636493E-5</v>
          </cell>
          <cell r="HS62" t="e">
            <v>#N/A</v>
          </cell>
          <cell r="HT62">
            <v>1331.19071882864</v>
          </cell>
          <cell r="HU62">
            <v>-0.19384587861918101</v>
          </cell>
          <cell r="HV62">
            <v>2791.7428077055802</v>
          </cell>
          <cell r="HW62">
            <v>0.39037388123057681</v>
          </cell>
          <cell r="HX62">
            <v>2.40636515460193</v>
          </cell>
          <cell r="HY62">
            <v>2780.8869513808399</v>
          </cell>
          <cell r="HZ62">
            <v>2726.1418794534029</v>
          </cell>
          <cell r="IA62">
            <v>77.845273177171862</v>
          </cell>
          <cell r="IB62">
            <v>77.246269721986081</v>
          </cell>
          <cell r="IC62">
            <v>2.671424494564079</v>
          </cell>
          <cell r="ID62">
            <v>1.0946387419881629</v>
          </cell>
          <cell r="IE62">
            <v>4.3540480000000006</v>
          </cell>
          <cell r="IF62">
            <v>6.2</v>
          </cell>
          <cell r="IG62">
            <v>1376.4300565490801</v>
          </cell>
          <cell r="IH62">
            <v>571.67522285034806</v>
          </cell>
          <cell r="II62">
            <v>3431.874008824886</v>
          </cell>
          <cell r="IJ62">
            <v>3282.4485671811258</v>
          </cell>
          <cell r="IK62">
            <v>4519231.1899637775</v>
          </cell>
          <cell r="IL62">
            <v>3244.0601999999899</v>
          </cell>
          <cell r="IM62">
            <v>4465221.9645346059</v>
          </cell>
          <cell r="IN62">
            <v>6279.8899655744699</v>
          </cell>
          <cell r="IO62">
            <v>-0.48031520751503631</v>
          </cell>
          <cell r="IP62">
            <v>3202.77935999999</v>
          </cell>
          <cell r="IQ62">
            <v>4442.7698854280006</v>
          </cell>
          <cell r="IR62">
            <v>6000.7172399999999</v>
          </cell>
          <cell r="IS62">
            <v>-5.0790555302642897</v>
          </cell>
          <cell r="IT62">
            <v>-5.085576666179854</v>
          </cell>
          <cell r="IU62">
            <v>-5.0907665955134576</v>
          </cell>
          <cell r="IV62">
            <v>7.5411476593903085E-2</v>
          </cell>
          <cell r="IW62">
            <v>7.4645435658914696</v>
          </cell>
          <cell r="IX62">
            <v>9.6508857939044894</v>
          </cell>
          <cell r="IY62">
            <v>1.11570902771461</v>
          </cell>
          <cell r="IZ62">
            <v>417.85449574689</v>
          </cell>
          <cell r="JA62">
            <v>3119.0930877062701</v>
          </cell>
          <cell r="JB62">
            <v>1.07533394625526</v>
          </cell>
          <cell r="JC62">
            <v>-1.008568164992996E-2</v>
          </cell>
          <cell r="JD62">
            <v>-2.7075295206894149E-3</v>
          </cell>
          <cell r="JE62" t="e">
            <v>#N/A</v>
          </cell>
          <cell r="JF62">
            <v>1376.786596185653</v>
          </cell>
          <cell r="JG62">
            <v>-8.4858412872157452E-2</v>
          </cell>
          <cell r="JH62">
            <v>29.2060591119631</v>
          </cell>
          <cell r="JI62">
            <v>-3.394806732191868</v>
          </cell>
          <cell r="JJ62">
            <v>-2.6822846461932559</v>
          </cell>
          <cell r="JK62">
            <v>30.232390334335651</v>
          </cell>
          <cell r="JL62">
            <v>30.011040647411431</v>
          </cell>
          <cell r="JM62">
            <v>72.888853255138358</v>
          </cell>
          <cell r="JN62">
            <v>72.613893461311349</v>
          </cell>
          <cell r="JO62">
            <v>-0.13449858769281059</v>
          </cell>
          <cell r="JP62">
            <v>-1.423032334396179</v>
          </cell>
          <cell r="JQ62">
            <v>6.7358320000000003</v>
          </cell>
          <cell r="JR62">
            <v>7.6</v>
          </cell>
          <cell r="JS62">
            <v>1698.5792620954901</v>
          </cell>
          <cell r="JT62">
            <v>8.1323684915743701</v>
          </cell>
          <cell r="JU62">
            <v>744.12938978762065</v>
          </cell>
          <cell r="JV62">
            <v>694.00608422890139</v>
          </cell>
          <cell r="JW62">
            <v>1175475.9776001291</v>
          </cell>
          <cell r="JX62">
            <v>690.17912999999999</v>
          </cell>
          <cell r="JY62">
            <v>1172323.9573491069</v>
          </cell>
          <cell r="JZ62">
            <v>90.0940590894417</v>
          </cell>
          <cell r="KA62">
            <v>-1.068054216138159</v>
          </cell>
          <cell r="KB62">
            <v>690.17912999999999</v>
          </cell>
          <cell r="KC62">
            <v>1024.7755</v>
          </cell>
          <cell r="KD62">
            <v>1372.06145536235</v>
          </cell>
          <cell r="KE62">
            <v>-7.2843468936512279</v>
          </cell>
          <cell r="KF62">
            <v>-7.2440421604368108</v>
          </cell>
          <cell r="KG62">
            <v>-7.2515545137492419</v>
          </cell>
          <cell r="KH62">
            <v>6.332245728317458E-2</v>
          </cell>
          <cell r="KI62">
            <v>1</v>
          </cell>
          <cell r="KJ62">
            <v>0.92686810341195702</v>
          </cell>
          <cell r="KK62">
            <v>1.4209882598068799</v>
          </cell>
          <cell r="KL62">
            <v>41.501467113325603</v>
          </cell>
          <cell r="KM62">
            <v>41.501467113325603</v>
          </cell>
          <cell r="KN62">
            <v>1.4568302963255999</v>
          </cell>
          <cell r="KO62">
            <v>-4.5615805173291613E-3</v>
          </cell>
          <cell r="KP62">
            <v>-4.3368111322784316E-3</v>
          </cell>
          <cell r="KQ62" t="e">
            <v>#N/A</v>
          </cell>
          <cell r="KR62">
            <v>1693.754571195411</v>
          </cell>
          <cell r="KS62">
            <v>7.4941877435286131E-3</v>
          </cell>
          <cell r="KT62">
            <v>206.05192716034699</v>
          </cell>
          <cell r="KU62">
            <v>2.361823398864948</v>
          </cell>
          <cell r="KV62">
            <v>2.286944745596919</v>
          </cell>
          <cell r="KW62">
            <v>201.29763257287951</v>
          </cell>
          <cell r="KX62">
            <v>201.444991511702</v>
          </cell>
          <cell r="KY62">
            <v>73.180624615433146</v>
          </cell>
          <cell r="KZ62">
            <v>73.139066685766281</v>
          </cell>
          <cell r="LA62">
            <v>1.0349095861051261</v>
          </cell>
          <cell r="LB62">
            <v>1.003220991037868</v>
          </cell>
          <cell r="LC62">
            <v>9.0939610000000002</v>
          </cell>
          <cell r="LD62">
            <v>9.3000000000000007</v>
          </cell>
          <cell r="LE62">
            <v>2006.4768133592099</v>
          </cell>
          <cell r="LF62">
            <v>35.034534840004603</v>
          </cell>
          <cell r="LG62">
            <v>5690.2210875858964</v>
          </cell>
          <cell r="LH62">
            <v>5172.7546010670594</v>
          </cell>
          <cell r="LI62">
            <v>10345073.242917219</v>
          </cell>
          <cell r="LJ62">
            <v>5163.9630459999998</v>
          </cell>
          <cell r="LK62">
            <v>10361372.116842801</v>
          </cell>
          <cell r="LL62">
            <v>783.33718518980299</v>
          </cell>
          <cell r="LM62">
            <v>-2.1751252023203049</v>
          </cell>
          <cell r="LN62">
            <v>5128.0330459999896</v>
          </cell>
          <cell r="LO62">
            <v>7780.0023235643494</v>
          </cell>
          <cell r="LP62">
            <v>10504.961775</v>
          </cell>
          <cell r="LQ62">
            <v>-7.5039558212129336</v>
          </cell>
          <cell r="LR62">
            <v>-7.5169124787609096</v>
          </cell>
          <cell r="LS62">
            <v>-7.5262761775758742</v>
          </cell>
          <cell r="LT62">
            <v>3.5076212650822808E-2</v>
          </cell>
          <cell r="LU62">
            <v>1</v>
          </cell>
          <cell r="LV62">
            <v>0.81734410559437298</v>
          </cell>
          <cell r="LW62">
            <v>1.2195099065909101</v>
          </cell>
          <cell r="LX62">
            <v>251.282366444193</v>
          </cell>
          <cell r="LY62">
            <v>251.282366444193</v>
          </cell>
          <cell r="LZ62">
            <v>1.06947258652932</v>
          </cell>
          <cell r="MA62">
            <v>-4.2312830731917189E-3</v>
          </cell>
          <cell r="MB62">
            <v>-1.844766713199639E-3</v>
          </cell>
          <cell r="MC62" t="e">
            <v>#N/A</v>
          </cell>
          <cell r="MD62">
            <v>1999.915720104563</v>
          </cell>
          <cell r="ME62">
            <v>0.1781535499632225</v>
          </cell>
          <cell r="MF62">
            <v>1389.27894129007</v>
          </cell>
          <cell r="MG62">
            <v>1.663694338295074</v>
          </cell>
          <cell r="MH62">
            <v>2.0271963126449188</v>
          </cell>
          <cell r="MI62">
            <v>1366.543828977058</v>
          </cell>
          <cell r="MJ62">
            <v>1361.675113597028</v>
          </cell>
          <cell r="MK62">
            <v>65.646259066502225</v>
          </cell>
          <cell r="ML62">
            <v>65.655281974278623</v>
          </cell>
          <cell r="MM62">
            <v>0.40410897988687472</v>
          </cell>
          <cell r="MN62">
            <v>0.70579817088924912</v>
          </cell>
          <cell r="MO62">
            <v>11.459432</v>
          </cell>
          <cell r="MP62">
            <v>10.4</v>
          </cell>
          <cell r="MQ62">
            <v>1640.0651340245699</v>
          </cell>
          <cell r="MR62">
            <v>268.42900955828998</v>
          </cell>
          <cell r="MS62">
            <v>24940.7066657943</v>
          </cell>
          <cell r="MT62">
            <v>22082.643345108128</v>
          </cell>
          <cell r="MU62">
            <v>36188216.854988277</v>
          </cell>
          <cell r="MV62">
            <v>22343.802075</v>
          </cell>
          <cell r="MW62">
            <v>36645290.744753338</v>
          </cell>
          <cell r="MX62">
            <v>4657.5306435805715</v>
          </cell>
          <cell r="MY62">
            <v>-1.5993881177881031</v>
          </cell>
          <cell r="MZ62">
            <v>22458.602074999999</v>
          </cell>
          <cell r="NA62">
            <v>37987.357476532001</v>
          </cell>
          <cell r="NB62">
            <v>49241.835859999999</v>
          </cell>
          <cell r="NC62">
            <v>-7.0405611599061757</v>
          </cell>
          <cell r="ND62">
            <v>-7.0447392410234606</v>
          </cell>
          <cell r="NE62">
            <v>-7.0489028395699984</v>
          </cell>
          <cell r="NF62">
            <v>4.4812507448769509E-2</v>
          </cell>
          <cell r="NG62">
            <v>1</v>
          </cell>
          <cell r="NH62">
            <v>0.89480932077989905</v>
          </cell>
          <cell r="NI62">
            <v>1.2023801239130001</v>
          </cell>
          <cell r="NJ62">
            <v>1670.4413855780799</v>
          </cell>
          <cell r="NK62">
            <v>1670.4413855780799</v>
          </cell>
          <cell r="NL62">
            <v>1.1726103895646101</v>
          </cell>
          <cell r="NM62">
            <v>6.4770626766838188E-3</v>
          </cell>
          <cell r="NN62">
            <v>8.8037864167358907E-4</v>
          </cell>
          <cell r="NO62" t="e">
            <v>#N/A</v>
          </cell>
          <cell r="NP62">
            <v>1638.762909378097</v>
          </cell>
          <cell r="NQ62">
            <v>-2.579857403137709E-2</v>
          </cell>
          <cell r="NR62">
            <v>244.28607865741799</v>
          </cell>
          <cell r="NS62">
            <v>-2.475124421422048</v>
          </cell>
          <cell r="NT62">
            <v>-1.082583760256739</v>
          </cell>
          <cell r="NU62">
            <v>250.48591675525009</v>
          </cell>
          <cell r="NV62">
            <v>246.95962343511781</v>
          </cell>
          <cell r="NW62">
            <v>71.928665745465793</v>
          </cell>
          <cell r="NX62">
            <v>71.841157429156851</v>
          </cell>
          <cell r="NY62">
            <v>0.66350564330290851</v>
          </cell>
          <cell r="NZ62">
            <v>-1.768289836068249E-2</v>
          </cell>
          <cell r="OA62">
            <v>7.1065610000000001</v>
          </cell>
          <cell r="OB62">
            <v>8.6</v>
          </cell>
          <cell r="OC62">
            <v>1557.20778040356</v>
          </cell>
          <cell r="OD62">
            <v>53.644037082376997</v>
          </cell>
          <cell r="OE62">
            <v>3011.0736264652019</v>
          </cell>
          <cell r="OF62">
            <v>2797.0898424455399</v>
          </cell>
          <cell r="OG62">
            <v>4344964.1334926598</v>
          </cell>
          <cell r="OH62">
            <v>2755.4735999999898</v>
          </cell>
          <cell r="OI62">
            <v>4290844.9286165908</v>
          </cell>
          <cell r="OJ62">
            <v>808.27885761886398</v>
          </cell>
          <cell r="OK62">
            <v>1.760956833530636</v>
          </cell>
          <cell r="OL62">
            <v>2750.0736000000002</v>
          </cell>
          <cell r="OM62">
            <v>4191.2933118240007</v>
          </cell>
          <cell r="ON62">
            <v>5637.1</v>
          </cell>
          <cell r="OO62">
            <v>-6.7716737458780898</v>
          </cell>
          <cell r="OP62">
            <v>-6.7550949232126349</v>
          </cell>
          <cell r="OQ62">
            <v>-6.7547580338125206</v>
          </cell>
          <cell r="OR62">
            <v>6.1278168849437827E-2</v>
          </cell>
          <cell r="OS62">
            <v>1</v>
          </cell>
          <cell r="OT62">
            <v>1.1897448789388301</v>
          </cell>
          <cell r="OU62">
            <v>1.16209955129682</v>
          </cell>
          <cell r="OV62">
            <v>283.88474239584599</v>
          </cell>
          <cell r="OW62">
            <v>283.88474239584599</v>
          </cell>
          <cell r="OX62">
            <v>1.16867075283059</v>
          </cell>
          <cell r="OY62">
            <v>-4.9829603354406386E-3</v>
          </cell>
          <cell r="OZ62">
            <v>-7.9832725832798216E-3</v>
          </cell>
          <cell r="PA62" t="e">
            <v>#N/A</v>
          </cell>
          <cell r="PB62">
            <v>1553.387405566418</v>
          </cell>
          <cell r="PC62">
            <v>-0.1450398419571175</v>
          </cell>
          <cell r="PD62">
            <v>2610.1072283951698</v>
          </cell>
          <cell r="PE62">
            <v>-0.50874466624354353</v>
          </cell>
          <cell r="PF62">
            <v>-6.0512780627863798E-2</v>
          </cell>
          <cell r="PG62">
            <v>2623.4539102348472</v>
          </cell>
          <cell r="PH62">
            <v>2611.6876332033348</v>
          </cell>
          <cell r="PI62">
            <v>66.217697234303628</v>
          </cell>
          <cell r="PJ62">
            <v>66.116115226522794</v>
          </cell>
          <cell r="PK62">
            <v>-6.5321597926271116E-3</v>
          </cell>
          <cell r="PL62">
            <v>-2.4062262179480601E-2</v>
          </cell>
          <cell r="PM62">
            <v>7.581029</v>
          </cell>
          <cell r="PN62">
            <v>7.9</v>
          </cell>
          <cell r="PO62">
            <v>1500.51415937812</v>
          </cell>
          <cell r="PP62">
            <v>559.685210031716</v>
          </cell>
          <cell r="PQ62">
            <v>33119.373204481177</v>
          </cell>
          <cell r="PR62">
            <v>30608.58391723123</v>
          </cell>
          <cell r="PS62">
            <v>45856422.871708222</v>
          </cell>
          <cell r="PT62">
            <v>30549.808000000001</v>
          </cell>
          <cell r="PU62">
            <v>45840419.470282957</v>
          </cell>
          <cell r="PV62">
            <v>8223.9114798709106</v>
          </cell>
          <cell r="PW62">
            <v>-0.67865981794827945</v>
          </cell>
          <cell r="PX62">
            <v>31106.383000000002</v>
          </cell>
          <cell r="PY62">
            <v>50092.739252767198</v>
          </cell>
          <cell r="PZ62">
            <v>68759.991799999887</v>
          </cell>
          <cell r="QA62">
            <v>-6.7544737529516903</v>
          </cell>
          <cell r="QB62">
            <v>-6.7441440885754753</v>
          </cell>
          <cell r="QC62">
            <v>-6.7496002038173319</v>
          </cell>
          <cell r="QD62">
            <v>5.853289437624129E-2</v>
          </cell>
          <cell r="QE62">
            <v>1</v>
          </cell>
          <cell r="QF62">
            <v>1.08014476172442</v>
          </cell>
          <cell r="QG62">
            <v>1.1452339004661001</v>
          </cell>
          <cell r="QH62">
            <v>2989.1832818097701</v>
          </cell>
          <cell r="QI62">
            <v>2989.1832818097701</v>
          </cell>
          <cell r="QJ62">
            <v>1.14842968483582</v>
          </cell>
          <cell r="QK62">
            <v>8.7620685835518401E-3</v>
          </cell>
          <cell r="QL62">
            <v>2.616866808551309E-3</v>
          </cell>
          <cell r="QM62" t="e">
            <v>#N/A</v>
          </cell>
          <cell r="QN62">
            <v>1498.155647961654</v>
          </cell>
          <cell r="QO62">
            <v>0.26885723045058102</v>
          </cell>
          <cell r="QP62">
            <v>67.962366986312404</v>
          </cell>
          <cell r="QQ62">
            <v>1.4246809503412281</v>
          </cell>
          <cell r="QR62">
            <v>3.101696640270069</v>
          </cell>
          <cell r="QS62">
            <v>67.007720753479731</v>
          </cell>
          <cell r="QT62">
            <v>65.917796894689758</v>
          </cell>
          <cell r="QU62">
            <v>65.935167641914475</v>
          </cell>
          <cell r="QV62">
            <v>65.017065489027615</v>
          </cell>
          <cell r="QW62">
            <v>-5.4607663351191597E-2</v>
          </cell>
          <cell r="QX62">
            <v>0.91855859141460883</v>
          </cell>
          <cell r="QY62">
            <v>6.1002080000000003</v>
          </cell>
          <cell r="QZ62">
            <v>4.5999999999999996</v>
          </cell>
          <cell r="RA62">
            <v>1955.86924566937</v>
          </cell>
          <cell r="RB62">
            <v>16.5710656147766</v>
          </cell>
          <cell r="RC62">
            <v>1916.794502160313</v>
          </cell>
          <cell r="RD62">
            <v>1799.8660505959699</v>
          </cell>
          <cell r="RE62">
            <v>3534267.3948230888</v>
          </cell>
          <cell r="RF62">
            <v>1854.443818</v>
          </cell>
          <cell r="RG62">
            <v>3627049.631447887</v>
          </cell>
          <cell r="RH62">
            <v>142.47171664171</v>
          </cell>
          <cell r="RI62">
            <v>-2.386552900548899</v>
          </cell>
          <cell r="RJ62">
            <v>1854.443818</v>
          </cell>
          <cell r="RK62">
            <v>2948.1405962313002</v>
          </cell>
          <cell r="RL62">
            <v>3936.360835</v>
          </cell>
          <cell r="RM62">
            <v>-7.3343006661345624</v>
          </cell>
          <cell r="RN62">
            <v>-7.3329282121225212</v>
          </cell>
          <cell r="RO62">
            <v>-7.3316031623543516</v>
          </cell>
          <cell r="RP62">
            <v>7.6833212873376952E-2</v>
          </cell>
          <cell r="RQ62">
            <v>1</v>
          </cell>
          <cell r="RR62">
            <v>0.72385353222506499</v>
          </cell>
          <cell r="RS62">
            <v>1.35655478627832</v>
          </cell>
          <cell r="RT62">
            <v>92.194674222086391</v>
          </cell>
          <cell r="RU62">
            <v>92.194674222086391</v>
          </cell>
          <cell r="RV62">
            <v>1.4358879069175501</v>
          </cell>
          <cell r="RW62">
            <v>5.4699238203104572E-2</v>
          </cell>
          <cell r="RX62">
            <v>2.2918892218668781E-2</v>
          </cell>
          <cell r="RY62" t="e">
            <v>#N/A</v>
          </cell>
          <cell r="RZ62">
            <v>1963.6280120139079</v>
          </cell>
          <cell r="SA62">
            <v>-0.12786291135405969</v>
          </cell>
          <cell r="SB62">
            <v>54836.591543301402</v>
          </cell>
          <cell r="SC62">
            <v>-1.2208942106529559</v>
          </cell>
          <cell r="SD62">
            <v>-1.1806655837586</v>
          </cell>
          <cell r="SE62">
            <v>55514.363189563643</v>
          </cell>
          <cell r="SF62">
            <v>55491.763699117531</v>
          </cell>
          <cell r="SG62">
            <v>68.142097198906924</v>
          </cell>
          <cell r="SH62">
            <v>68.21984114223028</v>
          </cell>
          <cell r="SI62">
            <v>0.40998827940947891</v>
          </cell>
          <cell r="SJ62">
            <v>0.59500278413739949</v>
          </cell>
          <cell r="SK62">
            <v>5.526624</v>
          </cell>
          <cell r="SL62">
            <v>4.4000000000000004</v>
          </cell>
          <cell r="SM62">
            <v>1673.92962541612</v>
          </cell>
          <cell r="SN62">
            <v>11141.675297547001</v>
          </cell>
          <cell r="SO62">
            <v>4992.9944971405848</v>
          </cell>
          <cell r="SP62">
            <v>4717.050464942934</v>
          </cell>
          <cell r="SQ62">
            <v>7906820.416450168</v>
          </cell>
          <cell r="SR62">
            <v>4767.8630406184193</v>
          </cell>
          <cell r="SS62">
            <v>7981067.1936177537</v>
          </cell>
          <cell r="ST62">
            <v>128605.677816815</v>
          </cell>
          <cell r="SU62">
            <v>-3.9284590181610799</v>
          </cell>
          <cell r="SV62">
            <v>4767.8630406184193</v>
          </cell>
          <cell r="SW62">
            <v>7318.9770212609901</v>
          </cell>
          <cell r="SX62">
            <v>9537.2877439245513</v>
          </cell>
          <cell r="SY62">
            <v>-3.5356429563956202</v>
          </cell>
          <cell r="SZ62">
            <v>-3.523654091677908</v>
          </cell>
          <cell r="TA62">
            <v>-3.517283709554178</v>
          </cell>
          <cell r="TB62">
            <v>7.701754658459567E-2</v>
          </cell>
          <cell r="TC62">
            <v>407.29263565891398</v>
          </cell>
          <cell r="TD62">
            <v>285.52623597592299</v>
          </cell>
          <cell r="TE62">
            <v>1.3552402430578201</v>
          </cell>
          <cell r="TF62">
            <v>211.65898202112101</v>
          </cell>
          <cell r="TG62">
            <v>86207.144648265501</v>
          </cell>
          <cell r="TH62">
            <v>1.6553134021213001</v>
          </cell>
          <cell r="TI62">
            <v>3.8666738209866387E-2</v>
          </cell>
          <cell r="TJ62">
            <v>1.314273621059291E-2</v>
          </cell>
          <cell r="TK62" t="e">
            <v>#N/A</v>
          </cell>
          <cell r="TL62">
            <v>1676.221290234982</v>
          </cell>
          <cell r="TM62">
            <v>-0.22467140959484541</v>
          </cell>
          <cell r="TN62">
            <v>477.10196977693198</v>
          </cell>
          <cell r="TO62">
            <v>-0.60268016583808759</v>
          </cell>
          <cell r="TP62">
            <v>-1.004330777098938</v>
          </cell>
          <cell r="TQ62">
            <v>479.99480325319252</v>
          </cell>
          <cell r="TR62">
            <v>481.94226426479082</v>
          </cell>
          <cell r="TS62">
            <v>72.102277601212435</v>
          </cell>
          <cell r="TT62">
            <v>71.850060993337323</v>
          </cell>
          <cell r="TU62">
            <v>2.7317371036732929</v>
          </cell>
          <cell r="TV62">
            <v>2.1160210957554599</v>
          </cell>
          <cell r="TW62">
            <v>4.4219188182263318</v>
          </cell>
          <cell r="TX62">
            <v>4.3</v>
          </cell>
          <cell r="TY62">
            <v>1642.86910393016</v>
          </cell>
          <cell r="TZ62">
            <v>93.148284595535799</v>
          </cell>
          <cell r="UA62">
            <v>2919.2750788730591</v>
          </cell>
          <cell r="UB62">
            <v>2790.1871048045791</v>
          </cell>
          <cell r="UC62">
            <v>4588901.4948001374</v>
          </cell>
          <cell r="UD62">
            <v>2803.5531899999901</v>
          </cell>
          <cell r="UE62">
            <v>4605870.9170758249</v>
          </cell>
          <cell r="UF62">
            <v>1025.9458048784959</v>
          </cell>
          <cell r="UG62">
            <v>-6.6600541703909499E-2</v>
          </cell>
          <cell r="UH62">
            <v>2805.2398899999898</v>
          </cell>
          <cell r="UI62">
            <v>4063.0098826829999</v>
          </cell>
          <cell r="UJ62">
            <v>5449.60988</v>
          </cell>
          <cell r="UK62">
            <v>-6.2317968468559366</v>
          </cell>
          <cell r="UL62">
            <v>-6.2195279208827117</v>
          </cell>
          <cell r="UM62">
            <v>-6.2233525915828256</v>
          </cell>
          <cell r="UN62">
            <v>0.10237005026480669</v>
          </cell>
          <cell r="UO62">
            <v>1</v>
          </cell>
          <cell r="UP62">
            <v>1.1853266117745</v>
          </cell>
          <cell r="UQ62">
            <v>1.1874287919329001</v>
          </cell>
          <cell r="UR62">
            <v>566.524615601032</v>
          </cell>
          <cell r="US62">
            <v>566.524615601032</v>
          </cell>
          <cell r="UT62">
            <v>1.1885403626398301</v>
          </cell>
          <cell r="UU62" t="e">
            <v>#N/A</v>
          </cell>
          <cell r="UV62" t="e">
            <v>#N/A</v>
          </cell>
          <cell r="UW62" t="e">
            <v>#N/A</v>
          </cell>
          <cell r="UX62">
            <v>1644.657265779148</v>
          </cell>
          <cell r="UY62">
            <v>-0.46500051947089283</v>
          </cell>
          <cell r="UZ62">
            <v>1947.30083402839</v>
          </cell>
          <cell r="VA62">
            <v>0.60840677045934655</v>
          </cell>
          <cell r="VB62">
            <v>1.2559685583156901</v>
          </cell>
          <cell r="VC62">
            <v>1935.5249690726209</v>
          </cell>
          <cell r="VD62">
            <v>1923.14671594583</v>
          </cell>
          <cell r="VE62">
            <v>64.083797710901749</v>
          </cell>
          <cell r="VF62">
            <v>63.978141006626252</v>
          </cell>
          <cell r="VG62">
            <v>-0.50449739620450629</v>
          </cell>
          <cell r="VH62">
            <v>-3.98206052545369E-2</v>
          </cell>
          <cell r="VI62">
            <v>8.1796589999999991</v>
          </cell>
          <cell r="VJ62">
            <v>5.9</v>
          </cell>
          <cell r="VK62">
            <v>1711.7135305089901</v>
          </cell>
          <cell r="VL62">
            <v>438.33929374253103</v>
          </cell>
          <cell r="VM62">
            <v>28342.077365410511</v>
          </cell>
          <cell r="VN62">
            <v>26023.79208340375</v>
          </cell>
          <cell r="VO62">
            <v>44425224.498679727</v>
          </cell>
          <cell r="VP62">
            <v>26713.9388</v>
          </cell>
          <cell r="VQ62">
            <v>45726610.497149087</v>
          </cell>
          <cell r="VR62">
            <v>6190.7489262265899</v>
          </cell>
          <cell r="VS62">
            <v>9.4066695420114144E-3</v>
          </cell>
          <cell r="VT62">
            <v>26099.472586915301</v>
          </cell>
          <cell r="VU62">
            <v>44299.626277786199</v>
          </cell>
          <cell r="VV62">
            <v>58901.503832283699</v>
          </cell>
          <cell r="VW62">
            <v>-6.946408599256924</v>
          </cell>
          <cell r="VX62">
            <v>-6.9356904553894969</v>
          </cell>
          <cell r="VY62">
            <v>-6.9337067918307618</v>
          </cell>
          <cell r="VZ62">
            <v>5.831937962143257E-2</v>
          </cell>
          <cell r="WA62">
            <v>1</v>
          </cell>
          <cell r="WB62">
            <v>0.95230277415599796</v>
          </cell>
          <cell r="WC62">
            <v>1.1585899325776601</v>
          </cell>
          <cell r="WD62">
            <v>2256.12314200538</v>
          </cell>
          <cell r="WE62">
            <v>2256.12314200538</v>
          </cell>
          <cell r="WF62">
            <v>1.1239808120830901</v>
          </cell>
          <cell r="WG62">
            <v>9.4066695418999475E-5</v>
          </cell>
          <cell r="WH62">
            <v>-5.768284423960322E-3</v>
          </cell>
          <cell r="WI62" t="e">
            <v>#N/A</v>
          </cell>
          <cell r="WJ62">
            <v>1707.1003471093361</v>
          </cell>
          <cell r="WK62">
            <v>0.33399402133409423</v>
          </cell>
          <cell r="WL62">
            <v>58.104375139570799</v>
          </cell>
          <cell r="WM62">
            <v>-1.7762401434917809</v>
          </cell>
          <cell r="WN62">
            <v>-0.15360420617004381</v>
          </cell>
          <cell r="WO62">
            <v>59.155111985586302</v>
          </cell>
          <cell r="WP62">
            <v>58.193763207586287</v>
          </cell>
          <cell r="WQ62">
            <v>73.036367498467968</v>
          </cell>
          <cell r="WR62">
            <v>73.091606365190529</v>
          </cell>
          <cell r="WS62">
            <v>0.64713169611225752</v>
          </cell>
          <cell r="WT62">
            <v>7.7157392529336732E-2</v>
          </cell>
          <cell r="WU62">
            <v>6.5775639999999997</v>
          </cell>
          <cell r="WV62">
            <v>6.8</v>
          </cell>
          <cell r="WW62">
            <v>1884.3052921112501</v>
          </cell>
          <cell r="WX62">
            <v>14.264124069834001</v>
          </cell>
          <cell r="WY62">
            <v>1617.84616109031</v>
          </cell>
          <cell r="WZ62">
            <v>1511.431294423051</v>
          </cell>
          <cell r="XA62">
            <v>2828146.0051377742</v>
          </cell>
          <cell r="XB62">
            <v>1506.69307999999</v>
          </cell>
          <cell r="XC62">
            <v>2839069.7442313801</v>
          </cell>
          <cell r="XD62">
            <v>126.55636084549199</v>
          </cell>
          <cell r="XE62">
            <v>-1.5138573978954679</v>
          </cell>
          <cell r="XF62">
            <v>1506.69307999999</v>
          </cell>
          <cell r="XG62">
            <v>2213.4499999999998</v>
          </cell>
          <cell r="XH62">
            <v>2895.1259999999902</v>
          </cell>
          <cell r="XI62">
            <v>-7.290341298659289</v>
          </cell>
          <cell r="XJ62">
            <v>-7.2572243970787316</v>
          </cell>
          <cell r="XK62">
            <v>-7.2699134579353606</v>
          </cell>
          <cell r="XL62">
            <v>6.9737066579224821E-2</v>
          </cell>
          <cell r="XM62">
            <v>1</v>
          </cell>
          <cell r="XN62">
            <v>0.788771102681883</v>
          </cell>
          <cell r="XO62">
            <v>1.43648668961048</v>
          </cell>
          <cell r="XP62">
            <v>83.466161496127697</v>
          </cell>
          <cell r="XQ62">
            <v>83.466161496127697</v>
          </cell>
          <cell r="XR62">
            <v>1.5599607400234701</v>
          </cell>
          <cell r="XS62">
            <v>2.56780293333858E-2</v>
          </cell>
          <cell r="XT62">
            <v>8.2985194719850056E-3</v>
          </cell>
          <cell r="XU62" t="e">
            <v>#N/A</v>
          </cell>
          <cell r="XV62">
            <v>1871.170734371583</v>
          </cell>
          <cell r="XW62">
            <v>0.24002544358689981</v>
          </cell>
          <cell r="XX62">
            <v>69.615017386229297</v>
          </cell>
          <cell r="XY62">
            <v>-3.0548035508139342</v>
          </cell>
          <cell r="XZ62">
            <v>-1.2771752891335471</v>
          </cell>
          <cell r="YA62">
            <v>71.808629964165462</v>
          </cell>
          <cell r="YB62">
            <v>70.515625530482566</v>
          </cell>
          <cell r="YC62">
            <v>59.924024523254367</v>
          </cell>
          <cell r="YD62">
            <v>59.886652363369308</v>
          </cell>
          <cell r="YE62">
            <v>0.57910270175165479</v>
          </cell>
          <cell r="YF62">
            <v>-0.2423118819207204</v>
          </cell>
          <cell r="YG62">
            <v>5.8453010000000001</v>
          </cell>
          <cell r="YH62">
            <v>6.6</v>
          </cell>
          <cell r="YI62">
            <v>1453.6925757194499</v>
          </cell>
          <cell r="YJ62">
            <v>9.7284357009687898</v>
          </cell>
          <cell r="YK62">
            <v>320.69910811535721</v>
          </cell>
          <cell r="YL62">
            <v>528.65801791301737</v>
          </cell>
          <cell r="YM62">
            <v>768369.39556063793</v>
          </cell>
          <cell r="YN62">
            <v>524.56269000000009</v>
          </cell>
          <cell r="YO62">
            <v>762552.88795242342</v>
          </cell>
          <cell r="YP62">
            <v>156.316043223782</v>
          </cell>
          <cell r="YQ62">
            <v>1.5688818132893581</v>
          </cell>
          <cell r="YR62">
            <v>299.71989000000002</v>
          </cell>
          <cell r="YS62">
            <v>535.51016037676902</v>
          </cell>
          <cell r="YT62">
            <v>690.65192000000002</v>
          </cell>
          <cell r="YU62">
            <v>-6.3290552905714126</v>
          </cell>
          <cell r="YV62">
            <v>-6.3152845118651184</v>
          </cell>
          <cell r="YW62">
            <v>-6.3029701154558646</v>
          </cell>
          <cell r="YX62">
            <v>5.6638270029762079E-2</v>
          </cell>
          <cell r="YY62">
            <v>1</v>
          </cell>
          <cell r="YZ62">
            <v>1.32431568932818</v>
          </cell>
          <cell r="ZA62">
            <v>1.2893737373077501</v>
          </cell>
          <cell r="ZB62">
            <v>89.759775140027102</v>
          </cell>
          <cell r="ZC62">
            <v>89.759775140027102</v>
          </cell>
          <cell r="ZD62">
            <v>1.23112512464984</v>
          </cell>
          <cell r="ZE62">
            <v>1.5688818132892308E-2</v>
          </cell>
          <cell r="ZF62">
            <v>1.5688818132892308E-2</v>
          </cell>
          <cell r="ZG62" t="e">
            <v>#N/A</v>
          </cell>
          <cell r="ZH62">
            <v>1453.4337313069209</v>
          </cell>
          <cell r="ZI62">
            <v>-0.1301641966182765</v>
          </cell>
          <cell r="ZJ62">
            <v>32.728713942359903</v>
          </cell>
          <cell r="ZK62">
            <v>-1.3105277264611861</v>
          </cell>
          <cell r="ZL62">
            <v>-1.2057946868602401</v>
          </cell>
          <cell r="ZM62">
            <v>33.163328558131639</v>
          </cell>
          <cell r="ZN62">
            <v>33.128171676286513</v>
          </cell>
          <cell r="ZO62">
            <v>69.771215068679027</v>
          </cell>
          <cell r="ZP62">
            <v>69.804975367049295</v>
          </cell>
          <cell r="ZQ62">
            <v>0.16178988896600191</v>
          </cell>
          <cell r="ZR62">
            <v>0.89231542619838677</v>
          </cell>
          <cell r="ZS62">
            <v>6.6343559999999986</v>
          </cell>
          <cell r="ZT62">
            <v>6.8</v>
          </cell>
          <cell r="ZU62">
            <v>1871.41719688542</v>
          </cell>
          <cell r="ZV62">
            <v>7.1625553047349699</v>
          </cell>
          <cell r="ZW62">
            <v>960.90652219923709</v>
          </cell>
          <cell r="ZX62">
            <v>897.15656268932071</v>
          </cell>
          <cell r="ZY62">
            <v>1673000.797092095</v>
          </cell>
          <cell r="ZZ62">
            <v>895.13175000000001</v>
          </cell>
          <cell r="AAA62">
            <v>1675164.950428141</v>
          </cell>
          <cell r="AAB62">
            <v>87.765972683430036</v>
          </cell>
          <cell r="AAC62">
            <v>-3.5451747183923299</v>
          </cell>
          <cell r="AAD62">
            <v>895.13175000000001</v>
          </cell>
          <cell r="AAE62">
            <v>1376.5587870299901</v>
          </cell>
          <cell r="AAF62">
            <v>1847.4851780147501</v>
          </cell>
          <cell r="AAG62">
            <v>-7.3933074874916498</v>
          </cell>
          <cell r="AAH62">
            <v>-7.3734073421371864</v>
          </cell>
          <cell r="AAI62">
            <v>-7.3792752974584506</v>
          </cell>
          <cell r="AAJ62">
            <v>6.6529761931199694E-2</v>
          </cell>
          <cell r="AAK62">
            <v>1</v>
          </cell>
          <cell r="AAL62">
            <v>0.77794621255198704</v>
          </cell>
          <cell r="AAM62">
            <v>1.2825791532458699</v>
          </cell>
          <cell r="AAN62">
            <v>41.977166215018599</v>
          </cell>
          <cell r="AAO62">
            <v>41.977166215018599</v>
          </cell>
          <cell r="AAP62">
            <v>1.41214398865702</v>
          </cell>
          <cell r="AAQ62">
            <v>1.6795703142251799E-2</v>
          </cell>
          <cell r="AAR62">
            <v>3.2508215398931342E-3</v>
          </cell>
          <cell r="AAS62" t="e">
            <v>#N/A</v>
          </cell>
          <cell r="AAT62">
            <v>1864.781317629891</v>
          </cell>
          <cell r="AAU62">
            <v>4.9457736792346552E-2</v>
          </cell>
          <cell r="AAV62">
            <v>20.0010486071793</v>
          </cell>
          <cell r="AAW62">
            <v>-0.53569215543911586</v>
          </cell>
          <cell r="AAX62">
            <v>1.1744209985933509</v>
          </cell>
          <cell r="AAY62">
            <v>20.108769709066081</v>
          </cell>
          <cell r="AAZ62">
            <v>19.768878744023041</v>
          </cell>
          <cell r="ABA62">
            <v>74.522166263624698</v>
          </cell>
          <cell r="ABB62">
            <v>74.354211877043397</v>
          </cell>
          <cell r="ABC62">
            <v>0.92233005071404861</v>
          </cell>
          <cell r="ABD62">
            <v>1.260235319818648</v>
          </cell>
          <cell r="ABE62">
            <v>3.4479989999999998</v>
          </cell>
          <cell r="ABF62">
            <v>3.1</v>
          </cell>
          <cell r="ABG62">
            <v>1818.73185788807</v>
          </cell>
          <cell r="ABH62">
            <v>3.47586421507095</v>
          </cell>
          <cell r="ABI62">
            <v>343.9853342400678</v>
          </cell>
          <cell r="ABJ62">
            <v>332.12472335532362</v>
          </cell>
          <cell r="ABK62">
            <v>607251.76736265165</v>
          </cell>
          <cell r="ABL62">
            <v>334.07470999999902</v>
          </cell>
          <cell r="ABM62">
            <v>607592.31799171632</v>
          </cell>
          <cell r="ABN62">
            <v>34.883387977571701</v>
          </cell>
          <cell r="ABO62">
            <v>-1.7862511630339919</v>
          </cell>
          <cell r="ABP62">
            <v>334.07470999999902</v>
          </cell>
          <cell r="ABQ62">
            <v>462.63059691749902</v>
          </cell>
          <cell r="ABR62">
            <v>585.34675000000004</v>
          </cell>
          <cell r="ABS62">
            <v>-6.9036376659848804</v>
          </cell>
          <cell r="ABT62">
            <v>-6.902604254882001</v>
          </cell>
          <cell r="ABU62">
            <v>-6.8979019227450422</v>
          </cell>
          <cell r="ABV62">
            <v>7.0202443374586893E-2</v>
          </cell>
          <cell r="ABW62">
            <v>1</v>
          </cell>
          <cell r="ABX62">
            <v>0.90872374846759796</v>
          </cell>
          <cell r="ABY62">
            <v>1.19930751683139</v>
          </cell>
          <cell r="ABZ62">
            <v>23.987407939100201</v>
          </cell>
          <cell r="ACA62">
            <v>23.987407939100201</v>
          </cell>
          <cell r="ACB62">
            <v>1.11370054804383</v>
          </cell>
          <cell r="ACC62">
            <v>-1.78625116303394E-2</v>
          </cell>
          <cell r="ACD62">
            <v>1.868969154149419E-3</v>
          </cell>
          <cell r="ACE62" t="e">
            <v>#N/A</v>
          </cell>
          <cell r="ACF62">
            <v>1828.384714115316</v>
          </cell>
          <cell r="ACG62">
            <v>-0.27868994520166002</v>
          </cell>
          <cell r="ACH62">
            <v>932.58065311995608</v>
          </cell>
          <cell r="ACI62">
            <v>-1.0100784004953729</v>
          </cell>
          <cell r="ACJ62">
            <v>0.4996493243778044</v>
          </cell>
          <cell r="ACK62">
            <v>942.09656705559303</v>
          </cell>
          <cell r="ACL62">
            <v>927.94418626269135</v>
          </cell>
          <cell r="ACM62">
            <v>79.279920169731369</v>
          </cell>
          <cell r="ACN62">
            <v>79.061633677884828</v>
          </cell>
          <cell r="ACO62">
            <v>0.51556917634583144</v>
          </cell>
          <cell r="ACP62">
            <v>0.31446938678927339</v>
          </cell>
          <cell r="ACQ62">
            <v>3.285914</v>
          </cell>
          <cell r="ACR62">
            <v>3.9</v>
          </cell>
          <cell r="ACS62">
            <v>1440.4864106780101</v>
          </cell>
          <cell r="ACT62">
            <v>186.917136865033</v>
          </cell>
          <cell r="ACU62">
            <v>10764.809423102681</v>
          </cell>
          <cell r="ACV62">
            <v>10411.087043195619</v>
          </cell>
          <cell r="ACW62">
            <v>14995741.22599024</v>
          </cell>
          <cell r="ACX62">
            <v>10373.544</v>
          </cell>
          <cell r="ACY62">
            <v>14942949.162570409</v>
          </cell>
          <cell r="ACZ62">
            <v>2391.6402633037501</v>
          </cell>
          <cell r="ADA62">
            <v>-1.370291436886695</v>
          </cell>
          <cell r="ADB62">
            <v>10158.414000000001</v>
          </cell>
          <cell r="ADC62">
            <v>13615.718424135999</v>
          </cell>
          <cell r="ADD62">
            <v>18083.969999999899</v>
          </cell>
          <cell r="ADE62">
            <v>-6.6227890873066224</v>
          </cell>
          <cell r="ADF62">
            <v>-6.6156107386406848</v>
          </cell>
          <cell r="ADG62">
            <v>-6.6149292874540322</v>
          </cell>
          <cell r="ADH62">
            <v>6.3768756185719686E-2</v>
          </cell>
          <cell r="ADI62">
            <v>1</v>
          </cell>
          <cell r="ADJ62">
            <v>1.1860629141083701</v>
          </cell>
          <cell r="ADK62">
            <v>1.27770739567642</v>
          </cell>
          <cell r="ADL62">
            <v>1191.56519755612</v>
          </cell>
          <cell r="ADM62">
            <v>1191.56519755612</v>
          </cell>
          <cell r="ADN62">
            <v>1.20639681955398</v>
          </cell>
          <cell r="ADO62">
            <v>-1.3702914368866699E-2</v>
          </cell>
          <cell r="ADP62">
            <v>-5.1882987793123031E-3</v>
          </cell>
          <cell r="ADQ62" t="e">
            <v>#N/A</v>
          </cell>
          <cell r="ADR62">
            <v>1440.362679110536</v>
          </cell>
          <cell r="ADS62">
            <v>-4.7324238294832448E-2</v>
          </cell>
          <cell r="ADT62">
            <v>2833.1601894025898</v>
          </cell>
          <cell r="ADU62">
            <v>-0.30400249238401461</v>
          </cell>
          <cell r="ADV62">
            <v>0.41955740805272868</v>
          </cell>
          <cell r="ADW62">
            <v>2841.799330194935</v>
          </cell>
          <cell r="ADX62">
            <v>2821.3231192506701</v>
          </cell>
          <cell r="ADY62">
            <v>60.356853273286511</v>
          </cell>
          <cell r="ADZ62">
            <v>60.547580039109228</v>
          </cell>
          <cell r="AEA62">
            <v>2.1731067821289858</v>
          </cell>
          <cell r="AEB62">
            <v>1.751447911991999</v>
          </cell>
          <cell r="AEC62">
            <v>2.8170799999999998</v>
          </cell>
          <cell r="AED62">
            <v>2.8</v>
          </cell>
          <cell r="AEE62">
            <v>1989.70406511959</v>
          </cell>
          <cell r="AEF62">
            <v>528.44198241225001</v>
          </cell>
          <cell r="AEG62">
            <v>17979.94912901154</v>
          </cell>
          <cell r="AEH62">
            <v>17473.439578087979</v>
          </cell>
          <cell r="AEI62">
            <v>34906305.297236383</v>
          </cell>
          <cell r="AEJ62">
            <v>17421.458999999999</v>
          </cell>
          <cell r="AEK62">
            <v>34663547.792614266</v>
          </cell>
          <cell r="AEL62">
            <v>5469.1833184147999</v>
          </cell>
          <cell r="AEM62">
            <v>-6.1090824197653326</v>
          </cell>
          <cell r="AEN62">
            <v>17421.458999999999</v>
          </cell>
          <cell r="AEO62">
            <v>29695.570190250099</v>
          </cell>
          <cell r="AEP62">
            <v>37454.78772</v>
          </cell>
          <cell r="AEQ62">
            <v>-6.348041039461731</v>
          </cell>
          <cell r="AER62">
            <v>-6.3460028894644349</v>
          </cell>
          <cell r="AES62">
            <v>-6.3495326312684472</v>
          </cell>
          <cell r="AET62">
            <v>6.2697844653417142E-2</v>
          </cell>
          <cell r="AEU62">
            <v>4.2599033333333303</v>
          </cell>
          <cell r="AEV62">
            <v>3.1435763407695498</v>
          </cell>
          <cell r="AEW62">
            <v>1.4423822899987699</v>
          </cell>
          <cell r="AEX62">
            <v>919.99169765736406</v>
          </cell>
          <cell r="AEY62">
            <v>3919.0756994896001</v>
          </cell>
          <cell r="AEZ62">
            <v>1.38427571239165</v>
          </cell>
          <cell r="AFA62">
            <v>-5.837906466738263E-3</v>
          </cell>
          <cell r="AFB62">
            <v>-5.7992151689967766E-3</v>
          </cell>
          <cell r="AFC62" t="e">
            <v>#N/A</v>
          </cell>
          <cell r="AFD62">
            <v>1997.6779695400969</v>
          </cell>
          <cell r="AFE62">
            <v>-0.46982363405104749</v>
          </cell>
          <cell r="AFF62">
            <v>241.61429969671701</v>
          </cell>
          <cell r="AFG62">
            <v>0.24529691710954979</v>
          </cell>
          <cell r="AFH62">
            <v>1.406947545884329</v>
          </cell>
          <cell r="AFI62">
            <v>241.0230775180427</v>
          </cell>
          <cell r="AFJ62">
            <v>238.2620772481018</v>
          </cell>
          <cell r="AFK62">
            <v>70.317980839145022</v>
          </cell>
          <cell r="AFL62">
            <v>70.11061897682093</v>
          </cell>
          <cell r="AFM62">
            <v>0.40102964131589758</v>
          </cell>
          <cell r="AFN62">
            <v>0.98076205912995817</v>
          </cell>
          <cell r="AFO62">
            <v>5.9588399999999986</v>
          </cell>
          <cell r="AFP62">
            <v>6.4</v>
          </cell>
          <cell r="AFQ62">
            <v>1862.3697461040799</v>
          </cell>
          <cell r="AFR62">
            <v>48.188468023110701</v>
          </cell>
          <cell r="AFS62">
            <v>5674.9970345080401</v>
          </cell>
          <cell r="AFT62">
            <v>5336.8330412169616</v>
          </cell>
          <cell r="AFU62">
            <v>9941896.4608410373</v>
          </cell>
          <cell r="AFV62">
            <v>5327.5075999999999</v>
          </cell>
          <cell r="AFW62">
            <v>9921788.9763795566</v>
          </cell>
          <cell r="AFX62">
            <v>625.9160084217159</v>
          </cell>
          <cell r="AFY62">
            <v>-3.1504660128510502</v>
          </cell>
          <cell r="AFZ62">
            <v>5360.9775999999993</v>
          </cell>
          <cell r="AGA62">
            <v>8094.3473575439903</v>
          </cell>
          <cell r="AGB62">
            <v>10757.307709999901</v>
          </cell>
          <cell r="AGC62">
            <v>-7.2380414869768694</v>
          </cell>
          <cell r="AGD62">
            <v>-7.2408963335108689</v>
          </cell>
          <cell r="AGE62">
            <v>-7.241807408665621</v>
          </cell>
          <cell r="AGF62">
            <v>6.9074433237796273E-2</v>
          </cell>
          <cell r="AGG62">
            <v>1</v>
          </cell>
          <cell r="AGH62">
            <v>0.82799759272404005</v>
          </cell>
          <cell r="AGI62">
            <v>1.2384362821675801</v>
          </cell>
          <cell r="AGJ62">
            <v>299.22391503492611</v>
          </cell>
          <cell r="AGK62">
            <v>299.22391503492611</v>
          </cell>
          <cell r="AGL62">
            <v>1.2412362540297699</v>
          </cell>
          <cell r="AGM62">
            <v>2.0083093327517992E-2</v>
          </cell>
          <cell r="AGN62">
            <v>6.1927137464212476E-3</v>
          </cell>
          <cell r="AGO62" t="e">
            <v>#N/A</v>
          </cell>
          <cell r="AGP62">
            <v>1862.8831713599909</v>
          </cell>
          <cell r="AGQ62">
            <v>0.20840052344437421</v>
          </cell>
          <cell r="AGR62">
            <v>1228.4511864631299</v>
          </cell>
          <cell r="AGS62">
            <v>-1.9672352219507361</v>
          </cell>
          <cell r="AGT62">
            <v>-0.41182505623795768</v>
          </cell>
          <cell r="AGU62">
            <v>1253.1026634252339</v>
          </cell>
          <cell r="AGV62">
            <v>1233.5311769262189</v>
          </cell>
          <cell r="AGW62">
            <v>62.871082652604173</v>
          </cell>
          <cell r="AGX62">
            <v>62.739133731404003</v>
          </cell>
          <cell r="AGY62">
            <v>-1.486703239875276</v>
          </cell>
          <cell r="AGZ62">
            <v>-1.1137569140772461</v>
          </cell>
          <cell r="AHA62">
            <v>5.3602790000000002</v>
          </cell>
          <cell r="AHB62">
            <v>5.3</v>
          </cell>
          <cell r="AHC62">
            <v>1832.5785698422401</v>
          </cell>
          <cell r="AHD62">
            <v>310.23569769109002</v>
          </cell>
          <cell r="AHE62">
            <v>9142.0817774097522</v>
          </cell>
          <cell r="AHF62">
            <v>8652.0406877324313</v>
          </cell>
          <cell r="AHG62">
            <v>15834675.25865221</v>
          </cell>
          <cell r="AHH62">
            <v>8675.7594499999996</v>
          </cell>
          <cell r="AHI62">
            <v>15899010.8451763</v>
          </cell>
          <cell r="AHJ62">
            <v>2838.1416488557202</v>
          </cell>
          <cell r="AHK62">
            <v>-7.7292587383021676</v>
          </cell>
          <cell r="AHL62">
            <v>8675.7594499999996</v>
          </cell>
          <cell r="AHM62">
            <v>14571.577950929999</v>
          </cell>
          <cell r="AHN62">
            <v>19048.512419999999</v>
          </cell>
          <cell r="AHO62">
            <v>-6.4474560571493544</v>
          </cell>
          <cell r="AHP62">
            <v>-6.4166864092767506</v>
          </cell>
          <cell r="AHQ62">
            <v>-6.4249520576056023</v>
          </cell>
          <cell r="AHR62">
            <v>4.7054544982142281E-2</v>
          </cell>
          <cell r="AHS62">
            <v>4.9772019379844901</v>
          </cell>
          <cell r="AHT62">
            <v>3.0806234858803601</v>
          </cell>
          <cell r="AHU62">
            <v>1.5034774951638099</v>
          </cell>
          <cell r="AHV62">
            <v>381.74452226965701</v>
          </cell>
          <cell r="AHW62">
            <v>1900.0195760555</v>
          </cell>
          <cell r="AHX62">
            <v>1.61755719291508</v>
          </cell>
          <cell r="AHY62">
            <v>2.3239702185291439E-2</v>
          </cell>
          <cell r="AHZ62">
            <v>2.1877723432276348E-2</v>
          </cell>
          <cell r="AIA62" t="e">
            <v>#N/A</v>
          </cell>
          <cell r="AIB62">
            <v>1830.166527199058</v>
          </cell>
          <cell r="AIC62">
            <v>0.17892968731598741</v>
          </cell>
          <cell r="AID62">
            <v>5502.1268934812097</v>
          </cell>
          <cell r="AIE62">
            <v>-1.9038014236816501</v>
          </cell>
          <cell r="AIF62">
            <v>-0.57305440093677884</v>
          </cell>
          <cell r="AIG62">
            <v>5608.9093903068861</v>
          </cell>
          <cell r="AIH62">
            <v>5533.8388002668862</v>
          </cell>
          <cell r="AII62">
            <v>78.192513803947875</v>
          </cell>
          <cell r="AIJ62">
            <v>78.019147156559157</v>
          </cell>
          <cell r="AIK62">
            <v>0.36512914777064859</v>
          </cell>
          <cell r="AIL62">
            <v>0.31909666382361479</v>
          </cell>
          <cell r="AIM62">
            <v>7.0012849999999993</v>
          </cell>
          <cell r="AIN62">
            <v>8.6999999999999993</v>
          </cell>
          <cell r="AIO62">
            <v>1579.13437878732</v>
          </cell>
          <cell r="AIP62">
            <v>1304.1713952258899</v>
          </cell>
          <cell r="AIQ62">
            <v>5963.6121555991867</v>
          </cell>
          <cell r="AIR62">
            <v>5546.0826722910442</v>
          </cell>
          <cell r="AIS62">
            <v>8765718.4482763503</v>
          </cell>
          <cell r="AIT62">
            <v>5456.8767600000001</v>
          </cell>
          <cell r="AIU62">
            <v>8617141.6925215628</v>
          </cell>
          <cell r="AIV62">
            <v>19582.848088553201</v>
          </cell>
          <cell r="AIW62">
            <v>-1.0392782342429689</v>
          </cell>
          <cell r="AIX62">
            <v>5252.1722599999994</v>
          </cell>
          <cell r="AIY62">
            <v>7643.7802423450603</v>
          </cell>
          <cell r="AIZ62">
            <v>10668.730460000001</v>
          </cell>
          <cell r="AJA62">
            <v>-5.2259748715740857</v>
          </cell>
          <cell r="AJB62">
            <v>-5.2170217157626126</v>
          </cell>
          <cell r="AJC62">
            <v>-5.2178650791068737</v>
          </cell>
          <cell r="AJD62">
            <v>5.0940281253242237E-2</v>
          </cell>
          <cell r="AJE62">
            <v>11.0665197674418</v>
          </cell>
          <cell r="AJF62">
            <v>13.286432754270701</v>
          </cell>
          <cell r="AJG62">
            <v>1.14094687905879</v>
          </cell>
          <cell r="AJH62">
            <v>598.8821780301281</v>
          </cell>
          <cell r="AJI62">
            <v>6627.54146153905</v>
          </cell>
          <cell r="AJJ62">
            <v>1.1839531916139201</v>
          </cell>
          <cell r="AJK62">
            <v>7.7907626700932583E-3</v>
          </cell>
          <cell r="AJL62">
            <v>-3.3346671759475581E-3</v>
          </cell>
          <cell r="AJM62" t="e">
            <v>#N/A</v>
          </cell>
          <cell r="AJN62">
            <v>1580.5243026886401</v>
          </cell>
          <cell r="AJO62">
            <v>-2.5545828111639409E-2</v>
          </cell>
          <cell r="AJP62">
            <v>55.067003124971713</v>
          </cell>
          <cell r="AJQ62">
            <v>1.019296013585524</v>
          </cell>
          <cell r="AJR62">
            <v>0.50662797552565308</v>
          </cell>
          <cell r="AJS62">
            <v>54.511370894493318</v>
          </cell>
          <cell r="AJT62">
            <v>54.789424572458103</v>
          </cell>
          <cell r="AJU62">
            <v>71.71420120343187</v>
          </cell>
          <cell r="AJV62">
            <v>71.785491090407078</v>
          </cell>
          <cell r="AJW62">
            <v>1.006894691650206</v>
          </cell>
          <cell r="AJX62">
            <v>1.3849620743958899</v>
          </cell>
          <cell r="AJY62">
            <v>5.2228599999999998</v>
          </cell>
          <cell r="AJZ62">
            <v>3.7</v>
          </cell>
          <cell r="AKA62">
            <v>1606.97751368277</v>
          </cell>
          <cell r="AKB62">
            <v>10.4719650056907</v>
          </cell>
          <cell r="AKC62">
            <v>1152.6549572191691</v>
          </cell>
          <cell r="AKD62">
            <v>1092.4534025205519</v>
          </cell>
          <cell r="AKE62">
            <v>1747823.5788729859</v>
          </cell>
          <cell r="AKF62">
            <v>1108.9043805196</v>
          </cell>
          <cell r="AKG62">
            <v>1781984.4043193189</v>
          </cell>
          <cell r="AKH62">
            <v>98.7017203393968</v>
          </cell>
          <cell r="AKI62">
            <v>-0.62323562000776711</v>
          </cell>
          <cell r="AKJ62">
            <v>1108.9043805196</v>
          </cell>
          <cell r="AKK62">
            <v>1605.69349002225</v>
          </cell>
          <cell r="AKL62">
            <v>2131.2243748779401</v>
          </cell>
          <cell r="AKM62">
            <v>-6.9542899371505102</v>
          </cell>
          <cell r="AKN62">
            <v>-6.9474826424608009</v>
          </cell>
          <cell r="AKO62">
            <v>-6.9518497482680122</v>
          </cell>
          <cell r="AKP62">
            <v>9.6165539876520711E-2</v>
          </cell>
          <cell r="AKQ62">
            <v>1</v>
          </cell>
          <cell r="AKR62">
            <v>0.87405053380739495</v>
          </cell>
          <cell r="AKS62">
            <v>1.27527804085941</v>
          </cell>
          <cell r="AKT62">
            <v>70.225739861213199</v>
          </cell>
          <cell r="AKU62">
            <v>70.225739861213199</v>
          </cell>
          <cell r="AKV62">
            <v>1.26200641958225</v>
          </cell>
          <cell r="AKW62">
            <v>2.130509318798559E-2</v>
          </cell>
          <cell r="AKX62">
            <v>7.8710455085718653E-3</v>
          </cell>
          <cell r="AKY62" t="e">
            <v>#N/A</v>
          </cell>
          <cell r="AKZ62">
            <v>1599.906755601967</v>
          </cell>
          <cell r="ALA62">
            <v>1.5795597173795532E-2</v>
          </cell>
          <cell r="ALB62">
            <v>105.952998892951</v>
          </cell>
          <cell r="ALC62">
            <v>-0.82999464581597904</v>
          </cell>
          <cell r="ALD62">
            <v>-0.2305936514997442</v>
          </cell>
          <cell r="ALE62">
            <v>106.83976320717299</v>
          </cell>
          <cell r="ALF62">
            <v>106.1978844725718</v>
          </cell>
          <cell r="ALG62">
            <v>60.265659136243833</v>
          </cell>
          <cell r="ALH62">
            <v>60.516814578128681</v>
          </cell>
          <cell r="ALI62">
            <v>-0.19619497496918831</v>
          </cell>
          <cell r="ALJ62">
            <v>0.64023620285471594</v>
          </cell>
          <cell r="ALK62">
            <v>5.4935689999999999</v>
          </cell>
          <cell r="ALL62">
            <v>5.3</v>
          </cell>
          <cell r="ALM62">
            <v>1631.5704780087899</v>
          </cell>
          <cell r="ALN62">
            <v>22.440489857354901</v>
          </cell>
          <cell r="ALO62">
            <v>2574.7232488473992</v>
          </cell>
          <cell r="ALP62">
            <v>2433.2790506129259</v>
          </cell>
          <cell r="ALQ62">
            <v>3951365.1862108279</v>
          </cell>
          <cell r="ALR62">
            <v>2428.1436960000001</v>
          </cell>
          <cell r="ALS62">
            <v>3961687.5707567502</v>
          </cell>
          <cell r="ALT62">
            <v>151.45661371959301</v>
          </cell>
          <cell r="ALU62">
            <v>-2.3999553080086939</v>
          </cell>
          <cell r="ALV62">
            <v>2428.1436960000001</v>
          </cell>
          <cell r="ALW62">
            <v>4254.5584508969296</v>
          </cell>
          <cell r="ALX62">
            <v>5445.409576</v>
          </cell>
          <cell r="ALY62">
            <v>-6.9690265532831823</v>
          </cell>
          <cell r="ALZ62">
            <v>-6.9553203400817294</v>
          </cell>
          <cell r="AMA62">
            <v>-6.9589961511914096</v>
          </cell>
          <cell r="AMB62">
            <v>0.1127358941709159</v>
          </cell>
          <cell r="AMC62">
            <v>1</v>
          </cell>
          <cell r="AMD62">
            <v>0.81215689586732298</v>
          </cell>
          <cell r="AME62">
            <v>1.3035411129810901</v>
          </cell>
          <cell r="AMF62">
            <v>138.114090100602</v>
          </cell>
          <cell r="AMG62">
            <v>138.114090100602</v>
          </cell>
          <cell r="AMH62">
            <v>1.2682272813498701</v>
          </cell>
          <cell r="AMI62">
            <v>-6.3900311432021559E-3</v>
          </cell>
          <cell r="AMJ62">
            <v>-9.2362809928325258E-3</v>
          </cell>
          <cell r="AMK62" t="e">
            <v>#N/A</v>
          </cell>
          <cell r="AML62">
            <v>1623.8849322339361</v>
          </cell>
          <cell r="AMM62">
            <v>0.19055482779961611</v>
          </cell>
          <cell r="AMN62">
            <v>2455.4720779907402</v>
          </cell>
          <cell r="AMO62">
            <v>-0.62465404912144251</v>
          </cell>
          <cell r="AMP62">
            <v>0.26081590464788201</v>
          </cell>
          <cell r="AMQ62">
            <v>2470.9066967218259</v>
          </cell>
          <cell r="AMR62">
            <v>2449.0844761586559</v>
          </cell>
          <cell r="AMS62">
            <v>69.242294484399736</v>
          </cell>
          <cell r="AMT62">
            <v>69.11463679918262</v>
          </cell>
          <cell r="AMU62">
            <v>0.42767548385809212</v>
          </cell>
          <cell r="AMV62">
            <v>0.34953942871638333</v>
          </cell>
          <cell r="AMW62">
            <v>4.2059139999999999</v>
          </cell>
          <cell r="AMX62">
            <v>4.4000000000000004</v>
          </cell>
          <cell r="AMY62">
            <v>1526.56571776125</v>
          </cell>
          <cell r="AMZ62">
            <v>426.27647522990299</v>
          </cell>
          <cell r="ANA62">
            <v>35200.041084601209</v>
          </cell>
          <cell r="ANB62">
            <v>33719.557628618219</v>
          </cell>
          <cell r="ANC62">
            <v>51409513.435118087</v>
          </cell>
          <cell r="AND62">
            <v>33713.39455266</v>
          </cell>
          <cell r="ANE62">
            <v>51465712.353449628</v>
          </cell>
          <cell r="ANF62">
            <v>5319.0399130135193</v>
          </cell>
          <cell r="ANG62">
            <v>-1.38724450394625</v>
          </cell>
          <cell r="ANH62">
            <v>33717.618753850598</v>
          </cell>
          <cell r="ANI62">
            <v>50929.937151919607</v>
          </cell>
          <cell r="ANJ62">
            <v>69710.026204430193</v>
          </cell>
          <cell r="ANK62">
            <v>-6.7382696571301919</v>
          </cell>
          <cell r="ANL62">
            <v>-6.7295289183689704</v>
          </cell>
          <cell r="ANM62">
            <v>-6.73129335827395</v>
          </cell>
          <cell r="ANN62">
            <v>6.9656400192465384E-2</v>
          </cell>
          <cell r="ANO62">
            <v>0.85255195348837198</v>
          </cell>
          <cell r="ANP62" t="e">
            <v>#N/A</v>
          </cell>
          <cell r="ANQ62">
            <v>1.26093405463979</v>
          </cell>
          <cell r="ANR62">
            <v>3481.2336977263899</v>
          </cell>
          <cell r="ANS62">
            <v>2967.9325895461802</v>
          </cell>
          <cell r="ANT62">
            <v>1.1450404872089901</v>
          </cell>
          <cell r="ANU62">
            <v>4.9056281590766637E-3</v>
          </cell>
          <cell r="ANV62">
            <v>2.7092956014541461E-3</v>
          </cell>
          <cell r="ANW62" t="e">
            <v>#N/A</v>
          </cell>
          <cell r="ANX62">
            <v>1524.6200439915081</v>
          </cell>
          <cell r="ANY62">
            <v>0.14698915374327101</v>
          </cell>
          <cell r="ANZ62">
            <v>24942.317361394402</v>
          </cell>
          <cell r="AOA62">
            <v>6.142298771198984E-2</v>
          </cell>
          <cell r="AOB62">
            <v>0.59533847466726186</v>
          </cell>
          <cell r="AOC62">
            <v>24927.006449286091</v>
          </cell>
          <cell r="AOD62">
            <v>24794.704943187378</v>
          </cell>
          <cell r="AOE62">
            <v>71.228003030023643</v>
          </cell>
          <cell r="AOF62">
            <v>70.905285527948237</v>
          </cell>
          <cell r="AOG62">
            <v>0.41035264753039868</v>
          </cell>
          <cell r="AOH62">
            <v>0.90799258786962156</v>
          </cell>
          <cell r="AOI62">
            <v>4.1063260000000001</v>
          </cell>
          <cell r="AOJ62">
            <v>4.3</v>
          </cell>
          <cell r="AOK62">
            <v>1675.39076839276</v>
          </cell>
          <cell r="AOL62">
            <v>5413.2486296822599</v>
          </cell>
          <cell r="AOM62">
            <v>180606.16962438109</v>
          </cell>
          <cell r="AON62">
            <v>173189.8915234911</v>
          </cell>
          <cell r="AOO62">
            <v>290716644.04641908</v>
          </cell>
          <cell r="AOP62">
            <v>173626.76679599899</v>
          </cell>
          <cell r="AOQ62">
            <v>290892682.23589933</v>
          </cell>
          <cell r="AOR62">
            <v>56778.8569737168</v>
          </cell>
          <cell r="AOS62">
            <v>5.8547182380652707E-2</v>
          </cell>
          <cell r="AOT62">
            <v>169763.41108623901</v>
          </cell>
          <cell r="AOU62">
            <v>254714.67786868001</v>
          </cell>
          <cell r="AOV62">
            <v>342933.696</v>
          </cell>
          <cell r="AOW62">
            <v>-6.3746028511934378</v>
          </cell>
          <cell r="AOX62">
            <v>-6.3762064015252822</v>
          </cell>
          <cell r="AOY62">
            <v>-6.3748234159204964</v>
          </cell>
          <cell r="AOZ62">
            <v>7.5246716287491161E-2</v>
          </cell>
          <cell r="APA62">
            <v>1.1135195348837199</v>
          </cell>
          <cell r="APB62" t="e">
            <v>#N/A</v>
          </cell>
          <cell r="APC62">
            <v>1.2511156482766801</v>
          </cell>
          <cell r="APD62">
            <v>27341.447424788701</v>
          </cell>
          <cell r="APE62">
            <v>30445.235819498401</v>
          </cell>
          <cell r="APF62">
            <v>1.1511459897654901</v>
          </cell>
          <cell r="APG62">
            <v>5.854718238058965E-4</v>
          </cell>
          <cell r="APH62">
            <v>-5.8850279424412866E-3</v>
          </cell>
          <cell r="API62" t="e">
            <v>#N/A</v>
          </cell>
          <cell r="APJ62">
            <v>1678.600531988825</v>
          </cell>
          <cell r="APK62">
            <v>-8.1063470056241815E-2</v>
          </cell>
        </row>
        <row r="63">
          <cell r="A63">
            <v>2026</v>
          </cell>
          <cell r="B63">
            <v>413.52648277796902</v>
          </cell>
          <cell r="C63">
            <v>-1.0938153501041441</v>
          </cell>
          <cell r="D63">
            <v>-1.37041241157001</v>
          </cell>
          <cell r="E63">
            <v>418.0997217128064</v>
          </cell>
          <cell r="F63">
            <v>419.27224161533343</v>
          </cell>
          <cell r="G63">
            <v>72.103820390418633</v>
          </cell>
          <cell r="H63">
            <v>72.20742629968224</v>
          </cell>
          <cell r="I63">
            <v>0.2251146787049407</v>
          </cell>
          <cell r="J63">
            <v>1.2478015618722081E-2</v>
          </cell>
          <cell r="K63">
            <v>4.8104870000000002</v>
          </cell>
          <cell r="L63">
            <v>5.2</v>
          </cell>
          <cell r="M63">
            <v>1528.4531198954701</v>
          </cell>
          <cell r="N63">
            <v>96.169277926031796</v>
          </cell>
          <cell r="O63">
            <v>5018.5324368019064</v>
          </cell>
          <cell r="P63">
            <v>4777.1165863387669</v>
          </cell>
          <cell r="Q63">
            <v>7262555.1632100791</v>
          </cell>
          <cell r="R63">
            <v>4750.7424129440014</v>
          </cell>
          <cell r="S63">
            <v>7261287.0628839917</v>
          </cell>
          <cell r="T63">
            <v>1381.0722801167799</v>
          </cell>
          <cell r="U63">
            <v>-7.1093032310254323E-2</v>
          </cell>
          <cell r="V63">
            <v>4610.8312129440001</v>
          </cell>
          <cell r="W63">
            <v>6950.16107619389</v>
          </cell>
          <cell r="X63">
            <v>9225.780710439989</v>
          </cell>
          <cell r="Y63">
            <v>-6.7747378381383498</v>
          </cell>
          <cell r="Z63">
            <v>-6.7594821310363962</v>
          </cell>
          <cell r="AA63">
            <v>-6.7638529283190056</v>
          </cell>
          <cell r="AB63">
            <v>6.2213270203551378E-2</v>
          </cell>
          <cell r="AC63">
            <v>1</v>
          </cell>
          <cell r="AD63">
            <v>1.15831228550787</v>
          </cell>
          <cell r="AE63">
            <v>1.2410240396371399</v>
          </cell>
          <cell r="AF63">
            <v>513.19630615405504</v>
          </cell>
          <cell r="AG63">
            <v>513.19630615405504</v>
          </cell>
          <cell r="AH63">
            <v>1.2983475778101401</v>
          </cell>
          <cell r="AI63">
            <v>-7.1093032310229896E-4</v>
          </cell>
          <cell r="AJ63">
            <v>6.1428352962159052E-3</v>
          </cell>
          <cell r="AK63" t="e">
            <v>#N/A</v>
          </cell>
          <cell r="AL63">
            <v>1520.280075219219</v>
          </cell>
          <cell r="AM63">
            <v>-0.30979905470022162</v>
          </cell>
          <cell r="AN63">
            <v>533.55696360890806</v>
          </cell>
          <cell r="AO63">
            <v>-1.273747208402354</v>
          </cell>
          <cell r="AP63">
            <v>0.30860824523331049</v>
          </cell>
          <cell r="AQ63">
            <v>540.44081338243382</v>
          </cell>
          <cell r="AR63">
            <v>531.91542873815399</v>
          </cell>
          <cell r="AS63">
            <v>61.936575889008559</v>
          </cell>
          <cell r="AT63">
            <v>61.968857997549712</v>
          </cell>
          <cell r="AU63">
            <v>-0.40189329299344928</v>
          </cell>
          <cell r="AV63">
            <v>0.2171024030239721</v>
          </cell>
          <cell r="AW63">
            <v>5.4354940000000003</v>
          </cell>
          <cell r="AX63">
            <v>5.8</v>
          </cell>
          <cell r="AY63">
            <v>1610.87690852489</v>
          </cell>
          <cell r="AZ63">
            <v>126.29376735569301</v>
          </cell>
          <cell r="BA63">
            <v>5473.5928942636911</v>
          </cell>
          <cell r="BB63">
            <v>5176.0760809115618</v>
          </cell>
          <cell r="BC63">
            <v>8304138.2348268842</v>
          </cell>
          <cell r="BD63">
            <v>5153.4384705980001</v>
          </cell>
          <cell r="BE63">
            <v>8301555.0317901438</v>
          </cell>
          <cell r="BF63">
            <v>1464.59502888869</v>
          </cell>
          <cell r="BG63">
            <v>-1.382043857955839</v>
          </cell>
          <cell r="BH63">
            <v>5232.6596719781701</v>
          </cell>
          <cell r="BI63">
            <v>8832.8122723838496</v>
          </cell>
          <cell r="BJ63">
            <v>11941.4203799999</v>
          </cell>
          <cell r="BK63">
            <v>-6.6274707954035863</v>
          </cell>
          <cell r="BL63">
            <v>-6.6144503756700033</v>
          </cell>
          <cell r="BM63">
            <v>-6.6148537358938189</v>
          </cell>
          <cell r="BN63">
            <v>7.0922269299031393E-2</v>
          </cell>
          <cell r="BO63">
            <v>1</v>
          </cell>
          <cell r="BP63">
            <v>1.1225930242837101</v>
          </cell>
          <cell r="BQ63">
            <v>1.22792389163797</v>
          </cell>
          <cell r="BR63">
            <v>655.16734316519103</v>
          </cell>
          <cell r="BS63">
            <v>655.16734316519103</v>
          </cell>
          <cell r="BT63">
            <v>1.21921527583295</v>
          </cell>
          <cell r="BU63">
            <v>-1.38204385795581E-2</v>
          </cell>
          <cell r="BV63">
            <v>-3.801367287457281E-3</v>
          </cell>
          <cell r="BW63" t="e">
            <v>#N/A</v>
          </cell>
          <cell r="BX63">
            <v>1604.3307913210649</v>
          </cell>
          <cell r="BY63">
            <v>0.23958028035255821</v>
          </cell>
          <cell r="BZ63">
            <v>148.220178632461</v>
          </cell>
          <cell r="CA63">
            <v>-0.48751014580029622</v>
          </cell>
          <cell r="CB63">
            <v>1.162679745409867</v>
          </cell>
          <cell r="CC63">
            <v>148.94630699083621</v>
          </cell>
          <cell r="CD63">
            <v>146.51665911329951</v>
          </cell>
          <cell r="CE63">
            <v>76.955525759174066</v>
          </cell>
          <cell r="CF63">
            <v>76.745315248954512</v>
          </cell>
          <cell r="CG63">
            <v>0.9730577880628033</v>
          </cell>
          <cell r="CH63">
            <v>1.4200952671342471</v>
          </cell>
          <cell r="CI63">
            <v>3.890568</v>
          </cell>
          <cell r="CJ63">
            <v>3.8</v>
          </cell>
          <cell r="CK63">
            <v>1625.27527936612</v>
          </cell>
          <cell r="CL63">
            <v>25.806264324039201</v>
          </cell>
          <cell r="CM63">
            <v>3672.5189854693208</v>
          </cell>
          <cell r="CN63">
            <v>3529.637137026727</v>
          </cell>
          <cell r="CO63">
            <v>5756165.4978022194</v>
          </cell>
          <cell r="CP63">
            <v>3542.6402847999898</v>
          </cell>
          <cell r="CQ63">
            <v>5757765.6785719739</v>
          </cell>
          <cell r="CR63">
            <v>349.93427478012899</v>
          </cell>
          <cell r="CS63">
            <v>-3.486055776892671</v>
          </cell>
          <cell r="CT63">
            <v>3542.6402847999898</v>
          </cell>
          <cell r="CU63">
            <v>4785.3331158469</v>
          </cell>
          <cell r="CV63">
            <v>6377.7799860526802</v>
          </cell>
          <cell r="CW63">
            <v>-7.1694510463254817</v>
          </cell>
          <cell r="CX63">
            <v>-7.1674873923665032</v>
          </cell>
          <cell r="CY63">
            <v>-7.1643833516620372</v>
          </cell>
          <cell r="CZ63">
            <v>4.8530867175990207E-2</v>
          </cell>
          <cell r="DA63">
            <v>1.95583</v>
          </cell>
          <cell r="DB63">
            <v>1.2369708830969799</v>
          </cell>
          <cell r="DC63">
            <v>1.54036363326181</v>
          </cell>
          <cell r="DD63">
            <v>116.73635999642801</v>
          </cell>
          <cell r="DE63">
            <v>228.31647497181399</v>
          </cell>
          <cell r="DF63">
            <v>1.5711879901375401</v>
          </cell>
          <cell r="DG63">
            <v>1.7608946773443681E-2</v>
          </cell>
          <cell r="DH63">
            <v>1.870742226888299E-2</v>
          </cell>
          <cell r="DI63" t="e">
            <v>#N/A</v>
          </cell>
          <cell r="DJ63">
            <v>1630.80942157444</v>
          </cell>
          <cell r="DK63">
            <v>3.006367554432288E-2</v>
          </cell>
          <cell r="DL63">
            <v>30.0044582937375</v>
          </cell>
          <cell r="DM63">
            <v>1.661713360591266</v>
          </cell>
          <cell r="DN63">
            <v>2.0176895703548641</v>
          </cell>
          <cell r="DO63">
            <v>29.514019882108929</v>
          </cell>
          <cell r="DP63">
            <v>29.411034909828459</v>
          </cell>
          <cell r="DQ63">
            <v>69.96040147915393</v>
          </cell>
          <cell r="DR63">
            <v>70.130388111496345</v>
          </cell>
          <cell r="DS63">
            <v>0.1142198446365761</v>
          </cell>
          <cell r="DT63">
            <v>0.87722651043948829</v>
          </cell>
          <cell r="DU63">
            <v>6.6404709999999998</v>
          </cell>
          <cell r="DV63">
            <v>4.5999999999999996</v>
          </cell>
          <cell r="DW63">
            <v>1864.01274605292</v>
          </cell>
          <cell r="DX63">
            <v>6.2126167564413901</v>
          </cell>
          <cell r="DY63">
            <v>537.88616548041989</v>
          </cell>
          <cell r="DZ63">
            <v>502.16799064868059</v>
          </cell>
          <cell r="EA63">
            <v>932576.59257617744</v>
          </cell>
          <cell r="EB63">
            <v>511.89961124999911</v>
          </cell>
          <cell r="EC63">
            <v>954187.40006953292</v>
          </cell>
          <cell r="ED63">
            <v>70.628527747953598</v>
          </cell>
          <cell r="EE63">
            <v>-0.29517582881839483</v>
          </cell>
          <cell r="EF63">
            <v>511.89961124999911</v>
          </cell>
          <cell r="EG63">
            <v>766.98016361361795</v>
          </cell>
          <cell r="EH63">
            <v>998.39790432799998</v>
          </cell>
          <cell r="EI63">
            <v>-7.0383559568354794</v>
          </cell>
          <cell r="EJ63">
            <v>-7.0370081673906402</v>
          </cell>
          <cell r="EK63">
            <v>-7.0399458143899789</v>
          </cell>
          <cell r="EL63">
            <v>5.2393689491772068E-2</v>
          </cell>
          <cell r="EM63">
            <v>1</v>
          </cell>
          <cell r="EN63">
            <v>0.91194037676281003</v>
          </cell>
          <cell r="EO63">
            <v>1.2403717671888901</v>
          </cell>
          <cell r="EP63">
            <v>37.216682957348603</v>
          </cell>
          <cell r="EQ63">
            <v>37.216682957348603</v>
          </cell>
          <cell r="ER63">
            <v>1.1166761477854701</v>
          </cell>
          <cell r="ES63">
            <v>4.2968970251281852E-3</v>
          </cell>
          <cell r="ET63">
            <v>4.2206456546017E-4</v>
          </cell>
          <cell r="EU63" t="e">
            <v>#N/A</v>
          </cell>
          <cell r="EV63">
            <v>1857.1008306831991</v>
          </cell>
          <cell r="EW63">
            <v>0.2608042297312041</v>
          </cell>
          <cell r="EX63">
            <v>6557.21766085337</v>
          </cell>
          <cell r="EY63">
            <v>-0.46060603458638599</v>
          </cell>
          <cell r="EZ63">
            <v>-0.21797650485068101</v>
          </cell>
          <cell r="FA63">
            <v>6587.5603614100464</v>
          </cell>
          <cell r="FB63">
            <v>6571.5420785910746</v>
          </cell>
          <cell r="FC63">
            <v>68.235859825702121</v>
          </cell>
          <cell r="FD63">
            <v>68.151081305404674</v>
          </cell>
          <cell r="FE63">
            <v>1.0987873467682261</v>
          </cell>
          <cell r="FF63">
            <v>0.64387258395290914</v>
          </cell>
          <cell r="FG63">
            <v>2.5855549999999998</v>
          </cell>
          <cell r="FH63">
            <v>2.6</v>
          </cell>
          <cell r="FI63">
            <v>1779.57335671234</v>
          </cell>
          <cell r="FJ63">
            <v>1776.1514686434</v>
          </cell>
          <cell r="FK63">
            <v>5576.6494234935453</v>
          </cell>
          <cell r="FL63">
            <v>5432.4620854919367</v>
          </cell>
          <cell r="FM63">
            <v>9655870.0824340601</v>
          </cell>
          <cell r="FN63">
            <v>5438.4134056559997</v>
          </cell>
          <cell r="FO63">
            <v>9678055.5994926356</v>
          </cell>
          <cell r="FP63">
            <v>17875.886946328799</v>
          </cell>
          <cell r="FQ63">
            <v>-1.169908985856138</v>
          </cell>
          <cell r="FR63">
            <v>5438.4134056559997</v>
          </cell>
          <cell r="FS63">
            <v>8182.7746774889292</v>
          </cell>
          <cell r="FT63">
            <v>10933.774240680001</v>
          </cell>
          <cell r="FU63">
            <v>-5.094092661411473</v>
          </cell>
          <cell r="FV63">
            <v>-5.0812049670834289</v>
          </cell>
          <cell r="FW63">
            <v>-5.0879842207654722</v>
          </cell>
          <cell r="FX63">
            <v>8.3659649697465296E-2</v>
          </cell>
          <cell r="FY63">
            <v>25.043500000000002</v>
          </cell>
          <cell r="FZ63">
            <v>20.5311147094103</v>
          </cell>
          <cell r="GA63">
            <v>1.4196826626577701</v>
          </cell>
          <cell r="GB63">
            <v>352.02712297039</v>
          </cell>
          <cell r="GC63">
            <v>8815.9912541089616</v>
          </cell>
          <cell r="GD63">
            <v>1.3291502231336501</v>
          </cell>
          <cell r="GE63">
            <v>1.4492771162687211E-2</v>
          </cell>
          <cell r="GF63">
            <v>5.4729927344148869E-3</v>
          </cell>
          <cell r="GG63" t="e">
            <v>#N/A</v>
          </cell>
          <cell r="GH63">
            <v>1777.4390194496259</v>
          </cell>
          <cell r="GI63">
            <v>0.1765542145749199</v>
          </cell>
          <cell r="GJ63">
            <v>3645.3580143828799</v>
          </cell>
          <cell r="GK63">
            <v>-0.92584500530917824</v>
          </cell>
          <cell r="GL63">
            <v>-1.150512026008643</v>
          </cell>
          <cell r="GM63">
            <v>3679.4237756337429</v>
          </cell>
          <cell r="GN63">
            <v>3687.786440878705</v>
          </cell>
          <cell r="GO63">
            <v>75.178254832894567</v>
          </cell>
          <cell r="GP63">
            <v>75.314504103060258</v>
          </cell>
          <cell r="GQ63">
            <v>0.67371945948320189</v>
          </cell>
          <cell r="GR63">
            <v>0.36546006701252409</v>
          </cell>
          <cell r="GS63">
            <v>3.1886519999999998</v>
          </cell>
          <cell r="GT63">
            <v>3.3</v>
          </cell>
          <cell r="GU63">
            <v>1333.7849870872999</v>
          </cell>
          <cell r="GV63">
            <v>731.14572673185398</v>
          </cell>
          <cell r="GW63">
            <v>47759.374589546896</v>
          </cell>
          <cell r="GX63">
            <v>46236.494336509822</v>
          </cell>
          <cell r="GY63">
            <v>61457177.185924329</v>
          </cell>
          <cell r="GZ63">
            <v>46099.766341080001</v>
          </cell>
          <cell r="HA63">
            <v>61487176.253964931</v>
          </cell>
          <cell r="HB63">
            <v>10252.959086032701</v>
          </cell>
          <cell r="HC63">
            <v>-0.55962415347523553</v>
          </cell>
          <cell r="HD63">
            <v>45895.766341080001</v>
          </cell>
          <cell r="HE63">
            <v>63413.249756239573</v>
          </cell>
          <cell r="HF63">
            <v>84968.586998905797</v>
          </cell>
          <cell r="HG63">
            <v>-6.6884731883226696</v>
          </cell>
          <cell r="HH63">
            <v>-6.6767816681687489</v>
          </cell>
          <cell r="HI63">
            <v>-6.6788544055939392</v>
          </cell>
          <cell r="HJ63">
            <v>6.8814013084467968E-2</v>
          </cell>
          <cell r="HK63">
            <v>1</v>
          </cell>
          <cell r="HL63">
            <v>1.11357974195946</v>
          </cell>
          <cell r="HM63">
            <v>1.24920868036971</v>
          </cell>
          <cell r="HN63">
            <v>4553.8128746223892</v>
          </cell>
          <cell r="HO63">
            <v>4553.8128746223892</v>
          </cell>
          <cell r="HP63">
            <v>1.2382202317803099</v>
          </cell>
          <cell r="HQ63">
            <v>-5.5962415347540996E-3</v>
          </cell>
          <cell r="HR63">
            <v>1.5983357815164869E-3</v>
          </cell>
          <cell r="HS63" t="e">
            <v>#N/A</v>
          </cell>
          <cell r="HT63">
            <v>1329.1919741717049</v>
          </cell>
          <cell r="HU63">
            <v>-0.15014712983384421</v>
          </cell>
          <cell r="HV63">
            <v>2846.8235443261001</v>
          </cell>
          <cell r="HW63">
            <v>0.309883592926119</v>
          </cell>
          <cell r="HX63">
            <v>2.19296713774717</v>
          </cell>
          <cell r="HY63">
            <v>2838.028958222078</v>
          </cell>
          <cell r="HZ63">
            <v>2785.7333278999831</v>
          </cell>
          <cell r="IA63">
            <v>77.605897501546963</v>
          </cell>
          <cell r="IB63">
            <v>77.215304435516614</v>
          </cell>
          <cell r="IC63">
            <v>1.408166785735965</v>
          </cell>
          <cell r="ID63">
            <v>1.1092467431522479</v>
          </cell>
          <cell r="IE63">
            <v>4.2365680000000001</v>
          </cell>
          <cell r="IF63">
            <v>6.3</v>
          </cell>
          <cell r="IG63">
            <v>1374.36541146426</v>
          </cell>
          <cell r="IH63">
            <v>585.96710342160702</v>
          </cell>
          <cell r="II63">
            <v>3445.935534718491</v>
          </cell>
          <cell r="IJ63">
            <v>3299.9461325539778</v>
          </cell>
          <cell r="IK63">
            <v>4540408.5918698702</v>
          </cell>
          <cell r="IL63">
            <v>3245.17466818499</v>
          </cell>
          <cell r="IM63">
            <v>4460055.8181134574</v>
          </cell>
          <cell r="IN63">
            <v>6392.2812938448606</v>
          </cell>
          <cell r="IO63">
            <v>-0.93207127779406651</v>
          </cell>
          <cell r="IP63">
            <v>3204.9258491849901</v>
          </cell>
          <cell r="IQ63">
            <v>4462.7623499124202</v>
          </cell>
          <cell r="IR63">
            <v>6028.3205393040007</v>
          </cell>
          <cell r="IS63">
            <v>-5.06497386240693</v>
          </cell>
          <cell r="IT63">
            <v>-5.0716922100518627</v>
          </cell>
          <cell r="IU63">
            <v>-5.0796741280819351</v>
          </cell>
          <cell r="IV63">
            <v>7.5411476593904736E-2</v>
          </cell>
          <cell r="IW63">
            <v>7.4661299999999997</v>
          </cell>
          <cell r="IX63">
            <v>9.6292858060496993</v>
          </cell>
          <cell r="IY63">
            <v>1.1362141796948699</v>
          </cell>
          <cell r="IZ63">
            <v>433.92980365878702</v>
          </cell>
          <cell r="JA63">
            <v>3239.7763249909799</v>
          </cell>
          <cell r="JB63">
            <v>1.08599422800629</v>
          </cell>
          <cell r="JC63">
            <v>-5.8944187555665774E-3</v>
          </cell>
          <cell r="JD63">
            <v>-2.9892053051729338E-3</v>
          </cell>
          <cell r="JE63" t="e">
            <v>#N/A</v>
          </cell>
          <cell r="JF63">
            <v>1375.903850998877</v>
          </cell>
          <cell r="JG63">
            <v>-6.4116340849185161E-2</v>
          </cell>
          <cell r="JH63">
            <v>29.866577596791402</v>
          </cell>
          <cell r="JI63">
            <v>-1.540122959269929</v>
          </cell>
          <cell r="JJ63">
            <v>-1.7790847002898791</v>
          </cell>
          <cell r="JK63">
            <v>30.333754717605871</v>
          </cell>
          <cell r="JL63">
            <v>30.407553732987409</v>
          </cell>
          <cell r="JM63">
            <v>72.861061460751472</v>
          </cell>
          <cell r="JN63">
            <v>72.950456942014313</v>
          </cell>
          <cell r="JO63">
            <v>0.66876015062087291</v>
          </cell>
          <cell r="JP63">
            <v>-1.025412910320433</v>
          </cell>
          <cell r="JQ63">
            <v>6.7062010000000001</v>
          </cell>
          <cell r="JR63">
            <v>7.3</v>
          </cell>
          <cell r="JS63">
            <v>1708.7707376680701</v>
          </cell>
          <cell r="JT63">
            <v>8.3844719148131794</v>
          </cell>
          <cell r="JU63">
            <v>747.20038790698402</v>
          </cell>
          <cell r="JV63">
            <v>697.09162802116202</v>
          </cell>
          <cell r="JW63">
            <v>1181538.520730363</v>
          </cell>
          <cell r="JX63">
            <v>691.80596154</v>
          </cell>
          <cell r="JY63">
            <v>1182137.7832238739</v>
          </cell>
          <cell r="JZ63">
            <v>92.773553796095896</v>
          </cell>
          <cell r="KA63">
            <v>-0.51248853644061398</v>
          </cell>
          <cell r="KB63">
            <v>691.80596154</v>
          </cell>
          <cell r="KC63">
            <v>1024.25731</v>
          </cell>
          <cell r="KD63">
            <v>1368.90899466582</v>
          </cell>
          <cell r="KE63">
            <v>-7.2776592921450192</v>
          </cell>
          <cell r="KF63">
            <v>-7.2423532417859899</v>
          </cell>
          <cell r="KG63">
            <v>-7.2618086428524462</v>
          </cell>
          <cell r="KH63">
            <v>6.3322457283174635E-2</v>
          </cell>
          <cell r="KI63">
            <v>1</v>
          </cell>
          <cell r="KJ63">
            <v>0.93116780468435401</v>
          </cell>
          <cell r="KK63">
            <v>1.45738787495026</v>
          </cell>
          <cell r="KL63">
            <v>43.527188055824901</v>
          </cell>
          <cell r="KM63">
            <v>43.527188055824901</v>
          </cell>
          <cell r="KN63">
            <v>1.4849743066736101</v>
          </cell>
          <cell r="KO63">
            <v>1.67853000924649E-3</v>
          </cell>
          <cell r="KP63">
            <v>-2.0157826640665451E-3</v>
          </cell>
          <cell r="KQ63" t="e">
            <v>#N/A</v>
          </cell>
          <cell r="KR63">
            <v>1694.954398009919</v>
          </cell>
          <cell r="KS63">
            <v>7.0838292330677177E-2</v>
          </cell>
          <cell r="KT63">
            <v>210.624730798104</v>
          </cell>
          <cell r="KU63">
            <v>2.7069789662976351</v>
          </cell>
          <cell r="KV63">
            <v>2.2987449979341879</v>
          </cell>
          <cell r="KW63">
            <v>205.07343601958979</v>
          </cell>
          <cell r="KX63">
            <v>205.8918032692946</v>
          </cell>
          <cell r="KY63">
            <v>73.508954244466977</v>
          </cell>
          <cell r="KZ63">
            <v>73.483967447634697</v>
          </cell>
          <cell r="LA63">
            <v>1.0593456174339271</v>
          </cell>
          <cell r="LB63">
            <v>1.1049688618695259</v>
          </cell>
          <cell r="LC63">
            <v>8.9744899999999994</v>
          </cell>
          <cell r="LD63">
            <v>8.6999999999999993</v>
          </cell>
          <cell r="LE63">
            <v>2010.4897669859299</v>
          </cell>
          <cell r="LF63">
            <v>37.588552429840902</v>
          </cell>
          <cell r="LG63">
            <v>5702.7617389360676</v>
          </cell>
          <cell r="LH63">
            <v>5190.9679569514246</v>
          </cell>
          <cell r="LI63">
            <v>10393644.258031899</v>
          </cell>
          <cell r="LJ63">
            <v>5208.3918782199898</v>
          </cell>
          <cell r="LK63">
            <v>10471418.573613919</v>
          </cell>
          <cell r="LL63">
            <v>793.44923593462897</v>
          </cell>
          <cell r="LM63">
            <v>-0.33368816454386607</v>
          </cell>
          <cell r="LN63">
            <v>5172.4618782199896</v>
          </cell>
          <cell r="LO63">
            <v>7760.5523177554414</v>
          </cell>
          <cell r="LP63">
            <v>10478.699370562499</v>
          </cell>
          <cell r="LQ63">
            <v>-7.4933623650385952</v>
          </cell>
          <cell r="LR63">
            <v>-7.5077238146356766</v>
          </cell>
          <cell r="LS63">
            <v>-7.5152264889571789</v>
          </cell>
          <cell r="LT63">
            <v>3.5076212650823342E-2</v>
          </cell>
          <cell r="LU63">
            <v>1</v>
          </cell>
          <cell r="LV63">
            <v>0.81905081037562</v>
          </cell>
          <cell r="LW63">
            <v>1.2475727764052</v>
          </cell>
          <cell r="LX63">
            <v>262.76968018138899</v>
          </cell>
          <cell r="LY63">
            <v>262.76968018138899</v>
          </cell>
          <cell r="LZ63">
            <v>1.09185969377172</v>
          </cell>
          <cell r="MA63">
            <v>-1.7851249656222899E-3</v>
          </cell>
          <cell r="MB63">
            <v>-1.844766713199639E-3</v>
          </cell>
          <cell r="MC63" t="e">
            <v>#N/A</v>
          </cell>
          <cell r="MD63">
            <v>2002.255522327657</v>
          </cell>
          <cell r="ME63">
            <v>0.1169950413195897</v>
          </cell>
          <cell r="MF63">
            <v>1417.7352006021499</v>
          </cell>
          <cell r="MG63">
            <v>1.5556942848735209</v>
          </cell>
          <cell r="MH63">
            <v>2.0416542353863139</v>
          </cell>
          <cell r="MI63">
            <v>1396.017437117082</v>
          </cell>
          <cell r="MJ63">
            <v>1389.369087776415</v>
          </cell>
          <cell r="MK63">
            <v>65.69439987835797</v>
          </cell>
          <cell r="ML63">
            <v>65.749458432428014</v>
          </cell>
          <cell r="MM63">
            <v>0.45092009559386531</v>
          </cell>
          <cell r="MN63">
            <v>0.71475645804373045</v>
          </cell>
          <cell r="MO63">
            <v>11.237812</v>
          </cell>
          <cell r="MP63">
            <v>9.9</v>
          </cell>
          <cell r="MQ63">
            <v>1641.0651340245699</v>
          </cell>
          <cell r="MR63">
            <v>276.627280014598</v>
          </cell>
          <cell r="MS63">
            <v>25216.256039020889</v>
          </cell>
          <cell r="MT63">
            <v>22382.50059191708</v>
          </cell>
          <cell r="MU63">
            <v>36699804.664025687</v>
          </cell>
          <cell r="MV63">
            <v>22700.8211061974</v>
          </cell>
          <cell r="MW63">
            <v>37253526.031109624</v>
          </cell>
          <cell r="MX63">
            <v>4725.4422969368397</v>
          </cell>
          <cell r="MY63">
            <v>-0.76827545106161743</v>
          </cell>
          <cell r="MZ63">
            <v>22821.361106197499</v>
          </cell>
          <cell r="NA63">
            <v>38352.036108306696</v>
          </cell>
          <cell r="NB63">
            <v>49606.225445363998</v>
          </cell>
          <cell r="NC63">
            <v>-7.0360519589502371</v>
          </cell>
          <cell r="ND63">
            <v>-7.0374247683919346</v>
          </cell>
          <cell r="NE63">
            <v>-7.0417552749895611</v>
          </cell>
          <cell r="NF63">
            <v>4.4812507448769988E-2</v>
          </cell>
          <cell r="NG63">
            <v>1</v>
          </cell>
          <cell r="NH63">
            <v>0.894433142091138</v>
          </cell>
          <cell r="NI63">
            <v>1.22696964822875</v>
          </cell>
          <cell r="NJ63">
            <v>1739.51806036434</v>
          </cell>
          <cell r="NK63">
            <v>1739.51806036434</v>
          </cell>
          <cell r="NL63">
            <v>1.1981656103642699</v>
          </cell>
          <cell r="NM63">
            <v>2.290066405058896E-3</v>
          </cell>
          <cell r="NN63">
            <v>1.5786966725566689E-4</v>
          </cell>
          <cell r="NO63" t="e">
            <v>#N/A</v>
          </cell>
          <cell r="NP63">
            <v>1639.665081804085</v>
          </cell>
          <cell r="NQ63">
            <v>5.5052040830605442E-2</v>
          </cell>
          <cell r="NR63">
            <v>247.40544764824199</v>
          </cell>
          <cell r="NS63">
            <v>-1.702060670340078</v>
          </cell>
          <cell r="NT63">
            <v>-0.65722913785113413</v>
          </cell>
          <cell r="NU63">
            <v>251.68935313946221</v>
          </cell>
          <cell r="NV63">
            <v>249.04222572123501</v>
          </cell>
          <cell r="NW63">
            <v>72.056732059302405</v>
          </cell>
          <cell r="NX63">
            <v>72.07422637039393</v>
          </cell>
          <cell r="NY63">
            <v>0.86545289804931258</v>
          </cell>
          <cell r="NZ63">
            <v>5.8339697990916761E-2</v>
          </cell>
          <cell r="OA63">
            <v>7.0908160000000002</v>
          </cell>
          <cell r="OB63">
            <v>8.3000000000000007</v>
          </cell>
          <cell r="OC63">
            <v>1552.53615706235</v>
          </cell>
          <cell r="OD63">
            <v>55.253358194848303</v>
          </cell>
          <cell r="OE63">
            <v>3021.9158775555411</v>
          </cell>
          <cell r="OF63">
            <v>2807.6373830032931</v>
          </cell>
          <cell r="OG63">
            <v>4356609.8574702553</v>
          </cell>
          <cell r="OH63">
            <v>2770.4242416000002</v>
          </cell>
          <cell r="OI63">
            <v>4301183.8054860393</v>
          </cell>
          <cell r="OJ63">
            <v>814.00236749911301</v>
          </cell>
          <cell r="OK63">
            <v>-9.1268754735862601E-3</v>
          </cell>
          <cell r="OL63">
            <v>2765.0242416000001</v>
          </cell>
          <cell r="OM63">
            <v>4192.7829540975263</v>
          </cell>
          <cell r="ON63">
            <v>5647.1</v>
          </cell>
          <cell r="OO63">
            <v>-6.7630192168975967</v>
          </cell>
          <cell r="OP63">
            <v>-6.7501733481441306</v>
          </cell>
          <cell r="OQ63">
            <v>-6.7541746368326114</v>
          </cell>
          <cell r="OR63">
            <v>6.1278168849437591E-2</v>
          </cell>
          <cell r="OS63">
            <v>1</v>
          </cell>
          <cell r="OT63">
            <v>1.18529290760454</v>
          </cell>
          <cell r="OU63">
            <v>1.18192473752239</v>
          </cell>
          <cell r="OV63">
            <v>292.41461877325997</v>
          </cell>
          <cell r="OW63">
            <v>292.41461877325997</v>
          </cell>
          <cell r="OX63">
            <v>1.18672216453233</v>
          </cell>
          <cell r="OY63">
            <v>-4.4107771360750789E-4</v>
          </cell>
          <cell r="OZ63">
            <v>-1.9547267916005598E-3</v>
          </cell>
          <cell r="PA63" t="e">
            <v>#N/A</v>
          </cell>
          <cell r="PB63">
            <v>1551.6996189906999</v>
          </cell>
          <cell r="PC63">
            <v>-0.10865200591108071</v>
          </cell>
          <cell r="PD63">
            <v>2644.8913891439001</v>
          </cell>
          <cell r="PE63">
            <v>-0.18129605838722579</v>
          </cell>
          <cell r="PF63">
            <v>5.5323613277558081E-2</v>
          </cell>
          <cell r="PG63">
            <v>2649.6951820682661</v>
          </cell>
          <cell r="PH63">
            <v>2643.4289487350338</v>
          </cell>
          <cell r="PI63">
            <v>66.229289365279428</v>
          </cell>
          <cell r="PJ63">
            <v>66.301113583299838</v>
          </cell>
          <cell r="PK63">
            <v>0.33239594595979582</v>
          </cell>
          <cell r="PL63">
            <v>6.0298046515860904E-3</v>
          </cell>
          <cell r="PM63">
            <v>7.4808020000000006</v>
          </cell>
          <cell r="PN63">
            <v>7.8</v>
          </cell>
          <cell r="PO63">
            <v>1508.01673017501</v>
          </cell>
          <cell r="PP63">
            <v>567.52080297216003</v>
          </cell>
          <cell r="PQ63">
            <v>33324.964898389939</v>
          </cell>
          <cell r="PR63">
            <v>30831.990257771889</v>
          </cell>
          <cell r="PS63">
            <v>46299130.525430702</v>
          </cell>
          <cell r="PT63">
            <v>30692.332471999998</v>
          </cell>
          <cell r="PU63">
            <v>46284550.855869718</v>
          </cell>
          <cell r="PV63">
            <v>8310.0629408322402</v>
          </cell>
          <cell r="PW63">
            <v>-0.51549069519323254</v>
          </cell>
          <cell r="PX63">
            <v>31262.821846999999</v>
          </cell>
          <cell r="PY63">
            <v>50263.054566226703</v>
          </cell>
          <cell r="PZ63">
            <v>68993.775772119901</v>
          </cell>
          <cell r="QA63">
            <v>-6.7511497934920923</v>
          </cell>
          <cell r="QB63">
            <v>-6.740440740296326</v>
          </cell>
          <cell r="QC63">
            <v>-6.7495399057708161</v>
          </cell>
          <cell r="QD63">
            <v>5.8532894376239861E-2</v>
          </cell>
          <cell r="QE63">
            <v>1</v>
          </cell>
          <cell r="QF63">
            <v>1.07399427891813</v>
          </cell>
          <cell r="QG63">
            <v>1.16248898555337</v>
          </cell>
          <cell r="QH63">
            <v>3074.6571078647598</v>
          </cell>
          <cell r="QI63">
            <v>3074.6571078647598</v>
          </cell>
          <cell r="QJ63">
            <v>1.16129503457773</v>
          </cell>
          <cell r="QK63">
            <v>-1.700863072194234E-3</v>
          </cell>
          <cell r="QL63">
            <v>-5.6332551087105753E-4</v>
          </cell>
          <cell r="QM63" t="e">
            <v>#N/A</v>
          </cell>
          <cell r="QN63">
            <v>1501.658833514972</v>
          </cell>
          <cell r="QO63">
            <v>0.2338332174019353</v>
          </cell>
          <cell r="QP63">
            <v>69.929371665117898</v>
          </cell>
          <cell r="QQ63">
            <v>0.72883324480375045</v>
          </cell>
          <cell r="QR63">
            <v>2.9989529846003342</v>
          </cell>
          <cell r="QS63">
            <v>69.4233909124777</v>
          </cell>
          <cell r="QT63">
            <v>67.893283998307481</v>
          </cell>
          <cell r="QU63">
            <v>66.515989860029791</v>
          </cell>
          <cell r="QV63">
            <v>66.118112093650211</v>
          </cell>
          <cell r="QW63">
            <v>0.66976764799111521</v>
          </cell>
          <cell r="QX63">
            <v>0.90170104127942352</v>
          </cell>
          <cell r="QY63">
            <v>5.9759779999999996</v>
          </cell>
          <cell r="QZ63">
            <v>4.5</v>
          </cell>
          <cell r="RA63">
            <v>1955.86924566937</v>
          </cell>
          <cell r="RB63">
            <v>17.101339714449502</v>
          </cell>
          <cell r="RC63">
            <v>1951.204158998713</v>
          </cell>
          <cell r="RD63">
            <v>1834.6006277218639</v>
          </cell>
          <cell r="RE63">
            <v>3597887.1246613581</v>
          </cell>
          <cell r="RF63">
            <v>1874.61332012599</v>
          </cell>
          <cell r="RG63">
            <v>3666498.5403565741</v>
          </cell>
          <cell r="RH63">
            <v>148.626496622991</v>
          </cell>
          <cell r="RI63">
            <v>-3.4963255692788802</v>
          </cell>
          <cell r="RJ63">
            <v>1874.61332012599</v>
          </cell>
          <cell r="RK63">
            <v>2951.0887368275298</v>
          </cell>
          <cell r="RL63">
            <v>3934.7862906659998</v>
          </cell>
          <cell r="RM63">
            <v>-7.3276029896546513</v>
          </cell>
          <cell r="RN63">
            <v>-7.3228435259334237</v>
          </cell>
          <cell r="RO63">
            <v>-7.3225861519415574</v>
          </cell>
          <cell r="RP63">
            <v>7.6833212873380852E-2</v>
          </cell>
          <cell r="RQ63">
            <v>1</v>
          </cell>
          <cell r="RR63">
            <v>0.727710250919264</v>
          </cell>
          <cell r="RS63">
            <v>1.39225818594148</v>
          </cell>
          <cell r="RT63">
            <v>97.359740138505103</v>
          </cell>
          <cell r="RU63">
            <v>97.359740138505103</v>
          </cell>
          <cell r="RV63">
            <v>1.4860241868445301</v>
          </cell>
          <cell r="RW63">
            <v>1.554059387894121E-2</v>
          </cell>
          <cell r="RX63">
            <v>5.4948515187962397E-3</v>
          </cell>
          <cell r="RY63" t="e">
            <v>#N/A</v>
          </cell>
          <cell r="RZ63">
            <v>1961.12825336219</v>
          </cell>
          <cell r="SA63">
            <v>-0.1273030653679785</v>
          </cell>
          <cell r="SB63">
            <v>56215.921662978399</v>
          </cell>
          <cell r="SC63">
            <v>1.4077455961825081E-2</v>
          </cell>
          <cell r="SD63">
            <v>-0.45231280947971569</v>
          </cell>
          <cell r="SE63">
            <v>56208.009005263673</v>
          </cell>
          <cell r="SF63">
            <v>56471.348807319882</v>
          </cell>
          <cell r="SG63">
            <v>68.707091408375177</v>
          </cell>
          <cell r="SH63">
            <v>68.795057259947882</v>
          </cell>
          <cell r="SI63">
            <v>1.508413604203662</v>
          </cell>
          <cell r="SJ63">
            <v>0.69954485612382378</v>
          </cell>
          <cell r="SK63">
            <v>5.418488</v>
          </cell>
          <cell r="SL63">
            <v>4.3</v>
          </cell>
          <cell r="SM63">
            <v>1682.2992735431999</v>
          </cell>
          <cell r="SN63">
            <v>11591.303963857999</v>
          </cell>
          <cell r="SO63">
            <v>5003.5099527503271</v>
          </cell>
          <cell r="SP63">
            <v>4732.3953663817447</v>
          </cell>
          <cell r="SQ63">
            <v>7917316.6140579274</v>
          </cell>
          <cell r="SR63">
            <v>4782.2363163197497</v>
          </cell>
          <cell r="SS63">
            <v>8045152.6808566228</v>
          </cell>
          <cell r="ST63">
            <v>130292.087998374</v>
          </cell>
          <cell r="SU63">
            <v>-0.93755653882230394</v>
          </cell>
          <cell r="SV63">
            <v>4782.2363163197497</v>
          </cell>
          <cell r="SW63">
            <v>7273.0660486903098</v>
          </cell>
          <cell r="SX63">
            <v>9513.6997635404605</v>
          </cell>
          <cell r="SY63">
            <v>-3.5205588203535831</v>
          </cell>
          <cell r="SZ63">
            <v>-3.514229251938525</v>
          </cell>
          <cell r="TA63">
            <v>-3.5102882609929398</v>
          </cell>
          <cell r="TB63">
            <v>7.701754658458751E-2</v>
          </cell>
          <cell r="TC63">
            <v>408.14</v>
          </cell>
          <cell r="TD63">
            <v>289.66850044905601</v>
          </cell>
          <cell r="TE63">
            <v>1.40069502145588</v>
          </cell>
          <cell r="TF63">
            <v>224.26054922688201</v>
          </cell>
          <cell r="TG63">
            <v>91529.700561460006</v>
          </cell>
          <cell r="TH63">
            <v>1.7455965761600301</v>
          </cell>
          <cell r="TI63">
            <v>2.2745293799789571E-2</v>
          </cell>
          <cell r="TJ63">
            <v>1.4172380312321681E-2</v>
          </cell>
          <cell r="TK63" t="e">
            <v>#N/A</v>
          </cell>
          <cell r="TL63">
            <v>1673.0040499788761</v>
          </cell>
          <cell r="TM63">
            <v>-0.19193410051813189</v>
          </cell>
          <cell r="TN63">
            <v>488.83640906235502</v>
          </cell>
          <cell r="TO63">
            <v>-0.6250828751995452</v>
          </cell>
          <cell r="TP63">
            <v>-2.040261370303587</v>
          </cell>
          <cell r="TQ63">
            <v>491.9112621230642</v>
          </cell>
          <cell r="TR63">
            <v>499.01767389379762</v>
          </cell>
          <cell r="TS63">
            <v>72.2446153284952</v>
          </cell>
          <cell r="TT63">
            <v>72.30757432607534</v>
          </cell>
          <cell r="TU63">
            <v>2.0210286882506701</v>
          </cell>
          <cell r="TV63">
            <v>2.0701143192339622</v>
          </cell>
          <cell r="TW63">
            <v>4.6458497407488979</v>
          </cell>
          <cell r="TX63">
            <v>4.4000000000000004</v>
          </cell>
          <cell r="TY63">
            <v>1642.86910393016</v>
          </cell>
          <cell r="TZ63">
            <v>94.4523605798733</v>
          </cell>
          <cell r="UA63">
            <v>2970.1803935955591</v>
          </cell>
          <cell r="UB63">
            <v>2832.1902754799248</v>
          </cell>
          <cell r="UC63">
            <v>4641784.6554388283</v>
          </cell>
          <cell r="UD63">
            <v>2837.0200790699901</v>
          </cell>
          <cell r="UE63">
            <v>4660852.6351335859</v>
          </cell>
          <cell r="UF63">
            <v>1015.37204184399</v>
          </cell>
          <cell r="UG63">
            <v>-0.1770893981768884</v>
          </cell>
          <cell r="UH63">
            <v>2838.7236460699901</v>
          </cell>
          <cell r="UI63">
            <v>4107.7029913925098</v>
          </cell>
          <cell r="UJ63">
            <v>5504.1059787999993</v>
          </cell>
          <cell r="UK63">
            <v>-6.2115865599734299</v>
          </cell>
          <cell r="UL63">
            <v>-6.1949840715717484</v>
          </cell>
          <cell r="UM63">
            <v>-6.202651448390486</v>
          </cell>
          <cell r="UN63">
            <v>0.10237005026480669</v>
          </cell>
          <cell r="UO63">
            <v>1</v>
          </cell>
          <cell r="UP63">
            <v>1.1853722475891599</v>
          </cell>
          <cell r="UQ63">
            <v>1.21226884159314</v>
          </cell>
          <cell r="UR63">
            <v>592.6011473425749</v>
          </cell>
          <cell r="US63">
            <v>592.6011473425749</v>
          </cell>
          <cell r="UT63">
            <v>1.21209719984089</v>
          </cell>
          <cell r="UU63" t="e">
            <v>#N/A</v>
          </cell>
          <cell r="UV63" t="e">
            <v>#N/A</v>
          </cell>
          <cell r="UW63" t="e">
            <v>#N/A</v>
          </cell>
          <cell r="UX63">
            <v>1638.9381376052711</v>
          </cell>
          <cell r="UY63">
            <v>-0.34773981746086807</v>
          </cell>
          <cell r="UZ63">
            <v>1965.73256676456</v>
          </cell>
          <cell r="VA63">
            <v>0.65643716233962923</v>
          </cell>
          <cell r="VB63">
            <v>1.205268829723583</v>
          </cell>
          <cell r="VC63">
            <v>1952.9129206055729</v>
          </cell>
          <cell r="VD63">
            <v>1942.3223607773591</v>
          </cell>
          <cell r="VE63">
            <v>64.32413773439643</v>
          </cell>
          <cell r="VF63">
            <v>64.285051864598387</v>
          </cell>
          <cell r="VG63">
            <v>0.18553621147114899</v>
          </cell>
          <cell r="VH63">
            <v>1.432017644651395E-2</v>
          </cell>
          <cell r="VI63">
            <v>8.2158259999999999</v>
          </cell>
          <cell r="VJ63">
            <v>5.9</v>
          </cell>
          <cell r="VK63">
            <v>1713.4252440395001</v>
          </cell>
          <cell r="VL63">
            <v>445.08057120775698</v>
          </cell>
          <cell r="VM63">
            <v>28467.664837002241</v>
          </cell>
          <cell r="VN63">
            <v>26128.811027730961</v>
          </cell>
          <cell r="VO63">
            <v>44705020.65653418</v>
          </cell>
          <cell r="VP63">
            <v>26804.359992400001</v>
          </cell>
          <cell r="VQ63">
            <v>45927267.061300583</v>
          </cell>
          <cell r="VR63">
            <v>6274.7888606647593</v>
          </cell>
          <cell r="VS63">
            <v>-0.82523050511336127</v>
          </cell>
          <cell r="VT63">
            <v>26187.813937473398</v>
          </cell>
          <cell r="VU63">
            <v>44283.490502524299</v>
          </cell>
          <cell r="VV63">
            <v>58849.341727184197</v>
          </cell>
          <cell r="VW63">
            <v>-6.9445532371422134</v>
          </cell>
          <cell r="VX63">
            <v>-6.9336719614544</v>
          </cell>
          <cell r="VY63">
            <v>-6.9335635900662966</v>
          </cell>
          <cell r="VZ63">
            <v>5.8319379621433062E-2</v>
          </cell>
          <cell r="WA63">
            <v>1</v>
          </cell>
          <cell r="WB63">
            <v>0.94869489863906997</v>
          </cell>
          <cell r="WC63">
            <v>1.1783000974370801</v>
          </cell>
          <cell r="WD63">
            <v>2316.2228749539399</v>
          </cell>
          <cell r="WE63">
            <v>2316.2228749539399</v>
          </cell>
          <cell r="WF63">
            <v>1.1456000598164899</v>
          </cell>
          <cell r="WG63">
            <v>-8.2523050511329014E-3</v>
          </cell>
          <cell r="WH63">
            <v>-8.5952898938104153E-3</v>
          </cell>
          <cell r="WI63" t="e">
            <v>#N/A</v>
          </cell>
          <cell r="WJ63">
            <v>1710.9473756417001</v>
          </cell>
          <cell r="WK63">
            <v>0.2253545633024823</v>
          </cell>
          <cell r="WL63">
            <v>59.885143238714498</v>
          </cell>
          <cell r="WM63">
            <v>-0.90317475633628908</v>
          </cell>
          <cell r="WN63">
            <v>0.38460023766675461</v>
          </cell>
          <cell r="WO63">
            <v>60.430940235942202</v>
          </cell>
          <cell r="WP63">
            <v>59.65570724686129</v>
          </cell>
          <cell r="WQ63">
            <v>73.107445745840849</v>
          </cell>
          <cell r="WR63">
            <v>73.280470527829877</v>
          </cell>
          <cell r="WS63">
            <v>1.2227940078848749</v>
          </cell>
          <cell r="WT63">
            <v>0.32649222986584903</v>
          </cell>
          <cell r="WU63">
            <v>6.6173580000000003</v>
          </cell>
          <cell r="WV63">
            <v>6.6</v>
          </cell>
          <cell r="WW63">
            <v>1884.3052921112501</v>
          </cell>
          <cell r="WX63">
            <v>14.8346890326274</v>
          </cell>
          <cell r="WY63">
            <v>1621.2732516612241</v>
          </cell>
          <cell r="WZ63">
            <v>1513.98779644056</v>
          </cell>
          <cell r="XA63">
            <v>2836151.9269128698</v>
          </cell>
          <cell r="XB63">
            <v>1510.69382923999</v>
          </cell>
          <cell r="XC63">
            <v>2846608.3771967222</v>
          </cell>
          <cell r="XD63">
            <v>132.565380515812</v>
          </cell>
          <cell r="XE63">
            <v>-0.39125650935643019</v>
          </cell>
          <cell r="XF63">
            <v>1510.69382923999</v>
          </cell>
          <cell r="XG63">
            <v>2212.422</v>
          </cell>
          <cell r="XH63">
            <v>2887.194</v>
          </cell>
          <cell r="XI63">
            <v>-7.2781133585804403</v>
          </cell>
          <cell r="XJ63">
            <v>-7.2484440517974331</v>
          </cell>
          <cell r="XK63">
            <v>-7.2666485356367021</v>
          </cell>
          <cell r="XL63">
            <v>6.9737066579232204E-2</v>
          </cell>
          <cell r="XM63">
            <v>1</v>
          </cell>
          <cell r="XN63">
            <v>0.79085756109532201</v>
          </cell>
          <cell r="XO63">
            <v>1.4703595044870501</v>
          </cell>
          <cell r="XP63">
            <v>88.052689538612597</v>
          </cell>
          <cell r="XQ63">
            <v>88.052689538612597</v>
          </cell>
          <cell r="XR63">
            <v>1.6265319694309499</v>
          </cell>
          <cell r="XS63">
            <v>3.1866350547879098E-2</v>
          </cell>
          <cell r="XT63">
            <v>9.9199452371735251E-3</v>
          </cell>
          <cell r="XU63" t="e">
            <v>#N/A</v>
          </cell>
          <cell r="XV63">
            <v>1873.299067258512</v>
          </cell>
          <cell r="XW63">
            <v>0.1137433825696865</v>
          </cell>
          <cell r="XX63">
            <v>70.978436706185803</v>
          </cell>
          <cell r="XY63">
            <v>-2.4570898012187148</v>
          </cell>
          <cell r="XZ63">
            <v>-0.88722351351300244</v>
          </cell>
          <cell r="YA63">
            <v>72.766371806561722</v>
          </cell>
          <cell r="YB63">
            <v>71.613811278773909</v>
          </cell>
          <cell r="YC63">
            <v>59.677092342181957</v>
          </cell>
          <cell r="YD63">
            <v>59.842205560102471</v>
          </cell>
          <cell r="YE63">
            <v>0.44391047568064218</v>
          </cell>
          <cell r="YF63">
            <v>-0.16995938893824561</v>
          </cell>
          <cell r="YG63">
            <v>5.7967009999999997</v>
          </cell>
          <cell r="YH63">
            <v>6.4</v>
          </cell>
          <cell r="YI63">
            <v>1455.87311458303</v>
          </cell>
          <cell r="YJ63">
            <v>10.1078446933065</v>
          </cell>
          <cell r="YK63">
            <v>326.27687794880052</v>
          </cell>
          <cell r="YL63">
            <v>538.99516937276519</v>
          </cell>
          <cell r="YM63">
            <v>782868.81544996495</v>
          </cell>
          <cell r="YN63">
            <v>533.66734196999903</v>
          </cell>
          <cell r="YO63">
            <v>776951.93530510948</v>
          </cell>
          <cell r="YP63">
            <v>157.57041765099501</v>
          </cell>
          <cell r="YQ63">
            <v>-0.40806778351440981</v>
          </cell>
          <cell r="YR63">
            <v>304.55252876999998</v>
          </cell>
          <cell r="YS63">
            <v>545.22869753038196</v>
          </cell>
          <cell r="YT63">
            <v>702.39300263999996</v>
          </cell>
          <cell r="YU63">
            <v>-6.3246161858146071</v>
          </cell>
          <cell r="YV63">
            <v>-6.313054842421681</v>
          </cell>
          <cell r="YW63">
            <v>-6.3046697093452471</v>
          </cell>
          <cell r="YX63">
            <v>5.6638270029768442E-2</v>
          </cell>
          <cell r="YY63">
            <v>1</v>
          </cell>
          <cell r="YZ63">
            <v>1.3336087224336199</v>
          </cell>
          <cell r="ZA63">
            <v>1.3255324696072399</v>
          </cell>
          <cell r="ZB63">
            <v>94.084222496011989</v>
          </cell>
          <cell r="ZC63">
            <v>94.084222496011989</v>
          </cell>
          <cell r="ZD63">
            <v>1.2695028864195701</v>
          </cell>
          <cell r="ZE63">
            <v>-4.0806778351441019E-3</v>
          </cell>
          <cell r="ZF63">
            <v>-4.0806778351441019E-3</v>
          </cell>
          <cell r="ZG63" t="e">
            <v>#N/A</v>
          </cell>
          <cell r="ZH63">
            <v>1452.45979914996</v>
          </cell>
          <cell r="ZI63">
            <v>-6.7009051460908964E-2</v>
          </cell>
          <cell r="ZJ63">
            <v>33.3744520416151</v>
          </cell>
          <cell r="ZK63">
            <v>-0.72972268872488755</v>
          </cell>
          <cell r="ZL63">
            <v>-0.96880840520278122</v>
          </cell>
          <cell r="ZM63">
            <v>33.619783227727957</v>
          </cell>
          <cell r="ZN63">
            <v>33.700949674696723</v>
          </cell>
          <cell r="ZO63">
            <v>69.740895893617662</v>
          </cell>
          <cell r="ZP63">
            <v>69.796428822657361</v>
          </cell>
          <cell r="ZQ63">
            <v>1.636938249096787</v>
          </cell>
          <cell r="ZR63">
            <v>1.1089778453514221</v>
          </cell>
          <cell r="ZS63">
            <v>6.4973069999999993</v>
          </cell>
          <cell r="ZT63">
            <v>6.6</v>
          </cell>
          <cell r="ZU63">
            <v>1871.41719688542</v>
          </cell>
          <cell r="ZV63">
            <v>7.3487817426580797</v>
          </cell>
          <cell r="ZW63">
            <v>955.02414074748083</v>
          </cell>
          <cell r="ZX63">
            <v>892.9732903990049</v>
          </cell>
          <cell r="ZY63">
            <v>1664300.127550981</v>
          </cell>
          <cell r="ZZ63">
            <v>891.28284125000005</v>
          </cell>
          <cell r="AAA63">
            <v>1667962.036404148</v>
          </cell>
          <cell r="AAB63">
            <v>89.275705157799337</v>
          </cell>
          <cell r="AAC63">
            <v>-1.0050251256281451</v>
          </cell>
          <cell r="AAD63">
            <v>891.28284125000005</v>
          </cell>
          <cell r="AAE63">
            <v>1368.2994343078201</v>
          </cell>
          <cell r="AAF63">
            <v>1832.7495771449401</v>
          </cell>
          <cell r="AAG63">
            <v>-7.3769381050006819</v>
          </cell>
          <cell r="AAH63">
            <v>-7.3590580019996432</v>
          </cell>
          <cell r="AAI63">
            <v>-7.3681855190049363</v>
          </cell>
          <cell r="AAJ63">
            <v>6.6529761931199694E-2</v>
          </cell>
          <cell r="AAK63">
            <v>1</v>
          </cell>
          <cell r="AAL63">
            <v>0.78315769465213703</v>
          </cell>
          <cell r="AAM63">
            <v>1.3181306923937499</v>
          </cell>
          <cell r="AAN63">
            <v>43.991889577876101</v>
          </cell>
          <cell r="AAO63">
            <v>43.991889577876101</v>
          </cell>
          <cell r="AAP63">
            <v>1.4412277661550801</v>
          </cell>
          <cell r="AAQ63">
            <v>4.5179427463710384E-3</v>
          </cell>
          <cell r="AAR63">
            <v>3.1266333635966231E-3</v>
          </cell>
          <cell r="AAS63" t="e">
            <v>#N/A</v>
          </cell>
          <cell r="AAT63">
            <v>1863.7736933960539</v>
          </cell>
          <cell r="AAU63">
            <v>-5.4034444913741993E-2</v>
          </cell>
          <cell r="AAV63">
            <v>20.807938126492299</v>
          </cell>
          <cell r="AAW63">
            <v>-1.024976800654853</v>
          </cell>
          <cell r="AAX63">
            <v>0.43003931833625048</v>
          </cell>
          <cell r="AAY63">
            <v>21.02342333841451</v>
          </cell>
          <cell r="AAZ63">
            <v>20.718838972607319</v>
          </cell>
          <cell r="ABA63">
            <v>75.01562579865022</v>
          </cell>
          <cell r="ABB63">
            <v>75.161311104360962</v>
          </cell>
          <cell r="ABC63">
            <v>1.0885392570313179</v>
          </cell>
          <cell r="ABD63">
            <v>1.289199989412992</v>
          </cell>
          <cell r="ABE63">
            <v>3.4659930000000001</v>
          </cell>
          <cell r="ABF63">
            <v>3.1</v>
          </cell>
          <cell r="ABG63">
            <v>1818.73185788807</v>
          </cell>
          <cell r="ABH63">
            <v>3.5488573635874401</v>
          </cell>
          <cell r="ABI63">
            <v>355.02132587959949</v>
          </cell>
          <cell r="ABJ63">
            <v>342.71631157610551</v>
          </cell>
          <cell r="ABK63">
            <v>626924.06384996651</v>
          </cell>
          <cell r="ABL63">
            <v>343.34885859000002</v>
          </cell>
          <cell r="ABM63">
            <v>624459.50748713897</v>
          </cell>
          <cell r="ABN63">
            <v>35.983346271949898</v>
          </cell>
          <cell r="ABO63">
            <v>-0.56728541229786877</v>
          </cell>
          <cell r="ABP63">
            <v>343.34885859000002</v>
          </cell>
          <cell r="ABQ63">
            <v>472.345839452767</v>
          </cell>
          <cell r="ABR63">
            <v>597.05368499999906</v>
          </cell>
          <cell r="ABS63">
            <v>-6.8927522734145672</v>
          </cell>
          <cell r="ABT63">
            <v>-6.8893404342469413</v>
          </cell>
          <cell r="ABU63">
            <v>-6.8850099228509123</v>
          </cell>
          <cell r="ABV63">
            <v>7.0202443374587475E-2</v>
          </cell>
          <cell r="ABW63">
            <v>1</v>
          </cell>
          <cell r="ABX63">
            <v>0.90934702785319699</v>
          </cell>
          <cell r="ABY63">
            <v>1.22518868335647</v>
          </cell>
          <cell r="ABZ63">
            <v>25.49365031656</v>
          </cell>
          <cell r="ACA63">
            <v>25.49365031656</v>
          </cell>
          <cell r="ACB63">
            <v>1.1387237843375999</v>
          </cell>
          <cell r="ACC63">
            <v>-5.672854122979798E-3</v>
          </cell>
          <cell r="ACD63">
            <v>-2.771354154956916E-3</v>
          </cell>
          <cell r="ACE63" t="e">
            <v>#N/A</v>
          </cell>
          <cell r="ACF63">
            <v>1829.279910742586</v>
          </cell>
          <cell r="ACG63">
            <v>4.8961064942165677E-2</v>
          </cell>
          <cell r="ACH63">
            <v>944.189180374849</v>
          </cell>
          <cell r="ACI63">
            <v>-1.210647161703537</v>
          </cell>
          <cell r="ACJ63">
            <v>0.25448075974512369</v>
          </cell>
          <cell r="ACK63">
            <v>955.76006244351743</v>
          </cell>
          <cell r="ACL63">
            <v>941.79249966647524</v>
          </cell>
          <cell r="ACM63">
            <v>79.223002252480427</v>
          </cell>
          <cell r="ACN63">
            <v>79.311868138515507</v>
          </cell>
          <cell r="ACO63">
            <v>0.55297700869516575</v>
          </cell>
          <cell r="ACP63">
            <v>0.33961216920390669</v>
          </cell>
          <cell r="ACQ63">
            <v>3.1203069999999999</v>
          </cell>
          <cell r="ACR63">
            <v>4</v>
          </cell>
          <cell r="ACS63">
            <v>1440.4864106780101</v>
          </cell>
          <cell r="ACT63">
            <v>189.62743534957599</v>
          </cell>
          <cell r="ACU63">
            <v>10842.07616523292</v>
          </cell>
          <cell r="ACV63">
            <v>10503.77010370383</v>
          </cell>
          <cell r="ACW63">
            <v>15125798.599977041</v>
          </cell>
          <cell r="ACX63">
            <v>10396.730916</v>
          </cell>
          <cell r="ACY63">
            <v>14976349.599973939</v>
          </cell>
          <cell r="ACZ63">
            <v>2428.7557738187702</v>
          </cell>
          <cell r="ADA63">
            <v>-1.3231474742171121</v>
          </cell>
          <cell r="ADB63">
            <v>10179.449616</v>
          </cell>
          <cell r="ADC63">
            <v>13670.1812978325</v>
          </cell>
          <cell r="ADD63">
            <v>18165.347864999902</v>
          </cell>
          <cell r="ADE63">
            <v>-6.6172593172196699</v>
          </cell>
          <cell r="ADF63">
            <v>-6.6106207087859934</v>
          </cell>
          <cell r="ADG63">
            <v>-6.6115331657619931</v>
          </cell>
          <cell r="ADH63">
            <v>6.3768756185714925E-2</v>
          </cell>
          <cell r="ADI63">
            <v>1</v>
          </cell>
          <cell r="ADJ63">
            <v>1.1924710610190199</v>
          </cell>
          <cell r="ADK63">
            <v>1.311433211317</v>
          </cell>
          <cell r="ADL63">
            <v>1238.2410489097499</v>
          </cell>
          <cell r="ADM63">
            <v>1238.2410489097499</v>
          </cell>
          <cell r="ADN63">
            <v>1.2388997753115401</v>
          </cell>
          <cell r="ADO63">
            <v>-1.32314747421716E-2</v>
          </cell>
          <cell r="ADP63">
            <v>-4.3270888356585994E-3</v>
          </cell>
          <cell r="ADQ63" t="e">
            <v>#N/A</v>
          </cell>
          <cell r="ADR63">
            <v>1440.035192187175</v>
          </cell>
          <cell r="ADS63">
            <v>-2.2736421049418531E-2</v>
          </cell>
          <cell r="ADT63">
            <v>2917.0043175001001</v>
          </cell>
          <cell r="ADU63">
            <v>-4.6838846381791477E-3</v>
          </cell>
          <cell r="ADV63">
            <v>0.71473617367205922</v>
          </cell>
          <cell r="ADW63">
            <v>2917.1409530170731</v>
          </cell>
          <cell r="ADX63">
            <v>2896.3033894762229</v>
          </cell>
          <cell r="ADY63">
            <v>60.693966380583717</v>
          </cell>
          <cell r="ADZ63">
            <v>60.504180913473512</v>
          </cell>
          <cell r="AEA63">
            <v>1.734947085786587</v>
          </cell>
          <cell r="AEB63">
            <v>1.79887254751252</v>
          </cell>
          <cell r="AEC63">
            <v>2.8293219999999999</v>
          </cell>
          <cell r="AED63">
            <v>2.8</v>
          </cell>
          <cell r="AEE63">
            <v>1979.7555447939901</v>
          </cell>
          <cell r="AEF63">
            <v>556.44940748009992</v>
          </cell>
          <cell r="AEG63">
            <v>17913.160326662812</v>
          </cell>
          <cell r="AEH63">
            <v>17406.339340645271</v>
          </cell>
          <cell r="AEI63">
            <v>34626688.549139798</v>
          </cell>
          <cell r="AEJ63">
            <v>17466.207353999998</v>
          </cell>
          <cell r="AEK63">
            <v>34578820.855603062</v>
          </cell>
          <cell r="AEL63">
            <v>5682.7267198158697</v>
          </cell>
          <cell r="AEM63">
            <v>-1.378735067179004</v>
          </cell>
          <cell r="AEN63">
            <v>17466.207353999998</v>
          </cell>
          <cell r="AEO63">
            <v>29606.4834796793</v>
          </cell>
          <cell r="AEP63">
            <v>37417.332932279904</v>
          </cell>
          <cell r="AEQ63">
            <v>-6.3306915686038652</v>
          </cell>
          <cell r="AER63">
            <v>-6.3266365229869423</v>
          </cell>
          <cell r="AES63">
            <v>-6.331543905793322</v>
          </cell>
          <cell r="AET63">
            <v>6.2697844653416879E-2</v>
          </cell>
          <cell r="AEU63">
            <v>4.2802199999999999</v>
          </cell>
          <cell r="AEV63">
            <v>3.1754316806204601</v>
          </cell>
          <cell r="AEW63">
            <v>1.4803603439169899</v>
          </cell>
          <cell r="AEX63">
            <v>972.15812615306993</v>
          </cell>
          <cell r="AEY63">
            <v>4161.0506547228897</v>
          </cell>
          <cell r="AEZ63">
            <v>1.4125125781992001</v>
          </cell>
          <cell r="AFA63">
            <v>-9.0518466918171059E-3</v>
          </cell>
          <cell r="AFB63">
            <v>-6.1950871772461901E-3</v>
          </cell>
          <cell r="AFC63" t="e">
            <v>#N/A</v>
          </cell>
          <cell r="AFD63">
            <v>1989.3148048816649</v>
          </cell>
          <cell r="AFE63">
            <v>-0.41864428531278591</v>
          </cell>
          <cell r="AFF63">
            <v>247.03989648619199</v>
          </cell>
          <cell r="AFG63">
            <v>0.44216541043244911</v>
          </cell>
          <cell r="AFH63">
            <v>1.639456081896151</v>
          </cell>
          <cell r="AFI63">
            <v>245.9523801350993</v>
          </cell>
          <cell r="AFJ63">
            <v>243.05511462707869</v>
          </cell>
          <cell r="AFK63">
            <v>70.452406941519115</v>
          </cell>
          <cell r="AFL63">
            <v>70.278463119864156</v>
          </cell>
          <cell r="AFM63">
            <v>0.85882251231428341</v>
          </cell>
          <cell r="AFN63">
            <v>0.97616273381806451</v>
          </cell>
          <cell r="AFO63">
            <v>5.9806749999999997</v>
          </cell>
          <cell r="AFP63">
            <v>6.3</v>
          </cell>
          <cell r="AFQ63">
            <v>1873.5439645807101</v>
          </cell>
          <cell r="AFR63">
            <v>50.260572148104501</v>
          </cell>
          <cell r="AFS63">
            <v>5722.7144200000484</v>
          </cell>
          <cell r="AFT63">
            <v>5380.4574693617096</v>
          </cell>
          <cell r="AFU63">
            <v>10043001.2636353</v>
          </cell>
          <cell r="AFV63">
            <v>5375.4551683999998</v>
          </cell>
          <cell r="AFW63">
            <v>10071151.58763</v>
          </cell>
          <cell r="AFX63">
            <v>632.94178703362593</v>
          </cell>
          <cell r="AFY63">
            <v>-0.88716403850477299</v>
          </cell>
          <cell r="AFZ63">
            <v>5408.9251683999892</v>
          </cell>
          <cell r="AGA63">
            <v>8142.9134416892603</v>
          </cell>
          <cell r="AGB63">
            <v>10821.851556260001</v>
          </cell>
          <cell r="AGC63">
            <v>-7.2294532618537257</v>
          </cell>
          <cell r="AGD63">
            <v>-7.2303295007993427</v>
          </cell>
          <cell r="AGE63">
            <v>-7.2320457813274404</v>
          </cell>
          <cell r="AGF63">
            <v>6.9074433237797439E-2</v>
          </cell>
          <cell r="AGG63">
            <v>1</v>
          </cell>
          <cell r="AGH63">
            <v>0.82927892338425502</v>
          </cell>
          <cell r="AGI63">
            <v>1.2662511938526799</v>
          </cell>
          <cell r="AGJ63">
            <v>312.814563854884</v>
          </cell>
          <cell r="AGK63">
            <v>312.814563854884</v>
          </cell>
          <cell r="AGL63">
            <v>1.2734604966071399</v>
          </cell>
          <cell r="AGM63">
            <v>6.3076201559950076E-3</v>
          </cell>
          <cell r="AGN63">
            <v>-1.942632927890262E-4</v>
          </cell>
          <cell r="AGO63" t="e">
            <v>#N/A</v>
          </cell>
          <cell r="AGP63">
            <v>1866.570142190292</v>
          </cell>
          <cell r="AGQ63">
            <v>0.19791744791002319</v>
          </cell>
          <cell r="AGR63">
            <v>1256.0645739020899</v>
          </cell>
          <cell r="AGS63">
            <v>-1.4857968457412609</v>
          </cell>
          <cell r="AGT63">
            <v>-0.20349908545969081</v>
          </cell>
          <cell r="AGU63">
            <v>1275.0086116367179</v>
          </cell>
          <cell r="AGV63">
            <v>1258.6258660288181</v>
          </cell>
          <cell r="AGW63">
            <v>63.154033610527847</v>
          </cell>
          <cell r="AGX63">
            <v>62.841105601130153</v>
          </cell>
          <cell r="AGY63">
            <v>-0.67288788889925399</v>
          </cell>
          <cell r="AGZ63">
            <v>-0.79808846142128687</v>
          </cell>
          <cell r="AHA63">
            <v>5.3319320000000001</v>
          </cell>
          <cell r="AHB63">
            <v>5.2</v>
          </cell>
          <cell r="AHC63">
            <v>1838.07630555177</v>
          </cell>
          <cell r="AHD63">
            <v>321.40418280796899</v>
          </cell>
          <cell r="AHE63">
            <v>9170.6760989267004</v>
          </cell>
          <cell r="AHF63">
            <v>8681.7018853916761</v>
          </cell>
          <cell r="AHG63">
            <v>15904970.0429442</v>
          </cell>
          <cell r="AHH63">
            <v>8737.0932071999905</v>
          </cell>
          <cell r="AHI63">
            <v>16059444.003551619</v>
          </cell>
          <cell r="AHJ63">
            <v>3025.99836778192</v>
          </cell>
          <cell r="AHK63">
            <v>-2.0007777901755128</v>
          </cell>
          <cell r="AHL63">
            <v>8737.0932071999905</v>
          </cell>
          <cell r="AHM63">
            <v>14593.4353178563</v>
          </cell>
          <cell r="AHN63">
            <v>19029.463907580001</v>
          </cell>
          <cell r="AHO63">
            <v>-6.454184936038347</v>
          </cell>
          <cell r="AHP63">
            <v>-6.4100195403380136</v>
          </cell>
          <cell r="AHQ63">
            <v>-6.4329329422198152</v>
          </cell>
          <cell r="AHR63">
            <v>4.7054544982140942E-2</v>
          </cell>
          <cell r="AHS63">
            <v>4.9775</v>
          </cell>
          <cell r="AHT63">
            <v>3.1916080365524002</v>
          </cell>
          <cell r="AHU63">
            <v>1.59007093762408</v>
          </cell>
          <cell r="AHV63">
            <v>412.80642198944798</v>
          </cell>
          <cell r="AHW63">
            <v>2054.7439654524701</v>
          </cell>
          <cell r="AHX63">
            <v>1.7029735688808001</v>
          </cell>
          <cell r="AHY63">
            <v>6.9863314746705244E-3</v>
          </cell>
          <cell r="AHZ63">
            <v>1.9517763022010821E-2</v>
          </cell>
          <cell r="AIA63" t="e">
            <v>#N/A</v>
          </cell>
          <cell r="AIB63">
            <v>1832.0106187597621</v>
          </cell>
          <cell r="AIC63">
            <v>0.10076086155539341</v>
          </cell>
          <cell r="AID63">
            <v>5607.6834089584409</v>
          </cell>
          <cell r="AIE63">
            <v>-1.377283923443384</v>
          </cell>
          <cell r="AIF63">
            <v>3.7087077076480852E-2</v>
          </cell>
          <cell r="AIG63">
            <v>5685.9957138124601</v>
          </cell>
          <cell r="AIH63">
            <v>5605.6044541139408</v>
          </cell>
          <cell r="AII63">
            <v>78.227145891565229</v>
          </cell>
          <cell r="AIJ63">
            <v>78.266962224231747</v>
          </cell>
          <cell r="AIK63">
            <v>0.83518183150133041</v>
          </cell>
          <cell r="AIL63">
            <v>0.39310997280770371</v>
          </cell>
          <cell r="AIM63">
            <v>6.9370790000000007</v>
          </cell>
          <cell r="AIN63">
            <v>8.4</v>
          </cell>
          <cell r="AIO63">
            <v>1582.2926475448901</v>
          </cell>
          <cell r="AIP63">
            <v>1330.0743328933499</v>
          </cell>
          <cell r="AIQ63">
            <v>5992.1266821311438</v>
          </cell>
          <cell r="AIR63">
            <v>5576.4481204116273</v>
          </cell>
          <cell r="AIS63">
            <v>8817463.2272092141</v>
          </cell>
          <cell r="AIT63">
            <v>5485.9957590780004</v>
          </cell>
          <cell r="AIU63">
            <v>8680450.7540515661</v>
          </cell>
          <cell r="AIV63">
            <v>19915.366632075998</v>
          </cell>
          <cell r="AIW63">
            <v>-0.22021581368085741</v>
          </cell>
          <cell r="AIX63">
            <v>5281.4959635779996</v>
          </cell>
          <cell r="AIY63">
            <v>7656.0102907328101</v>
          </cell>
          <cell r="AIZ63">
            <v>10690.067920920001</v>
          </cell>
          <cell r="AJA63">
            <v>-5.2176230532590724</v>
          </cell>
          <cell r="AJB63">
            <v>-5.2119345467446418</v>
          </cell>
          <cell r="AJC63">
            <v>-5.2139339793787967</v>
          </cell>
          <cell r="AJD63">
            <v>5.0940281253249148E-2</v>
          </cell>
          <cell r="AJE63">
            <v>11.015650000000001</v>
          </cell>
          <cell r="AJF63">
            <v>13.236698902713099</v>
          </cell>
          <cell r="AJG63">
            <v>1.16576846671934</v>
          </cell>
          <cell r="AJH63">
            <v>623.65032493577507</v>
          </cell>
          <cell r="AJI63">
            <v>6869.9137018787806</v>
          </cell>
          <cell r="AJJ63">
            <v>1.20817717447922</v>
          </cell>
          <cell r="AJK63">
            <v>4.2377267154727338E-3</v>
          </cell>
          <cell r="AJL63">
            <v>6.5324304674386482E-5</v>
          </cell>
          <cell r="AJM63" t="e">
            <v>#N/A</v>
          </cell>
          <cell r="AJN63">
            <v>1581.197033813407</v>
          </cell>
          <cell r="AJO63">
            <v>4.256379504086194E-2</v>
          </cell>
          <cell r="AJP63">
            <v>56.405131300908501</v>
          </cell>
          <cell r="AJQ63">
            <v>1.1793962805668019</v>
          </cell>
          <cell r="AJR63">
            <v>0.7424853483548377</v>
          </cell>
          <cell r="AJS63">
            <v>55.747645641706647</v>
          </cell>
          <cell r="AJT63">
            <v>55.989418075071953</v>
          </cell>
          <cell r="AJU63">
            <v>72.226358920781891</v>
          </cell>
          <cell r="AJV63">
            <v>72.228684998023695</v>
          </cell>
          <cell r="AJW63">
            <v>1.3296627472596969</v>
          </cell>
          <cell r="AJX63">
            <v>1.3949149776284031</v>
          </cell>
          <cell r="AJY63">
            <v>5.1854069999999997</v>
          </cell>
          <cell r="AJZ63">
            <v>3.8</v>
          </cell>
          <cell r="AKA63">
            <v>1611.7984462238201</v>
          </cell>
          <cell r="AKB63">
            <v>10.766227222350601</v>
          </cell>
          <cell r="AKC63">
            <v>1160.3511785884141</v>
          </cell>
          <cell r="AKD63">
            <v>1100.182247349308</v>
          </cell>
          <cell r="AKE63">
            <v>1758575.0633451</v>
          </cell>
          <cell r="AKF63">
            <v>1116.2218854535099</v>
          </cell>
          <cell r="AKG63">
            <v>1799124.70061499</v>
          </cell>
          <cell r="AKH63">
            <v>99.976243338567897</v>
          </cell>
          <cell r="AKI63">
            <v>-0.88174830377256708</v>
          </cell>
          <cell r="AKJ63">
            <v>1116.2218854535099</v>
          </cell>
          <cell r="AKK63">
            <v>1606.4963367672599</v>
          </cell>
          <cell r="AKL63">
            <v>2135.8100462359398</v>
          </cell>
          <cell r="AKM63">
            <v>-6.9409933096779133</v>
          </cell>
          <cell r="AKN63">
            <v>-6.933911843247401</v>
          </cell>
          <cell r="AKO63">
            <v>-6.9379005984917281</v>
          </cell>
          <cell r="AKP63">
            <v>9.6165539876521156E-2</v>
          </cell>
          <cell r="AKQ63">
            <v>1</v>
          </cell>
          <cell r="AKR63">
            <v>0.879122994542341</v>
          </cell>
          <cell r="AKS63">
            <v>1.3094611749443199</v>
          </cell>
          <cell r="AKT63">
            <v>73.860329506176498</v>
          </cell>
          <cell r="AKU63">
            <v>73.860329506176498</v>
          </cell>
          <cell r="AKV63">
            <v>1.2987329092707101</v>
          </cell>
          <cell r="AKW63">
            <v>1.0613421958654629E-2</v>
          </cell>
          <cell r="AKX63">
            <v>8.3177481171603299E-3</v>
          </cell>
          <cell r="AKY63" t="e">
            <v>#N/A</v>
          </cell>
          <cell r="AKZ63">
            <v>1598.439774484702</v>
          </cell>
          <cell r="ALA63">
            <v>-9.1691663412829527E-2</v>
          </cell>
          <cell r="ALB63">
            <v>107.435355043028</v>
          </cell>
          <cell r="ALC63">
            <v>-1.3710467349723481</v>
          </cell>
          <cell r="ALD63">
            <v>-0.60858127667576811</v>
          </cell>
          <cell r="ALE63">
            <v>108.9288200740978</v>
          </cell>
          <cell r="ALF63">
            <v>108.0931899584769</v>
          </cell>
          <cell r="ALG63">
            <v>60.556746414458033</v>
          </cell>
          <cell r="ALH63">
            <v>60.554030442331907</v>
          </cell>
          <cell r="ALI63">
            <v>-0.25898721049877338</v>
          </cell>
          <cell r="ALJ63">
            <v>0.67677244190917918</v>
          </cell>
          <cell r="ALK63">
            <v>5.3687800000000001</v>
          </cell>
          <cell r="ALL63">
            <v>5.3</v>
          </cell>
          <cell r="ALM63">
            <v>1638.91254515983</v>
          </cell>
          <cell r="ALN63">
            <v>23.293228471934299</v>
          </cell>
          <cell r="ALO63">
            <v>2561.8793024734882</v>
          </cell>
          <cell r="ALP63">
            <v>2424.3376388581519</v>
          </cell>
          <cell r="ALQ63">
            <v>3942338.0703290249</v>
          </cell>
          <cell r="ALR63">
            <v>2426.2085149763998</v>
          </cell>
          <cell r="ALS63">
            <v>3976343.572368423</v>
          </cell>
          <cell r="ALT63">
            <v>157.67524541575099</v>
          </cell>
          <cell r="ALU63">
            <v>-0.51105475133541578</v>
          </cell>
          <cell r="ALV63">
            <v>2426.2085149763998</v>
          </cell>
          <cell r="ALW63">
            <v>4230.7329235719008</v>
          </cell>
          <cell r="ALX63">
            <v>5431.79605205999</v>
          </cell>
          <cell r="ALY63">
            <v>-6.9716164253881701</v>
          </cell>
          <cell r="ALZ63">
            <v>-6.9421645370315694</v>
          </cell>
          <cell r="AMA63">
            <v>-6.9522284267723178</v>
          </cell>
          <cell r="AMB63">
            <v>0.1127358941709091</v>
          </cell>
          <cell r="AMC63">
            <v>1</v>
          </cell>
          <cell r="AMD63">
            <v>0.82210071495111603</v>
          </cell>
          <cell r="AME63">
            <v>1.34705233864078</v>
          </cell>
          <cell r="AMF63">
            <v>144.721046263413</v>
          </cell>
          <cell r="AMG63">
            <v>144.721046263413</v>
          </cell>
          <cell r="AMH63">
            <v>1.3049057799180199</v>
          </cell>
          <cell r="AMI63">
            <v>1.949093381080617E-3</v>
          </cell>
          <cell r="AMJ63">
            <v>-7.8104299884588536E-4</v>
          </cell>
          <cell r="AMK63" t="e">
            <v>#N/A</v>
          </cell>
          <cell r="AML63">
            <v>1626.150585273198</v>
          </cell>
          <cell r="AMM63">
            <v>0.13952054079007239</v>
          </cell>
          <cell r="AMN63">
            <v>2488.22606238958</v>
          </cell>
          <cell r="AMO63">
            <v>-0.66998976509304864</v>
          </cell>
          <cell r="AMP63">
            <v>0.31712300563357942</v>
          </cell>
          <cell r="AMQ63">
            <v>2505.009368774995</v>
          </cell>
          <cell r="AMR63">
            <v>2480.3602693528669</v>
          </cell>
          <cell r="AMS63">
            <v>69.045199988290321</v>
          </cell>
          <cell r="AMT63">
            <v>69.100991487137605</v>
          </cell>
          <cell r="AMU63">
            <v>0.65095658031779635</v>
          </cell>
          <cell r="AMV63">
            <v>0.40491793159240791</v>
          </cell>
          <cell r="AMW63">
            <v>4.1473279999999999</v>
          </cell>
          <cell r="AMX63">
            <v>4.4000000000000004</v>
          </cell>
          <cell r="AMY63">
            <v>1526.56571776125</v>
          </cell>
          <cell r="AMZ63">
            <v>432.56698654214</v>
          </cell>
          <cell r="ANA63">
            <v>35439.443176502813</v>
          </cell>
          <cell r="ANB63">
            <v>33969.653226599621</v>
          </cell>
          <cell r="ANC63">
            <v>51854181.459879749</v>
          </cell>
          <cell r="AND63">
            <v>33852.7531924129</v>
          </cell>
          <cell r="ANE63">
            <v>51678452.475370243</v>
          </cell>
          <cell r="ANF63">
            <v>5381.1017267350899</v>
          </cell>
          <cell r="ANG63">
            <v>-1.4976981406378931</v>
          </cell>
          <cell r="ANH63">
            <v>33856.994854880897</v>
          </cell>
          <cell r="ANI63">
            <v>51286.446711983102</v>
          </cell>
          <cell r="ANJ63">
            <v>70197.996387861203</v>
          </cell>
          <cell r="ANK63">
            <v>-6.7317600913270139</v>
          </cell>
          <cell r="ANL63">
            <v>-6.7220924136336304</v>
          </cell>
          <cell r="ANM63">
            <v>-6.727244178958026</v>
          </cell>
          <cell r="ANN63">
            <v>6.9656400192466023E-2</v>
          </cell>
          <cell r="ANO63">
            <v>0.85833800000000005</v>
          </cell>
          <cell r="ANP63" t="e">
            <v>#N/A</v>
          </cell>
          <cell r="ANQ63">
            <v>1.2756796761785301</v>
          </cell>
          <cell r="ANR63">
            <v>3568.92380376766</v>
          </cell>
          <cell r="ANS63">
            <v>3063.3429198783201</v>
          </cell>
          <cell r="ANT63">
            <v>1.15950110825751</v>
          </cell>
          <cell r="ANU63">
            <v>-6.6264993605234419E-3</v>
          </cell>
          <cell r="ANV63">
            <v>1.615060301379898E-3</v>
          </cell>
          <cell r="ANW63" t="e">
            <v>#N/A</v>
          </cell>
          <cell r="ANX63">
            <v>1526.485451999722</v>
          </cell>
          <cell r="ANY63">
            <v>0.1223523208661703</v>
          </cell>
          <cell r="ANZ63">
            <v>25348.255209878</v>
          </cell>
          <cell r="AOA63">
            <v>-0.57925591171335</v>
          </cell>
          <cell r="AOB63">
            <v>-4.9569499554746883E-2</v>
          </cell>
          <cell r="AOC63">
            <v>25495.941960933709</v>
          </cell>
          <cell r="AOD63">
            <v>25360.826444629551</v>
          </cell>
          <cell r="AOE63">
            <v>71.235409613575385</v>
          </cell>
          <cell r="AOF63">
            <v>71.071611661832435</v>
          </cell>
          <cell r="AOG63">
            <v>0.47221165969766332</v>
          </cell>
          <cell r="AOH63">
            <v>0.91449369294727134</v>
          </cell>
          <cell r="AOI63">
            <v>4.0760899999999998</v>
          </cell>
          <cell r="AOJ63">
            <v>4.5</v>
          </cell>
          <cell r="AOK63">
            <v>1677.0661591611499</v>
          </cell>
          <cell r="AOL63">
            <v>5507.2727191294898</v>
          </cell>
          <cell r="AOM63">
            <v>182297.03548741949</v>
          </cell>
          <cell r="AON63">
            <v>174866.44425362031</v>
          </cell>
          <cell r="AOO63">
            <v>293363948.39717758</v>
          </cell>
          <cell r="AOP63">
            <v>174494.90062997901</v>
          </cell>
          <cell r="AOQ63">
            <v>292639492.79272538</v>
          </cell>
          <cell r="AOR63">
            <v>58013.707151017101</v>
          </cell>
          <cell r="AOS63">
            <v>-0.82240286855983502</v>
          </cell>
          <cell r="AOT63">
            <v>170294.582648563</v>
          </cell>
          <cell r="AOU63">
            <v>256497.68061376101</v>
          </cell>
          <cell r="AOV63">
            <v>345677.16556799901</v>
          </cell>
          <cell r="AOW63">
            <v>-6.3698807345964612</v>
          </cell>
          <cell r="AOX63">
            <v>-6.3667646365295898</v>
          </cell>
          <cell r="AOY63">
            <v>-6.3656784789910237</v>
          </cell>
          <cell r="AOZ63">
            <v>7.5246716287489079E-2</v>
          </cell>
          <cell r="APA63">
            <v>1.1346799999999999</v>
          </cell>
          <cell r="APB63" t="e">
            <v>#N/A</v>
          </cell>
          <cell r="APC63">
            <v>1.2541714657164</v>
          </cell>
          <cell r="APD63">
            <v>27854.298908055101</v>
          </cell>
          <cell r="APE63">
            <v>31605.715884992002</v>
          </cell>
          <cell r="APF63">
            <v>1.1762913150882699</v>
          </cell>
          <cell r="APG63">
            <v>-8.2240286855973024E-3</v>
          </cell>
          <cell r="APH63">
            <v>-9.7699542378323727E-4</v>
          </cell>
          <cell r="API63" t="e">
            <v>#N/A</v>
          </cell>
          <cell r="APJ63">
            <v>1677.6457578773229</v>
          </cell>
          <cell r="APK63">
            <v>-5.6879173651325221E-2</v>
          </cell>
        </row>
        <row r="64">
          <cell r="A64">
            <v>2027</v>
          </cell>
          <cell r="B64">
            <v>417.9197281406191</v>
          </cell>
          <cell r="C64">
            <v>-0.72921023340276236</v>
          </cell>
          <cell r="D64">
            <v>-0.43974651473837062</v>
          </cell>
          <cell r="E64">
            <v>420.98962758654437</v>
          </cell>
          <cell r="F64">
            <v>423.00607355664329</v>
          </cell>
          <cell r="G64">
            <v>72.387522359321238</v>
          </cell>
          <cell r="H64">
            <v>72.456592965496981</v>
          </cell>
          <cell r="I64">
            <v>0.46294966364541779</v>
          </cell>
          <cell r="J64">
            <v>0.1001917947368369</v>
          </cell>
          <cell r="K64">
            <v>4.7636184999999998</v>
          </cell>
          <cell r="L64">
            <v>5.0232938333333328</v>
          </cell>
          <cell r="M64">
            <v>1520.684466171092</v>
          </cell>
          <cell r="N64">
            <v>97.886319586697113</v>
          </cell>
          <cell r="O64">
            <v>5055.009158172471</v>
          </cell>
          <cell r="P64">
            <v>4814.207806737073</v>
          </cell>
          <cell r="Q64">
            <v>7294659.8716345243</v>
          </cell>
          <cell r="R64">
            <v>4796.5044741617558</v>
          </cell>
          <cell r="S64">
            <v>7293969.8457779242</v>
          </cell>
          <cell r="T64">
            <v>1393.037576769937</v>
          </cell>
          <cell r="U64">
            <v>-3.1050955414013042</v>
          </cell>
          <cell r="V64" t="e">
            <v>#N/A</v>
          </cell>
          <cell r="W64">
            <v>6976.6034411521532</v>
          </cell>
          <cell r="X64">
            <v>9265.1510420569175</v>
          </cell>
          <cell r="Y64">
            <v>-6.7701083415018957</v>
          </cell>
          <cell r="Z64">
            <v>-6.7554587176822984</v>
          </cell>
          <cell r="AA64">
            <v>-6.7628510103716373</v>
          </cell>
          <cell r="AB64">
            <v>6.2213270203551378E-2</v>
          </cell>
          <cell r="AC64" t="e">
            <v>#N/A</v>
          </cell>
          <cell r="AD64" t="e">
            <v>#N/A</v>
          </cell>
          <cell r="AE64" t="e">
            <v>#N/A</v>
          </cell>
          <cell r="AF64" t="e">
            <v>#N/A</v>
          </cell>
          <cell r="AG64" t="e">
            <v>#N/A</v>
          </cell>
          <cell r="AH64" t="e">
            <v>#N/A</v>
          </cell>
          <cell r="AI64" t="e">
            <v>#N/A</v>
          </cell>
          <cell r="AJ64" t="e">
            <v>#N/A</v>
          </cell>
          <cell r="AK64" t="e">
            <v>#N/A</v>
          </cell>
          <cell r="AL64">
            <v>1515.2357697202581</v>
          </cell>
          <cell r="AM64">
            <v>-0.33180106621035771</v>
          </cell>
          <cell r="AN64">
            <v>542.66519906047881</v>
          </cell>
          <cell r="AO64">
            <v>-0.84916480560156915</v>
          </cell>
          <cell r="AP64">
            <v>3.995060795896066E-2</v>
          </cell>
          <cell r="AQ64">
            <v>547.3127866210217</v>
          </cell>
          <cell r="AR64">
            <v>538.43362113014825</v>
          </cell>
          <cell r="AS64">
            <v>62.087084151040187</v>
          </cell>
          <cell r="AT64">
            <v>62.10860555673429</v>
          </cell>
          <cell r="AU64">
            <v>0.67636052385529055</v>
          </cell>
          <cell r="AV64">
            <v>0.254084023248069</v>
          </cell>
          <cell r="AW64">
            <v>5.4013784999999999</v>
          </cell>
          <cell r="AX64">
            <v>5.6443824999999999</v>
          </cell>
          <cell r="AY64">
            <v>1610.6985551640989</v>
          </cell>
          <cell r="AZ64">
            <v>126.3855456121709</v>
          </cell>
          <cell r="BA64">
            <v>5504.9206095961817</v>
          </cell>
          <cell r="BB64">
            <v>5207.5790113473849</v>
          </cell>
          <cell r="BC64">
            <v>8365113.7077758173</v>
          </cell>
          <cell r="BD64">
            <v>5192.4019784143611</v>
          </cell>
          <cell r="BE64">
            <v>8363394.3644632222</v>
          </cell>
          <cell r="BF64">
            <v>1487.108171447994</v>
          </cell>
          <cell r="BG64">
            <v>-2.228248906786523</v>
          </cell>
          <cell r="BH64" t="e">
            <v>#N/A</v>
          </cell>
          <cell r="BI64">
            <v>8863.3782070144971</v>
          </cell>
          <cell r="BJ64">
            <v>11984.384539180979</v>
          </cell>
          <cell r="BK64">
            <v>-6.6207071901650334</v>
          </cell>
          <cell r="BL64">
            <v>-6.6098809229342272</v>
          </cell>
          <cell r="BM64">
            <v>-6.6123128956613382</v>
          </cell>
          <cell r="BN64">
            <v>7.0922269299031393E-2</v>
          </cell>
          <cell r="BO64" t="e">
            <v>#N/A</v>
          </cell>
          <cell r="BP64" t="e">
            <v>#N/A</v>
          </cell>
          <cell r="BQ64" t="e">
            <v>#N/A</v>
          </cell>
          <cell r="BR64" t="e">
            <v>#N/A</v>
          </cell>
          <cell r="BS64" t="e">
            <v>#N/A</v>
          </cell>
          <cell r="BT64" t="e">
            <v>#N/A</v>
          </cell>
          <cell r="BU64" t="e">
            <v>#N/A</v>
          </cell>
          <cell r="BV64" t="e">
            <v>#N/A</v>
          </cell>
          <cell r="BW64" t="e">
            <v>#N/A</v>
          </cell>
          <cell r="BX64">
            <v>1606.334477028216</v>
          </cell>
          <cell r="BY64">
            <v>0.1248923051274886</v>
          </cell>
          <cell r="BZ64">
            <v>152.4383731042268</v>
          </cell>
          <cell r="CA64">
            <v>-0.32500676386686411</v>
          </cell>
          <cell r="CB64">
            <v>0.68089268183491036</v>
          </cell>
          <cell r="CC64">
            <v>152.93542357519459</v>
          </cell>
          <cell r="CD64">
            <v>149.54913410208289</v>
          </cell>
          <cell r="CE64">
            <v>77.637590084588695</v>
          </cell>
          <cell r="CF64">
            <v>77.497449744442321</v>
          </cell>
          <cell r="CG64">
            <v>1.606017788697311</v>
          </cell>
          <cell r="CH64">
            <v>1.4359275437167971</v>
          </cell>
          <cell r="CI64">
            <v>3.8132830000000002</v>
          </cell>
          <cell r="CJ64">
            <v>3.752904333333333</v>
          </cell>
          <cell r="CK64">
            <v>1628.639056623625</v>
          </cell>
          <cell r="CL64">
            <v>27.318827627930268</v>
          </cell>
          <cell r="CM64">
            <v>3676.784588410781</v>
          </cell>
          <cell r="CN64">
            <v>3536.5783867542918</v>
          </cell>
          <cell r="CO64">
            <v>5772857.6392944567</v>
          </cell>
          <cell r="CP64">
            <v>3545.1976670848071</v>
          </cell>
          <cell r="CQ64">
            <v>5773847.3840652741</v>
          </cell>
          <cell r="CR64">
            <v>360.27048859837839</v>
          </cell>
          <cell r="CS64">
            <v>-6.0756972111551732</v>
          </cell>
          <cell r="CT64" t="e">
            <v>#N/A</v>
          </cell>
          <cell r="CU64">
            <v>4744.3943001162543</v>
          </cell>
          <cell r="CV64">
            <v>6337.6853744562204</v>
          </cell>
          <cell r="CW64">
            <v>-7.1533908684385086</v>
          </cell>
          <cell r="CX64">
            <v>-7.1534308704593634</v>
          </cell>
          <cell r="CY64">
            <v>-7.1500240762248692</v>
          </cell>
          <cell r="CZ64">
            <v>4.8530867175990207E-2</v>
          </cell>
          <cell r="DA64" t="e">
            <v>#N/A</v>
          </cell>
          <cell r="DB64" t="e">
            <v>#N/A</v>
          </cell>
          <cell r="DC64" t="e">
            <v>#N/A</v>
          </cell>
          <cell r="DD64" t="e">
            <v>#N/A</v>
          </cell>
          <cell r="DE64" t="e">
            <v>#N/A</v>
          </cell>
          <cell r="DF64" t="e">
            <v>#N/A</v>
          </cell>
          <cell r="DG64" t="e">
            <v>#N/A</v>
          </cell>
          <cell r="DH64" t="e">
            <v>#N/A</v>
          </cell>
          <cell r="DI64" t="e">
            <v>#N/A</v>
          </cell>
          <cell r="DJ64">
            <v>1632.328484762505</v>
          </cell>
          <cell r="DK64">
            <v>9.3147805498827729E-2</v>
          </cell>
          <cell r="DL64">
            <v>30.544768654559931</v>
          </cell>
          <cell r="DM64">
            <v>1.1078089070608439</v>
          </cell>
          <cell r="DN64">
            <v>1.055136600641116</v>
          </cell>
          <cell r="DO64">
            <v>30.210098492626759</v>
          </cell>
          <cell r="DP64">
            <v>30.293661734554291</v>
          </cell>
          <cell r="DQ64">
            <v>70.002764187504482</v>
          </cell>
          <cell r="DR64">
            <v>70.116088609066097</v>
          </cell>
          <cell r="DS64">
            <v>0.81257498359885716</v>
          </cell>
          <cell r="DT64">
            <v>0.86523042369606173</v>
          </cell>
          <cell r="DU64">
            <v>6.5836209999999991</v>
          </cell>
          <cell r="DV64">
            <v>5.2233069999999993</v>
          </cell>
          <cell r="DW64">
            <v>1864.575830512892</v>
          </cell>
          <cell r="DX64">
            <v>6.3225225964683514</v>
          </cell>
          <cell r="DY64">
            <v>538.30175973581845</v>
          </cell>
          <cell r="DZ64">
            <v>502.86201203848162</v>
          </cell>
          <cell r="EA64">
            <v>935307.19395013025</v>
          </cell>
          <cell r="EB64">
            <v>509.36002551038803</v>
          </cell>
          <cell r="EC64">
            <v>949740.39259609941</v>
          </cell>
          <cell r="ED64">
            <v>73.250561192334658</v>
          </cell>
          <cell r="EE64">
            <v>-3.2937201738304278</v>
          </cell>
          <cell r="EF64" t="e">
            <v>#N/A</v>
          </cell>
          <cell r="EG64">
            <v>767.7293049490147</v>
          </cell>
          <cell r="EH64">
            <v>1001.365869294725</v>
          </cell>
          <cell r="EI64">
            <v>-7.03023020699949</v>
          </cell>
          <cell r="EJ64">
            <v>-7.028989512443359</v>
          </cell>
          <cell r="EK64">
            <v>-7.0312935101530183</v>
          </cell>
          <cell r="EL64">
            <v>5.2393689491772068E-2</v>
          </cell>
          <cell r="EM64" t="e">
            <v>#N/A</v>
          </cell>
          <cell r="EN64" t="e">
            <v>#N/A</v>
          </cell>
          <cell r="EO64" t="e">
            <v>#N/A</v>
          </cell>
          <cell r="EP64" t="e">
            <v>#N/A</v>
          </cell>
          <cell r="EQ64" t="e">
            <v>#N/A</v>
          </cell>
          <cell r="ER64" t="e">
            <v>#N/A</v>
          </cell>
          <cell r="ES64" t="e">
            <v>#N/A</v>
          </cell>
          <cell r="ET64" t="e">
            <v>#N/A</v>
          </cell>
          <cell r="EU64" t="e">
            <v>#N/A</v>
          </cell>
          <cell r="EV64">
            <v>1859.9678869330769</v>
          </cell>
          <cell r="EW64">
            <v>0.15438344555711581</v>
          </cell>
          <cell r="EX64">
            <v>6650.8437831792708</v>
          </cell>
          <cell r="EY64">
            <v>-0.30707068972425727</v>
          </cell>
          <cell r="EZ64">
            <v>-9.3618192562494595E-2</v>
          </cell>
          <cell r="FA64">
            <v>6671.3294806292161</v>
          </cell>
          <cell r="FB64">
            <v>6675.8247864416899</v>
          </cell>
          <cell r="FC64">
            <v>68.36499708792411</v>
          </cell>
          <cell r="FD64">
            <v>68.308478074392482</v>
          </cell>
          <cell r="FE64">
            <v>0.96040311388456701</v>
          </cell>
          <cell r="FF64">
            <v>0.75637247672091235</v>
          </cell>
          <cell r="FG64">
            <v>2.6035425000000001</v>
          </cell>
          <cell r="FH64">
            <v>2.6131725000000001</v>
          </cell>
          <cell r="FI64">
            <v>1781.4443878732379</v>
          </cell>
          <cell r="FJ64">
            <v>1773.7466787264109</v>
          </cell>
          <cell r="FK64">
            <v>5566.727923235484</v>
          </cell>
          <cell r="FL64">
            <v>5421.7957958946809</v>
          </cell>
          <cell r="FM64">
            <v>9650913.0655926261</v>
          </cell>
          <cell r="FN64">
            <v>5425.7453162219454</v>
          </cell>
          <cell r="FO64">
            <v>9665663.5436130911</v>
          </cell>
          <cell r="FP64">
            <v>18154.14318509385</v>
          </cell>
          <cell r="FQ64">
            <v>-5.2894211576845596</v>
          </cell>
          <cell r="FR64" t="e">
            <v>#N/A</v>
          </cell>
          <cell r="FS64">
            <v>8149.3953315325607</v>
          </cell>
          <cell r="FT64">
            <v>10908.984821091601</v>
          </cell>
          <cell r="FU64">
            <v>-5.0844886302726273</v>
          </cell>
          <cell r="FV64">
            <v>-5.071729476301627</v>
          </cell>
          <cell r="FW64">
            <v>-5.0804204959982631</v>
          </cell>
          <cell r="FX64">
            <v>8.3659649697465296E-2</v>
          </cell>
          <cell r="FY64" t="e">
            <v>#N/A</v>
          </cell>
          <cell r="FZ64" t="e">
            <v>#N/A</v>
          </cell>
          <cell r="GA64" t="e">
            <v>#N/A</v>
          </cell>
          <cell r="GB64" t="e">
            <v>#N/A</v>
          </cell>
          <cell r="GC64" t="e">
            <v>#N/A</v>
          </cell>
          <cell r="GD64" t="e">
            <v>#N/A</v>
          </cell>
          <cell r="GE64" t="e">
            <v>#N/A</v>
          </cell>
          <cell r="GF64" t="e">
            <v>#N/A</v>
          </cell>
          <cell r="GG64" t="e">
            <v>#N/A</v>
          </cell>
          <cell r="GH64">
            <v>1780.021496364762</v>
          </cell>
          <cell r="GI64">
            <v>0.1452920120958989</v>
          </cell>
          <cell r="GJ64">
            <v>3673.2788064836382</v>
          </cell>
          <cell r="GK64">
            <v>-0.61723000353945212</v>
          </cell>
          <cell r="GL64">
            <v>-0.49723854568054499</v>
          </cell>
          <cell r="GM64">
            <v>3696.0921964787849</v>
          </cell>
          <cell r="GN64">
            <v>3716.4172897499652</v>
          </cell>
          <cell r="GO64">
            <v>75.312137205294349</v>
          </cell>
          <cell r="GP64">
            <v>75.402970052071481</v>
          </cell>
          <cell r="GQ64">
            <v>0.75369472979440744</v>
          </cell>
          <cell r="GR64">
            <v>0.43255478932842101</v>
          </cell>
          <cell r="GS64">
            <v>3.195754</v>
          </cell>
          <cell r="GT64">
            <v>3.2699859999999998</v>
          </cell>
          <cell r="GU64">
            <v>1330.114218523149</v>
          </cell>
          <cell r="GV64">
            <v>747.24167891189211</v>
          </cell>
          <cell r="GW64">
            <v>47749.742277564917</v>
          </cell>
          <cell r="GX64">
            <v>46223.777978739963</v>
          </cell>
          <cell r="GY64">
            <v>61341366.717203267</v>
          </cell>
          <cell r="GZ64">
            <v>46132.692436931531</v>
          </cell>
          <cell r="HA64">
            <v>61361750.149117969</v>
          </cell>
          <cell r="HB64">
            <v>10294.653504243821</v>
          </cell>
          <cell r="HC64">
            <v>-2.8838192899681481</v>
          </cell>
          <cell r="HD64" t="e">
            <v>#N/A</v>
          </cell>
          <cell r="HE64">
            <v>63326.076207064652</v>
          </cell>
          <cell r="HF64">
            <v>84986.806629161656</v>
          </cell>
          <cell r="HG64">
            <v>-6.6809362410247264</v>
          </cell>
          <cell r="HH64">
            <v>-6.6702981574260676</v>
          </cell>
          <cell r="HI64">
            <v>-6.674528857700655</v>
          </cell>
          <cell r="HJ64">
            <v>6.8814013084467968E-2</v>
          </cell>
          <cell r="HK64" t="e">
            <v>#N/A</v>
          </cell>
          <cell r="HL64" t="e">
            <v>#N/A</v>
          </cell>
          <cell r="HM64" t="e">
            <v>#N/A</v>
          </cell>
          <cell r="HN64" t="e">
            <v>#N/A</v>
          </cell>
          <cell r="HO64" t="e">
            <v>#N/A</v>
          </cell>
          <cell r="HP64" t="e">
            <v>#N/A</v>
          </cell>
          <cell r="HQ64" t="e">
            <v>#N/A</v>
          </cell>
          <cell r="HR64" t="e">
            <v>#N/A</v>
          </cell>
          <cell r="HS64" t="e">
            <v>#N/A</v>
          </cell>
          <cell r="HT64">
            <v>1327.052209912752</v>
          </cell>
          <cell r="HU64">
            <v>-0.16098233366823589</v>
          </cell>
          <cell r="HV64">
            <v>2888.5957167907309</v>
          </cell>
          <cell r="HW64">
            <v>0.206589061950746</v>
          </cell>
          <cell r="HX64">
            <v>1.3594475665065</v>
          </cell>
          <cell r="HY64">
            <v>2882.6404968289198</v>
          </cell>
          <cell r="HZ64">
            <v>2842.641341901493</v>
          </cell>
          <cell r="IA64">
            <v>77.20836942792873</v>
          </cell>
          <cell r="IB64">
            <v>76.947974050575169</v>
          </cell>
          <cell r="IC64">
            <v>0.62049732077529285</v>
          </cell>
          <cell r="ID64">
            <v>1.115350445908003</v>
          </cell>
          <cell r="IE64">
            <v>4.1778279999999999</v>
          </cell>
          <cell r="IF64">
            <v>5.553449333333333</v>
          </cell>
          <cell r="IG64">
            <v>1374.396020809007</v>
          </cell>
          <cell r="IH64">
            <v>588.23531523186091</v>
          </cell>
          <cell r="II64">
            <v>3438.0269374910208</v>
          </cell>
          <cell r="IJ64">
            <v>3294.3920854489788</v>
          </cell>
          <cell r="IK64">
            <v>4531178.1885769526</v>
          </cell>
          <cell r="IL64">
            <v>3258.086177462048</v>
          </cell>
          <cell r="IM64">
            <v>4477900.6777566681</v>
          </cell>
          <cell r="IN64">
            <v>6498.4652379042845</v>
          </cell>
          <cell r="IO64">
            <v>-2.9485257371314471</v>
          </cell>
          <cell r="IP64" t="e">
            <v>#N/A</v>
          </cell>
          <cell r="IQ64">
            <v>4467.9888975781587</v>
          </cell>
          <cell r="IR64">
            <v>6048.117342685322</v>
          </cell>
          <cell r="IS64">
            <v>-5.0587688891991771</v>
          </cell>
          <cell r="IT64">
            <v>-5.0576081656683591</v>
          </cell>
          <cell r="IU64">
            <v>-5.068520623622855</v>
          </cell>
          <cell r="IV64">
            <v>7.5411476593904736E-2</v>
          </cell>
          <cell r="IW64" t="e">
            <v>#N/A</v>
          </cell>
          <cell r="IX64" t="e">
            <v>#N/A</v>
          </cell>
          <cell r="IY64" t="e">
            <v>#N/A</v>
          </cell>
          <cell r="IZ64" t="e">
            <v>#N/A</v>
          </cell>
          <cell r="JA64" t="e">
            <v>#N/A</v>
          </cell>
          <cell r="JB64" t="e">
            <v>#N/A</v>
          </cell>
          <cell r="JC64" t="e">
            <v>#N/A</v>
          </cell>
          <cell r="JD64" t="e">
            <v>#N/A</v>
          </cell>
          <cell r="JE64" t="e">
            <v>#N/A</v>
          </cell>
          <cell r="JF64">
            <v>1375.421647165419</v>
          </cell>
          <cell r="JG64">
            <v>-3.5046332133503721E-2</v>
          </cell>
          <cell r="JH64">
            <v>30.179386373408452</v>
          </cell>
          <cell r="JI64">
            <v>-1.0267486395132861</v>
          </cell>
          <cell r="JJ64">
            <v>-1.123249700223294</v>
          </cell>
          <cell r="JK64">
            <v>30.492467367255781</v>
          </cell>
          <cell r="JL64">
            <v>30.829849141307879</v>
          </cell>
          <cell r="JM64">
            <v>73.350959297885041</v>
          </cell>
          <cell r="JN64">
            <v>73.410556285393596</v>
          </cell>
          <cell r="JO64">
            <v>-0.15730116416596829</v>
          </cell>
          <cell r="JP64">
            <v>-0.68722180223952378</v>
          </cell>
          <cell r="JQ64">
            <v>6.6913855</v>
          </cell>
          <cell r="JR64">
            <v>7.0872514999999998</v>
          </cell>
          <cell r="JS64">
            <v>1704.3704705250011</v>
          </cell>
          <cell r="JT64">
            <v>8.2900182982819093</v>
          </cell>
          <cell r="JU64">
            <v>750.5567523535974</v>
          </cell>
          <cell r="JV64">
            <v>700.33410665733788</v>
          </cell>
          <cell r="JW64">
            <v>1187178.0682937631</v>
          </cell>
          <cell r="JX64">
            <v>696.79676662659142</v>
          </cell>
          <cell r="JY64">
            <v>1187599.8329956629</v>
          </cell>
          <cell r="JZ64">
            <v>95.188922697116212</v>
          </cell>
          <cell r="KA64">
            <v>-3.9920159680639111</v>
          </cell>
          <cell r="KB64" t="e">
            <v>#N/A</v>
          </cell>
          <cell r="KC64">
            <v>1022.40984176132</v>
          </cell>
          <cell r="KD64">
            <v>1365.693535357892</v>
          </cell>
          <cell r="KE64">
            <v>-7.2792323037866788</v>
          </cell>
          <cell r="KF64">
            <v>-7.2387210847796197</v>
          </cell>
          <cell r="KG64">
            <v>-7.2686808608748414</v>
          </cell>
          <cell r="KH64">
            <v>6.3322457283174635E-2</v>
          </cell>
          <cell r="KI64" t="e">
            <v>#N/A</v>
          </cell>
          <cell r="KJ64" t="e">
            <v>#N/A</v>
          </cell>
          <cell r="KK64" t="e">
            <v>#N/A</v>
          </cell>
          <cell r="KL64" t="e">
            <v>#N/A</v>
          </cell>
          <cell r="KM64" t="e">
            <v>#N/A</v>
          </cell>
          <cell r="KN64" t="e">
            <v>#N/A</v>
          </cell>
          <cell r="KO64" t="e">
            <v>#N/A</v>
          </cell>
          <cell r="KP64" t="e">
            <v>#N/A</v>
          </cell>
          <cell r="KQ64" t="e">
            <v>#N/A</v>
          </cell>
          <cell r="KR64">
            <v>1695.1595774195671</v>
          </cell>
          <cell r="KS64">
            <v>1.2105305599319219E-2</v>
          </cell>
          <cell r="KT64">
            <v>211.960730827074</v>
          </cell>
          <cell r="KU64">
            <v>1.804652644198423</v>
          </cell>
          <cell r="KV64">
            <v>1.8558809323138801</v>
          </cell>
          <cell r="KW64">
            <v>208.20338297097771</v>
          </cell>
          <cell r="KX64">
            <v>210.30507079491031</v>
          </cell>
          <cell r="KY64">
            <v>73.881797868235537</v>
          </cell>
          <cell r="KZ64">
            <v>73.865140003680679</v>
          </cell>
          <cell r="LA64">
            <v>0.32816323520510338</v>
          </cell>
          <cell r="LB64">
            <v>1.0490552070234751</v>
          </cell>
          <cell r="LC64">
            <v>8.914754499999999</v>
          </cell>
          <cell r="LD64">
            <v>8.731761166666665</v>
          </cell>
          <cell r="LE64">
            <v>2008.142899823634</v>
          </cell>
          <cell r="LF64">
            <v>38.282828760511151</v>
          </cell>
          <cell r="LG64">
            <v>5698.559883165025</v>
          </cell>
          <cell r="LH64">
            <v>5190.5472595453766</v>
          </cell>
          <cell r="LI64">
            <v>10394867.13475812</v>
          </cell>
          <cell r="LJ64">
            <v>5202.1481539542383</v>
          </cell>
          <cell r="LK64">
            <v>10446656.879193829</v>
          </cell>
          <cell r="LL64">
            <v>803.90087056786376</v>
          </cell>
          <cell r="LM64">
            <v>-3.468780971258556</v>
          </cell>
          <cell r="LN64" t="e">
            <v>#N/A</v>
          </cell>
          <cell r="LO64">
            <v>7714.8163299779408</v>
          </cell>
          <cell r="LP64">
            <v>10411.01014104002</v>
          </cell>
          <cell r="LQ64">
            <v>-7.4900807326865442</v>
          </cell>
          <cell r="LR64">
            <v>-7.4991330334900308</v>
          </cell>
          <cell r="LS64">
            <v>-7.5047359368869442</v>
          </cell>
          <cell r="LT64">
            <v>3.5076212650823342E-2</v>
          </cell>
          <cell r="LU64" t="e">
            <v>#N/A</v>
          </cell>
          <cell r="LV64" t="e">
            <v>#N/A</v>
          </cell>
          <cell r="LW64" t="e">
            <v>#N/A</v>
          </cell>
          <cell r="LX64" t="e">
            <v>#N/A</v>
          </cell>
          <cell r="LY64" t="e">
            <v>#N/A</v>
          </cell>
          <cell r="LZ64" t="e">
            <v>#N/A</v>
          </cell>
          <cell r="MA64" t="e">
            <v>#N/A</v>
          </cell>
          <cell r="MB64" t="e">
            <v>#N/A</v>
          </cell>
          <cell r="MC64" t="e">
            <v>#N/A</v>
          </cell>
          <cell r="MD64">
            <v>2002.6534033847861</v>
          </cell>
          <cell r="ME64">
            <v>1.9871642389901471E-2</v>
          </cell>
          <cell r="MF64">
            <v>1436.9739279030721</v>
          </cell>
          <cell r="MG64">
            <v>1.0371295232490141</v>
          </cell>
          <cell r="MH64">
            <v>1.398096377027658</v>
          </cell>
          <cell r="MI64">
            <v>1422.223626783081</v>
          </cell>
          <cell r="MJ64">
            <v>1416.613507896104</v>
          </cell>
          <cell r="MK64">
            <v>65.803544147887223</v>
          </cell>
          <cell r="ML64">
            <v>65.840249850600586</v>
          </cell>
          <cell r="MM64">
            <v>0.53199396164851365</v>
          </cell>
          <cell r="MN64">
            <v>0.72029107871927067</v>
          </cell>
          <cell r="MO64">
            <v>11.127001999999999</v>
          </cell>
          <cell r="MP64">
            <v>10.235127333333329</v>
          </cell>
          <cell r="MQ64">
            <v>1642.276966585187</v>
          </cell>
          <cell r="MR64">
            <v>283.19530778364708</v>
          </cell>
          <cell r="MS64">
            <v>25397.986531771348</v>
          </cell>
          <cell r="MT64">
            <v>22571.95206242142</v>
          </cell>
          <cell r="MU64">
            <v>37048329.021909252</v>
          </cell>
          <cell r="MV64">
            <v>22785.760204885959</v>
          </cell>
          <cell r="MW64">
            <v>37420529.150617577</v>
          </cell>
          <cell r="MX64">
            <v>4796.8786865902721</v>
          </cell>
          <cell r="MY64">
            <v>-2.632354385620217</v>
          </cell>
          <cell r="MZ64" t="e">
            <v>#N/A</v>
          </cell>
          <cell r="NA64">
            <v>38575.167301768182</v>
          </cell>
          <cell r="NB64">
            <v>49838.410594185661</v>
          </cell>
          <cell r="NC64">
            <v>-7.0307320193337519</v>
          </cell>
          <cell r="ND64">
            <v>-7.0300166931762336</v>
          </cell>
          <cell r="NE64">
            <v>-7.0345523642023684</v>
          </cell>
          <cell r="NF64">
            <v>4.4812507448769988E-2</v>
          </cell>
          <cell r="NG64" t="e">
            <v>#N/A</v>
          </cell>
          <cell r="NH64" t="e">
            <v>#N/A</v>
          </cell>
          <cell r="NI64" t="e">
            <v>#N/A</v>
          </cell>
          <cell r="NJ64" t="e">
            <v>#N/A</v>
          </cell>
          <cell r="NK64" t="e">
            <v>#N/A</v>
          </cell>
          <cell r="NL64" t="e">
            <v>#N/A</v>
          </cell>
          <cell r="NM64" t="e">
            <v>#N/A</v>
          </cell>
          <cell r="NN64" t="e">
            <v>#N/A</v>
          </cell>
          <cell r="NO64" t="e">
            <v>#N/A</v>
          </cell>
          <cell r="NP64">
            <v>1641.343598438197</v>
          </cell>
          <cell r="NQ64">
            <v>0.1023694809835884</v>
          </cell>
          <cell r="NR64">
            <v>250.39041199996601</v>
          </cell>
          <cell r="NS64">
            <v>-1.1347071135600519</v>
          </cell>
          <cell r="NT64">
            <v>-0.32647377962947699</v>
          </cell>
          <cell r="NU64">
            <v>253.26421911031301</v>
          </cell>
          <cell r="NV64">
            <v>251.30079180656779</v>
          </cell>
          <cell r="NW64">
            <v>72.301615351477835</v>
          </cell>
          <cell r="NX64">
            <v>72.313278225538852</v>
          </cell>
          <cell r="NY64">
            <v>0.42123637394686497</v>
          </cell>
          <cell r="NZ64">
            <v>0.1244835346668083</v>
          </cell>
          <cell r="OA64">
            <v>7.0829435000000007</v>
          </cell>
          <cell r="OB64">
            <v>7.8890661666666677</v>
          </cell>
          <cell r="OC64">
            <v>1550.8934340513381</v>
          </cell>
          <cell r="OD64">
            <v>57.854908778185631</v>
          </cell>
          <cell r="OE64">
            <v>3031.682084130081</v>
          </cell>
          <cell r="OF64">
            <v>2816.9497550115252</v>
          </cell>
          <cell r="OG64">
            <v>4367217.8886225699</v>
          </cell>
          <cell r="OH64">
            <v>2792.0602951466831</v>
          </cell>
          <cell r="OI64">
            <v>4330187.9792184308</v>
          </cell>
          <cell r="OJ64">
            <v>821.97670175784606</v>
          </cell>
          <cell r="OK64">
            <v>-2.2862823061631228</v>
          </cell>
          <cell r="OL64" t="e">
            <v>#N/A</v>
          </cell>
          <cell r="OM64">
            <v>4192.4279448022353</v>
          </cell>
          <cell r="ON64">
            <v>5649.278065538213</v>
          </cell>
          <cell r="OO64">
            <v>-6.758806853158128</v>
          </cell>
          <cell r="OP64">
            <v>-6.7437879203023741</v>
          </cell>
          <cell r="OQ64">
            <v>-6.7529298014859434</v>
          </cell>
          <cell r="OR64">
            <v>6.1278168849437591E-2</v>
          </cell>
          <cell r="OS64" t="e">
            <v>#N/A</v>
          </cell>
          <cell r="OT64" t="e">
            <v>#N/A</v>
          </cell>
          <cell r="OU64" t="e">
            <v>#N/A</v>
          </cell>
          <cell r="OV64" t="e">
            <v>#N/A</v>
          </cell>
          <cell r="OW64" t="e">
            <v>#N/A</v>
          </cell>
          <cell r="OX64" t="e">
            <v>#N/A</v>
          </cell>
          <cell r="OY64" t="e">
            <v>#N/A</v>
          </cell>
          <cell r="OZ64" t="e">
            <v>#N/A</v>
          </cell>
          <cell r="PA64" t="e">
            <v>#N/A</v>
          </cell>
          <cell r="PB64">
            <v>1550.3357420035711</v>
          </cell>
          <cell r="PC64">
            <v>-8.7895683574135131E-2</v>
          </cell>
          <cell r="PD64">
            <v>2666.2937412253509</v>
          </cell>
          <cell r="PE64">
            <v>-0.1208640389248172</v>
          </cell>
          <cell r="PF64">
            <v>0.11746364604128259</v>
          </cell>
          <cell r="PG64">
            <v>2669.5202311966909</v>
          </cell>
          <cell r="PH64">
            <v>2675.732278874857</v>
          </cell>
          <cell r="PI64">
            <v>66.398646798510214</v>
          </cell>
          <cell r="PJ64">
            <v>66.446529610523825</v>
          </cell>
          <cell r="PK64">
            <v>8.5738135424318074E-2</v>
          </cell>
          <cell r="PL64">
            <v>3.2163637250448573E-2</v>
          </cell>
          <cell r="PM64">
            <v>7.4306884999999996</v>
          </cell>
          <cell r="PN64">
            <v>7.6434871666666666</v>
          </cell>
          <cell r="PO64">
            <v>1508.2201629836079</v>
          </cell>
          <cell r="PP64">
            <v>572.30950918810163</v>
          </cell>
          <cell r="PQ64">
            <v>33436.74896732458</v>
          </cell>
          <cell r="PR64">
            <v>30952.168307035721</v>
          </cell>
          <cell r="PS64">
            <v>46551490.537066653</v>
          </cell>
          <cell r="PT64">
            <v>30858.76182086454</v>
          </cell>
          <cell r="PU64">
            <v>46541806.782936662</v>
          </cell>
          <cell r="PV64">
            <v>8395.9604136447033</v>
          </cell>
          <cell r="PW64">
            <v>-1.992031872509914</v>
          </cell>
          <cell r="PX64" t="e">
            <v>#N/A</v>
          </cell>
          <cell r="PY64">
            <v>50321.287151208657</v>
          </cell>
          <cell r="PZ64">
            <v>69193.805935142256</v>
          </cell>
          <cell r="QA64">
            <v>-6.7502924121378491</v>
          </cell>
          <cell r="QB64">
            <v>-6.7356984579804706</v>
          </cell>
          <cell r="QC64">
            <v>-6.7492182693983116</v>
          </cell>
          <cell r="QD64">
            <v>5.8532894376239861E-2</v>
          </cell>
          <cell r="QE64" t="e">
            <v>#N/A</v>
          </cell>
          <cell r="QF64" t="e">
            <v>#N/A</v>
          </cell>
          <cell r="QG64" t="e">
            <v>#N/A</v>
          </cell>
          <cell r="QH64" t="e">
            <v>#N/A</v>
          </cell>
          <cell r="QI64" t="e">
            <v>#N/A</v>
          </cell>
          <cell r="QJ64" t="e">
            <v>#N/A</v>
          </cell>
          <cell r="QK64" t="e">
            <v>#N/A</v>
          </cell>
          <cell r="QL64" t="e">
            <v>#N/A</v>
          </cell>
          <cell r="QM64" t="e">
            <v>#N/A</v>
          </cell>
          <cell r="QN64">
            <v>1503.9815652102491</v>
          </cell>
          <cell r="QO64">
            <v>0.1546777232908747</v>
          </cell>
          <cell r="QP64">
            <v>71.510942827542792</v>
          </cell>
          <cell r="QQ64">
            <v>0.48588882986916693</v>
          </cell>
          <cell r="QR64">
            <v>1.8878412655052521</v>
          </cell>
          <cell r="QS64">
            <v>71.165159267901458</v>
          </cell>
          <cell r="QT64">
            <v>69.80014711525061</v>
          </cell>
          <cell r="QU64">
            <v>67.285244516337102</v>
          </cell>
          <cell r="QV64">
            <v>67.019992672084044</v>
          </cell>
          <cell r="QW64">
            <v>1.069667937557828</v>
          </cell>
          <cell r="QX64">
            <v>0.89986826894126182</v>
          </cell>
          <cell r="QY64">
            <v>5.9138629999999992</v>
          </cell>
          <cell r="QZ64">
            <v>4.9298776666666662</v>
          </cell>
          <cell r="RA64">
            <v>1955.8098515098941</v>
          </cell>
          <cell r="RB64">
            <v>17.05736908794702</v>
          </cell>
          <cell r="RC64">
            <v>1959.9936594208821</v>
          </cell>
          <cell r="RD64">
            <v>1844.082319594045</v>
          </cell>
          <cell r="RE64">
            <v>3613139.7297272081</v>
          </cell>
          <cell r="RF64">
            <v>1870.743212330829</v>
          </cell>
          <cell r="RG64">
            <v>3658818.0043219002</v>
          </cell>
          <cell r="RH64">
            <v>154.26441445727889</v>
          </cell>
          <cell r="RI64">
            <v>-5.3412462908010161</v>
          </cell>
          <cell r="RJ64" t="e">
            <v>#N/A</v>
          </cell>
          <cell r="RK64">
            <v>2924.4910082439951</v>
          </cell>
          <cell r="RL64">
            <v>3909.8243560320579</v>
          </cell>
          <cell r="RM64">
            <v>-7.316906310279073</v>
          </cell>
          <cell r="RN64">
            <v>-7.3127668689833651</v>
          </cell>
          <cell r="RO64">
            <v>-7.3135874692521448</v>
          </cell>
          <cell r="RP64">
            <v>7.6833212873380852E-2</v>
          </cell>
          <cell r="RQ64" t="e">
            <v>#N/A</v>
          </cell>
          <cell r="RR64" t="e">
            <v>#N/A</v>
          </cell>
          <cell r="RS64" t="e">
            <v>#N/A</v>
          </cell>
          <cell r="RT64" t="e">
            <v>#N/A</v>
          </cell>
          <cell r="RU64" t="e">
            <v>#N/A</v>
          </cell>
          <cell r="RV64" t="e">
            <v>#N/A</v>
          </cell>
          <cell r="RW64" t="e">
            <v>#N/A</v>
          </cell>
          <cell r="RX64" t="e">
            <v>#N/A</v>
          </cell>
          <cell r="RY64" t="e">
            <v>#N/A</v>
          </cell>
          <cell r="RZ64">
            <v>1959.31585663844</v>
          </cell>
          <cell r="SA64">
            <v>-9.2416022289343314E-2</v>
          </cell>
          <cell r="SB64">
            <v>56971.568735175417</v>
          </cell>
          <cell r="SC64">
            <v>9.3849706412167198E-3</v>
          </cell>
          <cell r="SD64">
            <v>-0.42925070718384811</v>
          </cell>
          <cell r="SE64">
            <v>56966.222471921013</v>
          </cell>
          <cell r="SF64">
            <v>57434.405526827351</v>
          </cell>
          <cell r="SG64">
            <v>69.318489089677897</v>
          </cell>
          <cell r="SH64">
            <v>69.377132990726366</v>
          </cell>
          <cell r="SI64">
            <v>1.1192455177980949</v>
          </cell>
          <cell r="SJ64">
            <v>0.77887329128736305</v>
          </cell>
          <cell r="SK64">
            <v>5.36442</v>
          </cell>
          <cell r="SL64">
            <v>4.6187613333333326</v>
          </cell>
          <cell r="SM64">
            <v>1675.2007176766001</v>
          </cell>
          <cell r="SN64">
            <v>12045.53138003751</v>
          </cell>
          <cell r="SO64">
            <v>5014.5674141833942</v>
          </cell>
          <cell r="SP64">
            <v>4745.5649569034576</v>
          </cell>
          <cell r="SQ64">
            <v>7920366.4301099703</v>
          </cell>
          <cell r="SR64">
            <v>4778.9135209211508</v>
          </cell>
          <cell r="SS64">
            <v>8005639.359961519</v>
          </cell>
          <cell r="ST64">
            <v>132302.84242139361</v>
          </cell>
          <cell r="SU64">
            <v>-7.78176003449913</v>
          </cell>
          <cell r="SV64" t="e">
            <v>#N/A</v>
          </cell>
          <cell r="SW64">
            <v>7227.9830514957875</v>
          </cell>
          <cell r="SX64">
            <v>9487.6385852755866</v>
          </cell>
          <cell r="SY64">
            <v>-3.5093663651756022</v>
          </cell>
          <cell r="SZ64">
            <v>-3.5043983313444969</v>
          </cell>
          <cell r="TA64">
            <v>-3.5024995280800661</v>
          </cell>
          <cell r="TB64">
            <v>7.701754658458751E-2</v>
          </cell>
          <cell r="TC64" t="e">
            <v>#N/A</v>
          </cell>
          <cell r="TD64" t="e">
            <v>#N/A</v>
          </cell>
          <cell r="TE64" t="e">
            <v>#N/A</v>
          </cell>
          <cell r="TF64" t="e">
            <v>#N/A</v>
          </cell>
          <cell r="TG64" t="e">
            <v>#N/A</v>
          </cell>
          <cell r="TH64" t="e">
            <v>#N/A</v>
          </cell>
          <cell r="TI64" t="e">
            <v>#N/A</v>
          </cell>
          <cell r="TJ64" t="e">
            <v>#N/A</v>
          </cell>
          <cell r="TK64" t="e">
            <v>#N/A</v>
          </cell>
          <cell r="TL64">
            <v>1669.003901967051</v>
          </cell>
          <cell r="TM64">
            <v>-0.23909972076134881</v>
          </cell>
          <cell r="TN64">
            <v>504.22834197645068</v>
          </cell>
          <cell r="TO64">
            <v>-0.41672191679969678</v>
          </cell>
          <cell r="TP64">
            <v>-2.1049069111076069</v>
          </cell>
          <cell r="TQ64">
            <v>506.33836491622179</v>
          </cell>
          <cell r="TR64">
            <v>515.5499447459058</v>
          </cell>
          <cell r="TS64">
            <v>72.654852904329019</v>
          </cell>
          <cell r="TT64">
            <v>72.69682556938244</v>
          </cell>
          <cell r="TU64">
            <v>2.3937025349156649</v>
          </cell>
          <cell r="TV64">
            <v>2.0961594823671881</v>
          </cell>
          <cell r="TW64">
            <v>4.7578152020101809</v>
          </cell>
          <cell r="TX64">
            <v>4.5939153748442489</v>
          </cell>
          <cell r="TY64">
            <v>1636.785117644662</v>
          </cell>
          <cell r="TZ64">
            <v>104.799245902767</v>
          </cell>
          <cell r="UA64">
            <v>3017.6681109225779</v>
          </cell>
          <cell r="UB64">
            <v>2874.0930387948902</v>
          </cell>
          <cell r="UC64">
            <v>4696740.7373255314</v>
          </cell>
          <cell r="UD64">
            <v>2877.3767327961318</v>
          </cell>
          <cell r="UE64">
            <v>4709647.414097731</v>
          </cell>
          <cell r="UF64">
            <v>1016.227600785708</v>
          </cell>
          <cell r="UG64">
            <v>-3.2576505429418701</v>
          </cell>
          <cell r="UH64" t="e">
            <v>#N/A</v>
          </cell>
          <cell r="UI64">
            <v>4151.0314752911609</v>
          </cell>
          <cell r="UJ64">
            <v>5540.6706606444477</v>
          </cell>
          <cell r="UK64">
            <v>-6.1876495346242733</v>
          </cell>
          <cell r="UL64">
            <v>-6.1708972022237214</v>
          </cell>
          <cell r="UM64">
            <v>-6.1816898535668141</v>
          </cell>
          <cell r="UN64">
            <v>0.10237005026480669</v>
          </cell>
          <cell r="UO64" t="e">
            <v>#N/A</v>
          </cell>
          <cell r="UP64" t="e">
            <v>#N/A</v>
          </cell>
          <cell r="UQ64" t="e">
            <v>#N/A</v>
          </cell>
          <cell r="UR64" t="e">
            <v>#N/A</v>
          </cell>
          <cell r="US64" t="e">
            <v>#N/A</v>
          </cell>
          <cell r="UT64" t="e">
            <v>#N/A</v>
          </cell>
          <cell r="UU64" t="e">
            <v>#N/A</v>
          </cell>
          <cell r="UV64" t="e">
            <v>#N/A</v>
          </cell>
          <cell r="UW64" t="e">
            <v>#N/A</v>
          </cell>
          <cell r="UX64">
            <v>1634.1644734280701</v>
          </cell>
          <cell r="UY64">
            <v>-0.29126567181946278</v>
          </cell>
          <cell r="UZ64">
            <v>1976.0640076004249</v>
          </cell>
          <cell r="VA64">
            <v>0.43762477489308621</v>
          </cell>
          <cell r="VB64">
            <v>0.57698081079522456</v>
          </cell>
          <cell r="VC64">
            <v>1967.453941716861</v>
          </cell>
          <cell r="VD64">
            <v>1960.3160865723889</v>
          </cell>
          <cell r="VE64">
            <v>64.573952082311152</v>
          </cell>
          <cell r="VF64">
            <v>64.547894835779118</v>
          </cell>
          <cell r="VG64">
            <v>0.4377782263112806</v>
          </cell>
          <cell r="VH64">
            <v>7.5496444795852824E-2</v>
          </cell>
          <cell r="VI64">
            <v>8.2339094999999993</v>
          </cell>
          <cell r="VJ64">
            <v>6.6900255</v>
          </cell>
          <cell r="VK64">
            <v>1714.7640536897691</v>
          </cell>
          <cell r="VL64">
            <v>440.3443415508076</v>
          </cell>
          <cell r="VM64">
            <v>28548.53045975402</v>
          </cell>
          <cell r="VN64">
            <v>26197.87029811793</v>
          </cell>
          <cell r="VO64">
            <v>44879889.687171914</v>
          </cell>
          <cell r="VP64">
            <v>26649.380200813739</v>
          </cell>
          <cell r="VQ64">
            <v>45697399.221467227</v>
          </cell>
          <cell r="VR64">
            <v>6349.1914086061188</v>
          </cell>
          <cell r="VS64">
            <v>-2.5411061285500298</v>
          </cell>
          <cell r="VT64" t="e">
            <v>#N/A</v>
          </cell>
          <cell r="VU64">
            <v>44228.445454939087</v>
          </cell>
          <cell r="VV64">
            <v>58766.529192790127</v>
          </cell>
          <cell r="VW64">
            <v>-6.9401754548790997</v>
          </cell>
          <cell r="VX64">
            <v>-6.9312411643376493</v>
          </cell>
          <cell r="VY64">
            <v>-6.9328086256183381</v>
          </cell>
          <cell r="VZ64">
            <v>5.8319379621433062E-2</v>
          </cell>
          <cell r="WA64" t="e">
            <v>#N/A</v>
          </cell>
          <cell r="WB64" t="e">
            <v>#N/A</v>
          </cell>
          <cell r="WC64" t="e">
            <v>#N/A</v>
          </cell>
          <cell r="WD64" t="e">
            <v>#N/A</v>
          </cell>
          <cell r="WE64" t="e">
            <v>#N/A</v>
          </cell>
          <cell r="WF64" t="e">
            <v>#N/A</v>
          </cell>
          <cell r="WG64" t="e">
            <v>#N/A</v>
          </cell>
          <cell r="WH64" t="e">
            <v>#N/A</v>
          </cell>
          <cell r="WI64" t="e">
            <v>#N/A</v>
          </cell>
          <cell r="WJ64">
            <v>1713.112141424569</v>
          </cell>
          <cell r="WK64">
            <v>0.1265243930753224</v>
          </cell>
          <cell r="WL64">
            <v>61.194986676070961</v>
          </cell>
          <cell r="WM64">
            <v>-0.60211650422419272</v>
          </cell>
          <cell r="WN64">
            <v>0.2144024760377006</v>
          </cell>
          <cell r="WO64">
            <v>61.565683819285361</v>
          </cell>
          <cell r="WP64">
            <v>61.108841796266503</v>
          </cell>
          <cell r="WQ64">
            <v>73.297309572238035</v>
          </cell>
          <cell r="WR64">
            <v>73.412659426897392</v>
          </cell>
          <cell r="WS64">
            <v>0.95460645543612443</v>
          </cell>
          <cell r="WT64">
            <v>0.57205717432173842</v>
          </cell>
          <cell r="WU64">
            <v>6.6372550000000006</v>
          </cell>
          <cell r="WV64">
            <v>6.6256830000000004</v>
          </cell>
          <cell r="WW64">
            <v>1880.249028053395</v>
          </cell>
          <cell r="WX64">
            <v>14.619761844994519</v>
          </cell>
          <cell r="WY64">
            <v>1619.39056176246</v>
          </cell>
          <cell r="WZ64">
            <v>1511.907480732353</v>
          </cell>
          <cell r="XA64">
            <v>2831668.975360679</v>
          </cell>
          <cell r="XB64">
            <v>1509.7189931350699</v>
          </cell>
          <cell r="XC64">
            <v>2838647.6694759661</v>
          </cell>
          <cell r="XD64">
            <v>137.9404215936741</v>
          </cell>
          <cell r="XE64">
            <v>-7.1784646061814783</v>
          </cell>
          <cell r="XF64" t="e">
            <v>#N/A</v>
          </cell>
          <cell r="XG64">
            <v>2205.8737204242152</v>
          </cell>
          <cell r="XH64">
            <v>2873.7855424836471</v>
          </cell>
          <cell r="XI64">
            <v>-7.268567294026079</v>
          </cell>
          <cell r="XJ64">
            <v>-7.2378753311660162</v>
          </cell>
          <cell r="XK64">
            <v>-7.2609279638934847</v>
          </cell>
          <cell r="XL64">
            <v>6.9737066579232204E-2</v>
          </cell>
          <cell r="XM64" t="e">
            <v>#N/A</v>
          </cell>
          <cell r="XN64" t="e">
            <v>#N/A</v>
          </cell>
          <cell r="XO64" t="e">
            <v>#N/A</v>
          </cell>
          <cell r="XP64" t="e">
            <v>#N/A</v>
          </cell>
          <cell r="XQ64" t="e">
            <v>#N/A</v>
          </cell>
          <cell r="XR64" t="e">
            <v>#N/A</v>
          </cell>
          <cell r="XS64" t="e">
            <v>#N/A</v>
          </cell>
          <cell r="XT64" t="e">
            <v>#N/A</v>
          </cell>
          <cell r="XU64" t="e">
            <v>#N/A</v>
          </cell>
          <cell r="XV64">
            <v>1872.9115448182361</v>
          </cell>
          <cell r="XW64">
            <v>-2.0686629649724338E-2</v>
          </cell>
          <cell r="XX64">
            <v>72.65735897165797</v>
          </cell>
          <cell r="XY64">
            <v>-1.6380598674791429</v>
          </cell>
          <cell r="XZ64">
            <v>-0.55470805968123038</v>
          </cell>
          <cell r="YA64">
            <v>73.867350393626154</v>
          </cell>
          <cell r="YB64">
            <v>72.758158392918133</v>
          </cell>
          <cell r="YC64">
            <v>59.655462527105144</v>
          </cell>
          <cell r="YD64">
            <v>59.76553800571881</v>
          </cell>
          <cell r="YE64">
            <v>0.1886395814495678</v>
          </cell>
          <cell r="YF64">
            <v>-7.9571454562810118E-2</v>
          </cell>
          <cell r="YG64">
            <v>5.7724009999999986</v>
          </cell>
          <cell r="YH64">
            <v>6.1746003333333332</v>
          </cell>
          <cell r="YI64">
            <v>1454.003027126138</v>
          </cell>
          <cell r="YJ64">
            <v>11.21097202183714</v>
          </cell>
          <cell r="YK64">
            <v>331.3870319688192</v>
          </cell>
          <cell r="YL64">
            <v>548.27713197666401</v>
          </cell>
          <cell r="YM64">
            <v>795948.98106732254</v>
          </cell>
          <cell r="YN64">
            <v>548.04948592987694</v>
          </cell>
          <cell r="YO64">
            <v>796865.61155696458</v>
          </cell>
          <cell r="YP64">
            <v>159.85687380921169</v>
          </cell>
          <cell r="YQ64">
            <v>-3.3431661750246371</v>
          </cell>
          <cell r="YR64" t="e">
            <v>#N/A</v>
          </cell>
          <cell r="YS64">
            <v>554.47845535517411</v>
          </cell>
          <cell r="YT64">
            <v>714.08838990639163</v>
          </cell>
          <cell r="YU64">
            <v>-6.3227297900001114</v>
          </cell>
          <cell r="YV64">
            <v>-6.3094771912290053</v>
          </cell>
          <cell r="YW64">
            <v>-6.3054654238908752</v>
          </cell>
          <cell r="YX64">
            <v>5.6638270029768442E-2</v>
          </cell>
          <cell r="YY64" t="e">
            <v>#N/A</v>
          </cell>
          <cell r="YZ64" t="e">
            <v>#N/A</v>
          </cell>
          <cell r="ZA64" t="e">
            <v>#N/A</v>
          </cell>
          <cell r="ZB64" t="e">
            <v>#N/A</v>
          </cell>
          <cell r="ZC64" t="e">
            <v>#N/A</v>
          </cell>
          <cell r="ZD64" t="e">
            <v>#N/A</v>
          </cell>
          <cell r="ZE64" t="e">
            <v>#N/A</v>
          </cell>
          <cell r="ZF64" t="e">
            <v>#N/A</v>
          </cell>
          <cell r="ZG64" t="e">
            <v>#N/A</v>
          </cell>
          <cell r="ZH64">
            <v>1451.727483504091</v>
          </cell>
          <cell r="ZI64">
            <v>-5.0418995850876058E-2</v>
          </cell>
          <cell r="ZJ64">
            <v>33.813805438585817</v>
          </cell>
          <cell r="ZK64">
            <v>-0.48648179248325829</v>
          </cell>
          <cell r="ZL64">
            <v>-0.61383904435973191</v>
          </cell>
          <cell r="ZM64">
            <v>33.979107610358497</v>
          </cell>
          <cell r="ZN64">
            <v>34.289743817281362</v>
          </cell>
          <cell r="ZO64">
            <v>69.749032296892551</v>
          </cell>
          <cell r="ZP64">
            <v>69.786054249585689</v>
          </cell>
          <cell r="ZQ64">
            <v>1.565701970927869</v>
          </cell>
          <cell r="ZR64">
            <v>1.2738390729247759</v>
          </cell>
          <cell r="ZS64">
            <v>6.4287824999999996</v>
          </cell>
          <cell r="ZT64">
            <v>6.4972444999999999</v>
          </cell>
          <cell r="ZU64">
            <v>1865.4841234744231</v>
          </cell>
          <cell r="ZV64">
            <v>7.6983826793162713</v>
          </cell>
          <cell r="ZW64">
            <v>943.00787700972262</v>
          </cell>
          <cell r="ZX64">
            <v>882.38395163890004</v>
          </cell>
          <cell r="ZY64">
            <v>1641576.9160487831</v>
          </cell>
          <cell r="ZZ64">
            <v>881.2705816944457</v>
          </cell>
          <cell r="AAA64">
            <v>1643996.2786360581</v>
          </cell>
          <cell r="AAB64">
            <v>91.034596426727234</v>
          </cell>
          <cell r="AAC64">
            <v>-4.5226130653266639</v>
          </cell>
          <cell r="AAD64" t="e">
            <v>#N/A</v>
          </cell>
          <cell r="AAE64">
            <v>1351.2841314069869</v>
          </cell>
          <cell r="AAF64">
            <v>1809.970101644926</v>
          </cell>
          <cell r="AAG64">
            <v>-7.3612810852914032</v>
          </cell>
          <cell r="AAH64">
            <v>-7.3437342614568362</v>
          </cell>
          <cell r="AAI64">
            <v>-7.3554471282756886</v>
          </cell>
          <cell r="AAJ64">
            <v>6.6529761931199694E-2</v>
          </cell>
          <cell r="AAK64" t="e">
            <v>#N/A</v>
          </cell>
          <cell r="AAL64" t="e">
            <v>#N/A</v>
          </cell>
          <cell r="AAM64" t="e">
            <v>#N/A</v>
          </cell>
          <cell r="AAN64" t="e">
            <v>#N/A</v>
          </cell>
          <cell r="AAO64" t="e">
            <v>#N/A</v>
          </cell>
          <cell r="AAP64" t="e">
            <v>#N/A</v>
          </cell>
          <cell r="AAQ64" t="e">
            <v>#N/A</v>
          </cell>
          <cell r="AAR64" t="e">
            <v>#N/A</v>
          </cell>
          <cell r="AAS64" t="e">
            <v>#N/A</v>
          </cell>
          <cell r="AAT64">
            <v>1860.3884544815121</v>
          </cell>
          <cell r="AAU64">
            <v>-0.1816335817238279</v>
          </cell>
          <cell r="AAV64">
            <v>21.978887587690242</v>
          </cell>
          <cell r="AAW64">
            <v>-0.68331786710323539</v>
          </cell>
          <cell r="AAX64">
            <v>0.41960884370226831</v>
          </cell>
          <cell r="AAY64">
            <v>22.13010655982249</v>
          </cell>
          <cell r="AAZ64">
            <v>21.676456858587649</v>
          </cell>
          <cell r="ABA64">
            <v>75.862782790932357</v>
          </cell>
          <cell r="ABB64">
            <v>75.959906328072847</v>
          </cell>
          <cell r="ABC64">
            <v>1.570696458014176</v>
          </cell>
          <cell r="ABD64">
            <v>1.313530018614006</v>
          </cell>
          <cell r="ABE64">
            <v>3.47499</v>
          </cell>
          <cell r="ABF64">
            <v>3.2309946666666671</v>
          </cell>
          <cell r="ABG64">
            <v>1828.25444098515</v>
          </cell>
          <cell r="ABH64">
            <v>4.1129980490201223</v>
          </cell>
          <cell r="ABI64">
            <v>366.67388328048372</v>
          </cell>
          <cell r="ABJ64">
            <v>353.9320025038752</v>
          </cell>
          <cell r="ABK64">
            <v>649566.61769735394</v>
          </cell>
          <cell r="ABL64">
            <v>354.37298267806312</v>
          </cell>
          <cell r="ABM64">
            <v>647883.97934632224</v>
          </cell>
          <cell r="ABN64">
            <v>37.570225491885282</v>
          </cell>
          <cell r="ABO64">
            <v>-3.4985422740525518</v>
          </cell>
          <cell r="ABP64" t="e">
            <v>#N/A</v>
          </cell>
          <cell r="ABQ64">
            <v>482.72029417309898</v>
          </cell>
          <cell r="ABR64">
            <v>609.73924306887307</v>
          </cell>
          <cell r="ABS64">
            <v>-6.8770453088344254</v>
          </cell>
          <cell r="ABT64">
            <v>-6.8760091657558986</v>
          </cell>
          <cell r="ABU64">
            <v>-6.8718746226647722</v>
          </cell>
          <cell r="ABV64">
            <v>7.0202443374587475E-2</v>
          </cell>
          <cell r="ABW64" t="e">
            <v>#N/A</v>
          </cell>
          <cell r="ABX64" t="e">
            <v>#N/A</v>
          </cell>
          <cell r="ABY64" t="e">
            <v>#N/A</v>
          </cell>
          <cell r="ABZ64" t="e">
            <v>#N/A</v>
          </cell>
          <cell r="ACA64" t="e">
            <v>#N/A</v>
          </cell>
          <cell r="ACB64" t="e">
            <v>#N/A</v>
          </cell>
          <cell r="ACC64" t="e">
            <v>#N/A</v>
          </cell>
          <cell r="ACD64" t="e">
            <v>#N/A</v>
          </cell>
          <cell r="ACE64" t="e">
            <v>#N/A</v>
          </cell>
          <cell r="ACF64">
            <v>1835.286476221494</v>
          </cell>
          <cell r="ACG64">
            <v>0.32835682738510119</v>
          </cell>
          <cell r="ACH64">
            <v>960.9588051309596</v>
          </cell>
          <cell r="ACI64">
            <v>-0.80709810780235824</v>
          </cell>
          <cell r="ACJ64">
            <v>7.5482899696255323E-2</v>
          </cell>
          <cell r="ACK64">
            <v>968.77779236192225</v>
          </cell>
          <cell r="ACL64">
            <v>955.20753730607123</v>
          </cell>
          <cell r="ACM64">
            <v>79.503472201921184</v>
          </cell>
          <cell r="ACN64">
            <v>79.562716125944576</v>
          </cell>
          <cell r="ACO64">
            <v>0.56165799329193078</v>
          </cell>
          <cell r="ACP64">
            <v>0.37023937032127918</v>
          </cell>
          <cell r="ACQ64">
            <v>3.0375035000000001</v>
          </cell>
          <cell r="ACR64">
            <v>3.6239655000000002</v>
          </cell>
          <cell r="ACS64">
            <v>1440.21050876258</v>
          </cell>
          <cell r="ACT64">
            <v>191.2929373933884</v>
          </cell>
          <cell r="ACU64">
            <v>10910.995031564929</v>
          </cell>
          <cell r="ACV64">
            <v>10579.573175596321</v>
          </cell>
          <cell r="ACW64">
            <v>15233629.99968853</v>
          </cell>
          <cell r="ACX64">
            <v>10507.754230183969</v>
          </cell>
          <cell r="ACY64">
            <v>15133378.065805409</v>
          </cell>
          <cell r="ACZ64">
            <v>2465.1699764368618</v>
          </cell>
          <cell r="ADA64">
            <v>-3.7406483790523688</v>
          </cell>
          <cell r="ADB64" t="e">
            <v>#N/A</v>
          </cell>
          <cell r="ADC64">
            <v>13713.70355719538</v>
          </cell>
          <cell r="ADD64">
            <v>18261.871827196781</v>
          </cell>
          <cell r="ADE64">
            <v>-6.6116427372867506</v>
          </cell>
          <cell r="ADF64">
            <v>-6.6050545918444152</v>
          </cell>
          <cell r="ADG64">
            <v>-6.6078307720587803</v>
          </cell>
          <cell r="ADH64">
            <v>6.3768756185714925E-2</v>
          </cell>
          <cell r="ADI64" t="e">
            <v>#N/A</v>
          </cell>
          <cell r="ADJ64" t="e">
            <v>#N/A</v>
          </cell>
          <cell r="ADK64" t="e">
            <v>#N/A</v>
          </cell>
          <cell r="ADL64" t="e">
            <v>#N/A</v>
          </cell>
          <cell r="ADM64" t="e">
            <v>#N/A</v>
          </cell>
          <cell r="ADN64" t="e">
            <v>#N/A</v>
          </cell>
          <cell r="ADO64" t="e">
            <v>#N/A</v>
          </cell>
          <cell r="ADP64" t="e">
            <v>#N/A</v>
          </cell>
          <cell r="ADQ64" t="e">
            <v>#N/A</v>
          </cell>
          <cell r="ADR64">
            <v>1439.909696435356</v>
          </cell>
          <cell r="ADS64">
            <v>-8.7147697847345107E-3</v>
          </cell>
          <cell r="ADT64">
            <v>2980.8329800998058</v>
          </cell>
          <cell r="ADU64">
            <v>-3.122589758786098E-3</v>
          </cell>
          <cell r="ADV64">
            <v>0.32668306081629073</v>
          </cell>
          <cell r="ADW64">
            <v>2980.926062191741</v>
          </cell>
          <cell r="ADX64">
            <v>2969.9729675676531</v>
          </cell>
          <cell r="ADY64">
            <v>60.489777790935293</v>
          </cell>
          <cell r="ADZ64">
            <v>60.363254146195153</v>
          </cell>
          <cell r="AEA64">
            <v>1.8159475319124321</v>
          </cell>
          <cell r="AEB64">
            <v>1.844193626281676</v>
          </cell>
          <cell r="AEC64">
            <v>2.8354430000000002</v>
          </cell>
          <cell r="AED64">
            <v>2.8158949999999998</v>
          </cell>
          <cell r="AEE64">
            <v>1976.09253499432</v>
          </cell>
          <cell r="AEF64">
            <v>546.64134177948586</v>
          </cell>
          <cell r="AEG64">
            <v>17746.916497744209</v>
          </cell>
          <cell r="AEH64">
            <v>17243.712796193078</v>
          </cell>
          <cell r="AEI64">
            <v>34185063.555807158</v>
          </cell>
          <cell r="AEJ64">
            <v>17283.332703716929</v>
          </cell>
          <cell r="AEK64">
            <v>34153464.735638231</v>
          </cell>
          <cell r="AEL64">
            <v>5873.0733445085189</v>
          </cell>
          <cell r="AEM64">
            <v>-4.7904191616764624</v>
          </cell>
          <cell r="AEN64" t="e">
            <v>#N/A</v>
          </cell>
          <cell r="AEO64">
            <v>29400.19842992982</v>
          </cell>
          <cell r="AEP64">
            <v>37247.137146216512</v>
          </cell>
          <cell r="AEQ64">
            <v>-6.3125320932847409</v>
          </cell>
          <cell r="AER64">
            <v>-6.3066878115275884</v>
          </cell>
          <cell r="AES64">
            <v>-6.3131019695305053</v>
          </cell>
          <cell r="AET64">
            <v>6.2697844653416879E-2</v>
          </cell>
          <cell r="AEU64" t="e">
            <v>#N/A</v>
          </cell>
          <cell r="AEV64" t="e">
            <v>#N/A</v>
          </cell>
          <cell r="AEW64" t="e">
            <v>#N/A</v>
          </cell>
          <cell r="AEX64" t="e">
            <v>#N/A</v>
          </cell>
          <cell r="AEY64" t="e">
            <v>#N/A</v>
          </cell>
          <cell r="AEZ64" t="e">
            <v>#N/A</v>
          </cell>
          <cell r="AFA64" t="e">
            <v>#N/A</v>
          </cell>
          <cell r="AFB64" t="e">
            <v>#N/A</v>
          </cell>
          <cell r="AFC64" t="e">
            <v>#N/A</v>
          </cell>
          <cell r="AFD64">
            <v>1982.46537505277</v>
          </cell>
          <cell r="AFE64">
            <v>-0.34431100658814939</v>
          </cell>
          <cell r="AFF64">
            <v>250.14452505486591</v>
          </cell>
          <cell r="AFG64">
            <v>0.29477694028829943</v>
          </cell>
          <cell r="AFH64">
            <v>1.220841873211076</v>
          </cell>
          <cell r="AFI64">
            <v>249.40932388113541</v>
          </cell>
          <cell r="AFJ64">
            <v>247.73003382097679</v>
          </cell>
          <cell r="AFK64">
            <v>70.521586612291813</v>
          </cell>
          <cell r="AFL64">
            <v>70.405624064521845</v>
          </cell>
          <cell r="AFM64">
            <v>0.87864368616177302</v>
          </cell>
          <cell r="AFN64">
            <v>0.96462369710499374</v>
          </cell>
          <cell r="AFO64">
            <v>5.9915925000000003</v>
          </cell>
          <cell r="AFP64">
            <v>6.2044758333333334</v>
          </cell>
          <cell r="AFQ64">
            <v>1873.982940546123</v>
          </cell>
          <cell r="AFR64">
            <v>51.029566615361063</v>
          </cell>
          <cell r="AFS64">
            <v>5717.4896136610159</v>
          </cell>
          <cell r="AFT64">
            <v>5374.9209347806236</v>
          </cell>
          <cell r="AFU64">
            <v>10047520.975921979</v>
          </cell>
          <cell r="AFV64">
            <v>5371.5821421058836</v>
          </cell>
          <cell r="AFW64">
            <v>10066253.29804863</v>
          </cell>
          <cell r="AFX64">
            <v>640.25125843712044</v>
          </cell>
          <cell r="AFY64">
            <v>-3.9643211100100828</v>
          </cell>
          <cell r="AFZ64" t="e">
            <v>#N/A</v>
          </cell>
          <cell r="AGA64">
            <v>8120.7853628587054</v>
          </cell>
          <cell r="AGB64">
            <v>10831.51518003244</v>
          </cell>
          <cell r="AGC64">
            <v>-7.220666824992108</v>
          </cell>
          <cell r="AGD64">
            <v>-7.2198086142642914</v>
          </cell>
          <cell r="AGE64">
            <v>-7.2223995443563904</v>
          </cell>
          <cell r="AGF64">
            <v>6.9074433237797439E-2</v>
          </cell>
          <cell r="AGG64" t="e">
            <v>#N/A</v>
          </cell>
          <cell r="AGH64" t="e">
            <v>#N/A</v>
          </cell>
          <cell r="AGI64" t="e">
            <v>#N/A</v>
          </cell>
          <cell r="AGJ64" t="e">
            <v>#N/A</v>
          </cell>
          <cell r="AGK64" t="e">
            <v>#N/A</v>
          </cell>
          <cell r="AGL64" t="e">
            <v>#N/A</v>
          </cell>
          <cell r="AGM64" t="e">
            <v>#N/A</v>
          </cell>
          <cell r="AGN64" t="e">
            <v>#N/A</v>
          </cell>
          <cell r="AGO64" t="e">
            <v>#N/A</v>
          </cell>
          <cell r="AGP64">
            <v>1869.333725619178</v>
          </cell>
          <cell r="AGQ64">
            <v>0.14805676820928149</v>
          </cell>
          <cell r="AGR64">
            <v>1277.8617303615169</v>
          </cell>
          <cell r="AGS64">
            <v>-0.9905312304941738</v>
          </cell>
          <cell r="AGT64">
            <v>-0.27117214061612721</v>
          </cell>
          <cell r="AGU64">
            <v>1290.645981887229</v>
          </cell>
          <cell r="AGV64">
            <v>1283.1418040578531</v>
          </cell>
          <cell r="AGW64">
            <v>63.057816129712229</v>
          </cell>
          <cell r="AGX64">
            <v>62.849197456780423</v>
          </cell>
          <cell r="AGY64">
            <v>0.40006674875225912</v>
          </cell>
          <cell r="AGZ64">
            <v>-0.31062272480424369</v>
          </cell>
          <cell r="AHA64">
            <v>5.3177585000000001</v>
          </cell>
          <cell r="AHB64">
            <v>5.2298038333333334</v>
          </cell>
          <cell r="AHC64">
            <v>1836.4383376232961</v>
          </cell>
          <cell r="AHD64">
            <v>317.89981293427269</v>
          </cell>
          <cell r="AHE64">
            <v>9105.0101492924714</v>
          </cell>
          <cell r="AHF64">
            <v>8620.8276981526087</v>
          </cell>
          <cell r="AHG64">
            <v>15796757.65979567</v>
          </cell>
          <cell r="AHH64">
            <v>8657.4781321850442</v>
          </cell>
          <cell r="AHI64">
            <v>15898924.749079941</v>
          </cell>
          <cell r="AHJ64">
            <v>3201.5112044035131</v>
          </cell>
          <cell r="AHK64">
            <v>-6.8914229053044229</v>
          </cell>
          <cell r="AHL64" t="e">
            <v>#N/A</v>
          </cell>
          <cell r="AHM64">
            <v>14487.074644912889</v>
          </cell>
          <cell r="AHN64">
            <v>18933.953492548899</v>
          </cell>
          <cell r="AHO64">
            <v>-6.4501842685508244</v>
          </cell>
          <cell r="AHP64">
            <v>-6.4020531583588749</v>
          </cell>
          <cell r="AHQ64">
            <v>-6.4360391694678576</v>
          </cell>
          <cell r="AHR64">
            <v>4.7054544982140942E-2</v>
          </cell>
          <cell r="AHS64" t="e">
            <v>#N/A</v>
          </cell>
          <cell r="AHT64" t="e">
            <v>#N/A</v>
          </cell>
          <cell r="AHU64" t="e">
            <v>#N/A</v>
          </cell>
          <cell r="AHV64" t="e">
            <v>#N/A</v>
          </cell>
          <cell r="AHW64" t="e">
            <v>#N/A</v>
          </cell>
          <cell r="AHX64" t="e">
            <v>#N/A</v>
          </cell>
          <cell r="AHY64" t="e">
            <v>#N/A</v>
          </cell>
          <cell r="AHZ64" t="e">
            <v>#N/A</v>
          </cell>
          <cell r="AIA64" t="e">
            <v>#N/A</v>
          </cell>
          <cell r="AIB64">
            <v>1832.3945464286239</v>
          </cell>
          <cell r="AIC64">
            <v>2.0956629013535451E-2</v>
          </cell>
          <cell r="AID64">
            <v>5733.3864679050412</v>
          </cell>
          <cell r="AIE64">
            <v>-0.91818928229558949</v>
          </cell>
          <cell r="AIF64">
            <v>-2.471443964496833E-2</v>
          </cell>
          <cell r="AIG64">
            <v>5786.517652811297</v>
          </cell>
          <cell r="AIH64">
            <v>5676.2221612825124</v>
          </cell>
          <cell r="AII64">
            <v>78.477822816930527</v>
          </cell>
          <cell r="AIJ64">
            <v>78.50436703870821</v>
          </cell>
          <cell r="AIK64">
            <v>0.57803416352948389</v>
          </cell>
          <cell r="AIL64">
            <v>0.45502676928270702</v>
          </cell>
          <cell r="AIM64">
            <v>6.9049760000000013</v>
          </cell>
          <cell r="AIN64">
            <v>7.8802566666666678</v>
          </cell>
          <cell r="AIO64">
            <v>1583.17367929997</v>
          </cell>
          <cell r="AIP64">
            <v>1341.6919809308399</v>
          </cell>
          <cell r="AIQ64">
            <v>6052.667836982705</v>
          </cell>
          <cell r="AIR64">
            <v>5634.7325754793301</v>
          </cell>
          <cell r="AIS64">
            <v>8916644.6431377176</v>
          </cell>
          <cell r="AIT64">
            <v>5573.8167967650134</v>
          </cell>
          <cell r="AIU64">
            <v>8824320.0458784383</v>
          </cell>
          <cell r="AIV64">
            <v>20242.564235507321</v>
          </cell>
          <cell r="AIW64">
            <v>-3.451705958420503</v>
          </cell>
          <cell r="AIX64" t="e">
            <v>#N/A</v>
          </cell>
          <cell r="AIY64">
            <v>7709.9759736911337</v>
          </cell>
          <cell r="AIZ64">
            <v>10753.302452982311</v>
          </cell>
          <cell r="AJA64">
            <v>-5.2118427116237784</v>
          </cell>
          <cell r="AJB64">
            <v>-5.2063576289660727</v>
          </cell>
          <cell r="AJC64">
            <v>-5.2093837116859696</v>
          </cell>
          <cell r="AJD64">
            <v>5.0940281253249148E-2</v>
          </cell>
          <cell r="AJE64" t="e">
            <v>#N/A</v>
          </cell>
          <cell r="AJF64" t="e">
            <v>#N/A</v>
          </cell>
          <cell r="AJG64" t="e">
            <v>#N/A</v>
          </cell>
          <cell r="AJH64" t="e">
            <v>#N/A</v>
          </cell>
          <cell r="AJI64" t="e">
            <v>#N/A</v>
          </cell>
          <cell r="AJJ64" t="e">
            <v>#N/A</v>
          </cell>
          <cell r="AJK64" t="e">
            <v>#N/A</v>
          </cell>
          <cell r="AJL64" t="e">
            <v>#N/A</v>
          </cell>
          <cell r="AJM64" t="e">
            <v>#N/A</v>
          </cell>
          <cell r="AJN64">
            <v>1582.4432701456481</v>
          </cell>
          <cell r="AJO64">
            <v>7.8816004937420914E-2</v>
          </cell>
          <cell r="AJP64">
            <v>57.427867493904458</v>
          </cell>
          <cell r="AJQ64">
            <v>0.78626418704453482</v>
          </cell>
          <cell r="AJR64">
            <v>0.41603499523108489</v>
          </cell>
          <cell r="AJS64">
            <v>56.97985529786753</v>
          </cell>
          <cell r="AJT64">
            <v>57.164134050331711</v>
          </cell>
          <cell r="AJU64">
            <v>72.708036720528938</v>
          </cell>
          <cell r="AJV64">
            <v>72.709587438690136</v>
          </cell>
          <cell r="AJW64">
            <v>1.5004388757130731</v>
          </cell>
          <cell r="AJX64">
            <v>1.3985351869546749</v>
          </cell>
          <cell r="AJY64">
            <v>5.1666805</v>
          </cell>
          <cell r="AJZ64">
            <v>4.2430758333333332</v>
          </cell>
          <cell r="AKA64">
            <v>1603.759838449256</v>
          </cell>
          <cell r="AKB64">
            <v>11.19355980030678</v>
          </cell>
          <cell r="AKC64">
            <v>1167.0164438939751</v>
          </cell>
          <cell r="AKD64">
            <v>1106.720432855511</v>
          </cell>
          <cell r="AKE64">
            <v>1765057.572625184</v>
          </cell>
          <cell r="AKF64">
            <v>1117.475217662904</v>
          </cell>
          <cell r="AKG64">
            <v>1792161.874550106</v>
          </cell>
          <cell r="AKH64">
            <v>101.5555337233949</v>
          </cell>
          <cell r="AKI64">
            <v>-4.7198520198103333</v>
          </cell>
          <cell r="AKJ64" t="e">
            <v>#N/A</v>
          </cell>
          <cell r="AKK64">
            <v>1605.037911785734</v>
          </cell>
          <cell r="AKL64">
            <v>2136.4885907438438</v>
          </cell>
          <cell r="AKM64">
            <v>-6.9259889209207834</v>
          </cell>
          <cell r="AKN64">
            <v>-6.9202667951889261</v>
          </cell>
          <cell r="AKO64">
            <v>-6.9239152466221814</v>
          </cell>
          <cell r="AKP64">
            <v>9.6165539876521156E-2</v>
          </cell>
          <cell r="AKQ64" t="e">
            <v>#N/A</v>
          </cell>
          <cell r="AKR64" t="e">
            <v>#N/A</v>
          </cell>
          <cell r="AKS64" t="e">
            <v>#N/A</v>
          </cell>
          <cell r="AKT64" t="e">
            <v>#N/A</v>
          </cell>
          <cell r="AKU64" t="e">
            <v>#N/A</v>
          </cell>
          <cell r="AKV64" t="e">
            <v>#N/A</v>
          </cell>
          <cell r="AKW64" t="e">
            <v>#N/A</v>
          </cell>
          <cell r="AKX64" t="e">
            <v>#N/A</v>
          </cell>
          <cell r="AKY64" t="e">
            <v>#N/A</v>
          </cell>
          <cell r="AKZ64">
            <v>1594.854057289843</v>
          </cell>
          <cell r="ALA64">
            <v>-0.22432607421910561</v>
          </cell>
          <cell r="ALB64">
            <v>109.7226987943482</v>
          </cell>
          <cell r="ALC64">
            <v>-0.91403115664823176</v>
          </cell>
          <cell r="ALD64">
            <v>-0.33494054007747742</v>
          </cell>
          <cell r="ALE64">
            <v>110.7348498229981</v>
          </cell>
          <cell r="ALF64">
            <v>110.0253049403735</v>
          </cell>
          <cell r="ALG64">
            <v>60.425248999078093</v>
          </cell>
          <cell r="ALH64">
            <v>60.423438350994012</v>
          </cell>
          <cell r="ALI64">
            <v>1.492114595858496</v>
          </cell>
          <cell r="ALJ64">
            <v>0.84414891089119592</v>
          </cell>
          <cell r="ALK64">
            <v>5.3063855000000002</v>
          </cell>
          <cell r="ALL64">
            <v>5.2605321666666667</v>
          </cell>
          <cell r="ALM64">
            <v>1634.6895561022459</v>
          </cell>
          <cell r="ALN64">
            <v>23.633495959766599</v>
          </cell>
          <cell r="ALO64">
            <v>2541.4442192966981</v>
          </cell>
          <cell r="ALP64">
            <v>2406.58539175335</v>
          </cell>
          <cell r="ALQ64">
            <v>3913544.8416118929</v>
          </cell>
          <cell r="ALR64">
            <v>2407.8228792743589</v>
          </cell>
          <cell r="ALS64">
            <v>3936042.913693835</v>
          </cell>
          <cell r="ALT64">
            <v>163.53308159495541</v>
          </cell>
          <cell r="ALU64">
            <v>-4.4148563419764253</v>
          </cell>
          <cell r="ALV64" t="e">
            <v>#N/A</v>
          </cell>
          <cell r="ALW64">
            <v>4206.0569352801313</v>
          </cell>
          <cell r="ALX64">
            <v>5417.7908178802281</v>
          </cell>
          <cell r="ALY64">
            <v>-6.9566952794295851</v>
          </cell>
          <cell r="ALZ64">
            <v>-6.9280486882026677</v>
          </cell>
          <cell r="AMA64">
            <v>-6.9437869376634058</v>
          </cell>
          <cell r="AMB64">
            <v>0.1127358941709091</v>
          </cell>
          <cell r="AMC64" t="e">
            <v>#N/A</v>
          </cell>
          <cell r="AMD64" t="e">
            <v>#N/A</v>
          </cell>
          <cell r="AME64" t="e">
            <v>#N/A</v>
          </cell>
          <cell r="AMF64" t="e">
            <v>#N/A</v>
          </cell>
          <cell r="AMG64" t="e">
            <v>#N/A</v>
          </cell>
          <cell r="AMH64" t="e">
            <v>#N/A</v>
          </cell>
          <cell r="AMI64" t="e">
            <v>#N/A</v>
          </cell>
          <cell r="AMJ64" t="e">
            <v>#N/A</v>
          </cell>
          <cell r="AMK64" t="e">
            <v>#N/A</v>
          </cell>
          <cell r="AML64">
            <v>1626.181582844491</v>
          </cell>
          <cell r="AMM64">
            <v>1.906193164047387E-3</v>
          </cell>
          <cell r="AMN64">
            <v>2531.409813512354</v>
          </cell>
          <cell r="AMO64">
            <v>-0.44665984339536569</v>
          </cell>
          <cell r="AMP64">
            <v>0.21753548898206801</v>
          </cell>
          <cell r="AMQ64">
            <v>2542.7673341047739</v>
          </cell>
          <cell r="AMR64">
            <v>2511.5332891905609</v>
          </cell>
          <cell r="AMS64">
            <v>69.055716285604674</v>
          </cell>
          <cell r="AMT64">
            <v>69.092910618169526</v>
          </cell>
          <cell r="AMU64">
            <v>0.60425762029501229</v>
          </cell>
          <cell r="AMV64">
            <v>0.45330832332943771</v>
          </cell>
          <cell r="AMW64">
            <v>4.1180349999999999</v>
          </cell>
          <cell r="AMX64">
            <v>4.2864829999999996</v>
          </cell>
          <cell r="AMY64">
            <v>1528.0919377534431</v>
          </cell>
          <cell r="AMZ64">
            <v>438.9194773824392</v>
          </cell>
          <cell r="ANA64">
            <v>35736.400801184893</v>
          </cell>
          <cell r="ANB64">
            <v>34264.763308451817</v>
          </cell>
          <cell r="ANC64">
            <v>52357875.035794862</v>
          </cell>
          <cell r="AND64">
            <v>34186.152936742867</v>
          </cell>
          <cell r="ANE64">
            <v>52239584.685442947</v>
          </cell>
          <cell r="ANF64">
            <v>5445.1930287636997</v>
          </cell>
          <cell r="ANG64">
            <v>-2.1912350597609991</v>
          </cell>
          <cell r="ANH64" t="e">
            <v>#N/A</v>
          </cell>
          <cell r="ANI64">
            <v>51722.239635664169</v>
          </cell>
          <cell r="ANJ64">
            <v>70644.234378683512</v>
          </cell>
          <cell r="ANK64">
            <v>-6.7257175151240638</v>
          </cell>
          <cell r="ANL64">
            <v>-6.7137662145590653</v>
          </cell>
          <cell r="ANM64">
            <v>-6.7227110957247316</v>
          </cell>
          <cell r="ANN64">
            <v>6.9656400192466023E-2</v>
          </cell>
          <cell r="ANO64" t="e">
            <v>#N/A</v>
          </cell>
          <cell r="ANP64" t="e">
            <v>#N/A</v>
          </cell>
          <cell r="ANQ64" t="e">
            <v>#N/A</v>
          </cell>
          <cell r="ANR64" t="e">
            <v>#N/A</v>
          </cell>
          <cell r="ANS64" t="e">
            <v>#N/A</v>
          </cell>
          <cell r="ANT64" t="e">
            <v>#N/A</v>
          </cell>
          <cell r="ANU64" t="e">
            <v>#N/A</v>
          </cell>
          <cell r="ANV64" t="e">
            <v>#N/A</v>
          </cell>
          <cell r="ANW64" t="e">
            <v>#N/A</v>
          </cell>
          <cell r="ANX64">
            <v>1528.0384272457579</v>
          </cell>
          <cell r="ANY64">
            <v>0.10173534533204349</v>
          </cell>
          <cell r="ANZ64">
            <v>25869.585088318021</v>
          </cell>
          <cell r="AOA64">
            <v>-0.3861706078089</v>
          </cell>
          <cell r="AOB64">
            <v>-6.2100281007215763E-2</v>
          </cell>
          <cell r="AOC64">
            <v>25969.873105135321</v>
          </cell>
          <cell r="AOD64">
            <v>25933.917676595742</v>
          </cell>
          <cell r="AOE64">
            <v>71.251891620728529</v>
          </cell>
          <cell r="AOF64">
            <v>71.142692986233229</v>
          </cell>
          <cell r="AOG64">
            <v>1.0816059396975499</v>
          </cell>
          <cell r="AOH64">
            <v>0.94126125636160296</v>
          </cell>
          <cell r="AOI64">
            <v>4.0609719999999996</v>
          </cell>
          <cell r="AOJ64">
            <v>4.3435786666666667</v>
          </cell>
          <cell r="AOK64">
            <v>1676.613421926138</v>
          </cell>
          <cell r="AOL64">
            <v>5553.0627688539162</v>
          </cell>
          <cell r="AOM64">
            <v>182875.65906430519</v>
          </cell>
          <cell r="AON64">
            <v>175449.1297548883</v>
          </cell>
          <cell r="AOO64">
            <v>294228159.20587927</v>
          </cell>
          <cell r="AOP64">
            <v>175200.8187718181</v>
          </cell>
          <cell r="AOQ64">
            <v>293744044.2852791</v>
          </cell>
          <cell r="AOR64">
            <v>59201.428957092961</v>
          </cell>
          <cell r="AOS64">
            <v>-3.330776755151343</v>
          </cell>
          <cell r="AOT64" t="e">
            <v>#N/A</v>
          </cell>
          <cell r="AOU64">
            <v>257054.7323808691</v>
          </cell>
          <cell r="AOV64">
            <v>347161.07771232992</v>
          </cell>
          <cell r="AOW64">
            <v>-6.3590646751994857</v>
          </cell>
          <cell r="AOX64">
            <v>-6.3572082989579597</v>
          </cell>
          <cell r="AOY64">
            <v>-6.3562658664274077</v>
          </cell>
          <cell r="AOZ64">
            <v>7.5246716287489079E-2</v>
          </cell>
          <cell r="APA64" t="e">
            <v>#N/A</v>
          </cell>
          <cell r="APB64" t="e">
            <v>#N/A</v>
          </cell>
          <cell r="APC64" t="e">
            <v>#N/A</v>
          </cell>
          <cell r="APD64" t="e">
            <v>#N/A</v>
          </cell>
          <cell r="APE64" t="e">
            <v>#N/A</v>
          </cell>
          <cell r="APF64" t="e">
            <v>#N/A</v>
          </cell>
          <cell r="APG64" t="e">
            <v>#N/A</v>
          </cell>
          <cell r="APH64" t="e">
            <v>#N/A</v>
          </cell>
          <cell r="API64" t="e">
            <v>#N/A</v>
          </cell>
          <cell r="APJ64">
            <v>1676.9998210702529</v>
          </cell>
          <cell r="APK64">
            <v>-3.8502574458110228E-2</v>
          </cell>
        </row>
        <row r="65">
          <cell r="A65">
            <v>2028</v>
          </cell>
          <cell r="B65">
            <v>422.24614577047731</v>
          </cell>
          <cell r="C65">
            <v>-0.36460511670138118</v>
          </cell>
          <cell r="D65">
            <v>-9.5628613020237729E-2</v>
          </cell>
          <cell r="E65">
            <v>423.79131057296217</v>
          </cell>
          <cell r="F65">
            <v>426.9244190508079</v>
          </cell>
          <cell r="G65">
            <v>72.637589314028958</v>
          </cell>
          <cell r="H65">
            <v>72.672124617116822</v>
          </cell>
          <cell r="I65">
            <v>0.53817491129990458</v>
          </cell>
          <cell r="J65">
            <v>0.17534232266553931</v>
          </cell>
          <cell r="K65">
            <v>4.7636184999999998</v>
          </cell>
          <cell r="L65">
            <v>4.8934561666666667</v>
          </cell>
          <cell r="M65">
            <v>1512.2800324918601</v>
          </cell>
          <cell r="N65">
            <v>99.351130857700284</v>
          </cell>
          <cell r="O65">
            <v>5087.3700241208498</v>
          </cell>
          <cell r="P65">
            <v>4845.0271244883743</v>
          </cell>
          <cell r="Q65">
            <v>7313838.2361965245</v>
          </cell>
          <cell r="R65">
            <v>4836.1224834154018</v>
          </cell>
          <cell r="S65">
            <v>7313571.4663540581</v>
          </cell>
          <cell r="T65">
            <v>1405.7232844603491</v>
          </cell>
          <cell r="U65">
            <v>0</v>
          </cell>
          <cell r="V65" t="e">
            <v>#N/A</v>
          </cell>
          <cell r="W65">
            <v>7000.4421240253614</v>
          </cell>
          <cell r="X65">
            <v>9302.0816931744394</v>
          </cell>
          <cell r="Y65">
            <v>-6.7647265923888966</v>
          </cell>
          <cell r="Z65">
            <v>-6.7506952832656859</v>
          </cell>
          <cell r="AA65">
            <v>-6.7610975871449819</v>
          </cell>
          <cell r="AB65">
            <v>6.2213270203551378E-2</v>
          </cell>
          <cell r="AC65" t="e">
            <v>#N/A</v>
          </cell>
          <cell r="AD65" t="e">
            <v>#N/A</v>
          </cell>
          <cell r="AE65" t="e">
            <v>#N/A</v>
          </cell>
          <cell r="AF65" t="e">
            <v>#N/A</v>
          </cell>
          <cell r="AG65" t="e">
            <v>#N/A</v>
          </cell>
          <cell r="AH65" t="e">
            <v>#N/A</v>
          </cell>
          <cell r="AI65" t="e">
            <v>#N/A</v>
          </cell>
          <cell r="AJ65" t="e">
            <v>#N/A</v>
          </cell>
          <cell r="AK65" t="e">
            <v>#N/A</v>
          </cell>
          <cell r="AL65">
            <v>1509.555684266443</v>
          </cell>
          <cell r="AM65">
            <v>-0.37486479446455778</v>
          </cell>
          <cell r="AN65">
            <v>550.65857682087494</v>
          </cell>
          <cell r="AO65">
            <v>-0.42458240280078458</v>
          </cell>
          <cell r="AP65">
            <v>-0.1314728145403565</v>
          </cell>
          <cell r="AQ65">
            <v>553.00654529854921</v>
          </cell>
          <cell r="AR65">
            <v>544.78082643081859</v>
          </cell>
          <cell r="AS65">
            <v>62.168233131096599</v>
          </cell>
          <cell r="AT65">
            <v>62.17899383394365</v>
          </cell>
          <cell r="AU65">
            <v>0.70468626932731482</v>
          </cell>
          <cell r="AV65">
            <v>0.28416726117024282</v>
          </cell>
          <cell r="AW65">
            <v>5.4013784999999999</v>
          </cell>
          <cell r="AX65">
            <v>5.5228804999999994</v>
          </cell>
          <cell r="AY65">
            <v>1608.926645906572</v>
          </cell>
          <cell r="AZ65">
            <v>126.39535756030951</v>
          </cell>
          <cell r="BA65">
            <v>5525.7173417021449</v>
          </cell>
          <cell r="BB65">
            <v>5227.2524332366738</v>
          </cell>
          <cell r="BC65">
            <v>8398859.6556871347</v>
          </cell>
          <cell r="BD65">
            <v>5219.6351092277901</v>
          </cell>
          <cell r="BE65">
            <v>8398010.0091460533</v>
          </cell>
          <cell r="BF65">
            <v>1508.034442796079</v>
          </cell>
          <cell r="BG65">
            <v>0</v>
          </cell>
          <cell r="BH65" t="e">
            <v>#N/A</v>
          </cell>
          <cell r="BI65">
            <v>8886.7911829825134</v>
          </cell>
          <cell r="BJ65">
            <v>12023.09715870023</v>
          </cell>
          <cell r="BK65">
            <v>-6.6136603274717602</v>
          </cell>
          <cell r="BL65">
            <v>-6.6046498472947306</v>
          </cell>
          <cell r="BM65">
            <v>-6.6094712230496357</v>
          </cell>
          <cell r="BN65">
            <v>7.0922269299031393E-2</v>
          </cell>
          <cell r="BO65" t="e">
            <v>#N/A</v>
          </cell>
          <cell r="BP65" t="e">
            <v>#N/A</v>
          </cell>
          <cell r="BQ65" t="e">
            <v>#N/A</v>
          </cell>
          <cell r="BR65" t="e">
            <v>#N/A</v>
          </cell>
          <cell r="BS65" t="e">
            <v>#N/A</v>
          </cell>
          <cell r="BT65" t="e">
            <v>#N/A</v>
          </cell>
          <cell r="BU65" t="e">
            <v>#N/A</v>
          </cell>
          <cell r="BV65" t="e">
            <v>#N/A</v>
          </cell>
          <cell r="BW65" t="e">
            <v>#N/A</v>
          </cell>
          <cell r="BX65">
            <v>1606.7446068386309</v>
          </cell>
          <cell r="BY65">
            <v>2.553203061252951E-2</v>
          </cell>
          <cell r="BZ65">
            <v>156.4397124769348</v>
          </cell>
          <cell r="CA65">
            <v>-0.16250338193343211</v>
          </cell>
          <cell r="CB65">
            <v>0.27163125421962858</v>
          </cell>
          <cell r="CC65">
            <v>156.6943460886273</v>
          </cell>
          <cell r="CD65">
            <v>152.5003890834777</v>
          </cell>
          <cell r="CE65">
            <v>78.078278832633785</v>
          </cell>
          <cell r="CF65">
            <v>78.008208662560605</v>
          </cell>
          <cell r="CG65">
            <v>1.607878694779963</v>
          </cell>
          <cell r="CH65">
            <v>1.439185558866019</v>
          </cell>
          <cell r="CI65">
            <v>3.8132830000000002</v>
          </cell>
          <cell r="CJ65">
            <v>3.7830936666666668</v>
          </cell>
          <cell r="CK65">
            <v>1632.5300211703291</v>
          </cell>
          <cell r="CL65">
            <v>28.74437459572712</v>
          </cell>
          <cell r="CM65">
            <v>3667.2005071750182</v>
          </cell>
          <cell r="CN65">
            <v>3527.359773659</v>
          </cell>
          <cell r="CO65">
            <v>5765027.6961693401</v>
          </cell>
          <cell r="CP65">
            <v>3531.6362906021341</v>
          </cell>
          <cell r="CQ65">
            <v>5765502.2682626043</v>
          </cell>
          <cell r="CR65">
            <v>371.53062396450849</v>
          </cell>
          <cell r="CS65">
            <v>0</v>
          </cell>
          <cell r="CT65" t="e">
            <v>#N/A</v>
          </cell>
          <cell r="CU65">
            <v>4701.0443773144361</v>
          </cell>
          <cell r="CV65">
            <v>6295.8090554593982</v>
          </cell>
          <cell r="CW65">
            <v>-7.1373120814907089</v>
          </cell>
          <cell r="CX65">
            <v>-7.1396792979959756</v>
          </cell>
          <cell r="CY65">
            <v>-7.1356322206362091</v>
          </cell>
          <cell r="CZ65">
            <v>4.8530867175990207E-2</v>
          </cell>
          <cell r="DA65" t="e">
            <v>#N/A</v>
          </cell>
          <cell r="DB65" t="e">
            <v>#N/A</v>
          </cell>
          <cell r="DC65" t="e">
            <v>#N/A</v>
          </cell>
          <cell r="DD65" t="e">
            <v>#N/A</v>
          </cell>
          <cell r="DE65" t="e">
            <v>#N/A</v>
          </cell>
          <cell r="DF65" t="e">
            <v>#N/A</v>
          </cell>
          <cell r="DG65" t="e">
            <v>#N/A</v>
          </cell>
          <cell r="DH65" t="e">
            <v>#N/A</v>
          </cell>
          <cell r="DI65" t="e">
            <v>#N/A</v>
          </cell>
          <cell r="DJ65">
            <v>1634.3747352397691</v>
          </cell>
          <cell r="DK65">
            <v>0.1253577632422731</v>
          </cell>
          <cell r="DL65">
            <v>30.999462798401542</v>
          </cell>
          <cell r="DM65">
            <v>0.55390445353042195</v>
          </cell>
          <cell r="DN65">
            <v>0.26736616724338802</v>
          </cell>
          <cell r="DO65">
            <v>30.82870124921654</v>
          </cell>
          <cell r="DP65">
            <v>31.138889347703049</v>
          </cell>
          <cell r="DQ65">
            <v>69.906927814436202</v>
          </cell>
          <cell r="DR65">
            <v>69.963590025217002</v>
          </cell>
          <cell r="DS65">
            <v>0.80471146220135736</v>
          </cell>
          <cell r="DT65">
            <v>0.85796433949711925</v>
          </cell>
          <cell r="DU65">
            <v>6.5836209999999991</v>
          </cell>
          <cell r="DV65">
            <v>5.9034639999999987</v>
          </cell>
          <cell r="DW65">
            <v>1863.419488279367</v>
          </cell>
          <cell r="DX65">
            <v>6.4144945887985196</v>
          </cell>
          <cell r="DY65">
            <v>537.63089622795383</v>
          </cell>
          <cell r="DZ65">
            <v>502.23531564140211</v>
          </cell>
          <cell r="EA65">
            <v>934717.93886919506</v>
          </cell>
          <cell r="EB65">
            <v>505.48233725078489</v>
          </cell>
          <cell r="EC65">
            <v>941925.6382141161</v>
          </cell>
          <cell r="ED65">
            <v>75.827188622923941</v>
          </cell>
          <cell r="EE65">
            <v>0</v>
          </cell>
          <cell r="EF65" t="e">
            <v>#N/A</v>
          </cell>
          <cell r="EG65">
            <v>768.44383776500786</v>
          </cell>
          <cell r="EH65">
            <v>1003.999668076244</v>
          </cell>
          <cell r="EI65">
            <v>-7.0221830923774764</v>
          </cell>
          <cell r="EJ65">
            <v>-7.0214383164911496</v>
          </cell>
          <cell r="EK65">
            <v>-7.0227138667580471</v>
          </cell>
          <cell r="EL65">
            <v>5.2393689491772068E-2</v>
          </cell>
          <cell r="EM65" t="e">
            <v>#N/A</v>
          </cell>
          <cell r="EN65" t="e">
            <v>#N/A</v>
          </cell>
          <cell r="EO65" t="e">
            <v>#N/A</v>
          </cell>
          <cell r="EP65" t="e">
            <v>#N/A</v>
          </cell>
          <cell r="EQ65" t="e">
            <v>#N/A</v>
          </cell>
          <cell r="ER65" t="e">
            <v>#N/A</v>
          </cell>
          <cell r="ES65" t="e">
            <v>#N/A</v>
          </cell>
          <cell r="ET65" t="e">
            <v>#N/A</v>
          </cell>
          <cell r="EU65" t="e">
            <v>#N/A</v>
          </cell>
          <cell r="EV65">
            <v>1861.1155164894601</v>
          </cell>
          <cell r="EW65">
            <v>6.170157906730811E-2</v>
          </cell>
          <cell r="EX65">
            <v>6742.8566760087569</v>
          </cell>
          <cell r="EY65">
            <v>-0.15353534486212869</v>
          </cell>
          <cell r="EZ65">
            <v>-2.6250461562571381E-3</v>
          </cell>
          <cell r="FA65">
            <v>6753.2252637067058</v>
          </cell>
          <cell r="FB65">
            <v>6782.3883836087798</v>
          </cell>
          <cell r="FC65">
            <v>68.371744611753357</v>
          </cell>
          <cell r="FD65">
            <v>68.343485104987536</v>
          </cell>
          <cell r="FE65">
            <v>1.059216533208396</v>
          </cell>
          <cell r="FF65">
            <v>0.85565948721200158</v>
          </cell>
          <cell r="FG65">
            <v>2.6035425000000001</v>
          </cell>
          <cell r="FH65">
            <v>2.6083574999999999</v>
          </cell>
          <cell r="FI65">
            <v>1782.733956406682</v>
          </cell>
          <cell r="FJ65">
            <v>1778.087423213849</v>
          </cell>
          <cell r="FK65">
            <v>5549.1993859152572</v>
          </cell>
          <cell r="FL65">
            <v>5404.7236214932154</v>
          </cell>
          <cell r="FM65">
            <v>9631339.1573559102</v>
          </cell>
          <cell r="FN65">
            <v>5406.6911288130668</v>
          </cell>
          <cell r="FO65">
            <v>9638691.8671378307</v>
          </cell>
          <cell r="FP65">
            <v>18413.461348885121</v>
          </cell>
          <cell r="FQ65">
            <v>0</v>
          </cell>
          <cell r="FR65" t="e">
            <v>#N/A</v>
          </cell>
          <cell r="FS65">
            <v>8119.5733249346558</v>
          </cell>
          <cell r="FT65">
            <v>10884.71275029243</v>
          </cell>
          <cell r="FU65">
            <v>-5.0738964649405434</v>
          </cell>
          <cell r="FV65">
            <v>-5.0615101015924431</v>
          </cell>
          <cell r="FW65">
            <v>-5.071863901126143</v>
          </cell>
          <cell r="FX65">
            <v>8.3659649697465296E-2</v>
          </cell>
          <cell r="FY65" t="e">
            <v>#N/A</v>
          </cell>
          <cell r="FZ65" t="e">
            <v>#N/A</v>
          </cell>
          <cell r="GA65" t="e">
            <v>#N/A</v>
          </cell>
          <cell r="GB65" t="e">
            <v>#N/A</v>
          </cell>
          <cell r="GC65" t="e">
            <v>#N/A</v>
          </cell>
          <cell r="GD65" t="e">
            <v>#N/A</v>
          </cell>
          <cell r="GE65" t="e">
            <v>#N/A</v>
          </cell>
          <cell r="GF65" t="e">
            <v>#N/A</v>
          </cell>
          <cell r="GG65" t="e">
            <v>#N/A</v>
          </cell>
          <cell r="GH65">
            <v>1782.022510652444</v>
          </cell>
          <cell r="GI65">
            <v>0.1124151754216873</v>
          </cell>
          <cell r="GJ65">
            <v>3705.2245566094348</v>
          </cell>
          <cell r="GK65">
            <v>-0.30861500176972612</v>
          </cell>
          <cell r="GL65">
            <v>-0.18156584315421889</v>
          </cell>
          <cell r="GM65">
            <v>3716.6948344385119</v>
          </cell>
          <cell r="GN65">
            <v>3747.1080939538861</v>
          </cell>
          <cell r="GO65">
            <v>75.497444058045204</v>
          </cell>
          <cell r="GP65">
            <v>75.542860481433763</v>
          </cell>
          <cell r="GQ65">
            <v>0.81066983990378816</v>
          </cell>
          <cell r="GR65">
            <v>0.49009795264227662</v>
          </cell>
          <cell r="GS65">
            <v>3.195754</v>
          </cell>
          <cell r="GT65">
            <v>3.2328700000000001</v>
          </cell>
          <cell r="GU65">
            <v>1326.033986531078</v>
          </cell>
          <cell r="GV65">
            <v>760.51794985690572</v>
          </cell>
          <cell r="GW65">
            <v>47760.075638245777</v>
          </cell>
          <cell r="GX65">
            <v>46233.781110633521</v>
          </cell>
          <cell r="GY65">
            <v>61236780.960612617</v>
          </cell>
          <cell r="GZ65">
            <v>46188.269354949312</v>
          </cell>
          <cell r="HA65">
            <v>61247214.943714634</v>
          </cell>
          <cell r="HB65">
            <v>10346.75503315963</v>
          </cell>
          <cell r="HC65">
            <v>0</v>
          </cell>
          <cell r="HD65" t="e">
            <v>#N/A</v>
          </cell>
          <cell r="HE65">
            <v>63222.487649886942</v>
          </cell>
          <cell r="HF65">
            <v>84966.223658363597</v>
          </cell>
          <cell r="HG65">
            <v>-6.6728295426256894</v>
          </cell>
          <cell r="HH65">
            <v>-6.6630965589192206</v>
          </cell>
          <cell r="HI65">
            <v>-6.6696278781742322</v>
          </cell>
          <cell r="HJ65">
            <v>6.8814013084467968E-2</v>
          </cell>
          <cell r="HK65" t="e">
            <v>#N/A</v>
          </cell>
          <cell r="HL65" t="e">
            <v>#N/A</v>
          </cell>
          <cell r="HM65" t="e">
            <v>#N/A</v>
          </cell>
          <cell r="HN65" t="e">
            <v>#N/A</v>
          </cell>
          <cell r="HO65" t="e">
            <v>#N/A</v>
          </cell>
          <cell r="HP65" t="e">
            <v>#N/A</v>
          </cell>
          <cell r="HQ65" t="e">
            <v>#N/A</v>
          </cell>
          <cell r="HR65" t="e">
            <v>#N/A</v>
          </cell>
          <cell r="HS65" t="e">
            <v>#N/A</v>
          </cell>
          <cell r="HT65">
            <v>1324.5029822258789</v>
          </cell>
          <cell r="HU65">
            <v>-0.19209701531190951</v>
          </cell>
          <cell r="HV65">
            <v>2918.9005671961868</v>
          </cell>
          <cell r="HW65">
            <v>0.103294530975373</v>
          </cell>
          <cell r="HX65">
            <v>0.64810161142483391</v>
          </cell>
          <cell r="HY65">
            <v>2915.888613728871</v>
          </cell>
          <cell r="HZ65">
            <v>2896.9722527184608</v>
          </cell>
          <cell r="IA65">
            <v>76.477740057160759</v>
          </cell>
          <cell r="IB65">
            <v>76.347542368483971</v>
          </cell>
          <cell r="IC65">
            <v>0.63369398797830101</v>
          </cell>
          <cell r="ID65">
            <v>1.123884918493534</v>
          </cell>
          <cell r="IE65">
            <v>4.1778279999999999</v>
          </cell>
          <cell r="IF65">
            <v>4.8656386666666656</v>
          </cell>
          <cell r="IG65">
            <v>1374.7873025803519</v>
          </cell>
          <cell r="IH65">
            <v>585.40357270668073</v>
          </cell>
          <cell r="II65">
            <v>3412.6722830124422</v>
          </cell>
          <cell r="IJ65">
            <v>3270.0967048245088</v>
          </cell>
          <cell r="IK65">
            <v>4497364.3766868263</v>
          </cell>
          <cell r="IL65">
            <v>3252.1605433208342</v>
          </cell>
          <cell r="IM65">
            <v>4471029.0209103022</v>
          </cell>
          <cell r="IN65">
            <v>6593.8099514264431</v>
          </cell>
          <cell r="IO65">
            <v>0</v>
          </cell>
          <cell r="IP65" t="e">
            <v>#N/A</v>
          </cell>
          <cell r="IQ65">
            <v>4469.917664856207</v>
          </cell>
          <cell r="IR65">
            <v>6066.4194151018046</v>
          </cell>
          <cell r="IS65">
            <v>-5.0524319493193941</v>
          </cell>
          <cell r="IT65">
            <v>-5.0434484867333413</v>
          </cell>
          <cell r="IU65">
            <v>-5.0572817744379197</v>
          </cell>
          <cell r="IV65">
            <v>7.5411476593904736E-2</v>
          </cell>
          <cell r="IW65" t="e">
            <v>#N/A</v>
          </cell>
          <cell r="IX65" t="e">
            <v>#N/A</v>
          </cell>
          <cell r="IY65" t="e">
            <v>#N/A</v>
          </cell>
          <cell r="IZ65" t="e">
            <v>#N/A</v>
          </cell>
          <cell r="JA65" t="e">
            <v>#N/A</v>
          </cell>
          <cell r="JB65" t="e">
            <v>#N/A</v>
          </cell>
          <cell r="JC65" t="e">
            <v>#N/A</v>
          </cell>
          <cell r="JD65" t="e">
            <v>#N/A</v>
          </cell>
          <cell r="JE65" t="e">
            <v>#N/A</v>
          </cell>
          <cell r="JF65">
            <v>1375.3001157585579</v>
          </cell>
          <cell r="JG65">
            <v>-8.8359382092617622E-3</v>
          </cell>
          <cell r="JH65">
            <v>30.402782744240199</v>
          </cell>
          <cell r="JI65">
            <v>-0.51337431975664316</v>
          </cell>
          <cell r="JJ65">
            <v>-0.57089479176065661</v>
          </cell>
          <cell r="JK65">
            <v>30.559668233152031</v>
          </cell>
          <cell r="JL65">
            <v>31.279099057785729</v>
          </cell>
          <cell r="JM65">
            <v>73.530000976580865</v>
          </cell>
          <cell r="JN65">
            <v>73.55979947033515</v>
          </cell>
          <cell r="JO65">
            <v>9.6176659796931574E-2</v>
          </cell>
          <cell r="JP65">
            <v>-0.43212912226486822</v>
          </cell>
          <cell r="JQ65">
            <v>6.6913855</v>
          </cell>
          <cell r="JR65">
            <v>6.8893184999999999</v>
          </cell>
          <cell r="JS65">
            <v>1698.2896393591061</v>
          </cell>
          <cell r="JT65">
            <v>8.0137543792279171</v>
          </cell>
          <cell r="JU65">
            <v>750.39619337482441</v>
          </cell>
          <cell r="JV65">
            <v>700.18429129878939</v>
          </cell>
          <cell r="JW65">
            <v>1185891.0662241031</v>
          </cell>
          <cell r="JX65">
            <v>698.41597215123261</v>
          </cell>
          <cell r="JY65">
            <v>1186112.609467356</v>
          </cell>
          <cell r="JZ65">
            <v>97.175080585024574</v>
          </cell>
          <cell r="KA65">
            <v>0</v>
          </cell>
          <cell r="KB65" t="e">
            <v>#N/A</v>
          </cell>
          <cell r="KC65">
            <v>1020.117236286704</v>
          </cell>
          <cell r="KD65">
            <v>1362.144320780995</v>
          </cell>
          <cell r="KE65">
            <v>-7.2782705371887104</v>
          </cell>
          <cell r="KF65">
            <v>-7.2332524302462682</v>
          </cell>
          <cell r="KG65">
            <v>-7.2730021520974901</v>
          </cell>
          <cell r="KH65">
            <v>6.3322457283174635E-2</v>
          </cell>
          <cell r="KI65" t="e">
            <v>#N/A</v>
          </cell>
          <cell r="KJ65" t="e">
            <v>#N/A</v>
          </cell>
          <cell r="KK65" t="e">
            <v>#N/A</v>
          </cell>
          <cell r="KL65" t="e">
            <v>#N/A</v>
          </cell>
          <cell r="KM65" t="e">
            <v>#N/A</v>
          </cell>
          <cell r="KN65" t="e">
            <v>#N/A</v>
          </cell>
          <cell r="KO65" t="e">
            <v>#N/A</v>
          </cell>
          <cell r="KP65" t="e">
            <v>#N/A</v>
          </cell>
          <cell r="KQ65" t="e">
            <v>#N/A</v>
          </cell>
          <cell r="KR65">
            <v>1693.6841928063891</v>
          </cell>
          <cell r="KS65">
            <v>-8.7035146002256703E-2</v>
          </cell>
          <cell r="KT65">
            <v>212.8564031669591</v>
          </cell>
          <cell r="KU65">
            <v>0.90232632209921171</v>
          </cell>
          <cell r="KV65">
            <v>1.245463878508146</v>
          </cell>
          <cell r="KW65">
            <v>210.95291944754709</v>
          </cell>
          <cell r="KX65">
            <v>214.64708310262739</v>
          </cell>
          <cell r="KY65">
            <v>74.225319218621195</v>
          </cell>
          <cell r="KZ65">
            <v>74.216990286343773</v>
          </cell>
          <cell r="LA65">
            <v>0.2718953922598466</v>
          </cell>
          <cell r="LB65">
            <v>1.0007805143115609</v>
          </cell>
          <cell r="LC65">
            <v>8.914754499999999</v>
          </cell>
          <cell r="LD65">
            <v>8.8232578333333329</v>
          </cell>
          <cell r="LE65">
            <v>2003.9523972419379</v>
          </cell>
          <cell r="LF65">
            <v>38.642831243355872</v>
          </cell>
          <cell r="LG65">
            <v>5690.3506415239854</v>
          </cell>
          <cell r="LH65">
            <v>5183.0698516429466</v>
          </cell>
          <cell r="LI65">
            <v>10372399.03252585</v>
          </cell>
          <cell r="LJ65">
            <v>5188.8585822574823</v>
          </cell>
          <cell r="LK65">
            <v>10398225.59486429</v>
          </cell>
          <cell r="LL65">
            <v>814.34590392499911</v>
          </cell>
          <cell r="LM65">
            <v>0</v>
          </cell>
          <cell r="LN65" t="e">
            <v>#N/A</v>
          </cell>
          <cell r="LO65">
            <v>7667.1805466234764</v>
          </cell>
          <cell r="LP65">
            <v>10345.077532963131</v>
          </cell>
          <cell r="LQ65">
            <v>-7.4873617787639457</v>
          </cell>
          <cell r="LR65">
            <v>-7.491145509215297</v>
          </cell>
          <cell r="LS65">
            <v>-7.4947281317438286</v>
          </cell>
          <cell r="LT65">
            <v>3.5076212650823342E-2</v>
          </cell>
          <cell r="LU65" t="e">
            <v>#N/A</v>
          </cell>
          <cell r="LV65" t="e">
            <v>#N/A</v>
          </cell>
          <cell r="LW65" t="e">
            <v>#N/A</v>
          </cell>
          <cell r="LX65" t="e">
            <v>#N/A</v>
          </cell>
          <cell r="LY65" t="e">
            <v>#N/A</v>
          </cell>
          <cell r="LZ65" t="e">
            <v>#N/A</v>
          </cell>
          <cell r="MA65" t="e">
            <v>#N/A</v>
          </cell>
          <cell r="MB65" t="e">
            <v>#N/A</v>
          </cell>
          <cell r="MC65" t="e">
            <v>#N/A</v>
          </cell>
          <cell r="MD65">
            <v>2001.207649022514</v>
          </cell>
          <cell r="ME65">
            <v>-7.2191940943377997E-2</v>
          </cell>
          <cell r="MF65">
            <v>1454.2420116910071</v>
          </cell>
          <cell r="MG65">
            <v>0.51856476162450704</v>
          </cell>
          <cell r="MH65">
            <v>0.81839384752628863</v>
          </cell>
          <cell r="MI65">
            <v>1446.7397292626299</v>
          </cell>
          <cell r="MJ65">
            <v>1443.291252637347</v>
          </cell>
          <cell r="MK65">
            <v>65.918064239369173</v>
          </cell>
          <cell r="ML65">
            <v>65.936417090725854</v>
          </cell>
          <cell r="MM65">
            <v>0.53942222120220151</v>
          </cell>
          <cell r="MN65">
            <v>0.72992743818067751</v>
          </cell>
          <cell r="MO65">
            <v>11.127001999999999</v>
          </cell>
          <cell r="MP65">
            <v>10.68106466666667</v>
          </cell>
          <cell r="MQ65">
            <v>1643.8564337970349</v>
          </cell>
          <cell r="MR65">
            <v>288.58187213906263</v>
          </cell>
          <cell r="MS65">
            <v>25541.045023107101</v>
          </cell>
          <cell r="MT65">
            <v>22699.092432565081</v>
          </cell>
          <cell r="MU65">
            <v>37303455.831704631</v>
          </cell>
          <cell r="MV65">
            <v>22806.63968243208</v>
          </cell>
          <cell r="MW65">
            <v>37490841.375256747</v>
          </cell>
          <cell r="MX65">
            <v>4870.5003968556621</v>
          </cell>
          <cell r="MY65">
            <v>0</v>
          </cell>
          <cell r="MZ65" t="e">
            <v>#N/A</v>
          </cell>
          <cell r="NA65">
            <v>38735.870327870041</v>
          </cell>
          <cell r="NB65">
            <v>50032.027189083979</v>
          </cell>
          <cell r="NC65">
            <v>-7.0253377971217299</v>
          </cell>
          <cell r="ND65">
            <v>-7.022553727055616</v>
          </cell>
          <cell r="NE65">
            <v>-7.0272530898205616</v>
          </cell>
          <cell r="NF65">
            <v>4.4812507448769988E-2</v>
          </cell>
          <cell r="NG65" t="e">
            <v>#N/A</v>
          </cell>
          <cell r="NH65" t="e">
            <v>#N/A</v>
          </cell>
          <cell r="NI65" t="e">
            <v>#N/A</v>
          </cell>
          <cell r="NJ65" t="e">
            <v>#N/A</v>
          </cell>
          <cell r="NK65" t="e">
            <v>#N/A</v>
          </cell>
          <cell r="NL65" t="e">
            <v>#N/A</v>
          </cell>
          <cell r="NM65" t="e">
            <v>#N/A</v>
          </cell>
          <cell r="NN65" t="e">
            <v>#N/A</v>
          </cell>
          <cell r="NO65" t="e">
            <v>#N/A</v>
          </cell>
          <cell r="NP65">
            <v>1643.38974972354</v>
          </cell>
          <cell r="NQ65">
            <v>0.1246631897970918</v>
          </cell>
          <cell r="NR65">
            <v>253.3803450167145</v>
          </cell>
          <cell r="NS65">
            <v>-0.56735355678002586</v>
          </cell>
          <cell r="NT65">
            <v>-7.2087330803649596E-2</v>
          </cell>
          <cell r="NU65">
            <v>254.82611001549159</v>
          </cell>
          <cell r="NV65">
            <v>253.71544779464861</v>
          </cell>
          <cell r="NW65">
            <v>72.380125322704615</v>
          </cell>
          <cell r="NX65">
            <v>72.385956759735123</v>
          </cell>
          <cell r="NY65">
            <v>0.48999788938015598</v>
          </cell>
          <cell r="NZ65">
            <v>0.19514989715005979</v>
          </cell>
          <cell r="OA65">
            <v>7.0829435000000007</v>
          </cell>
          <cell r="OB65">
            <v>7.4860048333333342</v>
          </cell>
          <cell r="OC65">
            <v>1549.41366742381</v>
          </cell>
          <cell r="OD65">
            <v>60.34679112299542</v>
          </cell>
          <cell r="OE65">
            <v>3033.9095804157282</v>
          </cell>
          <cell r="OF65">
            <v>2819.019478993795</v>
          </cell>
          <cell r="OG65">
            <v>4367041.2371139657</v>
          </cell>
          <cell r="OH65">
            <v>2806.564846562565</v>
          </cell>
          <cell r="OI65">
            <v>4348529.9317752449</v>
          </cell>
          <cell r="OJ65">
            <v>831.95426576022032</v>
          </cell>
          <cell r="OK65">
            <v>0</v>
          </cell>
          <cell r="OL65" t="e">
            <v>#N/A</v>
          </cell>
          <cell r="OM65">
            <v>4191.2958206602698</v>
          </cell>
          <cell r="ON65">
            <v>5650.151980723298</v>
          </cell>
          <cell r="OO65">
            <v>-6.7539068742643256</v>
          </cell>
          <cell r="OP65">
            <v>-6.7361692388180501</v>
          </cell>
          <cell r="OQ65">
            <v>-6.7509783025144428</v>
          </cell>
          <cell r="OR65">
            <v>6.1278168849437591E-2</v>
          </cell>
          <cell r="OS65" t="e">
            <v>#N/A</v>
          </cell>
          <cell r="OT65" t="e">
            <v>#N/A</v>
          </cell>
          <cell r="OU65" t="e">
            <v>#N/A</v>
          </cell>
          <cell r="OV65" t="e">
            <v>#N/A</v>
          </cell>
          <cell r="OW65" t="e">
            <v>#N/A</v>
          </cell>
          <cell r="OX65" t="e">
            <v>#N/A</v>
          </cell>
          <cell r="OY65" t="e">
            <v>#N/A</v>
          </cell>
          <cell r="OZ65" t="e">
            <v>#N/A</v>
          </cell>
          <cell r="PA65" t="e">
            <v>#N/A</v>
          </cell>
          <cell r="PB65">
            <v>1549.1348213999261</v>
          </cell>
          <cell r="PC65">
            <v>-7.7461969759706761E-2</v>
          </cell>
          <cell r="PD65">
            <v>2685.1913509619631</v>
          </cell>
          <cell r="PE65">
            <v>-6.0432019462408608E-2</v>
          </cell>
          <cell r="PF65">
            <v>0.113120813316514</v>
          </cell>
          <cell r="PG65">
            <v>2686.8150475544198</v>
          </cell>
          <cell r="PH65">
            <v>2708.513418719439</v>
          </cell>
          <cell r="PI65">
            <v>66.547592106662833</v>
          </cell>
          <cell r="PJ65">
            <v>66.571533512669632</v>
          </cell>
          <cell r="PK65">
            <v>0.11096082194690381</v>
          </cell>
          <cell r="PL65">
            <v>5.7323457658675643E-2</v>
          </cell>
          <cell r="PM65">
            <v>7.4306884999999996</v>
          </cell>
          <cell r="PN65">
            <v>7.5370878333333344</v>
          </cell>
          <cell r="PO65">
            <v>1507.2123917092449</v>
          </cell>
          <cell r="PP65">
            <v>575.99625523629163</v>
          </cell>
          <cell r="PQ65">
            <v>33534.477261474458</v>
          </cell>
          <cell r="PR65">
            <v>31042.634716070959</v>
          </cell>
          <cell r="PS65">
            <v>46722055.094172381</v>
          </cell>
          <cell r="PT65">
            <v>30995.803091933962</v>
          </cell>
          <cell r="PU65">
            <v>46717258.511142597</v>
          </cell>
          <cell r="PV65">
            <v>8480.5168048020387</v>
          </cell>
          <cell r="PW65">
            <v>0</v>
          </cell>
          <cell r="PX65" t="e">
            <v>#N/A</v>
          </cell>
          <cell r="PY65">
            <v>50373.598882309518</v>
          </cell>
          <cell r="PZ65">
            <v>69387.236268079112</v>
          </cell>
          <cell r="QA65">
            <v>-6.7491828039183801</v>
          </cell>
          <cell r="QB65">
            <v>-6.730063514814832</v>
          </cell>
          <cell r="QC65">
            <v>-6.7486450348217248</v>
          </cell>
          <cell r="QD65">
            <v>5.8532894376239861E-2</v>
          </cell>
          <cell r="QE65" t="e">
            <v>#N/A</v>
          </cell>
          <cell r="QF65" t="e">
            <v>#N/A</v>
          </cell>
          <cell r="QG65" t="e">
            <v>#N/A</v>
          </cell>
          <cell r="QH65" t="e">
            <v>#N/A</v>
          </cell>
          <cell r="QI65" t="e">
            <v>#N/A</v>
          </cell>
          <cell r="QJ65" t="e">
            <v>#N/A</v>
          </cell>
          <cell r="QK65" t="e">
            <v>#N/A</v>
          </cell>
          <cell r="QL65" t="e">
            <v>#N/A</v>
          </cell>
          <cell r="QM65" t="e">
            <v>#N/A</v>
          </cell>
          <cell r="QN65">
            <v>1505.093092822565</v>
          </cell>
          <cell r="QO65">
            <v>7.3905667331830571E-2</v>
          </cell>
          <cell r="QP65">
            <v>72.811158864050526</v>
          </cell>
          <cell r="QQ65">
            <v>0.24294441493458349</v>
          </cell>
          <cell r="QR65">
            <v>0.93221732407584579</v>
          </cell>
          <cell r="QS65">
            <v>72.634696924567635</v>
          </cell>
          <cell r="QT65">
            <v>71.638527771634188</v>
          </cell>
          <cell r="QU65">
            <v>67.902125692318009</v>
          </cell>
          <cell r="QV65">
            <v>67.769499770191487</v>
          </cell>
          <cell r="QW65">
            <v>1.0582455725232089</v>
          </cell>
          <cell r="QX65">
            <v>0.89159329378478702</v>
          </cell>
          <cell r="QY65">
            <v>5.9138629999999992</v>
          </cell>
          <cell r="QZ65">
            <v>5.4218703333333327</v>
          </cell>
          <cell r="RA65">
            <v>1956.585072713867</v>
          </cell>
          <cell r="RB65">
            <v>16.891625016485509</v>
          </cell>
          <cell r="RC65">
            <v>1961.7977184308741</v>
          </cell>
          <cell r="RD65">
            <v>1845.7796890257459</v>
          </cell>
          <cell r="RE65">
            <v>3614660.643594163</v>
          </cell>
          <cell r="RF65">
            <v>1859.0626972385789</v>
          </cell>
          <cell r="RG65">
            <v>3637414.322656183</v>
          </cell>
          <cell r="RH65">
            <v>159.30340887898089</v>
          </cell>
          <cell r="RI65">
            <v>0</v>
          </cell>
          <cell r="RJ65" t="e">
            <v>#N/A</v>
          </cell>
          <cell r="RK65">
            <v>2894.8092063293839</v>
          </cell>
          <cell r="RL65">
            <v>3884.3329086118292</v>
          </cell>
          <cell r="RM65">
            <v>-7.3063238545538409</v>
          </cell>
          <cell r="RN65">
            <v>-7.3026442208712536</v>
          </cell>
          <cell r="RO65">
            <v>-7.3046715363142969</v>
          </cell>
          <cell r="RP65">
            <v>7.6833212873380852E-2</v>
          </cell>
          <cell r="RQ65" t="e">
            <v>#N/A</v>
          </cell>
          <cell r="RR65" t="e">
            <v>#N/A</v>
          </cell>
          <cell r="RS65" t="e">
            <v>#N/A</v>
          </cell>
          <cell r="RT65" t="e">
            <v>#N/A</v>
          </cell>
          <cell r="RU65" t="e">
            <v>#N/A</v>
          </cell>
          <cell r="RV65" t="e">
            <v>#N/A</v>
          </cell>
          <cell r="RW65" t="e">
            <v>#N/A</v>
          </cell>
          <cell r="RX65" t="e">
            <v>#N/A</v>
          </cell>
          <cell r="RY65" t="e">
            <v>#N/A</v>
          </cell>
          <cell r="RZ65">
            <v>1958.33807527814</v>
          </cell>
          <cell r="SA65">
            <v>-4.9904223302621453E-2</v>
          </cell>
          <cell r="SB65">
            <v>57725.288487673497</v>
          </cell>
          <cell r="SC65">
            <v>4.6924853206083599E-3</v>
          </cell>
          <cell r="SD65">
            <v>-0.36967165121111201</v>
          </cell>
          <cell r="SE65">
            <v>57722.579864086707</v>
          </cell>
          <cell r="SF65">
            <v>58390.451132030743</v>
          </cell>
          <cell r="SG65">
            <v>69.902065213508763</v>
          </cell>
          <cell r="SH65">
            <v>69.931387164032998</v>
          </cell>
          <cell r="SI65">
            <v>1.1841902040602199</v>
          </cell>
          <cell r="SJ65">
            <v>0.84205991815280434</v>
          </cell>
          <cell r="SK65">
            <v>5.36442</v>
          </cell>
          <cell r="SL65">
            <v>4.9915906666666663</v>
          </cell>
          <cell r="SM65">
            <v>1666.908638755096</v>
          </cell>
          <cell r="SN65">
            <v>12434.55114476601</v>
          </cell>
          <cell r="SO65">
            <v>5021.5634203707614</v>
          </cell>
          <cell r="SP65">
            <v>4752.1856679357079</v>
          </cell>
          <cell r="SQ65">
            <v>7906735.1334493067</v>
          </cell>
          <cell r="SR65">
            <v>4768.9071069418333</v>
          </cell>
          <cell r="SS65">
            <v>7949332.4539819127</v>
          </cell>
          <cell r="ST65">
            <v>134547.75323669659</v>
          </cell>
          <cell r="SU65">
            <v>0</v>
          </cell>
          <cell r="SV65" t="e">
            <v>#N/A</v>
          </cell>
          <cell r="SW65">
            <v>7180.7004322566099</v>
          </cell>
          <cell r="SX65">
            <v>9461.7341434591945</v>
          </cell>
          <cell r="SY65">
            <v>-3.497524463135</v>
          </cell>
          <cell r="SZ65">
            <v>-3.494195086736176</v>
          </cell>
          <cell r="TA65">
            <v>-3.4940789288985381</v>
          </cell>
          <cell r="TB65">
            <v>7.701754658458751E-2</v>
          </cell>
          <cell r="TC65" t="e">
            <v>#N/A</v>
          </cell>
          <cell r="TD65" t="e">
            <v>#N/A</v>
          </cell>
          <cell r="TE65" t="e">
            <v>#N/A</v>
          </cell>
          <cell r="TF65" t="e">
            <v>#N/A</v>
          </cell>
          <cell r="TG65" t="e">
            <v>#N/A</v>
          </cell>
          <cell r="TH65" t="e">
            <v>#N/A</v>
          </cell>
          <cell r="TI65" t="e">
            <v>#N/A</v>
          </cell>
          <cell r="TJ65" t="e">
            <v>#N/A</v>
          </cell>
          <cell r="TK65" t="e">
            <v>#N/A</v>
          </cell>
          <cell r="TL65">
            <v>1663.8102309003209</v>
          </cell>
          <cell r="TM65">
            <v>-0.31118387803698022</v>
          </cell>
          <cell r="TN65">
            <v>520.95083015092519</v>
          </cell>
          <cell r="TO65">
            <v>-0.20836095839984839</v>
          </cell>
          <cell r="TP65">
            <v>-1.7870817368884739</v>
          </cell>
          <cell r="TQ65">
            <v>522.03855468668701</v>
          </cell>
          <cell r="TR65">
            <v>531.8676407846192</v>
          </cell>
          <cell r="TS65">
            <v>72.872278632243052</v>
          </cell>
          <cell r="TT65">
            <v>72.89326496476977</v>
          </cell>
          <cell r="TU65">
            <v>2.405140328297239</v>
          </cell>
          <cell r="TV65">
            <v>2.1071787944050508</v>
          </cell>
          <cell r="TW65">
            <v>4.7578152020101809</v>
          </cell>
          <cell r="TX65">
            <v>4.6758652884272154</v>
          </cell>
          <cell r="TY65">
            <v>1631.0208915137821</v>
          </cell>
          <cell r="TZ65">
            <v>113.8662054589777</v>
          </cell>
          <cell r="UA65">
            <v>3054.4155406452401</v>
          </cell>
          <cell r="UB65">
            <v>2909.0920937198589</v>
          </cell>
          <cell r="UC65">
            <v>4740978.1325091878</v>
          </cell>
          <cell r="UD65">
            <v>2910.7569219210091</v>
          </cell>
          <cell r="UE65">
            <v>4747505.3497715145</v>
          </cell>
          <cell r="UF65">
            <v>1026.062535671769</v>
          </cell>
          <cell r="UG65">
            <v>0</v>
          </cell>
          <cell r="UH65" t="e">
            <v>#N/A</v>
          </cell>
          <cell r="UI65">
            <v>4190.2575527677054</v>
          </cell>
          <cell r="UJ65">
            <v>5575.0223216665672</v>
          </cell>
          <cell r="UK65">
            <v>-6.1635981313413009</v>
          </cell>
          <cell r="UL65">
            <v>-6.1469701803786077</v>
          </cell>
          <cell r="UM65">
            <v>-6.1606180656227636</v>
          </cell>
          <cell r="UN65">
            <v>0.10237005026480669</v>
          </cell>
          <cell r="UO65" t="e">
            <v>#N/A</v>
          </cell>
          <cell r="UP65" t="e">
            <v>#N/A</v>
          </cell>
          <cell r="UQ65" t="e">
            <v>#N/A</v>
          </cell>
          <cell r="UR65" t="e">
            <v>#N/A</v>
          </cell>
          <cell r="US65" t="e">
            <v>#N/A</v>
          </cell>
          <cell r="UT65" t="e">
            <v>#N/A</v>
          </cell>
          <cell r="UU65" t="e">
            <v>#N/A</v>
          </cell>
          <cell r="UV65" t="e">
            <v>#N/A</v>
          </cell>
          <cell r="UW65" t="e">
            <v>#N/A</v>
          </cell>
          <cell r="UX65">
            <v>1629.710569405486</v>
          </cell>
          <cell r="UY65">
            <v>-0.27254931159046419</v>
          </cell>
          <cell r="UZ65">
            <v>1984.2141417987791</v>
          </cell>
          <cell r="VA65">
            <v>0.21881238744654311</v>
          </cell>
          <cell r="VB65">
            <v>0.40853535855931428</v>
          </cell>
          <cell r="VC65">
            <v>1979.881914912138</v>
          </cell>
          <cell r="VD65">
            <v>1977.207369886313</v>
          </cell>
          <cell r="VE65">
            <v>64.801603591907835</v>
          </cell>
          <cell r="VF65">
            <v>64.788574968641825</v>
          </cell>
          <cell r="VG65">
            <v>0.48918833649782562</v>
          </cell>
          <cell r="VH65">
            <v>0.1228141764913815</v>
          </cell>
          <cell r="VI65">
            <v>8.2339094999999993</v>
          </cell>
          <cell r="VJ65">
            <v>7.4619674999999992</v>
          </cell>
          <cell r="VK65">
            <v>1714.821729590037</v>
          </cell>
          <cell r="VL65">
            <v>432.71964150219497</v>
          </cell>
          <cell r="VM65">
            <v>28606.056727874369</v>
          </cell>
          <cell r="VN65">
            <v>26250.65990538253</v>
          </cell>
          <cell r="VO65">
            <v>44993520.128294259</v>
          </cell>
          <cell r="VP65">
            <v>26476.805340106879</v>
          </cell>
          <cell r="VQ65">
            <v>45403001.127340809</v>
          </cell>
          <cell r="VR65">
            <v>6411.6301460606728</v>
          </cell>
          <cell r="VS65">
            <v>0</v>
          </cell>
          <cell r="VT65" t="e">
            <v>#N/A</v>
          </cell>
          <cell r="VU65">
            <v>44152.933972880142</v>
          </cell>
          <cell r="VV65">
            <v>58675.24858045482</v>
          </cell>
          <cell r="VW65">
            <v>-6.9352835715141206</v>
          </cell>
          <cell r="VX65">
            <v>-6.9283831515650069</v>
          </cell>
          <cell r="VY65">
            <v>-6.9315804838534243</v>
          </cell>
          <cell r="VZ65">
            <v>5.8319379621433062E-2</v>
          </cell>
          <cell r="WA65" t="e">
            <v>#N/A</v>
          </cell>
          <cell r="WB65" t="e">
            <v>#N/A</v>
          </cell>
          <cell r="WC65" t="e">
            <v>#N/A</v>
          </cell>
          <cell r="WD65" t="e">
            <v>#N/A</v>
          </cell>
          <cell r="WE65" t="e">
            <v>#N/A</v>
          </cell>
          <cell r="WF65" t="e">
            <v>#N/A</v>
          </cell>
          <cell r="WG65" t="e">
            <v>#N/A</v>
          </cell>
          <cell r="WH65" t="e">
            <v>#N/A</v>
          </cell>
          <cell r="WI65" t="e">
            <v>#N/A</v>
          </cell>
          <cell r="WJ65">
            <v>1713.9957734574371</v>
          </cell>
          <cell r="WK65">
            <v>5.1580513120019773E-2</v>
          </cell>
          <cell r="WL65">
            <v>62.382153943416867</v>
          </cell>
          <cell r="WM65">
            <v>-0.30105825211209641</v>
          </cell>
          <cell r="WN65">
            <v>5.7650517147922457E-2</v>
          </cell>
          <cell r="WO65">
            <v>62.570527680388757</v>
          </cell>
          <cell r="WP65">
            <v>62.558512793832662</v>
          </cell>
          <cell r="WQ65">
            <v>73.340598698783154</v>
          </cell>
          <cell r="WR65">
            <v>73.398273626112825</v>
          </cell>
          <cell r="WS65">
            <v>1.1024431357475</v>
          </cell>
          <cell r="WT65">
            <v>0.72028868260129997</v>
          </cell>
          <cell r="WU65">
            <v>6.6372550000000006</v>
          </cell>
          <cell r="WV65">
            <v>6.6314690000000001</v>
          </cell>
          <cell r="WW65">
            <v>1874.6138743794579</v>
          </cell>
          <cell r="WX65">
            <v>14.473746010948849</v>
          </cell>
          <cell r="WY65">
            <v>1613.3348117144581</v>
          </cell>
          <cell r="WZ65">
            <v>1506.253666257199</v>
          </cell>
          <cell r="XA65">
            <v>2818117.9655886418</v>
          </cell>
          <cell r="XB65">
            <v>1505.1633557986279</v>
          </cell>
          <cell r="XC65">
            <v>2821600.1099876538</v>
          </cell>
          <cell r="XD65">
            <v>142.79460723997749</v>
          </cell>
          <cell r="XE65">
            <v>0</v>
          </cell>
          <cell r="XF65" t="e">
            <v>#N/A</v>
          </cell>
          <cell r="XG65">
            <v>2198.0555291159922</v>
          </cell>
          <cell r="XH65">
            <v>2858.710296065899</v>
          </cell>
          <cell r="XI65">
            <v>-7.257542862668604</v>
          </cell>
          <cell r="XJ65">
            <v>-7.2256473051043439</v>
          </cell>
          <cell r="XK65">
            <v>-7.2537250770674717</v>
          </cell>
          <cell r="XL65">
            <v>6.9737066579232204E-2</v>
          </cell>
          <cell r="XM65" t="e">
            <v>#N/A</v>
          </cell>
          <cell r="XN65" t="e">
            <v>#N/A</v>
          </cell>
          <cell r="XO65" t="e">
            <v>#N/A</v>
          </cell>
          <cell r="XP65" t="e">
            <v>#N/A</v>
          </cell>
          <cell r="XQ65" t="e">
            <v>#N/A</v>
          </cell>
          <cell r="XR65" t="e">
            <v>#N/A</v>
          </cell>
          <cell r="XS65" t="e">
            <v>#N/A</v>
          </cell>
          <cell r="XT65" t="e">
            <v>#N/A</v>
          </cell>
          <cell r="XU65" t="e">
            <v>#N/A</v>
          </cell>
          <cell r="XV65">
            <v>1870.945132761879</v>
          </cell>
          <cell r="XW65">
            <v>-0.104992254535341</v>
          </cell>
          <cell r="XX65">
            <v>74.463374113689312</v>
          </cell>
          <cell r="XY65">
            <v>-0.81902993373957156</v>
          </cell>
          <cell r="XZ65">
            <v>-0.27397440480254609</v>
          </cell>
          <cell r="YA65">
            <v>75.078287764217393</v>
          </cell>
          <cell r="YB65">
            <v>73.949522165583389</v>
          </cell>
          <cell r="YC65">
            <v>59.6759329066983</v>
          </cell>
          <cell r="YD65">
            <v>59.73097064600514</v>
          </cell>
          <cell r="YE65">
            <v>0.87269401214129516</v>
          </cell>
          <cell r="YF65">
            <v>4.5879591568542821E-3</v>
          </cell>
          <cell r="YG65">
            <v>5.7724009999999986</v>
          </cell>
          <cell r="YH65">
            <v>5.9735006666666663</v>
          </cell>
          <cell r="YI65">
            <v>1452.037120330682</v>
          </cell>
          <cell r="YJ65">
            <v>11.94970235276765</v>
          </cell>
          <cell r="YK65">
            <v>336.29891979351532</v>
          </cell>
          <cell r="YL65">
            <v>557.03634986510167</v>
          </cell>
          <cell r="YM65">
            <v>808203.67712104449</v>
          </cell>
          <cell r="YN65">
            <v>556.90761370263442</v>
          </cell>
          <cell r="YO65">
            <v>808650.52769100503</v>
          </cell>
          <cell r="YP65">
            <v>162.75255937705859</v>
          </cell>
          <cell r="YQ65">
            <v>0</v>
          </cell>
          <cell r="YR65" t="e">
            <v>#N/A</v>
          </cell>
          <cell r="YS65">
            <v>563.02269351453651</v>
          </cell>
          <cell r="YT65">
            <v>725.07196238538359</v>
          </cell>
          <cell r="YU65">
            <v>-6.3140028498786984</v>
          </cell>
          <cell r="YV65">
            <v>-6.3047668285144418</v>
          </cell>
          <cell r="YW65">
            <v>-6.3054195442993066</v>
          </cell>
          <cell r="YX65">
            <v>5.6638270029768442E-2</v>
          </cell>
          <cell r="YY65" t="e">
            <v>#N/A</v>
          </cell>
          <cell r="YZ65" t="e">
            <v>#N/A</v>
          </cell>
          <cell r="ZA65" t="e">
            <v>#N/A</v>
          </cell>
          <cell r="ZB65" t="e">
            <v>#N/A</v>
          </cell>
          <cell r="ZC65" t="e">
            <v>#N/A</v>
          </cell>
          <cell r="ZD65" t="e">
            <v>#N/A</v>
          </cell>
          <cell r="ZE65" t="e">
            <v>#N/A</v>
          </cell>
          <cell r="ZF65" t="e">
            <v>#N/A</v>
          </cell>
          <cell r="ZG65" t="e">
            <v>#N/A</v>
          </cell>
          <cell r="ZH65">
            <v>1450.8993485196579</v>
          </cell>
          <cell r="ZI65">
            <v>-5.7044796206051629E-2</v>
          </cell>
          <cell r="ZJ65">
            <v>34.277800031828008</v>
          </cell>
          <cell r="ZK65">
            <v>-0.2432408962416292</v>
          </cell>
          <cell r="ZL65">
            <v>-0.32212567909528639</v>
          </cell>
          <cell r="ZM65">
            <v>34.361380962843029</v>
          </cell>
          <cell r="ZN65">
            <v>34.896478438693023</v>
          </cell>
          <cell r="ZO65">
            <v>69.653570941014223</v>
          </cell>
          <cell r="ZP65">
            <v>69.672081917360785</v>
          </cell>
          <cell r="ZQ65">
            <v>1.681219735224726</v>
          </cell>
          <cell r="ZR65">
            <v>1.3895248546694989</v>
          </cell>
          <cell r="ZS65">
            <v>6.4287824999999996</v>
          </cell>
          <cell r="ZT65">
            <v>6.4630134999999997</v>
          </cell>
          <cell r="ZU65">
            <v>1857.489618007957</v>
          </cell>
          <cell r="ZV65">
            <v>8.0371657172078681</v>
          </cell>
          <cell r="ZW65">
            <v>930.99228729186768</v>
          </cell>
          <cell r="ZX65">
            <v>871.14081805009835</v>
          </cell>
          <cell r="ZY65">
            <v>1615915.5027235181</v>
          </cell>
          <cell r="ZZ65">
            <v>870.59076383699471</v>
          </cell>
          <cell r="AAA65">
            <v>1617113.305360835</v>
          </cell>
          <cell r="AAB65">
            <v>93.015252116162088</v>
          </cell>
          <cell r="AAC65">
            <v>0</v>
          </cell>
          <cell r="AAD65" t="e">
            <v>#N/A</v>
          </cell>
          <cell r="AAE65">
            <v>1336.248697715296</v>
          </cell>
          <cell r="AAF65">
            <v>1787.5830724944919</v>
          </cell>
          <cell r="AAG65">
            <v>-7.344468887939156</v>
          </cell>
          <cell r="AAH65">
            <v>-7.3274877153370319</v>
          </cell>
          <cell r="AAI65">
            <v>-7.3415518797289936</v>
          </cell>
          <cell r="AAJ65">
            <v>6.6529761931199694E-2</v>
          </cell>
          <cell r="AAK65" t="e">
            <v>#N/A</v>
          </cell>
          <cell r="AAL65" t="e">
            <v>#N/A</v>
          </cell>
          <cell r="AAM65" t="e">
            <v>#N/A</v>
          </cell>
          <cell r="AAN65" t="e">
            <v>#N/A</v>
          </cell>
          <cell r="AAO65" t="e">
            <v>#N/A</v>
          </cell>
          <cell r="AAP65" t="e">
            <v>#N/A</v>
          </cell>
          <cell r="AAQ65" t="e">
            <v>#N/A</v>
          </cell>
          <cell r="AAR65" t="e">
            <v>#N/A</v>
          </cell>
          <cell r="AAS65" t="e">
            <v>#N/A</v>
          </cell>
          <cell r="AAT65">
            <v>1854.9417835115021</v>
          </cell>
          <cell r="AAU65">
            <v>-0.29277062846149171</v>
          </cell>
          <cell r="AAV65">
            <v>23.215621898352449</v>
          </cell>
          <cell r="AAW65">
            <v>-0.34165893355161769</v>
          </cell>
          <cell r="AAX65">
            <v>0.14335573097015161</v>
          </cell>
          <cell r="AAY65">
            <v>23.295212071484471</v>
          </cell>
          <cell r="AAZ65">
            <v>22.645304074906171</v>
          </cell>
          <cell r="ABA65">
            <v>76.664939064694082</v>
          </cell>
          <cell r="ABB65">
            <v>76.713500833264334</v>
          </cell>
          <cell r="ABC65">
            <v>1.6081833522328279</v>
          </cell>
          <cell r="ABD65">
            <v>1.3502749350509551</v>
          </cell>
          <cell r="ABE65">
            <v>3.47499</v>
          </cell>
          <cell r="ABF65">
            <v>3.3529923333333329</v>
          </cell>
          <cell r="ABG65">
            <v>1840.9399951143321</v>
          </cell>
          <cell r="ABH65">
            <v>4.4289859733454069</v>
          </cell>
          <cell r="ABI65">
            <v>377.12253929938259</v>
          </cell>
          <cell r="ABJ65">
            <v>364.01756877098302</v>
          </cell>
          <cell r="ABK65">
            <v>671414.39345990727</v>
          </cell>
          <cell r="ABL65">
            <v>364.2469250327606</v>
          </cell>
          <cell r="ABM65">
            <v>670556.73239022074</v>
          </cell>
          <cell r="ABN65">
            <v>39.361689837566132</v>
          </cell>
          <cell r="ABO65">
            <v>0</v>
          </cell>
          <cell r="ABP65" t="e">
            <v>#N/A</v>
          </cell>
          <cell r="ABQ65">
            <v>491.59865630308389</v>
          </cell>
          <cell r="ABR65">
            <v>620.70551304782646</v>
          </cell>
          <cell r="ABS65">
            <v>-6.8609634753120972</v>
          </cell>
          <cell r="ABT65">
            <v>-6.8625902729766821</v>
          </cell>
          <cell r="ABU65">
            <v>-6.8583718733142627</v>
          </cell>
          <cell r="ABV65">
            <v>7.0202443374587475E-2</v>
          </cell>
          <cell r="ABW65" t="e">
            <v>#N/A</v>
          </cell>
          <cell r="ABX65" t="e">
            <v>#N/A</v>
          </cell>
          <cell r="ABY65" t="e">
            <v>#N/A</v>
          </cell>
          <cell r="ABZ65" t="e">
            <v>#N/A</v>
          </cell>
          <cell r="ACA65" t="e">
            <v>#N/A</v>
          </cell>
          <cell r="ACB65" t="e">
            <v>#N/A</v>
          </cell>
          <cell r="ACC65" t="e">
            <v>#N/A</v>
          </cell>
          <cell r="ACD65" t="e">
            <v>#N/A</v>
          </cell>
          <cell r="ACE65" t="e">
            <v>#N/A</v>
          </cell>
          <cell r="ACF65">
            <v>1844.456012732504</v>
          </cell>
          <cell r="ACG65">
            <v>0.49962426192386999</v>
          </cell>
          <cell r="ACH65">
            <v>975.96941095473926</v>
          </cell>
          <cell r="ACI65">
            <v>-0.40354905390117912</v>
          </cell>
          <cell r="ACJ65">
            <v>-6.4804177422173037E-2</v>
          </cell>
          <cell r="ACK65">
            <v>979.92388451967008</v>
          </cell>
          <cell r="ACL65">
            <v>968.29542681821124</v>
          </cell>
          <cell r="ACM65">
            <v>79.634150054355359</v>
          </cell>
          <cell r="ACN65">
            <v>79.663772016367048</v>
          </cell>
          <cell r="ACO65">
            <v>0.59303551143541355</v>
          </cell>
          <cell r="ACP65">
            <v>0.40195112995133903</v>
          </cell>
          <cell r="ACQ65">
            <v>3.0375035000000001</v>
          </cell>
          <cell r="ACR65">
            <v>3.3307345000000002</v>
          </cell>
          <cell r="ACS65">
            <v>1440.0292345621231</v>
          </cell>
          <cell r="ACT65">
            <v>192.77539954678841</v>
          </cell>
          <cell r="ACU65">
            <v>10951.68213658204</v>
          </cell>
          <cell r="ACV65">
            <v>10619.02440837448</v>
          </cell>
          <cell r="ACW65">
            <v>15290108.423865439</v>
          </cell>
          <cell r="ACX65">
            <v>10582.974073029891</v>
          </cell>
          <cell r="ACY65">
            <v>15239792.053776011</v>
          </cell>
          <cell r="ACZ65">
            <v>2500.744552799903</v>
          </cell>
          <cell r="ADA65">
            <v>0</v>
          </cell>
          <cell r="ADB65" t="e">
            <v>#N/A</v>
          </cell>
          <cell r="ADC65">
            <v>13747.38084750995</v>
          </cell>
          <cell r="ADD65">
            <v>18353.149867732081</v>
          </cell>
          <cell r="ADE65">
            <v>-6.6057123821723964</v>
          </cell>
          <cell r="ADF65">
            <v>-6.5989761847866291</v>
          </cell>
          <cell r="ADG65">
            <v>-6.6038112607592669</v>
          </cell>
          <cell r="ADH65">
            <v>6.3768756185714925E-2</v>
          </cell>
          <cell r="ADI65" t="e">
            <v>#N/A</v>
          </cell>
          <cell r="ADJ65" t="e">
            <v>#N/A</v>
          </cell>
          <cell r="ADK65" t="e">
            <v>#N/A</v>
          </cell>
          <cell r="ADL65" t="e">
            <v>#N/A</v>
          </cell>
          <cell r="ADM65" t="e">
            <v>#N/A</v>
          </cell>
          <cell r="ADN65" t="e">
            <v>#N/A</v>
          </cell>
          <cell r="ADO65" t="e">
            <v>#N/A</v>
          </cell>
          <cell r="ADP65" t="e">
            <v>#N/A</v>
          </cell>
          <cell r="ADQ65" t="e">
            <v>#N/A</v>
          </cell>
          <cell r="ADR65">
            <v>1439.8788283985109</v>
          </cell>
          <cell r="ADS65">
            <v>-2.1437481060093688E-3</v>
          </cell>
          <cell r="ADT65">
            <v>3042.6884558954821</v>
          </cell>
          <cell r="ADU65">
            <v>-1.561294879393049E-3</v>
          </cell>
          <cell r="ADV65">
            <v>5.639001396064991E-2</v>
          </cell>
          <cell r="ADW65">
            <v>3042.7359619762492</v>
          </cell>
          <cell r="ADX65">
            <v>3042.7093832985088</v>
          </cell>
          <cell r="ADY65">
            <v>60.267063009909108</v>
          </cell>
          <cell r="ADZ65">
            <v>60.203801187539042</v>
          </cell>
          <cell r="AEA65">
            <v>1.8641386920596581</v>
          </cell>
          <cell r="AEB65">
            <v>1.8926234929931061</v>
          </cell>
          <cell r="AEC65">
            <v>2.8354430000000002</v>
          </cell>
          <cell r="AED65">
            <v>2.825669</v>
          </cell>
          <cell r="AEE65">
            <v>1973.4343665265401</v>
          </cell>
          <cell r="AEF65">
            <v>538.30696962742411</v>
          </cell>
          <cell r="AEG65">
            <v>17570.989503096651</v>
          </cell>
          <cell r="AEH65">
            <v>17072.77411120036</v>
          </cell>
          <cell r="AEI65">
            <v>33746400.192369767</v>
          </cell>
          <cell r="AEJ65">
            <v>17092.433281246591</v>
          </cell>
          <cell r="AEK65">
            <v>33730795.244774006</v>
          </cell>
          <cell r="AEL65">
            <v>6043.1512739438249</v>
          </cell>
          <cell r="AEM65">
            <v>0</v>
          </cell>
          <cell r="AEN65" t="e">
            <v>#N/A</v>
          </cell>
          <cell r="AEO65">
            <v>29185.847332732032</v>
          </cell>
          <cell r="AEP65">
            <v>37073.687182737303</v>
          </cell>
          <cell r="AEQ65">
            <v>-6.2938907063641443</v>
          </cell>
          <cell r="AER65">
            <v>-6.2862600174335892</v>
          </cell>
          <cell r="AES65">
            <v>-6.2941757346005742</v>
          </cell>
          <cell r="AET65">
            <v>6.2697844653416879E-2</v>
          </cell>
          <cell r="AEU65" t="e">
            <v>#N/A</v>
          </cell>
          <cell r="AEV65" t="e">
            <v>#N/A</v>
          </cell>
          <cell r="AEW65" t="e">
            <v>#N/A</v>
          </cell>
          <cell r="AEX65" t="e">
            <v>#N/A</v>
          </cell>
          <cell r="AEY65" t="e">
            <v>#N/A</v>
          </cell>
          <cell r="AEZ65" t="e">
            <v>#N/A</v>
          </cell>
          <cell r="AFA65" t="e">
            <v>#N/A</v>
          </cell>
          <cell r="AFB65" t="e">
            <v>#N/A</v>
          </cell>
          <cell r="AFC65" t="e">
            <v>#N/A</v>
          </cell>
          <cell r="AFD65">
            <v>1976.6207865557651</v>
          </cell>
          <cell r="AFE65">
            <v>-0.29481415264814848</v>
          </cell>
          <cell r="AFF65">
            <v>252.6448393335497</v>
          </cell>
          <cell r="AFG65">
            <v>0.14738847014414971</v>
          </cell>
          <cell r="AFH65">
            <v>0.6676766954638369</v>
          </cell>
          <cell r="AFI65">
            <v>252.27301799174521</v>
          </cell>
          <cell r="AFJ65">
            <v>252.27930125550429</v>
          </cell>
          <cell r="AFK65">
            <v>70.448093526152689</v>
          </cell>
          <cell r="AFL65">
            <v>70.390112252267699</v>
          </cell>
          <cell r="AFM65">
            <v>0.86180063453697997</v>
          </cell>
          <cell r="AFN65">
            <v>0.94837626890331705</v>
          </cell>
          <cell r="AFO65">
            <v>5.9915925000000003</v>
          </cell>
          <cell r="AFP65">
            <v>6.0980341666666673</v>
          </cell>
          <cell r="AFQ65">
            <v>1873.459737577027</v>
          </cell>
          <cell r="AFR65">
            <v>51.382103781637312</v>
          </cell>
          <cell r="AFS65">
            <v>5694.8041508876613</v>
          </cell>
          <cell r="AFT65">
            <v>5353.5946924933878</v>
          </cell>
          <cell r="AFU65">
            <v>10017299.10151385</v>
          </cell>
          <cell r="AFV65">
            <v>5351.9378823053821</v>
          </cell>
          <cell r="AFW65">
            <v>10026640.14051239</v>
          </cell>
          <cell r="AFX65">
            <v>647.40836941242696</v>
          </cell>
          <cell r="AFY65">
            <v>0</v>
          </cell>
          <cell r="AFZ65" t="e">
            <v>#N/A</v>
          </cell>
          <cell r="AGA65">
            <v>8090.3467385850017</v>
          </cell>
          <cell r="AGB65">
            <v>10836.6010319917</v>
          </cell>
          <cell r="AGC65">
            <v>-7.2120488186467382</v>
          </cell>
          <cell r="AGD65">
            <v>-7.2093316029449976</v>
          </cell>
          <cell r="AGE65">
            <v>-7.2129157816673573</v>
          </cell>
          <cell r="AGF65">
            <v>6.9074433237797439E-2</v>
          </cell>
          <cell r="AGG65" t="e">
            <v>#N/A</v>
          </cell>
          <cell r="AGH65" t="e">
            <v>#N/A</v>
          </cell>
          <cell r="AGI65" t="e">
            <v>#N/A</v>
          </cell>
          <cell r="AGJ65" t="e">
            <v>#N/A</v>
          </cell>
          <cell r="AGK65" t="e">
            <v>#N/A</v>
          </cell>
          <cell r="AGL65" t="e">
            <v>#N/A</v>
          </cell>
          <cell r="AGM65" t="e">
            <v>#N/A</v>
          </cell>
          <cell r="AGN65" t="e">
            <v>#N/A</v>
          </cell>
          <cell r="AGO65" t="e">
            <v>#N/A</v>
          </cell>
          <cell r="AGP65">
            <v>1871.1351301135539</v>
          </cell>
          <cell r="AGQ65">
            <v>9.6366126052727097E-2</v>
          </cell>
          <cell r="AGR65">
            <v>1299.609664599092</v>
          </cell>
          <cell r="AGS65">
            <v>-0.4952656152470869</v>
          </cell>
          <cell r="AGT65">
            <v>-0.31016553959113402</v>
          </cell>
          <cell r="AGU65">
            <v>1306.078220935618</v>
          </cell>
          <cell r="AGV65">
            <v>1307.3148281699939</v>
          </cell>
          <cell r="AGW65">
            <v>62.881316749467672</v>
          </cell>
          <cell r="AGX65">
            <v>62.777007413001769</v>
          </cell>
          <cell r="AGY65">
            <v>0.73867879143971749</v>
          </cell>
          <cell r="AGZ65">
            <v>3.0464457358903019E-2</v>
          </cell>
          <cell r="AHA65">
            <v>5.3177585000000001</v>
          </cell>
          <cell r="AHB65">
            <v>5.2737811666666667</v>
          </cell>
          <cell r="AHC65">
            <v>1833.9113813090589</v>
          </cell>
          <cell r="AHD65">
            <v>315.85456273130683</v>
          </cell>
          <cell r="AHE65">
            <v>9023.432511937348</v>
          </cell>
          <cell r="AHF65">
            <v>8543.5881625420352</v>
          </cell>
          <cell r="AHG65">
            <v>15650909.325211899</v>
          </cell>
          <cell r="AHH65">
            <v>8561.758919437063</v>
          </cell>
          <cell r="AHI65">
            <v>15701507.12637998</v>
          </cell>
          <cell r="AHJ65">
            <v>3366.7201141563869</v>
          </cell>
          <cell r="AHK65">
            <v>0</v>
          </cell>
          <cell r="AHL65" t="e">
            <v>#N/A</v>
          </cell>
          <cell r="AHM65">
            <v>14373.78569604849</v>
          </cell>
          <cell r="AHN65">
            <v>18832.41452321125</v>
          </cell>
          <cell r="AHO65">
            <v>-6.4427974806364272</v>
          </cell>
          <cell r="AHP65">
            <v>-6.3926341299358258</v>
          </cell>
          <cell r="AHQ65">
            <v>-6.4357345248942686</v>
          </cell>
          <cell r="AHR65">
            <v>4.7054544982140942E-2</v>
          </cell>
          <cell r="AHS65" t="e">
            <v>#N/A</v>
          </cell>
          <cell r="AHT65" t="e">
            <v>#N/A</v>
          </cell>
          <cell r="AHU65" t="e">
            <v>#N/A</v>
          </cell>
          <cell r="AHV65" t="e">
            <v>#N/A</v>
          </cell>
          <cell r="AHW65" t="e">
            <v>#N/A</v>
          </cell>
          <cell r="AHX65" t="e">
            <v>#N/A</v>
          </cell>
          <cell r="AHY65" t="e">
            <v>#N/A</v>
          </cell>
          <cell r="AHZ65" t="e">
            <v>#N/A</v>
          </cell>
          <cell r="AIA65" t="e">
            <v>#N/A</v>
          </cell>
          <cell r="AIB65">
            <v>1831.889485711723</v>
          </cell>
          <cell r="AIC65">
            <v>-2.756288037883969E-2</v>
          </cell>
          <cell r="AID65">
            <v>5857.2753351798401</v>
          </cell>
          <cell r="AIE65">
            <v>-0.45909464114779469</v>
          </cell>
          <cell r="AIF65">
            <v>-7.206965727478698E-2</v>
          </cell>
          <cell r="AIG65">
            <v>5884.2897942950549</v>
          </cell>
          <cell r="AIH65">
            <v>5746.0964125974924</v>
          </cell>
          <cell r="AII65">
            <v>78.630546629317379</v>
          </cell>
          <cell r="AIJ65">
            <v>78.643818740206214</v>
          </cell>
          <cell r="AIK65">
            <v>0.62573529580820519</v>
          </cell>
          <cell r="AIL65">
            <v>0.50263149928815309</v>
          </cell>
          <cell r="AIM65">
            <v>6.9049760000000013</v>
          </cell>
          <cell r="AIN65">
            <v>7.3926163333333346</v>
          </cell>
          <cell r="AIO65">
            <v>1584.234690527064</v>
          </cell>
          <cell r="AIP65">
            <v>1346.3927599037579</v>
          </cell>
          <cell r="AIQ65">
            <v>6106.3079504525294</v>
          </cell>
          <cell r="AIR65">
            <v>5684.6688519876907</v>
          </cell>
          <cell r="AIS65">
            <v>9003773.5323931687</v>
          </cell>
          <cell r="AIT65">
            <v>5653.9376990188312</v>
          </cell>
          <cell r="AIU65">
            <v>8957164.240864398</v>
          </cell>
          <cell r="AIV65">
            <v>20557.795079967371</v>
          </cell>
          <cell r="AIW65">
            <v>0</v>
          </cell>
          <cell r="AIX65" t="e">
            <v>#N/A</v>
          </cell>
          <cell r="AIY65">
            <v>7764.5109917973923</v>
          </cell>
          <cell r="AIZ65">
            <v>10815.863721418</v>
          </cell>
          <cell r="AJA65">
            <v>-5.2055853586656946</v>
          </cell>
          <cell r="AJB65">
            <v>-5.2003556529863353</v>
          </cell>
          <cell r="AJC65">
            <v>-5.2043573966930881</v>
          </cell>
          <cell r="AJD65">
            <v>5.0940281253249148E-2</v>
          </cell>
          <cell r="AJE65" t="e">
            <v>#N/A</v>
          </cell>
          <cell r="AJF65" t="e">
            <v>#N/A</v>
          </cell>
          <cell r="AJG65" t="e">
            <v>#N/A</v>
          </cell>
          <cell r="AJH65" t="e">
            <v>#N/A</v>
          </cell>
          <cell r="AJI65" t="e">
            <v>#N/A</v>
          </cell>
          <cell r="AJJ65" t="e">
            <v>#N/A</v>
          </cell>
          <cell r="AJK65" t="e">
            <v>#N/A</v>
          </cell>
          <cell r="AJL65" t="e">
            <v>#N/A</v>
          </cell>
          <cell r="AJM65" t="e">
            <v>#N/A</v>
          </cell>
          <cell r="AJN65">
            <v>1583.869485949903</v>
          </cell>
          <cell r="AJO65">
            <v>9.0127452349308967E-2</v>
          </cell>
          <cell r="AJP65">
            <v>58.423117378614471</v>
          </cell>
          <cell r="AJQ65">
            <v>0.39313209352226741</v>
          </cell>
          <cell r="AJR65">
            <v>0.13735723361305571</v>
          </cell>
          <cell r="AJS65">
            <v>58.194336764182033</v>
          </cell>
          <cell r="AJT65">
            <v>58.318677487504559</v>
          </cell>
          <cell r="AJU65">
            <v>73.110495755830627</v>
          </cell>
          <cell r="AJV65">
            <v>73.111271114911233</v>
          </cell>
          <cell r="AJW65">
            <v>1.504694967050568</v>
          </cell>
          <cell r="AJX65">
            <v>1.40180614989065</v>
          </cell>
          <cell r="AJY65">
            <v>5.1666805</v>
          </cell>
          <cell r="AJZ65">
            <v>4.704878166666667</v>
          </cell>
          <cell r="AKA65">
            <v>1594.539281725444</v>
          </cell>
          <cell r="AKB65">
            <v>11.65287971204113</v>
          </cell>
          <cell r="AKC65">
            <v>1171.649603448685</v>
          </cell>
          <cell r="AKD65">
            <v>1111.1142118589739</v>
          </cell>
          <cell r="AKE65">
            <v>1766767.5872855771</v>
          </cell>
          <cell r="AKF65">
            <v>1116.5130761048731</v>
          </cell>
          <cell r="AKG65">
            <v>1780323.958409331</v>
          </cell>
          <cell r="AKH65">
            <v>103.4422707074775</v>
          </cell>
          <cell r="AKI65">
            <v>0</v>
          </cell>
          <cell r="AKJ65" t="e">
            <v>#N/A</v>
          </cell>
          <cell r="AKK65">
            <v>1602.5567406797879</v>
          </cell>
          <cell r="AKL65">
            <v>2136.8108242139929</v>
          </cell>
          <cell r="AKM65">
            <v>-6.9109419712502769</v>
          </cell>
          <cell r="AKN65">
            <v>-6.9064889630281296</v>
          </cell>
          <cell r="AKO65">
            <v>-6.9098971851232749</v>
          </cell>
          <cell r="AKP65">
            <v>9.6165539876521156E-2</v>
          </cell>
          <cell r="AKQ65" t="e">
            <v>#N/A</v>
          </cell>
          <cell r="AKR65" t="e">
            <v>#N/A</v>
          </cell>
          <cell r="AKS65" t="e">
            <v>#N/A</v>
          </cell>
          <cell r="AKT65" t="e">
            <v>#N/A</v>
          </cell>
          <cell r="AKU65" t="e">
            <v>#N/A</v>
          </cell>
          <cell r="AKV65" t="e">
            <v>#N/A</v>
          </cell>
          <cell r="AKW65" t="e">
            <v>#N/A</v>
          </cell>
          <cell r="AKX65" t="e">
            <v>#N/A</v>
          </cell>
          <cell r="AKY65" t="e">
            <v>#N/A</v>
          </cell>
          <cell r="AKZ65">
            <v>1590.0863911457379</v>
          </cell>
          <cell r="ALA65">
            <v>-0.29894059097839148</v>
          </cell>
          <cell r="ALB65">
            <v>112.029753595599</v>
          </cell>
          <cell r="ALC65">
            <v>-0.45701557832411588</v>
          </cell>
          <cell r="ALD65">
            <v>-0.16952702520660609</v>
          </cell>
          <cell r="ALE65">
            <v>112.5440976543638</v>
          </cell>
          <cell r="ALF65">
            <v>111.99886912676421</v>
          </cell>
          <cell r="ALG65">
            <v>60.369847586112087</v>
          </cell>
          <cell r="ALH65">
            <v>60.36894226207005</v>
          </cell>
          <cell r="ALI65">
            <v>1.6265058596683699</v>
          </cell>
          <cell r="ALJ65">
            <v>0.98050317620206329</v>
          </cell>
          <cell r="ALK65">
            <v>5.3063855000000002</v>
          </cell>
          <cell r="ALL65">
            <v>5.2834588333333334</v>
          </cell>
          <cell r="ALM65">
            <v>1628.096304897429</v>
          </cell>
          <cell r="ALN65">
            <v>23.968451126908231</v>
          </cell>
          <cell r="ALO65">
            <v>2524.6575632709641</v>
          </cell>
          <cell r="ALP65">
            <v>2390.6895004089001</v>
          </cell>
          <cell r="ALQ65">
            <v>3882102.7806042731</v>
          </cell>
          <cell r="ALR65">
            <v>2391.3041809357801</v>
          </cell>
          <cell r="ALS65">
            <v>3893273.500867316</v>
          </cell>
          <cell r="ALT65">
            <v>169.0654845417321</v>
          </cell>
          <cell r="ALU65">
            <v>0</v>
          </cell>
          <cell r="ALV65" t="e">
            <v>#N/A</v>
          </cell>
          <cell r="ALW65">
            <v>4182.0470405313235</v>
          </cell>
          <cell r="ALX65">
            <v>5403.3847165594862</v>
          </cell>
          <cell r="ALY65">
            <v>-6.9404302208329014</v>
          </cell>
          <cell r="ALZ65">
            <v>-6.9128943566928456</v>
          </cell>
          <cell r="AMA65">
            <v>-6.9339819059013852</v>
          </cell>
          <cell r="AMB65">
            <v>0.1127358941709091</v>
          </cell>
          <cell r="AMC65" t="e">
            <v>#N/A</v>
          </cell>
          <cell r="AMD65" t="e">
            <v>#N/A</v>
          </cell>
          <cell r="AME65" t="e">
            <v>#N/A</v>
          </cell>
          <cell r="AMF65" t="e">
            <v>#N/A</v>
          </cell>
          <cell r="AMG65" t="e">
            <v>#N/A</v>
          </cell>
          <cell r="AMH65" t="e">
            <v>#N/A</v>
          </cell>
          <cell r="AMI65" t="e">
            <v>#N/A</v>
          </cell>
          <cell r="AMJ65" t="e">
            <v>#N/A</v>
          </cell>
          <cell r="AMK65" t="e">
            <v>#N/A</v>
          </cell>
          <cell r="AML65">
            <v>1623.842318268551</v>
          </cell>
          <cell r="AMM65">
            <v>-0.1438501456798025</v>
          </cell>
          <cell r="AMN65">
            <v>2572.5801876220762</v>
          </cell>
          <cell r="AMO65">
            <v>-0.2233299216976829</v>
          </cell>
          <cell r="AMP65">
            <v>0.1240039295537843</v>
          </cell>
          <cell r="AMQ65">
            <v>2578.33838872672</v>
          </cell>
          <cell r="AMR65">
            <v>2542.6145265084429</v>
          </cell>
          <cell r="AMS65">
            <v>69.090640162731944</v>
          </cell>
          <cell r="AMT65">
            <v>69.109237329014377</v>
          </cell>
          <cell r="AMU65">
            <v>0.65005445878343338</v>
          </cell>
          <cell r="AMV65">
            <v>0.49951363714582092</v>
          </cell>
          <cell r="AMW65">
            <v>4.1180349999999999</v>
          </cell>
          <cell r="AMX65">
            <v>4.2022589999999997</v>
          </cell>
          <cell r="AMY65">
            <v>1529.373647659193</v>
          </cell>
          <cell r="AMZ65">
            <v>444.17915473571452</v>
          </cell>
          <cell r="ANA65">
            <v>35967.762652206948</v>
          </cell>
          <cell r="ANB65">
            <v>34486.597597472137</v>
          </cell>
          <cell r="ANC65">
            <v>52741970.865327843</v>
          </cell>
          <cell r="AND65">
            <v>34447.031982177403</v>
          </cell>
          <cell r="ANE65">
            <v>52682382.953615539</v>
          </cell>
          <cell r="ANF65">
            <v>5510.0796387626242</v>
          </cell>
          <cell r="ANG65">
            <v>0</v>
          </cell>
          <cell r="ANH65" t="e">
            <v>#N/A</v>
          </cell>
          <cell r="ANI65">
            <v>52044.797544172106</v>
          </cell>
          <cell r="ANJ65">
            <v>70989.35893397301</v>
          </cell>
          <cell r="ANK65">
            <v>-6.7192169705362286</v>
          </cell>
          <cell r="ANL65">
            <v>-6.7046605492461389</v>
          </cell>
          <cell r="ANM65">
            <v>-6.7177159593532734</v>
          </cell>
          <cell r="ANN65">
            <v>6.9656400192466023E-2</v>
          </cell>
          <cell r="ANO65" t="e">
            <v>#N/A</v>
          </cell>
          <cell r="ANP65" t="e">
            <v>#N/A</v>
          </cell>
          <cell r="ANQ65" t="e">
            <v>#N/A</v>
          </cell>
          <cell r="ANR65" t="e">
            <v>#N/A</v>
          </cell>
          <cell r="ANS65" t="e">
            <v>#N/A</v>
          </cell>
          <cell r="ANT65" t="e">
            <v>#N/A</v>
          </cell>
          <cell r="ANU65" t="e">
            <v>#N/A</v>
          </cell>
          <cell r="ANV65" t="e">
            <v>#N/A</v>
          </cell>
          <cell r="ANW65" t="e">
            <v>#N/A</v>
          </cell>
          <cell r="ANX65">
            <v>1529.34689240535</v>
          </cell>
          <cell r="ANY65">
            <v>8.5630383127943688E-2</v>
          </cell>
          <cell r="ANZ65">
            <v>26378.555208353839</v>
          </cell>
          <cell r="AOA65">
            <v>-0.19308530390445</v>
          </cell>
          <cell r="AOB65">
            <v>-9.0340837512004057E-2</v>
          </cell>
          <cell r="AOC65">
            <v>26429.58685645631</v>
          </cell>
          <cell r="AOD65">
            <v>26515.448425936731</v>
          </cell>
          <cell r="AOE65">
            <v>71.199953325424829</v>
          </cell>
          <cell r="AOF65">
            <v>71.145354008177179</v>
          </cell>
          <cell r="AOG65">
            <v>1.1056821043636591</v>
          </cell>
          <cell r="AOH65">
            <v>0.96564071993290312</v>
          </cell>
          <cell r="AOI65">
            <v>4.0609719999999996</v>
          </cell>
          <cell r="AOJ65">
            <v>4.2022753333333327</v>
          </cell>
          <cell r="AOK65">
            <v>1676.313337748913</v>
          </cell>
          <cell r="AOL65">
            <v>5613.9587567900844</v>
          </cell>
          <cell r="AOM65">
            <v>183240.23375811279</v>
          </cell>
          <cell r="AON65">
            <v>175798.8991724613</v>
          </cell>
          <cell r="AOO65">
            <v>294728003.7164616</v>
          </cell>
          <cell r="AOP65">
            <v>175674.68984464469</v>
          </cell>
          <cell r="AOQ65">
            <v>294485825.69148141</v>
          </cell>
          <cell r="AOR65">
            <v>60360.674585334731</v>
          </cell>
          <cell r="AOS65">
            <v>0</v>
          </cell>
          <cell r="AOT65" t="e">
            <v>#N/A</v>
          </cell>
          <cell r="AOU65">
            <v>257557.55426707401</v>
          </cell>
          <cell r="AOV65">
            <v>348601.03607209388</v>
          </cell>
          <cell r="AOW65">
            <v>-6.3480078541558491</v>
          </cell>
          <cell r="AOX65">
            <v>-6.3475323006569946</v>
          </cell>
          <cell r="AOY65">
            <v>-6.3466094592280786</v>
          </cell>
          <cell r="AOZ65">
            <v>7.5246716287489079E-2</v>
          </cell>
          <cell r="APA65" t="e">
            <v>#N/A</v>
          </cell>
          <cell r="APB65" t="e">
            <v>#N/A</v>
          </cell>
          <cell r="APC65" t="e">
            <v>#N/A</v>
          </cell>
          <cell r="APD65" t="e">
            <v>#N/A</v>
          </cell>
          <cell r="APE65" t="e">
            <v>#N/A</v>
          </cell>
          <cell r="APF65" t="e">
            <v>#N/A</v>
          </cell>
          <cell r="APG65" t="e">
            <v>#N/A</v>
          </cell>
          <cell r="APH65" t="e">
            <v>#N/A</v>
          </cell>
          <cell r="API65" t="e">
            <v>#N/A</v>
          </cell>
          <cell r="APJ65">
            <v>1676.5065373209709</v>
          </cell>
          <cell r="APK65">
            <v>-2.9414657239967831E-2</v>
          </cell>
        </row>
        <row r="66">
          <cell r="A66">
            <v>2029</v>
          </cell>
          <cell r="B66">
            <v>426.86313396864762</v>
          </cell>
          <cell r="C66">
            <v>0</v>
          </cell>
          <cell r="D66">
            <v>-0.11495508613252881</v>
          </cell>
          <cell r="E66">
            <v>426.86313396864762</v>
          </cell>
          <cell r="F66">
            <v>431.00366886185759</v>
          </cell>
          <cell r="G66">
            <v>72.91045158837953</v>
          </cell>
          <cell r="H66">
            <v>72.91045158837953</v>
          </cell>
          <cell r="I66">
            <v>0.60536328288671726</v>
          </cell>
          <cell r="J66">
            <v>0.2424627584954209</v>
          </cell>
          <cell r="K66">
            <v>4.7636184999999998</v>
          </cell>
          <cell r="L66">
            <v>4.7636184999999998</v>
          </cell>
          <cell r="M66">
            <v>1503.2274732645119</v>
          </cell>
          <cell r="N66">
            <v>100.7003333842224</v>
          </cell>
          <cell r="O66">
            <v>5120.7091527104494</v>
          </cell>
          <cell r="P66">
            <v>4876.7781041807411</v>
          </cell>
          <cell r="Q66">
            <v>7330906.8272193111</v>
          </cell>
          <cell r="R66">
            <v>4876.7781041807411</v>
          </cell>
          <cell r="S66">
            <v>7330906.8272193111</v>
          </cell>
          <cell r="T66">
            <v>1418.968975317016</v>
          </cell>
          <cell r="U66">
            <v>0</v>
          </cell>
          <cell r="V66" t="e">
            <v>#N/A</v>
          </cell>
          <cell r="W66">
            <v>7023.2854702638933</v>
          </cell>
          <cell r="X66">
            <v>9337.2773940224906</v>
          </cell>
          <cell r="Y66">
            <v>-6.7586729595600286</v>
          </cell>
          <cell r="Z66">
            <v>-6.7453175530049014</v>
          </cell>
          <cell r="AA66">
            <v>-6.7586729595600277</v>
          </cell>
          <cell r="AB66">
            <v>6.2213270203551378E-2</v>
          </cell>
          <cell r="AC66" t="e">
            <v>#N/A</v>
          </cell>
          <cell r="AD66" t="e">
            <v>#N/A</v>
          </cell>
          <cell r="AE66" t="e">
            <v>#N/A</v>
          </cell>
          <cell r="AF66" t="e">
            <v>#N/A</v>
          </cell>
          <cell r="AG66" t="e">
            <v>#N/A</v>
          </cell>
          <cell r="AH66" t="e">
            <v>#N/A</v>
          </cell>
          <cell r="AI66" t="e">
            <v>#N/A</v>
          </cell>
          <cell r="AJ66" t="e">
            <v>#N/A</v>
          </cell>
          <cell r="AK66" t="e">
            <v>#N/A</v>
          </cell>
          <cell r="AL66">
            <v>1503.2274732645119</v>
          </cell>
          <cell r="AM66">
            <v>-0.41921017342306799</v>
          </cell>
          <cell r="AN66">
            <v>558.33413088227815</v>
          </cell>
          <cell r="AO66">
            <v>0</v>
          </cell>
          <cell r="AP66">
            <v>-0.2353403943172849</v>
          </cell>
          <cell r="AQ66">
            <v>558.33413088227815</v>
          </cell>
          <cell r="AR66">
            <v>551.02366135868249</v>
          </cell>
          <cell r="AS66">
            <v>62.252539494966882</v>
          </cell>
          <cell r="AT66">
            <v>62.252539494966882</v>
          </cell>
          <cell r="AU66">
            <v>0.73373818645876554</v>
          </cell>
          <cell r="AV66">
            <v>0.31482774424294041</v>
          </cell>
          <cell r="AW66">
            <v>5.4013784999999999</v>
          </cell>
          <cell r="AX66">
            <v>5.4013784999999999</v>
          </cell>
          <cell r="AY66">
            <v>1606.033888543355</v>
          </cell>
          <cell r="AZ66">
            <v>126.48913316627269</v>
          </cell>
          <cell r="BA66">
            <v>5544.6397550661932</v>
          </cell>
          <cell r="BB66">
            <v>5245.1527754335957</v>
          </cell>
          <cell r="BC66">
            <v>8423893.1079335883</v>
          </cell>
          <cell r="BD66">
            <v>5245.1527754335957</v>
          </cell>
          <cell r="BE66">
            <v>8423893.1079335883</v>
          </cell>
          <cell r="BF66">
            <v>1527.570351098153</v>
          </cell>
          <cell r="BG66">
            <v>0</v>
          </cell>
          <cell r="BH66" t="e">
            <v>#N/A</v>
          </cell>
          <cell r="BI66">
            <v>8906.6884661218955</v>
          </cell>
          <cell r="BJ66">
            <v>12060.561112576061</v>
          </cell>
          <cell r="BK66">
            <v>-6.6063229456071726</v>
          </cell>
          <cell r="BL66">
            <v>-6.5988737990115762</v>
          </cell>
          <cell r="BM66">
            <v>-6.6063229456072063</v>
          </cell>
          <cell r="BN66">
            <v>7.0922269299031393E-2</v>
          </cell>
          <cell r="BO66" t="e">
            <v>#N/A</v>
          </cell>
          <cell r="BP66" t="e">
            <v>#N/A</v>
          </cell>
          <cell r="BQ66" t="e">
            <v>#N/A</v>
          </cell>
          <cell r="BR66" t="e">
            <v>#N/A</v>
          </cell>
          <cell r="BS66" t="e">
            <v>#N/A</v>
          </cell>
          <cell r="BT66" t="e">
            <v>#N/A</v>
          </cell>
          <cell r="BU66" t="e">
            <v>#N/A</v>
          </cell>
          <cell r="BV66" t="e">
            <v>#N/A</v>
          </cell>
          <cell r="BW66" t="e">
            <v>#N/A</v>
          </cell>
          <cell r="BX66">
            <v>1606.033888543355</v>
          </cell>
          <cell r="BY66">
            <v>-4.4233432759066549E-2</v>
          </cell>
          <cell r="BZ66">
            <v>160.61405153620771</v>
          </cell>
          <cell r="CA66">
            <v>0</v>
          </cell>
          <cell r="CB66">
            <v>-8.5564684744909858E-2</v>
          </cell>
          <cell r="CC66">
            <v>160.61405153620771</v>
          </cell>
          <cell r="CD66">
            <v>155.39481547811221</v>
          </cell>
          <cell r="CE66">
            <v>78.502521492226066</v>
          </cell>
          <cell r="CF66">
            <v>78.502521492226066</v>
          </cell>
          <cell r="CG66">
            <v>1.598257021473426</v>
          </cell>
          <cell r="CH66">
            <v>1.4302709360234369</v>
          </cell>
          <cell r="CI66">
            <v>3.8132830000000002</v>
          </cell>
          <cell r="CJ66">
            <v>3.8132830000000002</v>
          </cell>
          <cell r="CK66">
            <v>1636.572456605885</v>
          </cell>
          <cell r="CL66">
            <v>30.03732297568283</v>
          </cell>
          <cell r="CM66">
            <v>3658.1798850832938</v>
          </cell>
          <cell r="CN66">
            <v>3518.6831334159929</v>
          </cell>
          <cell r="CO66">
            <v>5758579.8996723024</v>
          </cell>
          <cell r="CP66">
            <v>3518.6831334159929</v>
          </cell>
          <cell r="CQ66">
            <v>5758579.8996723024</v>
          </cell>
          <cell r="CR66">
            <v>383.53724357675708</v>
          </cell>
          <cell r="CS66">
            <v>0</v>
          </cell>
          <cell r="CT66" t="e">
            <v>#N/A</v>
          </cell>
          <cell r="CU66">
            <v>4659.9520824889114</v>
          </cell>
          <cell r="CV66">
            <v>6254.255872269262</v>
          </cell>
          <cell r="CW66">
            <v>-7.1213295112759747</v>
          </cell>
          <cell r="CX66">
            <v>-7.1261243029063124</v>
          </cell>
          <cell r="CY66">
            <v>-7.1213295112759747</v>
          </cell>
          <cell r="CZ66">
            <v>4.8530867175990207E-2</v>
          </cell>
          <cell r="DA66" t="e">
            <v>#N/A</v>
          </cell>
          <cell r="DB66" t="e">
            <v>#N/A</v>
          </cell>
          <cell r="DC66" t="e">
            <v>#N/A</v>
          </cell>
          <cell r="DD66" t="e">
            <v>#N/A</v>
          </cell>
          <cell r="DE66" t="e">
            <v>#N/A</v>
          </cell>
          <cell r="DF66" t="e">
            <v>#N/A</v>
          </cell>
          <cell r="DG66" t="e">
            <v>#N/A</v>
          </cell>
          <cell r="DH66" t="e">
            <v>#N/A</v>
          </cell>
          <cell r="DI66" t="e">
            <v>#N/A</v>
          </cell>
          <cell r="DJ66">
            <v>1636.572456605885</v>
          </cell>
          <cell r="DK66">
            <v>0.1344686330942757</v>
          </cell>
          <cell r="DL66">
            <v>31.432638473912899</v>
          </cell>
          <cell r="DM66">
            <v>0</v>
          </cell>
          <cell r="DN66">
            <v>-0.39621188530614138</v>
          </cell>
          <cell r="DO66">
            <v>31.432638473912899</v>
          </cell>
          <cell r="DP66">
            <v>31.9576069953333</v>
          </cell>
          <cell r="DQ66">
            <v>69.848664805124955</v>
          </cell>
          <cell r="DR66">
            <v>69.848664805124955</v>
          </cell>
          <cell r="DS66">
            <v>0.79351265870855059</v>
          </cell>
          <cell r="DT66">
            <v>0.84659009676562036</v>
          </cell>
          <cell r="DU66">
            <v>6.5836209999999991</v>
          </cell>
          <cell r="DV66">
            <v>6.5836209999999991</v>
          </cell>
          <cell r="DW66">
            <v>1861.04113896527</v>
          </cell>
          <cell r="DX66">
            <v>6.5108372063717486</v>
          </cell>
          <cell r="DY66">
            <v>537.16614949152188</v>
          </cell>
          <cell r="DZ66">
            <v>501.80116606870672</v>
          </cell>
          <cell r="EA66">
            <v>933872.61363460671</v>
          </cell>
          <cell r="EB66">
            <v>501.80116606870678</v>
          </cell>
          <cell r="EC66">
            <v>933872.61363460682</v>
          </cell>
          <cell r="ED66">
            <v>78.365159653552183</v>
          </cell>
          <cell r="EE66">
            <v>0</v>
          </cell>
          <cell r="EF66" t="e">
            <v>#N/A</v>
          </cell>
          <cell r="EG66">
            <v>769.04283137006917</v>
          </cell>
          <cell r="EH66">
            <v>1006.475871133192</v>
          </cell>
          <cell r="EI66">
            <v>-7.0142479657903909</v>
          </cell>
          <cell r="EJ66">
            <v>-7.0141998519033386</v>
          </cell>
          <cell r="EK66">
            <v>-7.0142479657903909</v>
          </cell>
          <cell r="EL66">
            <v>5.2393689491772068E-2</v>
          </cell>
          <cell r="EM66" t="e">
            <v>#N/A</v>
          </cell>
          <cell r="EN66" t="e">
            <v>#N/A</v>
          </cell>
          <cell r="EO66" t="e">
            <v>#N/A</v>
          </cell>
          <cell r="EP66" t="e">
            <v>#N/A</v>
          </cell>
          <cell r="EQ66" t="e">
            <v>#N/A</v>
          </cell>
          <cell r="ER66" t="e">
            <v>#N/A</v>
          </cell>
          <cell r="ES66" t="e">
            <v>#N/A</v>
          </cell>
          <cell r="ET66" t="e">
            <v>#N/A</v>
          </cell>
          <cell r="EU66" t="e">
            <v>#N/A</v>
          </cell>
          <cell r="EV66">
            <v>1861.04113896527</v>
          </cell>
          <cell r="EW66">
            <v>-3.9963948250787418E-3</v>
          </cell>
          <cell r="EX66">
            <v>6839.835147748191</v>
          </cell>
          <cell r="EY66">
            <v>0</v>
          </cell>
          <cell r="EZ66">
            <v>5.4241406511401642E-2</v>
          </cell>
          <cell r="FA66">
            <v>6839.835147748191</v>
          </cell>
          <cell r="FB66">
            <v>6891.1078518054064</v>
          </cell>
          <cell r="FC66">
            <v>68.36954883850099</v>
          </cell>
          <cell r="FD66">
            <v>68.36954883850099</v>
          </cell>
          <cell r="FE66">
            <v>1.135634586760403</v>
          </cell>
          <cell r="FF66">
            <v>0.93237820531433258</v>
          </cell>
          <cell r="FG66">
            <v>2.6035425000000001</v>
          </cell>
          <cell r="FH66">
            <v>2.6035425000000001</v>
          </cell>
          <cell r="FI66">
            <v>1783.5303186560079</v>
          </cell>
          <cell r="FJ66">
            <v>1788.723343558629</v>
          </cell>
          <cell r="FK66">
            <v>5533.7050232340061</v>
          </cell>
          <cell r="FL66">
            <v>5389.6326611294726</v>
          </cell>
          <cell r="FM66">
            <v>9612573.2575430777</v>
          </cell>
          <cell r="FN66">
            <v>5389.6326611294726</v>
          </cell>
          <cell r="FO66">
            <v>9612573.2575430777</v>
          </cell>
          <cell r="FP66">
            <v>18661.720966278201</v>
          </cell>
          <cell r="FQ66">
            <v>0</v>
          </cell>
          <cell r="FR66" t="e">
            <v>#N/A</v>
          </cell>
          <cell r="FS66">
            <v>8093.8153275011909</v>
          </cell>
          <cell r="FT66">
            <v>10860.140445921321</v>
          </cell>
          <cell r="FU66">
            <v>-5.0625401190729393</v>
          </cell>
          <cell r="FV66">
            <v>-5.0506900052764863</v>
          </cell>
          <cell r="FW66">
            <v>-5.0625401190729997</v>
          </cell>
          <cell r="FX66">
            <v>8.3659649697465296E-2</v>
          </cell>
          <cell r="FY66" t="e">
            <v>#N/A</v>
          </cell>
          <cell r="FZ66" t="e">
            <v>#N/A</v>
          </cell>
          <cell r="GA66" t="e">
            <v>#N/A</v>
          </cell>
          <cell r="GB66" t="e">
            <v>#N/A</v>
          </cell>
          <cell r="GC66" t="e">
            <v>#N/A</v>
          </cell>
          <cell r="GD66" t="e">
            <v>#N/A</v>
          </cell>
          <cell r="GE66" t="e">
            <v>#N/A</v>
          </cell>
          <cell r="GF66" t="e">
            <v>#N/A</v>
          </cell>
          <cell r="GG66" t="e">
            <v>#N/A</v>
          </cell>
          <cell r="GH66">
            <v>1783.5303186560079</v>
          </cell>
          <cell r="GI66">
            <v>8.461217490520756E-2</v>
          </cell>
          <cell r="GJ66">
            <v>3741.1496165030858</v>
          </cell>
          <cell r="GK66">
            <v>0</v>
          </cell>
          <cell r="GL66">
            <v>-3.5235015510171048E-3</v>
          </cell>
          <cell r="GM66">
            <v>3741.1496165030858</v>
          </cell>
          <cell r="GN66">
            <v>3779.5295608972879</v>
          </cell>
          <cell r="GO66">
            <v>75.727603720992477</v>
          </cell>
          <cell r="GP66">
            <v>75.727603720992477</v>
          </cell>
          <cell r="GQ66">
            <v>0.8550855970126392</v>
          </cell>
          <cell r="GR66">
            <v>0.53491915186691941</v>
          </cell>
          <cell r="GS66">
            <v>3.195754</v>
          </cell>
          <cell r="GT66">
            <v>3.195754</v>
          </cell>
          <cell r="GU66">
            <v>1321.538086298779</v>
          </cell>
          <cell r="GV66">
            <v>771.57002485061912</v>
          </cell>
          <cell r="GW66">
            <v>47808.329056925497</v>
          </cell>
          <cell r="GX66">
            <v>46280.492468755649</v>
          </cell>
          <cell r="GY66">
            <v>61161433.45012442</v>
          </cell>
          <cell r="GZ66">
            <v>46280.492468755649</v>
          </cell>
          <cell r="HA66">
            <v>61161433.45012442</v>
          </cell>
          <cell r="HB66">
            <v>10406.323321776619</v>
          </cell>
          <cell r="HC66">
            <v>0</v>
          </cell>
          <cell r="HD66" t="e">
            <v>#N/A</v>
          </cell>
          <cell r="HE66">
            <v>63131.971312691283</v>
          </cell>
          <cell r="HF66">
            <v>84945.006213354456</v>
          </cell>
          <cell r="HG66">
            <v>-6.6642786866555621</v>
          </cell>
          <cell r="HH66">
            <v>-6.6553152349245321</v>
          </cell>
          <cell r="HI66">
            <v>-6.664278686655563</v>
          </cell>
          <cell r="HJ66">
            <v>6.8814013084467968E-2</v>
          </cell>
          <cell r="HK66" t="e">
            <v>#N/A</v>
          </cell>
          <cell r="HL66" t="e">
            <v>#N/A</v>
          </cell>
          <cell r="HM66" t="e">
            <v>#N/A</v>
          </cell>
          <cell r="HN66" t="e">
            <v>#N/A</v>
          </cell>
          <cell r="HO66" t="e">
            <v>#N/A</v>
          </cell>
          <cell r="HP66" t="e">
            <v>#N/A</v>
          </cell>
          <cell r="HQ66" t="e">
            <v>#N/A</v>
          </cell>
          <cell r="HR66" t="e">
            <v>#N/A</v>
          </cell>
          <cell r="HS66" t="e">
            <v>#N/A</v>
          </cell>
          <cell r="HT66">
            <v>1321.538086298779</v>
          </cell>
          <cell r="HU66">
            <v>-0.22384969810463901</v>
          </cell>
          <cell r="HV66">
            <v>2944.583125614924</v>
          </cell>
          <cell r="HW66">
            <v>0</v>
          </cell>
          <cell r="HX66">
            <v>3.214651838960858E-2</v>
          </cell>
          <cell r="HY66">
            <v>2944.583125614924</v>
          </cell>
          <cell r="HZ66">
            <v>2949.2615078002768</v>
          </cell>
          <cell r="IA66">
            <v>75.611572667843973</v>
          </cell>
          <cell r="IB66">
            <v>75.611572667843973</v>
          </cell>
          <cell r="IC66">
            <v>0.64743466407497507</v>
          </cell>
          <cell r="ID66">
            <v>1.132417175921852</v>
          </cell>
          <cell r="IE66">
            <v>4.1778279999999999</v>
          </cell>
          <cell r="IF66">
            <v>4.1778279999999999</v>
          </cell>
          <cell r="IG66">
            <v>1375.4396400535391</v>
          </cell>
          <cell r="IH66">
            <v>581.86071761474443</v>
          </cell>
          <cell r="II66">
            <v>3381.0030056317132</v>
          </cell>
          <cell r="IJ66">
            <v>3239.75051538159</v>
          </cell>
          <cell r="IK66">
            <v>4456081.2827397222</v>
          </cell>
          <cell r="IL66">
            <v>3239.75051538159</v>
          </cell>
          <cell r="IM66">
            <v>4456081.2827397222</v>
          </cell>
          <cell r="IN66">
            <v>6678.4217242245377</v>
          </cell>
          <cell r="IO66">
            <v>0</v>
          </cell>
          <cell r="IP66" t="e">
            <v>#N/A</v>
          </cell>
          <cell r="IQ66">
            <v>4471.5417049771049</v>
          </cell>
          <cell r="IR66">
            <v>6084.3341685471514</v>
          </cell>
          <cell r="IS66">
            <v>-5.0459576026786443</v>
          </cell>
          <cell r="IT66">
            <v>-5.0292827733271501</v>
          </cell>
          <cell r="IU66">
            <v>-5.0459576026787012</v>
          </cell>
          <cell r="IV66">
            <v>7.5411476593904736E-2</v>
          </cell>
          <cell r="IW66" t="e">
            <v>#N/A</v>
          </cell>
          <cell r="IX66" t="e">
            <v>#N/A</v>
          </cell>
          <cell r="IY66" t="e">
            <v>#N/A</v>
          </cell>
          <cell r="IZ66" t="e">
            <v>#N/A</v>
          </cell>
          <cell r="JA66" t="e">
            <v>#N/A</v>
          </cell>
          <cell r="JB66" t="e">
            <v>#N/A</v>
          </cell>
          <cell r="JC66" t="e">
            <v>#N/A</v>
          </cell>
          <cell r="JD66" t="e">
            <v>#N/A</v>
          </cell>
          <cell r="JE66" t="e">
            <v>#N/A</v>
          </cell>
          <cell r="JF66">
            <v>1375.4396400535391</v>
          </cell>
          <cell r="JG66">
            <v>1.014500714295874E-2</v>
          </cell>
          <cell r="JH66">
            <v>30.644838409334159</v>
          </cell>
          <cell r="JI66">
            <v>0</v>
          </cell>
          <cell r="JJ66">
            <v>-0.1116966560641863</v>
          </cell>
          <cell r="JK66">
            <v>30.644838409334159</v>
          </cell>
          <cell r="JL66">
            <v>31.75297067390531</v>
          </cell>
          <cell r="JM66">
            <v>73.721770517042913</v>
          </cell>
          <cell r="JN66">
            <v>73.721770517042913</v>
          </cell>
          <cell r="JO66">
            <v>0.33639788366803808</v>
          </cell>
          <cell r="JP66">
            <v>-0.19044062542521439</v>
          </cell>
          <cell r="JQ66">
            <v>6.6913855</v>
          </cell>
          <cell r="JR66">
            <v>6.6913855</v>
          </cell>
          <cell r="JS66">
            <v>1690.619318410281</v>
          </cell>
          <cell r="JT66">
            <v>7.8629805115786757</v>
          </cell>
          <cell r="JU66">
            <v>750.12007321503177</v>
          </cell>
          <cell r="JV66">
            <v>699.92664740333169</v>
          </cell>
          <cell r="JW66">
            <v>1183309.5115702141</v>
          </cell>
          <cell r="JX66">
            <v>699.92664740333169</v>
          </cell>
          <cell r="JY66">
            <v>1183309.5115702141</v>
          </cell>
          <cell r="JZ66">
            <v>98.884696207268988</v>
          </cell>
          <cell r="KA66">
            <v>0</v>
          </cell>
          <cell r="KB66" t="e">
            <v>#N/A</v>
          </cell>
          <cell r="KC66">
            <v>1017.501435402477</v>
          </cell>
          <cell r="KD66">
            <v>1358.6001100312201</v>
          </cell>
          <cell r="KE66">
            <v>-7.2749065583520292</v>
          </cell>
          <cell r="KF66">
            <v>-7.2262767967267187</v>
          </cell>
          <cell r="KG66">
            <v>-7.2749065583517423</v>
          </cell>
          <cell r="KH66">
            <v>6.3322457283174635E-2</v>
          </cell>
          <cell r="KI66" t="e">
            <v>#N/A</v>
          </cell>
          <cell r="KJ66" t="e">
            <v>#N/A</v>
          </cell>
          <cell r="KK66" t="e">
            <v>#N/A</v>
          </cell>
          <cell r="KL66" t="e">
            <v>#N/A</v>
          </cell>
          <cell r="KM66" t="e">
            <v>#N/A</v>
          </cell>
          <cell r="KN66" t="e">
            <v>#N/A</v>
          </cell>
          <cell r="KO66" t="e">
            <v>#N/A</v>
          </cell>
          <cell r="KP66" t="e">
            <v>#N/A</v>
          </cell>
          <cell r="KQ66" t="e">
            <v>#N/A</v>
          </cell>
          <cell r="KR66">
            <v>1690.619318410281</v>
          </cell>
          <cell r="KS66">
            <v>-0.18095902465907751</v>
          </cell>
          <cell r="KT66">
            <v>213.54624105032011</v>
          </cell>
          <cell r="KU66">
            <v>0</v>
          </cell>
          <cell r="KV66">
            <v>0.58961044997565271</v>
          </cell>
          <cell r="KW66">
            <v>213.54624105032011</v>
          </cell>
          <cell r="KX66">
            <v>218.91781993446929</v>
          </cell>
          <cell r="KY66">
            <v>74.572237174087618</v>
          </cell>
          <cell r="KZ66">
            <v>74.572237174087618</v>
          </cell>
          <cell r="LA66">
            <v>0.25104118336329861</v>
          </cell>
          <cell r="LB66">
            <v>0.987676481349542</v>
          </cell>
          <cell r="LC66">
            <v>8.914754499999999</v>
          </cell>
          <cell r="LD66">
            <v>8.914754499999999</v>
          </cell>
          <cell r="LE66">
            <v>1998.368311436509</v>
          </cell>
          <cell r="LF66">
            <v>38.941951536842531</v>
          </cell>
          <cell r="LG66">
            <v>5680.1383736722328</v>
          </cell>
          <cell r="LH66">
            <v>5173.7679823990602</v>
          </cell>
          <cell r="LI66">
            <v>10339093.986751091</v>
          </cell>
          <cell r="LJ66">
            <v>5173.7679823990602</v>
          </cell>
          <cell r="LK66">
            <v>10339093.986751091</v>
          </cell>
          <cell r="LL66">
            <v>824.72368536444139</v>
          </cell>
          <cell r="LM66">
            <v>0</v>
          </cell>
          <cell r="LN66" t="e">
            <v>#N/A</v>
          </cell>
          <cell r="LO66">
            <v>7616.9612028831134</v>
          </cell>
          <cell r="LP66">
            <v>10282.30541201565</v>
          </cell>
          <cell r="LQ66">
            <v>-7.4848513669303127</v>
          </cell>
          <cell r="LR66">
            <v>-7.4836719507874641</v>
          </cell>
          <cell r="LS66">
            <v>-7.4848513669303331</v>
          </cell>
          <cell r="LT66">
            <v>3.5076212650823342E-2</v>
          </cell>
          <cell r="LU66" t="e">
            <v>#N/A</v>
          </cell>
          <cell r="LV66" t="e">
            <v>#N/A</v>
          </cell>
          <cell r="LW66" t="e">
            <v>#N/A</v>
          </cell>
          <cell r="LX66" t="e">
            <v>#N/A</v>
          </cell>
          <cell r="LY66" t="e">
            <v>#N/A</v>
          </cell>
          <cell r="LZ66" t="e">
            <v>#N/A</v>
          </cell>
          <cell r="MA66" t="e">
            <v>#N/A</v>
          </cell>
          <cell r="MB66" t="e">
            <v>#N/A</v>
          </cell>
          <cell r="MC66" t="e">
            <v>#N/A</v>
          </cell>
          <cell r="MD66">
            <v>1998.368311436509</v>
          </cell>
          <cell r="ME66">
            <v>-0.14188120794916831</v>
          </cell>
          <cell r="MF66">
            <v>1471.662000994073</v>
          </cell>
          <cell r="MG66">
            <v>0</v>
          </cell>
          <cell r="MH66">
            <v>0.29279767632872661</v>
          </cell>
          <cell r="MI66">
            <v>1471.662000994073</v>
          </cell>
          <cell r="MJ66">
            <v>1469.484372777644</v>
          </cell>
          <cell r="MK66">
            <v>66.038089532645287</v>
          </cell>
          <cell r="ML66">
            <v>66.038089532645287</v>
          </cell>
          <cell r="MM66">
            <v>0.54957611449228949</v>
          </cell>
          <cell r="MN66">
            <v>0.74110538436622519</v>
          </cell>
          <cell r="MO66">
            <v>11.127001999999999</v>
          </cell>
          <cell r="MP66">
            <v>11.127001999999999</v>
          </cell>
          <cell r="MQ66">
            <v>1645.5400415712711</v>
          </cell>
          <cell r="MR66">
            <v>293.41135839106812</v>
          </cell>
          <cell r="MS66">
            <v>25677.34668431116</v>
          </cell>
          <cell r="MT66">
            <v>22820.227805200921</v>
          </cell>
          <cell r="MU66">
            <v>37551598.6112362</v>
          </cell>
          <cell r="MV66">
            <v>22820.227805200931</v>
          </cell>
          <cell r="MW66">
            <v>37551598.611236207</v>
          </cell>
          <cell r="MX66">
            <v>4945.6524199333981</v>
          </cell>
          <cell r="MY66">
            <v>0</v>
          </cell>
          <cell r="MZ66" t="e">
            <v>#N/A</v>
          </cell>
          <cell r="NA66">
            <v>38882.631017994267</v>
          </cell>
          <cell r="NB66">
            <v>50220.409820103341</v>
          </cell>
          <cell r="NC66">
            <v>-7.019842035976807</v>
          </cell>
          <cell r="ND66">
            <v>-7.0150623655793254</v>
          </cell>
          <cell r="NE66">
            <v>-7.0198420359768994</v>
          </cell>
          <cell r="NF66">
            <v>4.4812507448769988E-2</v>
          </cell>
          <cell r="NG66" t="e">
            <v>#N/A</v>
          </cell>
          <cell r="NH66" t="e">
            <v>#N/A</v>
          </cell>
          <cell r="NI66" t="e">
            <v>#N/A</v>
          </cell>
          <cell r="NJ66" t="e">
            <v>#N/A</v>
          </cell>
          <cell r="NK66" t="e">
            <v>#N/A</v>
          </cell>
          <cell r="NL66" t="e">
            <v>#N/A</v>
          </cell>
          <cell r="NM66" t="e">
            <v>#N/A</v>
          </cell>
          <cell r="NN66" t="e">
            <v>#N/A</v>
          </cell>
          <cell r="NO66" t="e">
            <v>#N/A</v>
          </cell>
          <cell r="NP66">
            <v>1645.5400415712711</v>
          </cell>
          <cell r="NQ66">
            <v>0.13084491053276801</v>
          </cell>
          <cell r="NR66">
            <v>256.67710654996722</v>
          </cell>
          <cell r="NS66">
            <v>0</v>
          </cell>
          <cell r="NT66">
            <v>0.12776583959375201</v>
          </cell>
          <cell r="NU66">
            <v>256.67710654996722</v>
          </cell>
          <cell r="NV66">
            <v>256.25733225559878</v>
          </cell>
          <cell r="NW66">
            <v>72.447067297652438</v>
          </cell>
          <cell r="NX66">
            <v>72.447067297652438</v>
          </cell>
          <cell r="NY66">
            <v>0.55074483757531212</v>
          </cell>
          <cell r="NZ66">
            <v>0.25788766258818541</v>
          </cell>
          <cell r="OA66">
            <v>7.0829435000000007</v>
          </cell>
          <cell r="OB66">
            <v>7.0829435000000007</v>
          </cell>
          <cell r="OC66">
            <v>1548.001004170741</v>
          </cell>
          <cell r="OD66">
            <v>62.284146814461387</v>
          </cell>
          <cell r="OE66">
            <v>3035.8295516806102</v>
          </cell>
          <cell r="OF66">
            <v>2820.8034597787691</v>
          </cell>
          <cell r="OG66">
            <v>4366606.5883058347</v>
          </cell>
          <cell r="OH66">
            <v>2820.8034597787691</v>
          </cell>
          <cell r="OI66">
            <v>4366606.5883058347</v>
          </cell>
          <cell r="OJ66">
            <v>843.25777860241703</v>
          </cell>
          <cell r="OK66">
            <v>0</v>
          </cell>
          <cell r="OL66" t="e">
            <v>#N/A</v>
          </cell>
          <cell r="OM66">
            <v>4190.4105506545229</v>
          </cell>
          <cell r="ON66">
            <v>5650.6758318769789</v>
          </cell>
          <cell r="OO66">
            <v>-6.7483994258885733</v>
          </cell>
          <cell r="OP66">
            <v>-6.7276130593588013</v>
          </cell>
          <cell r="OQ66">
            <v>-6.7483994258885609</v>
          </cell>
          <cell r="OR66">
            <v>6.1278168849437591E-2</v>
          </cell>
          <cell r="OS66" t="e">
            <v>#N/A</v>
          </cell>
          <cell r="OT66" t="e">
            <v>#N/A</v>
          </cell>
          <cell r="OU66" t="e">
            <v>#N/A</v>
          </cell>
          <cell r="OV66" t="e">
            <v>#N/A</v>
          </cell>
          <cell r="OW66" t="e">
            <v>#N/A</v>
          </cell>
          <cell r="OX66" t="e">
            <v>#N/A</v>
          </cell>
          <cell r="OY66" t="e">
            <v>#N/A</v>
          </cell>
          <cell r="OZ66" t="e">
            <v>#N/A</v>
          </cell>
          <cell r="PA66" t="e">
            <v>#N/A</v>
          </cell>
          <cell r="PB66">
            <v>1548.001004170741</v>
          </cell>
          <cell r="PC66">
            <v>-7.3190352028928984E-2</v>
          </cell>
          <cell r="PD66">
            <v>2703.362711182524</v>
          </cell>
          <cell r="PE66">
            <v>0</v>
          </cell>
          <cell r="PF66">
            <v>9.3497000273345954E-2</v>
          </cell>
          <cell r="PG66">
            <v>2703.362711182524</v>
          </cell>
          <cell r="PH66">
            <v>2741.7159085565172</v>
          </cell>
          <cell r="PI66">
            <v>66.695612755661202</v>
          </cell>
          <cell r="PJ66">
            <v>66.695612755661202</v>
          </cell>
          <cell r="PK66">
            <v>0.13674207526097601</v>
          </cell>
          <cell r="PL66">
            <v>8.296516559482825E-2</v>
          </cell>
          <cell r="PM66">
            <v>7.4306884999999996</v>
          </cell>
          <cell r="PN66">
            <v>7.4306884999999996</v>
          </cell>
          <cell r="PO66">
            <v>1505.2577817472841</v>
          </cell>
          <cell r="PP66">
            <v>579.39206401068725</v>
          </cell>
          <cell r="PQ66">
            <v>33629.034047102286</v>
          </cell>
          <cell r="PR66">
            <v>31130.165281503181</v>
          </cell>
          <cell r="PS66">
            <v>46858923.537061781</v>
          </cell>
          <cell r="PT66">
            <v>31130.165281503181</v>
          </cell>
          <cell r="PU66">
            <v>46858923.537061781</v>
          </cell>
          <cell r="PV66">
            <v>8563.5196744213208</v>
          </cell>
          <cell r="PW66">
            <v>0</v>
          </cell>
          <cell r="PX66" t="e">
            <v>#N/A</v>
          </cell>
          <cell r="PY66">
            <v>50421.658423473767</v>
          </cell>
          <cell r="PZ66">
            <v>69574.288016656486</v>
          </cell>
          <cell r="QA66">
            <v>-6.7478153831657703</v>
          </cell>
          <cell r="QB66">
            <v>-6.7237403135284302</v>
          </cell>
          <cell r="QC66">
            <v>-6.7478153831657766</v>
          </cell>
          <cell r="QD66">
            <v>5.8532894376239861E-2</v>
          </cell>
          <cell r="QE66" t="e">
            <v>#N/A</v>
          </cell>
          <cell r="QF66" t="e">
            <v>#N/A</v>
          </cell>
          <cell r="QG66" t="e">
            <v>#N/A</v>
          </cell>
          <cell r="QH66" t="e">
            <v>#N/A</v>
          </cell>
          <cell r="QI66" t="e">
            <v>#N/A</v>
          </cell>
          <cell r="QJ66" t="e">
            <v>#N/A</v>
          </cell>
          <cell r="QK66" t="e">
            <v>#N/A</v>
          </cell>
          <cell r="QL66" t="e">
            <v>#N/A</v>
          </cell>
          <cell r="QM66" t="e">
            <v>#N/A</v>
          </cell>
          <cell r="QN66">
            <v>1505.2577817472841</v>
          </cell>
          <cell r="QO66">
            <v>1.094210886380953E-2</v>
          </cell>
          <cell r="QP66">
            <v>73.957011258113198</v>
          </cell>
          <cell r="QQ66">
            <v>0</v>
          </cell>
          <cell r="QR66">
            <v>9.7331450124138463E-2</v>
          </cell>
          <cell r="QS66">
            <v>73.957011258113198</v>
          </cell>
          <cell r="QT66">
            <v>73.423381938222121</v>
          </cell>
          <cell r="QU66">
            <v>68.424454048973089</v>
          </cell>
          <cell r="QV66">
            <v>68.424454048973089</v>
          </cell>
          <cell r="QW66">
            <v>1.066010460293221</v>
          </cell>
          <cell r="QX66">
            <v>0.90077863633881705</v>
          </cell>
          <cell r="QY66">
            <v>5.9138629999999992</v>
          </cell>
          <cell r="QZ66">
            <v>5.9138629999999992</v>
          </cell>
          <cell r="RA66">
            <v>1958.071060429819</v>
          </cell>
          <cell r="RB66">
            <v>16.793544963537411</v>
          </cell>
          <cell r="RC66">
            <v>1959.5581783033369</v>
          </cell>
          <cell r="RD66">
            <v>1843.6725922331821</v>
          </cell>
          <cell r="RE66">
            <v>3610041.9477594201</v>
          </cell>
          <cell r="RF66">
            <v>1843.6725922331821</v>
          </cell>
          <cell r="RG66">
            <v>3610041.9477594201</v>
          </cell>
          <cell r="RH66">
            <v>163.85716111666429</v>
          </cell>
          <cell r="RI66">
            <v>0</v>
          </cell>
          <cell r="RJ66" t="e">
            <v>#N/A</v>
          </cell>
          <cell r="RK66">
            <v>2863.8272757000468</v>
          </cell>
          <cell r="RL66">
            <v>3859.1696971877782</v>
          </cell>
          <cell r="RM66">
            <v>-7.2956637499509087</v>
          </cell>
          <cell r="RN66">
            <v>-7.2924572650174007</v>
          </cell>
          <cell r="RO66">
            <v>-7.2956637499509087</v>
          </cell>
          <cell r="RP66">
            <v>7.6833212873380852E-2</v>
          </cell>
          <cell r="RQ66" t="e">
            <v>#N/A</v>
          </cell>
          <cell r="RR66" t="e">
            <v>#N/A</v>
          </cell>
          <cell r="RS66" t="e">
            <v>#N/A</v>
          </cell>
          <cell r="RT66" t="e">
            <v>#N/A</v>
          </cell>
          <cell r="RU66" t="e">
            <v>#N/A</v>
          </cell>
          <cell r="RV66" t="e">
            <v>#N/A</v>
          </cell>
          <cell r="RW66" t="e">
            <v>#N/A</v>
          </cell>
          <cell r="RX66" t="e">
            <v>#N/A</v>
          </cell>
          <cell r="RY66" t="e">
            <v>#N/A</v>
          </cell>
          <cell r="RZ66">
            <v>1958.071060429819</v>
          </cell>
          <cell r="SA66">
            <v>-1.363476774984829E-2</v>
          </cell>
          <cell r="SB66">
            <v>58483.914686255477</v>
          </cell>
          <cell r="SC66">
            <v>0</v>
          </cell>
          <cell r="SD66">
            <v>-0.31313389392909619</v>
          </cell>
          <cell r="SE66">
            <v>58483.914686255477</v>
          </cell>
          <cell r="SF66">
            <v>59347.164526644883</v>
          </cell>
          <cell r="SG66">
            <v>70.496121550941652</v>
          </cell>
          <cell r="SH66">
            <v>70.496121550941652</v>
          </cell>
          <cell r="SI66">
            <v>1.2482212099946819</v>
          </cell>
          <cell r="SJ66">
            <v>0.90366778634849432</v>
          </cell>
          <cell r="SK66">
            <v>5.36442</v>
          </cell>
          <cell r="SL66">
            <v>5.36442</v>
          </cell>
          <cell r="SM66">
            <v>1657.5227591377579</v>
          </cell>
          <cell r="SN66">
            <v>12774.731680388701</v>
          </cell>
          <cell r="SO66">
            <v>5023.946153407107</v>
          </cell>
          <cell r="SP66">
            <v>4754.4405811645056</v>
          </cell>
          <cell r="SQ66">
            <v>7880593.4702483146</v>
          </cell>
          <cell r="SR66">
            <v>4754.4405811645056</v>
          </cell>
          <cell r="SS66">
            <v>7880593.4702483146</v>
          </cell>
          <cell r="ST66">
            <v>136959.94706432641</v>
          </cell>
          <cell r="SU66">
            <v>0</v>
          </cell>
          <cell r="SV66" t="e">
            <v>#N/A</v>
          </cell>
          <cell r="SW66">
            <v>7126.5568131669788</v>
          </cell>
          <cell r="SX66">
            <v>9436.3123900048431</v>
          </cell>
          <cell r="SY66">
            <v>-3.4850422510350532</v>
          </cell>
          <cell r="SZ66">
            <v>-3.4836920016633699</v>
          </cell>
          <cell r="TA66">
            <v>-3.4850422510350532</v>
          </cell>
          <cell r="TB66">
            <v>7.701754658458751E-2</v>
          </cell>
          <cell r="TC66" t="e">
            <v>#N/A</v>
          </cell>
          <cell r="TD66" t="e">
            <v>#N/A</v>
          </cell>
          <cell r="TE66" t="e">
            <v>#N/A</v>
          </cell>
          <cell r="TF66" t="e">
            <v>#N/A</v>
          </cell>
          <cell r="TG66" t="e">
            <v>#N/A</v>
          </cell>
          <cell r="TH66" t="e">
            <v>#N/A</v>
          </cell>
          <cell r="TI66" t="e">
            <v>#N/A</v>
          </cell>
          <cell r="TJ66" t="e">
            <v>#N/A</v>
          </cell>
          <cell r="TK66" t="e">
            <v>#N/A</v>
          </cell>
          <cell r="TL66">
            <v>1657.5227591377579</v>
          </cell>
          <cell r="TM66">
            <v>-0.37789596708761591</v>
          </cell>
          <cell r="TN66">
            <v>539.07351117048393</v>
          </cell>
          <cell r="TO66">
            <v>0</v>
          </cell>
          <cell r="TP66">
            <v>-1.445580356889675</v>
          </cell>
          <cell r="TQ66">
            <v>539.07351117048393</v>
          </cell>
          <cell r="TR66">
            <v>548.23418302681421</v>
          </cell>
          <cell r="TS66">
            <v>73.069520766474511</v>
          </cell>
          <cell r="TT66">
            <v>73.069520766474511</v>
          </cell>
          <cell r="TU66">
            <v>2.4204610562943429</v>
          </cell>
          <cell r="TV66">
            <v>2.1224544844616671</v>
          </cell>
          <cell r="TW66">
            <v>4.7578152020101809</v>
          </cell>
          <cell r="TX66">
            <v>4.7578152020101809</v>
          </cell>
          <cell r="TY66">
            <v>1625.2613826777349</v>
          </cell>
          <cell r="TZ66">
            <v>121.2503344978463</v>
          </cell>
          <cell r="UA66">
            <v>3088.3230524476662</v>
          </cell>
          <cell r="UB66">
            <v>2941.386348771126</v>
          </cell>
          <cell r="UC66">
            <v>4780521.6441931752</v>
          </cell>
          <cell r="UD66">
            <v>2941.386348771126</v>
          </cell>
          <cell r="UE66">
            <v>4780521.6441931743</v>
          </cell>
          <cell r="UF66">
            <v>1042.2747968180611</v>
          </cell>
          <cell r="UG66">
            <v>0</v>
          </cell>
          <cell r="UH66" t="e">
            <v>#N/A</v>
          </cell>
          <cell r="UI66">
            <v>4226.5544101729474</v>
          </cell>
          <cell r="UJ66">
            <v>5608.161251305386</v>
          </cell>
          <cell r="UK66">
            <v>-6.1393935207783574</v>
          </cell>
          <cell r="UL66">
            <v>-6.1230394316535</v>
          </cell>
          <cell r="UM66">
            <v>-6.1393935207781469</v>
          </cell>
          <cell r="UN66">
            <v>0.10237005026480669</v>
          </cell>
          <cell r="UO66" t="e">
            <v>#N/A</v>
          </cell>
          <cell r="UP66" t="e">
            <v>#N/A</v>
          </cell>
          <cell r="UQ66" t="e">
            <v>#N/A</v>
          </cell>
          <cell r="UR66" t="e">
            <v>#N/A</v>
          </cell>
          <cell r="US66" t="e">
            <v>#N/A</v>
          </cell>
          <cell r="UT66" t="e">
            <v>#N/A</v>
          </cell>
          <cell r="UU66" t="e">
            <v>#N/A</v>
          </cell>
          <cell r="UV66" t="e">
            <v>#N/A</v>
          </cell>
          <cell r="UW66" t="e">
            <v>#N/A</v>
          </cell>
          <cell r="UX66">
            <v>1625.2613826777349</v>
          </cell>
          <cell r="UY66">
            <v>-0.27300471698932238</v>
          </cell>
          <cell r="UZ66">
            <v>1990.200918082149</v>
          </cell>
          <cell r="VA66">
            <v>0</v>
          </cell>
          <cell r="VB66">
            <v>-1.525999204822215E-2</v>
          </cell>
          <cell r="VC66">
            <v>1990.200918082149</v>
          </cell>
          <cell r="VD66">
            <v>1993.1962790599091</v>
          </cell>
          <cell r="VE66">
            <v>65.015028780147219</v>
          </cell>
          <cell r="VF66">
            <v>65.015028780147219</v>
          </cell>
          <cell r="VG66">
            <v>0.53076553602000587</v>
          </cell>
          <cell r="VH66">
            <v>0.16045676995011249</v>
          </cell>
          <cell r="VI66">
            <v>8.2339094999999993</v>
          </cell>
          <cell r="VJ66">
            <v>8.2339094999999993</v>
          </cell>
          <cell r="VK66">
            <v>1714.043573185412</v>
          </cell>
          <cell r="VL66">
            <v>425.41891672266598</v>
          </cell>
          <cell r="VM66">
            <v>28640.220186549519</v>
          </cell>
          <cell r="VN66">
            <v>26282.010375788301</v>
          </cell>
          <cell r="VO66">
            <v>45048510.975012273</v>
          </cell>
          <cell r="VP66">
            <v>26282.010375788301</v>
          </cell>
          <cell r="VQ66">
            <v>45048510.975012273</v>
          </cell>
          <cell r="VR66">
            <v>6463.1267703030016</v>
          </cell>
          <cell r="VS66">
            <v>0</v>
          </cell>
          <cell r="VT66" t="e">
            <v>#N/A</v>
          </cell>
          <cell r="VU66">
            <v>44051.691930181849</v>
          </cell>
          <cell r="VV66">
            <v>58585.836213137773</v>
          </cell>
          <cell r="VW66">
            <v>-6.9299759161539214</v>
          </cell>
          <cell r="VX66">
            <v>-6.9251559523840367</v>
          </cell>
          <cell r="VY66">
            <v>-6.9299759161539232</v>
          </cell>
          <cell r="VZ66">
            <v>5.8319379621433062E-2</v>
          </cell>
          <cell r="WA66" t="e">
            <v>#N/A</v>
          </cell>
          <cell r="WB66" t="e">
            <v>#N/A</v>
          </cell>
          <cell r="WC66" t="e">
            <v>#N/A</v>
          </cell>
          <cell r="WD66" t="e">
            <v>#N/A</v>
          </cell>
          <cell r="WE66" t="e">
            <v>#N/A</v>
          </cell>
          <cell r="WF66" t="e">
            <v>#N/A</v>
          </cell>
          <cell r="WG66" t="e">
            <v>#N/A</v>
          </cell>
          <cell r="WH66" t="e">
            <v>#N/A</v>
          </cell>
          <cell r="WI66" t="e">
            <v>#N/A</v>
          </cell>
          <cell r="WJ66">
            <v>1714.043573185412</v>
          </cell>
          <cell r="WK66">
            <v>2.788789139152037E-3</v>
          </cell>
          <cell r="WL66">
            <v>63.587789888573752</v>
          </cell>
          <cell r="WM66">
            <v>0</v>
          </cell>
          <cell r="WN66">
            <v>-9.8142535790579633E-2</v>
          </cell>
          <cell r="WO66">
            <v>63.587789888573752</v>
          </cell>
          <cell r="WP66">
            <v>64.012118650257662</v>
          </cell>
          <cell r="WQ66">
            <v>73.385264147556612</v>
          </cell>
          <cell r="WR66">
            <v>73.385264147556612</v>
          </cell>
          <cell r="WS66">
            <v>1.247598593571198</v>
          </cell>
          <cell r="WT66">
            <v>0.86582003345787584</v>
          </cell>
          <cell r="WU66">
            <v>6.6372550000000006</v>
          </cell>
          <cell r="WV66">
            <v>6.6372550000000006</v>
          </cell>
          <cell r="WW66">
            <v>1868.3464734085701</v>
          </cell>
          <cell r="WX66">
            <v>14.40928726682929</v>
          </cell>
          <cell r="WY66">
            <v>1607.459859018747</v>
          </cell>
          <cell r="WZ66">
            <v>1500.7686491530319</v>
          </cell>
          <cell r="XA66">
            <v>2803955.8130472112</v>
          </cell>
          <cell r="XB66">
            <v>1500.7686491530319</v>
          </cell>
          <cell r="XC66">
            <v>2803955.8130472112</v>
          </cell>
          <cell r="XD66">
            <v>147.24581747455721</v>
          </cell>
          <cell r="XE66">
            <v>0</v>
          </cell>
          <cell r="XF66" t="e">
            <v>#N/A</v>
          </cell>
          <cell r="XG66">
            <v>2190.4395626165601</v>
          </cell>
          <cell r="XH66">
            <v>2844.1425510479448</v>
          </cell>
          <cell r="XI66">
            <v>-7.2450668767328921</v>
          </cell>
          <cell r="XJ66">
            <v>-7.2120729895945814</v>
          </cell>
          <cell r="XK66">
            <v>-7.245066876732893</v>
          </cell>
          <cell r="XL66">
            <v>6.9737066579232204E-2</v>
          </cell>
          <cell r="XM66" t="e">
            <v>#N/A</v>
          </cell>
          <cell r="XN66" t="e">
            <v>#N/A</v>
          </cell>
          <cell r="XO66" t="e">
            <v>#N/A</v>
          </cell>
          <cell r="XP66" t="e">
            <v>#N/A</v>
          </cell>
          <cell r="XQ66" t="e">
            <v>#N/A</v>
          </cell>
          <cell r="XR66" t="e">
            <v>#N/A</v>
          </cell>
          <cell r="XS66" t="e">
            <v>#N/A</v>
          </cell>
          <cell r="XT66" t="e">
            <v>#N/A</v>
          </cell>
          <cell r="XU66" t="e">
            <v>#N/A</v>
          </cell>
          <cell r="XV66">
            <v>1868.3464734085701</v>
          </cell>
          <cell r="XW66">
            <v>-0.1388955404305392</v>
          </cell>
          <cell r="XX66">
            <v>76.355279305169617</v>
          </cell>
          <cell r="XY66">
            <v>0</v>
          </cell>
          <cell r="XZ66">
            <v>-3.8705340266886878E-2</v>
          </cell>
          <cell r="YA66">
            <v>76.355279305169617</v>
          </cell>
          <cell r="YB66">
            <v>75.184606298298647</v>
          </cell>
          <cell r="YC66">
            <v>59.713295143540009</v>
          </cell>
          <cell r="YD66">
            <v>59.713295143540009</v>
          </cell>
          <cell r="YE66">
            <v>0.94143269066453428</v>
          </cell>
          <cell r="YF66">
            <v>8.3102132725354494E-2</v>
          </cell>
          <cell r="YG66">
            <v>5.7724009999999986</v>
          </cell>
          <cell r="YH66">
            <v>5.7724009999999986</v>
          </cell>
          <cell r="YI66">
            <v>1449.864333702152</v>
          </cell>
          <cell r="YJ66">
            <v>12.477254841791829</v>
          </cell>
          <cell r="YK66">
            <v>340.90225434825652</v>
          </cell>
          <cell r="YL66">
            <v>565.28862673239837</v>
          </cell>
          <cell r="YM66">
            <v>819591.81814677338</v>
          </cell>
          <cell r="YN66">
            <v>565.28862673239837</v>
          </cell>
          <cell r="YO66">
            <v>819591.81814677338</v>
          </cell>
          <cell r="YP66">
            <v>166.01179081281671</v>
          </cell>
          <cell r="YQ66">
            <v>0</v>
          </cell>
          <cell r="YR66" t="e">
            <v>#N/A</v>
          </cell>
          <cell r="YS66">
            <v>570.89841303982439</v>
          </cell>
          <cell r="YT66">
            <v>735.23559631180103</v>
          </cell>
          <cell r="YU66">
            <v>-6.3045885229720531</v>
          </cell>
          <cell r="YV66">
            <v>-6.2991970247887554</v>
          </cell>
          <cell r="YW66">
            <v>-6.3045885229720531</v>
          </cell>
          <cell r="YX66">
            <v>5.6638270029768442E-2</v>
          </cell>
          <cell r="YY66" t="e">
            <v>#N/A</v>
          </cell>
          <cell r="YZ66" t="e">
            <v>#N/A</v>
          </cell>
          <cell r="ZA66" t="e">
            <v>#N/A</v>
          </cell>
          <cell r="ZB66" t="e">
            <v>#N/A</v>
          </cell>
          <cell r="ZC66" t="e">
            <v>#N/A</v>
          </cell>
          <cell r="ZD66" t="e">
            <v>#N/A</v>
          </cell>
          <cell r="ZE66" t="e">
            <v>#N/A</v>
          </cell>
          <cell r="ZF66" t="e">
            <v>#N/A</v>
          </cell>
          <cell r="ZG66" t="e">
            <v>#N/A</v>
          </cell>
          <cell r="ZH66">
            <v>1449.864333702152</v>
          </cell>
          <cell r="ZI66">
            <v>-7.1336086721807135E-2</v>
          </cell>
          <cell r="ZJ66">
            <v>34.802796418810907</v>
          </cell>
          <cell r="ZK66">
            <v>0</v>
          </cell>
          <cell r="ZL66">
            <v>-9.0467340578437305E-2</v>
          </cell>
          <cell r="ZM66">
            <v>34.802796418810907</v>
          </cell>
          <cell r="ZN66">
            <v>35.521010773357361</v>
          </cell>
          <cell r="ZO66">
            <v>69.577257624402876</v>
          </cell>
          <cell r="ZP66">
            <v>69.577257624402876</v>
          </cell>
          <cell r="ZQ66">
            <v>1.7836984020021871</v>
          </cell>
          <cell r="ZR66">
            <v>1.4919975809859489</v>
          </cell>
          <cell r="ZS66">
            <v>6.4287824999999996</v>
          </cell>
          <cell r="ZT66">
            <v>6.4287824999999996</v>
          </cell>
          <cell r="ZU66">
            <v>1848.025669499614</v>
          </cell>
          <cell r="ZV66">
            <v>8.2971035569989233</v>
          </cell>
          <cell r="ZW66">
            <v>920.20705412895495</v>
          </cell>
          <cell r="ZX66">
            <v>861.04894406934716</v>
          </cell>
          <cell r="ZY66">
            <v>1591240.551335691</v>
          </cell>
          <cell r="ZZ66">
            <v>861.04894406934716</v>
          </cell>
          <cell r="AAA66">
            <v>1591240.551335691</v>
          </cell>
          <cell r="AAB66">
            <v>95.124073093902226</v>
          </cell>
          <cell r="AAC66">
            <v>0</v>
          </cell>
          <cell r="AAD66" t="e">
            <v>#N/A</v>
          </cell>
          <cell r="AAE66">
            <v>1322.568732295379</v>
          </cell>
          <cell r="AAF66">
            <v>1765.9136020984749</v>
          </cell>
          <cell r="AAG66">
            <v>-7.3266319039191341</v>
          </cell>
          <cell r="AAH66">
            <v>-7.3104829843050556</v>
          </cell>
          <cell r="AAI66">
            <v>-7.3266319039191341</v>
          </cell>
          <cell r="AAJ66">
            <v>6.6529761931199694E-2</v>
          </cell>
          <cell r="AAK66" t="e">
            <v>#N/A</v>
          </cell>
          <cell r="AAL66" t="e">
            <v>#N/A</v>
          </cell>
          <cell r="AAM66" t="e">
            <v>#N/A</v>
          </cell>
          <cell r="AAN66" t="e">
            <v>#N/A</v>
          </cell>
          <cell r="AAO66" t="e">
            <v>#N/A</v>
          </cell>
          <cell r="AAP66" t="e">
            <v>#N/A</v>
          </cell>
          <cell r="AAQ66" t="e">
            <v>#N/A</v>
          </cell>
          <cell r="AAR66" t="e">
            <v>#N/A</v>
          </cell>
          <cell r="AAS66" t="e">
            <v>#N/A</v>
          </cell>
          <cell r="AAT66">
            <v>1848.025669499614</v>
          </cell>
          <cell r="AAU66">
            <v>-0.37284803616832729</v>
          </cell>
          <cell r="AAV66">
            <v>24.517078881527709</v>
          </cell>
          <cell r="AAW66">
            <v>0</v>
          </cell>
          <cell r="AAX66">
            <v>-0.18111861363437901</v>
          </cell>
          <cell r="AAY66">
            <v>24.517078881527709</v>
          </cell>
          <cell r="AAZ66">
            <v>23.63092164128447</v>
          </cell>
          <cell r="ABA66">
            <v>77.489497818394383</v>
          </cell>
          <cell r="ABB66">
            <v>77.489497818394383</v>
          </cell>
          <cell r="ABC66">
            <v>1.6255925137412139</v>
          </cell>
          <cell r="ABD66">
            <v>1.3664323139586541</v>
          </cell>
          <cell r="ABE66">
            <v>3.47499</v>
          </cell>
          <cell r="ABF66">
            <v>3.47499</v>
          </cell>
          <cell r="ABG66">
            <v>1854.9731953006381</v>
          </cell>
          <cell r="ABH66">
            <v>4.6874974847149318</v>
          </cell>
          <cell r="ABI66">
            <v>387.14991058950909</v>
          </cell>
          <cell r="ABJ66">
            <v>373.69648991151479</v>
          </cell>
          <cell r="ABK66">
            <v>693196.97196379502</v>
          </cell>
          <cell r="ABL66">
            <v>373.69648991151479</v>
          </cell>
          <cell r="ABM66">
            <v>693196.97196379502</v>
          </cell>
          <cell r="ABN66">
            <v>41.285900520331253</v>
          </cell>
          <cell r="ABO66">
            <v>0</v>
          </cell>
          <cell r="ABP66" t="e">
            <v>#N/A</v>
          </cell>
          <cell r="ABQ66">
            <v>499.61597569884867</v>
          </cell>
          <cell r="ABR66">
            <v>630.68756721682246</v>
          </cell>
          <cell r="ABS66">
            <v>-6.844707550174685</v>
          </cell>
          <cell r="ABT66">
            <v>-6.8490876359936506</v>
          </cell>
          <cell r="ABU66">
            <v>-6.8447075501746761</v>
          </cell>
          <cell r="ABV66">
            <v>7.0202443374587475E-2</v>
          </cell>
          <cell r="ABW66" t="e">
            <v>#N/A</v>
          </cell>
          <cell r="ABX66" t="e">
            <v>#N/A</v>
          </cell>
          <cell r="ABY66" t="e">
            <v>#N/A</v>
          </cell>
          <cell r="ABZ66" t="e">
            <v>#N/A</v>
          </cell>
          <cell r="ACA66" t="e">
            <v>#N/A</v>
          </cell>
          <cell r="ACB66" t="e">
            <v>#N/A</v>
          </cell>
          <cell r="ACC66" t="e">
            <v>#N/A</v>
          </cell>
          <cell r="ACD66" t="e">
            <v>#N/A</v>
          </cell>
          <cell r="ACE66" t="e">
            <v>#N/A</v>
          </cell>
          <cell r="ACF66">
            <v>1854.9731953006381</v>
          </cell>
          <cell r="ACG66">
            <v>0.57020511714740429</v>
          </cell>
          <cell r="ACH66">
            <v>991.12879170111125</v>
          </cell>
          <cell r="ACI66">
            <v>0</v>
          </cell>
          <cell r="ACJ66">
            <v>-0.18037608206000749</v>
          </cell>
          <cell r="ACK66">
            <v>991.12879170111125</v>
          </cell>
          <cell r="ACL66">
            <v>981.17711504853719</v>
          </cell>
          <cell r="ACM66">
            <v>79.753033120363355</v>
          </cell>
          <cell r="ACN66">
            <v>79.753033120363355</v>
          </cell>
          <cell r="ACO66">
            <v>0.61671939497980333</v>
          </cell>
          <cell r="ACP66">
            <v>0.42660725365868402</v>
          </cell>
          <cell r="ACQ66">
            <v>3.0375035000000001</v>
          </cell>
          <cell r="ACR66">
            <v>3.0375035000000001</v>
          </cell>
          <cell r="ACS66">
            <v>1439.878670725519</v>
          </cell>
          <cell r="ACT66">
            <v>194.538266566169</v>
          </cell>
          <cell r="ACU66">
            <v>10989.310878410461</v>
          </cell>
          <cell r="ACV66">
            <v>10655.510175852871</v>
          </cell>
          <cell r="ACW66">
            <v>15342641.827909259</v>
          </cell>
          <cell r="ACX66">
            <v>10655.510175852871</v>
          </cell>
          <cell r="ACY66">
            <v>15342641.827909259</v>
          </cell>
          <cell r="ACZ66">
            <v>2535.8134496958201</v>
          </cell>
          <cell r="ADA66">
            <v>0</v>
          </cell>
          <cell r="ADB66" t="e">
            <v>#N/A</v>
          </cell>
          <cell r="ADC66">
            <v>13779.176099579039</v>
          </cell>
          <cell r="ADD66">
            <v>18442.370391034481</v>
          </cell>
          <cell r="ADE66">
            <v>-6.5995451882225984</v>
          </cell>
          <cell r="ADF66">
            <v>-6.5924933504644052</v>
          </cell>
          <cell r="ADG66">
            <v>-6.5995451882226801</v>
          </cell>
          <cell r="ADH66">
            <v>6.3768756185714925E-2</v>
          </cell>
          <cell r="ADI66" t="e">
            <v>#N/A</v>
          </cell>
          <cell r="ADJ66" t="e">
            <v>#N/A</v>
          </cell>
          <cell r="ADK66" t="e">
            <v>#N/A</v>
          </cell>
          <cell r="ADL66" t="e">
            <v>#N/A</v>
          </cell>
          <cell r="ADM66" t="e">
            <v>#N/A</v>
          </cell>
          <cell r="ADN66" t="e">
            <v>#N/A</v>
          </cell>
          <cell r="ADO66" t="e">
            <v>#N/A</v>
          </cell>
          <cell r="ADP66" t="e">
            <v>#N/A</v>
          </cell>
          <cell r="ADQ66" t="e">
            <v>#N/A</v>
          </cell>
          <cell r="ADR66">
            <v>1439.878670725519</v>
          </cell>
          <cell r="ADS66">
            <v>-1.0950434758960631E-5</v>
          </cell>
          <cell r="ADT66">
            <v>3104.3988332665158</v>
          </cell>
          <cell r="ADU66">
            <v>0</v>
          </cell>
          <cell r="ADV66">
            <v>-0.18847316134111841</v>
          </cell>
          <cell r="ADW66">
            <v>3104.3988332665158</v>
          </cell>
          <cell r="ADX66">
            <v>3115.0459945887801</v>
          </cell>
          <cell r="ADY66">
            <v>60.02346141021701</v>
          </cell>
          <cell r="ADZ66">
            <v>60.02346141021701</v>
          </cell>
          <cell r="AEA66">
            <v>1.900651137566101</v>
          </cell>
          <cell r="AEB66">
            <v>1.929153961209007</v>
          </cell>
          <cell r="AEC66">
            <v>2.8354430000000002</v>
          </cell>
          <cell r="AED66">
            <v>2.8354430000000002</v>
          </cell>
          <cell r="AEE66">
            <v>1971.2117788945079</v>
          </cell>
          <cell r="AEF66">
            <v>541.27549078807067</v>
          </cell>
          <cell r="AEG66">
            <v>17390.055351968142</v>
          </cell>
          <cell r="AEH66">
            <v>16896.970244794629</v>
          </cell>
          <cell r="AEI66">
            <v>33307506.774169199</v>
          </cell>
          <cell r="AEJ66">
            <v>16896.970244794629</v>
          </cell>
          <cell r="AEK66">
            <v>33307506.774169199</v>
          </cell>
          <cell r="AEL66">
            <v>6205.5342049410674</v>
          </cell>
          <cell r="AEM66">
            <v>0</v>
          </cell>
          <cell r="AEN66" t="e">
            <v>#N/A</v>
          </cell>
          <cell r="AEO66">
            <v>28972.09681580952</v>
          </cell>
          <cell r="AEP66">
            <v>36902.079480917819</v>
          </cell>
          <cell r="AEQ66">
            <v>-6.2748841949884833</v>
          </cell>
          <cell r="AER66">
            <v>-6.2654744446572446</v>
          </cell>
          <cell r="AES66">
            <v>-6.2748841949884842</v>
          </cell>
          <cell r="AET66">
            <v>6.2697844653416879E-2</v>
          </cell>
          <cell r="AEU66" t="e">
            <v>#N/A</v>
          </cell>
          <cell r="AEV66" t="e">
            <v>#N/A</v>
          </cell>
          <cell r="AEW66" t="e">
            <v>#N/A</v>
          </cell>
          <cell r="AEX66" t="e">
            <v>#N/A</v>
          </cell>
          <cell r="AEY66" t="e">
            <v>#N/A</v>
          </cell>
          <cell r="AEZ66" t="e">
            <v>#N/A</v>
          </cell>
          <cell r="AFA66" t="e">
            <v>#N/A</v>
          </cell>
          <cell r="AFB66" t="e">
            <v>#N/A</v>
          </cell>
          <cell r="AFC66" t="e">
            <v>#N/A</v>
          </cell>
          <cell r="AFD66">
            <v>1971.2117788945079</v>
          </cell>
          <cell r="AFE66">
            <v>-0.27364923499981758</v>
          </cell>
          <cell r="AFF66">
            <v>254.88101046704261</v>
          </cell>
          <cell r="AFG66">
            <v>0</v>
          </cell>
          <cell r="AFH66">
            <v>0.17377181883155851</v>
          </cell>
          <cell r="AFI66">
            <v>254.88101046704261</v>
          </cell>
          <cell r="AFJ66">
            <v>256.72687794331767</v>
          </cell>
          <cell r="AFK66">
            <v>70.331190354211969</v>
          </cell>
          <cell r="AFL66">
            <v>70.331190354211969</v>
          </cell>
          <cell r="AFM66">
            <v>0.8554952340613653</v>
          </cell>
          <cell r="AFN66">
            <v>0.9421915361221167</v>
          </cell>
          <cell r="AFO66">
            <v>5.9915925000000003</v>
          </cell>
          <cell r="AFP66">
            <v>5.9915925000000003</v>
          </cell>
          <cell r="AFQ66">
            <v>1872.285590012109</v>
          </cell>
          <cell r="AFR66">
            <v>51.652073031054222</v>
          </cell>
          <cell r="AFS66">
            <v>5666.2743407164407</v>
          </cell>
          <cell r="AFT66">
            <v>5326.7742722886514</v>
          </cell>
          <cell r="AFU66">
            <v>9973242.7112532817</v>
          </cell>
          <cell r="AFV66">
            <v>5326.7742722886514</v>
          </cell>
          <cell r="AFW66">
            <v>9973242.7112532817</v>
          </cell>
          <cell r="AFX66">
            <v>654.34107625291119</v>
          </cell>
          <cell r="AFY66">
            <v>0</v>
          </cell>
          <cell r="AFZ66" t="e">
            <v>#N/A</v>
          </cell>
          <cell r="AGA66">
            <v>8056.55970299826</v>
          </cell>
          <cell r="AGB66">
            <v>10841.107591776459</v>
          </cell>
          <cell r="AGC66">
            <v>-7.2034938663061254</v>
          </cell>
          <cell r="AGD66">
            <v>-7.1988908189607308</v>
          </cell>
          <cell r="AGE66">
            <v>-7.2034938663061361</v>
          </cell>
          <cell r="AGF66">
            <v>6.9074433237797439E-2</v>
          </cell>
          <cell r="AGG66" t="e">
            <v>#N/A</v>
          </cell>
          <cell r="AGH66" t="e">
            <v>#N/A</v>
          </cell>
          <cell r="AGI66" t="e">
            <v>#N/A</v>
          </cell>
          <cell r="AGJ66" t="e">
            <v>#N/A</v>
          </cell>
          <cell r="AGK66" t="e">
            <v>#N/A</v>
          </cell>
          <cell r="AGL66" t="e">
            <v>#N/A</v>
          </cell>
          <cell r="AGM66" t="e">
            <v>#N/A</v>
          </cell>
          <cell r="AGN66" t="e">
            <v>#N/A</v>
          </cell>
          <cell r="AGO66" t="e">
            <v>#N/A</v>
          </cell>
          <cell r="AGP66">
            <v>1872.285590012109</v>
          </cell>
          <cell r="AGQ66">
            <v>6.1484597239402923E-2</v>
          </cell>
          <cell r="AGR66">
            <v>1322.484923629886</v>
          </cell>
          <cell r="AGS66">
            <v>0</v>
          </cell>
          <cell r="AGT66">
            <v>-0.33863362327350988</v>
          </cell>
          <cell r="AGU66">
            <v>1322.484923629886</v>
          </cell>
          <cell r="AGV66">
            <v>1331.3661486255701</v>
          </cell>
          <cell r="AGW66">
            <v>62.673009302366637</v>
          </cell>
          <cell r="AGX66">
            <v>62.673009302366637</v>
          </cell>
          <cell r="AGY66">
            <v>1.028919319958721</v>
          </cell>
          <cell r="AGZ66">
            <v>0.32262374574285602</v>
          </cell>
          <cell r="AHA66">
            <v>5.3177585000000001</v>
          </cell>
          <cell r="AHB66">
            <v>5.3177585000000001</v>
          </cell>
          <cell r="AHC66">
            <v>1830.8930890353649</v>
          </cell>
          <cell r="AHD66">
            <v>315.22927331543121</v>
          </cell>
          <cell r="AHE66">
            <v>8936.0872924151699</v>
          </cell>
          <cell r="AHF66">
            <v>8460.8877508553414</v>
          </cell>
          <cell r="AHG66">
            <v>15490980.91014502</v>
          </cell>
          <cell r="AHH66">
            <v>8460.8877508553414</v>
          </cell>
          <cell r="AHI66">
            <v>15490980.91014502</v>
          </cell>
          <cell r="AHJ66">
            <v>3523.5299044179678</v>
          </cell>
          <cell r="AHK66">
            <v>0</v>
          </cell>
          <cell r="AHL66" t="e">
            <v>#N/A</v>
          </cell>
          <cell r="AHM66">
            <v>14258.27065252749</v>
          </cell>
          <cell r="AHN66">
            <v>18732.04014953212</v>
          </cell>
          <cell r="AHO66">
            <v>-6.43250828743684</v>
          </cell>
          <cell r="AHP66">
            <v>-6.3819117687919524</v>
          </cell>
          <cell r="AHQ66">
            <v>-6.43250828743684</v>
          </cell>
          <cell r="AHR66">
            <v>4.7054544982140942E-2</v>
          </cell>
          <cell r="AHS66" t="e">
            <v>#N/A</v>
          </cell>
          <cell r="AHT66" t="e">
            <v>#N/A</v>
          </cell>
          <cell r="AHU66" t="e">
            <v>#N/A</v>
          </cell>
          <cell r="AHV66" t="e">
            <v>#N/A</v>
          </cell>
          <cell r="AHW66" t="e">
            <v>#N/A</v>
          </cell>
          <cell r="AHX66" t="e">
            <v>#N/A</v>
          </cell>
          <cell r="AHY66" t="e">
            <v>#N/A</v>
          </cell>
          <cell r="AHZ66" t="e">
            <v>#N/A</v>
          </cell>
          <cell r="AIA66" t="e">
            <v>#N/A</v>
          </cell>
          <cell r="AIB66">
            <v>1830.8930890353649</v>
          </cell>
          <cell r="AIC66">
            <v>-5.4391746015802767E-2</v>
          </cell>
          <cell r="AID66">
            <v>5985.2025898434322</v>
          </cell>
          <cell r="AIE66">
            <v>0</v>
          </cell>
          <cell r="AIF66">
            <v>-0.11261503307423699</v>
          </cell>
          <cell r="AIG66">
            <v>5985.2025898434322</v>
          </cell>
          <cell r="AIH66">
            <v>5815.6404118033925</v>
          </cell>
          <cell r="AII66">
            <v>78.780424990752579</v>
          </cell>
          <cell r="AIJ66">
            <v>78.780424990752579</v>
          </cell>
          <cell r="AIK66">
            <v>0.67289882379437671</v>
          </cell>
          <cell r="AIL66">
            <v>0.55010262652528397</v>
          </cell>
          <cell r="AIM66">
            <v>6.9049760000000013</v>
          </cell>
          <cell r="AIN66">
            <v>6.9049760000000013</v>
          </cell>
          <cell r="AIO66">
            <v>1585.247768276563</v>
          </cell>
          <cell r="AIP66">
            <v>1353.5962496759951</v>
          </cell>
          <cell r="AIQ66">
            <v>6160.6606549751086</v>
          </cell>
          <cell r="AIR66">
            <v>5735.2685153076354</v>
          </cell>
          <cell r="AIS66">
            <v>9091821.614358265</v>
          </cell>
          <cell r="AIT66">
            <v>5735.2685153076354</v>
          </cell>
          <cell r="AIU66">
            <v>9091821.6143582668</v>
          </cell>
          <cell r="AIV66">
            <v>20864.171466323169</v>
          </cell>
          <cell r="AIW66">
            <v>0</v>
          </cell>
          <cell r="AIX66" t="e">
            <v>#N/A</v>
          </cell>
          <cell r="AIY66">
            <v>7820.0398838902702</v>
          </cell>
          <cell r="AIZ66">
            <v>10876.38927551776</v>
          </cell>
          <cell r="AJA66">
            <v>-5.1988563704277517</v>
          </cell>
          <cell r="AJB66">
            <v>-5.1940236246347622</v>
          </cell>
          <cell r="AJC66">
            <v>-5.1988563704278352</v>
          </cell>
          <cell r="AJD66">
            <v>5.0940281253249148E-2</v>
          </cell>
          <cell r="AJE66" t="e">
            <v>#N/A</v>
          </cell>
          <cell r="AJF66" t="e">
            <v>#N/A</v>
          </cell>
          <cell r="AJG66" t="e">
            <v>#N/A</v>
          </cell>
          <cell r="AJH66" t="e">
            <v>#N/A</v>
          </cell>
          <cell r="AJI66" t="e">
            <v>#N/A</v>
          </cell>
          <cell r="AJJ66" t="e">
            <v>#N/A</v>
          </cell>
          <cell r="AJK66" t="e">
            <v>#N/A</v>
          </cell>
          <cell r="AJL66" t="e">
            <v>#N/A</v>
          </cell>
          <cell r="AJM66" t="e">
            <v>#N/A</v>
          </cell>
          <cell r="AJN66">
            <v>1585.247768276563</v>
          </cell>
          <cell r="AJO66">
            <v>8.7019943176303016E-2</v>
          </cell>
          <cell r="AJP66">
            <v>59.474337493547097</v>
          </cell>
          <cell r="AJQ66">
            <v>0</v>
          </cell>
          <cell r="AJR66">
            <v>-0.11038651622065079</v>
          </cell>
          <cell r="AJS66">
            <v>59.474337493547097</v>
          </cell>
          <cell r="AJT66">
            <v>59.461245163497722</v>
          </cell>
          <cell r="AJU66">
            <v>73.509691737153076</v>
          </cell>
          <cell r="AJV66">
            <v>73.509691737153076</v>
          </cell>
          <cell r="AJW66">
            <v>1.513846739437152</v>
          </cell>
          <cell r="AJX66">
            <v>1.409368126736954</v>
          </cell>
          <cell r="AJY66">
            <v>5.1666805</v>
          </cell>
          <cell r="AJZ66">
            <v>5.1666805</v>
          </cell>
          <cell r="AKA66">
            <v>1585.264838269876</v>
          </cell>
          <cell r="AKB66">
            <v>12.11302003004341</v>
          </cell>
          <cell r="AKC66">
            <v>1175.958298951359</v>
          </cell>
          <cell r="AKD66">
            <v>1115.2002908313079</v>
          </cell>
          <cell r="AKE66">
            <v>1767887.8086832119</v>
          </cell>
          <cell r="AKF66">
            <v>1115.2002908313079</v>
          </cell>
          <cell r="AKG66">
            <v>1767887.8086832131</v>
          </cell>
          <cell r="AKH66">
            <v>105.6077089288831</v>
          </cell>
          <cell r="AKI66">
            <v>0</v>
          </cell>
          <cell r="AKJ66" t="e">
            <v>#N/A</v>
          </cell>
          <cell r="AKK66">
            <v>1599.7323225843561</v>
          </cell>
          <cell r="AKL66">
            <v>2137.0223055894262</v>
          </cell>
          <cell r="AKM66">
            <v>-6.8958035038559053</v>
          </cell>
          <cell r="AKN66">
            <v>-6.8925711233406073</v>
          </cell>
          <cell r="AKO66">
            <v>-6.8958035038559053</v>
          </cell>
          <cell r="AKP66">
            <v>9.6165539876521156E-2</v>
          </cell>
          <cell r="AKQ66" t="e">
            <v>#N/A</v>
          </cell>
          <cell r="AKR66" t="e">
            <v>#N/A</v>
          </cell>
          <cell r="AKS66" t="e">
            <v>#N/A</v>
          </cell>
          <cell r="AKT66" t="e">
            <v>#N/A</v>
          </cell>
          <cell r="AKU66" t="e">
            <v>#N/A</v>
          </cell>
          <cell r="AKV66" t="e">
            <v>#N/A</v>
          </cell>
          <cell r="AKW66" t="e">
            <v>#N/A</v>
          </cell>
          <cell r="AKX66" t="e">
            <v>#N/A</v>
          </cell>
          <cell r="AKY66" t="e">
            <v>#N/A</v>
          </cell>
          <cell r="AKZ66">
            <v>1585.264838269876</v>
          </cell>
          <cell r="ALA66">
            <v>-0.30322584374725681</v>
          </cell>
          <cell r="ALB66">
            <v>114.3510780646899</v>
          </cell>
          <cell r="ALC66">
            <v>0</v>
          </cell>
          <cell r="ALD66">
            <v>-4.7166178766488993E-2</v>
          </cell>
          <cell r="ALE66">
            <v>114.3510780646899</v>
          </cell>
          <cell r="ALF66">
            <v>114.014992476725</v>
          </cell>
          <cell r="ALG66">
            <v>60.301626970459267</v>
          </cell>
          <cell r="ALH66">
            <v>60.301626970459267</v>
          </cell>
          <cell r="ALI66">
            <v>1.7439637915475541</v>
          </cell>
          <cell r="ALJ66">
            <v>1.0991322983959331</v>
          </cell>
          <cell r="ALK66">
            <v>5.3063855000000002</v>
          </cell>
          <cell r="ALL66">
            <v>5.3063855000000002</v>
          </cell>
          <cell r="ALM66">
            <v>1619.60506143835</v>
          </cell>
          <cell r="ALN66">
            <v>24.469937509873269</v>
          </cell>
          <cell r="ALO66">
            <v>2507.665825985393</v>
          </cell>
          <cell r="ALP66">
            <v>2374.599410206848</v>
          </cell>
          <cell r="ALQ66">
            <v>3845913.2236595321</v>
          </cell>
          <cell r="ALR66">
            <v>2374.599410206848</v>
          </cell>
          <cell r="ALS66">
            <v>3845913.2236595321</v>
          </cell>
          <cell r="ALT66">
            <v>174.47567347835519</v>
          </cell>
          <cell r="ALU66">
            <v>0</v>
          </cell>
          <cell r="ALV66" t="e">
            <v>#N/A</v>
          </cell>
          <cell r="ALW66">
            <v>4158.5375917201281</v>
          </cell>
          <cell r="ALX66">
            <v>5388.6934775549271</v>
          </cell>
          <cell r="ALY66">
            <v>-6.9229905829174259</v>
          </cell>
          <cell r="ALZ66">
            <v>-6.896822830345025</v>
          </cell>
          <cell r="AMA66">
            <v>-6.9229905829174259</v>
          </cell>
          <cell r="AMB66">
            <v>0.1127358941709091</v>
          </cell>
          <cell r="AMC66" t="e">
            <v>#N/A</v>
          </cell>
          <cell r="AMD66" t="e">
            <v>#N/A</v>
          </cell>
          <cell r="AME66" t="e">
            <v>#N/A</v>
          </cell>
          <cell r="AMF66" t="e">
            <v>#N/A</v>
          </cell>
          <cell r="AMG66" t="e">
            <v>#N/A</v>
          </cell>
          <cell r="AMH66" t="e">
            <v>#N/A</v>
          </cell>
          <cell r="AMI66" t="e">
            <v>#N/A</v>
          </cell>
          <cell r="AMJ66" t="e">
            <v>#N/A</v>
          </cell>
          <cell r="AMK66" t="e">
            <v>#N/A</v>
          </cell>
          <cell r="AML66">
            <v>1619.60506143835</v>
          </cell>
          <cell r="AMM66">
            <v>-0.26094016534311543</v>
          </cell>
          <cell r="AMN66">
            <v>2615.4208156875402</v>
          </cell>
          <cell r="AMO66">
            <v>0</v>
          </cell>
          <cell r="AMP66">
            <v>3.3654912998026809E-2</v>
          </cell>
          <cell r="AMQ66">
            <v>2615.4208156875402</v>
          </cell>
          <cell r="AMR66">
            <v>2573.6720043833579</v>
          </cell>
          <cell r="AMS66">
            <v>69.152297686337448</v>
          </cell>
          <cell r="AMT66">
            <v>69.152297686337448</v>
          </cell>
          <cell r="AMU66">
            <v>0.69974920841255894</v>
          </cell>
          <cell r="AMV66">
            <v>0.54964809011170956</v>
          </cell>
          <cell r="AMW66">
            <v>4.1180349999999999</v>
          </cell>
          <cell r="AMX66">
            <v>4.1180349999999999</v>
          </cell>
          <cell r="AMY66">
            <v>1530.47565675789</v>
          </cell>
          <cell r="AMZ66">
            <v>449.715731543289</v>
          </cell>
          <cell r="ANA66">
            <v>36197.71760168959</v>
          </cell>
          <cell r="ANB66">
            <v>34707.08292165085</v>
          </cell>
          <cell r="ANC66">
            <v>53118345.528664127</v>
          </cell>
          <cell r="AND66">
            <v>34707.08292165085</v>
          </cell>
          <cell r="ANE66">
            <v>53118345.528664127</v>
          </cell>
          <cell r="ANF66">
            <v>5575.9830578959054</v>
          </cell>
          <cell r="ANG66">
            <v>0</v>
          </cell>
          <cell r="ANH66" t="e">
            <v>#N/A</v>
          </cell>
          <cell r="ANI66">
            <v>52344.923903867973</v>
          </cell>
          <cell r="ANJ66">
            <v>71327.876846548417</v>
          </cell>
          <cell r="ANK66">
            <v>-6.7122194784521039</v>
          </cell>
          <cell r="ANL66">
            <v>-6.6949457013203979</v>
          </cell>
          <cell r="ANM66">
            <v>-6.7122194784521563</v>
          </cell>
          <cell r="ANN66">
            <v>6.9656400192466023E-2</v>
          </cell>
          <cell r="ANO66" t="e">
            <v>#N/A</v>
          </cell>
          <cell r="ANP66" t="e">
            <v>#N/A</v>
          </cell>
          <cell r="ANQ66" t="e">
            <v>#N/A</v>
          </cell>
          <cell r="ANR66" t="e">
            <v>#N/A</v>
          </cell>
          <cell r="ANS66" t="e">
            <v>#N/A</v>
          </cell>
          <cell r="ANT66" t="e">
            <v>#N/A</v>
          </cell>
          <cell r="ANU66" t="e">
            <v>#N/A</v>
          </cell>
          <cell r="ANV66" t="e">
            <v>#N/A</v>
          </cell>
          <cell r="ANW66" t="e">
            <v>#N/A</v>
          </cell>
          <cell r="ANX66">
            <v>1530.47565675789</v>
          </cell>
          <cell r="ANY66">
            <v>7.3806953683597243E-2</v>
          </cell>
          <cell r="ANZ66">
            <v>26883.236031986889</v>
          </cell>
          <cell r="AOA66">
            <v>0</v>
          </cell>
          <cell r="AOB66">
            <v>-9.2824498604071604E-2</v>
          </cell>
          <cell r="AOC66">
            <v>26883.236031986889</v>
          </cell>
          <cell r="AOD66">
            <v>27106.853157905811</v>
          </cell>
          <cell r="AOE66">
            <v>71.1075252892376</v>
          </cell>
          <cell r="AOF66">
            <v>71.1075252892376</v>
          </cell>
          <cell r="AOG66">
            <v>1.123658570341846</v>
          </cell>
          <cell r="AOH66">
            <v>0.98381907756479592</v>
          </cell>
          <cell r="AOI66">
            <v>4.0609719999999996</v>
          </cell>
          <cell r="AOJ66">
            <v>4.0609719999999996</v>
          </cell>
          <cell r="AOK66">
            <v>1676.0819282901821</v>
          </cell>
          <cell r="AOL66">
            <v>5683.076562288762</v>
          </cell>
          <cell r="AOM66">
            <v>183463.12870088211</v>
          </cell>
          <cell r="AON66">
            <v>176012.74241401529</v>
          </cell>
          <cell r="AOO66">
            <v>295011776.7089259</v>
          </cell>
          <cell r="AOP66">
            <v>176012.74241401529</v>
          </cell>
          <cell r="AOQ66">
            <v>295011776.7089259</v>
          </cell>
          <cell r="AOR66">
            <v>61501.808592179361</v>
          </cell>
          <cell r="AOS66">
            <v>0</v>
          </cell>
          <cell r="AOT66" t="e">
            <v>#N/A</v>
          </cell>
          <cell r="AOU66">
            <v>258008.03495076759</v>
          </cell>
          <cell r="AOV66">
            <v>349994.90557464247</v>
          </cell>
          <cell r="AOW66">
            <v>-6.3367712684524307</v>
          </cell>
          <cell r="AOX66">
            <v>-6.3377524682497128</v>
          </cell>
          <cell r="AOY66">
            <v>-6.3367712684524307</v>
          </cell>
          <cell r="AOZ66">
            <v>7.5246716287489079E-2</v>
          </cell>
          <cell r="APA66" t="e">
            <v>#N/A</v>
          </cell>
          <cell r="APB66" t="e">
            <v>#N/A</v>
          </cell>
          <cell r="APC66" t="e">
            <v>#N/A</v>
          </cell>
          <cell r="APD66" t="e">
            <v>#N/A</v>
          </cell>
          <cell r="APE66" t="e">
            <v>#N/A</v>
          </cell>
          <cell r="APF66" t="e">
            <v>#N/A</v>
          </cell>
          <cell r="APG66" t="e">
            <v>#N/A</v>
          </cell>
          <cell r="APH66" t="e">
            <v>#N/A</v>
          </cell>
          <cell r="API66" t="e">
            <v>#N/A</v>
          </cell>
          <cell r="APJ66">
            <v>1676.0819282901821</v>
          </cell>
          <cell r="APK66">
            <v>-2.532701312736307E-2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Structure"/>
      <sheetName val="Sheet 1"/>
      <sheetName val="Flags 1"/>
    </sheetNames>
    <sheetDataSet>
      <sheetData sheetId="0"/>
      <sheetData sheetId="1"/>
      <sheetData sheetId="2">
        <row r="8">
          <cell r="B8" t="str">
            <v>K_EUROSTAT</v>
          </cell>
          <cell r="C8" t="str">
            <v>K_G_EUROSTAT</v>
          </cell>
          <cell r="D8" t="str">
            <v>K_EUROSTAT</v>
          </cell>
          <cell r="E8" t="str">
            <v>K_G_EUROSTAT</v>
          </cell>
          <cell r="F8" t="str">
            <v>K_EUROSTAT</v>
          </cell>
          <cell r="G8" t="str">
            <v>K_G_EUROSTAT</v>
          </cell>
          <cell r="H8" t="str">
            <v>K_EUROSTAT</v>
          </cell>
          <cell r="I8" t="str">
            <v>K_G_EUROSTAT</v>
          </cell>
          <cell r="J8" t="str">
            <v>K_EUROSTAT</v>
          </cell>
          <cell r="K8" t="str">
            <v>K_G_EUROSTAT</v>
          </cell>
          <cell r="L8" t="str">
            <v>K_EUROSTAT</v>
          </cell>
          <cell r="M8" t="str">
            <v>K_G_EUROSTAT</v>
          </cell>
        </row>
        <row r="9">
          <cell r="B9" t="str">
            <v>Germany</v>
          </cell>
          <cell r="C9" t="str">
            <v>Germany</v>
          </cell>
          <cell r="D9" t="str">
            <v>France</v>
          </cell>
          <cell r="E9" t="str">
            <v>France</v>
          </cell>
          <cell r="F9" t="str">
            <v>Italy</v>
          </cell>
          <cell r="G9" t="str">
            <v>Italy</v>
          </cell>
          <cell r="H9" t="str">
            <v>Netherlands</v>
          </cell>
          <cell r="I9" t="str">
            <v>Netherlands</v>
          </cell>
          <cell r="J9" t="str">
            <v>Austria</v>
          </cell>
          <cell r="K9" t="str">
            <v>Austria</v>
          </cell>
          <cell r="L9" t="str">
            <v>Finland</v>
          </cell>
          <cell r="M9" t="str">
            <v>Finland</v>
          </cell>
        </row>
        <row r="12">
          <cell r="A12">
            <v>1975</v>
          </cell>
          <cell r="B12" t="str">
            <v>:</v>
          </cell>
          <cell r="C12" t="str">
            <v>:</v>
          </cell>
          <cell r="D12" t="str">
            <v>:</v>
          </cell>
          <cell r="E12" t="str">
            <v>:</v>
          </cell>
          <cell r="F12" t="str">
            <v>:</v>
          </cell>
          <cell r="G12" t="str">
            <v>:</v>
          </cell>
          <cell r="H12" t="str">
            <v>:</v>
          </cell>
          <cell r="I12" t="str">
            <v>:</v>
          </cell>
          <cell r="J12" t="str">
            <v>:</v>
          </cell>
          <cell r="K12" t="str">
            <v>:</v>
          </cell>
          <cell r="L12" t="str">
            <v>:</v>
          </cell>
          <cell r="M12" t="str">
            <v>:</v>
          </cell>
        </row>
        <row r="13">
          <cell r="A13">
            <v>1976</v>
          </cell>
          <cell r="B13" t="str">
            <v>:</v>
          </cell>
          <cell r="C13" t="str">
            <v>:</v>
          </cell>
          <cell r="D13" t="str">
            <v>:</v>
          </cell>
          <cell r="E13" t="str">
            <v>:</v>
          </cell>
          <cell r="F13" t="str">
            <v>:</v>
          </cell>
          <cell r="G13" t="str">
            <v>:</v>
          </cell>
          <cell r="H13" t="str">
            <v>:</v>
          </cell>
          <cell r="I13" t="str">
            <v>:</v>
          </cell>
          <cell r="J13" t="str">
            <v>:</v>
          </cell>
          <cell r="K13" t="str">
            <v>:</v>
          </cell>
          <cell r="L13" t="str">
            <v>:</v>
          </cell>
          <cell r="M13" t="str">
            <v>:</v>
          </cell>
        </row>
        <row r="14">
          <cell r="A14">
            <v>1977</v>
          </cell>
          <cell r="B14" t="str">
            <v>:</v>
          </cell>
          <cell r="C14" t="str">
            <v>:</v>
          </cell>
          <cell r="D14" t="str">
            <v>:</v>
          </cell>
          <cell r="E14" t="str">
            <v>:</v>
          </cell>
          <cell r="F14" t="str">
            <v>:</v>
          </cell>
          <cell r="G14" t="str">
            <v>:</v>
          </cell>
          <cell r="H14" t="str">
            <v>:</v>
          </cell>
          <cell r="I14" t="str">
            <v>:</v>
          </cell>
          <cell r="J14" t="str">
            <v>:</v>
          </cell>
          <cell r="K14" t="str">
            <v>:</v>
          </cell>
          <cell r="L14" t="str">
            <v>:</v>
          </cell>
          <cell r="M14" t="str">
            <v>:</v>
          </cell>
        </row>
        <row r="15">
          <cell r="A15">
            <v>1978</v>
          </cell>
          <cell r="B15" t="str">
            <v>:</v>
          </cell>
          <cell r="C15" t="str">
            <v>:</v>
          </cell>
          <cell r="D15">
            <v>1089872.8</v>
          </cell>
          <cell r="E15">
            <v>207729.8</v>
          </cell>
          <cell r="F15" t="str">
            <v>:</v>
          </cell>
          <cell r="G15" t="str">
            <v>:</v>
          </cell>
          <cell r="H15" t="str">
            <v>:</v>
          </cell>
          <cell r="I15" t="str">
            <v>:</v>
          </cell>
          <cell r="J15" t="str">
            <v>:</v>
          </cell>
          <cell r="K15" t="str">
            <v>:</v>
          </cell>
          <cell r="L15" t="str">
            <v>:</v>
          </cell>
          <cell r="M15" t="str">
            <v>:</v>
          </cell>
        </row>
        <row r="16">
          <cell r="A16">
            <v>1979</v>
          </cell>
          <cell r="B16" t="str">
            <v>:</v>
          </cell>
          <cell r="C16" t="str">
            <v>:</v>
          </cell>
          <cell r="D16">
            <v>1252537.7</v>
          </cell>
          <cell r="E16">
            <v>243207.5</v>
          </cell>
          <cell r="F16" t="str">
            <v>:</v>
          </cell>
          <cell r="G16" t="str">
            <v>:</v>
          </cell>
          <cell r="H16" t="str">
            <v>:</v>
          </cell>
          <cell r="I16" t="str">
            <v>:</v>
          </cell>
          <cell r="J16" t="str">
            <v>:</v>
          </cell>
          <cell r="K16" t="str">
            <v>:</v>
          </cell>
          <cell r="L16" t="str">
            <v>:</v>
          </cell>
          <cell r="M16" t="str">
            <v>:</v>
          </cell>
        </row>
        <row r="17">
          <cell r="A17">
            <v>1980</v>
          </cell>
          <cell r="B17" t="str">
            <v>:</v>
          </cell>
          <cell r="C17" t="str">
            <v>:</v>
          </cell>
          <cell r="D17">
            <v>1453173.7</v>
          </cell>
          <cell r="E17">
            <v>287177.40000000002</v>
          </cell>
          <cell r="F17" t="str">
            <v>:</v>
          </cell>
          <cell r="G17" t="str">
            <v>:</v>
          </cell>
          <cell r="H17" t="str">
            <v>:</v>
          </cell>
          <cell r="I17" t="str">
            <v>:</v>
          </cell>
          <cell r="J17" t="str">
            <v>:</v>
          </cell>
          <cell r="K17" t="str">
            <v>:</v>
          </cell>
          <cell r="L17" t="str">
            <v>:</v>
          </cell>
          <cell r="M17" t="str">
            <v>:</v>
          </cell>
        </row>
        <row r="18">
          <cell r="A18">
            <v>1981</v>
          </cell>
          <cell r="B18" t="str">
            <v>:</v>
          </cell>
          <cell r="C18" t="str">
            <v>:</v>
          </cell>
          <cell r="D18">
            <v>1630192</v>
          </cell>
          <cell r="E18">
            <v>329772.5</v>
          </cell>
          <cell r="F18" t="str">
            <v>:</v>
          </cell>
          <cell r="G18" t="str">
            <v>:</v>
          </cell>
          <cell r="H18" t="str">
            <v>:</v>
          </cell>
          <cell r="I18" t="str">
            <v>:</v>
          </cell>
          <cell r="J18" t="str">
            <v>:</v>
          </cell>
          <cell r="K18" t="str">
            <v>:</v>
          </cell>
          <cell r="L18" t="str">
            <v>:</v>
          </cell>
          <cell r="M18" t="str">
            <v>:</v>
          </cell>
        </row>
        <row r="19">
          <cell r="A19">
            <v>1982</v>
          </cell>
          <cell r="B19" t="str">
            <v>:</v>
          </cell>
          <cell r="C19" t="str">
            <v>:</v>
          </cell>
          <cell r="D19">
            <v>1736607.2</v>
          </cell>
          <cell r="E19">
            <v>355781</v>
          </cell>
          <cell r="F19" t="str">
            <v>:</v>
          </cell>
          <cell r="G19" t="str">
            <v>:</v>
          </cell>
          <cell r="H19" t="str">
            <v>:</v>
          </cell>
          <cell r="I19" t="str">
            <v>:</v>
          </cell>
          <cell r="J19" t="str">
            <v>:</v>
          </cell>
          <cell r="K19" t="str">
            <v>:</v>
          </cell>
          <cell r="L19" t="str">
            <v>:</v>
          </cell>
          <cell r="M19" t="str">
            <v>:</v>
          </cell>
        </row>
        <row r="20">
          <cell r="A20">
            <v>1983</v>
          </cell>
          <cell r="B20" t="str">
            <v>:</v>
          </cell>
          <cell r="C20" t="str">
            <v>:</v>
          </cell>
          <cell r="D20">
            <v>1808143.8</v>
          </cell>
          <cell r="E20">
            <v>370671.1</v>
          </cell>
          <cell r="F20" t="str">
            <v>:</v>
          </cell>
          <cell r="G20" t="str">
            <v>:</v>
          </cell>
          <cell r="H20" t="str">
            <v>:</v>
          </cell>
          <cell r="I20" t="str">
            <v>:</v>
          </cell>
          <cell r="J20" t="str">
            <v>:</v>
          </cell>
          <cell r="K20" t="str">
            <v>:</v>
          </cell>
          <cell r="L20" t="str">
            <v>:</v>
          </cell>
          <cell r="M20" t="str">
            <v>:</v>
          </cell>
        </row>
        <row r="21">
          <cell r="A21">
            <v>1984</v>
          </cell>
          <cell r="B21" t="str">
            <v>:</v>
          </cell>
          <cell r="C21" t="str">
            <v>:</v>
          </cell>
          <cell r="D21">
            <v>1915157.2</v>
          </cell>
          <cell r="E21">
            <v>392652.6</v>
          </cell>
          <cell r="F21" t="str">
            <v>:</v>
          </cell>
          <cell r="G21" t="str">
            <v>:</v>
          </cell>
          <cell r="H21" t="str">
            <v>:</v>
          </cell>
          <cell r="I21" t="str">
            <v>:</v>
          </cell>
          <cell r="J21" t="str">
            <v>:</v>
          </cell>
          <cell r="K21" t="str">
            <v>:</v>
          </cell>
          <cell r="L21" t="str">
            <v>:</v>
          </cell>
          <cell r="M21" t="str">
            <v>:</v>
          </cell>
        </row>
        <row r="22">
          <cell r="A22">
            <v>1985</v>
          </cell>
          <cell r="B22" t="str">
            <v>:</v>
          </cell>
          <cell r="C22" t="str">
            <v>:</v>
          </cell>
          <cell r="D22">
            <v>2052764.6</v>
          </cell>
          <cell r="E22">
            <v>419959.5</v>
          </cell>
          <cell r="F22" t="str">
            <v>:</v>
          </cell>
          <cell r="G22" t="str">
            <v>:</v>
          </cell>
          <cell r="H22" t="str">
            <v>:</v>
          </cell>
          <cell r="I22" t="str">
            <v>:</v>
          </cell>
          <cell r="J22" t="str">
            <v>:</v>
          </cell>
          <cell r="K22" t="str">
            <v>:</v>
          </cell>
          <cell r="L22" t="str">
            <v>:</v>
          </cell>
          <cell r="M22" t="str">
            <v>:</v>
          </cell>
        </row>
        <row r="23">
          <cell r="A23">
            <v>1986</v>
          </cell>
          <cell r="B23" t="str">
            <v>:</v>
          </cell>
          <cell r="C23" t="str">
            <v>:</v>
          </cell>
          <cell r="D23">
            <v>2168532.9</v>
          </cell>
          <cell r="E23">
            <v>441380.7</v>
          </cell>
          <cell r="F23" t="str">
            <v>:</v>
          </cell>
          <cell r="G23" t="str">
            <v>:</v>
          </cell>
          <cell r="H23" t="str">
            <v>:</v>
          </cell>
          <cell r="I23" t="str">
            <v>:</v>
          </cell>
          <cell r="J23" t="str">
            <v>:</v>
          </cell>
          <cell r="K23" t="str">
            <v>:</v>
          </cell>
          <cell r="L23" t="str">
            <v>:</v>
          </cell>
          <cell r="M23" t="str">
            <v>:</v>
          </cell>
        </row>
        <row r="24">
          <cell r="A24">
            <v>1987</v>
          </cell>
          <cell r="B24" t="str">
            <v>:</v>
          </cell>
          <cell r="C24" t="str">
            <v>:</v>
          </cell>
          <cell r="D24">
            <v>2253918.6</v>
          </cell>
          <cell r="E24">
            <v>456104.2</v>
          </cell>
          <cell r="F24" t="str">
            <v>:</v>
          </cell>
          <cell r="G24" t="str">
            <v>:</v>
          </cell>
          <cell r="H24" t="str">
            <v>:</v>
          </cell>
          <cell r="I24" t="str">
            <v>:</v>
          </cell>
          <cell r="J24" t="str">
            <v>:</v>
          </cell>
          <cell r="K24" t="str">
            <v>:</v>
          </cell>
          <cell r="L24" t="str">
            <v>:</v>
          </cell>
          <cell r="M24" t="str">
            <v>:</v>
          </cell>
        </row>
        <row r="25">
          <cell r="A25">
            <v>1988</v>
          </cell>
          <cell r="B25" t="str">
            <v>:</v>
          </cell>
          <cell r="C25" t="str">
            <v>:</v>
          </cell>
          <cell r="D25">
            <v>2357617.2000000002</v>
          </cell>
          <cell r="E25">
            <v>474617.9</v>
          </cell>
          <cell r="F25" t="str">
            <v>:</v>
          </cell>
          <cell r="G25" t="str">
            <v>:</v>
          </cell>
          <cell r="H25" t="str">
            <v>:</v>
          </cell>
          <cell r="I25" t="str">
            <v>:</v>
          </cell>
          <cell r="J25" t="str">
            <v>:</v>
          </cell>
          <cell r="K25" t="str">
            <v>:</v>
          </cell>
          <cell r="L25" t="str">
            <v>:</v>
          </cell>
          <cell r="M25" t="str">
            <v>:</v>
          </cell>
        </row>
        <row r="26">
          <cell r="A26">
            <v>1989</v>
          </cell>
          <cell r="B26" t="str">
            <v>:</v>
          </cell>
          <cell r="C26" t="str">
            <v>:</v>
          </cell>
          <cell r="D26">
            <v>2509432.2999999998</v>
          </cell>
          <cell r="E26">
            <v>498111.4</v>
          </cell>
          <cell r="F26" t="str">
            <v>:</v>
          </cell>
          <cell r="G26" t="str">
            <v>:</v>
          </cell>
          <cell r="H26" t="str">
            <v>:</v>
          </cell>
          <cell r="I26" t="str">
            <v>:</v>
          </cell>
          <cell r="J26" t="str">
            <v>:</v>
          </cell>
          <cell r="K26" t="str">
            <v>:</v>
          </cell>
          <cell r="L26" t="str">
            <v>:</v>
          </cell>
          <cell r="M26" t="str">
            <v>:</v>
          </cell>
        </row>
        <row r="27">
          <cell r="A27">
            <v>1990</v>
          </cell>
          <cell r="B27" t="str">
            <v>:</v>
          </cell>
          <cell r="C27" t="str">
            <v>:</v>
          </cell>
          <cell r="D27">
            <v>2718211.2</v>
          </cell>
          <cell r="E27">
            <v>534285.5</v>
          </cell>
          <cell r="F27" t="str">
            <v>:</v>
          </cell>
          <cell r="G27" t="str">
            <v>:</v>
          </cell>
          <cell r="H27" t="str">
            <v>:</v>
          </cell>
          <cell r="I27" t="str">
            <v>:</v>
          </cell>
          <cell r="J27" t="str">
            <v>:</v>
          </cell>
          <cell r="K27" t="str">
            <v>:</v>
          </cell>
          <cell r="L27" t="str">
            <v>:</v>
          </cell>
          <cell r="M27" t="str">
            <v>:</v>
          </cell>
        </row>
        <row r="28">
          <cell r="A28">
            <v>1991</v>
          </cell>
          <cell r="B28" t="str">
            <v>:</v>
          </cell>
          <cell r="C28" t="str">
            <v>:</v>
          </cell>
          <cell r="D28">
            <v>2836740.1</v>
          </cell>
          <cell r="E28">
            <v>559429.80000000005</v>
          </cell>
          <cell r="F28" t="str">
            <v>:</v>
          </cell>
          <cell r="G28" t="str">
            <v>:</v>
          </cell>
          <cell r="H28" t="str">
            <v>:</v>
          </cell>
          <cell r="I28" t="str">
            <v>:</v>
          </cell>
          <cell r="J28" t="str">
            <v>:</v>
          </cell>
          <cell r="K28" t="str">
            <v>:</v>
          </cell>
          <cell r="L28" t="str">
            <v>:</v>
          </cell>
          <cell r="M28" t="str">
            <v>:</v>
          </cell>
        </row>
        <row r="29">
          <cell r="A29">
            <v>1992</v>
          </cell>
          <cell r="B29" t="str">
            <v>:</v>
          </cell>
          <cell r="C29" t="str">
            <v>:</v>
          </cell>
          <cell r="D29">
            <v>2985849.4</v>
          </cell>
          <cell r="E29">
            <v>593887.69999999995</v>
          </cell>
          <cell r="F29" t="str">
            <v>:</v>
          </cell>
          <cell r="G29" t="str">
            <v>:</v>
          </cell>
          <cell r="H29" t="str">
            <v>:</v>
          </cell>
          <cell r="I29" t="str">
            <v>:</v>
          </cell>
          <cell r="J29" t="str">
            <v>:</v>
          </cell>
          <cell r="K29" t="str">
            <v>:</v>
          </cell>
          <cell r="L29" t="str">
            <v>:</v>
          </cell>
          <cell r="M29" t="str">
            <v>:</v>
          </cell>
        </row>
        <row r="30">
          <cell r="A30">
            <v>1993</v>
          </cell>
          <cell r="B30" t="str">
            <v>:</v>
          </cell>
          <cell r="C30" t="str">
            <v>:</v>
          </cell>
          <cell r="D30">
            <v>3159141.3</v>
          </cell>
          <cell r="E30">
            <v>632990</v>
          </cell>
          <cell r="F30" t="str">
            <v>:</v>
          </cell>
          <cell r="G30" t="str">
            <v>:</v>
          </cell>
          <cell r="H30" t="str">
            <v>:</v>
          </cell>
          <cell r="I30" t="str">
            <v>:</v>
          </cell>
          <cell r="J30" t="str">
            <v>:</v>
          </cell>
          <cell r="K30" t="str">
            <v>:</v>
          </cell>
          <cell r="L30" t="str">
            <v>:</v>
          </cell>
          <cell r="M30" t="str">
            <v>:</v>
          </cell>
        </row>
        <row r="31">
          <cell r="A31">
            <v>1994</v>
          </cell>
          <cell r="B31" t="str">
            <v>:</v>
          </cell>
          <cell r="C31" t="str">
            <v>:</v>
          </cell>
          <cell r="D31">
            <v>3261251.7</v>
          </cell>
          <cell r="E31">
            <v>655775.9</v>
          </cell>
          <cell r="F31" t="str">
            <v>:</v>
          </cell>
          <cell r="G31" t="str">
            <v>:</v>
          </cell>
          <cell r="H31" t="str">
            <v>:</v>
          </cell>
          <cell r="I31" t="str">
            <v>:</v>
          </cell>
          <cell r="J31" t="str">
            <v>:</v>
          </cell>
          <cell r="K31" t="str">
            <v>:</v>
          </cell>
          <cell r="L31" t="str">
            <v>:</v>
          </cell>
          <cell r="M31" t="str">
            <v>:</v>
          </cell>
        </row>
        <row r="32">
          <cell r="A32">
            <v>1995</v>
          </cell>
          <cell r="B32">
            <v>6488435.0999999996</v>
          </cell>
          <cell r="C32">
            <v>1079301</v>
          </cell>
          <cell r="D32">
            <v>3387227.8</v>
          </cell>
          <cell r="E32">
            <v>680389.3</v>
          </cell>
          <cell r="F32" t="str">
            <v>:</v>
          </cell>
          <cell r="G32" t="str">
            <v>:</v>
          </cell>
          <cell r="H32">
            <v>1060254.6000000001</v>
          </cell>
          <cell r="I32">
            <v>213658.4</v>
          </cell>
          <cell r="J32">
            <v>601483.19999999995</v>
          </cell>
          <cell r="K32">
            <v>112354.2</v>
          </cell>
          <cell r="L32">
            <v>334901.7</v>
          </cell>
          <cell r="M32">
            <v>67902.7</v>
          </cell>
        </row>
        <row r="33">
          <cell r="A33">
            <v>1996</v>
          </cell>
          <cell r="B33">
            <v>6471533.7000000002</v>
          </cell>
          <cell r="C33">
            <v>1055012.3</v>
          </cell>
          <cell r="D33">
            <v>3515436.1</v>
          </cell>
          <cell r="E33">
            <v>705078.6</v>
          </cell>
          <cell r="F33" t="str">
            <v>:</v>
          </cell>
          <cell r="G33" t="str">
            <v>:</v>
          </cell>
          <cell r="H33">
            <v>1085502.7</v>
          </cell>
          <cell r="I33">
            <v>217330.4</v>
          </cell>
          <cell r="J33">
            <v>614567</v>
          </cell>
          <cell r="K33">
            <v>113815.8</v>
          </cell>
          <cell r="L33">
            <v>330612.2</v>
          </cell>
          <cell r="M33">
            <v>67353.8</v>
          </cell>
        </row>
        <row r="34">
          <cell r="A34">
            <v>1997</v>
          </cell>
          <cell r="B34">
            <v>6406569.9000000004</v>
          </cell>
          <cell r="C34">
            <v>1018598.1</v>
          </cell>
          <cell r="D34">
            <v>3550924.7</v>
          </cell>
          <cell r="E34">
            <v>706632</v>
          </cell>
          <cell r="F34" t="str">
            <v>:</v>
          </cell>
          <cell r="G34" t="str">
            <v>:</v>
          </cell>
          <cell r="H34">
            <v>1092365.8</v>
          </cell>
          <cell r="I34">
            <v>216359.4</v>
          </cell>
          <cell r="J34">
            <v>621027.19999999995</v>
          </cell>
          <cell r="K34">
            <v>84536.3</v>
          </cell>
          <cell r="L34">
            <v>340723.9</v>
          </cell>
          <cell r="M34">
            <v>69060</v>
          </cell>
        </row>
        <row r="35">
          <cell r="A35">
            <v>1998</v>
          </cell>
          <cell r="B35">
            <v>6507713.0999999996</v>
          </cell>
          <cell r="C35">
            <v>1013122.5</v>
          </cell>
          <cell r="D35">
            <v>3656992.3</v>
          </cell>
          <cell r="E35">
            <v>720595.4</v>
          </cell>
          <cell r="F35" t="str">
            <v>:</v>
          </cell>
          <cell r="G35" t="str">
            <v>:</v>
          </cell>
          <cell r="H35">
            <v>1137801.3999999999</v>
          </cell>
          <cell r="I35">
            <v>222418.7</v>
          </cell>
          <cell r="J35">
            <v>640582.1</v>
          </cell>
          <cell r="K35">
            <v>85665.600000000006</v>
          </cell>
          <cell r="L35">
            <v>353784.6</v>
          </cell>
          <cell r="M35">
            <v>70538.7</v>
          </cell>
        </row>
        <row r="36">
          <cell r="A36">
            <v>1999</v>
          </cell>
          <cell r="B36">
            <v>6656793</v>
          </cell>
          <cell r="C36">
            <v>1080537</v>
          </cell>
          <cell r="D36">
            <v>3820446.4</v>
          </cell>
          <cell r="E36">
            <v>742162.2</v>
          </cell>
          <cell r="F36" t="str">
            <v>:</v>
          </cell>
          <cell r="G36" t="str">
            <v>:</v>
          </cell>
          <cell r="H36">
            <v>1210452</v>
          </cell>
          <cell r="I36">
            <v>232473</v>
          </cell>
          <cell r="J36">
            <v>668729</v>
          </cell>
          <cell r="K36">
            <v>87926.2</v>
          </cell>
          <cell r="L36">
            <v>374726</v>
          </cell>
          <cell r="M36">
            <v>70998</v>
          </cell>
        </row>
        <row r="37">
          <cell r="A37">
            <v>2000</v>
          </cell>
          <cell r="B37">
            <v>6828637</v>
          </cell>
          <cell r="C37">
            <v>1092984</v>
          </cell>
          <cell r="D37">
            <v>3998898.6</v>
          </cell>
          <cell r="E37">
            <v>765151.6</v>
          </cell>
          <cell r="F37">
            <v>3529383.1</v>
          </cell>
          <cell r="G37" t="str">
            <v>:</v>
          </cell>
          <cell r="H37">
            <v>1298840</v>
          </cell>
          <cell r="I37">
            <v>245749</v>
          </cell>
          <cell r="J37">
            <v>696587.1</v>
          </cell>
          <cell r="K37">
            <v>89306.2</v>
          </cell>
          <cell r="L37">
            <v>402319</v>
          </cell>
          <cell r="M37">
            <v>74500</v>
          </cell>
        </row>
        <row r="38">
          <cell r="A38">
            <v>2001</v>
          </cell>
          <cell r="B38">
            <v>6936398</v>
          </cell>
          <cell r="C38">
            <v>1101506</v>
          </cell>
          <cell r="D38">
            <v>4184062.6</v>
          </cell>
          <cell r="E38">
            <v>790946.4</v>
          </cell>
          <cell r="F38">
            <v>3705027.9</v>
          </cell>
          <cell r="G38" t="str">
            <v>:</v>
          </cell>
          <cell r="H38">
            <v>1395647</v>
          </cell>
          <cell r="I38">
            <v>262264</v>
          </cell>
          <cell r="J38">
            <v>717465.8</v>
          </cell>
          <cell r="K38">
            <v>89094.5</v>
          </cell>
          <cell r="L38">
            <v>426567</v>
          </cell>
          <cell r="M38">
            <v>77424</v>
          </cell>
        </row>
        <row r="39">
          <cell r="A39">
            <v>2002</v>
          </cell>
          <cell r="B39">
            <v>6982405</v>
          </cell>
          <cell r="C39">
            <v>1104699</v>
          </cell>
          <cell r="D39">
            <v>4371322</v>
          </cell>
          <cell r="E39">
            <v>820071.4</v>
          </cell>
          <cell r="F39">
            <v>3915927.4</v>
          </cell>
          <cell r="G39" t="str">
            <v>:</v>
          </cell>
          <cell r="H39">
            <v>1486453</v>
          </cell>
          <cell r="I39">
            <v>278944</v>
          </cell>
          <cell r="J39">
            <v>735841.7</v>
          </cell>
          <cell r="K39">
            <v>90709.1</v>
          </cell>
          <cell r="L39">
            <v>429641</v>
          </cell>
          <cell r="M39">
            <v>78191</v>
          </cell>
        </row>
        <row r="40">
          <cell r="A40">
            <v>2003</v>
          </cell>
          <cell r="B40">
            <v>7028754</v>
          </cell>
          <cell r="C40">
            <v>1108259</v>
          </cell>
          <cell r="D40">
            <v>4594921.8</v>
          </cell>
          <cell r="E40">
            <v>857777.7</v>
          </cell>
          <cell r="F40">
            <v>4078660.6</v>
          </cell>
          <cell r="G40" t="str">
            <v>:</v>
          </cell>
          <cell r="H40">
            <v>1554717</v>
          </cell>
          <cell r="I40">
            <v>292002</v>
          </cell>
          <cell r="J40">
            <v>763714</v>
          </cell>
          <cell r="K40">
            <v>94048.9</v>
          </cell>
          <cell r="L40">
            <v>437753</v>
          </cell>
          <cell r="M40">
            <v>78354</v>
          </cell>
        </row>
        <row r="41">
          <cell r="A41">
            <v>2004</v>
          </cell>
          <cell r="B41">
            <v>7151138</v>
          </cell>
          <cell r="C41">
            <v>1112586</v>
          </cell>
          <cell r="D41">
            <v>4856021.9000000004</v>
          </cell>
          <cell r="E41">
            <v>902105</v>
          </cell>
          <cell r="F41">
            <v>4303050.0999999996</v>
          </cell>
          <cell r="G41" t="str">
            <v>:</v>
          </cell>
          <cell r="H41">
            <v>1607611</v>
          </cell>
          <cell r="I41">
            <v>299767</v>
          </cell>
          <cell r="J41">
            <v>794059.9</v>
          </cell>
          <cell r="K41">
            <v>95915.3</v>
          </cell>
          <cell r="L41">
            <v>456274</v>
          </cell>
          <cell r="M41">
            <v>81547</v>
          </cell>
        </row>
        <row r="42">
          <cell r="A42">
            <v>2005</v>
          </cell>
          <cell r="B42">
            <v>7252313</v>
          </cell>
          <cell r="C42">
            <v>1116544</v>
          </cell>
          <cell r="D42">
            <v>5133765.4000000004</v>
          </cell>
          <cell r="E42">
            <v>952105.5</v>
          </cell>
          <cell r="F42">
            <v>4544956.0999999996</v>
          </cell>
          <cell r="G42">
            <v>783656.7</v>
          </cell>
          <cell r="H42">
            <v>1662594</v>
          </cell>
          <cell r="I42">
            <v>307866</v>
          </cell>
          <cell r="J42">
            <v>826964</v>
          </cell>
          <cell r="K42">
            <v>118063.8</v>
          </cell>
          <cell r="L42">
            <v>484845</v>
          </cell>
          <cell r="M42">
            <v>85971</v>
          </cell>
        </row>
        <row r="43">
          <cell r="A43">
            <v>2006</v>
          </cell>
          <cell r="B43">
            <v>7448841</v>
          </cell>
          <cell r="C43">
            <v>1138275</v>
          </cell>
          <cell r="D43">
            <v>5435963.7999999998</v>
          </cell>
          <cell r="E43">
            <v>1005509.2</v>
          </cell>
          <cell r="F43">
            <v>4773497.0999999996</v>
          </cell>
          <cell r="G43">
            <v>828021</v>
          </cell>
          <cell r="H43">
            <v>1742985</v>
          </cell>
          <cell r="I43">
            <v>322521</v>
          </cell>
          <cell r="J43">
            <v>867016.1</v>
          </cell>
          <cell r="K43">
            <v>122319.3</v>
          </cell>
          <cell r="L43">
            <v>511464</v>
          </cell>
          <cell r="M43">
            <v>90317</v>
          </cell>
        </row>
        <row r="44">
          <cell r="A44">
            <v>2007</v>
          </cell>
          <cell r="B44">
            <v>7888203</v>
          </cell>
          <cell r="C44">
            <v>1188275</v>
          </cell>
          <cell r="D44">
            <v>5781071.5999999996</v>
          </cell>
          <cell r="E44">
            <v>1067321.8</v>
          </cell>
          <cell r="F44">
            <v>5029248.5</v>
          </cell>
          <cell r="G44">
            <v>869436.1</v>
          </cell>
          <cell r="H44">
            <v>1826615</v>
          </cell>
          <cell r="I44">
            <v>337693</v>
          </cell>
          <cell r="J44">
            <v>918088.9</v>
          </cell>
          <cell r="K44">
            <v>128182.1</v>
          </cell>
          <cell r="L44">
            <v>553535</v>
          </cell>
          <cell r="M44">
            <v>96622</v>
          </cell>
        </row>
        <row r="45">
          <cell r="A45">
            <v>2008</v>
          </cell>
          <cell r="B45">
            <v>8194705</v>
          </cell>
          <cell r="C45">
            <v>1224333</v>
          </cell>
          <cell r="D45">
            <v>6043497.7000000002</v>
          </cell>
          <cell r="E45">
            <v>1111590.8</v>
          </cell>
          <cell r="F45">
            <v>5270474.3</v>
          </cell>
          <cell r="G45">
            <v>908685.8</v>
          </cell>
          <cell r="H45">
            <v>1922318</v>
          </cell>
          <cell r="I45">
            <v>357623</v>
          </cell>
          <cell r="J45">
            <v>965235.8</v>
          </cell>
          <cell r="K45">
            <v>134233.79999999999</v>
          </cell>
          <cell r="L45">
            <v>594698</v>
          </cell>
          <cell r="M45">
            <v>103700</v>
          </cell>
        </row>
        <row r="46">
          <cell r="A46">
            <v>2009</v>
          </cell>
          <cell r="B46">
            <v>8304415</v>
          </cell>
          <cell r="C46">
            <v>1242515</v>
          </cell>
          <cell r="D46">
            <v>6200734.7999999998</v>
          </cell>
          <cell r="E46">
            <v>1149065.8999999999</v>
          </cell>
          <cell r="F46">
            <v>5414301.5</v>
          </cell>
          <cell r="G46">
            <v>942673.4</v>
          </cell>
          <cell r="H46">
            <v>1996482</v>
          </cell>
          <cell r="I46">
            <v>368813</v>
          </cell>
          <cell r="J46">
            <v>998938</v>
          </cell>
          <cell r="K46">
            <v>139264</v>
          </cell>
          <cell r="L46">
            <v>592222</v>
          </cell>
          <cell r="M46">
            <v>103847</v>
          </cell>
        </row>
        <row r="47">
          <cell r="A47">
            <v>2010</v>
          </cell>
          <cell r="B47">
            <v>8456371</v>
          </cell>
          <cell r="C47">
            <v>1265336</v>
          </cell>
          <cell r="D47">
            <v>6442058.7000000002</v>
          </cell>
          <cell r="E47">
            <v>1207787.8999999999</v>
          </cell>
          <cell r="F47">
            <v>5575274.5</v>
          </cell>
          <cell r="G47">
            <v>985158.8</v>
          </cell>
          <cell r="H47">
            <v>2042990</v>
          </cell>
          <cell r="I47">
            <v>383648</v>
          </cell>
          <cell r="J47">
            <v>1036044.2</v>
          </cell>
          <cell r="K47">
            <v>144668.9</v>
          </cell>
          <cell r="L47">
            <v>583181</v>
          </cell>
          <cell r="M47">
            <v>103891</v>
          </cell>
        </row>
        <row r="48">
          <cell r="A48">
            <v>2011</v>
          </cell>
          <cell r="B48">
            <v>8736720</v>
          </cell>
          <cell r="C48">
            <v>1298022</v>
          </cell>
          <cell r="D48">
            <v>6692975.0999999996</v>
          </cell>
          <cell r="E48">
            <v>1258954.8999999999</v>
          </cell>
          <cell r="F48">
            <v>5783900.9000000004</v>
          </cell>
          <cell r="G48">
            <v>1022645.4</v>
          </cell>
          <cell r="H48">
            <v>2043784</v>
          </cell>
          <cell r="I48">
            <v>395324</v>
          </cell>
          <cell r="J48">
            <v>1080872.6000000001</v>
          </cell>
          <cell r="K48">
            <v>149901.9</v>
          </cell>
          <cell r="L48">
            <v>610420</v>
          </cell>
          <cell r="M48">
            <v>112304</v>
          </cell>
        </row>
        <row r="49">
          <cell r="A49">
            <v>2012</v>
          </cell>
          <cell r="B49">
            <v>9012325</v>
          </cell>
          <cell r="C49">
            <v>1324257</v>
          </cell>
          <cell r="D49">
            <v>6861719.9000000004</v>
          </cell>
          <cell r="E49">
            <v>1291565</v>
          </cell>
          <cell r="F49">
            <v>5851530</v>
          </cell>
          <cell r="G49">
            <v>1022403.2</v>
          </cell>
          <cell r="H49">
            <v>2044924</v>
          </cell>
          <cell r="I49">
            <v>403545</v>
          </cell>
          <cell r="J49">
            <v>1120395</v>
          </cell>
          <cell r="K49">
            <v>153770.29999999999</v>
          </cell>
          <cell r="L49">
            <v>647902</v>
          </cell>
          <cell r="M49">
            <v>118301</v>
          </cell>
        </row>
        <row r="50">
          <cell r="A50">
            <v>2013</v>
          </cell>
          <cell r="B50">
            <v>9263691</v>
          </cell>
          <cell r="C50">
            <v>1345320</v>
          </cell>
          <cell r="D50">
            <v>6987895.0999999996</v>
          </cell>
          <cell r="E50">
            <v>1307158</v>
          </cell>
          <cell r="F50">
            <v>5820383.7999999998</v>
          </cell>
          <cell r="G50">
            <v>1011506.3</v>
          </cell>
          <cell r="H50">
            <v>2050390</v>
          </cell>
          <cell r="I50">
            <v>410698</v>
          </cell>
          <cell r="J50">
            <v>1154505.5</v>
          </cell>
          <cell r="K50">
            <v>157060.29999999999</v>
          </cell>
          <cell r="L50">
            <v>665329</v>
          </cell>
          <cell r="M50">
            <v>122228</v>
          </cell>
        </row>
        <row r="51">
          <cell r="A51">
            <v>2014</v>
          </cell>
          <cell r="B51">
            <v>9514952</v>
          </cell>
          <cell r="C51">
            <v>1363773</v>
          </cell>
          <cell r="D51">
            <v>7063161.7999999998</v>
          </cell>
          <cell r="E51">
            <v>1295530.5</v>
          </cell>
          <cell r="F51">
            <v>5791737.7000000002</v>
          </cell>
          <cell r="G51">
            <v>996892.5</v>
          </cell>
          <cell r="H51">
            <v>2034706</v>
          </cell>
          <cell r="I51">
            <v>413254</v>
          </cell>
          <cell r="J51">
            <v>1185301.1000000001</v>
          </cell>
          <cell r="K51">
            <v>159511.20000000001</v>
          </cell>
          <cell r="L51">
            <v>675031</v>
          </cell>
          <cell r="M51">
            <v>124378</v>
          </cell>
        </row>
        <row r="52">
          <cell r="A52">
            <v>2015</v>
          </cell>
          <cell r="B52">
            <v>9740895</v>
          </cell>
          <cell r="C52">
            <v>1381287</v>
          </cell>
          <cell r="D52">
            <v>7117861.0999999996</v>
          </cell>
          <cell r="E52">
            <v>1280531.2</v>
          </cell>
          <cell r="F52">
            <v>5790309.7000000002</v>
          </cell>
          <cell r="G52">
            <v>987282.7</v>
          </cell>
          <cell r="H52">
            <v>2045116</v>
          </cell>
          <cell r="I52">
            <v>415003</v>
          </cell>
          <cell r="J52">
            <v>1217227.8999999999</v>
          </cell>
          <cell r="K52">
            <v>162088.4</v>
          </cell>
          <cell r="L52">
            <v>682674</v>
          </cell>
          <cell r="M52">
            <v>124652</v>
          </cell>
        </row>
        <row r="53">
          <cell r="A53">
            <v>2016</v>
          </cell>
          <cell r="B53">
            <v>9980351</v>
          </cell>
          <cell r="C53">
            <v>1402794</v>
          </cell>
          <cell r="D53">
            <v>7288019.5999999996</v>
          </cell>
          <cell r="E53">
            <v>1301097.6000000001</v>
          </cell>
          <cell r="F53">
            <v>5779282.7999999998</v>
          </cell>
          <cell r="G53">
            <v>976877.6</v>
          </cell>
          <cell r="H53">
            <v>2063601</v>
          </cell>
          <cell r="I53">
            <v>415877</v>
          </cell>
          <cell r="J53">
            <v>1254859.8999999999</v>
          </cell>
          <cell r="K53">
            <v>165672.9</v>
          </cell>
          <cell r="L53">
            <v>702251</v>
          </cell>
          <cell r="M53">
            <v>126377</v>
          </cell>
        </row>
        <row r="54">
          <cell r="A54">
            <v>2017</v>
          </cell>
          <cell r="B54">
            <v>10363449</v>
          </cell>
          <cell r="C54">
            <v>1444171</v>
          </cell>
          <cell r="D54">
            <v>7530690.7000000002</v>
          </cell>
          <cell r="E54">
            <v>1339462.1000000001</v>
          </cell>
          <cell r="F54">
            <v>5809068.9000000004</v>
          </cell>
          <cell r="G54">
            <v>971410</v>
          </cell>
          <cell r="H54">
            <v>2105222</v>
          </cell>
          <cell r="I54">
            <v>425331</v>
          </cell>
          <cell r="J54">
            <v>1299363.5</v>
          </cell>
          <cell r="K54">
            <v>170343.8</v>
          </cell>
          <cell r="L54">
            <v>732270</v>
          </cell>
          <cell r="M54">
            <v>130757</v>
          </cell>
        </row>
        <row r="55">
          <cell r="A55">
            <v>2018</v>
          </cell>
          <cell r="B55">
            <v>10883925</v>
          </cell>
          <cell r="C55">
            <v>1511568</v>
          </cell>
          <cell r="D55">
            <v>7781170.5</v>
          </cell>
          <cell r="E55">
            <v>1374868.9</v>
          </cell>
          <cell r="F55">
            <v>5895773.5</v>
          </cell>
          <cell r="G55">
            <v>975147</v>
          </cell>
          <cell r="H55">
            <v>2202593</v>
          </cell>
          <cell r="I55">
            <v>439031</v>
          </cell>
          <cell r="J55">
            <v>1354340.3</v>
          </cell>
          <cell r="K55">
            <v>176206</v>
          </cell>
          <cell r="L55">
            <v>771496</v>
          </cell>
          <cell r="M55">
            <v>137468</v>
          </cell>
        </row>
        <row r="56">
          <cell r="A56">
            <v>2019</v>
          </cell>
          <cell r="B56">
            <v>11375538</v>
          </cell>
          <cell r="C56">
            <v>1577205</v>
          </cell>
          <cell r="D56">
            <v>8009647.5</v>
          </cell>
          <cell r="E56">
            <v>1401445.9</v>
          </cell>
          <cell r="F56">
            <v>5901119.9000000004</v>
          </cell>
          <cell r="G56">
            <v>967699</v>
          </cell>
          <cell r="H56">
            <v>2325638</v>
          </cell>
          <cell r="I56">
            <v>453364</v>
          </cell>
          <cell r="J56">
            <v>1412069.3</v>
          </cell>
          <cell r="K56">
            <v>182026.6</v>
          </cell>
          <cell r="L56">
            <v>812799</v>
          </cell>
          <cell r="M56">
            <v>143326</v>
          </cell>
        </row>
        <row r="57">
          <cell r="A57">
            <v>2020</v>
          </cell>
          <cell r="B57">
            <v>11651450</v>
          </cell>
          <cell r="C57">
            <v>1610216</v>
          </cell>
          <cell r="D57">
            <v>8294431.2999999998</v>
          </cell>
          <cell r="E57">
            <v>1441173.5</v>
          </cell>
          <cell r="F57">
            <v>5908096.7000000002</v>
          </cell>
          <cell r="G57">
            <v>966139.6</v>
          </cell>
          <cell r="H57">
            <v>2446750</v>
          </cell>
          <cell r="I57">
            <v>464678</v>
          </cell>
          <cell r="J57">
            <v>1482375.2</v>
          </cell>
          <cell r="K57">
            <v>188879.6</v>
          </cell>
          <cell r="L57">
            <v>834286</v>
          </cell>
          <cell r="M57">
            <v>145885</v>
          </cell>
        </row>
        <row r="58">
          <cell r="A58">
            <v>2021</v>
          </cell>
          <cell r="B58">
            <v>12538482</v>
          </cell>
          <cell r="C58">
            <v>1686610</v>
          </cell>
          <cell r="D58">
            <v>8966572.5</v>
          </cell>
          <cell r="E58">
            <v>1555082.2</v>
          </cell>
          <cell r="F58">
            <v>6211317.2000000002</v>
          </cell>
          <cell r="G58">
            <v>1011302</v>
          </cell>
          <cell r="H58">
            <v>2596438</v>
          </cell>
          <cell r="I58">
            <v>487761</v>
          </cell>
          <cell r="J58">
            <v>1615183.8</v>
          </cell>
          <cell r="K58">
            <v>202960.9</v>
          </cell>
          <cell r="L58">
            <v>868572</v>
          </cell>
          <cell r="M58">
            <v>153048</v>
          </cell>
        </row>
        <row r="59">
          <cell r="A59">
            <v>2022</v>
          </cell>
          <cell r="B59">
            <v>14312671</v>
          </cell>
          <cell r="C59">
            <v>1900408</v>
          </cell>
          <cell r="D59">
            <v>9685936.9000000004</v>
          </cell>
          <cell r="E59">
            <v>1655214.3</v>
          </cell>
          <cell r="F59">
            <v>6785470.7000000002</v>
          </cell>
          <cell r="G59">
            <v>1095607.2</v>
          </cell>
          <cell r="H59">
            <v>2810908</v>
          </cell>
          <cell r="I59">
            <v>531315</v>
          </cell>
          <cell r="J59">
            <v>1770094.5</v>
          </cell>
          <cell r="K59">
            <v>219145</v>
          </cell>
          <cell r="L59">
            <v>948871</v>
          </cell>
          <cell r="M59">
            <v>165911</v>
          </cell>
        </row>
        <row r="60">
          <cell r="A60">
            <v>2023</v>
          </cell>
          <cell r="B60">
            <v>15423751</v>
          </cell>
          <cell r="C60">
            <v>2021701</v>
          </cell>
          <cell r="D60">
            <v>10072668.6</v>
          </cell>
          <cell r="E60">
            <v>1700868.2</v>
          </cell>
          <cell r="F60">
            <v>6923847.7000000002</v>
          </cell>
          <cell r="G60">
            <v>1092034.3999999999</v>
          </cell>
          <cell r="H60">
            <v>2982633</v>
          </cell>
          <cell r="I60">
            <v>556734</v>
          </cell>
          <cell r="J60">
            <v>1908430.9</v>
          </cell>
          <cell r="K60">
            <v>235102</v>
          </cell>
          <cell r="L60">
            <v>1008845</v>
          </cell>
          <cell r="M60">
            <v>174446</v>
          </cell>
        </row>
        <row r="61">
          <cell r="A61">
            <v>2024</v>
          </cell>
          <cell r="B61" t="str">
            <v>:</v>
          </cell>
          <cell r="C61" t="str">
            <v>:</v>
          </cell>
          <cell r="D61" t="str">
            <v>:</v>
          </cell>
          <cell r="E61" t="str">
            <v>:</v>
          </cell>
          <cell r="F61" t="str">
            <v>:</v>
          </cell>
          <cell r="G61" t="str">
            <v>:</v>
          </cell>
          <cell r="H61" t="str">
            <v>:</v>
          </cell>
          <cell r="I61" t="str">
            <v>:</v>
          </cell>
          <cell r="J61" t="str">
            <v>:</v>
          </cell>
          <cell r="K61" t="str">
            <v>:</v>
          </cell>
          <cell r="L61" t="str">
            <v>:</v>
          </cell>
          <cell r="M61" t="str">
            <v>:</v>
          </cell>
        </row>
      </sheetData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</sheetNames>
    <sheetDataSet>
      <sheetData sheetId="0">
        <row r="15">
          <cell r="C15" t="str">
            <v>Austria</v>
          </cell>
          <cell r="D15" t="str">
            <v>Austria</v>
          </cell>
          <cell r="E15" t="str">
            <v>Germany</v>
          </cell>
          <cell r="F15" t="str">
            <v>Germany</v>
          </cell>
          <cell r="G15" t="str">
            <v>Finland</v>
          </cell>
          <cell r="H15" t="str">
            <v>Finland</v>
          </cell>
          <cell r="I15" t="str">
            <v>France</v>
          </cell>
          <cell r="J15" t="str">
            <v>France</v>
          </cell>
          <cell r="K15" t="str">
            <v>Italy</v>
          </cell>
          <cell r="L15" t="str">
            <v>Italy</v>
          </cell>
          <cell r="M15" t="str">
            <v>Netherlands</v>
          </cell>
          <cell r="N15" t="str">
            <v>Netherlands</v>
          </cell>
        </row>
        <row r="16">
          <cell r="C16" t="str">
            <v>SC_F_ECB</v>
          </cell>
          <cell r="D16" t="str">
            <v>SC_HH_ECB</v>
          </cell>
          <cell r="E16" t="str">
            <v>SC_F_ECB</v>
          </cell>
          <cell r="F16" t="str">
            <v>SC_HH_ECB</v>
          </cell>
          <cell r="G16" t="str">
            <v>SC_F_ECB</v>
          </cell>
          <cell r="H16" t="str">
            <v>SC_HH_ECB</v>
          </cell>
          <cell r="I16" t="str">
            <v>SC_F_ECB</v>
          </cell>
          <cell r="J16" t="str">
            <v>SC_HH_ECB</v>
          </cell>
          <cell r="K16" t="str">
            <v>SC_F_ECB</v>
          </cell>
          <cell r="L16" t="str">
            <v>SC_HH_ECB</v>
          </cell>
          <cell r="M16" t="str">
            <v>SC_F_ECB</v>
          </cell>
          <cell r="N16" t="str">
            <v>SC_HH_ECB</v>
          </cell>
        </row>
        <row r="18">
          <cell r="B18">
            <v>1991</v>
          </cell>
          <cell r="E18">
            <v>109343</v>
          </cell>
          <cell r="F18">
            <v>134574</v>
          </cell>
        </row>
        <row r="19">
          <cell r="B19">
            <v>1992</v>
          </cell>
          <cell r="E19">
            <v>118748</v>
          </cell>
          <cell r="F19">
            <v>149251</v>
          </cell>
        </row>
        <row r="20">
          <cell r="B20">
            <v>1993</v>
          </cell>
          <cell r="E20">
            <v>123752</v>
          </cell>
          <cell r="F20">
            <v>160838</v>
          </cell>
        </row>
        <row r="21">
          <cell r="B21">
            <v>1994</v>
          </cell>
          <cell r="E21">
            <v>132367</v>
          </cell>
          <cell r="F21">
            <v>172242</v>
          </cell>
        </row>
        <row r="22">
          <cell r="B22">
            <v>1995</v>
          </cell>
          <cell r="C22">
            <v>12792</v>
          </cell>
          <cell r="D22">
            <v>13578</v>
          </cell>
          <cell r="E22">
            <v>137287</v>
          </cell>
          <cell r="F22">
            <v>183076</v>
          </cell>
          <cell r="G22">
            <v>9630</v>
          </cell>
          <cell r="H22">
            <v>4257</v>
          </cell>
          <cell r="I22">
            <v>136307</v>
          </cell>
          <cell r="J22">
            <v>85331</v>
          </cell>
          <cell r="K22">
            <v>80043</v>
          </cell>
          <cell r="L22">
            <v>42721</v>
          </cell>
          <cell r="M22">
            <v>5941</v>
          </cell>
          <cell r="N22">
            <v>43781</v>
          </cell>
        </row>
        <row r="23">
          <cell r="B23">
            <v>1996</v>
          </cell>
          <cell r="C23">
            <v>13252</v>
          </cell>
          <cell r="D23">
            <v>14133</v>
          </cell>
          <cell r="E23">
            <v>140739</v>
          </cell>
          <cell r="F23">
            <v>194947</v>
          </cell>
          <cell r="G23">
            <v>9699</v>
          </cell>
          <cell r="H23">
            <v>4134</v>
          </cell>
          <cell r="I23">
            <v>138816</v>
          </cell>
          <cell r="J23">
            <v>89599</v>
          </cell>
          <cell r="K23">
            <v>101536</v>
          </cell>
          <cell r="L23">
            <v>44335</v>
          </cell>
          <cell r="M23">
            <v>6124</v>
          </cell>
          <cell r="N23">
            <v>43732</v>
          </cell>
        </row>
        <row r="24">
          <cell r="B24">
            <v>1997</v>
          </cell>
          <cell r="C24">
            <v>13593</v>
          </cell>
          <cell r="D24">
            <v>14547</v>
          </cell>
          <cell r="E24">
            <v>144658</v>
          </cell>
          <cell r="F24">
            <v>202480</v>
          </cell>
          <cell r="G24">
            <v>9972</v>
          </cell>
          <cell r="H24">
            <v>4137</v>
          </cell>
          <cell r="I24">
            <v>143186</v>
          </cell>
          <cell r="J24">
            <v>86664</v>
          </cell>
          <cell r="K24">
            <v>108101</v>
          </cell>
          <cell r="L24">
            <v>45385</v>
          </cell>
          <cell r="M24">
            <v>5987</v>
          </cell>
          <cell r="N24">
            <v>46674</v>
          </cell>
        </row>
        <row r="25">
          <cell r="B25">
            <v>1998</v>
          </cell>
          <cell r="C25">
            <v>13821</v>
          </cell>
          <cell r="D25">
            <v>15280</v>
          </cell>
          <cell r="E25">
            <v>146302</v>
          </cell>
          <cell r="F25">
            <v>203779</v>
          </cell>
          <cell r="G25">
            <v>10927</v>
          </cell>
          <cell r="H25">
            <v>4138</v>
          </cell>
          <cell r="I25">
            <v>147465</v>
          </cell>
          <cell r="J25">
            <v>65255</v>
          </cell>
          <cell r="K25">
            <v>95920</v>
          </cell>
          <cell r="L25">
            <v>38489</v>
          </cell>
          <cell r="M25">
            <v>16358</v>
          </cell>
          <cell r="N25">
            <v>39780</v>
          </cell>
        </row>
        <row r="26">
          <cell r="B26">
            <v>1999</v>
          </cell>
          <cell r="C26">
            <v>14304</v>
          </cell>
          <cell r="D26">
            <v>15820</v>
          </cell>
          <cell r="E26">
            <v>149465</v>
          </cell>
          <cell r="F26">
            <v>204726</v>
          </cell>
          <cell r="G26">
            <v>11524</v>
          </cell>
          <cell r="H26">
            <v>4274</v>
          </cell>
          <cell r="I26">
            <v>154392</v>
          </cell>
          <cell r="J26">
            <v>68524</v>
          </cell>
          <cell r="K26">
            <v>97858</v>
          </cell>
          <cell r="L26">
            <v>41116</v>
          </cell>
          <cell r="M26">
            <v>17152</v>
          </cell>
          <cell r="N26">
            <v>44690</v>
          </cell>
        </row>
        <row r="27">
          <cell r="B27">
            <v>2000</v>
          </cell>
          <cell r="C27">
            <v>14651</v>
          </cell>
          <cell r="D27">
            <v>16289</v>
          </cell>
          <cell r="E27">
            <v>152049</v>
          </cell>
          <cell r="F27">
            <v>204940</v>
          </cell>
          <cell r="G27">
            <v>11643</v>
          </cell>
          <cell r="H27">
            <v>4349</v>
          </cell>
          <cell r="I27">
            <v>159561</v>
          </cell>
          <cell r="J27">
            <v>72207</v>
          </cell>
          <cell r="K27">
            <v>99946</v>
          </cell>
          <cell r="L27">
            <v>41886</v>
          </cell>
          <cell r="M27">
            <v>18671</v>
          </cell>
          <cell r="N27">
            <v>47705</v>
          </cell>
        </row>
        <row r="28">
          <cell r="B28">
            <v>2001</v>
          </cell>
          <cell r="C28">
            <v>14831</v>
          </cell>
          <cell r="D28">
            <v>17013</v>
          </cell>
          <cell r="E28">
            <v>154589</v>
          </cell>
          <cell r="F28">
            <v>207294</v>
          </cell>
          <cell r="G28">
            <v>12575</v>
          </cell>
          <cell r="H28">
            <v>4441</v>
          </cell>
          <cell r="I28">
            <v>165204</v>
          </cell>
          <cell r="J28">
            <v>75897</v>
          </cell>
          <cell r="K28">
            <v>105247</v>
          </cell>
          <cell r="L28">
            <v>44701</v>
          </cell>
          <cell r="M28">
            <v>19444</v>
          </cell>
          <cell r="N28">
            <v>45572</v>
          </cell>
        </row>
        <row r="29">
          <cell r="B29">
            <v>2002</v>
          </cell>
          <cell r="C29">
            <v>15033</v>
          </cell>
          <cell r="D29">
            <v>17297</v>
          </cell>
          <cell r="E29">
            <v>154715</v>
          </cell>
          <cell r="F29">
            <v>212300</v>
          </cell>
          <cell r="G29">
            <v>12873</v>
          </cell>
          <cell r="H29">
            <v>4395</v>
          </cell>
          <cell r="I29">
            <v>171133</v>
          </cell>
          <cell r="J29">
            <v>79064</v>
          </cell>
          <cell r="K29">
            <v>110185</v>
          </cell>
          <cell r="L29">
            <v>47626</v>
          </cell>
          <cell r="M29">
            <v>20225</v>
          </cell>
          <cell r="N29">
            <v>44578</v>
          </cell>
        </row>
        <row r="30">
          <cell r="B30">
            <v>2003</v>
          </cell>
          <cell r="C30">
            <v>15387</v>
          </cell>
          <cell r="D30">
            <v>17752</v>
          </cell>
          <cell r="E30">
            <v>158446</v>
          </cell>
          <cell r="F30">
            <v>215532</v>
          </cell>
          <cell r="G30">
            <v>12961</v>
          </cell>
          <cell r="H30">
            <v>4414</v>
          </cell>
          <cell r="I30">
            <v>177701</v>
          </cell>
          <cell r="J30">
            <v>83104</v>
          </cell>
          <cell r="K30">
            <v>116627</v>
          </cell>
          <cell r="L30">
            <v>48246</v>
          </cell>
          <cell r="M30">
            <v>20629</v>
          </cell>
          <cell r="N30">
            <v>49573</v>
          </cell>
        </row>
        <row r="31">
          <cell r="B31">
            <v>2004</v>
          </cell>
          <cell r="C31">
            <v>15860</v>
          </cell>
          <cell r="D31">
            <v>18602</v>
          </cell>
          <cell r="E31">
            <v>157031</v>
          </cell>
          <cell r="F31">
            <v>216667</v>
          </cell>
          <cell r="G31">
            <v>13462</v>
          </cell>
          <cell r="H31">
            <v>4526</v>
          </cell>
          <cell r="I31">
            <v>182912</v>
          </cell>
          <cell r="J31">
            <v>86067</v>
          </cell>
          <cell r="K31">
            <v>121221</v>
          </cell>
          <cell r="L31">
            <v>51849</v>
          </cell>
          <cell r="M31">
            <v>21232</v>
          </cell>
          <cell r="N31">
            <v>49349</v>
          </cell>
        </row>
        <row r="32">
          <cell r="B32">
            <v>2005</v>
          </cell>
          <cell r="C32">
            <v>16562</v>
          </cell>
          <cell r="D32">
            <v>19268</v>
          </cell>
          <cell r="E32">
            <v>153757</v>
          </cell>
          <cell r="F32">
            <v>219132</v>
          </cell>
          <cell r="G32">
            <v>14179</v>
          </cell>
          <cell r="H32">
            <v>4929</v>
          </cell>
          <cell r="I32">
            <v>190199</v>
          </cell>
          <cell r="J32">
            <v>89308</v>
          </cell>
          <cell r="K32">
            <v>124363</v>
          </cell>
          <cell r="L32">
            <v>54222</v>
          </cell>
          <cell r="M32">
            <v>20595</v>
          </cell>
          <cell r="N32">
            <v>51127</v>
          </cell>
        </row>
        <row r="33">
          <cell r="B33">
            <v>2006</v>
          </cell>
          <cell r="C33">
            <v>17261</v>
          </cell>
          <cell r="D33">
            <v>20120</v>
          </cell>
          <cell r="E33">
            <v>154991</v>
          </cell>
          <cell r="F33">
            <v>221516</v>
          </cell>
          <cell r="G33">
            <v>14876</v>
          </cell>
          <cell r="H33">
            <v>5629</v>
          </cell>
          <cell r="I33">
            <v>200055</v>
          </cell>
          <cell r="J33">
            <v>95232</v>
          </cell>
          <cell r="K33">
            <v>125975</v>
          </cell>
          <cell r="L33">
            <v>54895</v>
          </cell>
          <cell r="M33">
            <v>24686</v>
          </cell>
          <cell r="N33">
            <v>56845</v>
          </cell>
        </row>
        <row r="34">
          <cell r="B34">
            <v>2007</v>
          </cell>
          <cell r="C34">
            <v>18091</v>
          </cell>
          <cell r="D34">
            <v>20909</v>
          </cell>
          <cell r="E34">
            <v>156684</v>
          </cell>
          <cell r="F34">
            <v>218440</v>
          </cell>
          <cell r="G34">
            <v>15758</v>
          </cell>
          <cell r="H34">
            <v>5854</v>
          </cell>
          <cell r="I34">
            <v>207388</v>
          </cell>
          <cell r="J34">
            <v>98536</v>
          </cell>
          <cell r="K34">
            <v>137606</v>
          </cell>
          <cell r="L34">
            <v>61672</v>
          </cell>
          <cell r="M34">
            <v>25898</v>
          </cell>
          <cell r="N34">
            <v>56070</v>
          </cell>
        </row>
        <row r="35">
          <cell r="B35">
            <v>2008</v>
          </cell>
          <cell r="C35">
            <v>18855</v>
          </cell>
          <cell r="D35">
            <v>21902</v>
          </cell>
          <cell r="E35">
            <v>160170</v>
          </cell>
          <cell r="F35">
            <v>222104</v>
          </cell>
          <cell r="G35">
            <v>16723</v>
          </cell>
          <cell r="H35">
            <v>5836</v>
          </cell>
          <cell r="I35">
            <v>213406</v>
          </cell>
          <cell r="J35">
            <v>100612</v>
          </cell>
          <cell r="K35">
            <v>141380</v>
          </cell>
          <cell r="L35">
            <v>67708</v>
          </cell>
          <cell r="M35">
            <v>28413</v>
          </cell>
          <cell r="N35">
            <v>57373</v>
          </cell>
        </row>
        <row r="36">
          <cell r="B36">
            <v>2009</v>
          </cell>
          <cell r="C36">
            <v>18947</v>
          </cell>
          <cell r="D36">
            <v>22319</v>
          </cell>
          <cell r="E36">
            <v>160129</v>
          </cell>
          <cell r="F36">
            <v>223930</v>
          </cell>
          <cell r="G36">
            <v>16300</v>
          </cell>
          <cell r="H36">
            <v>5975</v>
          </cell>
          <cell r="I36">
            <v>214363</v>
          </cell>
          <cell r="J36">
            <v>101390</v>
          </cell>
          <cell r="K36">
            <v>142792</v>
          </cell>
          <cell r="L36">
            <v>65321</v>
          </cell>
          <cell r="M36">
            <v>28242</v>
          </cell>
          <cell r="N36">
            <v>54980</v>
          </cell>
        </row>
        <row r="37">
          <cell r="B37">
            <v>2010</v>
          </cell>
          <cell r="C37">
            <v>19421</v>
          </cell>
          <cell r="D37">
            <v>22681</v>
          </cell>
          <cell r="E37">
            <v>165469</v>
          </cell>
          <cell r="F37">
            <v>228316</v>
          </cell>
          <cell r="G37">
            <v>16078</v>
          </cell>
          <cell r="H37">
            <v>6824</v>
          </cell>
          <cell r="I37">
            <v>218810</v>
          </cell>
          <cell r="J37">
            <v>103268</v>
          </cell>
          <cell r="K37">
            <v>144316</v>
          </cell>
          <cell r="L37">
            <v>65313</v>
          </cell>
          <cell r="M37">
            <v>29327</v>
          </cell>
          <cell r="N37">
            <v>58547</v>
          </cell>
        </row>
        <row r="38">
          <cell r="B38">
            <v>2011</v>
          </cell>
          <cell r="C38">
            <v>20302</v>
          </cell>
          <cell r="D38">
            <v>23735</v>
          </cell>
          <cell r="E38">
            <v>171557</v>
          </cell>
          <cell r="F38">
            <v>238089</v>
          </cell>
          <cell r="G38">
            <v>16969</v>
          </cell>
          <cell r="H38">
            <v>7068</v>
          </cell>
          <cell r="I38">
            <v>229079</v>
          </cell>
          <cell r="J38">
            <v>105849</v>
          </cell>
          <cell r="K38">
            <v>145588</v>
          </cell>
          <cell r="L38">
            <v>66605</v>
          </cell>
          <cell r="M38">
            <v>30264</v>
          </cell>
          <cell r="N38">
            <v>58933</v>
          </cell>
        </row>
        <row r="39">
          <cell r="B39">
            <v>2012</v>
          </cell>
          <cell r="C39">
            <v>21082</v>
          </cell>
          <cell r="D39">
            <v>24528</v>
          </cell>
          <cell r="E39">
            <v>177271</v>
          </cell>
          <cell r="F39">
            <v>244382</v>
          </cell>
          <cell r="G39">
            <v>17708</v>
          </cell>
          <cell r="H39">
            <v>7820</v>
          </cell>
          <cell r="I39">
            <v>234732</v>
          </cell>
          <cell r="J39">
            <v>109729</v>
          </cell>
          <cell r="K39">
            <v>143340</v>
          </cell>
          <cell r="L39">
            <v>68351</v>
          </cell>
          <cell r="M39">
            <v>32642</v>
          </cell>
          <cell r="N39">
            <v>59902</v>
          </cell>
        </row>
        <row r="40">
          <cell r="B40">
            <v>2013</v>
          </cell>
          <cell r="C40">
            <v>21922</v>
          </cell>
          <cell r="D40">
            <v>25617</v>
          </cell>
          <cell r="E40">
            <v>181765</v>
          </cell>
          <cell r="F40">
            <v>250095</v>
          </cell>
          <cell r="G40">
            <v>17921</v>
          </cell>
          <cell r="H40">
            <v>7981</v>
          </cell>
          <cell r="I40">
            <v>239865</v>
          </cell>
          <cell r="J40">
            <v>115369</v>
          </cell>
          <cell r="K40">
            <v>141645</v>
          </cell>
          <cell r="L40">
            <v>69505</v>
          </cell>
          <cell r="M40">
            <v>31616</v>
          </cell>
          <cell r="N40">
            <v>64351</v>
          </cell>
        </row>
        <row r="41">
          <cell r="B41">
            <v>2014</v>
          </cell>
          <cell r="C41">
            <v>22667</v>
          </cell>
          <cell r="D41">
            <v>26406</v>
          </cell>
          <cell r="E41">
            <v>188861</v>
          </cell>
          <cell r="F41">
            <v>259375</v>
          </cell>
          <cell r="G41">
            <v>17914</v>
          </cell>
          <cell r="H41">
            <v>8374</v>
          </cell>
          <cell r="I41">
            <v>245529</v>
          </cell>
          <cell r="J41">
            <v>119067</v>
          </cell>
          <cell r="K41">
            <v>141173</v>
          </cell>
          <cell r="L41">
            <v>69154</v>
          </cell>
          <cell r="M41">
            <v>34996</v>
          </cell>
          <cell r="N41">
            <v>61547</v>
          </cell>
        </row>
        <row r="42">
          <cell r="B42">
            <v>2015</v>
          </cell>
          <cell r="C42">
            <v>23379</v>
          </cell>
          <cell r="D42">
            <v>27322</v>
          </cell>
          <cell r="E42">
            <v>196665</v>
          </cell>
          <cell r="F42">
            <v>269959</v>
          </cell>
          <cell r="G42">
            <v>18259</v>
          </cell>
          <cell r="H42">
            <v>8683</v>
          </cell>
          <cell r="I42">
            <v>247372</v>
          </cell>
          <cell r="J42">
            <v>121288</v>
          </cell>
          <cell r="K42">
            <v>143303</v>
          </cell>
          <cell r="L42">
            <v>71751</v>
          </cell>
          <cell r="M42">
            <v>34614</v>
          </cell>
          <cell r="N42">
            <v>60865</v>
          </cell>
        </row>
        <row r="43">
          <cell r="B43">
            <v>2016</v>
          </cell>
          <cell r="C43">
            <v>24275</v>
          </cell>
          <cell r="D43">
            <v>28307</v>
          </cell>
          <cell r="E43">
            <v>204558</v>
          </cell>
          <cell r="F43">
            <v>283653</v>
          </cell>
          <cell r="G43">
            <v>18788</v>
          </cell>
          <cell r="H43">
            <v>9150</v>
          </cell>
          <cell r="I43">
            <v>249809</v>
          </cell>
          <cell r="J43">
            <v>123595</v>
          </cell>
          <cell r="K43">
            <v>144199</v>
          </cell>
          <cell r="L43">
            <v>72562</v>
          </cell>
          <cell r="M43">
            <v>36595</v>
          </cell>
          <cell r="N43">
            <v>67292</v>
          </cell>
        </row>
        <row r="44">
          <cell r="B44">
            <v>2017</v>
          </cell>
          <cell r="C44">
            <v>25285</v>
          </cell>
          <cell r="D44">
            <v>29398</v>
          </cell>
          <cell r="E44">
            <v>214095</v>
          </cell>
          <cell r="F44">
            <v>298332</v>
          </cell>
          <cell r="G44">
            <v>17602</v>
          </cell>
          <cell r="H44">
            <v>9698</v>
          </cell>
          <cell r="I44">
            <v>258112</v>
          </cell>
          <cell r="J44">
            <v>127703</v>
          </cell>
          <cell r="K44">
            <v>147622</v>
          </cell>
          <cell r="L44">
            <v>74184</v>
          </cell>
          <cell r="M44">
            <v>37720</v>
          </cell>
          <cell r="N44">
            <v>67093</v>
          </cell>
        </row>
        <row r="45">
          <cell r="B45">
            <v>2018</v>
          </cell>
          <cell r="C45">
            <v>26710</v>
          </cell>
          <cell r="D45">
            <v>30750</v>
          </cell>
          <cell r="E45">
            <v>223521</v>
          </cell>
          <cell r="F45">
            <v>310885</v>
          </cell>
          <cell r="G45">
            <v>17642</v>
          </cell>
          <cell r="H45">
            <v>10274</v>
          </cell>
          <cell r="I45">
            <v>264286</v>
          </cell>
          <cell r="J45">
            <v>114824</v>
          </cell>
          <cell r="K45">
            <v>153712</v>
          </cell>
          <cell r="L45">
            <v>76414</v>
          </cell>
          <cell r="M45">
            <v>40702</v>
          </cell>
          <cell r="N45">
            <v>70730</v>
          </cell>
        </row>
        <row r="46">
          <cell r="B46">
            <v>2019</v>
          </cell>
          <cell r="C46">
            <v>27826</v>
          </cell>
          <cell r="D46">
            <v>32079</v>
          </cell>
          <cell r="E46">
            <v>238336</v>
          </cell>
          <cell r="F46">
            <v>319830</v>
          </cell>
          <cell r="G46">
            <v>17786</v>
          </cell>
          <cell r="H46">
            <v>10755</v>
          </cell>
          <cell r="I46">
            <v>246386</v>
          </cell>
          <cell r="J46">
            <v>115502</v>
          </cell>
          <cell r="K46">
            <v>158442</v>
          </cell>
          <cell r="L46">
            <v>79342</v>
          </cell>
          <cell r="M46">
            <v>43693</v>
          </cell>
          <cell r="N46">
            <v>70938</v>
          </cell>
        </row>
        <row r="47">
          <cell r="B47">
            <v>2020</v>
          </cell>
          <cell r="C47">
            <v>27709</v>
          </cell>
          <cell r="D47">
            <v>32190</v>
          </cell>
          <cell r="E47">
            <v>244759</v>
          </cell>
          <cell r="F47">
            <v>321954</v>
          </cell>
          <cell r="G47">
            <v>16712</v>
          </cell>
          <cell r="H47">
            <v>10849</v>
          </cell>
          <cell r="I47">
            <v>235532</v>
          </cell>
          <cell r="J47">
            <v>110563</v>
          </cell>
          <cell r="K47">
            <v>150246</v>
          </cell>
          <cell r="L47">
            <v>75809</v>
          </cell>
          <cell r="M47">
            <v>44135</v>
          </cell>
          <cell r="N47">
            <v>70178</v>
          </cell>
        </row>
        <row r="48">
          <cell r="B48">
            <v>2021</v>
          </cell>
          <cell r="C48">
            <v>29184</v>
          </cell>
          <cell r="D48">
            <v>34003</v>
          </cell>
          <cell r="E48">
            <v>253465</v>
          </cell>
          <cell r="F48">
            <v>336355</v>
          </cell>
          <cell r="G48">
            <v>18898</v>
          </cell>
          <cell r="H48">
            <v>11549</v>
          </cell>
          <cell r="I48">
            <v>254127</v>
          </cell>
          <cell r="J48">
            <v>118682</v>
          </cell>
          <cell r="K48">
            <v>162110</v>
          </cell>
          <cell r="L48">
            <v>80802</v>
          </cell>
          <cell r="M48">
            <v>45071</v>
          </cell>
          <cell r="N48">
            <v>71770</v>
          </cell>
        </row>
        <row r="49">
          <cell r="B49">
            <v>2022</v>
          </cell>
          <cell r="C49">
            <v>31080</v>
          </cell>
          <cell r="D49">
            <v>35731</v>
          </cell>
          <cell r="E49">
            <v>266727</v>
          </cell>
          <cell r="F49">
            <v>356442</v>
          </cell>
          <cell r="G49">
            <v>20291</v>
          </cell>
          <cell r="H49">
            <v>11909</v>
          </cell>
          <cell r="I49">
            <v>268220</v>
          </cell>
          <cell r="J49">
            <v>127575</v>
          </cell>
          <cell r="K49">
            <v>170790</v>
          </cell>
          <cell r="L49">
            <v>85212</v>
          </cell>
          <cell r="M49">
            <v>49303</v>
          </cell>
          <cell r="N49">
            <v>75160</v>
          </cell>
        </row>
        <row r="50">
          <cell r="B50">
            <v>2023</v>
          </cell>
          <cell r="C50">
            <v>33442</v>
          </cell>
          <cell r="D50">
            <v>38299</v>
          </cell>
          <cell r="E50">
            <v>283901</v>
          </cell>
          <cell r="F50">
            <v>380354</v>
          </cell>
          <cell r="G50">
            <v>21241</v>
          </cell>
          <cell r="H50">
            <v>12746</v>
          </cell>
          <cell r="I50">
            <v>280955</v>
          </cell>
          <cell r="J50">
            <v>132535</v>
          </cell>
          <cell r="K50">
            <v>179736</v>
          </cell>
          <cell r="L50">
            <v>84150</v>
          </cell>
          <cell r="M50">
            <v>53538</v>
          </cell>
          <cell r="N50">
            <v>75664</v>
          </cell>
        </row>
        <row r="51">
          <cell r="B51">
            <v>2024</v>
          </cell>
          <cell r="C51">
            <v>36137</v>
          </cell>
          <cell r="D51">
            <v>41367</v>
          </cell>
          <cell r="E51">
            <v>301034</v>
          </cell>
          <cell r="F51">
            <v>406353</v>
          </cell>
          <cell r="G51">
            <v>20594</v>
          </cell>
          <cell r="H51">
            <v>12077</v>
          </cell>
          <cell r="I51">
            <v>293148</v>
          </cell>
          <cell r="J51">
            <v>137917</v>
          </cell>
          <cell r="K51">
            <v>188639</v>
          </cell>
          <cell r="L51">
            <v>86554</v>
          </cell>
          <cell r="M51">
            <v>58450</v>
          </cell>
          <cell r="N51">
            <v>76891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</sheetNames>
    <sheetDataSet>
      <sheetData sheetId="0">
        <row r="15">
          <cell r="C15" t="str">
            <v>Austria</v>
          </cell>
          <cell r="D15" t="str">
            <v>Austria</v>
          </cell>
          <cell r="E15" t="str">
            <v>Austria</v>
          </cell>
          <cell r="F15" t="str">
            <v>Germany</v>
          </cell>
          <cell r="G15" t="str">
            <v>Germany</v>
          </cell>
          <cell r="H15" t="str">
            <v>Germany</v>
          </cell>
          <cell r="I15" t="str">
            <v>Finland</v>
          </cell>
          <cell r="J15" t="str">
            <v>Finland</v>
          </cell>
          <cell r="K15" t="str">
            <v>Finland</v>
          </cell>
          <cell r="L15" t="str">
            <v>France</v>
          </cell>
          <cell r="M15" t="str">
            <v>France</v>
          </cell>
          <cell r="N15" t="str">
            <v>France</v>
          </cell>
          <cell r="O15" t="str">
            <v>Italy</v>
          </cell>
          <cell r="P15" t="str">
            <v>Italy</v>
          </cell>
          <cell r="Q15" t="str">
            <v>Italy</v>
          </cell>
          <cell r="R15" t="str">
            <v>Netherlands</v>
          </cell>
          <cell r="S15" t="str">
            <v>Netherlands</v>
          </cell>
          <cell r="T15" t="str">
            <v>Netherlands</v>
          </cell>
        </row>
        <row r="16">
          <cell r="C16" t="str">
            <v>D_LT</v>
          </cell>
          <cell r="D16" t="str">
            <v>D_ST</v>
          </cell>
          <cell r="E16" t="str">
            <v>D_residual_maturity_ST</v>
          </cell>
          <cell r="F16" t="str">
            <v>D_LT</v>
          </cell>
          <cell r="G16" t="str">
            <v>D_ST</v>
          </cell>
          <cell r="H16" t="str">
            <v>D_residual_maturity_ST</v>
          </cell>
          <cell r="I16" t="str">
            <v>D_LT</v>
          </cell>
          <cell r="J16" t="str">
            <v>D_ST</v>
          </cell>
          <cell r="K16" t="str">
            <v>D_residual_maturity_ST</v>
          </cell>
          <cell r="L16" t="str">
            <v>D_LT</v>
          </cell>
          <cell r="M16" t="str">
            <v>D_ST</v>
          </cell>
          <cell r="N16" t="str">
            <v>D_residual_maturity_ST</v>
          </cell>
          <cell r="O16" t="str">
            <v>D_LT</v>
          </cell>
          <cell r="P16" t="str">
            <v>D_ST</v>
          </cell>
          <cell r="Q16" t="str">
            <v>D_residual_maturity_ST</v>
          </cell>
          <cell r="R16" t="str">
            <v>D_LT</v>
          </cell>
          <cell r="S16" t="str">
            <v>D_ST</v>
          </cell>
          <cell r="T16" t="str">
            <v>D_residual_maturity_ST</v>
          </cell>
        </row>
        <row r="18">
          <cell r="B18">
            <v>1991</v>
          </cell>
          <cell r="F18">
            <v>589891</v>
          </cell>
          <cell r="G18">
            <v>28327</v>
          </cell>
          <cell r="H18">
            <v>79971</v>
          </cell>
        </row>
        <row r="19">
          <cell r="B19">
            <v>1992</v>
          </cell>
          <cell r="F19">
            <v>678017</v>
          </cell>
          <cell r="G19">
            <v>27550</v>
          </cell>
          <cell r="H19">
            <v>112169</v>
          </cell>
        </row>
        <row r="20">
          <cell r="B20">
            <v>1993</v>
          </cell>
          <cell r="F20">
            <v>763133</v>
          </cell>
          <cell r="G20">
            <v>26437</v>
          </cell>
          <cell r="H20">
            <v>125455</v>
          </cell>
        </row>
        <row r="21">
          <cell r="B21">
            <v>1994</v>
          </cell>
          <cell r="F21">
            <v>836050</v>
          </cell>
          <cell r="G21">
            <v>33663</v>
          </cell>
          <cell r="H21">
            <v>158948</v>
          </cell>
        </row>
        <row r="22">
          <cell r="B22">
            <v>1995</v>
          </cell>
          <cell r="C22">
            <v>119016</v>
          </cell>
          <cell r="D22">
            <v>1634</v>
          </cell>
          <cell r="E22">
            <v>10067</v>
          </cell>
          <cell r="F22">
            <v>1017471</v>
          </cell>
          <cell r="G22">
            <v>25464</v>
          </cell>
          <cell r="H22">
            <v>172492</v>
          </cell>
          <cell r="I22">
            <v>48822</v>
          </cell>
          <cell r="J22">
            <v>5531</v>
          </cell>
          <cell r="K22">
            <v>10601</v>
          </cell>
          <cell r="L22">
            <v>589815</v>
          </cell>
          <cell r="M22">
            <v>111823</v>
          </cell>
          <cell r="N22">
            <v>186426</v>
          </cell>
          <cell r="O22">
            <v>890299</v>
          </cell>
          <cell r="P22">
            <v>289290</v>
          </cell>
          <cell r="Q22">
            <v>416467</v>
          </cell>
          <cell r="R22">
            <v>226000</v>
          </cell>
          <cell r="S22">
            <v>15459</v>
          </cell>
        </row>
        <row r="23">
          <cell r="B23">
            <v>1996</v>
          </cell>
          <cell r="C23">
            <v>122800</v>
          </cell>
          <cell r="D23">
            <v>1797</v>
          </cell>
          <cell r="E23">
            <v>10712</v>
          </cell>
          <cell r="F23">
            <v>1070870</v>
          </cell>
          <cell r="G23">
            <v>42319</v>
          </cell>
          <cell r="H23">
            <v>202764</v>
          </cell>
          <cell r="I23">
            <v>50976</v>
          </cell>
          <cell r="J23">
            <v>5482</v>
          </cell>
          <cell r="K23">
            <v>13063</v>
          </cell>
          <cell r="L23">
            <v>650231</v>
          </cell>
          <cell r="M23">
            <v>105354</v>
          </cell>
          <cell r="N23">
            <v>187371</v>
          </cell>
          <cell r="O23">
            <v>967901</v>
          </cell>
          <cell r="P23">
            <v>277830</v>
          </cell>
          <cell r="Q23">
            <v>438157</v>
          </cell>
          <cell r="R23">
            <v>228015</v>
          </cell>
          <cell r="S23">
            <v>18434</v>
          </cell>
        </row>
        <row r="24">
          <cell r="B24">
            <v>1997</v>
          </cell>
          <cell r="C24">
            <v>117147</v>
          </cell>
          <cell r="D24">
            <v>2851</v>
          </cell>
          <cell r="E24">
            <v>12846</v>
          </cell>
          <cell r="F24">
            <v>1118881</v>
          </cell>
          <cell r="G24">
            <v>38328</v>
          </cell>
          <cell r="H24">
            <v>208388</v>
          </cell>
          <cell r="I24">
            <v>52841</v>
          </cell>
          <cell r="J24">
            <v>5017</v>
          </cell>
          <cell r="K24">
            <v>9731</v>
          </cell>
          <cell r="L24">
            <v>689750</v>
          </cell>
          <cell r="M24">
            <v>109629</v>
          </cell>
          <cell r="N24">
            <v>196289</v>
          </cell>
          <cell r="O24">
            <v>1036700</v>
          </cell>
          <cell r="P24">
            <v>238978</v>
          </cell>
          <cell r="Q24">
            <v>452430</v>
          </cell>
          <cell r="R24">
            <v>228363</v>
          </cell>
          <cell r="S24">
            <v>14907</v>
          </cell>
        </row>
        <row r="25">
          <cell r="B25">
            <v>1998</v>
          </cell>
          <cell r="C25">
            <v>124929</v>
          </cell>
          <cell r="D25">
            <v>722</v>
          </cell>
          <cell r="E25">
            <v>12207</v>
          </cell>
          <cell r="F25">
            <v>1158593</v>
          </cell>
          <cell r="G25">
            <v>43433</v>
          </cell>
          <cell r="H25">
            <v>155234</v>
          </cell>
          <cell r="I25">
            <v>53556</v>
          </cell>
          <cell r="J25">
            <v>2858</v>
          </cell>
          <cell r="K25">
            <v>5398</v>
          </cell>
          <cell r="L25">
            <v>736693</v>
          </cell>
          <cell r="M25">
            <v>99367</v>
          </cell>
          <cell r="N25">
            <v>191607</v>
          </cell>
          <cell r="O25">
            <v>1071635</v>
          </cell>
          <cell r="P25">
            <v>228106</v>
          </cell>
          <cell r="Q25">
            <v>454433</v>
          </cell>
          <cell r="R25">
            <v>231637</v>
          </cell>
          <cell r="S25">
            <v>16238</v>
          </cell>
        </row>
        <row r="26">
          <cell r="B26">
            <v>1999</v>
          </cell>
          <cell r="C26">
            <v>130537</v>
          </cell>
          <cell r="D26">
            <v>5679</v>
          </cell>
          <cell r="E26">
            <v>12031</v>
          </cell>
          <cell r="F26">
            <v>1211525</v>
          </cell>
          <cell r="G26">
            <v>42073</v>
          </cell>
          <cell r="H26">
            <v>170470</v>
          </cell>
          <cell r="I26">
            <v>54082</v>
          </cell>
          <cell r="J26">
            <v>1830</v>
          </cell>
          <cell r="K26">
            <v>8405</v>
          </cell>
          <cell r="L26">
            <v>772207</v>
          </cell>
          <cell r="M26">
            <v>84736</v>
          </cell>
          <cell r="N26">
            <v>181213</v>
          </cell>
          <cell r="O26">
            <v>1105436</v>
          </cell>
          <cell r="P26">
            <v>225885</v>
          </cell>
          <cell r="Q26">
            <v>366021</v>
          </cell>
          <cell r="R26">
            <v>232245</v>
          </cell>
          <cell r="S26">
            <v>14355</v>
          </cell>
        </row>
        <row r="27">
          <cell r="B27">
            <v>2000</v>
          </cell>
          <cell r="C27">
            <v>133724</v>
          </cell>
          <cell r="D27">
            <v>7820</v>
          </cell>
          <cell r="E27">
            <v>13154</v>
          </cell>
          <cell r="F27">
            <v>1224063</v>
          </cell>
          <cell r="G27">
            <v>37521</v>
          </cell>
          <cell r="H27">
            <v>169010</v>
          </cell>
          <cell r="I27">
            <v>56004</v>
          </cell>
          <cell r="J27">
            <v>5560</v>
          </cell>
          <cell r="K27">
            <v>11772</v>
          </cell>
          <cell r="L27">
            <v>796901</v>
          </cell>
          <cell r="M27">
            <v>83103</v>
          </cell>
          <cell r="N27">
            <v>182632</v>
          </cell>
          <cell r="O27">
            <v>1138117</v>
          </cell>
          <cell r="P27">
            <v>215452</v>
          </cell>
          <cell r="Q27">
            <v>406996</v>
          </cell>
          <cell r="R27">
            <v>220689</v>
          </cell>
          <cell r="S27">
            <v>15544</v>
          </cell>
        </row>
        <row r="28">
          <cell r="B28">
            <v>2001</v>
          </cell>
          <cell r="C28">
            <v>141603</v>
          </cell>
          <cell r="D28">
            <v>5899</v>
          </cell>
          <cell r="E28">
            <v>15757</v>
          </cell>
          <cell r="F28">
            <v>1220457</v>
          </cell>
          <cell r="G28">
            <v>54302</v>
          </cell>
          <cell r="H28">
            <v>203883</v>
          </cell>
          <cell r="I28">
            <v>55495</v>
          </cell>
          <cell r="J28">
            <v>7329</v>
          </cell>
          <cell r="K28">
            <v>11977</v>
          </cell>
          <cell r="L28">
            <v>828466</v>
          </cell>
          <cell r="M28">
            <v>79207</v>
          </cell>
          <cell r="N28">
            <v>182669</v>
          </cell>
          <cell r="O28">
            <v>1167225</v>
          </cell>
          <cell r="P28">
            <v>252802</v>
          </cell>
          <cell r="Q28">
            <v>438889</v>
          </cell>
          <cell r="R28">
            <v>220195</v>
          </cell>
          <cell r="S28">
            <v>18842</v>
          </cell>
        </row>
        <row r="29">
          <cell r="B29">
            <v>2002</v>
          </cell>
          <cell r="C29">
            <v>147675</v>
          </cell>
          <cell r="D29">
            <v>4125</v>
          </cell>
          <cell r="E29">
            <v>18695</v>
          </cell>
          <cell r="F29">
            <v>1266197</v>
          </cell>
          <cell r="G29">
            <v>63886</v>
          </cell>
          <cell r="H29">
            <v>224631</v>
          </cell>
          <cell r="I29">
            <v>55504</v>
          </cell>
          <cell r="J29">
            <v>7794</v>
          </cell>
          <cell r="K29">
            <v>15347</v>
          </cell>
          <cell r="L29">
            <v>850906</v>
          </cell>
          <cell r="M29">
            <v>115917</v>
          </cell>
          <cell r="N29">
            <v>222372</v>
          </cell>
          <cell r="O29">
            <v>1166638</v>
          </cell>
          <cell r="P29">
            <v>269504</v>
          </cell>
          <cell r="Q29">
            <v>486445</v>
          </cell>
          <cell r="R29">
            <v>216945</v>
          </cell>
          <cell r="S29">
            <v>28308</v>
          </cell>
        </row>
        <row r="30">
          <cell r="B30">
            <v>2003</v>
          </cell>
          <cell r="C30">
            <v>149463</v>
          </cell>
          <cell r="D30">
            <v>3644</v>
          </cell>
          <cell r="E30">
            <v>18834</v>
          </cell>
          <cell r="F30">
            <v>1344075</v>
          </cell>
          <cell r="G30">
            <v>75351</v>
          </cell>
          <cell r="H30">
            <v>215446</v>
          </cell>
          <cell r="I30">
            <v>59260</v>
          </cell>
          <cell r="J30">
            <v>9248</v>
          </cell>
          <cell r="K30">
            <v>15738</v>
          </cell>
          <cell r="L30">
            <v>916858</v>
          </cell>
          <cell r="M30">
            <v>143548</v>
          </cell>
          <cell r="N30">
            <v>258076</v>
          </cell>
          <cell r="O30">
            <v>1222081</v>
          </cell>
          <cell r="P30">
            <v>249244</v>
          </cell>
          <cell r="Q30">
            <v>410442</v>
          </cell>
          <cell r="R30">
            <v>226232</v>
          </cell>
          <cell r="S30">
            <v>30590</v>
          </cell>
        </row>
        <row r="31">
          <cell r="B31">
            <v>2004</v>
          </cell>
          <cell r="C31">
            <v>153893</v>
          </cell>
          <cell r="D31">
            <v>4653</v>
          </cell>
          <cell r="E31">
            <v>19581</v>
          </cell>
          <cell r="F31">
            <v>1416311</v>
          </cell>
          <cell r="G31">
            <v>73360</v>
          </cell>
          <cell r="H31">
            <v>232233</v>
          </cell>
          <cell r="I31">
            <v>60822</v>
          </cell>
          <cell r="J31">
            <v>10513</v>
          </cell>
          <cell r="K31">
            <v>11454</v>
          </cell>
          <cell r="L31">
            <v>991624</v>
          </cell>
          <cell r="M31">
            <v>142724</v>
          </cell>
          <cell r="N31">
            <v>266498</v>
          </cell>
          <cell r="O31">
            <v>1254765</v>
          </cell>
          <cell r="P31">
            <v>271700</v>
          </cell>
          <cell r="Q31">
            <v>435338</v>
          </cell>
          <cell r="R31">
            <v>241373</v>
          </cell>
          <cell r="S31">
            <v>25288</v>
          </cell>
        </row>
        <row r="32">
          <cell r="B32">
            <v>2005</v>
          </cell>
          <cell r="C32">
            <v>169667</v>
          </cell>
          <cell r="D32">
            <v>5537</v>
          </cell>
          <cell r="E32">
            <v>19681</v>
          </cell>
          <cell r="F32">
            <v>1482672</v>
          </cell>
          <cell r="G32">
            <v>78348</v>
          </cell>
          <cell r="H32">
            <v>238618</v>
          </cell>
          <cell r="I32">
            <v>63188</v>
          </cell>
          <cell r="J32">
            <v>6207</v>
          </cell>
          <cell r="K32">
            <v>13152</v>
          </cell>
          <cell r="L32">
            <v>1062160</v>
          </cell>
          <cell r="M32">
            <v>139311</v>
          </cell>
          <cell r="N32">
            <v>271786</v>
          </cell>
          <cell r="O32">
            <v>1288336</v>
          </cell>
          <cell r="P32">
            <v>303331</v>
          </cell>
          <cell r="Q32">
            <v>468798</v>
          </cell>
          <cell r="R32">
            <v>248303</v>
          </cell>
          <cell r="S32">
            <v>26295</v>
          </cell>
        </row>
        <row r="33">
          <cell r="B33">
            <v>2006</v>
          </cell>
          <cell r="C33">
            <v>175174</v>
          </cell>
          <cell r="D33">
            <v>6130</v>
          </cell>
          <cell r="E33">
            <v>23218</v>
          </cell>
          <cell r="F33">
            <v>1525789</v>
          </cell>
          <cell r="G33">
            <v>85115</v>
          </cell>
          <cell r="H33">
            <v>264674</v>
          </cell>
          <cell r="I33">
            <v>62233</v>
          </cell>
          <cell r="J33">
            <v>7299</v>
          </cell>
          <cell r="K33">
            <v>15180</v>
          </cell>
          <cell r="L33">
            <v>1103746</v>
          </cell>
          <cell r="M33">
            <v>103568</v>
          </cell>
          <cell r="N33">
            <v>241111</v>
          </cell>
          <cell r="O33">
            <v>1332679</v>
          </cell>
          <cell r="P33">
            <v>324785</v>
          </cell>
          <cell r="Q33">
            <v>491090</v>
          </cell>
          <cell r="R33">
            <v>243295</v>
          </cell>
          <cell r="S33">
            <v>21177</v>
          </cell>
        </row>
        <row r="34">
          <cell r="B34">
            <v>2007</v>
          </cell>
          <cell r="C34">
            <v>179084</v>
          </cell>
          <cell r="D34">
            <v>6646</v>
          </cell>
          <cell r="E34">
            <v>10395</v>
          </cell>
          <cell r="F34">
            <v>1531036</v>
          </cell>
          <cell r="G34">
            <v>88029</v>
          </cell>
          <cell r="H34">
            <v>274639</v>
          </cell>
          <cell r="I34">
            <v>59601</v>
          </cell>
          <cell r="J34">
            <v>7739</v>
          </cell>
          <cell r="K34">
            <v>14276</v>
          </cell>
          <cell r="L34">
            <v>1144115</v>
          </cell>
          <cell r="M34">
            <v>124744</v>
          </cell>
          <cell r="N34">
            <v>267294</v>
          </cell>
          <cell r="O34">
            <v>1358749</v>
          </cell>
          <cell r="P34">
            <v>319133</v>
          </cell>
          <cell r="Q34">
            <v>477013</v>
          </cell>
          <cell r="R34">
            <v>236942</v>
          </cell>
          <cell r="S34">
            <v>29603</v>
          </cell>
        </row>
        <row r="35">
          <cell r="B35">
            <v>2008</v>
          </cell>
          <cell r="C35">
            <v>190290</v>
          </cell>
          <cell r="D35">
            <v>12625</v>
          </cell>
          <cell r="E35">
            <v>25929</v>
          </cell>
          <cell r="F35">
            <v>1569380</v>
          </cell>
          <cell r="G35">
            <v>118062</v>
          </cell>
          <cell r="H35">
            <v>282093</v>
          </cell>
          <cell r="I35">
            <v>58592</v>
          </cell>
          <cell r="J35">
            <v>8843</v>
          </cell>
          <cell r="K35">
            <v>14644</v>
          </cell>
          <cell r="L35">
            <v>1193264</v>
          </cell>
          <cell r="M35">
            <v>196138</v>
          </cell>
          <cell r="N35">
            <v>345379</v>
          </cell>
          <cell r="O35">
            <v>1386731</v>
          </cell>
          <cell r="P35">
            <v>352349</v>
          </cell>
          <cell r="Q35">
            <v>534164</v>
          </cell>
          <cell r="R35">
            <v>256264</v>
          </cell>
          <cell r="S35">
            <v>97602</v>
          </cell>
        </row>
        <row r="36">
          <cell r="B36">
            <v>2009</v>
          </cell>
          <cell r="C36">
            <v>218822</v>
          </cell>
          <cell r="D36">
            <v>12350</v>
          </cell>
          <cell r="E36">
            <v>20148</v>
          </cell>
          <cell r="F36">
            <v>1640903</v>
          </cell>
          <cell r="G36">
            <v>163793</v>
          </cell>
          <cell r="H36">
            <v>323991</v>
          </cell>
          <cell r="I36">
            <v>65519</v>
          </cell>
          <cell r="J36">
            <v>14681</v>
          </cell>
          <cell r="K36">
            <v>18860</v>
          </cell>
          <cell r="L36">
            <v>1349217</v>
          </cell>
          <cell r="M36">
            <v>277965</v>
          </cell>
          <cell r="N36">
            <v>411347</v>
          </cell>
          <cell r="O36">
            <v>1481868</v>
          </cell>
          <cell r="P36">
            <v>357896</v>
          </cell>
          <cell r="Q36">
            <v>546936</v>
          </cell>
          <cell r="R36">
            <v>284856</v>
          </cell>
          <cell r="S36">
            <v>70201</v>
          </cell>
        </row>
        <row r="37">
          <cell r="B37">
            <v>2010</v>
          </cell>
          <cell r="C37">
            <v>233770</v>
          </cell>
          <cell r="D37">
            <v>12215</v>
          </cell>
          <cell r="E37">
            <v>17652</v>
          </cell>
          <cell r="F37">
            <v>1807879</v>
          </cell>
          <cell r="G37">
            <v>311363</v>
          </cell>
          <cell r="H37">
            <v>587716</v>
          </cell>
          <cell r="I37">
            <v>79611</v>
          </cell>
          <cell r="J37">
            <v>14675</v>
          </cell>
          <cell r="K37">
            <v>20929</v>
          </cell>
          <cell r="L37">
            <v>1456366</v>
          </cell>
          <cell r="M37">
            <v>265804</v>
          </cell>
          <cell r="N37">
            <v>411245</v>
          </cell>
          <cell r="O37">
            <v>1566817</v>
          </cell>
          <cell r="P37">
            <v>354582</v>
          </cell>
          <cell r="Q37">
            <v>530234</v>
          </cell>
          <cell r="R37">
            <v>311575</v>
          </cell>
          <cell r="S37">
            <v>67468</v>
          </cell>
        </row>
        <row r="38">
          <cell r="B38">
            <v>2011</v>
          </cell>
          <cell r="C38">
            <v>246140</v>
          </cell>
          <cell r="D38">
            <v>10736</v>
          </cell>
          <cell r="E38">
            <v>23708</v>
          </cell>
          <cell r="F38">
            <v>1855625</v>
          </cell>
          <cell r="G38">
            <v>300250</v>
          </cell>
          <cell r="H38">
            <v>575131</v>
          </cell>
          <cell r="I38">
            <v>90488</v>
          </cell>
          <cell r="J38">
            <v>12341</v>
          </cell>
          <cell r="K38">
            <v>15888</v>
          </cell>
          <cell r="L38">
            <v>1562045</v>
          </cell>
          <cell r="M38">
            <v>268089</v>
          </cell>
          <cell r="N38">
            <v>420854</v>
          </cell>
          <cell r="O38">
            <v>1618293</v>
          </cell>
          <cell r="P38">
            <v>356072</v>
          </cell>
          <cell r="Q38">
            <v>557769</v>
          </cell>
          <cell r="R38">
            <v>338359</v>
          </cell>
          <cell r="S38">
            <v>63220</v>
          </cell>
        </row>
        <row r="39">
          <cell r="B39">
            <v>2012</v>
          </cell>
          <cell r="C39">
            <v>252111</v>
          </cell>
          <cell r="D39">
            <v>10454</v>
          </cell>
          <cell r="E39">
            <v>27157</v>
          </cell>
          <cell r="F39">
            <v>1991117</v>
          </cell>
          <cell r="G39">
            <v>243686</v>
          </cell>
          <cell r="H39">
            <v>532958</v>
          </cell>
          <cell r="I39">
            <v>102865</v>
          </cell>
          <cell r="J39">
            <v>13066</v>
          </cell>
          <cell r="K39">
            <v>13385</v>
          </cell>
          <cell r="L39">
            <v>1676167</v>
          </cell>
          <cell r="M39">
            <v>239666</v>
          </cell>
          <cell r="N39">
            <v>406795</v>
          </cell>
          <cell r="O39">
            <v>1669248</v>
          </cell>
          <cell r="P39">
            <v>386551</v>
          </cell>
          <cell r="Q39">
            <v>556757</v>
          </cell>
          <cell r="R39">
            <v>372127</v>
          </cell>
          <cell r="S39">
            <v>60596</v>
          </cell>
        </row>
        <row r="40">
          <cell r="B40">
            <v>2013</v>
          </cell>
          <cell r="C40">
            <v>253950</v>
          </cell>
          <cell r="D40">
            <v>10811</v>
          </cell>
          <cell r="E40">
            <v>32420</v>
          </cell>
          <cell r="F40">
            <v>2021050</v>
          </cell>
          <cell r="G40">
            <v>199231</v>
          </cell>
          <cell r="H40">
            <v>491130</v>
          </cell>
          <cell r="I40">
            <v>113439</v>
          </cell>
          <cell r="J40">
            <v>10311</v>
          </cell>
          <cell r="K40">
            <v>12406</v>
          </cell>
          <cell r="L40">
            <v>1761435</v>
          </cell>
          <cell r="M40">
            <v>243523</v>
          </cell>
          <cell r="N40">
            <v>410516</v>
          </cell>
          <cell r="O40">
            <v>1766314</v>
          </cell>
          <cell r="P40">
            <v>371352</v>
          </cell>
          <cell r="Q40">
            <v>574639</v>
          </cell>
          <cell r="R40">
            <v>394396</v>
          </cell>
          <cell r="S40">
            <v>52897</v>
          </cell>
        </row>
        <row r="41">
          <cell r="B41">
            <v>2014</v>
          </cell>
          <cell r="C41">
            <v>268319</v>
          </cell>
          <cell r="D41">
            <v>12971</v>
          </cell>
          <cell r="E41">
            <v>26372</v>
          </cell>
          <cell r="F41">
            <v>2040940</v>
          </cell>
          <cell r="G41">
            <v>183619</v>
          </cell>
          <cell r="H41">
            <v>483814</v>
          </cell>
          <cell r="I41">
            <v>122149</v>
          </cell>
          <cell r="J41">
            <v>11271</v>
          </cell>
          <cell r="K41">
            <v>13603</v>
          </cell>
          <cell r="L41">
            <v>1826933</v>
          </cell>
          <cell r="M41">
            <v>244191</v>
          </cell>
          <cell r="N41">
            <v>426582</v>
          </cell>
          <cell r="O41">
            <v>1836755</v>
          </cell>
          <cell r="P41">
            <v>368320</v>
          </cell>
          <cell r="Q41">
            <v>581229</v>
          </cell>
          <cell r="R41">
            <v>405451</v>
          </cell>
          <cell r="S41">
            <v>50632</v>
          </cell>
        </row>
        <row r="42">
          <cell r="B42">
            <v>2015</v>
          </cell>
          <cell r="C42">
            <v>281577</v>
          </cell>
          <cell r="D42">
            <v>11296</v>
          </cell>
          <cell r="E42">
            <v>28716</v>
          </cell>
          <cell r="F42">
            <v>2025584</v>
          </cell>
          <cell r="G42">
            <v>171890</v>
          </cell>
          <cell r="H42">
            <v>475643</v>
          </cell>
          <cell r="I42">
            <v>129948</v>
          </cell>
          <cell r="J42">
            <v>14589</v>
          </cell>
          <cell r="K42">
            <v>16918</v>
          </cell>
          <cell r="L42">
            <v>1905744</v>
          </cell>
          <cell r="M42">
            <v>229127</v>
          </cell>
          <cell r="N42">
            <v>416548</v>
          </cell>
          <cell r="O42">
            <v>1876056</v>
          </cell>
          <cell r="P42">
            <v>365846</v>
          </cell>
          <cell r="Q42">
            <v>557146</v>
          </cell>
          <cell r="R42">
            <v>403959</v>
          </cell>
          <cell r="S42">
            <v>42315</v>
          </cell>
        </row>
        <row r="43">
          <cell r="B43">
            <v>2016</v>
          </cell>
          <cell r="C43">
            <v>283494</v>
          </cell>
          <cell r="D43">
            <v>13199</v>
          </cell>
          <cell r="E43">
            <v>31400</v>
          </cell>
          <cell r="F43">
            <v>1999835</v>
          </cell>
          <cell r="G43">
            <v>182540</v>
          </cell>
          <cell r="H43">
            <v>452970</v>
          </cell>
          <cell r="I43">
            <v>136299</v>
          </cell>
          <cell r="J43">
            <v>11789</v>
          </cell>
          <cell r="K43">
            <v>19493</v>
          </cell>
          <cell r="L43">
            <v>1974886</v>
          </cell>
          <cell r="M43">
            <v>215639</v>
          </cell>
          <cell r="N43">
            <v>388091</v>
          </cell>
          <cell r="O43">
            <v>1937900</v>
          </cell>
          <cell r="P43">
            <v>350695</v>
          </cell>
          <cell r="Q43">
            <v>573567</v>
          </cell>
          <cell r="R43">
            <v>394073</v>
          </cell>
          <cell r="S43">
            <v>44422</v>
          </cell>
        </row>
        <row r="44">
          <cell r="B44">
            <v>2017</v>
          </cell>
          <cell r="C44">
            <v>283418</v>
          </cell>
          <cell r="D44">
            <v>6955</v>
          </cell>
          <cell r="E44">
            <v>27777</v>
          </cell>
          <cell r="F44">
            <v>1980588</v>
          </cell>
          <cell r="G44">
            <v>152196</v>
          </cell>
          <cell r="H44">
            <v>432028</v>
          </cell>
          <cell r="I44">
            <v>135331</v>
          </cell>
          <cell r="J44">
            <v>14280</v>
          </cell>
          <cell r="K44">
            <v>17304</v>
          </cell>
          <cell r="L44">
            <v>2052007</v>
          </cell>
          <cell r="M44">
            <v>211278</v>
          </cell>
          <cell r="N44">
            <v>385929</v>
          </cell>
          <cell r="O44">
            <v>1983418</v>
          </cell>
          <cell r="P44">
            <v>349684</v>
          </cell>
          <cell r="Q44">
            <v>541928</v>
          </cell>
          <cell r="R44">
            <v>381838</v>
          </cell>
          <cell r="S44">
            <v>38606</v>
          </cell>
        </row>
        <row r="45">
          <cell r="B45">
            <v>2018</v>
          </cell>
          <cell r="C45">
            <v>277244</v>
          </cell>
          <cell r="D45">
            <v>8596</v>
          </cell>
          <cell r="E45">
            <v>39493</v>
          </cell>
          <cell r="F45">
            <v>1939692</v>
          </cell>
          <cell r="G45">
            <v>146740</v>
          </cell>
          <cell r="H45">
            <v>417043</v>
          </cell>
          <cell r="I45">
            <v>140410</v>
          </cell>
          <cell r="J45">
            <v>11159</v>
          </cell>
          <cell r="K45">
            <v>15853</v>
          </cell>
          <cell r="L45">
            <v>2128841</v>
          </cell>
          <cell r="M45">
            <v>191896</v>
          </cell>
          <cell r="N45">
            <v>386416</v>
          </cell>
          <cell r="O45">
            <v>2030101</v>
          </cell>
          <cell r="P45">
            <v>355602</v>
          </cell>
          <cell r="Q45">
            <v>563457</v>
          </cell>
          <cell r="R45">
            <v>367061</v>
          </cell>
          <cell r="S45">
            <v>38979</v>
          </cell>
        </row>
        <row r="46">
          <cell r="B46">
            <v>2019</v>
          </cell>
          <cell r="C46">
            <v>270739</v>
          </cell>
          <cell r="D46">
            <v>10236</v>
          </cell>
          <cell r="E46">
            <v>34743</v>
          </cell>
          <cell r="F46">
            <v>1937183</v>
          </cell>
          <cell r="G46">
            <v>138560</v>
          </cell>
          <cell r="H46">
            <v>423720</v>
          </cell>
          <cell r="I46">
            <v>142618</v>
          </cell>
          <cell r="J46">
            <v>13209</v>
          </cell>
          <cell r="K46">
            <v>23834</v>
          </cell>
          <cell r="L46">
            <v>2188507</v>
          </cell>
          <cell r="M46">
            <v>198891</v>
          </cell>
          <cell r="N46">
            <v>401974</v>
          </cell>
          <cell r="O46">
            <v>2064310</v>
          </cell>
          <cell r="P46">
            <v>351303</v>
          </cell>
          <cell r="Q46">
            <v>559007</v>
          </cell>
          <cell r="R46">
            <v>360312</v>
          </cell>
          <cell r="S46">
            <v>35129</v>
          </cell>
        </row>
        <row r="47">
          <cell r="B47">
            <v>2020</v>
          </cell>
          <cell r="C47">
            <v>290640</v>
          </cell>
          <cell r="D47">
            <v>25720</v>
          </cell>
          <cell r="E47">
            <v>60926</v>
          </cell>
          <cell r="F47">
            <v>2070285</v>
          </cell>
          <cell r="G47">
            <v>277473</v>
          </cell>
          <cell r="H47">
            <v>534736</v>
          </cell>
          <cell r="I47">
            <v>152429</v>
          </cell>
          <cell r="J47">
            <v>25611</v>
          </cell>
          <cell r="K47">
            <v>26549</v>
          </cell>
          <cell r="L47">
            <v>2341937</v>
          </cell>
          <cell r="M47">
            <v>321915</v>
          </cell>
          <cell r="N47">
            <v>504590</v>
          </cell>
          <cell r="O47">
            <v>2211626</v>
          </cell>
          <cell r="P47">
            <v>366526</v>
          </cell>
          <cell r="Q47">
            <v>589362</v>
          </cell>
          <cell r="R47">
            <v>388416</v>
          </cell>
          <cell r="S47">
            <v>47707</v>
          </cell>
        </row>
        <row r="48">
          <cell r="B48">
            <v>2021</v>
          </cell>
          <cell r="C48">
            <v>313224</v>
          </cell>
          <cell r="D48">
            <v>21489</v>
          </cell>
          <cell r="E48">
            <v>69460</v>
          </cell>
          <cell r="F48">
            <v>2197576</v>
          </cell>
          <cell r="G48">
            <v>306080</v>
          </cell>
          <cell r="H48">
            <v>565424</v>
          </cell>
          <cell r="I48">
            <v>164300</v>
          </cell>
          <cell r="J48">
            <v>17796</v>
          </cell>
          <cell r="K48">
            <v>24632</v>
          </cell>
          <cell r="L48">
            <v>2538396</v>
          </cell>
          <cell r="M48">
            <v>290385</v>
          </cell>
          <cell r="N48">
            <v>497720</v>
          </cell>
          <cell r="O48">
            <v>2335164</v>
          </cell>
          <cell r="P48">
            <v>351441</v>
          </cell>
          <cell r="Q48">
            <v>583310</v>
          </cell>
          <cell r="R48">
            <v>415351</v>
          </cell>
          <cell r="S48">
            <v>34888</v>
          </cell>
        </row>
        <row r="49">
          <cell r="B49">
            <v>2022</v>
          </cell>
          <cell r="C49">
            <v>327974</v>
          </cell>
          <cell r="D49">
            <v>23157</v>
          </cell>
          <cell r="E49">
            <v>55472</v>
          </cell>
          <cell r="F49">
            <v>2286804</v>
          </cell>
          <cell r="G49">
            <v>284043</v>
          </cell>
          <cell r="H49">
            <v>573176</v>
          </cell>
          <cell r="I49">
            <v>173446</v>
          </cell>
          <cell r="J49">
            <v>23569</v>
          </cell>
          <cell r="K49">
            <v>30399</v>
          </cell>
          <cell r="L49">
            <v>2713596</v>
          </cell>
          <cell r="M49">
            <v>242043</v>
          </cell>
          <cell r="N49">
            <v>459452</v>
          </cell>
          <cell r="O49">
            <v>2402285</v>
          </cell>
          <cell r="P49">
            <v>361952</v>
          </cell>
          <cell r="Q49">
            <v>625152</v>
          </cell>
          <cell r="R49">
            <v>428227</v>
          </cell>
          <cell r="S49">
            <v>52918</v>
          </cell>
        </row>
        <row r="50">
          <cell r="B50">
            <v>2023</v>
          </cell>
          <cell r="C50">
            <v>348453</v>
          </cell>
          <cell r="D50">
            <v>23067</v>
          </cell>
          <cell r="E50">
            <v>50204</v>
          </cell>
          <cell r="F50">
            <v>2400108</v>
          </cell>
          <cell r="G50">
            <v>231996</v>
          </cell>
          <cell r="H50">
            <v>515175</v>
          </cell>
          <cell r="I50">
            <v>184196</v>
          </cell>
          <cell r="J50">
            <v>27343</v>
          </cell>
          <cell r="K50">
            <v>33164</v>
          </cell>
          <cell r="L50">
            <v>2854402</v>
          </cell>
          <cell r="M50">
            <v>248139</v>
          </cell>
          <cell r="N50">
            <v>476267</v>
          </cell>
          <cell r="O50">
            <v>2512990</v>
          </cell>
          <cell r="P50">
            <v>356658</v>
          </cell>
          <cell r="Q50">
            <v>626343</v>
          </cell>
          <cell r="R50">
            <v>440135</v>
          </cell>
          <cell r="S50">
            <v>42093</v>
          </cell>
        </row>
        <row r="51">
          <cell r="B51">
            <v>2024</v>
          </cell>
          <cell r="C51">
            <v>371911</v>
          </cell>
          <cell r="D51">
            <v>22220</v>
          </cell>
          <cell r="E51">
            <v>52508</v>
          </cell>
          <cell r="F51">
            <v>2492041</v>
          </cell>
          <cell r="G51">
            <v>196839</v>
          </cell>
          <cell r="H51">
            <v>477415</v>
          </cell>
          <cell r="I51">
            <v>203380</v>
          </cell>
          <cell r="J51">
            <v>23321</v>
          </cell>
          <cell r="K51">
            <v>32910</v>
          </cell>
          <cell r="L51">
            <v>2997726</v>
          </cell>
          <cell r="M51">
            <v>307561</v>
          </cell>
          <cell r="N51">
            <v>546669</v>
          </cell>
          <cell r="O51">
            <v>2622408</v>
          </cell>
          <cell r="P51">
            <v>344189</v>
          </cell>
          <cell r="Q51">
            <v>583293</v>
          </cell>
          <cell r="R51">
            <v>442208</v>
          </cell>
          <cell r="S51">
            <v>49377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uarterly"/>
      <sheetName val="Annual"/>
    </sheetNames>
    <sheetDataSet>
      <sheetData sheetId="0"/>
      <sheetData sheetId="1">
        <row r="3">
          <cell r="C3" t="str">
            <v>Austria</v>
          </cell>
          <cell r="D3" t="str">
            <v>Austria</v>
          </cell>
          <cell r="E3" t="str">
            <v>Austria</v>
          </cell>
          <cell r="F3" t="str">
            <v>Germany</v>
          </cell>
          <cell r="G3" t="str">
            <v>Germany</v>
          </cell>
          <cell r="H3" t="str">
            <v>Germany</v>
          </cell>
          <cell r="I3" t="str">
            <v>Finland</v>
          </cell>
          <cell r="J3" t="str">
            <v>Finland</v>
          </cell>
          <cell r="K3" t="str">
            <v>Finland</v>
          </cell>
          <cell r="L3" t="str">
            <v>France</v>
          </cell>
          <cell r="M3" t="str">
            <v>France</v>
          </cell>
          <cell r="N3" t="str">
            <v>France</v>
          </cell>
          <cell r="O3" t="str">
            <v>Italy</v>
          </cell>
          <cell r="P3" t="str">
            <v>Italy</v>
          </cell>
          <cell r="Q3" t="str">
            <v>Italy</v>
          </cell>
          <cell r="R3" t="str">
            <v>Netherlands</v>
          </cell>
          <cell r="S3" t="str">
            <v>Netherlands</v>
          </cell>
          <cell r="T3" t="str">
            <v>Netherlands</v>
          </cell>
        </row>
        <row r="4">
          <cell r="C4" t="str">
            <v>T_non-finan_corp</v>
          </cell>
          <cell r="D4" t="str">
            <v>T_finan_corp</v>
          </cell>
          <cell r="E4" t="str">
            <v>T_HH_ECB</v>
          </cell>
          <cell r="F4" t="str">
            <v>T_non-finan_corp</v>
          </cell>
          <cell r="G4" t="str">
            <v>T_finan_corp</v>
          </cell>
          <cell r="H4" t="str">
            <v>T_HH_ECB</v>
          </cell>
          <cell r="I4" t="str">
            <v>T_non-finan_corp</v>
          </cell>
          <cell r="J4" t="str">
            <v>T_finan_corp</v>
          </cell>
          <cell r="K4" t="str">
            <v>T_HH_ECB</v>
          </cell>
          <cell r="L4" t="str">
            <v>T_non-finan_corp</v>
          </cell>
          <cell r="M4" t="str">
            <v>T_finan_corp</v>
          </cell>
          <cell r="N4" t="str">
            <v>T_HH_ECB</v>
          </cell>
          <cell r="O4" t="str">
            <v>T_non-finan_corp</v>
          </cell>
          <cell r="P4" t="str">
            <v>T_finan_corp</v>
          </cell>
          <cell r="Q4" t="str">
            <v>T_HH_ECB</v>
          </cell>
          <cell r="R4" t="str">
            <v>T_non-finan_corp</v>
          </cell>
          <cell r="S4" t="str">
            <v>T_finan_corp</v>
          </cell>
          <cell r="T4" t="str">
            <v>T_HH_ECB</v>
          </cell>
        </row>
        <row r="5">
          <cell r="B5">
            <v>1999</v>
          </cell>
          <cell r="C5">
            <v>2979799999.9999995</v>
          </cell>
          <cell r="D5">
            <v>863400000</v>
          </cell>
          <cell r="E5">
            <v>23194700000</v>
          </cell>
          <cell r="F5">
            <v>39724000000</v>
          </cell>
          <cell r="G5">
            <v>14239000000</v>
          </cell>
          <cell r="H5">
            <v>199487000000</v>
          </cell>
          <cell r="I5">
            <v>4265000000</v>
          </cell>
          <cell r="J5">
            <v>1273000000</v>
          </cell>
          <cell r="K5">
            <v>17072000000</v>
          </cell>
          <cell r="L5">
            <v>28532900000</v>
          </cell>
          <cell r="M5">
            <v>6596700000.000001</v>
          </cell>
          <cell r="N5">
            <v>128317799999.99998</v>
          </cell>
          <cell r="O5">
            <v>25063100000</v>
          </cell>
          <cell r="P5">
            <v>6573000000</v>
          </cell>
          <cell r="Q5">
            <v>134646099999.99997</v>
          </cell>
          <cell r="R5">
            <v>13409000000</v>
          </cell>
          <cell r="S5">
            <v>2724000000</v>
          </cell>
          <cell r="T5">
            <v>28000000000</v>
          </cell>
        </row>
        <row r="6">
          <cell r="B6">
            <v>2000</v>
          </cell>
          <cell r="C6">
            <v>3440500000</v>
          </cell>
          <cell r="D6">
            <v>1063699999.9999998</v>
          </cell>
          <cell r="E6">
            <v>23594800000</v>
          </cell>
          <cell r="F6">
            <v>48058000000</v>
          </cell>
          <cell r="G6">
            <v>10090000000</v>
          </cell>
          <cell r="H6">
            <v>207350000000</v>
          </cell>
          <cell r="I6">
            <v>6435000000</v>
          </cell>
          <cell r="J6">
            <v>1588000000</v>
          </cell>
          <cell r="K6">
            <v>19797000000</v>
          </cell>
          <cell r="L6">
            <v>30443799999.999996</v>
          </cell>
          <cell r="M6">
            <v>8785100000</v>
          </cell>
          <cell r="N6">
            <v>133820200000.00002</v>
          </cell>
          <cell r="O6">
            <v>20626900000</v>
          </cell>
          <cell r="P6">
            <v>8164300000</v>
          </cell>
          <cell r="Q6">
            <v>140532000000</v>
          </cell>
          <cell r="R6">
            <v>14233000000</v>
          </cell>
          <cell r="S6">
            <v>3221000000</v>
          </cell>
          <cell r="T6">
            <v>30059000000</v>
          </cell>
        </row>
        <row r="7">
          <cell r="B7">
            <v>2001</v>
          </cell>
          <cell r="C7">
            <v>5683400000.000001</v>
          </cell>
          <cell r="D7">
            <v>1209600000.0000002</v>
          </cell>
          <cell r="E7">
            <v>25701800000</v>
          </cell>
          <cell r="F7">
            <v>27496000000</v>
          </cell>
          <cell r="G7">
            <v>6014000000</v>
          </cell>
          <cell r="H7">
            <v>206936000000</v>
          </cell>
          <cell r="I7">
            <v>5405000000</v>
          </cell>
          <cell r="J7">
            <v>681000000</v>
          </cell>
          <cell r="K7">
            <v>20295000000</v>
          </cell>
          <cell r="L7">
            <v>35387300000</v>
          </cell>
          <cell r="M7">
            <v>8714000000</v>
          </cell>
          <cell r="N7">
            <v>139334700000</v>
          </cell>
          <cell r="O7">
            <v>32060600000</v>
          </cell>
          <cell r="P7">
            <v>7976900000</v>
          </cell>
          <cell r="Q7">
            <v>141292100000</v>
          </cell>
          <cell r="R7">
            <v>12960000000</v>
          </cell>
          <cell r="S7">
            <v>4708000000</v>
          </cell>
          <cell r="T7">
            <v>30404000000</v>
          </cell>
        </row>
        <row r="8">
          <cell r="B8">
            <v>2002</v>
          </cell>
          <cell r="C8">
            <v>4111200000</v>
          </cell>
          <cell r="D8">
            <v>1121800000</v>
          </cell>
          <cell r="E8">
            <v>25779300000</v>
          </cell>
          <cell r="F8">
            <v>26901000000</v>
          </cell>
          <cell r="G8">
            <v>6153000000</v>
          </cell>
          <cell r="H8">
            <v>202288000000</v>
          </cell>
          <cell r="I8">
            <v>5742000000</v>
          </cell>
          <cell r="J8">
            <v>525000000</v>
          </cell>
          <cell r="K8">
            <v>20747000000</v>
          </cell>
          <cell r="L8">
            <v>30253000000</v>
          </cell>
          <cell r="M8">
            <v>7944700000.000001</v>
          </cell>
          <cell r="N8">
            <v>138428800000</v>
          </cell>
          <cell r="O8">
            <v>27249600000</v>
          </cell>
          <cell r="P8">
            <v>8074600000</v>
          </cell>
          <cell r="Q8">
            <v>143300300000</v>
          </cell>
          <cell r="R8">
            <v>12041000000</v>
          </cell>
          <cell r="S8">
            <v>3559000000</v>
          </cell>
          <cell r="T8">
            <v>35371000000</v>
          </cell>
        </row>
        <row r="9">
          <cell r="B9">
            <v>2003</v>
          </cell>
          <cell r="C9">
            <v>4297000000</v>
          </cell>
          <cell r="D9">
            <v>892900000</v>
          </cell>
          <cell r="E9">
            <v>26103000000.000004</v>
          </cell>
          <cell r="F9">
            <v>28471000000</v>
          </cell>
          <cell r="G9">
            <v>9120000000</v>
          </cell>
          <cell r="H9">
            <v>198688000000</v>
          </cell>
          <cell r="I9">
            <v>4575000000</v>
          </cell>
          <cell r="J9">
            <v>627000000</v>
          </cell>
          <cell r="K9">
            <v>20656000000</v>
          </cell>
          <cell r="L9">
            <v>26680800000.000004</v>
          </cell>
          <cell r="M9">
            <v>6270700000.000001</v>
          </cell>
          <cell r="N9">
            <v>143405400000</v>
          </cell>
          <cell r="O9">
            <v>22190699999.999996</v>
          </cell>
          <cell r="P9">
            <v>9384599999.9999981</v>
          </cell>
          <cell r="Q9">
            <v>145156300000</v>
          </cell>
          <cell r="R9">
            <v>9524000000</v>
          </cell>
          <cell r="S9">
            <v>3998000000</v>
          </cell>
          <cell r="T9">
            <v>34236000000</v>
          </cell>
        </row>
        <row r="10">
          <cell r="B10">
            <v>2004</v>
          </cell>
          <cell r="C10">
            <v>4727700000</v>
          </cell>
          <cell r="D10">
            <v>874800000</v>
          </cell>
          <cell r="E10">
            <v>26584600000.000004</v>
          </cell>
          <cell r="F10">
            <v>37680000000</v>
          </cell>
          <cell r="G10">
            <v>8429000000</v>
          </cell>
          <cell r="H10">
            <v>189840000000</v>
          </cell>
          <cell r="I10">
            <v>5109000000</v>
          </cell>
          <cell r="J10">
            <v>517000000</v>
          </cell>
          <cell r="K10">
            <v>21243000000</v>
          </cell>
          <cell r="L10">
            <v>29276500000</v>
          </cell>
          <cell r="M10">
            <v>9501900000</v>
          </cell>
          <cell r="N10">
            <v>147847100000</v>
          </cell>
          <cell r="O10">
            <v>25656800000</v>
          </cell>
          <cell r="P10">
            <v>7987300000</v>
          </cell>
          <cell r="Q10">
            <v>149917700000</v>
          </cell>
          <cell r="R10">
            <v>10482000000</v>
          </cell>
          <cell r="S10">
            <v>4736000000</v>
          </cell>
          <cell r="T10">
            <v>35205000000</v>
          </cell>
        </row>
        <row r="11">
          <cell r="B11">
            <v>2005</v>
          </cell>
          <cell r="C11">
            <v>4856200000.000001</v>
          </cell>
          <cell r="D11">
            <v>865900000</v>
          </cell>
          <cell r="E11">
            <v>26659900000</v>
          </cell>
          <cell r="F11">
            <v>40109000000</v>
          </cell>
          <cell r="G11">
            <v>13408000000</v>
          </cell>
          <cell r="H11">
            <v>192286000000</v>
          </cell>
          <cell r="I11">
            <v>5105000000</v>
          </cell>
          <cell r="J11">
            <v>451000000</v>
          </cell>
          <cell r="K11">
            <v>22252000000</v>
          </cell>
          <cell r="L11">
            <v>33962899999.999992</v>
          </cell>
          <cell r="M11">
            <v>7018400000</v>
          </cell>
          <cell r="N11">
            <v>156111300000</v>
          </cell>
          <cell r="O11">
            <v>25642000000</v>
          </cell>
          <cell r="P11">
            <v>8261100000</v>
          </cell>
          <cell r="Q11">
            <v>154951000000</v>
          </cell>
          <cell r="R11">
            <v>13398000000</v>
          </cell>
          <cell r="S11">
            <v>4187000000</v>
          </cell>
          <cell r="T11">
            <v>36204000000</v>
          </cell>
        </row>
        <row r="12">
          <cell r="B12">
            <v>2006</v>
          </cell>
          <cell r="C12">
            <v>5098600000</v>
          </cell>
          <cell r="D12">
            <v>825400000</v>
          </cell>
          <cell r="E12">
            <v>28027399999.999996</v>
          </cell>
          <cell r="F12">
            <v>58642000000</v>
          </cell>
          <cell r="G12">
            <v>7667000000</v>
          </cell>
          <cell r="H12">
            <v>206383000000</v>
          </cell>
          <cell r="I12">
            <v>5093000000</v>
          </cell>
          <cell r="J12">
            <v>851000000</v>
          </cell>
          <cell r="K12">
            <v>23008000000</v>
          </cell>
          <cell r="L12">
            <v>43402800000</v>
          </cell>
          <cell r="M12">
            <v>9164800000.0000019</v>
          </cell>
          <cell r="N12">
            <v>162114900000.00003</v>
          </cell>
          <cell r="O12">
            <v>36867100000.000008</v>
          </cell>
          <cell r="P12">
            <v>7595200000.000001</v>
          </cell>
          <cell r="Q12">
            <v>167116800000</v>
          </cell>
          <cell r="R12">
            <v>14827000000</v>
          </cell>
          <cell r="S12">
            <v>3877000000</v>
          </cell>
          <cell r="T12">
            <v>39184000000</v>
          </cell>
        </row>
        <row r="13">
          <cell r="B13">
            <v>2007</v>
          </cell>
          <cell r="C13">
            <v>6069800000</v>
          </cell>
          <cell r="D13">
            <v>966500000</v>
          </cell>
          <cell r="E13">
            <v>30280899999.999996</v>
          </cell>
          <cell r="F13">
            <v>59306000000</v>
          </cell>
          <cell r="G13">
            <v>10249000000</v>
          </cell>
          <cell r="H13">
            <v>224824000000</v>
          </cell>
          <cell r="I13">
            <v>6359000000</v>
          </cell>
          <cell r="J13">
            <v>937000000</v>
          </cell>
          <cell r="K13">
            <v>24456000000</v>
          </cell>
          <cell r="L13">
            <v>45842500000</v>
          </cell>
          <cell r="M13">
            <v>10346400000</v>
          </cell>
          <cell r="N13">
            <v>167081500000</v>
          </cell>
          <cell r="O13">
            <v>43511700000</v>
          </cell>
          <cell r="P13">
            <v>7387200000</v>
          </cell>
          <cell r="Q13">
            <v>179499200000</v>
          </cell>
          <cell r="R13">
            <v>16211000000</v>
          </cell>
          <cell r="S13">
            <v>3789000000</v>
          </cell>
          <cell r="T13">
            <v>44194000000</v>
          </cell>
        </row>
        <row r="14">
          <cell r="B14">
            <v>2008</v>
          </cell>
          <cell r="C14">
            <v>6503900000</v>
          </cell>
          <cell r="D14">
            <v>960199999.99999988</v>
          </cell>
          <cell r="E14">
            <v>32858600000</v>
          </cell>
          <cell r="F14">
            <v>59182000000</v>
          </cell>
          <cell r="G14">
            <v>4908000000</v>
          </cell>
          <cell r="H14">
            <v>244245000000</v>
          </cell>
          <cell r="I14">
            <v>6457000000</v>
          </cell>
          <cell r="J14">
            <v>441000000</v>
          </cell>
          <cell r="K14">
            <v>25645000000</v>
          </cell>
          <cell r="L14">
            <v>48339900000</v>
          </cell>
          <cell r="M14">
            <v>6503400000.000001</v>
          </cell>
          <cell r="N14">
            <v>176911700000</v>
          </cell>
          <cell r="O14">
            <v>42336100000</v>
          </cell>
          <cell r="P14">
            <v>6008900000</v>
          </cell>
          <cell r="Q14">
            <v>189465199999.99997</v>
          </cell>
          <cell r="R14">
            <v>16198000000</v>
          </cell>
          <cell r="S14">
            <v>3615000000</v>
          </cell>
          <cell r="T14">
            <v>49673000000</v>
          </cell>
        </row>
        <row r="15">
          <cell r="B15">
            <v>2009</v>
          </cell>
          <cell r="C15">
            <v>4392100000</v>
          </cell>
          <cell r="D15">
            <v>694100000</v>
          </cell>
          <cell r="E15">
            <v>30839000000</v>
          </cell>
          <cell r="F15">
            <v>37713000000</v>
          </cell>
          <cell r="G15">
            <v>7577000000</v>
          </cell>
          <cell r="H15">
            <v>232027000000</v>
          </cell>
          <cell r="I15">
            <v>3109000000</v>
          </cell>
          <cell r="J15">
            <v>843000000</v>
          </cell>
          <cell r="K15">
            <v>24109000000</v>
          </cell>
          <cell r="L15">
            <v>24832600000</v>
          </cell>
          <cell r="M15">
            <v>5986099999.999999</v>
          </cell>
          <cell r="N15">
            <v>170915800000</v>
          </cell>
          <cell r="O15">
            <v>32879100000.000008</v>
          </cell>
          <cell r="P15">
            <v>5247800000</v>
          </cell>
          <cell r="Q15">
            <v>183070200000</v>
          </cell>
          <cell r="R15">
            <v>9185000000</v>
          </cell>
          <cell r="S15">
            <v>3342000000</v>
          </cell>
          <cell r="T15">
            <v>52146000000</v>
          </cell>
        </row>
        <row r="16">
          <cell r="B16">
            <v>2010</v>
          </cell>
          <cell r="C16">
            <v>4963400000</v>
          </cell>
          <cell r="D16">
            <v>808399999.99999988</v>
          </cell>
          <cell r="E16">
            <v>31347699999.999996</v>
          </cell>
          <cell r="F16">
            <v>43986000000</v>
          </cell>
          <cell r="G16">
            <v>8379000000</v>
          </cell>
          <cell r="H16">
            <v>224643000000</v>
          </cell>
          <cell r="I16">
            <v>3843000000</v>
          </cell>
          <cell r="J16">
            <v>663000000</v>
          </cell>
          <cell r="K16">
            <v>23208000000</v>
          </cell>
          <cell r="L16">
            <v>33001300000.000004</v>
          </cell>
          <cell r="M16">
            <v>10027300000</v>
          </cell>
          <cell r="N16">
            <v>175301300000</v>
          </cell>
          <cell r="O16">
            <v>32678899999.999996</v>
          </cell>
          <cell r="P16">
            <v>4784500000</v>
          </cell>
          <cell r="Q16">
            <v>188139800000</v>
          </cell>
          <cell r="R16">
            <v>9388000000</v>
          </cell>
          <cell r="S16">
            <v>4681000000</v>
          </cell>
          <cell r="T16">
            <v>52521000000</v>
          </cell>
        </row>
        <row r="17">
          <cell r="B17">
            <v>2011</v>
          </cell>
          <cell r="C17">
            <v>5556100000</v>
          </cell>
          <cell r="D17">
            <v>890300000</v>
          </cell>
          <cell r="E17">
            <v>32733900000</v>
          </cell>
          <cell r="F17">
            <v>58084000000</v>
          </cell>
          <cell r="G17">
            <v>6115000000</v>
          </cell>
          <cell r="H17">
            <v>235545000000</v>
          </cell>
          <cell r="I17">
            <v>4456000000</v>
          </cell>
          <cell r="J17">
            <v>624000000</v>
          </cell>
          <cell r="K17">
            <v>24861000000</v>
          </cell>
          <cell r="L17">
            <v>37947300000</v>
          </cell>
          <cell r="M17">
            <v>12652600000</v>
          </cell>
          <cell r="N17">
            <v>184779200000</v>
          </cell>
          <cell r="O17">
            <v>31160699999.999996</v>
          </cell>
          <cell r="P17">
            <v>5687700000</v>
          </cell>
          <cell r="Q17">
            <v>189150700000</v>
          </cell>
          <cell r="R17">
            <v>9038000000</v>
          </cell>
          <cell r="S17">
            <v>4620000000</v>
          </cell>
          <cell r="T17">
            <v>55521000000</v>
          </cell>
        </row>
        <row r="18">
          <cell r="B18">
            <v>2012</v>
          </cell>
          <cell r="C18">
            <v>5696400000</v>
          </cell>
          <cell r="D18">
            <v>955500000</v>
          </cell>
          <cell r="E18">
            <v>34610100000</v>
          </cell>
          <cell r="F18">
            <v>58911000000</v>
          </cell>
          <cell r="G18">
            <v>9932000000</v>
          </cell>
          <cell r="H18">
            <v>252706000000</v>
          </cell>
          <cell r="I18">
            <v>3683000000</v>
          </cell>
          <cell r="J18">
            <v>475000000</v>
          </cell>
          <cell r="K18">
            <v>25718000000</v>
          </cell>
          <cell r="L18">
            <v>38818700000</v>
          </cell>
          <cell r="M18">
            <v>13458200000</v>
          </cell>
          <cell r="N18">
            <v>201299400000.00003</v>
          </cell>
          <cell r="O18">
            <v>32336000000</v>
          </cell>
          <cell r="P18">
            <v>6665600000</v>
          </cell>
          <cell r="Q18">
            <v>199209500000</v>
          </cell>
          <cell r="R18">
            <v>8860000000</v>
          </cell>
          <cell r="S18">
            <v>4785000000</v>
          </cell>
          <cell r="T18">
            <v>56008000000</v>
          </cell>
        </row>
        <row r="19">
          <cell r="B19">
            <v>2013</v>
          </cell>
          <cell r="C19">
            <v>6107000000</v>
          </cell>
          <cell r="D19">
            <v>1020000000</v>
          </cell>
          <cell r="E19">
            <v>35891100000.000008</v>
          </cell>
          <cell r="F19">
            <v>57851000000</v>
          </cell>
          <cell r="G19">
            <v>9336000000</v>
          </cell>
          <cell r="H19">
            <v>267357000000</v>
          </cell>
          <cell r="I19">
            <v>3929000000</v>
          </cell>
          <cell r="J19">
            <v>776000000</v>
          </cell>
          <cell r="K19">
            <v>26819000000</v>
          </cell>
          <cell r="L19">
            <v>41386900000</v>
          </cell>
          <cell r="M19">
            <v>13643100000</v>
          </cell>
          <cell r="N19">
            <v>211611099999.99997</v>
          </cell>
          <cell r="O19">
            <v>34537200000</v>
          </cell>
          <cell r="P19">
            <v>6629700000.000001</v>
          </cell>
          <cell r="Q19">
            <v>198295200000</v>
          </cell>
          <cell r="R19">
            <v>9426000000</v>
          </cell>
          <cell r="S19">
            <v>4685000000</v>
          </cell>
          <cell r="T19">
            <v>55195000000</v>
          </cell>
        </row>
        <row r="20">
          <cell r="B20">
            <v>2014</v>
          </cell>
          <cell r="C20">
            <v>6136100000</v>
          </cell>
          <cell r="D20">
            <v>1026300000</v>
          </cell>
          <cell r="E20">
            <v>38048899999.999992</v>
          </cell>
          <cell r="F20">
            <v>59862000000</v>
          </cell>
          <cell r="G20">
            <v>8123000000</v>
          </cell>
          <cell r="H20">
            <v>277902000000</v>
          </cell>
          <cell r="I20">
            <v>3014000000</v>
          </cell>
          <cell r="J20">
            <v>800000000</v>
          </cell>
          <cell r="K20">
            <v>28357000000</v>
          </cell>
          <cell r="L20">
            <v>40266899999.999992</v>
          </cell>
          <cell r="M20">
            <v>13831400000.000002</v>
          </cell>
          <cell r="N20">
            <v>215331400000.00003</v>
          </cell>
          <cell r="O20">
            <v>29783000000</v>
          </cell>
          <cell r="P20">
            <v>5782300000</v>
          </cell>
          <cell r="Q20">
            <v>198924600000</v>
          </cell>
          <cell r="R20">
            <v>11108000000</v>
          </cell>
          <cell r="S20">
            <v>5294000000</v>
          </cell>
          <cell r="T20">
            <v>59264000000</v>
          </cell>
        </row>
        <row r="21">
          <cell r="B21">
            <v>2015</v>
          </cell>
          <cell r="C21">
            <v>6610900000</v>
          </cell>
          <cell r="D21">
            <v>1172699999.9999998</v>
          </cell>
          <cell r="E21">
            <v>40481700000</v>
          </cell>
          <cell r="F21">
            <v>60978000000</v>
          </cell>
          <cell r="G21">
            <v>8963000000</v>
          </cell>
          <cell r="H21">
            <v>291681000000</v>
          </cell>
          <cell r="I21">
            <v>3549000000</v>
          </cell>
          <cell r="J21">
            <v>919000000</v>
          </cell>
          <cell r="K21">
            <v>28702000000</v>
          </cell>
          <cell r="L21">
            <v>39871200000</v>
          </cell>
          <cell r="M21">
            <v>15621200000</v>
          </cell>
          <cell r="N21">
            <v>219243800000</v>
          </cell>
          <cell r="O21">
            <v>28142100000</v>
          </cell>
          <cell r="P21">
            <v>6021800000</v>
          </cell>
          <cell r="Q21">
            <v>206006100000</v>
          </cell>
          <cell r="R21">
            <v>13351000000</v>
          </cell>
          <cell r="S21">
            <v>5465000000</v>
          </cell>
          <cell r="T21">
            <v>61930000000</v>
          </cell>
        </row>
        <row r="22">
          <cell r="B22">
            <v>2016</v>
          </cell>
          <cell r="C22">
            <v>7386500000</v>
          </cell>
          <cell r="D22">
            <v>1228700000</v>
          </cell>
          <cell r="E22">
            <v>36772000000</v>
          </cell>
          <cell r="F22">
            <v>71299000000</v>
          </cell>
          <cell r="G22">
            <v>10155000000</v>
          </cell>
          <cell r="H22">
            <v>305295000000</v>
          </cell>
          <cell r="I22">
            <v>3960000000</v>
          </cell>
          <cell r="J22">
            <v>758000000</v>
          </cell>
          <cell r="K22">
            <v>29166000000</v>
          </cell>
          <cell r="L22">
            <v>40495300000</v>
          </cell>
          <cell r="M22">
            <v>13230500000</v>
          </cell>
          <cell r="N22">
            <v>221415300000</v>
          </cell>
          <cell r="O22">
            <v>30377600000.000004</v>
          </cell>
          <cell r="P22">
            <v>6368799999.999999</v>
          </cell>
          <cell r="Q22">
            <v>208624599999.99997</v>
          </cell>
          <cell r="R22">
            <v>18177000000</v>
          </cell>
          <cell r="S22">
            <v>5689000000</v>
          </cell>
          <cell r="T22">
            <v>60190000000</v>
          </cell>
        </row>
        <row r="23">
          <cell r="B23">
            <v>2017</v>
          </cell>
          <cell r="C23">
            <v>7972400000.000001</v>
          </cell>
          <cell r="D23">
            <v>1326500000</v>
          </cell>
          <cell r="E23">
            <v>38210800000</v>
          </cell>
          <cell r="F23">
            <v>77915000000</v>
          </cell>
          <cell r="G23">
            <v>9042000000</v>
          </cell>
          <cell r="H23">
            <v>325236000000</v>
          </cell>
          <cell r="I23">
            <v>4355000000</v>
          </cell>
          <cell r="J23">
            <v>1546000000</v>
          </cell>
          <cell r="K23">
            <v>29387000000</v>
          </cell>
          <cell r="L23">
            <v>48271099999.999992</v>
          </cell>
          <cell r="M23">
            <v>14699499999.999998</v>
          </cell>
          <cell r="N23">
            <v>226922900000</v>
          </cell>
          <cell r="O23">
            <v>29995200000</v>
          </cell>
          <cell r="P23">
            <v>6378000000</v>
          </cell>
          <cell r="Q23">
            <v>211694800000.00003</v>
          </cell>
          <cell r="R23">
            <v>18091000000</v>
          </cell>
          <cell r="S23">
            <v>6306000000</v>
          </cell>
          <cell r="T23">
            <v>68881000000</v>
          </cell>
        </row>
        <row r="24">
          <cell r="B24">
            <v>2018</v>
          </cell>
          <cell r="C24">
            <v>9119199999.9999981</v>
          </cell>
          <cell r="D24">
            <v>1499100000</v>
          </cell>
          <cell r="E24">
            <v>40939600000</v>
          </cell>
          <cell r="F24">
            <v>85278000000</v>
          </cell>
          <cell r="G24">
            <v>9364000000</v>
          </cell>
          <cell r="H24">
            <v>340395000000</v>
          </cell>
          <cell r="I24">
            <v>4827000000</v>
          </cell>
          <cell r="J24">
            <v>855000000</v>
          </cell>
          <cell r="K24">
            <v>29691000000</v>
          </cell>
          <cell r="L24">
            <v>44960600000</v>
          </cell>
          <cell r="M24">
            <v>12844000000</v>
          </cell>
          <cell r="N24">
            <v>249000400000</v>
          </cell>
          <cell r="O24">
            <v>27567300000.000004</v>
          </cell>
          <cell r="P24">
            <v>5740000000</v>
          </cell>
          <cell r="Q24">
            <v>212947900000</v>
          </cell>
          <cell r="R24">
            <v>20260000000</v>
          </cell>
          <cell r="S24">
            <v>7196000000</v>
          </cell>
          <cell r="T24">
            <v>68991000000</v>
          </cell>
        </row>
        <row r="25">
          <cell r="B25">
            <v>2019</v>
          </cell>
          <cell r="C25">
            <v>9302600000</v>
          </cell>
          <cell r="D25">
            <v>1554600000</v>
          </cell>
          <cell r="E25">
            <v>42879700000.000008</v>
          </cell>
          <cell r="F25">
            <v>82191000000</v>
          </cell>
          <cell r="G25">
            <v>9722000000</v>
          </cell>
          <cell r="H25">
            <v>354852000000</v>
          </cell>
          <cell r="I25">
            <v>5187000000</v>
          </cell>
          <cell r="J25">
            <v>703000000</v>
          </cell>
          <cell r="K25">
            <v>30481000000</v>
          </cell>
          <cell r="L25">
            <v>48042399999.999992</v>
          </cell>
          <cell r="M25">
            <v>15048199999.999998</v>
          </cell>
          <cell r="N25">
            <v>249638499999.99997</v>
          </cell>
          <cell r="O25">
            <v>29104200000</v>
          </cell>
          <cell r="P25">
            <v>6051700000.000001</v>
          </cell>
          <cell r="Q25">
            <v>220489200000</v>
          </cell>
          <cell r="R25">
            <v>22585000000</v>
          </cell>
          <cell r="S25">
            <v>6507000000</v>
          </cell>
          <cell r="T25">
            <v>75512000000</v>
          </cell>
        </row>
        <row r="26">
          <cell r="B26">
            <v>2020</v>
          </cell>
          <cell r="C26">
            <v>7076700000</v>
          </cell>
          <cell r="D26">
            <v>1131800000</v>
          </cell>
          <cell r="E26">
            <v>40182900000</v>
          </cell>
          <cell r="F26">
            <v>64524000000</v>
          </cell>
          <cell r="G26">
            <v>10425000000</v>
          </cell>
          <cell r="H26">
            <v>343701000000</v>
          </cell>
          <cell r="I26">
            <v>4325000000</v>
          </cell>
          <cell r="J26">
            <v>565000000</v>
          </cell>
          <cell r="K26">
            <v>30961000000</v>
          </cell>
          <cell r="L26">
            <v>46163100000.000008</v>
          </cell>
          <cell r="M26">
            <v>15399900000</v>
          </cell>
          <cell r="N26">
            <v>240531900000.00003</v>
          </cell>
          <cell r="O26">
            <v>28194000000</v>
          </cell>
          <cell r="P26">
            <v>5944400000</v>
          </cell>
          <cell r="Q26">
            <v>214605500000</v>
          </cell>
          <cell r="R26">
            <v>19517000000</v>
          </cell>
          <cell r="S26">
            <v>5079000000</v>
          </cell>
          <cell r="T26">
            <v>76807000000</v>
          </cell>
        </row>
        <row r="27">
          <cell r="B27">
            <v>2021</v>
          </cell>
          <cell r="C27">
            <v>9801000000</v>
          </cell>
          <cell r="D27">
            <v>1547000000</v>
          </cell>
          <cell r="E27">
            <v>44516300000</v>
          </cell>
          <cell r="F27">
            <v>97678000000</v>
          </cell>
          <cell r="G27">
            <v>13074000000</v>
          </cell>
          <cell r="H27">
            <v>364402000000</v>
          </cell>
          <cell r="I27">
            <v>5639000000</v>
          </cell>
          <cell r="J27">
            <v>982000000</v>
          </cell>
          <cell r="K27">
            <v>33394000000</v>
          </cell>
          <cell r="L27">
            <v>53316899999.999992</v>
          </cell>
          <cell r="M27">
            <v>16118200000</v>
          </cell>
          <cell r="N27">
            <v>249036099999.99997</v>
          </cell>
          <cell r="O27">
            <v>28342800000.000004</v>
          </cell>
          <cell r="P27">
            <v>6142299999.999999</v>
          </cell>
          <cell r="Q27">
            <v>231036800000</v>
          </cell>
          <cell r="R27">
            <v>26262000000</v>
          </cell>
          <cell r="S27">
            <v>7526000000</v>
          </cell>
          <cell r="T27">
            <v>80572000000</v>
          </cell>
        </row>
        <row r="28">
          <cell r="B28">
            <v>2022</v>
          </cell>
          <cell r="C28">
            <v>13382600000</v>
          </cell>
          <cell r="D28">
            <v>2132399999.9999995</v>
          </cell>
          <cell r="E28">
            <v>48283400000</v>
          </cell>
          <cell r="F28">
            <v>114926000000</v>
          </cell>
          <cell r="G28">
            <v>7533000000</v>
          </cell>
          <cell r="H28">
            <v>393030000000</v>
          </cell>
          <cell r="I28">
            <v>6679000000</v>
          </cell>
          <cell r="J28">
            <v>1170000000</v>
          </cell>
          <cell r="K28">
            <v>35652000000</v>
          </cell>
          <cell r="L28">
            <v>68644399999.999992</v>
          </cell>
          <cell r="M28">
            <v>18000000000</v>
          </cell>
          <cell r="N28">
            <v>267494700000</v>
          </cell>
          <cell r="O28">
            <v>42605300000</v>
          </cell>
          <cell r="P28">
            <v>11133600000</v>
          </cell>
          <cell r="Q28">
            <v>233647200000</v>
          </cell>
          <cell r="R28">
            <v>36508000000</v>
          </cell>
          <cell r="S28">
            <v>6178000000</v>
          </cell>
          <cell r="T28">
            <v>85033000000</v>
          </cell>
        </row>
        <row r="29">
          <cell r="B29">
            <v>2023</v>
          </cell>
          <cell r="C29">
            <v>13636800000</v>
          </cell>
          <cell r="D29">
            <v>2156400000</v>
          </cell>
          <cell r="E29">
            <v>49917200000.000008</v>
          </cell>
          <cell r="F29">
            <v>120370000000</v>
          </cell>
          <cell r="G29">
            <v>8044000000</v>
          </cell>
          <cell r="H29">
            <v>391133000000</v>
          </cell>
          <cell r="I29">
            <v>6063000000</v>
          </cell>
          <cell r="J29">
            <v>1312000000</v>
          </cell>
          <cell r="K29">
            <v>35853000000</v>
          </cell>
          <cell r="L29">
            <v>63256600000.000008</v>
          </cell>
          <cell r="M29">
            <v>14786000000</v>
          </cell>
          <cell r="N29">
            <v>273270400000.00003</v>
          </cell>
          <cell r="O29">
            <v>46938500000</v>
          </cell>
          <cell r="P29">
            <v>12201400000.000002</v>
          </cell>
          <cell r="Q29">
            <v>259437000000</v>
          </cell>
          <cell r="R29">
            <v>41798000000</v>
          </cell>
          <cell r="S29">
            <v>6747000000</v>
          </cell>
          <cell r="T29">
            <v>103323000000</v>
          </cell>
        </row>
        <row r="30">
          <cell r="B30">
            <v>2024</v>
          </cell>
          <cell r="C30">
            <v>13258900000</v>
          </cell>
          <cell r="D30">
            <v>2053699999.9999998</v>
          </cell>
          <cell r="E30">
            <v>53633700000</v>
          </cell>
          <cell r="F30">
            <v>119612000000</v>
          </cell>
          <cell r="G30">
            <v>8553000000</v>
          </cell>
          <cell r="H30">
            <v>410825000000</v>
          </cell>
          <cell r="I30">
            <v>5432000000</v>
          </cell>
          <cell r="J30">
            <v>1551000000</v>
          </cell>
          <cell r="K30">
            <v>37086000000</v>
          </cell>
          <cell r="L30">
            <v>65227600000.000008</v>
          </cell>
          <cell r="M30">
            <v>14911099999.999998</v>
          </cell>
          <cell r="N30">
            <v>280733400000</v>
          </cell>
          <cell r="O30">
            <v>45455899999.999992</v>
          </cell>
          <cell r="P30">
            <v>13109800000</v>
          </cell>
          <cell r="Q30">
            <v>280578300000.00006</v>
          </cell>
          <cell r="R30">
            <v>41044000000</v>
          </cell>
          <cell r="S30">
            <v>7869000000</v>
          </cell>
          <cell r="T30">
            <v>118025000000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SMDPART2023"/>
    </sheetNames>
    <sheetDataSet>
      <sheetData sheetId="0">
        <row r="1">
          <cell r="C1">
            <v>2010</v>
          </cell>
          <cell r="D1">
            <v>2011</v>
          </cell>
          <cell r="E1">
            <v>2012</v>
          </cell>
          <cell r="F1">
            <v>2013</v>
          </cell>
          <cell r="G1">
            <v>2014</v>
          </cell>
          <cell r="H1">
            <v>2015</v>
          </cell>
          <cell r="I1">
            <v>2016</v>
          </cell>
          <cell r="J1">
            <v>2017</v>
          </cell>
          <cell r="K1">
            <v>2018</v>
          </cell>
          <cell r="L1">
            <v>2019</v>
          </cell>
          <cell r="M1">
            <v>2020</v>
          </cell>
          <cell r="N1">
            <v>2021</v>
          </cell>
          <cell r="O1">
            <v>2022</v>
          </cell>
          <cell r="P1">
            <v>2023</v>
          </cell>
          <cell r="Q1">
            <v>2024</v>
          </cell>
          <cell r="R1">
            <v>2025</v>
          </cell>
          <cell r="S1">
            <v>2026</v>
          </cell>
          <cell r="T1">
            <v>2027</v>
          </cell>
          <cell r="U1">
            <v>2028</v>
          </cell>
          <cell r="V1">
            <v>2029</v>
          </cell>
          <cell r="W1">
            <v>2030</v>
          </cell>
          <cell r="X1">
            <v>2031</v>
          </cell>
          <cell r="Y1">
            <v>2032</v>
          </cell>
          <cell r="Z1">
            <v>2033</v>
          </cell>
          <cell r="AA1">
            <v>2034</v>
          </cell>
          <cell r="AB1">
            <v>2035</v>
          </cell>
          <cell r="AC1">
            <v>2036</v>
          </cell>
          <cell r="AD1">
            <v>2037</v>
          </cell>
          <cell r="AE1">
            <v>2038</v>
          </cell>
          <cell r="AF1">
            <v>2039</v>
          </cell>
          <cell r="AG1">
            <v>2040</v>
          </cell>
          <cell r="AH1">
            <v>2041</v>
          </cell>
          <cell r="AI1">
            <v>2042</v>
          </cell>
          <cell r="AJ1">
            <v>2043</v>
          </cell>
          <cell r="AK1">
            <v>2044</v>
          </cell>
          <cell r="AL1">
            <v>2045</v>
          </cell>
          <cell r="AM1">
            <v>2046</v>
          </cell>
          <cell r="AN1">
            <v>2047</v>
          </cell>
          <cell r="AO1">
            <v>2048</v>
          </cell>
          <cell r="AP1">
            <v>2049</v>
          </cell>
          <cell r="AQ1">
            <v>2050</v>
          </cell>
          <cell r="AR1">
            <v>2051</v>
          </cell>
          <cell r="AS1">
            <v>2052</v>
          </cell>
          <cell r="AT1">
            <v>2053</v>
          </cell>
          <cell r="AU1">
            <v>2054</v>
          </cell>
          <cell r="AV1">
            <v>2055</v>
          </cell>
          <cell r="AW1">
            <v>2056</v>
          </cell>
          <cell r="AX1">
            <v>2057</v>
          </cell>
          <cell r="AY1">
            <v>2058</v>
          </cell>
          <cell r="AZ1">
            <v>2059</v>
          </cell>
          <cell r="BA1">
            <v>2060</v>
          </cell>
          <cell r="BB1">
            <v>2061</v>
          </cell>
          <cell r="BC1">
            <v>2062</v>
          </cell>
          <cell r="BD1">
            <v>2063</v>
          </cell>
          <cell r="BE1">
            <v>2064</v>
          </cell>
          <cell r="BF1">
            <v>2065</v>
          </cell>
          <cell r="BG1">
            <v>2066</v>
          </cell>
          <cell r="BH1">
            <v>2067</v>
          </cell>
          <cell r="BI1">
            <v>2068</v>
          </cell>
          <cell r="BJ1">
            <v>2069</v>
          </cell>
          <cell r="BK1">
            <v>2070</v>
          </cell>
        </row>
        <row r="2">
          <cell r="A2" t="str">
            <v>Austria</v>
          </cell>
          <cell r="F2">
            <v>2.9641301946083942E-3</v>
          </cell>
          <cell r="G2">
            <v>-1.2632723804443247E-3</v>
          </cell>
          <cell r="H2">
            <v>5.3326015656574022E-3</v>
          </cell>
          <cell r="I2">
            <v>1.0911032007347998E-2</v>
          </cell>
          <cell r="J2">
            <v>3.844515425888595E-3</v>
          </cell>
          <cell r="K2">
            <v>4.2416126228861373E-3</v>
          </cell>
          <cell r="L2">
            <v>2.191335996564403E-3</v>
          </cell>
          <cell r="M2">
            <v>-9.112684680332328E-3</v>
          </cell>
          <cell r="N2">
            <v>7.034560027732617E-3</v>
          </cell>
          <cell r="O2">
            <v>5.7273435872609024E-3</v>
          </cell>
          <cell r="P2">
            <v>-3.5661060024555491E-3</v>
          </cell>
          <cell r="Q2">
            <v>-2.7361152788109022E-3</v>
          </cell>
          <cell r="R2">
            <v>-3.2331434833213768E-3</v>
          </cell>
          <cell r="S2">
            <v>-3.2692337545180417E-3</v>
          </cell>
          <cell r="T2">
            <v>-2.9100159019417315E-3</v>
          </cell>
          <cell r="U2">
            <v>-2.3781674055037838E-3</v>
          </cell>
          <cell r="V2">
            <v>-2.170428908385591E-3</v>
          </cell>
          <cell r="W2">
            <v>-1.6464248490924982E-3</v>
          </cell>
          <cell r="X2">
            <v>-1.0968650203552199E-3</v>
          </cell>
          <cell r="Y2">
            <v>-4.9938649784708744E-4</v>
          </cell>
          <cell r="Z2">
            <v>2.4052900506021935E-4</v>
          </cell>
          <cell r="AA2">
            <v>9.1090788232195408E-4</v>
          </cell>
          <cell r="AB2">
            <v>1.7330510703532642E-3</v>
          </cell>
          <cell r="AC2">
            <v>2.4853612930988422E-3</v>
          </cell>
          <cell r="AD2">
            <v>3.1266189246486054E-3</v>
          </cell>
          <cell r="AE2">
            <v>3.6355342998095619E-3</v>
          </cell>
          <cell r="AF2">
            <v>3.9234074306120359E-3</v>
          </cell>
          <cell r="AG2">
            <v>3.9455042103919702E-3</v>
          </cell>
          <cell r="AH2">
            <v>3.8371283957117086E-3</v>
          </cell>
          <cell r="AI2">
            <v>3.6799452007016953E-3</v>
          </cell>
          <cell r="AJ2">
            <v>3.4573336631529283E-3</v>
          </cell>
          <cell r="AK2">
            <v>3.054325689235915E-3</v>
          </cell>
          <cell r="AL2">
            <v>2.1143353789301322E-3</v>
          </cell>
          <cell r="AM2">
            <v>1.1270779499206185E-3</v>
          </cell>
          <cell r="AN2">
            <v>4.5833632952807513E-4</v>
          </cell>
          <cell r="AO2">
            <v>-3.4519929442400343E-4</v>
          </cell>
          <cell r="AP2">
            <v>-8.997573940949799E-4</v>
          </cell>
          <cell r="AQ2">
            <v>-1.224811448192975E-3</v>
          </cell>
          <cell r="AR2">
            <v>-1.8476262677333821E-3</v>
          </cell>
          <cell r="AS2">
            <v>-2.3187617059264864E-3</v>
          </cell>
          <cell r="AT2">
            <v>-2.4130252689246179E-3</v>
          </cell>
          <cell r="AU2">
            <v>-2.3792892937294363E-3</v>
          </cell>
          <cell r="AV2">
            <v>-1.8854670939068008E-3</v>
          </cell>
          <cell r="AW2">
            <v>-1.1956668850704455E-3</v>
          </cell>
          <cell r="AX2">
            <v>-8.0015062454896757E-4</v>
          </cell>
          <cell r="AY2">
            <v>-7.484121037520941E-4</v>
          </cell>
          <cell r="AZ2">
            <v>-6.8747453462814079E-4</v>
          </cell>
          <cell r="BA2">
            <v>-4.3195020476660684E-4</v>
          </cell>
          <cell r="BB2">
            <v>-2.2767659312550315E-4</v>
          </cell>
          <cell r="BC2">
            <v>2.5593885423003115E-5</v>
          </cell>
          <cell r="BD2">
            <v>4.3886089895339708E-4</v>
          </cell>
          <cell r="BE2">
            <v>7.6348087695676803E-4</v>
          </cell>
          <cell r="BF2">
            <v>9.2339260338736295E-4</v>
          </cell>
          <cell r="BG2">
            <v>1.1538280370049225E-3</v>
          </cell>
          <cell r="BH2">
            <v>1.1949300152049869E-3</v>
          </cell>
          <cell r="BI2">
            <v>1.0468449018343762E-3</v>
          </cell>
          <cell r="BJ2">
            <v>8.7110468690010379E-4</v>
          </cell>
          <cell r="BK2">
            <v>5.8387559321038118E-4</v>
          </cell>
        </row>
        <row r="3">
          <cell r="A3" t="str">
            <v>Belgium</v>
          </cell>
          <cell r="F3">
            <v>5.5603203334935181E-3</v>
          </cell>
          <cell r="G3">
            <v>1.6530701049450869E-3</v>
          </cell>
          <cell r="H3">
            <v>-4.1878430482413798E-3</v>
          </cell>
          <cell r="I3">
            <v>-3.2092588666938759E-3</v>
          </cell>
          <cell r="J3">
            <v>1.9773276548080698E-3</v>
          </cell>
          <cell r="K3">
            <v>6.1331423036119492E-3</v>
          </cell>
          <cell r="L3">
            <v>5.231171093943221E-3</v>
          </cell>
          <cell r="M3">
            <v>-8.9703113737785722E-3</v>
          </cell>
          <cell r="N3">
            <v>1.4176075792256881E-2</v>
          </cell>
          <cell r="O3">
            <v>1.3770523206255048E-2</v>
          </cell>
          <cell r="P3">
            <v>2.1776226320051606E-3</v>
          </cell>
          <cell r="Q3">
            <v>8.1388661855585909E-4</v>
          </cell>
          <cell r="R3">
            <v>2.4803643870650038E-3</v>
          </cell>
          <cell r="S3">
            <v>7.7630174945908514E-4</v>
          </cell>
          <cell r="T3">
            <v>6.3054413668828246E-5</v>
          </cell>
          <cell r="U3">
            <v>-9.478738784818308E-5</v>
          </cell>
          <cell r="V3">
            <v>1.3270539954546301E-4</v>
          </cell>
          <cell r="W3">
            <v>4.1929738945905015E-3</v>
          </cell>
          <cell r="X3">
            <v>3.4050118659403328E-3</v>
          </cell>
          <cell r="Y3">
            <v>3.2466354901521388E-3</v>
          </cell>
          <cell r="Z3">
            <v>3.5731820194193631E-3</v>
          </cell>
          <cell r="AA3">
            <v>3.7547380139100195E-3</v>
          </cell>
          <cell r="AB3">
            <v>3.7678085758594548E-3</v>
          </cell>
          <cell r="AC3">
            <v>3.3968902217893504E-3</v>
          </cell>
          <cell r="AD3">
            <v>3.1836349080662796E-3</v>
          </cell>
          <cell r="AE3">
            <v>3.2231004252645246E-3</v>
          </cell>
          <cell r="AF3">
            <v>3.2927916531972912E-3</v>
          </cell>
          <cell r="AG3">
            <v>3.0017083585287541E-3</v>
          </cell>
          <cell r="AH3">
            <v>2.3762369057418464E-3</v>
          </cell>
          <cell r="AI3">
            <v>1.7849614787324164E-3</v>
          </cell>
          <cell r="AJ3">
            <v>1.2153505304730583E-3</v>
          </cell>
          <cell r="AK3">
            <v>9.8670308861059652E-4</v>
          </cell>
          <cell r="AL3">
            <v>9.0754819103411322E-4</v>
          </cell>
          <cell r="AM3">
            <v>7.0136156124323001E-4</v>
          </cell>
          <cell r="AN3">
            <v>2.9822708724847047E-4</v>
          </cell>
          <cell r="AO3">
            <v>-1.6593736473147214E-4</v>
          </cell>
          <cell r="AP3">
            <v>-5.8918571309052314E-4</v>
          </cell>
          <cell r="AQ3">
            <v>-1.0536971855747979E-3</v>
          </cell>
          <cell r="AR3">
            <v>-1.1667674974734643E-3</v>
          </cell>
          <cell r="AS3">
            <v>-1.0804970111285561E-3</v>
          </cell>
          <cell r="AT3">
            <v>-1.1048950016075976E-3</v>
          </cell>
          <cell r="AU3">
            <v>-1.0345736294492536E-3</v>
          </cell>
          <cell r="AV3">
            <v>-8.4195487950178283E-4</v>
          </cell>
          <cell r="AW3">
            <v>-8.2947010384326614E-4</v>
          </cell>
          <cell r="AX3">
            <v>-9.7250355797595667E-4</v>
          </cell>
          <cell r="AY3">
            <v>-1.132792160247309E-3</v>
          </cell>
          <cell r="AZ3">
            <v>-1.0753239938271486E-3</v>
          </cell>
          <cell r="BA3">
            <v>-9.1720144792239999E-4</v>
          </cell>
          <cell r="BB3">
            <v>-5.8462941534409563E-4</v>
          </cell>
          <cell r="BC3">
            <v>-2.4990725510720679E-4</v>
          </cell>
          <cell r="BD3">
            <v>5.3912683714685272E-5</v>
          </cell>
          <cell r="BE3">
            <v>3.1415319224925575E-4</v>
          </cell>
          <cell r="BF3">
            <v>5.0852307974547095E-4</v>
          </cell>
          <cell r="BG3">
            <v>6.9567441568296751E-4</v>
          </cell>
          <cell r="BH3">
            <v>6.3119226637842196E-4</v>
          </cell>
          <cell r="BI3">
            <v>3.5124952862641834E-4</v>
          </cell>
          <cell r="BJ3">
            <v>-1.2034887569711827E-4</v>
          </cell>
          <cell r="BK3">
            <v>-4.9231630557511341E-4</v>
          </cell>
        </row>
        <row r="4">
          <cell r="A4" t="str">
            <v>Bulgaria</v>
          </cell>
          <cell r="F4">
            <v>1.6663080289198495E-2</v>
          </cell>
          <cell r="G4">
            <v>4.8611890728507134E-3</v>
          </cell>
          <cell r="H4">
            <v>2.3236932826864454E-4</v>
          </cell>
          <cell r="I4">
            <v>-1.3611673925321033E-2</v>
          </cell>
          <cell r="J4">
            <v>3.9153176829710423E-2</v>
          </cell>
          <cell r="K4">
            <v>1.004177715362653E-3</v>
          </cell>
          <cell r="L4">
            <v>2.4705612899039942E-2</v>
          </cell>
          <cell r="M4">
            <v>-1.4501327978329703E-2</v>
          </cell>
          <cell r="N4">
            <v>-5.1988828084372773E-3</v>
          </cell>
          <cell r="O4">
            <v>2.3632677806590285E-2</v>
          </cell>
          <cell r="P4">
            <v>-7.1323720883958996E-3</v>
          </cell>
          <cell r="Q4">
            <v>-5.2339497462244866E-3</v>
          </cell>
          <cell r="R4">
            <v>-3.7503865773390599E-3</v>
          </cell>
          <cell r="S4">
            <v>-3.4038212549610813E-3</v>
          </cell>
          <cell r="T4">
            <v>-3.2568235944908652E-3</v>
          </cell>
          <cell r="U4">
            <v>-1.975766502171461E-3</v>
          </cell>
          <cell r="V4">
            <v>-1.4561976651982222E-3</v>
          </cell>
          <cell r="W4">
            <v>-1.2799710035196199E-3</v>
          </cell>
          <cell r="X4">
            <v>-9.09220542426592E-4</v>
          </cell>
          <cell r="Y4">
            <v>-9.9578300583802459E-4</v>
          </cell>
          <cell r="Z4">
            <v>-7.9274670384155144E-4</v>
          </cell>
          <cell r="AA4">
            <v>-8.3617715286155025E-4</v>
          </cell>
          <cell r="AB4">
            <v>-6.9304440553019653E-4</v>
          </cell>
          <cell r="AC4">
            <v>-4.738628424951763E-4</v>
          </cell>
          <cell r="AD4">
            <v>-8.3326391322280369E-4</v>
          </cell>
          <cell r="AE4">
            <v>-1.5027688273290263E-3</v>
          </cell>
          <cell r="AF4">
            <v>-2.0316396103509105E-3</v>
          </cell>
          <cell r="AG4">
            <v>-2.600115941126524E-3</v>
          </cell>
          <cell r="AH4">
            <v>-3.0059112615953287E-3</v>
          </cell>
          <cell r="AI4">
            <v>-2.9987562530275902E-3</v>
          </cell>
          <cell r="AJ4">
            <v>-1.882599532550211E-3</v>
          </cell>
          <cell r="AK4">
            <v>-6.1342319212753793E-4</v>
          </cell>
          <cell r="AL4">
            <v>-5.1567413983888422E-4</v>
          </cell>
          <cell r="AM4">
            <v>-9.7716086301002925E-4</v>
          </cell>
          <cell r="AN4">
            <v>-1.519955139896001E-3</v>
          </cell>
          <cell r="AO4">
            <v>-1.3142352336958929E-3</v>
          </cell>
          <cell r="AP4">
            <v>-2.8169648504039468E-4</v>
          </cell>
          <cell r="AQ4">
            <v>5.7756151923493704E-5</v>
          </cell>
          <cell r="AR4">
            <v>-8.0104237305533843E-5</v>
          </cell>
          <cell r="AS4">
            <v>-3.1198761914819073E-5</v>
          </cell>
          <cell r="AT4">
            <v>-1.6832826342094709E-4</v>
          </cell>
          <cell r="AU4">
            <v>9.5430379023264678E-5</v>
          </cell>
          <cell r="AV4">
            <v>4.4330809684467454E-4</v>
          </cell>
          <cell r="AW4">
            <v>9.1055206159351698E-4</v>
          </cell>
          <cell r="AX4">
            <v>1.7944328707586443E-3</v>
          </cell>
          <cell r="AY4">
            <v>2.702185022634751E-3</v>
          </cell>
          <cell r="AZ4">
            <v>3.7665762185041807E-3</v>
          </cell>
          <cell r="BA4">
            <v>4.6234418030779434E-3</v>
          </cell>
          <cell r="BB4">
            <v>5.5182419977841679E-3</v>
          </cell>
          <cell r="BC4">
            <v>6.1492870917527753E-3</v>
          </cell>
          <cell r="BD4">
            <v>6.5110561255743438E-3</v>
          </cell>
          <cell r="BE4">
            <v>6.5673905095946505E-3</v>
          </cell>
          <cell r="BF4">
            <v>6.0056932707610589E-3</v>
          </cell>
          <cell r="BG4">
            <v>5.0591313929402304E-3</v>
          </cell>
          <cell r="BH4">
            <v>3.6862908687977924E-3</v>
          </cell>
          <cell r="BI4">
            <v>2.4433469724836065E-3</v>
          </cell>
          <cell r="BJ4">
            <v>1.2264232100211991E-3</v>
          </cell>
          <cell r="BK4">
            <v>-3.8261634108338605E-4</v>
          </cell>
        </row>
        <row r="5">
          <cell r="A5" t="str">
            <v>Cyprus</v>
          </cell>
          <cell r="F5">
            <v>1.230688646564726E-3</v>
          </cell>
          <cell r="G5">
            <v>7.2499031099986233E-3</v>
          </cell>
          <cell r="H5">
            <v>-1.3631009712219866E-2</v>
          </cell>
          <cell r="I5">
            <v>-1.4252332209246821E-2</v>
          </cell>
          <cell r="J5">
            <v>8.860976444690527E-3</v>
          </cell>
          <cell r="K5">
            <v>1.9282627985418355E-2</v>
          </cell>
          <cell r="L5">
            <v>1.1243931011887032E-2</v>
          </cell>
          <cell r="M5">
            <v>-5.9589606297014708E-3</v>
          </cell>
          <cell r="N5">
            <v>1.9595905433910987E-2</v>
          </cell>
          <cell r="O5">
            <v>2.1780635000313797E-2</v>
          </cell>
          <cell r="P5">
            <v>-1.1970947581494418E-3</v>
          </cell>
          <cell r="Q5">
            <v>-2.0539100633836238E-3</v>
          </cell>
          <cell r="R5">
            <v>-2.3120302899696243E-3</v>
          </cell>
          <cell r="S5">
            <v>-2.4177335418271717E-3</v>
          </cell>
          <cell r="T5">
            <v>-2.4675568691752137E-3</v>
          </cell>
          <cell r="U5">
            <v>-2.2980889808853489E-3</v>
          </cell>
          <cell r="V5">
            <v>-1.3641709540680447E-3</v>
          </cell>
          <cell r="W5">
            <v>-5.9535612441752317E-4</v>
          </cell>
          <cell r="X5">
            <v>-2.800151153646846E-4</v>
          </cell>
          <cell r="Y5">
            <v>2.1270654430938229E-4</v>
          </cell>
          <cell r="Z5">
            <v>8.4008562592452485E-4</v>
          </cell>
          <cell r="AA5">
            <v>1.1582941379686407E-3</v>
          </cell>
          <cell r="AB5">
            <v>9.6569387136269391E-4</v>
          </cell>
          <cell r="AC5">
            <v>3.99448803018565E-4</v>
          </cell>
          <cell r="AD5">
            <v>7.4785013125744371E-5</v>
          </cell>
          <cell r="AE5">
            <v>1.6849989621481321E-4</v>
          </cell>
          <cell r="AF5">
            <v>1.9135770899403326E-4</v>
          </cell>
          <cell r="AG5">
            <v>1.4839700432744962E-4</v>
          </cell>
          <cell r="AH5">
            <v>5.5229820553170939E-5</v>
          </cell>
          <cell r="AI5">
            <v>-3.3338155977835626E-5</v>
          </cell>
          <cell r="AJ5">
            <v>-5.7512563628181468E-6</v>
          </cell>
          <cell r="AK5">
            <v>-6.4808793276527332E-5</v>
          </cell>
          <cell r="AL5">
            <v>-2.6168915142366078E-4</v>
          </cell>
          <cell r="AM5">
            <v>-4.5777956231607408E-4</v>
          </cell>
          <cell r="AN5">
            <v>-2.6217202847578225E-4</v>
          </cell>
          <cell r="AO5">
            <v>-1.4790764692806935E-4</v>
          </cell>
          <cell r="AP5">
            <v>-7.8640837764953897E-4</v>
          </cell>
          <cell r="AQ5">
            <v>-1.5274630893441499E-3</v>
          </cell>
          <cell r="AR5">
            <v>-1.2396673714236695E-3</v>
          </cell>
          <cell r="AS5">
            <v>-9.6822866250545481E-4</v>
          </cell>
          <cell r="AT5">
            <v>-1.0353169260716166E-3</v>
          </cell>
          <cell r="AU5">
            <v>-8.6619897393014345E-4</v>
          </cell>
          <cell r="AV5">
            <v>-6.5790296120482594E-4</v>
          </cell>
          <cell r="AW5">
            <v>-3.7210851934144085E-4</v>
          </cell>
          <cell r="AX5">
            <v>-5.4833905522044812E-4</v>
          </cell>
          <cell r="AY5">
            <v>-1.9999069477705245E-4</v>
          </cell>
          <cell r="AZ5">
            <v>4.8280080442530959E-4</v>
          </cell>
          <cell r="BA5">
            <v>8.8239151632651946E-4</v>
          </cell>
          <cell r="BB5">
            <v>1.3643436123891295E-3</v>
          </cell>
          <cell r="BC5">
            <v>1.5974931196811593E-3</v>
          </cell>
          <cell r="BD5">
            <v>2.1033194002417765E-3</v>
          </cell>
          <cell r="BE5">
            <v>2.3422634319549829E-3</v>
          </cell>
          <cell r="BF5">
            <v>2.2371760634827265E-3</v>
          </cell>
          <cell r="BG5">
            <v>2.5545810257483481E-3</v>
          </cell>
          <cell r="BH5">
            <v>3.3837828418024074E-3</v>
          </cell>
          <cell r="BI5">
            <v>3.8443645113499514E-3</v>
          </cell>
          <cell r="BJ5">
            <v>3.4585878361939049E-3</v>
          </cell>
          <cell r="BK5">
            <v>3.4296380100877766E-3</v>
          </cell>
        </row>
        <row r="6">
          <cell r="A6" t="str">
            <v>Czechia</v>
          </cell>
          <cell r="F6">
            <v>1.1281678760232117E-2</v>
          </cell>
          <cell r="G6">
            <v>1.8825375141298117E-3</v>
          </cell>
          <cell r="H6">
            <v>4.3121579711644653E-3</v>
          </cell>
          <cell r="I6">
            <v>1.0007513589653128E-2</v>
          </cell>
          <cell r="J6">
            <v>7.3978573804089898E-3</v>
          </cell>
          <cell r="K6">
            <v>8.8630448627213809E-3</v>
          </cell>
          <cell r="L6">
            <v>-2.3886508968717912E-4</v>
          </cell>
          <cell r="M6">
            <v>-6.7538775171583909E-3</v>
          </cell>
          <cell r="N6">
            <v>-2.3627628125966194E-4</v>
          </cell>
          <cell r="O6">
            <v>9.6718748239363883E-3</v>
          </cell>
          <cell r="P6">
            <v>-8.2623487546285013E-3</v>
          </cell>
          <cell r="Q6">
            <v>-6.3095832606266944E-3</v>
          </cell>
          <cell r="R6">
            <v>-4.6135796850717004E-3</v>
          </cell>
          <cell r="S6">
            <v>-2.0700765711441083E-3</v>
          </cell>
          <cell r="T6">
            <v>2.2149287775596882E-4</v>
          </cell>
          <cell r="U6">
            <v>1.461067381903991E-3</v>
          </cell>
          <cell r="V6">
            <v>2.2694165584491444E-3</v>
          </cell>
          <cell r="W6">
            <v>2.826549710073234E-3</v>
          </cell>
          <cell r="X6">
            <v>2.1836239307351235E-3</v>
          </cell>
          <cell r="Y6">
            <v>1.1683803846660457E-3</v>
          </cell>
          <cell r="Z6">
            <v>1.371261390212819E-4</v>
          </cell>
          <cell r="AA6">
            <v>-1.3671749565735691E-3</v>
          </cell>
          <cell r="AB6">
            <v>-2.5476580863966758E-3</v>
          </cell>
          <cell r="AC6">
            <v>-3.5322831968898072E-3</v>
          </cell>
          <cell r="AD6">
            <v>-3.754785565383445E-3</v>
          </cell>
          <cell r="AE6">
            <v>-3.3518868476130059E-3</v>
          </cell>
          <cell r="AF6">
            <v>-3.3573004921717553E-3</v>
          </cell>
          <cell r="AG6">
            <v>-3.542012273264894E-3</v>
          </cell>
          <cell r="AH6">
            <v>-3.7283770614888745E-3</v>
          </cell>
          <cell r="AI6">
            <v>-3.5524077725921366E-3</v>
          </cell>
          <cell r="AJ6">
            <v>-3.0665468611158486E-3</v>
          </cell>
          <cell r="AK6">
            <v>-2.1203196833020632E-3</v>
          </cell>
          <cell r="AL6">
            <v>-8.8073187678150422E-4</v>
          </cell>
          <cell r="AM6">
            <v>2.4505314249156918E-4</v>
          </cell>
          <cell r="AN6">
            <v>1.3774942513167243E-3</v>
          </cell>
          <cell r="AO6">
            <v>2.8925070325456215E-3</v>
          </cell>
          <cell r="AP6">
            <v>4.4932895547089569E-3</v>
          </cell>
          <cell r="AQ6">
            <v>5.0850616858637565E-3</v>
          </cell>
          <cell r="AR6">
            <v>4.788423068664116E-3</v>
          </cell>
          <cell r="AS6">
            <v>4.2976557540379545E-3</v>
          </cell>
          <cell r="AT6">
            <v>3.9174327856315028E-3</v>
          </cell>
          <cell r="AU6">
            <v>3.5152652479348845E-3</v>
          </cell>
          <cell r="AV6">
            <v>1.9481664562446266E-3</v>
          </cell>
          <cell r="AW6">
            <v>5.4602406967263484E-4</v>
          </cell>
          <cell r="AX6">
            <v>1.7039490800430102E-4</v>
          </cell>
          <cell r="AY6">
            <v>2.6913726662525228E-4</v>
          </cell>
          <cell r="AZ6">
            <v>6.6797220697734083E-4</v>
          </cell>
          <cell r="BA6">
            <v>1.3404549056672543E-3</v>
          </cell>
          <cell r="BB6">
            <v>1.931410223200869E-3</v>
          </cell>
          <cell r="BC6">
            <v>2.4079118801310084E-3</v>
          </cell>
          <cell r="BD6">
            <v>3.2107239102674434E-3</v>
          </cell>
          <cell r="BE6">
            <v>3.4790695897395363E-3</v>
          </cell>
          <cell r="BF6">
            <v>3.367306323192043E-3</v>
          </cell>
          <cell r="BG6">
            <v>3.5750177289639584E-3</v>
          </cell>
          <cell r="BH6">
            <v>3.1798240359879326E-3</v>
          </cell>
          <cell r="BI6">
            <v>2.7287972842473529E-3</v>
          </cell>
          <cell r="BJ6">
            <v>1.8286944342791323E-3</v>
          </cell>
          <cell r="BK6">
            <v>2.4913791509284522E-4</v>
          </cell>
        </row>
        <row r="7">
          <cell r="A7" t="str">
            <v>Germany</v>
          </cell>
          <cell r="F7">
            <v>1.0039898748349652E-2</v>
          </cell>
          <cell r="G7">
            <v>5.4441773247335679E-3</v>
          </cell>
          <cell r="H7">
            <v>2.7264211805495542E-3</v>
          </cell>
          <cell r="I7">
            <v>7.0872719274051033E-3</v>
          </cell>
          <cell r="J7">
            <v>4.8688744400267048E-3</v>
          </cell>
          <cell r="K7">
            <v>6.3845178283037374E-3</v>
          </cell>
          <cell r="L7">
            <v>7.4015671835456764E-3</v>
          </cell>
          <cell r="M7">
            <v>-1.2878939981298854E-2</v>
          </cell>
          <cell r="N7">
            <v>-5.4305936168815849E-3</v>
          </cell>
          <cell r="O7">
            <v>1.1682037067984208E-2</v>
          </cell>
          <cell r="P7">
            <v>-7.7244539628095188E-3</v>
          </cell>
          <cell r="Q7">
            <v>-5.5495845112303321E-3</v>
          </cell>
          <cell r="R7">
            <v>-4.677187740294575E-3</v>
          </cell>
          <cell r="S7">
            <v>-4.3757985817965972E-3</v>
          </cell>
          <cell r="T7">
            <v>-4.1878514970685732E-3</v>
          </cell>
          <cell r="U7">
            <v>-4.1814334635347228E-3</v>
          </cell>
          <cell r="V7">
            <v>-3.9075497061169528E-3</v>
          </cell>
          <cell r="W7">
            <v>-3.5149318308579369E-3</v>
          </cell>
          <cell r="X7">
            <v>-2.9585602667739908E-3</v>
          </cell>
          <cell r="Y7">
            <v>-2.3534777842495469E-3</v>
          </cell>
          <cell r="Z7">
            <v>-1.4468842947689131E-3</v>
          </cell>
          <cell r="AA7">
            <v>5.6772627958334709E-5</v>
          </cell>
          <cell r="AB7">
            <v>1.5562508370099426E-3</v>
          </cell>
          <cell r="AC7">
            <v>2.7130899926954832E-3</v>
          </cell>
          <cell r="AD7">
            <v>4.0386149046396369E-3</v>
          </cell>
          <cell r="AE7">
            <v>5.1090534477187255E-3</v>
          </cell>
          <cell r="AF7">
            <v>5.5666046043443274E-3</v>
          </cell>
          <cell r="AG7">
            <v>5.6465652840740344E-3</v>
          </cell>
          <cell r="AH7">
            <v>5.4869318964652081E-3</v>
          </cell>
          <cell r="AI7">
            <v>5.2096050525176629E-3</v>
          </cell>
          <cell r="AJ7">
            <v>4.6081095600778443E-3</v>
          </cell>
          <cell r="AK7">
            <v>3.8468419288770761E-3</v>
          </cell>
          <cell r="AL7">
            <v>2.7249029814724324E-3</v>
          </cell>
          <cell r="AM7">
            <v>1.6939469751631187E-3</v>
          </cell>
          <cell r="AN7">
            <v>5.8412255460527085E-4</v>
          </cell>
          <cell r="AO7">
            <v>-7.9180557175850819E-4</v>
          </cell>
          <cell r="AP7">
            <v>-1.5607173470016944E-3</v>
          </cell>
          <cell r="AQ7">
            <v>-1.8918316634198851E-3</v>
          </cell>
          <cell r="AR7">
            <v>-2.0381878301420908E-3</v>
          </cell>
          <cell r="AS7">
            <v>-1.943964756388028E-3</v>
          </cell>
          <cell r="AT7">
            <v>-1.9296240787455288E-3</v>
          </cell>
          <cell r="AU7">
            <v>-1.8550926480939145E-3</v>
          </cell>
          <cell r="AV7">
            <v>-1.3076111567196236E-3</v>
          </cell>
          <cell r="AW7">
            <v>-8.3411652178788653E-4</v>
          </cell>
          <cell r="AX7">
            <v>-6.01804906396608E-4</v>
          </cell>
          <cell r="AY7">
            <v>-4.454567340380633E-4</v>
          </cell>
          <cell r="AZ7">
            <v>-4.5737092716102712E-4</v>
          </cell>
          <cell r="BA7">
            <v>-3.8022069576992834E-4</v>
          </cell>
          <cell r="BB7">
            <v>-4.0058888629568301E-5</v>
          </cell>
          <cell r="BC7">
            <v>4.1641606271336506E-4</v>
          </cell>
          <cell r="BD7">
            <v>8.9815906739598717E-4</v>
          </cell>
          <cell r="BE7">
            <v>1.1631932621114505E-3</v>
          </cell>
          <cell r="BF7">
            <v>1.4369398167712877E-3</v>
          </cell>
          <cell r="BG7">
            <v>1.2745745929481078E-3</v>
          </cell>
          <cell r="BH7">
            <v>7.1701590099948476E-4</v>
          </cell>
          <cell r="BI7">
            <v>7.3273150279917765E-4</v>
          </cell>
          <cell r="BJ7">
            <v>7.5230568231887673E-4</v>
          </cell>
          <cell r="BK7">
            <v>7.1813009918897386E-4</v>
          </cell>
        </row>
        <row r="8">
          <cell r="A8" t="str">
            <v>Denmark</v>
          </cell>
          <cell r="F8">
            <v>-1.3338093638024739E-2</v>
          </cell>
          <cell r="G8">
            <v>-3.1679731002376421E-4</v>
          </cell>
          <cell r="H8">
            <v>1.6698476394445549E-3</v>
          </cell>
          <cell r="I8">
            <v>8.6048198087991246E-3</v>
          </cell>
          <cell r="J8">
            <v>4.3923790698165988E-3</v>
          </cell>
          <cell r="K8">
            <v>3.740742308923739E-3</v>
          </cell>
          <cell r="L8">
            <v>1.4115718421930934E-2</v>
          </cell>
          <cell r="M8">
            <v>-1.7829471385193418E-3</v>
          </cell>
          <cell r="N8">
            <v>8.8516365704609523E-3</v>
          </cell>
          <cell r="O8">
            <v>1.7748925071160437E-2</v>
          </cell>
          <cell r="P8">
            <v>1.190636178932003E-3</v>
          </cell>
          <cell r="Q8">
            <v>1.1602563801162979E-3</v>
          </cell>
          <cell r="R8">
            <v>5.74382736445056E-4</v>
          </cell>
          <cell r="S8">
            <v>-5.4720225150406421E-5</v>
          </cell>
          <cell r="T8">
            <v>-4.8025009984575817E-5</v>
          </cell>
          <cell r="U8">
            <v>4.8155675157901534E-4</v>
          </cell>
          <cell r="V8">
            <v>6.139665476696532E-4</v>
          </cell>
          <cell r="W8">
            <v>4.9929007834093042E-4</v>
          </cell>
          <cell r="X8">
            <v>4.5937725732536627E-4</v>
          </cell>
          <cell r="Y8">
            <v>3.6729381304589914E-4</v>
          </cell>
          <cell r="Z8">
            <v>5.9160978714856149E-4</v>
          </cell>
          <cell r="AA8">
            <v>7.5814815466612728E-4</v>
          </cell>
          <cell r="AB8">
            <v>1.2582495197206445E-3</v>
          </cell>
          <cell r="AC8">
            <v>1.3878676172685012E-3</v>
          </cell>
          <cell r="AD8">
            <v>1.8226627199555701E-3</v>
          </cell>
          <cell r="AE8">
            <v>2.4846909501248238E-3</v>
          </cell>
          <cell r="AF8">
            <v>2.6460078098753392E-3</v>
          </cell>
          <cell r="AG8">
            <v>3.1448199255097453E-3</v>
          </cell>
          <cell r="AH8">
            <v>3.6580363538547545E-3</v>
          </cell>
          <cell r="AI8">
            <v>3.442398676881453E-3</v>
          </cell>
          <cell r="AJ8">
            <v>2.6597043583291846E-3</v>
          </cell>
          <cell r="AK8">
            <v>2.2355958843345292E-3</v>
          </cell>
          <cell r="AL8">
            <v>2.2451086191754843E-3</v>
          </cell>
          <cell r="AM8">
            <v>2.8644631009384636E-3</v>
          </cell>
          <cell r="AN8">
            <v>3.6010511994664096E-3</v>
          </cell>
          <cell r="AO8">
            <v>3.6757847703630109E-3</v>
          </cell>
          <cell r="AP8">
            <v>3.5211765663443195E-3</v>
          </cell>
          <cell r="AQ8">
            <v>3.7486202726166873E-3</v>
          </cell>
          <cell r="AR8">
            <v>3.3487875494151442E-3</v>
          </cell>
          <cell r="AS8">
            <v>2.5015933834875437E-3</v>
          </cell>
          <cell r="AT8">
            <v>2.1639080957411849E-3</v>
          </cell>
          <cell r="AU8">
            <v>1.8699948615399364E-3</v>
          </cell>
          <cell r="AV8">
            <v>1.390085417786846E-3</v>
          </cell>
          <cell r="AW8">
            <v>5.4853850664859927E-4</v>
          </cell>
          <cell r="AX8">
            <v>-1.7455090547069396E-4</v>
          </cell>
          <cell r="AY8">
            <v>-6.8115905252674747E-4</v>
          </cell>
          <cell r="AZ8">
            <v>-1.0275142278888261E-3</v>
          </cell>
          <cell r="BA8">
            <v>-9.5970919624965845E-4</v>
          </cell>
          <cell r="BB8">
            <v>-9.3300428503384492E-4</v>
          </cell>
          <cell r="BC8">
            <v>-9.4472699740633104E-4</v>
          </cell>
          <cell r="BD8">
            <v>-6.9975027334878703E-4</v>
          </cell>
          <cell r="BE8">
            <v>-2.7970317272019152E-4</v>
          </cell>
          <cell r="BF8">
            <v>1.2398858765427789E-4</v>
          </cell>
          <cell r="BG8">
            <v>3.7748444280794047E-4</v>
          </cell>
          <cell r="BH8">
            <v>7.5601962004356871E-4</v>
          </cell>
          <cell r="BI8">
            <v>1.1168135629864295E-3</v>
          </cell>
          <cell r="BJ8">
            <v>1.5168298607695085E-3</v>
          </cell>
          <cell r="BK8">
            <v>1.9732530715743657E-3</v>
          </cell>
        </row>
        <row r="9">
          <cell r="A9" t="str">
            <v>Estonia</v>
          </cell>
          <cell r="F9">
            <v>4.4653337757962763E-3</v>
          </cell>
          <cell r="G9">
            <v>-5.3008111085106613E-5</v>
          </cell>
          <cell r="H9">
            <v>1.8918346995619117E-2</v>
          </cell>
          <cell r="I9">
            <v>1.4598520448464658E-2</v>
          </cell>
          <cell r="J9">
            <v>1.5146380665506332E-2</v>
          </cell>
          <cell r="K9">
            <v>-4.8838706258313991E-4</v>
          </cell>
          <cell r="L9">
            <v>-6.2167173053043756E-3</v>
          </cell>
          <cell r="M9">
            <v>-2.1824391172853286E-3</v>
          </cell>
          <cell r="N9">
            <v>-2.8288464431652782E-3</v>
          </cell>
          <cell r="O9">
            <v>3.1238528799867327E-2</v>
          </cell>
          <cell r="P9">
            <v>-1.184297892819719E-2</v>
          </cell>
          <cell r="Q9">
            <v>-8.5623379649830689E-3</v>
          </cell>
          <cell r="R9">
            <v>-6.4571895795400014E-3</v>
          </cell>
          <cell r="S9">
            <v>-4.3186734183795483E-3</v>
          </cell>
          <cell r="T9">
            <v>-1.8441046264983108E-3</v>
          </cell>
          <cell r="U9">
            <v>-5.5281389349637333E-4</v>
          </cell>
          <cell r="V9">
            <v>1.759673390555605E-4</v>
          </cell>
          <cell r="W9">
            <v>1.0007343068767494E-3</v>
          </cell>
          <cell r="X9">
            <v>9.2225809736645736E-4</v>
          </cell>
          <cell r="Y9">
            <v>1.4665479653115376E-3</v>
          </cell>
          <cell r="Z9">
            <v>1.4812883168384694E-3</v>
          </cell>
          <cell r="AA9">
            <v>1.5389297528156654E-3</v>
          </cell>
          <cell r="AB9">
            <v>2.3695067915003865E-3</v>
          </cell>
          <cell r="AC9">
            <v>2.7309758355764657E-3</v>
          </cell>
          <cell r="AD9">
            <v>3.2203987555432523E-3</v>
          </cell>
          <cell r="AE9">
            <v>3.177587562282147E-3</v>
          </cell>
          <cell r="AF9">
            <v>2.1698736957647125E-3</v>
          </cell>
          <cell r="AG9">
            <v>1.6708540960697071E-3</v>
          </cell>
          <cell r="AH9">
            <v>1.1804577891834089E-3</v>
          </cell>
          <cell r="AI9">
            <v>9.686644797124444E-4</v>
          </cell>
          <cell r="AJ9">
            <v>1.1062446361786993E-3</v>
          </cell>
          <cell r="AK9">
            <v>1.7168023945095534E-3</v>
          </cell>
          <cell r="AL9">
            <v>2.0164196510870092E-3</v>
          </cell>
          <cell r="AM9">
            <v>2.246688262191654E-3</v>
          </cell>
          <cell r="AN9">
            <v>2.0208160835806233E-3</v>
          </cell>
          <cell r="AO9">
            <v>1.443717494487462E-3</v>
          </cell>
          <cell r="AP9">
            <v>7.5877685929737204E-4</v>
          </cell>
          <cell r="AQ9">
            <v>2.6444730841501674E-4</v>
          </cell>
          <cell r="AR9">
            <v>-2.3196879033182682E-4</v>
          </cell>
          <cell r="AS9">
            <v>-4.425189774586169E-4</v>
          </cell>
          <cell r="AT9">
            <v>-8.0882526357883844E-4</v>
          </cell>
          <cell r="AU9">
            <v>-1.110457077701632E-3</v>
          </cell>
          <cell r="AV9">
            <v>-9.4639272546959141E-4</v>
          </cell>
          <cell r="AW9">
            <v>-6.4081973344187748E-4</v>
          </cell>
          <cell r="AX9">
            <v>-1.2988595582497098E-4</v>
          </cell>
          <cell r="AY9">
            <v>8.0905815996890063E-4</v>
          </cell>
          <cell r="AZ9">
            <v>1.9800768210052055E-3</v>
          </cell>
          <cell r="BA9">
            <v>2.7372182155351865E-3</v>
          </cell>
          <cell r="BB9">
            <v>3.6041614424076052E-3</v>
          </cell>
          <cell r="BC9">
            <v>4.8330246979046976E-3</v>
          </cell>
          <cell r="BD9">
            <v>6.2819578470820758E-3</v>
          </cell>
          <cell r="BE9">
            <v>7.1087618531968655E-3</v>
          </cell>
          <cell r="BF9">
            <v>7.0496484541386906E-3</v>
          </cell>
          <cell r="BG9">
            <v>6.0462470745503705E-3</v>
          </cell>
          <cell r="BH9">
            <v>5.2651785454007616E-3</v>
          </cell>
          <cell r="BI9">
            <v>4.3081869204906198E-3</v>
          </cell>
          <cell r="BJ9">
            <v>2.9514088338258304E-3</v>
          </cell>
          <cell r="BK9">
            <v>2.1389051039739648E-3</v>
          </cell>
        </row>
        <row r="10">
          <cell r="A10" t="str">
            <v>Spain</v>
          </cell>
          <cell r="F10">
            <v>-5.0536857332972307E-3</v>
          </cell>
          <cell r="G10">
            <v>-6.614760968322253E-3</v>
          </cell>
          <cell r="H10">
            <v>-1.2024417941253196E-3</v>
          </cell>
          <cell r="I10">
            <v>-2.5934413730733796E-3</v>
          </cell>
          <cell r="J10">
            <v>-6.1198792062464591E-3</v>
          </cell>
          <cell r="K10">
            <v>-3.5494925740087169E-3</v>
          </cell>
          <cell r="L10">
            <v>2.953085468069272E-4</v>
          </cell>
          <cell r="M10">
            <v>-1.9633754407238246E-2</v>
          </cell>
          <cell r="N10">
            <v>1.9905757459901086E-2</v>
          </cell>
          <cell r="O10">
            <v>3.2867880537783556E-3</v>
          </cell>
          <cell r="P10">
            <v>-5.1486111013399061E-4</v>
          </cell>
          <cell r="Q10">
            <v>-3.6687906351284827E-4</v>
          </cell>
          <cell r="R10">
            <v>-1.1691029970339883E-4</v>
          </cell>
          <cell r="S10">
            <v>5.7372322757753835E-4</v>
          </cell>
          <cell r="T10">
            <v>1.7822871452024547E-3</v>
          </cell>
          <cell r="U10">
            <v>1.878532394586685E-3</v>
          </cell>
          <cell r="V10">
            <v>1.3232965071932057E-3</v>
          </cell>
          <cell r="W10">
            <v>6.9201922520534254E-4</v>
          </cell>
          <cell r="X10">
            <v>5.0645596417586702E-4</v>
          </cell>
          <cell r="Y10">
            <v>7.7855847990360161E-4</v>
          </cell>
          <cell r="Z10">
            <v>1.2865194569473548E-3</v>
          </cell>
          <cell r="AA10">
            <v>1.3822815488697682E-3</v>
          </cell>
          <cell r="AB10">
            <v>1.4348437930544744E-3</v>
          </cell>
          <cell r="AC10">
            <v>1.1401477471033594E-3</v>
          </cell>
          <cell r="AD10">
            <v>6.2853702092935393E-4</v>
          </cell>
          <cell r="AE10">
            <v>4.8467427228060522E-4</v>
          </cell>
          <cell r="AF10">
            <v>5.3669609136952623E-4</v>
          </cell>
          <cell r="AG10">
            <v>3.3057043893292004E-4</v>
          </cell>
          <cell r="AH10">
            <v>-6.9292115826757872E-4</v>
          </cell>
          <cell r="AI10">
            <v>-1.2197363291727159E-3</v>
          </cell>
          <cell r="AJ10">
            <v>-1.5986069365662159E-3</v>
          </cell>
          <cell r="AK10">
            <v>-1.9117724771990918E-3</v>
          </cell>
          <cell r="AL10">
            <v>-1.8715624814132914E-3</v>
          </cell>
          <cell r="AM10">
            <v>-1.5883688168204513E-3</v>
          </cell>
          <cell r="AN10">
            <v>-1.0074559289292573E-3</v>
          </cell>
          <cell r="AO10">
            <v>-3.9119645422902583E-4</v>
          </cell>
          <cell r="AP10">
            <v>3.864618032283218E-4</v>
          </cell>
          <cell r="AQ10">
            <v>1.2920655017893967E-3</v>
          </cell>
          <cell r="AR10">
            <v>2.0583452584563844E-3</v>
          </cell>
          <cell r="AS10">
            <v>2.5332106541005039E-3</v>
          </cell>
          <cell r="AT10">
            <v>2.7608239174428117E-3</v>
          </cell>
          <cell r="AU10">
            <v>2.6913680657165706E-3</v>
          </cell>
          <cell r="AV10">
            <v>2.4446343536517201E-3</v>
          </cell>
          <cell r="AW10">
            <v>2.1286506926589954E-3</v>
          </cell>
          <cell r="AX10">
            <v>1.6974875486204244E-3</v>
          </cell>
          <cell r="AY10">
            <v>1.1921828578669302E-3</v>
          </cell>
          <cell r="AZ10">
            <v>7.4285726313605416E-4</v>
          </cell>
          <cell r="BA10">
            <v>4.3725152269913359E-4</v>
          </cell>
          <cell r="BB10">
            <v>8.100543165578955E-5</v>
          </cell>
          <cell r="BC10">
            <v>-2.0528395149344014E-4</v>
          </cell>
          <cell r="BD10">
            <v>-3.760868671671691E-4</v>
          </cell>
          <cell r="BE10">
            <v>-5.2009371557171225E-4</v>
          </cell>
          <cell r="BF10">
            <v>-7.1313142993079115E-4</v>
          </cell>
          <cell r="BG10">
            <v>-9.2964764038683256E-4</v>
          </cell>
          <cell r="BH10">
            <v>-1.011871462172742E-3</v>
          </cell>
          <cell r="BI10">
            <v>-1.195320104151798E-3</v>
          </cell>
          <cell r="BJ10">
            <v>-1.6746882250027184E-3</v>
          </cell>
          <cell r="BK10">
            <v>-2.0942559537502348E-3</v>
          </cell>
        </row>
        <row r="11">
          <cell r="A11" t="str">
            <v>Finland</v>
          </cell>
          <cell r="F11">
            <v>-9.729626885572884E-3</v>
          </cell>
          <cell r="G11">
            <v>-7.2385936857011224E-4</v>
          </cell>
          <cell r="H11">
            <v>2.4170845997020241E-3</v>
          </cell>
          <cell r="I11">
            <v>-3.8088140994052555E-3</v>
          </cell>
          <cell r="J11">
            <v>5.8976548788849392E-3</v>
          </cell>
          <cell r="K11">
            <v>1.1616576893416442E-2</v>
          </cell>
          <cell r="L11">
            <v>2.7202378574637809E-3</v>
          </cell>
          <cell r="M11">
            <v>-3.0762028637320027E-3</v>
          </cell>
          <cell r="N11">
            <v>1.0803834047695249E-2</v>
          </cell>
          <cell r="O11">
            <v>1.76571370945664E-2</v>
          </cell>
          <cell r="P11">
            <v>-2.1944130567698172E-3</v>
          </cell>
          <cell r="Q11">
            <v>-1.5892305339165747E-3</v>
          </cell>
          <cell r="R11">
            <v>-1.9594082423050052E-3</v>
          </cell>
          <cell r="S11">
            <v>-1.577532289031458E-3</v>
          </cell>
          <cell r="T11">
            <v>-1.9776779277318468E-3</v>
          </cell>
          <cell r="U11">
            <v>-1.289922688322287E-3</v>
          </cell>
          <cell r="V11">
            <v>-6.6063673702509984E-4</v>
          </cell>
          <cell r="W11">
            <v>5.644636306991746E-4</v>
          </cell>
          <cell r="X11">
            <v>1.6799021024058725E-3</v>
          </cell>
          <cell r="Y11">
            <v>2.4396399627308885E-3</v>
          </cell>
          <cell r="Z11">
            <v>2.7721789044561351E-3</v>
          </cell>
          <cell r="AA11">
            <v>3.3376679720396041E-3</v>
          </cell>
          <cell r="AB11">
            <v>3.7337196925326666E-3</v>
          </cell>
          <cell r="AC11">
            <v>3.3950201473618158E-3</v>
          </cell>
          <cell r="AD11">
            <v>3.6668638245191953E-3</v>
          </cell>
          <cell r="AE11">
            <v>4.0707425686761223E-3</v>
          </cell>
          <cell r="AF11">
            <v>3.8585682550471567E-3</v>
          </cell>
          <cell r="AG11">
            <v>3.4941340628218409E-3</v>
          </cell>
          <cell r="AH11">
            <v>2.8890722521315304E-3</v>
          </cell>
          <cell r="AI11">
            <v>2.4513775333250276E-3</v>
          </cell>
          <cell r="AJ11">
            <v>1.9366214127307657E-3</v>
          </cell>
          <cell r="AK11">
            <v>9.7285670621571896E-4</v>
          </cell>
          <cell r="AL11">
            <v>1.2621247448096895E-4</v>
          </cell>
          <cell r="AM11">
            <v>-4.0627257805048167E-4</v>
          </cell>
          <cell r="AN11">
            <v>-1.0549153709754622E-3</v>
          </cell>
          <cell r="AO11">
            <v>-1.7581525500298678E-3</v>
          </cell>
          <cell r="AP11">
            <v>-1.6378867280205656E-3</v>
          </cell>
          <cell r="AQ11">
            <v>-8.843217094680611E-4</v>
          </cell>
          <cell r="AR11">
            <v>-4.6255306168030419E-4</v>
          </cell>
          <cell r="AS11">
            <v>-3.7001281431636723E-4</v>
          </cell>
          <cell r="AT11">
            <v>-5.0151208561455274E-4</v>
          </cell>
          <cell r="AU11">
            <v>-6.2122074475035038E-4</v>
          </cell>
          <cell r="AV11">
            <v>-6.6612541799748737E-4</v>
          </cell>
          <cell r="AW11">
            <v>-5.5322027993076617E-4</v>
          </cell>
          <cell r="AX11">
            <v>-1.1591058282545141E-4</v>
          </cell>
          <cell r="AY11">
            <v>4.1810207472892102E-4</v>
          </cell>
          <cell r="AZ11">
            <v>5.9139283824460875E-4</v>
          </cell>
          <cell r="BA11">
            <v>5.1467640386726465E-4</v>
          </cell>
          <cell r="BB11">
            <v>3.3723042854338914E-4</v>
          </cell>
          <cell r="BC11">
            <v>3.2049003220357974E-4</v>
          </cell>
          <cell r="BD11">
            <v>1.009148886443656E-3</v>
          </cell>
          <cell r="BE11">
            <v>1.8142369684330806E-3</v>
          </cell>
          <cell r="BF11">
            <v>2.3306410606984684E-3</v>
          </cell>
          <cell r="BG11">
            <v>2.7318603724362234E-3</v>
          </cell>
          <cell r="BH11">
            <v>2.9752174867099246E-3</v>
          </cell>
          <cell r="BI11">
            <v>2.9938691589457278E-3</v>
          </cell>
          <cell r="BJ11">
            <v>2.8397264332282735E-3</v>
          </cell>
          <cell r="BK11">
            <v>2.6969321892740261E-3</v>
          </cell>
        </row>
        <row r="12">
          <cell r="A12" t="str">
            <v>France</v>
          </cell>
          <cell r="F12">
            <v>9.1532907852265311E-4</v>
          </cell>
          <cell r="G12">
            <v>-6.669884931728709E-3</v>
          </cell>
          <cell r="H12">
            <v>-1.6572526364105888E-3</v>
          </cell>
          <cell r="I12">
            <v>-3.3548931812922289E-3</v>
          </cell>
          <cell r="J12">
            <v>-2.4999515527253102E-3</v>
          </cell>
          <cell r="K12">
            <v>7.7967822014080035E-4</v>
          </cell>
          <cell r="L12">
            <v>-5.3407704216434926E-3</v>
          </cell>
          <cell r="M12">
            <v>-1.1984234398089821E-2</v>
          </cell>
          <cell r="N12">
            <v>2.473708359671356E-2</v>
          </cell>
          <cell r="O12">
            <v>1.0504620704781198E-2</v>
          </cell>
          <cell r="P12">
            <v>9.8645110488448928E-4</v>
          </cell>
          <cell r="Q12">
            <v>1.6947746623685589E-3</v>
          </cell>
          <cell r="R12">
            <v>1.8652424965197589E-3</v>
          </cell>
          <cell r="S12">
            <v>1.9925241374154634E-3</v>
          </cell>
          <cell r="T12">
            <v>2.3872291012159153E-3</v>
          </cell>
          <cell r="U12">
            <v>2.5229859510003116E-3</v>
          </cell>
          <cell r="V12">
            <v>2.6624313979022318E-3</v>
          </cell>
          <cell r="W12">
            <v>2.9988953915089933E-3</v>
          </cell>
          <cell r="X12">
            <v>3.3488380357642455E-3</v>
          </cell>
          <cell r="Y12">
            <v>3.6180245523629306E-3</v>
          </cell>
          <cell r="Z12">
            <v>3.438288782454002E-3</v>
          </cell>
          <cell r="AA12">
            <v>3.199322784453118E-3</v>
          </cell>
          <cell r="AB12">
            <v>3.013110671580721E-3</v>
          </cell>
          <cell r="AC12">
            <v>2.5514312600158906E-3</v>
          </cell>
          <cell r="AD12">
            <v>1.6216986305288561E-3</v>
          </cell>
          <cell r="AE12">
            <v>1.3623891033003321E-3</v>
          </cell>
          <cell r="AF12">
            <v>1.851902418707807E-3</v>
          </cell>
          <cell r="AG12">
            <v>2.068887300888278E-3</v>
          </cell>
          <cell r="AH12">
            <v>2.1825639334775992E-3</v>
          </cell>
          <cell r="AI12">
            <v>2.035648303704285E-3</v>
          </cell>
          <cell r="AJ12">
            <v>1.642116072588129E-3</v>
          </cell>
          <cell r="AK12">
            <v>1.378041107624961E-3</v>
          </cell>
          <cell r="AL12">
            <v>1.236500774532745E-3</v>
          </cell>
          <cell r="AM12">
            <v>1.2872611745402551E-3</v>
          </cell>
          <cell r="AN12">
            <v>1.3428374480082272E-3</v>
          </cell>
          <cell r="AO12">
            <v>1.1450839741693475E-3</v>
          </cell>
          <cell r="AP12">
            <v>4.885180503659825E-4</v>
          </cell>
          <cell r="AQ12">
            <v>-2.8042673795114492E-4</v>
          </cell>
          <cell r="AR12">
            <v>-8.6794591945249522E-4</v>
          </cell>
          <cell r="AS12">
            <v>-8.7529149327658651E-4</v>
          </cell>
          <cell r="AT12">
            <v>-6.2885526885458898E-4</v>
          </cell>
          <cell r="AU12">
            <v>-3.415294637348909E-4</v>
          </cell>
          <cell r="AV12">
            <v>4.4645896851580602E-4</v>
          </cell>
          <cell r="AW12">
            <v>9.1568844873113342E-4</v>
          </cell>
          <cell r="AX12">
            <v>9.9722187891826408E-4</v>
          </cell>
          <cell r="AY12">
            <v>7.326876388571435E-4</v>
          </cell>
          <cell r="AZ12">
            <v>5.2694931712515825E-4</v>
          </cell>
          <cell r="BA12">
            <v>8.0558093287419474E-4</v>
          </cell>
          <cell r="BB12">
            <v>9.3562292879045827E-4</v>
          </cell>
          <cell r="BC12">
            <v>8.1286315532946851E-4</v>
          </cell>
          <cell r="BD12">
            <v>6.0060065342582014E-4</v>
          </cell>
          <cell r="BE12">
            <v>3.1111773715597479E-4</v>
          </cell>
          <cell r="BF12">
            <v>-3.252183440793921E-5</v>
          </cell>
          <cell r="BG12">
            <v>-4.0642062851437011E-4</v>
          </cell>
          <cell r="BH12">
            <v>-8.6931626164232778E-4</v>
          </cell>
          <cell r="BI12">
            <v>-1.4176462914790022E-3</v>
          </cell>
          <cell r="BJ12">
            <v>-1.8411942154625827E-3</v>
          </cell>
          <cell r="BK12">
            <v>-1.8507750358767172E-3</v>
          </cell>
        </row>
        <row r="13">
          <cell r="A13" t="str">
            <v>Greece</v>
          </cell>
          <cell r="F13">
            <v>-2.2196243713731301E-3</v>
          </cell>
          <cell r="G13">
            <v>-3.4580724274944075E-3</v>
          </cell>
          <cell r="H13">
            <v>3.6468323572547146E-3</v>
          </cell>
          <cell r="I13">
            <v>1.6794255855725471E-3</v>
          </cell>
          <cell r="J13">
            <v>-1.9099286561859996E-3</v>
          </cell>
          <cell r="K13">
            <v>-1.1625530889816105E-3</v>
          </cell>
          <cell r="L13">
            <v>3.6509791544718784E-3</v>
          </cell>
          <cell r="M13">
            <v>-1.4798140397094595E-2</v>
          </cell>
          <cell r="N13">
            <v>3.4364980532233247E-3</v>
          </cell>
          <cell r="O13">
            <v>3.2770404285186627E-2</v>
          </cell>
          <cell r="P13">
            <v>8.2666146874932345E-4</v>
          </cell>
          <cell r="Q13">
            <v>-2.6414482831876862E-3</v>
          </cell>
          <cell r="R13">
            <v>-2.6631999164977715E-3</v>
          </cell>
          <cell r="S13">
            <v>-1.7687128940956365E-3</v>
          </cell>
          <cell r="T13">
            <v>-1.5827081005436172E-3</v>
          </cell>
          <cell r="U13">
            <v>-1.5846441583172721E-3</v>
          </cell>
          <cell r="V13">
            <v>-8.6542624025831572E-4</v>
          </cell>
          <cell r="W13">
            <v>-3.4819716566547587E-4</v>
          </cell>
          <cell r="X13">
            <v>-8.3665894879958458E-5</v>
          </cell>
          <cell r="Y13">
            <v>6.0386498959008605E-6</v>
          </cell>
          <cell r="Z13">
            <v>8.3591649292058534E-5</v>
          </cell>
          <cell r="AA13">
            <v>2.3766686808257553E-4</v>
          </cell>
          <cell r="AB13">
            <v>6.7218860141604608E-5</v>
          </cell>
          <cell r="AC13">
            <v>-9.7689650518650861E-4</v>
          </cell>
          <cell r="AD13">
            <v>-1.2985773725424643E-3</v>
          </cell>
          <cell r="AE13">
            <v>-1.1814137007956083E-3</v>
          </cell>
          <cell r="AF13">
            <v>-1.2687287210086939E-3</v>
          </cell>
          <cell r="AG13">
            <v>-8.5898677933560208E-4</v>
          </cell>
          <cell r="AH13">
            <v>-2.6980309751012399E-4</v>
          </cell>
          <cell r="AI13">
            <v>5.4321320771921755E-4</v>
          </cell>
          <cell r="AJ13">
            <v>1.2011638462630092E-3</v>
          </cell>
          <cell r="AK13">
            <v>1.2194638985174588E-3</v>
          </cell>
          <cell r="AL13">
            <v>9.8028485805934373E-4</v>
          </cell>
          <cell r="AM13">
            <v>8.1491109361331304E-4</v>
          </cell>
          <cell r="AN13">
            <v>9.9705379198589128E-4</v>
          </cell>
          <cell r="AO13">
            <v>1.3423026141952121E-3</v>
          </cell>
          <cell r="AP13">
            <v>2.1385513040745874E-3</v>
          </cell>
          <cell r="AQ13">
            <v>2.9009980531440327E-3</v>
          </cell>
          <cell r="AR13">
            <v>3.4502419502848714E-3</v>
          </cell>
          <cell r="AS13">
            <v>3.9337426109442575E-3</v>
          </cell>
          <cell r="AT13">
            <v>4.4890307111296046E-3</v>
          </cell>
          <cell r="AU13">
            <v>5.1931625602867904E-3</v>
          </cell>
          <cell r="AV13">
            <v>5.9030255564938017E-3</v>
          </cell>
          <cell r="AW13">
            <v>6.0655898848156475E-3</v>
          </cell>
          <cell r="AX13">
            <v>5.8746194198153745E-3</v>
          </cell>
          <cell r="AY13">
            <v>5.7953868443760825E-3</v>
          </cell>
          <cell r="AZ13">
            <v>5.3629604228182526E-3</v>
          </cell>
          <cell r="BA13">
            <v>4.681725463454578E-3</v>
          </cell>
          <cell r="BB13">
            <v>4.0250039729505804E-3</v>
          </cell>
          <cell r="BC13">
            <v>3.4405046850591869E-3</v>
          </cell>
          <cell r="BD13">
            <v>3.3397438885527375E-3</v>
          </cell>
          <cell r="BE13">
            <v>3.1484580690885888E-3</v>
          </cell>
          <cell r="BF13">
            <v>2.8414540669421395E-3</v>
          </cell>
          <cell r="BG13">
            <v>2.7119185794171052E-3</v>
          </cell>
          <cell r="BH13">
            <v>2.2905036393172651E-3</v>
          </cell>
          <cell r="BI13">
            <v>1.7731789412283039E-3</v>
          </cell>
          <cell r="BJ13">
            <v>1.3423453457406254E-3</v>
          </cell>
          <cell r="BK13">
            <v>1.0899887737032543E-3</v>
          </cell>
        </row>
        <row r="14">
          <cell r="A14" t="str">
            <v>Croatia</v>
          </cell>
          <cell r="F14">
            <v>-7.3065948287166504E-3</v>
          </cell>
          <cell r="G14">
            <v>3.4386546889643821E-2</v>
          </cell>
          <cell r="H14">
            <v>9.8655372070037828E-3</v>
          </cell>
          <cell r="I14">
            <v>-2.4013554396073555E-2</v>
          </cell>
          <cell r="J14">
            <v>7.5888411904971864E-3</v>
          </cell>
          <cell r="K14">
            <v>-3.987976872737109E-3</v>
          </cell>
          <cell r="L14">
            <v>1.05736830502412E-5</v>
          </cell>
          <cell r="M14">
            <v>2.2481854822300473E-3</v>
          </cell>
          <cell r="N14">
            <v>1.1053472916675577E-2</v>
          </cell>
          <cell r="O14">
            <v>5.4143634180789935E-3</v>
          </cell>
          <cell r="P14">
            <v>8.5078852370836788E-3</v>
          </cell>
          <cell r="Q14">
            <v>5.3883047266969353E-3</v>
          </cell>
          <cell r="R14">
            <v>4.5163337775024903E-3</v>
          </cell>
          <cell r="S14">
            <v>3.3462792073217784E-3</v>
          </cell>
          <cell r="T14">
            <v>3.5857407104793459E-3</v>
          </cell>
          <cell r="U14">
            <v>4.6935722520917711E-3</v>
          </cell>
          <cell r="V14">
            <v>5.6379852638546168E-3</v>
          </cell>
          <cell r="W14">
            <v>6.1756711477627402E-3</v>
          </cell>
          <cell r="X14">
            <v>5.9346274252556341E-3</v>
          </cell>
          <cell r="Y14">
            <v>5.6112769948548635E-3</v>
          </cell>
          <cell r="Z14">
            <v>4.7120398704907362E-3</v>
          </cell>
          <cell r="AA14">
            <v>4.3927885643171294E-3</v>
          </cell>
          <cell r="AB14">
            <v>4.1339838247755889E-3</v>
          </cell>
          <cell r="AC14">
            <v>3.1764128659199642E-3</v>
          </cell>
          <cell r="AD14">
            <v>2.2898507532576051E-3</v>
          </cell>
          <cell r="AE14">
            <v>1.9173342214333644E-3</v>
          </cell>
          <cell r="AF14">
            <v>2.1726214580863878E-3</v>
          </cell>
          <cell r="AG14">
            <v>2.216398623459348E-3</v>
          </cell>
          <cell r="AH14">
            <v>2.1836477669441301E-3</v>
          </cell>
          <cell r="AI14">
            <v>1.4779714578232461E-3</v>
          </cell>
          <cell r="AJ14">
            <v>1.6904858343180784E-4</v>
          </cell>
          <cell r="AK14">
            <v>-5.560903721276711E-4</v>
          </cell>
          <cell r="AL14">
            <v>-1.1538706050846503E-3</v>
          </cell>
          <cell r="AM14">
            <v>-1.1147496800486545E-3</v>
          </cell>
          <cell r="AN14">
            <v>-5.4717386486835551E-4</v>
          </cell>
          <cell r="AO14">
            <v>-5.8522921973813702E-4</v>
          </cell>
          <cell r="AP14">
            <v>-4.9211662492554265E-4</v>
          </cell>
          <cell r="AQ14">
            <v>-4.379721380691759E-4</v>
          </cell>
          <cell r="AR14">
            <v>-1.5441821327344396E-4</v>
          </cell>
          <cell r="AS14">
            <v>3.0575147850164797E-4</v>
          </cell>
          <cell r="AT14">
            <v>4.6345292161431573E-4</v>
          </cell>
          <cell r="AU14">
            <v>9.0167976139010619E-4</v>
          </cell>
          <cell r="AV14">
            <v>1.1454197179650016E-3</v>
          </cell>
          <cell r="AW14">
            <v>9.4037868573670913E-4</v>
          </cell>
          <cell r="AX14">
            <v>9.1438686234157629E-4</v>
          </cell>
          <cell r="AY14">
            <v>8.4258393383329633E-4</v>
          </cell>
          <cell r="AZ14">
            <v>7.9692670729780701E-4</v>
          </cell>
          <cell r="BA14">
            <v>5.7379013527580902E-4</v>
          </cell>
          <cell r="BB14">
            <v>-1.0751917895568397E-5</v>
          </cell>
          <cell r="BC14">
            <v>-3.6733554940993063E-4</v>
          </cell>
          <cell r="BD14">
            <v>-3.2540569974537359E-4</v>
          </cell>
          <cell r="BE14">
            <v>-4.9500981574024383E-4</v>
          </cell>
          <cell r="BF14">
            <v>-7.4352455605508627E-4</v>
          </cell>
          <cell r="BG14">
            <v>-5.8763515595305904E-4</v>
          </cell>
          <cell r="BH14">
            <v>-1.0391481650259271E-3</v>
          </cell>
          <cell r="BI14">
            <v>-1.3181516689070305E-3</v>
          </cell>
          <cell r="BJ14">
            <v>-1.0610804248885053E-3</v>
          </cell>
          <cell r="BK14">
            <v>-9.2854544716192144E-4</v>
          </cell>
        </row>
        <row r="15">
          <cell r="A15" t="str">
            <v>Hungary</v>
          </cell>
          <cell r="F15">
            <v>1.1510382112443374E-2</v>
          </cell>
          <cell r="G15">
            <v>3.1837925598593886E-2</v>
          </cell>
          <cell r="H15">
            <v>2.1235333648617738E-2</v>
          </cell>
          <cell r="I15">
            <v>1.9621622501533542E-2</v>
          </cell>
          <cell r="J15">
            <v>1.1859355853078624E-2</v>
          </cell>
          <cell r="K15">
            <v>1.0732262496095046E-2</v>
          </cell>
          <cell r="L15">
            <v>8.2945761641859406E-3</v>
          </cell>
          <cell r="M15">
            <v>-1.6704547366224176E-3</v>
          </cell>
          <cell r="N15">
            <v>4.4284865345369351E-2</v>
          </cell>
          <cell r="O15">
            <v>1.3576420213118334E-2</v>
          </cell>
          <cell r="P15">
            <v>3.5689883381624377E-3</v>
          </cell>
          <cell r="Q15">
            <v>4.162029030838843E-3</v>
          </cell>
          <cell r="R15">
            <v>4.9711515187780275E-3</v>
          </cell>
          <cell r="S15">
            <v>5.4158507893231622E-3</v>
          </cell>
          <cell r="T15">
            <v>4.9079974614445465E-3</v>
          </cell>
          <cell r="U15">
            <v>4.8227429400773403E-3</v>
          </cell>
          <cell r="V15">
            <v>5.4009240889978383E-3</v>
          </cell>
          <cell r="W15">
            <v>4.8458993451840904E-3</v>
          </cell>
          <cell r="X15">
            <v>2.9688458633141401E-3</v>
          </cell>
          <cell r="Y15">
            <v>4.1753346854611628E-4</v>
          </cell>
          <cell r="Z15">
            <v>-1.0997460532410352E-3</v>
          </cell>
          <cell r="AA15">
            <v>-1.9914395071524149E-3</v>
          </cell>
          <cell r="AB15">
            <v>-2.8627810474040061E-3</v>
          </cell>
          <cell r="AC15">
            <v>-3.524595511108175E-3</v>
          </cell>
          <cell r="AD15">
            <v>-4.0639838909247716E-3</v>
          </cell>
          <cell r="AE15">
            <v>-4.7055120180524712E-3</v>
          </cell>
          <cell r="AF15">
            <v>-5.3694519543341368E-3</v>
          </cell>
          <cell r="AG15">
            <v>-5.5422983116438784E-3</v>
          </cell>
          <cell r="AH15">
            <v>-5.0660864293649022E-3</v>
          </cell>
          <cell r="AI15">
            <v>-3.7013924092814676E-3</v>
          </cell>
          <cell r="AJ15">
            <v>-2.1230802630372025E-3</v>
          </cell>
          <cell r="AK15">
            <v>-1.1073007853805716E-3</v>
          </cell>
          <cell r="AL15">
            <v>-4.1004393605681422E-4</v>
          </cell>
          <cell r="AM15">
            <v>3.537409103571143E-5</v>
          </cell>
          <cell r="AN15">
            <v>4.6407399741599242E-4</v>
          </cell>
          <cell r="AO15">
            <v>9.7137680091985423E-4</v>
          </cell>
          <cell r="AP15">
            <v>2.5160208426171504E-3</v>
          </cell>
          <cell r="AQ15">
            <v>4.2674352462375165E-3</v>
          </cell>
          <cell r="AR15">
            <v>4.2619158012315861E-3</v>
          </cell>
          <cell r="AS15">
            <v>3.4501486323923469E-3</v>
          </cell>
          <cell r="AT15">
            <v>2.5962785094661989E-3</v>
          </cell>
          <cell r="AU15">
            <v>1.8023566191844864E-3</v>
          </cell>
          <cell r="AV15">
            <v>8.7612952600735206E-4</v>
          </cell>
          <cell r="AW15">
            <v>4.4402638073481882E-5</v>
          </cell>
          <cell r="AX15">
            <v>-5.3015917721555006E-4</v>
          </cell>
          <cell r="AY15">
            <v>-1.0371798245286667E-3</v>
          </cell>
          <cell r="AZ15">
            <v>-1.188408213193104E-3</v>
          </cell>
          <cell r="BA15">
            <v>-6.1774992584517907E-4</v>
          </cell>
          <cell r="BB15">
            <v>9.8333826848762129E-5</v>
          </cell>
          <cell r="BC15">
            <v>4.3567571906844016E-4</v>
          </cell>
          <cell r="BD15">
            <v>7.4803773542697627E-4</v>
          </cell>
          <cell r="BE15">
            <v>1.0050249955009249E-3</v>
          </cell>
          <cell r="BF15">
            <v>1.317295727409018E-3</v>
          </cell>
          <cell r="BG15">
            <v>1.6949311478970941E-3</v>
          </cell>
          <cell r="BH15">
            <v>1.6561632740348387E-3</v>
          </cell>
          <cell r="BI15">
            <v>1.3359012760769673E-3</v>
          </cell>
          <cell r="BJ15">
            <v>1.1524849368340639E-3</v>
          </cell>
          <cell r="BK15">
            <v>9.4809377054705379E-4</v>
          </cell>
        </row>
        <row r="16">
          <cell r="A16" t="str">
            <v>Ireland</v>
          </cell>
          <cell r="F16">
            <v>6.8988655921762287E-3</v>
          </cell>
          <cell r="G16">
            <v>-6.0593183776391779E-4</v>
          </cell>
          <cell r="H16">
            <v>2.6062723263107213E-3</v>
          </cell>
          <cell r="I16">
            <v>5.899284461497567E-3</v>
          </cell>
          <cell r="J16">
            <v>2.3458273528786933E-4</v>
          </cell>
          <cell r="K16">
            <v>7.5014728991840141E-3</v>
          </cell>
          <cell r="L16">
            <v>-7.5537561563840949E-3</v>
          </cell>
          <cell r="M16">
            <v>-2.0331367973497327E-2</v>
          </cell>
          <cell r="N16">
            <v>4.1985631246932664E-2</v>
          </cell>
          <cell r="O16">
            <v>2.6753764522547963E-2</v>
          </cell>
          <cell r="P16">
            <v>3.966868303638682E-3</v>
          </cell>
          <cell r="Q16">
            <v>1.6836954313201868E-3</v>
          </cell>
          <cell r="R16">
            <v>7.0938960958111252E-4</v>
          </cell>
          <cell r="S16">
            <v>5.7525807987679478E-4</v>
          </cell>
          <cell r="T16">
            <v>1.6167518810372705E-3</v>
          </cell>
          <cell r="U16">
            <v>1.7648208831946288E-3</v>
          </cell>
          <cell r="V16">
            <v>2.2122273895239797E-3</v>
          </cell>
          <cell r="W16">
            <v>2.457981397771869E-3</v>
          </cell>
          <cell r="X16">
            <v>2.0511687775481846E-3</v>
          </cell>
          <cell r="Y16">
            <v>1.8514900120272237E-3</v>
          </cell>
          <cell r="Z16">
            <v>1.8587389822739553E-3</v>
          </cell>
          <cell r="AA16">
            <v>1.7461953221655779E-3</v>
          </cell>
          <cell r="AB16">
            <v>1.8701383824664131E-3</v>
          </cell>
          <cell r="AC16">
            <v>1.2593931344542231E-3</v>
          </cell>
          <cell r="AD16">
            <v>2.9596069461934604E-4</v>
          </cell>
          <cell r="AE16">
            <v>4.8813254619206603E-4</v>
          </cell>
          <cell r="AF16">
            <v>5.1649142937515435E-4</v>
          </cell>
          <cell r="AG16">
            <v>-3.0491053227710285E-4</v>
          </cell>
          <cell r="AH16">
            <v>-9.7163003546330007E-4</v>
          </cell>
          <cell r="AI16">
            <v>-1.3249803154833373E-3</v>
          </cell>
          <cell r="AJ16">
            <v>-1.7724916283614611E-3</v>
          </cell>
          <cell r="AK16">
            <v>-2.0385768486895772E-3</v>
          </cell>
          <cell r="AL16">
            <v>-1.9663141333371437E-3</v>
          </cell>
          <cell r="AM16">
            <v>-2.1548851008201808E-3</v>
          </cell>
          <cell r="AN16">
            <v>-2.0204326793421545E-3</v>
          </cell>
          <cell r="AO16">
            <v>-1.4445162214495877E-3</v>
          </cell>
          <cell r="AP16">
            <v>-9.9830138496159737E-4</v>
          </cell>
          <cell r="AQ16">
            <v>-4.416289156132791E-4</v>
          </cell>
          <cell r="AR16">
            <v>-1.6572372265710733E-5</v>
          </cell>
          <cell r="AS16">
            <v>3.8568722782361675E-4</v>
          </cell>
          <cell r="AT16">
            <v>8.1790044714247223E-4</v>
          </cell>
          <cell r="AU16">
            <v>1.7688277143963482E-3</v>
          </cell>
          <cell r="AV16">
            <v>2.6819349563167449E-3</v>
          </cell>
          <cell r="AW16">
            <v>2.6338030799033518E-3</v>
          </cell>
          <cell r="AX16">
            <v>2.2599194892829466E-3</v>
          </cell>
          <cell r="AY16">
            <v>2.0204887133032923E-3</v>
          </cell>
          <cell r="AZ16">
            <v>1.4091417119788119E-3</v>
          </cell>
          <cell r="BA16">
            <v>1.0427551248493039E-3</v>
          </cell>
          <cell r="BB16">
            <v>5.9112447852949224E-4</v>
          </cell>
          <cell r="BC16">
            <v>-1.6501009000036149E-4</v>
          </cell>
          <cell r="BD16">
            <v>-5.6119257422049262E-4</v>
          </cell>
          <cell r="BE16">
            <v>-9.2748405632059328E-4</v>
          </cell>
          <cell r="BF16">
            <v>-1.3572181537306882E-3</v>
          </cell>
          <cell r="BG16">
            <v>-1.559585227792426E-3</v>
          </cell>
          <cell r="BH16">
            <v>-1.9161251687692671E-3</v>
          </cell>
          <cell r="BI16">
            <v>-2.2341982094236101E-3</v>
          </cell>
          <cell r="BJ16">
            <v>-2.4163487028956432E-3</v>
          </cell>
          <cell r="BK16">
            <v>-2.5495639125039382E-3</v>
          </cell>
        </row>
        <row r="17">
          <cell r="A17" t="str">
            <v>Italy</v>
          </cell>
          <cell r="F17">
            <v>-3.334794647727457E-3</v>
          </cell>
          <cell r="G17">
            <v>7.9730749944457724E-3</v>
          </cell>
          <cell r="H17">
            <v>9.9248911235427784E-4</v>
          </cell>
          <cell r="I17">
            <v>1.2850511276781829E-2</v>
          </cell>
          <cell r="J17">
            <v>8.5400041357563961E-3</v>
          </cell>
          <cell r="K17">
            <v>2.7196266638742639E-3</v>
          </cell>
          <cell r="L17">
            <v>3.3879943537828972E-4</v>
          </cell>
          <cell r="M17">
            <v>-2.7442839346274561E-2</v>
          </cell>
          <cell r="N17">
            <v>5.2269581322170744E-3</v>
          </cell>
          <cell r="O17">
            <v>1.5514446533974713E-2</v>
          </cell>
          <cell r="P17">
            <v>1.3887082338588375E-3</v>
          </cell>
          <cell r="Q17">
            <v>1.9285099618209234E-3</v>
          </cell>
          <cell r="R17">
            <v>2.8483924383686521E-3</v>
          </cell>
          <cell r="S17">
            <v>2.2014640878369462E-3</v>
          </cell>
          <cell r="T17">
            <v>1.3677201169963737E-3</v>
          </cell>
          <cell r="U17">
            <v>1.069790790180658E-3</v>
          </cell>
          <cell r="V17">
            <v>8.9511445231127418E-4</v>
          </cell>
          <cell r="W17">
            <v>7.6056125584567091E-4</v>
          </cell>
          <cell r="X17">
            <v>6.4537032377187664E-4</v>
          </cell>
          <cell r="Y17">
            <v>5.9481952042728103E-4</v>
          </cell>
          <cell r="Z17">
            <v>7.0207044949532893E-4</v>
          </cell>
          <cell r="AA17">
            <v>1.0821452073828119E-3</v>
          </cell>
          <cell r="AB17">
            <v>1.7151636891612476E-3</v>
          </cell>
          <cell r="AC17">
            <v>1.9585247659859029E-3</v>
          </cell>
          <cell r="AD17">
            <v>2.1986970993694843E-3</v>
          </cell>
          <cell r="AE17">
            <v>2.5518996734625876E-3</v>
          </cell>
          <cell r="AF17">
            <v>3.3758732696540505E-3</v>
          </cell>
          <cell r="AG17">
            <v>3.8242414034654892E-3</v>
          </cell>
          <cell r="AH17">
            <v>3.713572918320196E-3</v>
          </cell>
          <cell r="AI17">
            <v>3.7280701036208619E-3</v>
          </cell>
          <cell r="AJ17">
            <v>3.7478667039916314E-3</v>
          </cell>
          <cell r="AK17">
            <v>4.024580779069975E-3</v>
          </cell>
          <cell r="AL17">
            <v>4.1248283939050445E-3</v>
          </cell>
          <cell r="AM17">
            <v>4.206034743460263E-3</v>
          </cell>
          <cell r="AN17">
            <v>4.4790267539911444E-3</v>
          </cell>
          <cell r="AO17">
            <v>4.6089644858187118E-3</v>
          </cell>
          <cell r="AP17">
            <v>4.9111967697674785E-3</v>
          </cell>
          <cell r="AQ17">
            <v>4.9531693798339216E-3</v>
          </cell>
          <cell r="AR17">
            <v>4.4217070468401953E-3</v>
          </cell>
          <cell r="AS17">
            <v>3.8792632918267511E-3</v>
          </cell>
          <cell r="AT17">
            <v>3.4779793554344796E-3</v>
          </cell>
          <cell r="AU17">
            <v>2.9887609726013675E-3</v>
          </cell>
          <cell r="AV17">
            <v>2.5013944840444058E-3</v>
          </cell>
          <cell r="AW17">
            <v>2.2502185075394809E-3</v>
          </cell>
          <cell r="AX17">
            <v>2.2396914049567229E-3</v>
          </cell>
          <cell r="AY17">
            <v>2.1246155237404363E-3</v>
          </cell>
          <cell r="AZ17">
            <v>1.913970147515931E-3</v>
          </cell>
          <cell r="BA17">
            <v>1.8788513017555797E-3</v>
          </cell>
          <cell r="BB17">
            <v>1.6835789742317697E-3</v>
          </cell>
          <cell r="BC17">
            <v>1.5651978465076599E-3</v>
          </cell>
          <cell r="BD17">
            <v>1.8910495714066222E-3</v>
          </cell>
          <cell r="BE17">
            <v>2.0127316483962154E-3</v>
          </cell>
          <cell r="BF17">
            <v>1.9496238792058307E-3</v>
          </cell>
          <cell r="BG17">
            <v>1.9288856200851967E-3</v>
          </cell>
          <cell r="BH17">
            <v>1.9031131368589804E-3</v>
          </cell>
          <cell r="BI17">
            <v>1.6947740841093406E-3</v>
          </cell>
          <cell r="BJ17">
            <v>1.3491844506383632E-3</v>
          </cell>
          <cell r="BK17">
            <v>1.2305038108306743E-3</v>
          </cell>
        </row>
        <row r="18">
          <cell r="A18" t="str">
            <v>Lithuania</v>
          </cell>
          <cell r="F18">
            <v>7.6704199975978771E-3</v>
          </cell>
          <cell r="G18">
            <v>1.8714526906674855E-2</v>
          </cell>
          <cell r="H18">
            <v>6.2892573556547759E-3</v>
          </cell>
          <cell r="I18">
            <v>2.0903540209486371E-2</v>
          </cell>
          <cell r="J18">
            <v>5.85491949423389E-3</v>
          </cell>
          <cell r="K18">
            <v>1.864215093734356E-2</v>
          </cell>
          <cell r="L18">
            <v>1.0460860512156334E-2</v>
          </cell>
          <cell r="M18">
            <v>5.9571510003924022E-3</v>
          </cell>
          <cell r="N18">
            <v>-5.4895737324438532E-3</v>
          </cell>
          <cell r="O18">
            <v>5.4639458398693108E-3</v>
          </cell>
          <cell r="P18">
            <v>-9.6740439071720807E-3</v>
          </cell>
          <cell r="Q18">
            <v>-9.5271671347385567E-3</v>
          </cell>
          <cell r="R18">
            <v>-8.6609899318845773E-3</v>
          </cell>
          <cell r="S18">
            <v>-7.3315442531839414E-3</v>
          </cell>
          <cell r="T18">
            <v>-6.8567750643090397E-3</v>
          </cell>
          <cell r="U18">
            <v>-6.2753511900498493E-3</v>
          </cell>
          <cell r="V18">
            <v>-5.3157765241192978E-3</v>
          </cell>
          <cell r="W18">
            <v>-4.606626849808837E-3</v>
          </cell>
          <cell r="X18">
            <v>-4.0017133687454409E-3</v>
          </cell>
          <cell r="Y18">
            <v>-2.5749346718375588E-3</v>
          </cell>
          <cell r="Z18">
            <v>-4.3644775602669217E-4</v>
          </cell>
          <cell r="AA18">
            <v>1.2450558418879432E-3</v>
          </cell>
          <cell r="AB18">
            <v>2.507389266092952E-3</v>
          </cell>
          <cell r="AC18">
            <v>3.496727713726111E-3</v>
          </cell>
          <cell r="AD18">
            <v>3.6856267547011878E-3</v>
          </cell>
          <cell r="AE18">
            <v>2.6040912267637495E-3</v>
          </cell>
          <cell r="AF18">
            <v>1.211044220412516E-3</v>
          </cell>
          <cell r="AG18">
            <v>3.8586520901495724E-4</v>
          </cell>
          <cell r="AH18">
            <v>2.1107154339450318E-5</v>
          </cell>
          <cell r="AI18">
            <v>2.8449031910016132E-5</v>
          </cell>
          <cell r="AJ18">
            <v>5.2085481988539684E-5</v>
          </cell>
          <cell r="AK18">
            <v>1.4193780659876865E-4</v>
          </cell>
          <cell r="AL18">
            <v>3.2727319953496092E-4</v>
          </cell>
          <cell r="AM18">
            <v>5.1222512314641477E-4</v>
          </cell>
          <cell r="AN18">
            <v>8.2423279538890171E-5</v>
          </cell>
          <cell r="AO18">
            <v>-9.6456455941196229E-4</v>
          </cell>
          <cell r="AP18">
            <v>-2.1142204737309989E-3</v>
          </cell>
          <cell r="AQ18">
            <v>-2.8646458254618645E-3</v>
          </cell>
          <cell r="AR18">
            <v>-3.527911054413857E-3</v>
          </cell>
          <cell r="AS18">
            <v>-4.1453743700490264E-3</v>
          </cell>
          <cell r="AT18">
            <v>-4.7050056138604468E-3</v>
          </cell>
          <cell r="AU18">
            <v>-5.1208253666674697E-3</v>
          </cell>
          <cell r="AV18">
            <v>-5.4515754119688342E-3</v>
          </cell>
          <cell r="AW18">
            <v>-5.4707559815254658E-3</v>
          </cell>
          <cell r="AX18">
            <v>-4.9873404696386681E-3</v>
          </cell>
          <cell r="AY18">
            <v>-3.6842127018665849E-3</v>
          </cell>
          <cell r="AZ18">
            <v>-2.0209256845705736E-3</v>
          </cell>
          <cell r="BA18">
            <v>-7.6106162759281837E-4</v>
          </cell>
          <cell r="BB18">
            <v>6.1869931060454242E-4</v>
          </cell>
          <cell r="BC18">
            <v>1.7460838602998408E-3</v>
          </cell>
          <cell r="BD18">
            <v>2.2877118421140707E-3</v>
          </cell>
          <cell r="BE18">
            <v>2.7442924248892719E-3</v>
          </cell>
          <cell r="BF18">
            <v>3.9968913138213047E-3</v>
          </cell>
          <cell r="BG18">
            <v>5.2862332823286895E-3</v>
          </cell>
          <cell r="BH18">
            <v>5.8907549053182073E-3</v>
          </cell>
          <cell r="BI18">
            <v>5.3904370462880546E-3</v>
          </cell>
          <cell r="BJ18">
            <v>3.9173558899747718E-3</v>
          </cell>
          <cell r="BK18">
            <v>3.232968753299259E-3</v>
          </cell>
        </row>
        <row r="19">
          <cell r="A19" t="str">
            <v>Luxembourg</v>
          </cell>
          <cell r="F19">
            <v>3.8734410393848062E-3</v>
          </cell>
          <cell r="G19">
            <v>1.3173331704441793E-2</v>
          </cell>
          <cell r="H19">
            <v>5.1851237501601144E-3</v>
          </cell>
          <cell r="I19">
            <v>-1.4956690348856161E-2</v>
          </cell>
          <cell r="J19">
            <v>7.8691906524956945E-3</v>
          </cell>
          <cell r="K19">
            <v>6.4284034676305168E-3</v>
          </cell>
          <cell r="L19">
            <v>1.0292013218154983E-2</v>
          </cell>
          <cell r="M19">
            <v>2.0411889243183712E-3</v>
          </cell>
          <cell r="N19">
            <v>1.579732856451499E-2</v>
          </cell>
          <cell r="O19">
            <v>-3.1871015187145968E-3</v>
          </cell>
          <cell r="P19">
            <v>5.0592268539879637E-3</v>
          </cell>
          <cell r="Q19">
            <v>1.2237141796933582E-3</v>
          </cell>
          <cell r="R19">
            <v>-1.5412653782274077E-3</v>
          </cell>
          <cell r="S19">
            <v>-2.2670011170230486E-3</v>
          </cell>
          <cell r="T19">
            <v>-2.6199891949696408E-3</v>
          </cell>
          <cell r="U19">
            <v>-2.667840824441603E-3</v>
          </cell>
          <cell r="V19">
            <v>-2.4903284273181114E-3</v>
          </cell>
          <cell r="W19">
            <v>-2.2302696332160421E-3</v>
          </cell>
          <cell r="X19">
            <v>-1.9983874423817882E-3</v>
          </cell>
          <cell r="Y19">
            <v>-1.9388033844782715E-3</v>
          </cell>
          <cell r="Z19">
            <v>-1.7011064018354061E-3</v>
          </cell>
          <cell r="AA19">
            <v>-1.5451476944530196E-3</v>
          </cell>
          <cell r="AB19">
            <v>-1.3794904083153092E-3</v>
          </cell>
          <cell r="AC19">
            <v>-1.1472319905568851E-3</v>
          </cell>
          <cell r="AD19">
            <v>-1.1458751338920825E-3</v>
          </cell>
          <cell r="AE19">
            <v>-1.1683506013903111E-3</v>
          </cell>
          <cell r="AF19">
            <v>-1.0843186592992549E-3</v>
          </cell>
          <cell r="AG19">
            <v>-1.2410831470393013E-3</v>
          </cell>
          <cell r="AH19">
            <v>-1.4853127130454169E-3</v>
          </cell>
          <cell r="AI19">
            <v>-1.76101988444477E-3</v>
          </cell>
          <cell r="AJ19">
            <v>-1.9162915622608079E-3</v>
          </cell>
          <cell r="AK19">
            <v>-2.1033303231114964E-3</v>
          </cell>
          <cell r="AL19">
            <v>-2.5013607128795412E-3</v>
          </cell>
          <cell r="AM19">
            <v>-2.5769929619363641E-3</v>
          </cell>
          <cell r="AN19">
            <v>-2.7262717307459106E-3</v>
          </cell>
          <cell r="AO19">
            <v>-3.2190701612567763E-3</v>
          </cell>
          <cell r="AP19">
            <v>-3.2931258307401512E-3</v>
          </cell>
          <cell r="AQ19">
            <v>-3.2382957522409939E-3</v>
          </cell>
          <cell r="AR19">
            <v>-3.2836400908529129E-3</v>
          </cell>
          <cell r="AS19">
            <v>-3.1492520383823441E-3</v>
          </cell>
          <cell r="AT19">
            <v>-3.0743635972592109E-3</v>
          </cell>
          <cell r="AU19">
            <v>-3.1726807471873508E-3</v>
          </cell>
          <cell r="AV19">
            <v>-2.9491386232106676E-3</v>
          </cell>
          <cell r="AW19">
            <v>-2.712838038035903E-3</v>
          </cell>
          <cell r="AX19">
            <v>-2.5375023992617596E-3</v>
          </cell>
          <cell r="AY19">
            <v>-2.3816566402761197E-3</v>
          </cell>
          <cell r="AZ19">
            <v>-2.3280624144318418E-3</v>
          </cell>
          <cell r="BA19">
            <v>-2.1527538615391251E-3</v>
          </cell>
          <cell r="BB19">
            <v>-1.6634437062170715E-3</v>
          </cell>
          <cell r="BC19">
            <v>-1.1678925281414232E-3</v>
          </cell>
          <cell r="BD19">
            <v>-6.4771949130848494E-4</v>
          </cell>
          <cell r="BE19">
            <v>-1.5063409040794173E-4</v>
          </cell>
          <cell r="BF19">
            <v>2.3327873332856797E-4</v>
          </cell>
          <cell r="BG19">
            <v>3.9605513177631835E-4</v>
          </cell>
          <cell r="BH19">
            <v>5.8599039433149258E-4</v>
          </cell>
          <cell r="BI19">
            <v>9.5140547628913552E-4</v>
          </cell>
          <cell r="BJ19">
            <v>1.0224868550532396E-3</v>
          </cell>
          <cell r="BK19">
            <v>1.0876486489277415E-3</v>
          </cell>
        </row>
        <row r="20">
          <cell r="A20" t="str">
            <v>Lativa</v>
          </cell>
          <cell r="F20">
            <v>8.2007993253330191E-4</v>
          </cell>
          <cell r="G20">
            <v>1.795838897157287E-3</v>
          </cell>
          <cell r="H20">
            <v>1.7236381533987988E-2</v>
          </cell>
          <cell r="I20">
            <v>7.8749712897381308E-3</v>
          </cell>
          <cell r="J20">
            <v>1.2253440637609581E-2</v>
          </cell>
          <cell r="K20">
            <v>1.2149644845994345E-2</v>
          </cell>
          <cell r="L20">
            <v>-2.4049700716604061E-3</v>
          </cell>
          <cell r="M20">
            <v>4.4392069485414964E-3</v>
          </cell>
          <cell r="N20">
            <v>-2.9948019076750265E-2</v>
          </cell>
          <cell r="O20">
            <v>1.2665589314584169E-2</v>
          </cell>
          <cell r="P20">
            <v>-1.5300024974639226E-2</v>
          </cell>
          <cell r="Q20">
            <v>-1.1585939939378953E-2</v>
          </cell>
          <cell r="R20">
            <v>-8.29167875315584E-3</v>
          </cell>
          <cell r="S20">
            <v>-6.9683869911884022E-3</v>
          </cell>
          <cell r="T20">
            <v>-5.7132639608821201E-3</v>
          </cell>
          <cell r="U20">
            <v>-5.2010971081372093E-3</v>
          </cell>
          <cell r="V20">
            <v>-4.6029536070971711E-3</v>
          </cell>
          <cell r="W20">
            <v>-4.0655668233569031E-3</v>
          </cell>
          <cell r="X20">
            <v>-3.392810238144528E-3</v>
          </cell>
          <cell r="Y20">
            <v>-2.4434857688768741E-3</v>
          </cell>
          <cell r="Z20">
            <v>-7.8784103941109684E-4</v>
          </cell>
          <cell r="AA20">
            <v>6.3222274599739059E-4</v>
          </cell>
          <cell r="AB20">
            <v>1.7434768287603042E-3</v>
          </cell>
          <cell r="AC20">
            <v>2.187831286284414E-3</v>
          </cell>
          <cell r="AD20">
            <v>2.0270114719898036E-3</v>
          </cell>
          <cell r="AE20">
            <v>2.2703435919653181E-3</v>
          </cell>
          <cell r="AF20">
            <v>1.555600494545839E-3</v>
          </cell>
          <cell r="AG20">
            <v>1.0302484726432137E-3</v>
          </cell>
          <cell r="AH20">
            <v>6.2730680985456644E-4</v>
          </cell>
          <cell r="AI20">
            <v>3.6035991450300564E-4</v>
          </cell>
          <cell r="AJ20">
            <v>2.0556925708392626E-4</v>
          </cell>
          <cell r="AK20">
            <v>-1.1753463821073673E-4</v>
          </cell>
          <cell r="AL20">
            <v>-4.4263134356548051E-4</v>
          </cell>
          <cell r="AM20">
            <v>-7.4811421182519044E-4</v>
          </cell>
          <cell r="AN20">
            <v>-1.5677265409330676E-3</v>
          </cell>
          <cell r="AO20">
            <v>-2.849834391506656E-3</v>
          </cell>
          <cell r="AP20">
            <v>-3.804496384848699E-3</v>
          </cell>
          <cell r="AQ20">
            <v>-4.1767791035766111E-3</v>
          </cell>
          <cell r="AR20">
            <v>-4.9595344312438616E-3</v>
          </cell>
          <cell r="AS20">
            <v>-5.5126069548793177E-3</v>
          </cell>
          <cell r="AT20">
            <v>-6.138516972132968E-3</v>
          </cell>
          <cell r="AU20">
            <v>-5.641415073284195E-3</v>
          </cell>
          <cell r="AV20">
            <v>-4.837630087871192E-3</v>
          </cell>
          <cell r="AW20">
            <v>-3.3594572771961095E-3</v>
          </cell>
          <cell r="AX20">
            <v>-1.3288964221092048E-3</v>
          </cell>
          <cell r="AY20">
            <v>1.3086615262638546E-3</v>
          </cell>
          <cell r="AZ20">
            <v>3.8558691139674028E-3</v>
          </cell>
          <cell r="BA20">
            <v>5.2716778430703659E-3</v>
          </cell>
          <cell r="BB20">
            <v>7.0715309395024128E-3</v>
          </cell>
          <cell r="BC20">
            <v>8.6674569157789705E-3</v>
          </cell>
          <cell r="BD20">
            <v>9.284545980669634E-3</v>
          </cell>
          <cell r="BE20">
            <v>8.9898909751551237E-3</v>
          </cell>
          <cell r="BF20">
            <v>8.5210129774615506E-3</v>
          </cell>
          <cell r="BG20">
            <v>8.0124383924882192E-3</v>
          </cell>
          <cell r="BH20">
            <v>7.1505854012845482E-3</v>
          </cell>
          <cell r="BI20">
            <v>5.1909653183399573E-3</v>
          </cell>
          <cell r="BJ20">
            <v>2.6580487706824307E-3</v>
          </cell>
          <cell r="BK20">
            <v>5.8028101075402461E-4</v>
          </cell>
        </row>
        <row r="21">
          <cell r="A21" t="str">
            <v>Malta</v>
          </cell>
          <cell r="F21">
            <v>3.2924782761407867E-2</v>
          </cell>
          <cell r="G21">
            <v>1.8650473400739331E-2</v>
          </cell>
          <cell r="H21">
            <v>1.0593659804599032E-2</v>
          </cell>
          <cell r="I21">
            <v>1.8418330322780285E-2</v>
          </cell>
          <cell r="J21">
            <v>1.6794720500484805E-2</v>
          </cell>
          <cell r="K21">
            <v>3.8791869486312525E-2</v>
          </cell>
          <cell r="L21">
            <v>2.2695008343082135E-2</v>
          </cell>
          <cell r="M21">
            <v>1.8962667313604298E-2</v>
          </cell>
          <cell r="N21">
            <v>1.9910049518029327E-2</v>
          </cell>
          <cell r="O21">
            <v>2.2707862563533521E-2</v>
          </cell>
          <cell r="P21">
            <v>8.3948792239909586E-3</v>
          </cell>
          <cell r="Q21">
            <v>7.7196116330537912E-3</v>
          </cell>
          <cell r="R21">
            <v>7.3169510469348609E-3</v>
          </cell>
          <cell r="S21">
            <v>7.0563973649233613E-3</v>
          </cell>
          <cell r="T21">
            <v>6.5124649422274583E-3</v>
          </cell>
          <cell r="U21">
            <v>6.2492379850911384E-3</v>
          </cell>
          <cell r="V21">
            <v>5.7441269811990825E-3</v>
          </cell>
          <cell r="W21">
            <v>5.4139898809091314E-3</v>
          </cell>
          <cell r="X21">
            <v>4.9973823410232043E-3</v>
          </cell>
          <cell r="Y21">
            <v>4.9290275453350851E-3</v>
          </cell>
          <cell r="Z21">
            <v>4.4177531188827057E-3</v>
          </cell>
          <cell r="AA21">
            <v>3.6226740223677112E-3</v>
          </cell>
          <cell r="AB21">
            <v>3.3661434370673149E-3</v>
          </cell>
          <cell r="AC21">
            <v>2.0805845076963259E-3</v>
          </cell>
          <cell r="AD21">
            <v>1.0794060161731789E-3</v>
          </cell>
          <cell r="AE21">
            <v>-2.2566541389235084E-4</v>
          </cell>
          <cell r="AF21">
            <v>-1.4957928422805189E-3</v>
          </cell>
          <cell r="AG21">
            <v>-2.4192856212387204E-3</v>
          </cell>
          <cell r="AH21">
            <v>-3.3423620499078988E-3</v>
          </cell>
          <cell r="AI21">
            <v>-3.936208389684337E-3</v>
          </cell>
          <cell r="AJ21">
            <v>-4.2082846945294961E-3</v>
          </cell>
          <cell r="AK21">
            <v>-4.6465353795848152E-3</v>
          </cell>
          <cell r="AL21">
            <v>-4.9912585320159852E-3</v>
          </cell>
          <cell r="AM21">
            <v>-4.9937346224149248E-3</v>
          </cell>
          <cell r="AN21">
            <v>-5.1609676427385454E-3</v>
          </cell>
          <cell r="AO21">
            <v>-5.3406955253969546E-3</v>
          </cell>
          <cell r="AP21">
            <v>-5.5468916610532659E-3</v>
          </cell>
          <cell r="AQ21">
            <v>-5.6123266528274041E-3</v>
          </cell>
          <cell r="AR21">
            <v>-5.9021805289344309E-3</v>
          </cell>
          <cell r="AS21">
            <v>-6.3333246922333553E-3</v>
          </cell>
          <cell r="AT21">
            <v>-6.731836489342613E-3</v>
          </cell>
          <cell r="AU21">
            <v>-6.8307171116294141E-3</v>
          </cell>
          <cell r="AV21">
            <v>-6.8065648212434215E-3</v>
          </cell>
          <cell r="AW21">
            <v>-6.7309559975309297E-3</v>
          </cell>
          <cell r="AX21">
            <v>-6.2109059065708072E-3</v>
          </cell>
          <cell r="AY21">
            <v>-5.6882524352664943E-3</v>
          </cell>
          <cell r="AZ21">
            <v>-5.4834622983590542E-3</v>
          </cell>
          <cell r="BA21">
            <v>-4.8804934017642188E-3</v>
          </cell>
          <cell r="BB21">
            <v>-4.1693348814632047E-3</v>
          </cell>
          <cell r="BC21">
            <v>-3.2813465237809814E-3</v>
          </cell>
          <cell r="BD21">
            <v>-1.9243873445956572E-3</v>
          </cell>
          <cell r="BE21">
            <v>-6.6011622838124673E-4</v>
          </cell>
          <cell r="BF21">
            <v>2.2262017285812341E-4</v>
          </cell>
          <cell r="BG21">
            <v>9.8368675493021307E-4</v>
          </cell>
          <cell r="BH21">
            <v>1.7149823259503538E-3</v>
          </cell>
          <cell r="BI21">
            <v>2.0616525873486946E-3</v>
          </cell>
          <cell r="BJ21">
            <v>1.9507599521302321E-3</v>
          </cell>
          <cell r="BK21">
            <v>2.0154507538221456E-3</v>
          </cell>
        </row>
        <row r="22">
          <cell r="A22" t="str">
            <v>Netherlands</v>
          </cell>
          <cell r="F22">
            <v>-8.4505368091092325E-4</v>
          </cell>
          <cell r="G22">
            <v>-6.0734426187005752E-3</v>
          </cell>
          <cell r="H22">
            <v>2.9039545155453705E-3</v>
          </cell>
          <cell r="I22">
            <v>-2.7132615670321103E-3</v>
          </cell>
          <cell r="J22">
            <v>2.0119862077971895E-4</v>
          </cell>
          <cell r="K22">
            <v>7.0214023808652382E-3</v>
          </cell>
          <cell r="L22">
            <v>9.4301143485202576E-3</v>
          </cell>
          <cell r="M22">
            <v>-1.3118891592550641E-3</v>
          </cell>
          <cell r="N22">
            <v>3.364184040676732E-2</v>
          </cell>
          <cell r="O22">
            <v>1.7661826829807881E-2</v>
          </cell>
          <cell r="P22">
            <v>8.8626869864483204E-4</v>
          </cell>
          <cell r="Q22">
            <v>4.1910322192295624E-4</v>
          </cell>
          <cell r="R22">
            <v>-4.1688967082176287E-4</v>
          </cell>
          <cell r="S22">
            <v>-7.5164848538156193E-4</v>
          </cell>
          <cell r="T22">
            <v>-8.4947517002431638E-4</v>
          </cell>
          <cell r="U22">
            <v>-7.6309491088000225E-4</v>
          </cell>
          <cell r="V22">
            <v>-6.4083409878767927E-4</v>
          </cell>
          <cell r="W22">
            <v>-6.0109779269179597E-4</v>
          </cell>
          <cell r="X22">
            <v>-4.2169907496614201E-4</v>
          </cell>
          <cell r="Y22">
            <v>-7.8435087743966569E-5</v>
          </cell>
          <cell r="Z22">
            <v>3.7596795491556811E-4</v>
          </cell>
          <cell r="AA22">
            <v>9.6179887723590873E-4</v>
          </cell>
          <cell r="AB22">
            <v>1.385665015910087E-3</v>
          </cell>
          <cell r="AC22">
            <v>1.8332112637258202E-3</v>
          </cell>
          <cell r="AD22">
            <v>2.3073624297247353E-3</v>
          </cell>
          <cell r="AE22">
            <v>2.7640841367859714E-3</v>
          </cell>
          <cell r="AF22">
            <v>3.3072886699645476E-3</v>
          </cell>
          <cell r="AG22">
            <v>3.6432175658507315E-3</v>
          </cell>
          <cell r="AH22">
            <v>3.7035160766130115E-3</v>
          </cell>
          <cell r="AI22">
            <v>3.8049251204816947E-3</v>
          </cell>
          <cell r="AJ22">
            <v>3.9992230730263589E-3</v>
          </cell>
          <cell r="AK22">
            <v>4.5145397602814885E-3</v>
          </cell>
          <cell r="AL22">
            <v>4.7676674399517172E-3</v>
          </cell>
          <cell r="AM22">
            <v>4.2831479491105551E-3</v>
          </cell>
          <cell r="AN22">
            <v>3.5088324679173333E-3</v>
          </cell>
          <cell r="AO22">
            <v>2.4880301794529824E-3</v>
          </cell>
          <cell r="AP22">
            <v>1.6009153404354937E-3</v>
          </cell>
          <cell r="AQ22">
            <v>9.7287385252453618E-4</v>
          </cell>
          <cell r="AR22">
            <v>5.1306035395892735E-4</v>
          </cell>
          <cell r="AS22">
            <v>2.9275358360481007E-4</v>
          </cell>
          <cell r="AT22">
            <v>1.6069561538345489E-4</v>
          </cell>
          <cell r="AU22">
            <v>9.1653026684124228E-5</v>
          </cell>
          <cell r="AV22">
            <v>2.004580844963133E-4</v>
          </cell>
          <cell r="AW22">
            <v>2.0304916854385624E-4</v>
          </cell>
          <cell r="AX22">
            <v>-1.741232007569371E-4</v>
          </cell>
          <cell r="AY22">
            <v>-4.6624992398369702E-4</v>
          </cell>
          <cell r="AZ22">
            <v>-4.6589434000554597E-4</v>
          </cell>
          <cell r="BA22">
            <v>-2.8331955361549088E-4</v>
          </cell>
          <cell r="BB22">
            <v>-9.1079695441975694E-5</v>
          </cell>
          <cell r="BC22">
            <v>1.5393712271549731E-5</v>
          </cell>
          <cell r="BD22">
            <v>5.8583716484372772E-5</v>
          </cell>
          <cell r="BE22">
            <v>1.4090227280605383E-4</v>
          </cell>
          <cell r="BF22">
            <v>4.3551519664686289E-4</v>
          </cell>
          <cell r="BG22">
            <v>6.7288636930529222E-4</v>
          </cell>
          <cell r="BH22">
            <v>5.7888720329635213E-4</v>
          </cell>
          <cell r="BI22">
            <v>4.5997718206480798E-4</v>
          </cell>
          <cell r="BJ22">
            <v>4.6905260928720161E-4</v>
          </cell>
          <cell r="BK22">
            <v>3.5344172574425237E-4</v>
          </cell>
        </row>
        <row r="23">
          <cell r="A23" t="str">
            <v>Poland</v>
          </cell>
          <cell r="F23">
            <v>2.51649743835336E-3</v>
          </cell>
          <cell r="G23">
            <v>7.7371453119905453E-3</v>
          </cell>
          <cell r="H23">
            <v>-1.5272352386481725E-3</v>
          </cell>
          <cell r="I23">
            <v>4.5252894827678691E-3</v>
          </cell>
          <cell r="J23">
            <v>4.7980410543333463E-3</v>
          </cell>
          <cell r="K23">
            <v>-2.3236961223604968E-4</v>
          </cell>
          <cell r="L23">
            <v>-1.9107755312722796E-3</v>
          </cell>
          <cell r="M23">
            <v>-1.8051637632136019E-3</v>
          </cell>
          <cell r="N23">
            <v>2.0293861897146437E-2</v>
          </cell>
          <cell r="O23">
            <v>6.4950937167309597E-3</v>
          </cell>
          <cell r="P23">
            <v>-1.5338806827367435E-3</v>
          </cell>
          <cell r="Q23">
            <v>-2.2390272961471114E-3</v>
          </cell>
          <cell r="R23">
            <v>-1.6830173029954709E-3</v>
          </cell>
          <cell r="S23">
            <v>-3.0253295688853488E-4</v>
          </cell>
          <cell r="T23">
            <v>1.2523716572316879E-3</v>
          </cell>
          <cell r="U23">
            <v>2.4649645558567634E-3</v>
          </cell>
          <cell r="V23">
            <v>3.0471210185203379E-3</v>
          </cell>
          <cell r="W23">
            <v>3.1651180921827837E-3</v>
          </cell>
          <cell r="X23">
            <v>2.8002895894416735E-3</v>
          </cell>
          <cell r="Y23">
            <v>1.6451747161687624E-3</v>
          </cell>
          <cell r="Z23">
            <v>9.7369639148281451E-4</v>
          </cell>
          <cell r="AA23">
            <v>4.415303947438165E-4</v>
          </cell>
          <cell r="AB23">
            <v>-4.5418177839751106E-4</v>
          </cell>
          <cell r="AC23">
            <v>-1.1135385028780975E-3</v>
          </cell>
          <cell r="AD23">
            <v>-1.3579196358388668E-3</v>
          </cell>
          <cell r="AE23">
            <v>-2.166141324550952E-3</v>
          </cell>
          <cell r="AF23">
            <v>-3.4310505396455415E-3</v>
          </cell>
          <cell r="AG23">
            <v>-4.3733233518300496E-3</v>
          </cell>
          <cell r="AH23">
            <v>-5.1351526084447707E-3</v>
          </cell>
          <cell r="AI23">
            <v>-5.8615847307923463E-3</v>
          </cell>
          <cell r="AJ23">
            <v>-6.2605012443656127E-3</v>
          </cell>
          <cell r="AK23">
            <v>-6.298738785070257E-3</v>
          </cell>
          <cell r="AL23">
            <v>-6.1859125745129528E-3</v>
          </cell>
          <cell r="AM23">
            <v>-5.8681866148253548E-3</v>
          </cell>
          <cell r="AN23">
            <v>-5.3282406639751922E-3</v>
          </cell>
          <cell r="AO23">
            <v>-4.7431515313516304E-3</v>
          </cell>
          <cell r="AP23">
            <v>-4.2199657385080247E-3</v>
          </cell>
          <cell r="AQ23">
            <v>-3.5080162308486207E-3</v>
          </cell>
          <cell r="AR23">
            <v>-2.6721370770215191E-3</v>
          </cell>
          <cell r="AS23">
            <v>-2.1079056335873148E-3</v>
          </cell>
          <cell r="AT23">
            <v>-1.6597385838756917E-3</v>
          </cell>
          <cell r="AU23">
            <v>-8.338930114610843E-4</v>
          </cell>
          <cell r="AV23">
            <v>9.8548868268544254E-5</v>
          </cell>
          <cell r="AW23">
            <v>6.4307056319035105E-4</v>
          </cell>
          <cell r="AX23">
            <v>1.6225743715907459E-3</v>
          </cell>
          <cell r="AY23">
            <v>3.2411232088593867E-3</v>
          </cell>
          <cell r="AZ23">
            <v>4.1684080163333359E-3</v>
          </cell>
          <cell r="BA23">
            <v>4.4233998189779911E-3</v>
          </cell>
          <cell r="BB23">
            <v>4.3251665699779451E-3</v>
          </cell>
          <cell r="BC23">
            <v>4.0331847096046758E-3</v>
          </cell>
          <cell r="BD23">
            <v>4.257721424570704E-3</v>
          </cell>
          <cell r="BE23">
            <v>4.421871062908922E-3</v>
          </cell>
          <cell r="BF23">
            <v>4.3088045194656921E-3</v>
          </cell>
          <cell r="BG23">
            <v>4.1867350709692275E-3</v>
          </cell>
          <cell r="BH23">
            <v>3.4990196908297744E-3</v>
          </cell>
          <cell r="BI23">
            <v>2.5569491590511362E-3</v>
          </cell>
          <cell r="BJ23">
            <v>1.7026567169509121E-3</v>
          </cell>
          <cell r="BK23">
            <v>6.9295389649504102E-4</v>
          </cell>
        </row>
        <row r="24">
          <cell r="A24" t="str">
            <v>Portugal</v>
          </cell>
          <cell r="F24">
            <v>-9.7496095635185576E-3</v>
          </cell>
          <cell r="G24">
            <v>-4.9008707695391562E-3</v>
          </cell>
          <cell r="H24">
            <v>1.5668033369387047E-4</v>
          </cell>
          <cell r="I24">
            <v>-7.9656870143773872E-5</v>
          </cell>
          <cell r="J24">
            <v>1.104388438563797E-2</v>
          </cell>
          <cell r="K24">
            <v>4.3148647547937014E-3</v>
          </cell>
          <cell r="L24">
            <v>1.9352326499042505E-3</v>
          </cell>
          <cell r="M24">
            <v>-1.6153496923690613E-2</v>
          </cell>
          <cell r="N24">
            <v>2.4299530133657932E-3</v>
          </cell>
          <cell r="O24">
            <v>1.2864523113690796E-2</v>
          </cell>
          <cell r="P24">
            <v>7.8123551522257806E-4</v>
          </cell>
          <cell r="Q24">
            <v>4.6991459499157173E-4</v>
          </cell>
          <cell r="R24">
            <v>-2.1564059787482215E-5</v>
          </cell>
          <cell r="S24">
            <v>-2.3410447343663598E-5</v>
          </cell>
          <cell r="T24">
            <v>3.1166066148013982E-4</v>
          </cell>
          <cell r="U24">
            <v>4.5373524673797405E-4</v>
          </cell>
          <cell r="V24">
            <v>4.7423354847198063E-4</v>
          </cell>
          <cell r="W24">
            <v>1.2517940215905909E-4</v>
          </cell>
          <cell r="X24">
            <v>-4.3047075334312623E-4</v>
          </cell>
          <cell r="Y24">
            <v>-6.7012942647493023E-4</v>
          </cell>
          <cell r="Z24">
            <v>-4.3022113048818422E-4</v>
          </cell>
          <cell r="AA24">
            <v>-4.4962247002877653E-4</v>
          </cell>
          <cell r="AB24">
            <v>-4.3951753302373664E-4</v>
          </cell>
          <cell r="AC24">
            <v>-5.9161237037341774E-4</v>
          </cell>
          <cell r="AD24">
            <v>-1.1093176168784913E-3</v>
          </cell>
          <cell r="AE24">
            <v>-1.523697333520535E-3</v>
          </cell>
          <cell r="AF24">
            <v>-1.4212700399462985E-3</v>
          </cell>
          <cell r="AG24">
            <v>-1.2602606565894625E-3</v>
          </cell>
          <cell r="AH24">
            <v>-1.3027974969691547E-3</v>
          </cell>
          <cell r="AI24">
            <v>-1.3496228228259133E-3</v>
          </cell>
          <cell r="AJ24">
            <v>-1.3437791878828653E-3</v>
          </cell>
          <cell r="AK24">
            <v>-1.1565662850980818E-3</v>
          </cell>
          <cell r="AL24">
            <v>-6.2585914714541335E-4</v>
          </cell>
          <cell r="AM24">
            <v>2.9278467403903718E-4</v>
          </cell>
          <cell r="AN24">
            <v>1.2212248275964566E-3</v>
          </cell>
          <cell r="AO24">
            <v>1.7656588482120039E-3</v>
          </cell>
          <cell r="AP24">
            <v>2.6090552946320678E-3</v>
          </cell>
          <cell r="AQ24">
            <v>3.5896191028752522E-3</v>
          </cell>
          <cell r="AR24">
            <v>4.4269007848856123E-3</v>
          </cell>
          <cell r="AS24">
            <v>4.8095689057814361E-3</v>
          </cell>
          <cell r="AT24">
            <v>4.3535797065283877E-3</v>
          </cell>
          <cell r="AU24">
            <v>3.8698693077563462E-3</v>
          </cell>
          <cell r="AV24">
            <v>3.8286783980330252E-3</v>
          </cell>
          <cell r="AW24">
            <v>3.6483456094646982E-3</v>
          </cell>
          <cell r="AX24">
            <v>3.4471490042415898E-3</v>
          </cell>
          <cell r="AY24">
            <v>3.1369713515529973E-3</v>
          </cell>
          <cell r="AZ24">
            <v>2.6074488236285109E-3</v>
          </cell>
          <cell r="BA24">
            <v>1.8245731073980309E-3</v>
          </cell>
          <cell r="BB24">
            <v>1.0928768767983765E-3</v>
          </cell>
          <cell r="BC24">
            <v>8.0951375759963362E-4</v>
          </cell>
          <cell r="BD24">
            <v>8.121190949124113E-4</v>
          </cell>
          <cell r="BE24">
            <v>7.394611555797681E-4</v>
          </cell>
          <cell r="BF24">
            <v>5.309975046545734E-4</v>
          </cell>
          <cell r="BG24">
            <v>5.4077647851857868E-4</v>
          </cell>
          <cell r="BH24">
            <v>5.4260541850381649E-4</v>
          </cell>
          <cell r="BI24">
            <v>4.7754860555371259E-4</v>
          </cell>
          <cell r="BJ24">
            <v>2.7691608675284307E-4</v>
          </cell>
          <cell r="BK24">
            <v>6.769481218360518E-5</v>
          </cell>
        </row>
        <row r="25">
          <cell r="A25" t="str">
            <v>Romania</v>
          </cell>
          <cell r="F25">
            <v>1.1962001422776147E-3</v>
          </cell>
          <cell r="G25">
            <v>7.8697165583019313E-3</v>
          </cell>
          <cell r="H25">
            <v>-4.3051530750508604E-3</v>
          </cell>
          <cell r="I25">
            <v>-1.5168729167985173E-2</v>
          </cell>
          <cell r="J25">
            <v>2.4398196176094178E-2</v>
          </cell>
          <cell r="K25">
            <v>2.1593951258960242E-3</v>
          </cell>
          <cell r="L25">
            <v>3.0544607519840117E-3</v>
          </cell>
          <cell r="M25">
            <v>-1.3688122986913465E-3</v>
          </cell>
          <cell r="N25">
            <v>-7.9470989903942413E-2</v>
          </cell>
          <cell r="O25">
            <v>9.6025970741291378E-3</v>
          </cell>
          <cell r="P25">
            <v>3.0088324309771597E-3</v>
          </cell>
          <cell r="Q25">
            <v>2.5826404778701573E-3</v>
          </cell>
          <cell r="R25">
            <v>2.5788840639446864E-3</v>
          </cell>
          <cell r="S25">
            <v>2.2750524864327826E-3</v>
          </cell>
          <cell r="T25">
            <v>2.2054202267998146E-3</v>
          </cell>
          <cell r="U25">
            <v>1.587945363420884E-3</v>
          </cell>
          <cell r="V25">
            <v>1.0110368571738526E-3</v>
          </cell>
          <cell r="W25">
            <v>9.0090340744364283E-4</v>
          </cell>
          <cell r="X25">
            <v>6.5795469155305319E-4</v>
          </cell>
          <cell r="Y25">
            <v>-4.1069043471952948E-4</v>
          </cell>
          <cell r="Z25">
            <v>-1.1036473057447482E-3</v>
          </cell>
          <cell r="AA25">
            <v>-1.0633174695121594E-3</v>
          </cell>
          <cell r="AB25">
            <v>-9.864340626056789E-4</v>
          </cell>
          <cell r="AC25">
            <v>-1.5229068037967419E-3</v>
          </cell>
          <cell r="AD25">
            <v>-2.6194690773506668E-3</v>
          </cell>
          <cell r="AE25">
            <v>-4.1252730082228517E-3</v>
          </cell>
          <cell r="AF25">
            <v>-4.9665109732179857E-3</v>
          </cell>
          <cell r="AG25">
            <v>-5.4303359441272292E-3</v>
          </cell>
          <cell r="AH25">
            <v>-5.7963036021235759E-3</v>
          </cell>
          <cell r="AI25">
            <v>-1.3923417406912497E-3</v>
          </cell>
          <cell r="AJ25">
            <v>3.8610952567026402E-3</v>
          </cell>
          <cell r="AK25">
            <v>3.2303284306509639E-3</v>
          </cell>
          <cell r="AL25">
            <v>1.0301397940080115E-3</v>
          </cell>
          <cell r="AM25">
            <v>-1.8332031497492185E-4</v>
          </cell>
          <cell r="AN25">
            <v>-6.8314329131902163E-4</v>
          </cell>
          <cell r="AO25">
            <v>-1.0689671317980487E-3</v>
          </cell>
          <cell r="AP25">
            <v>-3.0530956054863889E-4</v>
          </cell>
          <cell r="AQ25">
            <v>5.7424271659600734E-4</v>
          </cell>
          <cell r="AR25">
            <v>5.6301563857963366E-4</v>
          </cell>
          <cell r="AS25">
            <v>9.6017410251869606E-4</v>
          </cell>
          <cell r="AT25">
            <v>1.2978025066217036E-3</v>
          </cell>
          <cell r="AU25">
            <v>1.5943746253417324E-3</v>
          </cell>
          <cell r="AV25">
            <v>2.0852492211869134E-3</v>
          </cell>
          <cell r="AW25">
            <v>2.3585103957506348E-3</v>
          </cell>
          <cell r="AX25">
            <v>1.8241759971600047E-3</v>
          </cell>
          <cell r="AY25">
            <v>8.4882835439259452E-4</v>
          </cell>
          <cell r="AZ25">
            <v>1.3074944265150101E-3</v>
          </cell>
          <cell r="BA25">
            <v>2.7670783984448111E-3</v>
          </cell>
          <cell r="BB25">
            <v>3.7597637345787582E-3</v>
          </cell>
          <cell r="BC25">
            <v>4.6606062280676319E-3</v>
          </cell>
          <cell r="BD25">
            <v>5.2366066074249762E-3</v>
          </cell>
          <cell r="BE25">
            <v>5.1106689378155323E-3</v>
          </cell>
          <cell r="BF25">
            <v>3.9426713680152936E-3</v>
          </cell>
          <cell r="BG25">
            <v>1.8489600887234836E-3</v>
          </cell>
          <cell r="BH25">
            <v>4.9272250527598871E-4</v>
          </cell>
          <cell r="BI25">
            <v>-2.1470982136706507E-4</v>
          </cell>
          <cell r="BJ25">
            <v>-9.0592080272711151E-4</v>
          </cell>
          <cell r="BK25">
            <v>-1.4626601238647563E-3</v>
          </cell>
        </row>
        <row r="26">
          <cell r="A26" t="str">
            <v>Sweden</v>
          </cell>
          <cell r="F26">
            <v>5.080117798853756E-3</v>
          </cell>
          <cell r="G26">
            <v>4.9552631384235379E-3</v>
          </cell>
          <cell r="H26">
            <v>-1.5179260113473703E-4</v>
          </cell>
          <cell r="I26">
            <v>1.8798621007845018E-3</v>
          </cell>
          <cell r="J26">
            <v>8.1727391954149464E-3</v>
          </cell>
          <cell r="K26">
            <v>3.9220799787711425E-3</v>
          </cell>
          <cell r="L26">
            <v>4.5430014050464873E-3</v>
          </cell>
          <cell r="M26">
            <v>4.331452689119164E-4</v>
          </cell>
          <cell r="N26">
            <v>7.9218798757838549E-3</v>
          </cell>
          <cell r="O26">
            <v>8.3472581631205411E-3</v>
          </cell>
          <cell r="P26">
            <v>-2.5519127996461721E-3</v>
          </cell>
          <cell r="Q26">
            <v>-1.905674231237553E-3</v>
          </cell>
          <cell r="R26">
            <v>-1.9520093885626588E-3</v>
          </cell>
          <cell r="S26">
            <v>1.4998117251525667E-3</v>
          </cell>
          <cell r="T26">
            <v>6.5805240173655299E-4</v>
          </cell>
          <cell r="U26">
            <v>4.1516756359638585E-4</v>
          </cell>
          <cell r="V26">
            <v>2.4514318233892496E-4</v>
          </cell>
          <cell r="W26">
            <v>-4.4623367523310975E-5</v>
          </cell>
          <cell r="X26">
            <v>-3.4890742242910111E-4</v>
          </cell>
          <cell r="Y26">
            <v>-3.2854065909615482E-4</v>
          </cell>
          <cell r="Z26">
            <v>-3.3695201251282558E-4</v>
          </cell>
          <cell r="AA26">
            <v>-4.1526791059620649E-4</v>
          </cell>
          <cell r="AB26">
            <v>-3.1882625467316572E-4</v>
          </cell>
          <cell r="AC26">
            <v>2.6728102090554096E-3</v>
          </cell>
          <cell r="AD26">
            <v>2.2934774883491826E-3</v>
          </cell>
          <cell r="AE26">
            <v>2.261276050988803E-3</v>
          </cell>
          <cell r="AF26">
            <v>2.3151447952369786E-3</v>
          </cell>
          <cell r="AG26">
            <v>2.3293548719465207E-3</v>
          </cell>
          <cell r="AH26">
            <v>2.16616579768103E-3</v>
          </cell>
          <cell r="AI26">
            <v>2.0325360295241346E-3</v>
          </cell>
          <cell r="AJ26">
            <v>1.5569812712052933E-3</v>
          </cell>
          <cell r="AK26">
            <v>9.6348204242491242E-4</v>
          </cell>
          <cell r="AL26">
            <v>5.5327199980292896E-4</v>
          </cell>
          <cell r="AM26">
            <v>5.9507844952322309E-4</v>
          </cell>
          <cell r="AN26">
            <v>5.7161267837657626E-4</v>
          </cell>
          <cell r="AO26">
            <v>1.5620110398240072E-4</v>
          </cell>
          <cell r="AP26">
            <v>-6.0937650882664229E-5</v>
          </cell>
          <cell r="AQ26">
            <v>-4.8399649426222879E-4</v>
          </cell>
          <cell r="AR26">
            <v>-1.3082780778570502E-3</v>
          </cell>
          <cell r="AS26">
            <v>1.4982850002769332E-3</v>
          </cell>
          <cell r="AT26">
            <v>2.5814977032978526E-4</v>
          </cell>
          <cell r="AU26">
            <v>-3.1770437459543999E-4</v>
          </cell>
          <cell r="AV26">
            <v>-2.6838686920316324E-4</v>
          </cell>
          <cell r="AW26">
            <v>-7.9149039370252083E-4</v>
          </cell>
          <cell r="AX26">
            <v>-1.3721959490146096E-3</v>
          </cell>
          <cell r="AY26">
            <v>-1.7375556935788072E-3</v>
          </cell>
          <cell r="AZ26">
            <v>-1.6524857453995567E-3</v>
          </cell>
          <cell r="BA26">
            <v>-1.2060091691004082E-3</v>
          </cell>
          <cell r="BB26">
            <v>-7.5019386784036524E-4</v>
          </cell>
          <cell r="BC26">
            <v>-2.3028765900834358E-4</v>
          </cell>
          <cell r="BD26">
            <v>5.4451689799495107E-4</v>
          </cell>
          <cell r="BE26">
            <v>1.3092064809656634E-3</v>
          </cell>
          <cell r="BF26">
            <v>2.0350566081652754E-3</v>
          </cell>
          <cell r="BG26">
            <v>2.5267204741465932E-3</v>
          </cell>
          <cell r="BH26">
            <v>2.47934594586674E-3</v>
          </cell>
          <cell r="BI26">
            <v>2.1129527899714784E-3</v>
          </cell>
          <cell r="BJ26">
            <v>4.1087563310326924E-3</v>
          </cell>
          <cell r="BK26">
            <v>2.6995119012918067E-3</v>
          </cell>
        </row>
        <row r="27">
          <cell r="A27" t="str">
            <v>Slovenia</v>
          </cell>
          <cell r="F27">
            <v>-7.4043506779664092E-4</v>
          </cell>
          <cell r="G27">
            <v>5.5735446718625514E-3</v>
          </cell>
          <cell r="H27">
            <v>3.5735558891425434E-4</v>
          </cell>
          <cell r="I27">
            <v>-7.2310953053786875E-3</v>
          </cell>
          <cell r="J27">
            <v>3.1967422418249791E-2</v>
          </cell>
          <cell r="K27">
            <v>7.3990862946207159E-3</v>
          </cell>
          <cell r="L27">
            <v>-7.6579702555819029E-3</v>
          </cell>
          <cell r="M27">
            <v>-8.0361419452154026E-3</v>
          </cell>
          <cell r="N27">
            <v>3.8060846705685325E-3</v>
          </cell>
          <cell r="O27">
            <v>1.0037235475696793E-2</v>
          </cell>
          <cell r="P27">
            <v>-2.6464946792524868E-3</v>
          </cell>
          <cell r="Q27">
            <v>-3.4646260265221995E-3</v>
          </cell>
          <cell r="R27">
            <v>-2.740771104106865E-3</v>
          </cell>
          <cell r="S27">
            <v>-2.3433573901000537E-3</v>
          </cell>
          <cell r="T27">
            <v>-1.618700399467099E-3</v>
          </cell>
          <cell r="U27">
            <v>-3.2515566045132616E-4</v>
          </cell>
          <cell r="V27">
            <v>2.2110679586839765E-4</v>
          </cell>
          <cell r="W27">
            <v>8.4283855525058016E-4</v>
          </cell>
          <cell r="X27">
            <v>1.4941358588318465E-3</v>
          </cell>
          <cell r="Y27">
            <v>1.6877975482845198E-3</v>
          </cell>
          <cell r="Z27">
            <v>1.6614889904513763E-3</v>
          </cell>
          <cell r="AA27">
            <v>1.8727624246639429E-3</v>
          </cell>
          <cell r="AB27">
            <v>2.1528896703846279E-3</v>
          </cell>
          <cell r="AC27">
            <v>2.4122609678611795E-3</v>
          </cell>
          <cell r="AD27">
            <v>2.7554645128007316E-3</v>
          </cell>
          <cell r="AE27">
            <v>2.6588887308629516E-3</v>
          </cell>
          <cell r="AF27">
            <v>2.2974138380513764E-3</v>
          </cell>
          <cell r="AG27">
            <v>2.2674561190951792E-3</v>
          </cell>
          <cell r="AH27">
            <v>1.9795824246391369E-3</v>
          </cell>
          <cell r="AI27">
            <v>8.7159808801651195E-4</v>
          </cell>
          <cell r="AJ27">
            <v>-2.7852847080245269E-4</v>
          </cell>
          <cell r="AK27">
            <v>-1.3455276128673255E-3</v>
          </cell>
          <cell r="AL27">
            <v>-2.2436884268226542E-3</v>
          </cell>
          <cell r="AM27">
            <v>-2.0865082522327771E-3</v>
          </cell>
          <cell r="AN27">
            <v>-1.645718841206123E-3</v>
          </cell>
          <cell r="AO27">
            <v>-1.2963592882434538E-3</v>
          </cell>
          <cell r="AP27">
            <v>-1.1048600807638254E-3</v>
          </cell>
          <cell r="AQ27">
            <v>-7.8899306721647022E-4</v>
          </cell>
          <cell r="AR27">
            <v>-1.6546434881137273E-5</v>
          </cell>
          <cell r="AS27">
            <v>4.0336338841928665E-4</v>
          </cell>
          <cell r="AT27">
            <v>5.466473932129734E-4</v>
          </cell>
          <cell r="AU27">
            <v>1.3184206277994104E-3</v>
          </cell>
          <cell r="AV27">
            <v>2.035764884267488E-3</v>
          </cell>
          <cell r="AW27">
            <v>2.4060720941405656E-3</v>
          </cell>
          <cell r="AX27">
            <v>2.4949601908250685E-3</v>
          </cell>
          <cell r="AY27">
            <v>2.4583496466130672E-3</v>
          </cell>
          <cell r="AZ27">
            <v>2.3513401579049464E-3</v>
          </cell>
          <cell r="BA27">
            <v>2.4608935957013411E-3</v>
          </cell>
          <cell r="BB27">
            <v>2.3335132838362416E-3</v>
          </cell>
          <cell r="BC27">
            <v>2.5580963101405896E-3</v>
          </cell>
          <cell r="BD27">
            <v>3.1058864173174605E-3</v>
          </cell>
          <cell r="BE27">
            <v>2.7051328589642321E-3</v>
          </cell>
          <cell r="BF27">
            <v>1.851105407804976E-3</v>
          </cell>
          <cell r="BG27">
            <v>1.51000584763894E-3</v>
          </cell>
          <cell r="BH27">
            <v>1.0018043633102103E-3</v>
          </cell>
          <cell r="BI27">
            <v>4.3926242600278442E-4</v>
          </cell>
          <cell r="BJ27">
            <v>1.4639788804449161E-4</v>
          </cell>
          <cell r="BK27">
            <v>-3.2587294205832507E-4</v>
          </cell>
        </row>
        <row r="28">
          <cell r="A28" t="str">
            <v>Slovakia</v>
          </cell>
          <cell r="F28">
            <v>2.8118296358554673E-3</v>
          </cell>
          <cell r="G28">
            <v>2.5324596737461569E-3</v>
          </cell>
          <cell r="H28">
            <v>5.4332638499074992E-3</v>
          </cell>
          <cell r="I28">
            <v>9.0821928980677757E-3</v>
          </cell>
          <cell r="J28">
            <v>-9.9644577754798291E-5</v>
          </cell>
          <cell r="K28">
            <v>-1.7031604684152324E-3</v>
          </cell>
          <cell r="L28">
            <v>-3.8388022420177137E-5</v>
          </cell>
          <cell r="M28">
            <v>-8.819807065673535E-3</v>
          </cell>
          <cell r="N28">
            <v>2.4098043309834116E-2</v>
          </cell>
          <cell r="O28">
            <v>1.3121885763959229E-2</v>
          </cell>
          <cell r="P28">
            <v>-2.7253119374371915E-3</v>
          </cell>
          <cell r="Q28">
            <v>-3.9650884507985706E-3</v>
          </cell>
          <cell r="R28">
            <v>-3.9121115111625526E-3</v>
          </cell>
          <cell r="S28">
            <v>-2.2171229878749088E-3</v>
          </cell>
          <cell r="T28">
            <v>-1.1918638044184915E-3</v>
          </cell>
          <cell r="U28">
            <v>-6.6800832088598217E-4</v>
          </cell>
          <cell r="V28">
            <v>2.2654781551989522E-4</v>
          </cell>
          <cell r="W28">
            <v>7.5712782616532692E-4</v>
          </cell>
          <cell r="X28">
            <v>1.8700172563068662E-4</v>
          </cell>
          <cell r="Y28">
            <v>-7.0147662957120716E-4</v>
          </cell>
          <cell r="Z28">
            <v>-1.3440305032764721E-3</v>
          </cell>
          <cell r="AA28">
            <v>-1.9415690493203019E-3</v>
          </cell>
          <cell r="AB28">
            <v>-2.2295664347549149E-3</v>
          </cell>
          <cell r="AC28">
            <v>-2.3213847921194075E-3</v>
          </cell>
          <cell r="AD28">
            <v>-2.4038610690341189E-3</v>
          </cell>
          <cell r="AE28">
            <v>-2.3426477224333109E-3</v>
          </cell>
          <cell r="AF28">
            <v>-2.1447627734710872E-3</v>
          </cell>
          <cell r="AG28">
            <v>-2.3079568872629297E-3</v>
          </cell>
          <cell r="AH28">
            <v>-2.5356999107621903E-3</v>
          </cell>
          <cell r="AI28">
            <v>-2.826708337208661E-3</v>
          </cell>
          <cell r="AJ28">
            <v>-2.9598905019112554E-3</v>
          </cell>
          <cell r="AK28">
            <v>-2.4704177138318295E-3</v>
          </cell>
          <cell r="AL28">
            <v>-1.9523307209081686E-3</v>
          </cell>
          <cell r="AM28">
            <v>-1.5859035193658277E-3</v>
          </cell>
          <cell r="AN28">
            <v>-9.5944921075041822E-4</v>
          </cell>
          <cell r="AO28">
            <v>-2.7784880947900881E-5</v>
          </cell>
          <cell r="AP28">
            <v>8.9056552430166747E-4</v>
          </cell>
          <cell r="AQ28">
            <v>1.3744379807343332E-3</v>
          </cell>
          <cell r="AR28">
            <v>1.551800558166283E-3</v>
          </cell>
          <cell r="AS28">
            <v>1.7476190619625243E-3</v>
          </cell>
          <cell r="AT28">
            <v>1.9110011199741095E-3</v>
          </cell>
          <cell r="AU28">
            <v>2.1586097059007603E-3</v>
          </cell>
          <cell r="AV28">
            <v>2.0554764117155511E-3</v>
          </cell>
          <cell r="AW28">
            <v>1.8343244596787933E-3</v>
          </cell>
          <cell r="AX28">
            <v>2.2101944229733217E-3</v>
          </cell>
          <cell r="AY28">
            <v>2.8906548409031174E-3</v>
          </cell>
          <cell r="AZ28">
            <v>3.5646414222401113E-3</v>
          </cell>
          <cell r="BA28">
            <v>4.3183343122070728E-3</v>
          </cell>
          <cell r="BB28">
            <v>4.8075060667338576E-3</v>
          </cell>
          <cell r="BC28">
            <v>4.935979824111536E-3</v>
          </cell>
          <cell r="BD28">
            <v>5.4054157796628033E-3</v>
          </cell>
          <cell r="BE28">
            <v>5.6983338554774665E-3</v>
          </cell>
          <cell r="BF28">
            <v>5.8783095829866294E-3</v>
          </cell>
          <cell r="BG28">
            <v>6.2801557450224976E-3</v>
          </cell>
          <cell r="BH28">
            <v>6.1584773889997724E-3</v>
          </cell>
          <cell r="BI28">
            <v>5.9680646230646506E-3</v>
          </cell>
          <cell r="BJ28">
            <v>5.3090200444019242E-3</v>
          </cell>
          <cell r="BK28">
            <v>4.0233568534937536E-3</v>
          </cell>
        </row>
        <row r="29">
          <cell r="A29" t="str">
            <v>United Kingdom</v>
          </cell>
          <cell r="F29">
            <v>2.8716816418755033E-3</v>
          </cell>
          <cell r="G29">
            <v>1.4285635961541325E-3</v>
          </cell>
          <cell r="H29">
            <v>1.7386240720180606E-3</v>
          </cell>
          <cell r="I29">
            <v>4.1269264836890328E-3</v>
          </cell>
          <cell r="J29">
            <v>-2.0313851236629198E-4</v>
          </cell>
          <cell r="K29">
            <v>4.0839586486813906E-4</v>
          </cell>
          <cell r="L29">
            <v>2.7647042459642037E-4</v>
          </cell>
          <cell r="M29">
            <v>1.7396633975315371E-5</v>
          </cell>
          <cell r="N29">
            <v>3.5090184981910428E-4</v>
          </cell>
          <cell r="O29">
            <v>1.2420306930856972E-3</v>
          </cell>
          <cell r="P29">
            <v>1.0115248109910588E-3</v>
          </cell>
          <cell r="Q29">
            <v>2.1365428200200359E-4</v>
          </cell>
          <cell r="R29">
            <v>-3.9492104931612368E-4</v>
          </cell>
          <cell r="S29">
            <v>-1.0060253189338171E-3</v>
          </cell>
          <cell r="T29">
            <v>-2.8941196179459909E-4</v>
          </cell>
          <cell r="U29">
            <v>6.7061393171942657E-4</v>
          </cell>
          <cell r="V29">
            <v>4.5493356850300355E-4</v>
          </cell>
          <cell r="W29">
            <v>2.1327923231180483E-4</v>
          </cell>
          <cell r="X29">
            <v>-1.00609945007353E-3</v>
          </cell>
          <cell r="Y29">
            <v>-8.1318911632051591E-4</v>
          </cell>
          <cell r="Z29">
            <v>-3.9414204204760205E-4</v>
          </cell>
          <cell r="AA29">
            <v>2.0905062769284383E-5</v>
          </cell>
          <cell r="AB29">
            <v>3.7790941161126303E-4</v>
          </cell>
          <cell r="AC29">
            <v>6.9998286216365897E-4</v>
          </cell>
          <cell r="AD29">
            <v>9.5990406832783398E-4</v>
          </cell>
          <cell r="AE29">
            <v>1.3060538253420791E-3</v>
          </cell>
          <cell r="AF29">
            <v>1.851205352457084E-3</v>
          </cell>
          <cell r="AG29">
            <v>2.0810544924213664E-3</v>
          </cell>
          <cell r="AH29">
            <v>2.0475651567914014E-3</v>
          </cell>
          <cell r="AI29">
            <v>1.9781444566370574E-3</v>
          </cell>
          <cell r="AJ29">
            <v>1.7725555556877221E-3</v>
          </cell>
          <cell r="AK29">
            <v>1.5724088559886655E-3</v>
          </cell>
          <cell r="AL29">
            <v>1.3139645663195047E-3</v>
          </cell>
          <cell r="AM29">
            <v>1.1541604857349098E-3</v>
          </cell>
          <cell r="AN29">
            <v>9.5399032290781653E-4</v>
          </cell>
          <cell r="AO29">
            <v>5.4976050123835404E-4</v>
          </cell>
          <cell r="AP29">
            <v>3.5271911154059884E-4</v>
          </cell>
          <cell r="AQ29">
            <v>2.4806134931853682E-4</v>
          </cell>
          <cell r="AR29">
            <v>1.6617820282275575E-4</v>
          </cell>
          <cell r="AS29">
            <v>1.6890195204973685E-4</v>
          </cell>
          <cell r="AT29">
            <v>1.4406774685658894E-4</v>
          </cell>
          <cell r="AU29">
            <v>1.4546822215265591E-4</v>
          </cell>
          <cell r="AV29">
            <v>3.5921961132437321E-4</v>
          </cell>
          <cell r="AW29">
            <v>5.0411389014283188E-4</v>
          </cell>
          <cell r="AX29">
            <v>4.4555873755637733E-4</v>
          </cell>
          <cell r="AY29">
            <v>2.8786574754198989E-4</v>
          </cell>
          <cell r="AZ29">
            <v>2.17778869279037E-4</v>
          </cell>
          <cell r="BA29">
            <v>3.3214942544009402E-4</v>
          </cell>
          <cell r="BB29">
            <v>4.8665074077472616E-4</v>
          </cell>
          <cell r="BC29">
            <v>6.1865028808396119E-4</v>
          </cell>
          <cell r="BD29">
            <v>8.0331601971090467E-4</v>
          </cell>
          <cell r="BE29">
            <v>8.8198608843081635E-4</v>
          </cell>
          <cell r="BF29">
            <v>9.1638116923942919E-4</v>
          </cell>
          <cell r="BG29">
            <v>8.1923126908679887E-4</v>
          </cell>
          <cell r="BH29">
            <v>5.3633160956435355E-4</v>
          </cell>
          <cell r="BI29">
            <v>3.2059007869698051E-4</v>
          </cell>
          <cell r="BJ29">
            <v>1.0856818144169917E-4</v>
          </cell>
          <cell r="BK29">
            <v>-2.3764891146328786E-5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ksheet"/>
      <sheetName val="DEU"/>
    </sheetNames>
    <sheetDataSet>
      <sheetData sheetId="0">
        <row r="1">
          <cell r="A1" t="str">
            <v>COUNTRY</v>
          </cell>
          <cell r="AK1" t="str">
            <v>FWD_INFL_5Y5Y</v>
          </cell>
        </row>
        <row r="2">
          <cell r="A2" t="str">
            <v>AUT</v>
          </cell>
          <cell r="AK2">
            <v>2.1578473684211001</v>
          </cell>
        </row>
        <row r="3">
          <cell r="A3" t="str">
            <v>AUT</v>
          </cell>
        </row>
        <row r="4">
          <cell r="A4" t="str">
            <v>AUT</v>
          </cell>
        </row>
        <row r="5">
          <cell r="A5" t="str">
            <v>AUT</v>
          </cell>
        </row>
        <row r="6">
          <cell r="A6" t="str">
            <v>AUT</v>
          </cell>
        </row>
        <row r="7">
          <cell r="A7" t="str">
            <v>AUT</v>
          </cell>
        </row>
        <row r="8">
          <cell r="A8" t="str">
            <v>AUT</v>
          </cell>
        </row>
        <row r="9">
          <cell r="A9" t="str">
            <v>AUT</v>
          </cell>
        </row>
        <row r="10">
          <cell r="A10" t="str">
            <v>AUT</v>
          </cell>
        </row>
        <row r="11">
          <cell r="A11" t="str">
            <v>AUT</v>
          </cell>
        </row>
        <row r="12">
          <cell r="A12" t="str">
            <v>AUT</v>
          </cell>
        </row>
        <row r="13">
          <cell r="A13" t="str">
            <v>AUT</v>
          </cell>
        </row>
        <row r="14">
          <cell r="A14" t="str">
            <v>AUT</v>
          </cell>
        </row>
        <row r="15">
          <cell r="A15" t="str">
            <v>AUT</v>
          </cell>
        </row>
        <row r="16">
          <cell r="A16" t="str">
            <v>AUT</v>
          </cell>
        </row>
        <row r="17">
          <cell r="A17" t="str">
            <v>AUT</v>
          </cell>
        </row>
        <row r="18">
          <cell r="A18" t="str">
            <v>AUT</v>
          </cell>
        </row>
        <row r="19">
          <cell r="A19" t="str">
            <v>AUT</v>
          </cell>
        </row>
        <row r="20">
          <cell r="A20" t="str">
            <v>AUT</v>
          </cell>
        </row>
        <row r="21">
          <cell r="A21" t="str">
            <v>AUT</v>
          </cell>
        </row>
        <row r="22">
          <cell r="A22" t="str">
            <v>AUT</v>
          </cell>
        </row>
        <row r="23">
          <cell r="A23" t="str">
            <v>AUT</v>
          </cell>
        </row>
        <row r="24">
          <cell r="A24" t="str">
            <v>AUT</v>
          </cell>
        </row>
        <row r="25">
          <cell r="A25" t="str">
            <v>AUT</v>
          </cell>
        </row>
        <row r="26">
          <cell r="A26" t="str">
            <v>AUT</v>
          </cell>
        </row>
        <row r="27">
          <cell r="A27" t="str">
            <v>AUT</v>
          </cell>
        </row>
        <row r="28">
          <cell r="A28" t="str">
            <v>AUT</v>
          </cell>
        </row>
        <row r="29">
          <cell r="A29" t="str">
            <v>AUT</v>
          </cell>
        </row>
        <row r="30">
          <cell r="A30" t="str">
            <v>AUT</v>
          </cell>
        </row>
        <row r="31">
          <cell r="A31" t="str">
            <v>AUT</v>
          </cell>
        </row>
        <row r="32">
          <cell r="A32" t="str">
            <v>AUT</v>
          </cell>
        </row>
        <row r="33">
          <cell r="A33" t="str">
            <v>AUT</v>
          </cell>
        </row>
        <row r="34">
          <cell r="A34" t="str">
            <v>AUT</v>
          </cell>
        </row>
        <row r="35">
          <cell r="A35" t="str">
            <v>AUT</v>
          </cell>
        </row>
        <row r="36">
          <cell r="A36" t="str">
            <v>AUT</v>
          </cell>
        </row>
        <row r="37">
          <cell r="A37" t="str">
            <v>AUT</v>
          </cell>
        </row>
        <row r="38">
          <cell r="A38" t="str">
            <v>AUT</v>
          </cell>
        </row>
        <row r="39">
          <cell r="A39" t="str">
            <v>AUT</v>
          </cell>
        </row>
        <row r="40">
          <cell r="A40" t="str">
            <v>AUT</v>
          </cell>
        </row>
        <row r="41">
          <cell r="A41" t="str">
            <v>AUT</v>
          </cell>
        </row>
        <row r="42">
          <cell r="A42" t="str">
            <v>AUT</v>
          </cell>
        </row>
        <row r="43">
          <cell r="A43" t="str">
            <v>AUT</v>
          </cell>
        </row>
        <row r="44">
          <cell r="A44" t="str">
            <v>AUT</v>
          </cell>
        </row>
        <row r="45">
          <cell r="A45" t="str">
            <v>AUT</v>
          </cell>
        </row>
        <row r="46">
          <cell r="A46" t="str">
            <v>AUT</v>
          </cell>
        </row>
        <row r="47">
          <cell r="A47" t="str">
            <v>AUT</v>
          </cell>
        </row>
        <row r="48">
          <cell r="A48" t="str">
            <v>AUT</v>
          </cell>
        </row>
        <row r="49">
          <cell r="A49" t="str">
            <v>AUT</v>
          </cell>
        </row>
        <row r="50">
          <cell r="A50" t="str">
            <v>AUT</v>
          </cell>
        </row>
        <row r="51">
          <cell r="A51" t="str">
            <v>BEL</v>
          </cell>
          <cell r="AK51">
            <v>2.1578473684211001</v>
          </cell>
        </row>
        <row r="52">
          <cell r="A52" t="str">
            <v>BEL</v>
          </cell>
        </row>
        <row r="53">
          <cell r="A53" t="str">
            <v>BEL</v>
          </cell>
        </row>
        <row r="54">
          <cell r="A54" t="str">
            <v>BEL</v>
          </cell>
        </row>
        <row r="55">
          <cell r="A55" t="str">
            <v>BEL</v>
          </cell>
        </row>
        <row r="56">
          <cell r="A56" t="str">
            <v>BEL</v>
          </cell>
        </row>
        <row r="57">
          <cell r="A57" t="str">
            <v>BEL</v>
          </cell>
        </row>
        <row r="58">
          <cell r="A58" t="str">
            <v>BEL</v>
          </cell>
        </row>
        <row r="59">
          <cell r="A59" t="str">
            <v>BEL</v>
          </cell>
        </row>
        <row r="60">
          <cell r="A60" t="str">
            <v>BEL</v>
          </cell>
        </row>
        <row r="61">
          <cell r="A61" t="str">
            <v>BEL</v>
          </cell>
        </row>
        <row r="62">
          <cell r="A62" t="str">
            <v>BEL</v>
          </cell>
        </row>
        <row r="63">
          <cell r="A63" t="str">
            <v>BEL</v>
          </cell>
        </row>
        <row r="64">
          <cell r="A64" t="str">
            <v>BEL</v>
          </cell>
        </row>
        <row r="65">
          <cell r="A65" t="str">
            <v>BEL</v>
          </cell>
        </row>
        <row r="66">
          <cell r="A66" t="str">
            <v>BEL</v>
          </cell>
        </row>
        <row r="67">
          <cell r="A67" t="str">
            <v>BEL</v>
          </cell>
        </row>
        <row r="68">
          <cell r="A68" t="str">
            <v>BEL</v>
          </cell>
        </row>
        <row r="69">
          <cell r="A69" t="str">
            <v>BEL</v>
          </cell>
        </row>
        <row r="70">
          <cell r="A70" t="str">
            <v>BEL</v>
          </cell>
        </row>
        <row r="71">
          <cell r="A71" t="str">
            <v>BEL</v>
          </cell>
        </row>
        <row r="72">
          <cell r="A72" t="str">
            <v>BEL</v>
          </cell>
        </row>
        <row r="73">
          <cell r="A73" t="str">
            <v>BEL</v>
          </cell>
        </row>
        <row r="74">
          <cell r="A74" t="str">
            <v>BEL</v>
          </cell>
        </row>
        <row r="75">
          <cell r="A75" t="str">
            <v>BEL</v>
          </cell>
        </row>
        <row r="76">
          <cell r="A76" t="str">
            <v>BEL</v>
          </cell>
        </row>
        <row r="77">
          <cell r="A77" t="str">
            <v>BEL</v>
          </cell>
        </row>
        <row r="78">
          <cell r="A78" t="str">
            <v>BEL</v>
          </cell>
        </row>
        <row r="79">
          <cell r="A79" t="str">
            <v>BEL</v>
          </cell>
        </row>
        <row r="80">
          <cell r="A80" t="str">
            <v>BEL</v>
          </cell>
        </row>
        <row r="81">
          <cell r="A81" t="str">
            <v>BEL</v>
          </cell>
        </row>
        <row r="82">
          <cell r="A82" t="str">
            <v>BEL</v>
          </cell>
        </row>
        <row r="83">
          <cell r="A83" t="str">
            <v>BEL</v>
          </cell>
        </row>
        <row r="84">
          <cell r="A84" t="str">
            <v>BEL</v>
          </cell>
        </row>
        <row r="85">
          <cell r="A85" t="str">
            <v>BEL</v>
          </cell>
        </row>
        <row r="86">
          <cell r="A86" t="str">
            <v>BEL</v>
          </cell>
        </row>
        <row r="87">
          <cell r="A87" t="str">
            <v>BEL</v>
          </cell>
        </row>
        <row r="88">
          <cell r="A88" t="str">
            <v>BEL</v>
          </cell>
        </row>
        <row r="89">
          <cell r="A89" t="str">
            <v>BEL</v>
          </cell>
        </row>
        <row r="90">
          <cell r="A90" t="str">
            <v>BEL</v>
          </cell>
        </row>
        <row r="91">
          <cell r="A91" t="str">
            <v>BEL</v>
          </cell>
        </row>
        <row r="92">
          <cell r="A92" t="str">
            <v>BEL</v>
          </cell>
        </row>
        <row r="93">
          <cell r="A93" t="str">
            <v>BEL</v>
          </cell>
        </row>
        <row r="94">
          <cell r="A94" t="str">
            <v>BEL</v>
          </cell>
        </row>
        <row r="95">
          <cell r="A95" t="str">
            <v>BEL</v>
          </cell>
        </row>
        <row r="96">
          <cell r="A96" t="str">
            <v>BEL</v>
          </cell>
        </row>
        <row r="97">
          <cell r="A97" t="str">
            <v>BEL</v>
          </cell>
        </row>
        <row r="98">
          <cell r="A98" t="str">
            <v>BEL</v>
          </cell>
        </row>
        <row r="99">
          <cell r="A99" t="str">
            <v>BEL</v>
          </cell>
        </row>
        <row r="100">
          <cell r="A100" t="str">
            <v>BGR</v>
          </cell>
          <cell r="AK100">
            <v>2.1578473684211001</v>
          </cell>
        </row>
        <row r="101">
          <cell r="A101" t="str">
            <v>BGR</v>
          </cell>
        </row>
        <row r="102">
          <cell r="A102" t="str">
            <v>BGR</v>
          </cell>
        </row>
        <row r="103">
          <cell r="A103" t="str">
            <v>BGR</v>
          </cell>
        </row>
        <row r="104">
          <cell r="A104" t="str">
            <v>BGR</v>
          </cell>
        </row>
        <row r="105">
          <cell r="A105" t="str">
            <v>BGR</v>
          </cell>
        </row>
        <row r="106">
          <cell r="A106" t="str">
            <v>BGR</v>
          </cell>
        </row>
        <row r="107">
          <cell r="A107" t="str">
            <v>BGR</v>
          </cell>
        </row>
        <row r="108">
          <cell r="A108" t="str">
            <v>BGR</v>
          </cell>
        </row>
        <row r="109">
          <cell r="A109" t="str">
            <v>BGR</v>
          </cell>
        </row>
        <row r="110">
          <cell r="A110" t="str">
            <v>BGR</v>
          </cell>
        </row>
        <row r="111">
          <cell r="A111" t="str">
            <v>BGR</v>
          </cell>
        </row>
        <row r="112">
          <cell r="A112" t="str">
            <v>BGR</v>
          </cell>
        </row>
        <row r="113">
          <cell r="A113" t="str">
            <v>BGR</v>
          </cell>
        </row>
        <row r="114">
          <cell r="A114" t="str">
            <v>BGR</v>
          </cell>
        </row>
        <row r="115">
          <cell r="A115" t="str">
            <v>BGR</v>
          </cell>
        </row>
        <row r="116">
          <cell r="A116" t="str">
            <v>BGR</v>
          </cell>
        </row>
        <row r="117">
          <cell r="A117" t="str">
            <v>BGR</v>
          </cell>
        </row>
        <row r="118">
          <cell r="A118" t="str">
            <v>BGR</v>
          </cell>
        </row>
        <row r="119">
          <cell r="A119" t="str">
            <v>BGR</v>
          </cell>
        </row>
        <row r="120">
          <cell r="A120" t="str">
            <v>BGR</v>
          </cell>
        </row>
        <row r="121">
          <cell r="A121" t="str">
            <v>BGR</v>
          </cell>
        </row>
        <row r="122">
          <cell r="A122" t="str">
            <v>BGR</v>
          </cell>
        </row>
        <row r="123">
          <cell r="A123" t="str">
            <v>BGR</v>
          </cell>
        </row>
        <row r="124">
          <cell r="A124" t="str">
            <v>BGR</v>
          </cell>
        </row>
        <row r="125">
          <cell r="A125" t="str">
            <v>BGR</v>
          </cell>
        </row>
        <row r="126">
          <cell r="A126" t="str">
            <v>BGR</v>
          </cell>
        </row>
        <row r="127">
          <cell r="A127" t="str">
            <v>BGR</v>
          </cell>
        </row>
        <row r="128">
          <cell r="A128" t="str">
            <v>BGR</v>
          </cell>
        </row>
        <row r="129">
          <cell r="A129" t="str">
            <v>BGR</v>
          </cell>
        </row>
        <row r="130">
          <cell r="A130" t="str">
            <v>BGR</v>
          </cell>
        </row>
        <row r="131">
          <cell r="A131" t="str">
            <v>BGR</v>
          </cell>
        </row>
        <row r="132">
          <cell r="A132" t="str">
            <v>BGR</v>
          </cell>
        </row>
        <row r="133">
          <cell r="A133" t="str">
            <v>BGR</v>
          </cell>
        </row>
        <row r="134">
          <cell r="A134" t="str">
            <v>BGR</v>
          </cell>
        </row>
        <row r="135">
          <cell r="A135" t="str">
            <v>BGR</v>
          </cell>
        </row>
        <row r="136">
          <cell r="A136" t="str">
            <v>BGR</v>
          </cell>
        </row>
        <row r="137">
          <cell r="A137" t="str">
            <v>BGR</v>
          </cell>
        </row>
        <row r="138">
          <cell r="A138" t="str">
            <v>BGR</v>
          </cell>
        </row>
        <row r="139">
          <cell r="A139" t="str">
            <v>BGR</v>
          </cell>
        </row>
        <row r="140">
          <cell r="A140" t="str">
            <v>BGR</v>
          </cell>
        </row>
        <row r="141">
          <cell r="A141" t="str">
            <v>BGR</v>
          </cell>
        </row>
        <row r="142">
          <cell r="A142" t="str">
            <v>BGR</v>
          </cell>
        </row>
        <row r="143">
          <cell r="A143" t="str">
            <v>BGR</v>
          </cell>
        </row>
        <row r="144">
          <cell r="A144" t="str">
            <v>BGR</v>
          </cell>
        </row>
        <row r="145">
          <cell r="A145" t="str">
            <v>BGR</v>
          </cell>
        </row>
        <row r="146">
          <cell r="A146" t="str">
            <v>BGR</v>
          </cell>
        </row>
        <row r="147">
          <cell r="A147" t="str">
            <v>BGR</v>
          </cell>
        </row>
        <row r="148">
          <cell r="A148" t="str">
            <v>BGR</v>
          </cell>
        </row>
        <row r="149">
          <cell r="A149" t="str">
            <v>CYP</v>
          </cell>
          <cell r="AK149">
            <v>2.1578473684211001</v>
          </cell>
        </row>
        <row r="150">
          <cell r="A150" t="str">
            <v>CYP</v>
          </cell>
        </row>
        <row r="151">
          <cell r="A151" t="str">
            <v>CYP</v>
          </cell>
        </row>
        <row r="152">
          <cell r="A152" t="str">
            <v>CYP</v>
          </cell>
        </row>
        <row r="153">
          <cell r="A153" t="str">
            <v>CYP</v>
          </cell>
        </row>
        <row r="154">
          <cell r="A154" t="str">
            <v>CYP</v>
          </cell>
        </row>
        <row r="155">
          <cell r="A155" t="str">
            <v>CYP</v>
          </cell>
        </row>
        <row r="156">
          <cell r="A156" t="str">
            <v>CYP</v>
          </cell>
        </row>
        <row r="157">
          <cell r="A157" t="str">
            <v>CYP</v>
          </cell>
        </row>
        <row r="158">
          <cell r="A158" t="str">
            <v>CYP</v>
          </cell>
        </row>
        <row r="159">
          <cell r="A159" t="str">
            <v>CYP</v>
          </cell>
        </row>
        <row r="160">
          <cell r="A160" t="str">
            <v>CYP</v>
          </cell>
        </row>
        <row r="161">
          <cell r="A161" t="str">
            <v>CYP</v>
          </cell>
        </row>
        <row r="162">
          <cell r="A162" t="str">
            <v>CYP</v>
          </cell>
        </row>
        <row r="163">
          <cell r="A163" t="str">
            <v>CYP</v>
          </cell>
        </row>
        <row r="164">
          <cell r="A164" t="str">
            <v>CYP</v>
          </cell>
        </row>
        <row r="165">
          <cell r="A165" t="str">
            <v>CYP</v>
          </cell>
        </row>
        <row r="166">
          <cell r="A166" t="str">
            <v>CYP</v>
          </cell>
        </row>
        <row r="167">
          <cell r="A167" t="str">
            <v>CYP</v>
          </cell>
        </row>
        <row r="168">
          <cell r="A168" t="str">
            <v>CYP</v>
          </cell>
        </row>
        <row r="169">
          <cell r="A169" t="str">
            <v>CYP</v>
          </cell>
        </row>
        <row r="170">
          <cell r="A170" t="str">
            <v>CYP</v>
          </cell>
        </row>
        <row r="171">
          <cell r="A171" t="str">
            <v>CYP</v>
          </cell>
        </row>
        <row r="172">
          <cell r="A172" t="str">
            <v>CYP</v>
          </cell>
        </row>
        <row r="173">
          <cell r="A173" t="str">
            <v>CYP</v>
          </cell>
        </row>
        <row r="174">
          <cell r="A174" t="str">
            <v>CYP</v>
          </cell>
        </row>
        <row r="175">
          <cell r="A175" t="str">
            <v>CYP</v>
          </cell>
        </row>
        <row r="176">
          <cell r="A176" t="str">
            <v>CYP</v>
          </cell>
        </row>
        <row r="177">
          <cell r="A177" t="str">
            <v>CYP</v>
          </cell>
        </row>
        <row r="178">
          <cell r="A178" t="str">
            <v>CYP</v>
          </cell>
        </row>
        <row r="179">
          <cell r="A179" t="str">
            <v>CYP</v>
          </cell>
        </row>
        <row r="180">
          <cell r="A180" t="str">
            <v>CYP</v>
          </cell>
        </row>
        <row r="181">
          <cell r="A181" t="str">
            <v>CYP</v>
          </cell>
        </row>
        <row r="182">
          <cell r="A182" t="str">
            <v>CYP</v>
          </cell>
        </row>
        <row r="183">
          <cell r="A183" t="str">
            <v>CYP</v>
          </cell>
        </row>
        <row r="184">
          <cell r="A184" t="str">
            <v>CYP</v>
          </cell>
        </row>
        <row r="185">
          <cell r="A185" t="str">
            <v>CYP</v>
          </cell>
        </row>
        <row r="186">
          <cell r="A186" t="str">
            <v>CYP</v>
          </cell>
        </row>
        <row r="187">
          <cell r="A187" t="str">
            <v>CYP</v>
          </cell>
        </row>
        <row r="188">
          <cell r="A188" t="str">
            <v>CYP</v>
          </cell>
        </row>
        <row r="189">
          <cell r="A189" t="str">
            <v>CYP</v>
          </cell>
        </row>
        <row r="190">
          <cell r="A190" t="str">
            <v>CYP</v>
          </cell>
        </row>
        <row r="191">
          <cell r="A191" t="str">
            <v>CYP</v>
          </cell>
        </row>
        <row r="192">
          <cell r="A192" t="str">
            <v>CYP</v>
          </cell>
        </row>
        <row r="193">
          <cell r="A193" t="str">
            <v>CYP</v>
          </cell>
        </row>
        <row r="194">
          <cell r="A194" t="str">
            <v>CYP</v>
          </cell>
        </row>
        <row r="195">
          <cell r="A195" t="str">
            <v>CYP</v>
          </cell>
        </row>
        <row r="196">
          <cell r="A196" t="str">
            <v>CYP</v>
          </cell>
        </row>
        <row r="197">
          <cell r="A197" t="str">
            <v>CYP</v>
          </cell>
        </row>
        <row r="198">
          <cell r="A198" t="str">
            <v>CZE</v>
          </cell>
          <cell r="AK198">
            <v>2.1578473684211001</v>
          </cell>
        </row>
        <row r="199">
          <cell r="A199" t="str">
            <v>CZE</v>
          </cell>
        </row>
        <row r="200">
          <cell r="A200" t="str">
            <v>CZE</v>
          </cell>
        </row>
        <row r="201">
          <cell r="A201" t="str">
            <v>CZE</v>
          </cell>
        </row>
        <row r="202">
          <cell r="A202" t="str">
            <v>CZE</v>
          </cell>
        </row>
        <row r="203">
          <cell r="A203" t="str">
            <v>CZE</v>
          </cell>
        </row>
        <row r="204">
          <cell r="A204" t="str">
            <v>CZE</v>
          </cell>
        </row>
        <row r="205">
          <cell r="A205" t="str">
            <v>CZE</v>
          </cell>
        </row>
        <row r="206">
          <cell r="A206" t="str">
            <v>CZE</v>
          </cell>
        </row>
        <row r="207">
          <cell r="A207" t="str">
            <v>CZE</v>
          </cell>
        </row>
        <row r="208">
          <cell r="A208" t="str">
            <v>CZE</v>
          </cell>
        </row>
        <row r="209">
          <cell r="A209" t="str">
            <v>CZE</v>
          </cell>
        </row>
        <row r="210">
          <cell r="A210" t="str">
            <v>CZE</v>
          </cell>
        </row>
        <row r="211">
          <cell r="A211" t="str">
            <v>CZE</v>
          </cell>
        </row>
        <row r="212">
          <cell r="A212" t="str">
            <v>CZE</v>
          </cell>
        </row>
        <row r="213">
          <cell r="A213" t="str">
            <v>CZE</v>
          </cell>
        </row>
        <row r="214">
          <cell r="A214" t="str">
            <v>CZE</v>
          </cell>
        </row>
        <row r="215">
          <cell r="A215" t="str">
            <v>CZE</v>
          </cell>
        </row>
        <row r="216">
          <cell r="A216" t="str">
            <v>CZE</v>
          </cell>
        </row>
        <row r="217">
          <cell r="A217" t="str">
            <v>CZE</v>
          </cell>
        </row>
        <row r="218">
          <cell r="A218" t="str">
            <v>CZE</v>
          </cell>
        </row>
        <row r="219">
          <cell r="A219" t="str">
            <v>CZE</v>
          </cell>
        </row>
        <row r="220">
          <cell r="A220" t="str">
            <v>CZE</v>
          </cell>
        </row>
        <row r="221">
          <cell r="A221" t="str">
            <v>CZE</v>
          </cell>
        </row>
        <row r="222">
          <cell r="A222" t="str">
            <v>CZE</v>
          </cell>
        </row>
        <row r="223">
          <cell r="A223" t="str">
            <v>CZE</v>
          </cell>
        </row>
        <row r="224">
          <cell r="A224" t="str">
            <v>CZE</v>
          </cell>
        </row>
        <row r="225">
          <cell r="A225" t="str">
            <v>CZE</v>
          </cell>
        </row>
        <row r="226">
          <cell r="A226" t="str">
            <v>CZE</v>
          </cell>
        </row>
        <row r="227">
          <cell r="A227" t="str">
            <v>CZE</v>
          </cell>
        </row>
        <row r="228">
          <cell r="A228" t="str">
            <v>CZE</v>
          </cell>
        </row>
        <row r="229">
          <cell r="A229" t="str">
            <v>CZE</v>
          </cell>
        </row>
        <row r="230">
          <cell r="A230" t="str">
            <v>CZE</v>
          </cell>
        </row>
        <row r="231">
          <cell r="A231" t="str">
            <v>CZE</v>
          </cell>
        </row>
        <row r="232">
          <cell r="A232" t="str">
            <v>CZE</v>
          </cell>
        </row>
        <row r="233">
          <cell r="A233" t="str">
            <v>CZE</v>
          </cell>
        </row>
        <row r="234">
          <cell r="A234" t="str">
            <v>CZE</v>
          </cell>
        </row>
        <row r="235">
          <cell r="A235" t="str">
            <v>CZE</v>
          </cell>
        </row>
        <row r="236">
          <cell r="A236" t="str">
            <v>CZE</v>
          </cell>
        </row>
        <row r="237">
          <cell r="A237" t="str">
            <v>CZE</v>
          </cell>
        </row>
        <row r="238">
          <cell r="A238" t="str">
            <v>CZE</v>
          </cell>
        </row>
        <row r="239">
          <cell r="A239" t="str">
            <v>CZE</v>
          </cell>
        </row>
        <row r="240">
          <cell r="A240" t="str">
            <v>CZE</v>
          </cell>
        </row>
        <row r="241">
          <cell r="A241" t="str">
            <v>CZE</v>
          </cell>
        </row>
        <row r="242">
          <cell r="A242" t="str">
            <v>CZE</v>
          </cell>
        </row>
        <row r="243">
          <cell r="A243" t="str">
            <v>CZE</v>
          </cell>
        </row>
        <row r="244">
          <cell r="A244" t="str">
            <v>CZE</v>
          </cell>
        </row>
        <row r="245">
          <cell r="A245" t="str">
            <v>CZE</v>
          </cell>
        </row>
        <row r="246">
          <cell r="A246" t="str">
            <v>CZE</v>
          </cell>
        </row>
        <row r="247">
          <cell r="A247" t="str">
            <v>DEU</v>
          </cell>
          <cell r="AK247">
            <v>2.1578473684211001</v>
          </cell>
        </row>
        <row r="248">
          <cell r="A248" t="str">
            <v>DEU</v>
          </cell>
        </row>
        <row r="249">
          <cell r="A249" t="str">
            <v>DEU</v>
          </cell>
        </row>
        <row r="250">
          <cell r="A250" t="str">
            <v>DEU</v>
          </cell>
        </row>
        <row r="251">
          <cell r="A251" t="str">
            <v>DEU</v>
          </cell>
        </row>
        <row r="252">
          <cell r="A252" t="str">
            <v>DEU</v>
          </cell>
        </row>
        <row r="253">
          <cell r="A253" t="str">
            <v>DEU</v>
          </cell>
        </row>
        <row r="254">
          <cell r="A254" t="str">
            <v>DEU</v>
          </cell>
        </row>
        <row r="255">
          <cell r="A255" t="str">
            <v>DEU</v>
          </cell>
        </row>
        <row r="256">
          <cell r="A256" t="str">
            <v>DEU</v>
          </cell>
        </row>
        <row r="257">
          <cell r="A257" t="str">
            <v>DEU</v>
          </cell>
        </row>
        <row r="258">
          <cell r="A258" t="str">
            <v>DEU</v>
          </cell>
        </row>
        <row r="259">
          <cell r="A259" t="str">
            <v>DEU</v>
          </cell>
        </row>
        <row r="260">
          <cell r="A260" t="str">
            <v>DEU</v>
          </cell>
        </row>
        <row r="261">
          <cell r="A261" t="str">
            <v>DEU</v>
          </cell>
        </row>
        <row r="262">
          <cell r="A262" t="str">
            <v>DEU</v>
          </cell>
        </row>
        <row r="263">
          <cell r="A263" t="str">
            <v>DEU</v>
          </cell>
        </row>
        <row r="264">
          <cell r="A264" t="str">
            <v>DEU</v>
          </cell>
        </row>
        <row r="265">
          <cell r="A265" t="str">
            <v>DEU</v>
          </cell>
        </row>
        <row r="266">
          <cell r="A266" t="str">
            <v>DEU</v>
          </cell>
        </row>
        <row r="267">
          <cell r="A267" t="str">
            <v>DEU</v>
          </cell>
        </row>
        <row r="268">
          <cell r="A268" t="str">
            <v>DEU</v>
          </cell>
        </row>
        <row r="269">
          <cell r="A269" t="str">
            <v>DEU</v>
          </cell>
        </row>
        <row r="270">
          <cell r="A270" t="str">
            <v>DEU</v>
          </cell>
        </row>
        <row r="271">
          <cell r="A271" t="str">
            <v>DEU</v>
          </cell>
        </row>
        <row r="272">
          <cell r="A272" t="str">
            <v>DEU</v>
          </cell>
        </row>
        <row r="273">
          <cell r="A273" t="str">
            <v>DEU</v>
          </cell>
        </row>
        <row r="274">
          <cell r="A274" t="str">
            <v>DEU</v>
          </cell>
        </row>
        <row r="275">
          <cell r="A275" t="str">
            <v>DEU</v>
          </cell>
        </row>
        <row r="276">
          <cell r="A276" t="str">
            <v>DEU</v>
          </cell>
        </row>
        <row r="277">
          <cell r="A277" t="str">
            <v>DEU</v>
          </cell>
        </row>
        <row r="278">
          <cell r="A278" t="str">
            <v>DEU</v>
          </cell>
        </row>
        <row r="279">
          <cell r="A279" t="str">
            <v>DEU</v>
          </cell>
        </row>
        <row r="280">
          <cell r="A280" t="str">
            <v>DEU</v>
          </cell>
        </row>
        <row r="281">
          <cell r="A281" t="str">
            <v>DEU</v>
          </cell>
        </row>
        <row r="282">
          <cell r="A282" t="str">
            <v>DEU</v>
          </cell>
        </row>
        <row r="283">
          <cell r="A283" t="str">
            <v>DEU</v>
          </cell>
        </row>
        <row r="284">
          <cell r="A284" t="str">
            <v>DEU</v>
          </cell>
        </row>
        <row r="285">
          <cell r="A285" t="str">
            <v>DEU</v>
          </cell>
        </row>
        <row r="286">
          <cell r="A286" t="str">
            <v>DEU</v>
          </cell>
        </row>
        <row r="287">
          <cell r="A287" t="str">
            <v>DEU</v>
          </cell>
        </row>
        <row r="288">
          <cell r="A288" t="str">
            <v>DEU</v>
          </cell>
        </row>
        <row r="289">
          <cell r="A289" t="str">
            <v>DEU</v>
          </cell>
        </row>
        <row r="290">
          <cell r="A290" t="str">
            <v>DEU</v>
          </cell>
        </row>
        <row r="291">
          <cell r="A291" t="str">
            <v>DEU</v>
          </cell>
        </row>
        <row r="292">
          <cell r="A292" t="str">
            <v>DEU</v>
          </cell>
        </row>
        <row r="293">
          <cell r="A293" t="str">
            <v>DEU</v>
          </cell>
        </row>
        <row r="294">
          <cell r="A294" t="str">
            <v>DEU</v>
          </cell>
        </row>
        <row r="295">
          <cell r="A295" t="str">
            <v>DEU</v>
          </cell>
        </row>
        <row r="296">
          <cell r="A296" t="str">
            <v>DNK</v>
          </cell>
          <cell r="AK296">
            <v>2.1578473684211001</v>
          </cell>
        </row>
        <row r="297">
          <cell r="A297" t="str">
            <v>DNK</v>
          </cell>
        </row>
        <row r="298">
          <cell r="A298" t="str">
            <v>DNK</v>
          </cell>
        </row>
        <row r="299">
          <cell r="A299" t="str">
            <v>DNK</v>
          </cell>
        </row>
        <row r="300">
          <cell r="A300" t="str">
            <v>DNK</v>
          </cell>
        </row>
        <row r="301">
          <cell r="A301" t="str">
            <v>DNK</v>
          </cell>
        </row>
        <row r="302">
          <cell r="A302" t="str">
            <v>DNK</v>
          </cell>
        </row>
        <row r="303">
          <cell r="A303" t="str">
            <v>DNK</v>
          </cell>
        </row>
        <row r="304">
          <cell r="A304" t="str">
            <v>DNK</v>
          </cell>
        </row>
        <row r="305">
          <cell r="A305" t="str">
            <v>DNK</v>
          </cell>
        </row>
        <row r="306">
          <cell r="A306" t="str">
            <v>DNK</v>
          </cell>
        </row>
        <row r="307">
          <cell r="A307" t="str">
            <v>DNK</v>
          </cell>
        </row>
        <row r="308">
          <cell r="A308" t="str">
            <v>DNK</v>
          </cell>
        </row>
        <row r="309">
          <cell r="A309" t="str">
            <v>DNK</v>
          </cell>
        </row>
        <row r="310">
          <cell r="A310" t="str">
            <v>DNK</v>
          </cell>
        </row>
        <row r="311">
          <cell r="A311" t="str">
            <v>DNK</v>
          </cell>
        </row>
        <row r="312">
          <cell r="A312" t="str">
            <v>DNK</v>
          </cell>
        </row>
        <row r="313">
          <cell r="A313" t="str">
            <v>DNK</v>
          </cell>
        </row>
        <row r="314">
          <cell r="A314" t="str">
            <v>DNK</v>
          </cell>
        </row>
        <row r="315">
          <cell r="A315" t="str">
            <v>DNK</v>
          </cell>
        </row>
        <row r="316">
          <cell r="A316" t="str">
            <v>DNK</v>
          </cell>
        </row>
        <row r="317">
          <cell r="A317" t="str">
            <v>DNK</v>
          </cell>
        </row>
        <row r="318">
          <cell r="A318" t="str">
            <v>DNK</v>
          </cell>
        </row>
        <row r="319">
          <cell r="A319" t="str">
            <v>DNK</v>
          </cell>
        </row>
        <row r="320">
          <cell r="A320" t="str">
            <v>DNK</v>
          </cell>
        </row>
        <row r="321">
          <cell r="A321" t="str">
            <v>DNK</v>
          </cell>
        </row>
        <row r="322">
          <cell r="A322" t="str">
            <v>DNK</v>
          </cell>
        </row>
        <row r="323">
          <cell r="A323" t="str">
            <v>DNK</v>
          </cell>
        </row>
        <row r="324">
          <cell r="A324" t="str">
            <v>DNK</v>
          </cell>
        </row>
        <row r="325">
          <cell r="A325" t="str">
            <v>DNK</v>
          </cell>
        </row>
        <row r="326">
          <cell r="A326" t="str">
            <v>DNK</v>
          </cell>
        </row>
        <row r="327">
          <cell r="A327" t="str">
            <v>DNK</v>
          </cell>
        </row>
        <row r="328">
          <cell r="A328" t="str">
            <v>DNK</v>
          </cell>
        </row>
        <row r="329">
          <cell r="A329" t="str">
            <v>DNK</v>
          </cell>
        </row>
        <row r="330">
          <cell r="A330" t="str">
            <v>DNK</v>
          </cell>
        </row>
        <row r="331">
          <cell r="A331" t="str">
            <v>DNK</v>
          </cell>
        </row>
        <row r="332">
          <cell r="A332" t="str">
            <v>DNK</v>
          </cell>
        </row>
        <row r="333">
          <cell r="A333" t="str">
            <v>DNK</v>
          </cell>
        </row>
        <row r="334">
          <cell r="A334" t="str">
            <v>DNK</v>
          </cell>
        </row>
        <row r="335">
          <cell r="A335" t="str">
            <v>DNK</v>
          </cell>
        </row>
        <row r="336">
          <cell r="A336" t="str">
            <v>DNK</v>
          </cell>
        </row>
        <row r="337">
          <cell r="A337" t="str">
            <v>DNK</v>
          </cell>
        </row>
        <row r="338">
          <cell r="A338" t="str">
            <v>DNK</v>
          </cell>
        </row>
        <row r="339">
          <cell r="A339" t="str">
            <v>DNK</v>
          </cell>
        </row>
        <row r="340">
          <cell r="A340" t="str">
            <v>DNK</v>
          </cell>
        </row>
        <row r="341">
          <cell r="A341" t="str">
            <v>DNK</v>
          </cell>
        </row>
        <row r="342">
          <cell r="A342" t="str">
            <v>DNK</v>
          </cell>
        </row>
        <row r="343">
          <cell r="A343" t="str">
            <v>DNK</v>
          </cell>
        </row>
        <row r="344">
          <cell r="A344" t="str">
            <v>DNK</v>
          </cell>
        </row>
        <row r="345">
          <cell r="A345" t="str">
            <v>ESP</v>
          </cell>
          <cell r="AK345">
            <v>2.1578473684211001</v>
          </cell>
        </row>
        <row r="346">
          <cell r="A346" t="str">
            <v>ESP</v>
          </cell>
        </row>
        <row r="347">
          <cell r="A347" t="str">
            <v>ESP</v>
          </cell>
        </row>
        <row r="348">
          <cell r="A348" t="str">
            <v>ESP</v>
          </cell>
        </row>
        <row r="349">
          <cell r="A349" t="str">
            <v>ESP</v>
          </cell>
        </row>
        <row r="350">
          <cell r="A350" t="str">
            <v>ESP</v>
          </cell>
        </row>
        <row r="351">
          <cell r="A351" t="str">
            <v>ESP</v>
          </cell>
        </row>
        <row r="352">
          <cell r="A352" t="str">
            <v>ESP</v>
          </cell>
        </row>
        <row r="353">
          <cell r="A353" t="str">
            <v>ESP</v>
          </cell>
        </row>
        <row r="354">
          <cell r="A354" t="str">
            <v>ESP</v>
          </cell>
        </row>
        <row r="355">
          <cell r="A355" t="str">
            <v>ESP</v>
          </cell>
        </row>
        <row r="356">
          <cell r="A356" t="str">
            <v>ESP</v>
          </cell>
        </row>
        <row r="357">
          <cell r="A357" t="str">
            <v>ESP</v>
          </cell>
        </row>
        <row r="358">
          <cell r="A358" t="str">
            <v>ESP</v>
          </cell>
        </row>
        <row r="359">
          <cell r="A359" t="str">
            <v>ESP</v>
          </cell>
        </row>
        <row r="360">
          <cell r="A360" t="str">
            <v>ESP</v>
          </cell>
        </row>
        <row r="361">
          <cell r="A361" t="str">
            <v>ESP</v>
          </cell>
        </row>
        <row r="362">
          <cell r="A362" t="str">
            <v>ESP</v>
          </cell>
        </row>
        <row r="363">
          <cell r="A363" t="str">
            <v>ESP</v>
          </cell>
        </row>
        <row r="364">
          <cell r="A364" t="str">
            <v>ESP</v>
          </cell>
        </row>
        <row r="365">
          <cell r="A365" t="str">
            <v>ESP</v>
          </cell>
        </row>
        <row r="366">
          <cell r="A366" t="str">
            <v>ESP</v>
          </cell>
        </row>
        <row r="367">
          <cell r="A367" t="str">
            <v>ESP</v>
          </cell>
        </row>
        <row r="368">
          <cell r="A368" t="str">
            <v>ESP</v>
          </cell>
        </row>
        <row r="369">
          <cell r="A369" t="str">
            <v>ESP</v>
          </cell>
        </row>
        <row r="370">
          <cell r="A370" t="str">
            <v>ESP</v>
          </cell>
        </row>
        <row r="371">
          <cell r="A371" t="str">
            <v>ESP</v>
          </cell>
        </row>
        <row r="372">
          <cell r="A372" t="str">
            <v>ESP</v>
          </cell>
        </row>
        <row r="373">
          <cell r="A373" t="str">
            <v>ESP</v>
          </cell>
        </row>
        <row r="374">
          <cell r="A374" t="str">
            <v>ESP</v>
          </cell>
        </row>
        <row r="375">
          <cell r="A375" t="str">
            <v>ESP</v>
          </cell>
        </row>
        <row r="376">
          <cell r="A376" t="str">
            <v>ESP</v>
          </cell>
        </row>
        <row r="377">
          <cell r="A377" t="str">
            <v>ESP</v>
          </cell>
        </row>
        <row r="378">
          <cell r="A378" t="str">
            <v>ESP</v>
          </cell>
        </row>
        <row r="379">
          <cell r="A379" t="str">
            <v>ESP</v>
          </cell>
        </row>
        <row r="380">
          <cell r="A380" t="str">
            <v>ESP</v>
          </cell>
        </row>
        <row r="381">
          <cell r="A381" t="str">
            <v>ESP</v>
          </cell>
        </row>
        <row r="382">
          <cell r="A382" t="str">
            <v>ESP</v>
          </cell>
        </row>
        <row r="383">
          <cell r="A383" t="str">
            <v>ESP</v>
          </cell>
        </row>
        <row r="384">
          <cell r="A384" t="str">
            <v>ESP</v>
          </cell>
        </row>
        <row r="385">
          <cell r="A385" t="str">
            <v>ESP</v>
          </cell>
        </row>
        <row r="386">
          <cell r="A386" t="str">
            <v>ESP</v>
          </cell>
        </row>
        <row r="387">
          <cell r="A387" t="str">
            <v>ESP</v>
          </cell>
        </row>
        <row r="388">
          <cell r="A388" t="str">
            <v>ESP</v>
          </cell>
        </row>
        <row r="389">
          <cell r="A389" t="str">
            <v>ESP</v>
          </cell>
        </row>
        <row r="390">
          <cell r="A390" t="str">
            <v>ESP</v>
          </cell>
        </row>
        <row r="391">
          <cell r="A391" t="str">
            <v>ESP</v>
          </cell>
        </row>
        <row r="392">
          <cell r="A392" t="str">
            <v>ESP</v>
          </cell>
        </row>
        <row r="393">
          <cell r="A393" t="str">
            <v>ESP</v>
          </cell>
        </row>
        <row r="394">
          <cell r="A394" t="str">
            <v>EST</v>
          </cell>
          <cell r="AK394">
            <v>2.1578473684211001</v>
          </cell>
        </row>
        <row r="395">
          <cell r="A395" t="str">
            <v>EST</v>
          </cell>
        </row>
        <row r="396">
          <cell r="A396" t="str">
            <v>EST</v>
          </cell>
        </row>
        <row r="397">
          <cell r="A397" t="str">
            <v>EST</v>
          </cell>
        </row>
        <row r="398">
          <cell r="A398" t="str">
            <v>EST</v>
          </cell>
        </row>
        <row r="399">
          <cell r="A399" t="str">
            <v>EST</v>
          </cell>
        </row>
        <row r="400">
          <cell r="A400" t="str">
            <v>EST</v>
          </cell>
        </row>
        <row r="401">
          <cell r="A401" t="str">
            <v>EST</v>
          </cell>
        </row>
        <row r="402">
          <cell r="A402" t="str">
            <v>EST</v>
          </cell>
        </row>
        <row r="403">
          <cell r="A403" t="str">
            <v>EST</v>
          </cell>
        </row>
        <row r="404">
          <cell r="A404" t="str">
            <v>EST</v>
          </cell>
        </row>
        <row r="405">
          <cell r="A405" t="str">
            <v>EST</v>
          </cell>
        </row>
        <row r="406">
          <cell r="A406" t="str">
            <v>EST</v>
          </cell>
        </row>
        <row r="407">
          <cell r="A407" t="str">
            <v>EST</v>
          </cell>
        </row>
        <row r="408">
          <cell r="A408" t="str">
            <v>EST</v>
          </cell>
        </row>
        <row r="409">
          <cell r="A409" t="str">
            <v>EST</v>
          </cell>
        </row>
        <row r="410">
          <cell r="A410" t="str">
            <v>EST</v>
          </cell>
        </row>
        <row r="411">
          <cell r="A411" t="str">
            <v>EST</v>
          </cell>
        </row>
        <row r="412">
          <cell r="A412" t="str">
            <v>EST</v>
          </cell>
        </row>
        <row r="413">
          <cell r="A413" t="str">
            <v>EST</v>
          </cell>
        </row>
        <row r="414">
          <cell r="A414" t="str">
            <v>EST</v>
          </cell>
        </row>
        <row r="415">
          <cell r="A415" t="str">
            <v>EST</v>
          </cell>
        </row>
        <row r="416">
          <cell r="A416" t="str">
            <v>EST</v>
          </cell>
        </row>
        <row r="417">
          <cell r="A417" t="str">
            <v>EST</v>
          </cell>
        </row>
        <row r="418">
          <cell r="A418" t="str">
            <v>EST</v>
          </cell>
        </row>
        <row r="419">
          <cell r="A419" t="str">
            <v>EST</v>
          </cell>
        </row>
        <row r="420">
          <cell r="A420" t="str">
            <v>EST</v>
          </cell>
        </row>
        <row r="421">
          <cell r="A421" t="str">
            <v>EST</v>
          </cell>
        </row>
        <row r="422">
          <cell r="A422" t="str">
            <v>EST</v>
          </cell>
        </row>
        <row r="423">
          <cell r="A423" t="str">
            <v>EST</v>
          </cell>
        </row>
        <row r="424">
          <cell r="A424" t="str">
            <v>EST</v>
          </cell>
        </row>
        <row r="425">
          <cell r="A425" t="str">
            <v>EST</v>
          </cell>
        </row>
        <row r="426">
          <cell r="A426" t="str">
            <v>EST</v>
          </cell>
        </row>
        <row r="427">
          <cell r="A427" t="str">
            <v>EST</v>
          </cell>
        </row>
        <row r="428">
          <cell r="A428" t="str">
            <v>EST</v>
          </cell>
        </row>
        <row r="429">
          <cell r="A429" t="str">
            <v>EST</v>
          </cell>
        </row>
        <row r="430">
          <cell r="A430" t="str">
            <v>EST</v>
          </cell>
        </row>
        <row r="431">
          <cell r="A431" t="str">
            <v>EST</v>
          </cell>
        </row>
        <row r="432">
          <cell r="A432" t="str">
            <v>EST</v>
          </cell>
        </row>
        <row r="433">
          <cell r="A433" t="str">
            <v>EST</v>
          </cell>
        </row>
        <row r="434">
          <cell r="A434" t="str">
            <v>EST</v>
          </cell>
        </row>
        <row r="435">
          <cell r="A435" t="str">
            <v>EST</v>
          </cell>
        </row>
        <row r="436">
          <cell r="A436" t="str">
            <v>EST</v>
          </cell>
        </row>
        <row r="437">
          <cell r="A437" t="str">
            <v>EST</v>
          </cell>
        </row>
        <row r="438">
          <cell r="A438" t="str">
            <v>EST</v>
          </cell>
        </row>
        <row r="439">
          <cell r="A439" t="str">
            <v>EST</v>
          </cell>
        </row>
        <row r="440">
          <cell r="A440" t="str">
            <v>EST</v>
          </cell>
        </row>
        <row r="441">
          <cell r="A441" t="str">
            <v>EST</v>
          </cell>
        </row>
        <row r="442">
          <cell r="A442" t="str">
            <v>EST</v>
          </cell>
        </row>
        <row r="443">
          <cell r="A443" t="str">
            <v>FIN</v>
          </cell>
          <cell r="AK443">
            <v>2.1578473684211001</v>
          </cell>
        </row>
        <row r="444">
          <cell r="A444" t="str">
            <v>FIN</v>
          </cell>
        </row>
        <row r="445">
          <cell r="A445" t="str">
            <v>FIN</v>
          </cell>
        </row>
        <row r="446">
          <cell r="A446" t="str">
            <v>FIN</v>
          </cell>
        </row>
        <row r="447">
          <cell r="A447" t="str">
            <v>FIN</v>
          </cell>
        </row>
        <row r="448">
          <cell r="A448" t="str">
            <v>FIN</v>
          </cell>
        </row>
        <row r="449">
          <cell r="A449" t="str">
            <v>FIN</v>
          </cell>
        </row>
        <row r="450">
          <cell r="A450" t="str">
            <v>FIN</v>
          </cell>
        </row>
        <row r="451">
          <cell r="A451" t="str">
            <v>FIN</v>
          </cell>
        </row>
        <row r="452">
          <cell r="A452" t="str">
            <v>FIN</v>
          </cell>
        </row>
        <row r="453">
          <cell r="A453" t="str">
            <v>FIN</v>
          </cell>
        </row>
        <row r="454">
          <cell r="A454" t="str">
            <v>FIN</v>
          </cell>
        </row>
        <row r="455">
          <cell r="A455" t="str">
            <v>FIN</v>
          </cell>
        </row>
        <row r="456">
          <cell r="A456" t="str">
            <v>FIN</v>
          </cell>
        </row>
        <row r="457">
          <cell r="A457" t="str">
            <v>FIN</v>
          </cell>
        </row>
        <row r="458">
          <cell r="A458" t="str">
            <v>FIN</v>
          </cell>
        </row>
        <row r="459">
          <cell r="A459" t="str">
            <v>FIN</v>
          </cell>
        </row>
        <row r="460">
          <cell r="A460" t="str">
            <v>FIN</v>
          </cell>
        </row>
        <row r="461">
          <cell r="A461" t="str">
            <v>FIN</v>
          </cell>
        </row>
        <row r="462">
          <cell r="A462" t="str">
            <v>FIN</v>
          </cell>
        </row>
        <row r="463">
          <cell r="A463" t="str">
            <v>FIN</v>
          </cell>
        </row>
        <row r="464">
          <cell r="A464" t="str">
            <v>FIN</v>
          </cell>
        </row>
        <row r="465">
          <cell r="A465" t="str">
            <v>FIN</v>
          </cell>
        </row>
        <row r="466">
          <cell r="A466" t="str">
            <v>FIN</v>
          </cell>
        </row>
        <row r="467">
          <cell r="A467" t="str">
            <v>FIN</v>
          </cell>
        </row>
        <row r="468">
          <cell r="A468" t="str">
            <v>FIN</v>
          </cell>
        </row>
        <row r="469">
          <cell r="A469" t="str">
            <v>FIN</v>
          </cell>
        </row>
        <row r="470">
          <cell r="A470" t="str">
            <v>FIN</v>
          </cell>
        </row>
        <row r="471">
          <cell r="A471" t="str">
            <v>FIN</v>
          </cell>
        </row>
        <row r="472">
          <cell r="A472" t="str">
            <v>FIN</v>
          </cell>
        </row>
        <row r="473">
          <cell r="A473" t="str">
            <v>FIN</v>
          </cell>
        </row>
        <row r="474">
          <cell r="A474" t="str">
            <v>FIN</v>
          </cell>
        </row>
        <row r="475">
          <cell r="A475" t="str">
            <v>FIN</v>
          </cell>
        </row>
        <row r="476">
          <cell r="A476" t="str">
            <v>FIN</v>
          </cell>
        </row>
        <row r="477">
          <cell r="A477" t="str">
            <v>FIN</v>
          </cell>
        </row>
        <row r="478">
          <cell r="A478" t="str">
            <v>FIN</v>
          </cell>
        </row>
        <row r="479">
          <cell r="A479" t="str">
            <v>FIN</v>
          </cell>
        </row>
        <row r="480">
          <cell r="A480" t="str">
            <v>FIN</v>
          </cell>
        </row>
        <row r="481">
          <cell r="A481" t="str">
            <v>FIN</v>
          </cell>
        </row>
        <row r="482">
          <cell r="A482" t="str">
            <v>FIN</v>
          </cell>
        </row>
        <row r="483">
          <cell r="A483" t="str">
            <v>FIN</v>
          </cell>
        </row>
        <row r="484">
          <cell r="A484" t="str">
            <v>FIN</v>
          </cell>
        </row>
        <row r="485">
          <cell r="A485" t="str">
            <v>FIN</v>
          </cell>
        </row>
        <row r="486">
          <cell r="A486" t="str">
            <v>FIN</v>
          </cell>
        </row>
        <row r="487">
          <cell r="A487" t="str">
            <v>FIN</v>
          </cell>
        </row>
        <row r="488">
          <cell r="A488" t="str">
            <v>FIN</v>
          </cell>
        </row>
        <row r="489">
          <cell r="A489" t="str">
            <v>FIN</v>
          </cell>
        </row>
        <row r="490">
          <cell r="A490" t="str">
            <v>FIN</v>
          </cell>
        </row>
        <row r="491">
          <cell r="A491" t="str">
            <v>FIN</v>
          </cell>
        </row>
        <row r="492">
          <cell r="A492" t="str">
            <v>FRA</v>
          </cell>
          <cell r="AK492">
            <v>2.1578473684211001</v>
          </cell>
        </row>
        <row r="493">
          <cell r="A493" t="str">
            <v>FRA</v>
          </cell>
        </row>
        <row r="494">
          <cell r="A494" t="str">
            <v>FRA</v>
          </cell>
        </row>
        <row r="495">
          <cell r="A495" t="str">
            <v>FRA</v>
          </cell>
        </row>
        <row r="496">
          <cell r="A496" t="str">
            <v>FRA</v>
          </cell>
        </row>
        <row r="497">
          <cell r="A497" t="str">
            <v>FRA</v>
          </cell>
        </row>
        <row r="498">
          <cell r="A498" t="str">
            <v>FRA</v>
          </cell>
        </row>
        <row r="499">
          <cell r="A499" t="str">
            <v>FRA</v>
          </cell>
        </row>
        <row r="500">
          <cell r="A500" t="str">
            <v>FRA</v>
          </cell>
        </row>
        <row r="501">
          <cell r="A501" t="str">
            <v>FRA</v>
          </cell>
        </row>
        <row r="502">
          <cell r="A502" t="str">
            <v>FRA</v>
          </cell>
        </row>
        <row r="503">
          <cell r="A503" t="str">
            <v>FRA</v>
          </cell>
        </row>
        <row r="504">
          <cell r="A504" t="str">
            <v>FRA</v>
          </cell>
        </row>
        <row r="505">
          <cell r="A505" t="str">
            <v>FRA</v>
          </cell>
        </row>
        <row r="506">
          <cell r="A506" t="str">
            <v>FRA</v>
          </cell>
        </row>
        <row r="507">
          <cell r="A507" t="str">
            <v>FRA</v>
          </cell>
        </row>
        <row r="508">
          <cell r="A508" t="str">
            <v>FRA</v>
          </cell>
        </row>
        <row r="509">
          <cell r="A509" t="str">
            <v>FRA</v>
          </cell>
        </row>
        <row r="510">
          <cell r="A510" t="str">
            <v>FRA</v>
          </cell>
        </row>
        <row r="511">
          <cell r="A511" t="str">
            <v>FRA</v>
          </cell>
        </row>
        <row r="512">
          <cell r="A512" t="str">
            <v>FRA</v>
          </cell>
        </row>
        <row r="513">
          <cell r="A513" t="str">
            <v>FRA</v>
          </cell>
        </row>
        <row r="514">
          <cell r="A514" t="str">
            <v>FRA</v>
          </cell>
        </row>
        <row r="515">
          <cell r="A515" t="str">
            <v>FRA</v>
          </cell>
        </row>
        <row r="516">
          <cell r="A516" t="str">
            <v>FRA</v>
          </cell>
        </row>
        <row r="517">
          <cell r="A517" t="str">
            <v>FRA</v>
          </cell>
        </row>
        <row r="518">
          <cell r="A518" t="str">
            <v>FRA</v>
          </cell>
        </row>
        <row r="519">
          <cell r="A519" t="str">
            <v>FRA</v>
          </cell>
        </row>
        <row r="520">
          <cell r="A520" t="str">
            <v>FRA</v>
          </cell>
        </row>
        <row r="521">
          <cell r="A521" t="str">
            <v>FRA</v>
          </cell>
        </row>
        <row r="522">
          <cell r="A522" t="str">
            <v>FRA</v>
          </cell>
        </row>
        <row r="523">
          <cell r="A523" t="str">
            <v>FRA</v>
          </cell>
        </row>
        <row r="524">
          <cell r="A524" t="str">
            <v>FRA</v>
          </cell>
        </row>
        <row r="525">
          <cell r="A525" t="str">
            <v>FRA</v>
          </cell>
        </row>
        <row r="526">
          <cell r="A526" t="str">
            <v>FRA</v>
          </cell>
        </row>
        <row r="527">
          <cell r="A527" t="str">
            <v>FRA</v>
          </cell>
        </row>
        <row r="528">
          <cell r="A528" t="str">
            <v>FRA</v>
          </cell>
        </row>
        <row r="529">
          <cell r="A529" t="str">
            <v>FRA</v>
          </cell>
        </row>
        <row r="530">
          <cell r="A530" t="str">
            <v>FRA</v>
          </cell>
        </row>
        <row r="531">
          <cell r="A531" t="str">
            <v>FRA</v>
          </cell>
        </row>
        <row r="532">
          <cell r="A532" t="str">
            <v>FRA</v>
          </cell>
        </row>
        <row r="533">
          <cell r="A533" t="str">
            <v>FRA</v>
          </cell>
        </row>
        <row r="534">
          <cell r="A534" t="str">
            <v>FRA</v>
          </cell>
        </row>
        <row r="535">
          <cell r="A535" t="str">
            <v>FRA</v>
          </cell>
        </row>
        <row r="536">
          <cell r="A536" t="str">
            <v>FRA</v>
          </cell>
        </row>
        <row r="537">
          <cell r="A537" t="str">
            <v>FRA</v>
          </cell>
        </row>
        <row r="538">
          <cell r="A538" t="str">
            <v>FRA</v>
          </cell>
        </row>
        <row r="539">
          <cell r="A539" t="str">
            <v>FRA</v>
          </cell>
        </row>
        <row r="540">
          <cell r="A540" t="str">
            <v>FRA</v>
          </cell>
        </row>
        <row r="541">
          <cell r="A541" t="str">
            <v>GBR</v>
          </cell>
          <cell r="AK541">
            <v>3.1244947368421001</v>
          </cell>
        </row>
        <row r="542">
          <cell r="A542" t="str">
            <v>GBR</v>
          </cell>
        </row>
        <row r="543">
          <cell r="A543" t="str">
            <v>GBR</v>
          </cell>
        </row>
        <row r="544">
          <cell r="A544" t="str">
            <v>GBR</v>
          </cell>
        </row>
        <row r="545">
          <cell r="A545" t="str">
            <v>GBR</v>
          </cell>
        </row>
        <row r="546">
          <cell r="A546" t="str">
            <v>GBR</v>
          </cell>
        </row>
        <row r="547">
          <cell r="A547" t="str">
            <v>GBR</v>
          </cell>
        </row>
        <row r="548">
          <cell r="A548" t="str">
            <v>GBR</v>
          </cell>
        </row>
        <row r="549">
          <cell r="A549" t="str">
            <v>GBR</v>
          </cell>
        </row>
        <row r="550">
          <cell r="A550" t="str">
            <v>GBR</v>
          </cell>
        </row>
        <row r="551">
          <cell r="A551" t="str">
            <v>GBR</v>
          </cell>
        </row>
        <row r="552">
          <cell r="A552" t="str">
            <v>GBR</v>
          </cell>
        </row>
        <row r="553">
          <cell r="A553" t="str">
            <v>GBR</v>
          </cell>
        </row>
        <row r="554">
          <cell r="A554" t="str">
            <v>GBR</v>
          </cell>
        </row>
        <row r="555">
          <cell r="A555" t="str">
            <v>GBR</v>
          </cell>
        </row>
        <row r="556">
          <cell r="A556" t="str">
            <v>GBR</v>
          </cell>
        </row>
        <row r="557">
          <cell r="A557" t="str">
            <v>GBR</v>
          </cell>
        </row>
        <row r="558">
          <cell r="A558" t="str">
            <v>GBR</v>
          </cell>
        </row>
        <row r="559">
          <cell r="A559" t="str">
            <v>GBR</v>
          </cell>
        </row>
        <row r="560">
          <cell r="A560" t="str">
            <v>GBR</v>
          </cell>
        </row>
        <row r="561">
          <cell r="A561" t="str">
            <v>GBR</v>
          </cell>
        </row>
        <row r="562">
          <cell r="A562" t="str">
            <v>GBR</v>
          </cell>
        </row>
        <row r="563">
          <cell r="A563" t="str">
            <v>GBR</v>
          </cell>
        </row>
        <row r="564">
          <cell r="A564" t="str">
            <v>GBR</v>
          </cell>
        </row>
        <row r="565">
          <cell r="A565" t="str">
            <v>GBR</v>
          </cell>
        </row>
        <row r="566">
          <cell r="A566" t="str">
            <v>GBR</v>
          </cell>
        </row>
        <row r="567">
          <cell r="A567" t="str">
            <v>GBR</v>
          </cell>
        </row>
        <row r="568">
          <cell r="A568" t="str">
            <v>GBR</v>
          </cell>
        </row>
        <row r="569">
          <cell r="A569" t="str">
            <v>GBR</v>
          </cell>
        </row>
        <row r="570">
          <cell r="A570" t="str">
            <v>GBR</v>
          </cell>
        </row>
        <row r="571">
          <cell r="A571" t="str">
            <v>GBR</v>
          </cell>
        </row>
        <row r="572">
          <cell r="A572" t="str">
            <v>GBR</v>
          </cell>
        </row>
        <row r="573">
          <cell r="A573" t="str">
            <v>GBR</v>
          </cell>
        </row>
        <row r="574">
          <cell r="A574" t="str">
            <v>GBR</v>
          </cell>
        </row>
        <row r="575">
          <cell r="A575" t="str">
            <v>GBR</v>
          </cell>
        </row>
        <row r="576">
          <cell r="A576" t="str">
            <v>GBR</v>
          </cell>
        </row>
        <row r="577">
          <cell r="A577" t="str">
            <v>GBR</v>
          </cell>
        </row>
        <row r="578">
          <cell r="A578" t="str">
            <v>GBR</v>
          </cell>
        </row>
        <row r="579">
          <cell r="A579" t="str">
            <v>GBR</v>
          </cell>
        </row>
        <row r="580">
          <cell r="A580" t="str">
            <v>GBR</v>
          </cell>
        </row>
        <row r="581">
          <cell r="A581" t="str">
            <v>GBR</v>
          </cell>
        </row>
        <row r="582">
          <cell r="A582" t="str">
            <v>GBR</v>
          </cell>
        </row>
        <row r="583">
          <cell r="A583" t="str">
            <v>GBR</v>
          </cell>
        </row>
        <row r="584">
          <cell r="A584" t="str">
            <v>GBR</v>
          </cell>
        </row>
        <row r="585">
          <cell r="A585" t="str">
            <v>GBR</v>
          </cell>
        </row>
        <row r="586">
          <cell r="A586" t="str">
            <v>GBR</v>
          </cell>
        </row>
        <row r="587">
          <cell r="A587" t="str">
            <v>GBR</v>
          </cell>
        </row>
        <row r="588">
          <cell r="A588" t="str">
            <v>GBR</v>
          </cell>
        </row>
        <row r="589">
          <cell r="A589" t="str">
            <v>GBR</v>
          </cell>
        </row>
        <row r="590">
          <cell r="A590" t="str">
            <v>GBR</v>
          </cell>
        </row>
        <row r="591">
          <cell r="A591" t="str">
            <v>GBR</v>
          </cell>
        </row>
        <row r="592">
          <cell r="A592" t="str">
            <v>GRC</v>
          </cell>
          <cell r="AK592">
            <v>2.1578473684211001</v>
          </cell>
        </row>
        <row r="593">
          <cell r="A593" t="str">
            <v>GRC</v>
          </cell>
        </row>
        <row r="594">
          <cell r="A594" t="str">
            <v>GRC</v>
          </cell>
        </row>
        <row r="595">
          <cell r="A595" t="str">
            <v>GRC</v>
          </cell>
        </row>
        <row r="596">
          <cell r="A596" t="str">
            <v>GRC</v>
          </cell>
        </row>
        <row r="597">
          <cell r="A597" t="str">
            <v>GRC</v>
          </cell>
        </row>
        <row r="598">
          <cell r="A598" t="str">
            <v>GRC</v>
          </cell>
        </row>
        <row r="599">
          <cell r="A599" t="str">
            <v>GRC</v>
          </cell>
        </row>
        <row r="600">
          <cell r="A600" t="str">
            <v>GRC</v>
          </cell>
        </row>
        <row r="601">
          <cell r="A601" t="str">
            <v>GRC</v>
          </cell>
        </row>
        <row r="602">
          <cell r="A602" t="str">
            <v>GRC</v>
          </cell>
        </row>
        <row r="603">
          <cell r="A603" t="str">
            <v>GRC</v>
          </cell>
        </row>
        <row r="604">
          <cell r="A604" t="str">
            <v>GRC</v>
          </cell>
        </row>
        <row r="605">
          <cell r="A605" t="str">
            <v>GRC</v>
          </cell>
        </row>
        <row r="606">
          <cell r="A606" t="str">
            <v>GRC</v>
          </cell>
        </row>
        <row r="607">
          <cell r="A607" t="str">
            <v>GRC</v>
          </cell>
        </row>
        <row r="608">
          <cell r="A608" t="str">
            <v>GRC</v>
          </cell>
        </row>
        <row r="609">
          <cell r="A609" t="str">
            <v>GRC</v>
          </cell>
        </row>
        <row r="610">
          <cell r="A610" t="str">
            <v>GRC</v>
          </cell>
        </row>
        <row r="611">
          <cell r="A611" t="str">
            <v>GRC</v>
          </cell>
        </row>
        <row r="612">
          <cell r="A612" t="str">
            <v>GRC</v>
          </cell>
        </row>
        <row r="613">
          <cell r="A613" t="str">
            <v>GRC</v>
          </cell>
        </row>
        <row r="614">
          <cell r="A614" t="str">
            <v>GRC</v>
          </cell>
        </row>
        <row r="615">
          <cell r="A615" t="str">
            <v>GRC</v>
          </cell>
        </row>
        <row r="616">
          <cell r="A616" t="str">
            <v>GRC</v>
          </cell>
        </row>
        <row r="617">
          <cell r="A617" t="str">
            <v>GRC</v>
          </cell>
        </row>
        <row r="618">
          <cell r="A618" t="str">
            <v>GRC</v>
          </cell>
        </row>
        <row r="619">
          <cell r="A619" t="str">
            <v>GRC</v>
          </cell>
        </row>
        <row r="620">
          <cell r="A620" t="str">
            <v>GRC</v>
          </cell>
        </row>
        <row r="621">
          <cell r="A621" t="str">
            <v>GRC</v>
          </cell>
        </row>
        <row r="622">
          <cell r="A622" t="str">
            <v>GRC</v>
          </cell>
        </row>
        <row r="623">
          <cell r="A623" t="str">
            <v>GRC</v>
          </cell>
        </row>
        <row r="624">
          <cell r="A624" t="str">
            <v>GRC</v>
          </cell>
        </row>
        <row r="625">
          <cell r="A625" t="str">
            <v>GRC</v>
          </cell>
        </row>
        <row r="626">
          <cell r="A626" t="str">
            <v>GRC</v>
          </cell>
        </row>
        <row r="627">
          <cell r="A627" t="str">
            <v>GRC</v>
          </cell>
        </row>
        <row r="628">
          <cell r="A628" t="str">
            <v>GRC</v>
          </cell>
        </row>
        <row r="629">
          <cell r="A629" t="str">
            <v>GRC</v>
          </cell>
        </row>
        <row r="630">
          <cell r="A630" t="str">
            <v>GRC</v>
          </cell>
        </row>
        <row r="631">
          <cell r="A631" t="str">
            <v>GRC</v>
          </cell>
        </row>
        <row r="632">
          <cell r="A632" t="str">
            <v>GRC</v>
          </cell>
        </row>
        <row r="633">
          <cell r="A633" t="str">
            <v>GRC</v>
          </cell>
        </row>
        <row r="634">
          <cell r="A634" t="str">
            <v>GRC</v>
          </cell>
        </row>
        <row r="635">
          <cell r="A635" t="str">
            <v>GRC</v>
          </cell>
        </row>
        <row r="636">
          <cell r="A636" t="str">
            <v>GRC</v>
          </cell>
        </row>
        <row r="637">
          <cell r="A637" t="str">
            <v>GRC</v>
          </cell>
        </row>
        <row r="638">
          <cell r="A638" t="str">
            <v>GRC</v>
          </cell>
        </row>
        <row r="639">
          <cell r="A639" t="str">
            <v>GRC</v>
          </cell>
        </row>
        <row r="640">
          <cell r="A640" t="str">
            <v>GRC</v>
          </cell>
        </row>
        <row r="641">
          <cell r="A641" t="str">
            <v>HRV</v>
          </cell>
          <cell r="AK641">
            <v>2.1578473684211001</v>
          </cell>
        </row>
        <row r="642">
          <cell r="A642" t="str">
            <v>HRV</v>
          </cell>
        </row>
        <row r="643">
          <cell r="A643" t="str">
            <v>HRV</v>
          </cell>
        </row>
        <row r="644">
          <cell r="A644" t="str">
            <v>HRV</v>
          </cell>
        </row>
        <row r="645">
          <cell r="A645" t="str">
            <v>HRV</v>
          </cell>
        </row>
        <row r="646">
          <cell r="A646" t="str">
            <v>HRV</v>
          </cell>
        </row>
        <row r="647">
          <cell r="A647" t="str">
            <v>HRV</v>
          </cell>
        </row>
        <row r="648">
          <cell r="A648" t="str">
            <v>HRV</v>
          </cell>
        </row>
        <row r="649">
          <cell r="A649" t="str">
            <v>HRV</v>
          </cell>
        </row>
        <row r="650">
          <cell r="A650" t="str">
            <v>HRV</v>
          </cell>
        </row>
        <row r="651">
          <cell r="A651" t="str">
            <v>HRV</v>
          </cell>
        </row>
        <row r="652">
          <cell r="A652" t="str">
            <v>HRV</v>
          </cell>
        </row>
        <row r="653">
          <cell r="A653" t="str">
            <v>HRV</v>
          </cell>
        </row>
        <row r="654">
          <cell r="A654" t="str">
            <v>HRV</v>
          </cell>
        </row>
        <row r="655">
          <cell r="A655" t="str">
            <v>HRV</v>
          </cell>
        </row>
        <row r="656">
          <cell r="A656" t="str">
            <v>HRV</v>
          </cell>
        </row>
        <row r="657">
          <cell r="A657" t="str">
            <v>HRV</v>
          </cell>
        </row>
        <row r="658">
          <cell r="A658" t="str">
            <v>HRV</v>
          </cell>
        </row>
        <row r="659">
          <cell r="A659" t="str">
            <v>HRV</v>
          </cell>
        </row>
        <row r="660">
          <cell r="A660" t="str">
            <v>HRV</v>
          </cell>
        </row>
        <row r="661">
          <cell r="A661" t="str">
            <v>HRV</v>
          </cell>
        </row>
        <row r="662">
          <cell r="A662" t="str">
            <v>HRV</v>
          </cell>
        </row>
        <row r="663">
          <cell r="A663" t="str">
            <v>HRV</v>
          </cell>
        </row>
        <row r="664">
          <cell r="A664" t="str">
            <v>HRV</v>
          </cell>
        </row>
        <row r="665">
          <cell r="A665" t="str">
            <v>HRV</v>
          </cell>
        </row>
        <row r="666">
          <cell r="A666" t="str">
            <v>HRV</v>
          </cell>
        </row>
        <row r="667">
          <cell r="A667" t="str">
            <v>HRV</v>
          </cell>
        </row>
        <row r="668">
          <cell r="A668" t="str">
            <v>HRV</v>
          </cell>
        </row>
        <row r="669">
          <cell r="A669" t="str">
            <v>HRV</v>
          </cell>
        </row>
        <row r="670">
          <cell r="A670" t="str">
            <v>HRV</v>
          </cell>
        </row>
        <row r="671">
          <cell r="A671" t="str">
            <v>HRV</v>
          </cell>
        </row>
        <row r="672">
          <cell r="A672" t="str">
            <v>HRV</v>
          </cell>
        </row>
        <row r="673">
          <cell r="A673" t="str">
            <v>HRV</v>
          </cell>
        </row>
        <row r="674">
          <cell r="A674" t="str">
            <v>HRV</v>
          </cell>
        </row>
        <row r="675">
          <cell r="A675" t="str">
            <v>HRV</v>
          </cell>
        </row>
        <row r="676">
          <cell r="A676" t="str">
            <v>HRV</v>
          </cell>
        </row>
        <row r="677">
          <cell r="A677" t="str">
            <v>HRV</v>
          </cell>
        </row>
        <row r="678">
          <cell r="A678" t="str">
            <v>HRV</v>
          </cell>
        </row>
        <row r="679">
          <cell r="A679" t="str">
            <v>HRV</v>
          </cell>
        </row>
        <row r="680">
          <cell r="A680" t="str">
            <v>HRV</v>
          </cell>
        </row>
        <row r="681">
          <cell r="A681" t="str">
            <v>HRV</v>
          </cell>
        </row>
        <row r="682">
          <cell r="A682" t="str">
            <v>HRV</v>
          </cell>
        </row>
        <row r="683">
          <cell r="A683" t="str">
            <v>HRV</v>
          </cell>
        </row>
        <row r="684">
          <cell r="A684" t="str">
            <v>HRV</v>
          </cell>
        </row>
        <row r="685">
          <cell r="A685" t="str">
            <v>HRV</v>
          </cell>
        </row>
        <row r="686">
          <cell r="A686" t="str">
            <v>HRV</v>
          </cell>
        </row>
        <row r="687">
          <cell r="A687" t="str">
            <v>HRV</v>
          </cell>
        </row>
        <row r="688">
          <cell r="A688" t="str">
            <v>HRV</v>
          </cell>
        </row>
        <row r="689">
          <cell r="A689" t="str">
            <v>HRV</v>
          </cell>
        </row>
        <row r="690">
          <cell r="A690" t="str">
            <v>HUN</v>
          </cell>
          <cell r="AK690">
            <v>2.1578473684211001</v>
          </cell>
        </row>
        <row r="691">
          <cell r="A691" t="str">
            <v>HUN</v>
          </cell>
        </row>
        <row r="692">
          <cell r="A692" t="str">
            <v>HUN</v>
          </cell>
        </row>
        <row r="693">
          <cell r="A693" t="str">
            <v>HUN</v>
          </cell>
        </row>
        <row r="694">
          <cell r="A694" t="str">
            <v>HUN</v>
          </cell>
        </row>
        <row r="695">
          <cell r="A695" t="str">
            <v>HUN</v>
          </cell>
        </row>
        <row r="696">
          <cell r="A696" t="str">
            <v>HUN</v>
          </cell>
        </row>
        <row r="697">
          <cell r="A697" t="str">
            <v>HUN</v>
          </cell>
        </row>
        <row r="698">
          <cell r="A698" t="str">
            <v>HUN</v>
          </cell>
        </row>
        <row r="699">
          <cell r="A699" t="str">
            <v>HUN</v>
          </cell>
        </row>
        <row r="700">
          <cell r="A700" t="str">
            <v>HUN</v>
          </cell>
        </row>
        <row r="701">
          <cell r="A701" t="str">
            <v>HUN</v>
          </cell>
        </row>
        <row r="702">
          <cell r="A702" t="str">
            <v>HUN</v>
          </cell>
        </row>
        <row r="703">
          <cell r="A703" t="str">
            <v>HUN</v>
          </cell>
        </row>
        <row r="704">
          <cell r="A704" t="str">
            <v>HUN</v>
          </cell>
        </row>
        <row r="705">
          <cell r="A705" t="str">
            <v>HUN</v>
          </cell>
        </row>
        <row r="706">
          <cell r="A706" t="str">
            <v>HUN</v>
          </cell>
        </row>
        <row r="707">
          <cell r="A707" t="str">
            <v>HUN</v>
          </cell>
        </row>
        <row r="708">
          <cell r="A708" t="str">
            <v>HUN</v>
          </cell>
        </row>
        <row r="709">
          <cell r="A709" t="str">
            <v>HUN</v>
          </cell>
        </row>
        <row r="710">
          <cell r="A710" t="str">
            <v>HUN</v>
          </cell>
        </row>
        <row r="711">
          <cell r="A711" t="str">
            <v>HUN</v>
          </cell>
        </row>
        <row r="712">
          <cell r="A712" t="str">
            <v>HUN</v>
          </cell>
        </row>
        <row r="713">
          <cell r="A713" t="str">
            <v>HUN</v>
          </cell>
        </row>
        <row r="714">
          <cell r="A714" t="str">
            <v>HUN</v>
          </cell>
        </row>
        <row r="715">
          <cell r="A715" t="str">
            <v>HUN</v>
          </cell>
        </row>
        <row r="716">
          <cell r="A716" t="str">
            <v>HUN</v>
          </cell>
        </row>
        <row r="717">
          <cell r="A717" t="str">
            <v>HUN</v>
          </cell>
        </row>
        <row r="718">
          <cell r="A718" t="str">
            <v>HUN</v>
          </cell>
        </row>
        <row r="719">
          <cell r="A719" t="str">
            <v>HUN</v>
          </cell>
        </row>
        <row r="720">
          <cell r="A720" t="str">
            <v>HUN</v>
          </cell>
        </row>
        <row r="721">
          <cell r="A721" t="str">
            <v>HUN</v>
          </cell>
        </row>
        <row r="722">
          <cell r="A722" t="str">
            <v>HUN</v>
          </cell>
        </row>
        <row r="723">
          <cell r="A723" t="str">
            <v>HUN</v>
          </cell>
        </row>
        <row r="724">
          <cell r="A724" t="str">
            <v>HUN</v>
          </cell>
        </row>
        <row r="725">
          <cell r="A725" t="str">
            <v>HUN</v>
          </cell>
        </row>
        <row r="726">
          <cell r="A726" t="str">
            <v>HUN</v>
          </cell>
        </row>
        <row r="727">
          <cell r="A727" t="str">
            <v>HUN</v>
          </cell>
        </row>
        <row r="728">
          <cell r="A728" t="str">
            <v>HUN</v>
          </cell>
        </row>
        <row r="729">
          <cell r="A729" t="str">
            <v>HUN</v>
          </cell>
        </row>
        <row r="730">
          <cell r="A730" t="str">
            <v>HUN</v>
          </cell>
        </row>
        <row r="731">
          <cell r="A731" t="str">
            <v>HUN</v>
          </cell>
        </row>
        <row r="732">
          <cell r="A732" t="str">
            <v>HUN</v>
          </cell>
        </row>
        <row r="733">
          <cell r="A733" t="str">
            <v>HUN</v>
          </cell>
        </row>
        <row r="734">
          <cell r="A734" t="str">
            <v>HUN</v>
          </cell>
        </row>
        <row r="735">
          <cell r="A735" t="str">
            <v>HUN</v>
          </cell>
        </row>
        <row r="736">
          <cell r="A736" t="str">
            <v>HUN</v>
          </cell>
        </row>
        <row r="737">
          <cell r="A737" t="str">
            <v>HUN</v>
          </cell>
        </row>
        <row r="738">
          <cell r="A738" t="str">
            <v>HUN</v>
          </cell>
        </row>
        <row r="739">
          <cell r="A739" t="str">
            <v>IRL</v>
          </cell>
          <cell r="AK739">
            <v>2.1578473684211001</v>
          </cell>
        </row>
        <row r="740">
          <cell r="A740" t="str">
            <v>IRL</v>
          </cell>
        </row>
        <row r="741">
          <cell r="A741" t="str">
            <v>IRL</v>
          </cell>
        </row>
        <row r="742">
          <cell r="A742" t="str">
            <v>IRL</v>
          </cell>
        </row>
        <row r="743">
          <cell r="A743" t="str">
            <v>IRL</v>
          </cell>
        </row>
        <row r="744">
          <cell r="A744" t="str">
            <v>IRL</v>
          </cell>
        </row>
        <row r="745">
          <cell r="A745" t="str">
            <v>IRL</v>
          </cell>
        </row>
        <row r="746">
          <cell r="A746" t="str">
            <v>IRL</v>
          </cell>
        </row>
        <row r="747">
          <cell r="A747" t="str">
            <v>IRL</v>
          </cell>
        </row>
        <row r="748">
          <cell r="A748" t="str">
            <v>IRL</v>
          </cell>
        </row>
        <row r="749">
          <cell r="A749" t="str">
            <v>IRL</v>
          </cell>
        </row>
        <row r="750">
          <cell r="A750" t="str">
            <v>IRL</v>
          </cell>
        </row>
        <row r="751">
          <cell r="A751" t="str">
            <v>IRL</v>
          </cell>
        </row>
        <row r="752">
          <cell r="A752" t="str">
            <v>IRL</v>
          </cell>
        </row>
        <row r="753">
          <cell r="A753" t="str">
            <v>IRL</v>
          </cell>
        </row>
        <row r="754">
          <cell r="A754" t="str">
            <v>IRL</v>
          </cell>
        </row>
        <row r="755">
          <cell r="A755" t="str">
            <v>IRL</v>
          </cell>
        </row>
        <row r="756">
          <cell r="A756" t="str">
            <v>IRL</v>
          </cell>
        </row>
        <row r="757">
          <cell r="A757" t="str">
            <v>IRL</v>
          </cell>
        </row>
        <row r="758">
          <cell r="A758" t="str">
            <v>IRL</v>
          </cell>
        </row>
        <row r="759">
          <cell r="A759" t="str">
            <v>IRL</v>
          </cell>
        </row>
        <row r="760">
          <cell r="A760" t="str">
            <v>IRL</v>
          </cell>
        </row>
        <row r="761">
          <cell r="A761" t="str">
            <v>IRL</v>
          </cell>
        </row>
        <row r="762">
          <cell r="A762" t="str">
            <v>IRL</v>
          </cell>
        </row>
        <row r="763">
          <cell r="A763" t="str">
            <v>IRL</v>
          </cell>
        </row>
        <row r="764">
          <cell r="A764" t="str">
            <v>IRL</v>
          </cell>
        </row>
        <row r="765">
          <cell r="A765" t="str">
            <v>IRL</v>
          </cell>
        </row>
        <row r="766">
          <cell r="A766" t="str">
            <v>IRL</v>
          </cell>
        </row>
        <row r="767">
          <cell r="A767" t="str">
            <v>IRL</v>
          </cell>
        </row>
        <row r="768">
          <cell r="A768" t="str">
            <v>IRL</v>
          </cell>
        </row>
        <row r="769">
          <cell r="A769" t="str">
            <v>IRL</v>
          </cell>
        </row>
        <row r="770">
          <cell r="A770" t="str">
            <v>IRL</v>
          </cell>
        </row>
        <row r="771">
          <cell r="A771" t="str">
            <v>IRL</v>
          </cell>
        </row>
        <row r="772">
          <cell r="A772" t="str">
            <v>IRL</v>
          </cell>
        </row>
        <row r="773">
          <cell r="A773" t="str">
            <v>IRL</v>
          </cell>
        </row>
        <row r="774">
          <cell r="A774" t="str">
            <v>IRL</v>
          </cell>
        </row>
        <row r="775">
          <cell r="A775" t="str">
            <v>IRL</v>
          </cell>
        </row>
        <row r="776">
          <cell r="A776" t="str">
            <v>IRL</v>
          </cell>
        </row>
        <row r="777">
          <cell r="A777" t="str">
            <v>IRL</v>
          </cell>
        </row>
        <row r="778">
          <cell r="A778" t="str">
            <v>IRL</v>
          </cell>
        </row>
        <row r="779">
          <cell r="A779" t="str">
            <v>IRL</v>
          </cell>
        </row>
        <row r="780">
          <cell r="A780" t="str">
            <v>IRL</v>
          </cell>
        </row>
        <row r="781">
          <cell r="A781" t="str">
            <v>IRL</v>
          </cell>
        </row>
        <row r="782">
          <cell r="A782" t="str">
            <v>IRL</v>
          </cell>
        </row>
        <row r="783">
          <cell r="A783" t="str">
            <v>IRL</v>
          </cell>
        </row>
        <row r="784">
          <cell r="A784" t="str">
            <v>IRL</v>
          </cell>
        </row>
        <row r="785">
          <cell r="A785" t="str">
            <v>IRL</v>
          </cell>
        </row>
        <row r="786">
          <cell r="A786" t="str">
            <v>IRL</v>
          </cell>
        </row>
        <row r="787">
          <cell r="A787" t="str">
            <v>IRL</v>
          </cell>
        </row>
        <row r="788">
          <cell r="A788" t="str">
            <v>ITA</v>
          </cell>
          <cell r="AK788">
            <v>2.1578473684211001</v>
          </cell>
        </row>
        <row r="789">
          <cell r="A789" t="str">
            <v>ITA</v>
          </cell>
        </row>
        <row r="790">
          <cell r="A790" t="str">
            <v>ITA</v>
          </cell>
        </row>
        <row r="791">
          <cell r="A791" t="str">
            <v>ITA</v>
          </cell>
        </row>
        <row r="792">
          <cell r="A792" t="str">
            <v>ITA</v>
          </cell>
        </row>
        <row r="793">
          <cell r="A793" t="str">
            <v>ITA</v>
          </cell>
        </row>
        <row r="794">
          <cell r="A794" t="str">
            <v>ITA</v>
          </cell>
        </row>
        <row r="795">
          <cell r="A795" t="str">
            <v>ITA</v>
          </cell>
        </row>
        <row r="796">
          <cell r="A796" t="str">
            <v>ITA</v>
          </cell>
        </row>
        <row r="797">
          <cell r="A797" t="str">
            <v>ITA</v>
          </cell>
        </row>
        <row r="798">
          <cell r="A798" t="str">
            <v>ITA</v>
          </cell>
        </row>
        <row r="799">
          <cell r="A799" t="str">
            <v>ITA</v>
          </cell>
        </row>
        <row r="800">
          <cell r="A800" t="str">
            <v>ITA</v>
          </cell>
        </row>
        <row r="801">
          <cell r="A801" t="str">
            <v>ITA</v>
          </cell>
        </row>
        <row r="802">
          <cell r="A802" t="str">
            <v>ITA</v>
          </cell>
        </row>
        <row r="803">
          <cell r="A803" t="str">
            <v>ITA</v>
          </cell>
        </row>
        <row r="804">
          <cell r="A804" t="str">
            <v>ITA</v>
          </cell>
        </row>
        <row r="805">
          <cell r="A805" t="str">
            <v>ITA</v>
          </cell>
        </row>
        <row r="806">
          <cell r="A806" t="str">
            <v>ITA</v>
          </cell>
        </row>
        <row r="807">
          <cell r="A807" t="str">
            <v>ITA</v>
          </cell>
        </row>
        <row r="808">
          <cell r="A808" t="str">
            <v>ITA</v>
          </cell>
        </row>
        <row r="809">
          <cell r="A809" t="str">
            <v>ITA</v>
          </cell>
        </row>
        <row r="810">
          <cell r="A810" t="str">
            <v>ITA</v>
          </cell>
        </row>
        <row r="811">
          <cell r="A811" t="str">
            <v>ITA</v>
          </cell>
        </row>
        <row r="812">
          <cell r="A812" t="str">
            <v>ITA</v>
          </cell>
        </row>
        <row r="813">
          <cell r="A813" t="str">
            <v>ITA</v>
          </cell>
        </row>
        <row r="814">
          <cell r="A814" t="str">
            <v>ITA</v>
          </cell>
        </row>
        <row r="815">
          <cell r="A815" t="str">
            <v>ITA</v>
          </cell>
        </row>
        <row r="816">
          <cell r="A816" t="str">
            <v>ITA</v>
          </cell>
        </row>
        <row r="817">
          <cell r="A817" t="str">
            <v>ITA</v>
          </cell>
        </row>
        <row r="818">
          <cell r="A818" t="str">
            <v>ITA</v>
          </cell>
        </row>
        <row r="819">
          <cell r="A819" t="str">
            <v>ITA</v>
          </cell>
        </row>
        <row r="820">
          <cell r="A820" t="str">
            <v>ITA</v>
          </cell>
        </row>
        <row r="821">
          <cell r="A821" t="str">
            <v>ITA</v>
          </cell>
        </row>
        <row r="822">
          <cell r="A822" t="str">
            <v>ITA</v>
          </cell>
        </row>
        <row r="823">
          <cell r="A823" t="str">
            <v>ITA</v>
          </cell>
        </row>
        <row r="824">
          <cell r="A824" t="str">
            <v>ITA</v>
          </cell>
        </row>
        <row r="825">
          <cell r="A825" t="str">
            <v>ITA</v>
          </cell>
        </row>
        <row r="826">
          <cell r="A826" t="str">
            <v>ITA</v>
          </cell>
        </row>
        <row r="827">
          <cell r="A827" t="str">
            <v>ITA</v>
          </cell>
        </row>
        <row r="828">
          <cell r="A828" t="str">
            <v>ITA</v>
          </cell>
        </row>
        <row r="829">
          <cell r="A829" t="str">
            <v>ITA</v>
          </cell>
        </row>
        <row r="830">
          <cell r="A830" t="str">
            <v>ITA</v>
          </cell>
        </row>
        <row r="831">
          <cell r="A831" t="str">
            <v>ITA</v>
          </cell>
        </row>
        <row r="832">
          <cell r="A832" t="str">
            <v>ITA</v>
          </cell>
        </row>
        <row r="833">
          <cell r="A833" t="str">
            <v>ITA</v>
          </cell>
        </row>
        <row r="834">
          <cell r="A834" t="str">
            <v>ITA</v>
          </cell>
        </row>
        <row r="835">
          <cell r="A835" t="str">
            <v>ITA</v>
          </cell>
        </row>
        <row r="836">
          <cell r="A836" t="str">
            <v>ITA</v>
          </cell>
        </row>
        <row r="837">
          <cell r="A837" t="str">
            <v>LTU</v>
          </cell>
          <cell r="AK837">
            <v>2.1578473684211001</v>
          </cell>
        </row>
        <row r="838">
          <cell r="A838" t="str">
            <v>LTU</v>
          </cell>
        </row>
        <row r="839">
          <cell r="A839" t="str">
            <v>LTU</v>
          </cell>
        </row>
        <row r="840">
          <cell r="A840" t="str">
            <v>LTU</v>
          </cell>
        </row>
        <row r="841">
          <cell r="A841" t="str">
            <v>LTU</v>
          </cell>
        </row>
        <row r="842">
          <cell r="A842" t="str">
            <v>LTU</v>
          </cell>
        </row>
        <row r="843">
          <cell r="A843" t="str">
            <v>LTU</v>
          </cell>
        </row>
        <row r="844">
          <cell r="A844" t="str">
            <v>LTU</v>
          </cell>
        </row>
        <row r="845">
          <cell r="A845" t="str">
            <v>LTU</v>
          </cell>
        </row>
        <row r="846">
          <cell r="A846" t="str">
            <v>LTU</v>
          </cell>
        </row>
        <row r="847">
          <cell r="A847" t="str">
            <v>LTU</v>
          </cell>
        </row>
        <row r="848">
          <cell r="A848" t="str">
            <v>LTU</v>
          </cell>
        </row>
        <row r="849">
          <cell r="A849" t="str">
            <v>LTU</v>
          </cell>
        </row>
        <row r="850">
          <cell r="A850" t="str">
            <v>LTU</v>
          </cell>
        </row>
        <row r="851">
          <cell r="A851" t="str">
            <v>LTU</v>
          </cell>
        </row>
        <row r="852">
          <cell r="A852" t="str">
            <v>LTU</v>
          </cell>
        </row>
        <row r="853">
          <cell r="A853" t="str">
            <v>LTU</v>
          </cell>
        </row>
        <row r="854">
          <cell r="A854" t="str">
            <v>LTU</v>
          </cell>
        </row>
        <row r="855">
          <cell r="A855" t="str">
            <v>LTU</v>
          </cell>
        </row>
        <row r="856">
          <cell r="A856" t="str">
            <v>LTU</v>
          </cell>
        </row>
        <row r="857">
          <cell r="A857" t="str">
            <v>LTU</v>
          </cell>
        </row>
        <row r="858">
          <cell r="A858" t="str">
            <v>LTU</v>
          </cell>
        </row>
        <row r="859">
          <cell r="A859" t="str">
            <v>LTU</v>
          </cell>
        </row>
        <row r="860">
          <cell r="A860" t="str">
            <v>LTU</v>
          </cell>
        </row>
        <row r="861">
          <cell r="A861" t="str">
            <v>LTU</v>
          </cell>
        </row>
        <row r="862">
          <cell r="A862" t="str">
            <v>LTU</v>
          </cell>
        </row>
        <row r="863">
          <cell r="A863" t="str">
            <v>LTU</v>
          </cell>
        </row>
        <row r="864">
          <cell r="A864" t="str">
            <v>LTU</v>
          </cell>
        </row>
        <row r="865">
          <cell r="A865" t="str">
            <v>LTU</v>
          </cell>
        </row>
        <row r="866">
          <cell r="A866" t="str">
            <v>LTU</v>
          </cell>
        </row>
        <row r="867">
          <cell r="A867" t="str">
            <v>LTU</v>
          </cell>
        </row>
        <row r="868">
          <cell r="A868" t="str">
            <v>LTU</v>
          </cell>
        </row>
        <row r="869">
          <cell r="A869" t="str">
            <v>LTU</v>
          </cell>
        </row>
        <row r="870">
          <cell r="A870" t="str">
            <v>LTU</v>
          </cell>
        </row>
        <row r="871">
          <cell r="A871" t="str">
            <v>LTU</v>
          </cell>
        </row>
        <row r="872">
          <cell r="A872" t="str">
            <v>LTU</v>
          </cell>
        </row>
        <row r="873">
          <cell r="A873" t="str">
            <v>LTU</v>
          </cell>
        </row>
        <row r="874">
          <cell r="A874" t="str">
            <v>LTU</v>
          </cell>
        </row>
        <row r="875">
          <cell r="A875" t="str">
            <v>LTU</v>
          </cell>
        </row>
        <row r="876">
          <cell r="A876" t="str">
            <v>LTU</v>
          </cell>
        </row>
        <row r="877">
          <cell r="A877" t="str">
            <v>LTU</v>
          </cell>
        </row>
        <row r="878">
          <cell r="A878" t="str">
            <v>LTU</v>
          </cell>
        </row>
        <row r="879">
          <cell r="A879" t="str">
            <v>LTU</v>
          </cell>
        </row>
        <row r="880">
          <cell r="A880" t="str">
            <v>LTU</v>
          </cell>
        </row>
        <row r="881">
          <cell r="A881" t="str">
            <v>LTU</v>
          </cell>
        </row>
        <row r="882">
          <cell r="A882" t="str">
            <v>LTU</v>
          </cell>
        </row>
        <row r="883">
          <cell r="A883" t="str">
            <v>LTU</v>
          </cell>
        </row>
        <row r="884">
          <cell r="A884" t="str">
            <v>LTU</v>
          </cell>
        </row>
        <row r="885">
          <cell r="A885" t="str">
            <v>LTU</v>
          </cell>
        </row>
        <row r="886">
          <cell r="A886" t="str">
            <v>LUX</v>
          </cell>
          <cell r="AK886">
            <v>2.1578473684211001</v>
          </cell>
        </row>
        <row r="887">
          <cell r="A887" t="str">
            <v>LUX</v>
          </cell>
        </row>
        <row r="888">
          <cell r="A888" t="str">
            <v>LUX</v>
          </cell>
        </row>
        <row r="889">
          <cell r="A889" t="str">
            <v>LUX</v>
          </cell>
        </row>
        <row r="890">
          <cell r="A890" t="str">
            <v>LUX</v>
          </cell>
        </row>
        <row r="891">
          <cell r="A891" t="str">
            <v>LUX</v>
          </cell>
        </row>
        <row r="892">
          <cell r="A892" t="str">
            <v>LUX</v>
          </cell>
        </row>
        <row r="893">
          <cell r="A893" t="str">
            <v>LUX</v>
          </cell>
        </row>
        <row r="894">
          <cell r="A894" t="str">
            <v>LUX</v>
          </cell>
        </row>
        <row r="895">
          <cell r="A895" t="str">
            <v>LUX</v>
          </cell>
        </row>
        <row r="896">
          <cell r="A896" t="str">
            <v>LUX</v>
          </cell>
        </row>
        <row r="897">
          <cell r="A897" t="str">
            <v>LUX</v>
          </cell>
        </row>
        <row r="898">
          <cell r="A898" t="str">
            <v>LUX</v>
          </cell>
        </row>
        <row r="899">
          <cell r="A899" t="str">
            <v>LUX</v>
          </cell>
        </row>
        <row r="900">
          <cell r="A900" t="str">
            <v>LUX</v>
          </cell>
        </row>
        <row r="901">
          <cell r="A901" t="str">
            <v>LUX</v>
          </cell>
        </row>
        <row r="902">
          <cell r="A902" t="str">
            <v>LUX</v>
          </cell>
        </row>
        <row r="903">
          <cell r="A903" t="str">
            <v>LUX</v>
          </cell>
        </row>
        <row r="904">
          <cell r="A904" t="str">
            <v>LUX</v>
          </cell>
        </row>
        <row r="905">
          <cell r="A905" t="str">
            <v>LUX</v>
          </cell>
        </row>
        <row r="906">
          <cell r="A906" t="str">
            <v>LUX</v>
          </cell>
        </row>
        <row r="907">
          <cell r="A907" t="str">
            <v>LUX</v>
          </cell>
        </row>
        <row r="908">
          <cell r="A908" t="str">
            <v>LUX</v>
          </cell>
        </row>
        <row r="909">
          <cell r="A909" t="str">
            <v>LUX</v>
          </cell>
        </row>
        <row r="910">
          <cell r="A910" t="str">
            <v>LUX</v>
          </cell>
        </row>
        <row r="911">
          <cell r="A911" t="str">
            <v>LUX</v>
          </cell>
        </row>
        <row r="912">
          <cell r="A912" t="str">
            <v>LUX</v>
          </cell>
        </row>
        <row r="913">
          <cell r="A913" t="str">
            <v>LUX</v>
          </cell>
        </row>
        <row r="914">
          <cell r="A914" t="str">
            <v>LUX</v>
          </cell>
        </row>
        <row r="915">
          <cell r="A915" t="str">
            <v>LUX</v>
          </cell>
        </row>
        <row r="916">
          <cell r="A916" t="str">
            <v>LUX</v>
          </cell>
        </row>
        <row r="917">
          <cell r="A917" t="str">
            <v>LUX</v>
          </cell>
        </row>
        <row r="918">
          <cell r="A918" t="str">
            <v>LUX</v>
          </cell>
        </row>
        <row r="919">
          <cell r="A919" t="str">
            <v>LUX</v>
          </cell>
        </row>
        <row r="920">
          <cell r="A920" t="str">
            <v>LUX</v>
          </cell>
        </row>
        <row r="921">
          <cell r="A921" t="str">
            <v>LUX</v>
          </cell>
        </row>
        <row r="922">
          <cell r="A922" t="str">
            <v>LUX</v>
          </cell>
        </row>
        <row r="923">
          <cell r="A923" t="str">
            <v>LUX</v>
          </cell>
        </row>
        <row r="924">
          <cell r="A924" t="str">
            <v>LUX</v>
          </cell>
        </row>
        <row r="925">
          <cell r="A925" t="str">
            <v>LUX</v>
          </cell>
        </row>
        <row r="926">
          <cell r="A926" t="str">
            <v>LUX</v>
          </cell>
        </row>
        <row r="927">
          <cell r="A927" t="str">
            <v>LUX</v>
          </cell>
        </row>
        <row r="928">
          <cell r="A928" t="str">
            <v>LUX</v>
          </cell>
        </row>
        <row r="929">
          <cell r="A929" t="str">
            <v>LUX</v>
          </cell>
        </row>
        <row r="930">
          <cell r="A930" t="str">
            <v>LUX</v>
          </cell>
        </row>
        <row r="931">
          <cell r="A931" t="str">
            <v>LUX</v>
          </cell>
        </row>
        <row r="932">
          <cell r="A932" t="str">
            <v>LUX</v>
          </cell>
        </row>
        <row r="933">
          <cell r="A933" t="str">
            <v>LUX</v>
          </cell>
        </row>
        <row r="934">
          <cell r="A934" t="str">
            <v>LUX</v>
          </cell>
        </row>
        <row r="935">
          <cell r="A935" t="str">
            <v>LVA</v>
          </cell>
          <cell r="AK935">
            <v>2.1578473684211001</v>
          </cell>
        </row>
        <row r="936">
          <cell r="A936" t="str">
            <v>LVA</v>
          </cell>
        </row>
        <row r="937">
          <cell r="A937" t="str">
            <v>LVA</v>
          </cell>
        </row>
        <row r="938">
          <cell r="A938" t="str">
            <v>LVA</v>
          </cell>
        </row>
        <row r="939">
          <cell r="A939" t="str">
            <v>LVA</v>
          </cell>
        </row>
        <row r="940">
          <cell r="A940" t="str">
            <v>LVA</v>
          </cell>
        </row>
        <row r="941">
          <cell r="A941" t="str">
            <v>LVA</v>
          </cell>
        </row>
        <row r="942">
          <cell r="A942" t="str">
            <v>LVA</v>
          </cell>
        </row>
        <row r="943">
          <cell r="A943" t="str">
            <v>LVA</v>
          </cell>
        </row>
        <row r="944">
          <cell r="A944" t="str">
            <v>LVA</v>
          </cell>
        </row>
        <row r="945">
          <cell r="A945" t="str">
            <v>LVA</v>
          </cell>
        </row>
        <row r="946">
          <cell r="A946" t="str">
            <v>LVA</v>
          </cell>
        </row>
        <row r="947">
          <cell r="A947" t="str">
            <v>LVA</v>
          </cell>
        </row>
        <row r="948">
          <cell r="A948" t="str">
            <v>LVA</v>
          </cell>
        </row>
        <row r="949">
          <cell r="A949" t="str">
            <v>LVA</v>
          </cell>
        </row>
        <row r="950">
          <cell r="A950" t="str">
            <v>LVA</v>
          </cell>
        </row>
        <row r="951">
          <cell r="A951" t="str">
            <v>LVA</v>
          </cell>
        </row>
        <row r="952">
          <cell r="A952" t="str">
            <v>LVA</v>
          </cell>
        </row>
        <row r="953">
          <cell r="A953" t="str">
            <v>LVA</v>
          </cell>
        </row>
        <row r="954">
          <cell r="A954" t="str">
            <v>LVA</v>
          </cell>
        </row>
        <row r="955">
          <cell r="A955" t="str">
            <v>LVA</v>
          </cell>
        </row>
        <row r="956">
          <cell r="A956" t="str">
            <v>LVA</v>
          </cell>
        </row>
        <row r="957">
          <cell r="A957" t="str">
            <v>LVA</v>
          </cell>
        </row>
        <row r="958">
          <cell r="A958" t="str">
            <v>LVA</v>
          </cell>
        </row>
        <row r="959">
          <cell r="A959" t="str">
            <v>LVA</v>
          </cell>
        </row>
        <row r="960">
          <cell r="A960" t="str">
            <v>LVA</v>
          </cell>
        </row>
        <row r="961">
          <cell r="A961" t="str">
            <v>LVA</v>
          </cell>
        </row>
        <row r="962">
          <cell r="A962" t="str">
            <v>LVA</v>
          </cell>
        </row>
        <row r="963">
          <cell r="A963" t="str">
            <v>LVA</v>
          </cell>
        </row>
        <row r="964">
          <cell r="A964" t="str">
            <v>LVA</v>
          </cell>
        </row>
        <row r="965">
          <cell r="A965" t="str">
            <v>LVA</v>
          </cell>
        </row>
        <row r="966">
          <cell r="A966" t="str">
            <v>LVA</v>
          </cell>
        </row>
        <row r="967">
          <cell r="A967" t="str">
            <v>LVA</v>
          </cell>
        </row>
        <row r="968">
          <cell r="A968" t="str">
            <v>LVA</v>
          </cell>
        </row>
        <row r="969">
          <cell r="A969" t="str">
            <v>LVA</v>
          </cell>
        </row>
        <row r="970">
          <cell r="A970" t="str">
            <v>LVA</v>
          </cell>
        </row>
        <row r="971">
          <cell r="A971" t="str">
            <v>LVA</v>
          </cell>
        </row>
        <row r="972">
          <cell r="A972" t="str">
            <v>LVA</v>
          </cell>
        </row>
        <row r="973">
          <cell r="A973" t="str">
            <v>LVA</v>
          </cell>
        </row>
        <row r="974">
          <cell r="A974" t="str">
            <v>LVA</v>
          </cell>
        </row>
        <row r="975">
          <cell r="A975" t="str">
            <v>LVA</v>
          </cell>
        </row>
        <row r="976">
          <cell r="A976" t="str">
            <v>LVA</v>
          </cell>
        </row>
        <row r="977">
          <cell r="A977" t="str">
            <v>LVA</v>
          </cell>
        </row>
        <row r="978">
          <cell r="A978" t="str">
            <v>LVA</v>
          </cell>
        </row>
        <row r="979">
          <cell r="A979" t="str">
            <v>LVA</v>
          </cell>
        </row>
        <row r="980">
          <cell r="A980" t="str">
            <v>LVA</v>
          </cell>
        </row>
        <row r="981">
          <cell r="A981" t="str">
            <v>LVA</v>
          </cell>
        </row>
        <row r="982">
          <cell r="A982" t="str">
            <v>LVA</v>
          </cell>
        </row>
        <row r="983">
          <cell r="A983" t="str">
            <v>LVA</v>
          </cell>
        </row>
        <row r="984">
          <cell r="A984" t="str">
            <v>MLT</v>
          </cell>
          <cell r="AK984">
            <v>2.1578473684211001</v>
          </cell>
        </row>
        <row r="985">
          <cell r="A985" t="str">
            <v>MLT</v>
          </cell>
        </row>
        <row r="986">
          <cell r="A986" t="str">
            <v>MLT</v>
          </cell>
        </row>
        <row r="987">
          <cell r="A987" t="str">
            <v>MLT</v>
          </cell>
        </row>
        <row r="988">
          <cell r="A988" t="str">
            <v>MLT</v>
          </cell>
        </row>
        <row r="989">
          <cell r="A989" t="str">
            <v>MLT</v>
          </cell>
        </row>
        <row r="990">
          <cell r="A990" t="str">
            <v>MLT</v>
          </cell>
        </row>
        <row r="991">
          <cell r="A991" t="str">
            <v>MLT</v>
          </cell>
        </row>
        <row r="992">
          <cell r="A992" t="str">
            <v>MLT</v>
          </cell>
        </row>
        <row r="993">
          <cell r="A993" t="str">
            <v>MLT</v>
          </cell>
        </row>
        <row r="994">
          <cell r="A994" t="str">
            <v>MLT</v>
          </cell>
        </row>
        <row r="995">
          <cell r="A995" t="str">
            <v>MLT</v>
          </cell>
        </row>
        <row r="996">
          <cell r="A996" t="str">
            <v>MLT</v>
          </cell>
        </row>
        <row r="997">
          <cell r="A997" t="str">
            <v>MLT</v>
          </cell>
        </row>
        <row r="998">
          <cell r="A998" t="str">
            <v>MLT</v>
          </cell>
        </row>
        <row r="999">
          <cell r="A999" t="str">
            <v>MLT</v>
          </cell>
        </row>
        <row r="1000">
          <cell r="A1000" t="str">
            <v>MLT</v>
          </cell>
        </row>
        <row r="1001">
          <cell r="A1001" t="str">
            <v>MLT</v>
          </cell>
        </row>
        <row r="1002">
          <cell r="A1002" t="str">
            <v>MLT</v>
          </cell>
        </row>
        <row r="1003">
          <cell r="A1003" t="str">
            <v>MLT</v>
          </cell>
        </row>
        <row r="1004">
          <cell r="A1004" t="str">
            <v>MLT</v>
          </cell>
        </row>
        <row r="1005">
          <cell r="A1005" t="str">
            <v>MLT</v>
          </cell>
        </row>
        <row r="1006">
          <cell r="A1006" t="str">
            <v>MLT</v>
          </cell>
        </row>
        <row r="1007">
          <cell r="A1007" t="str">
            <v>MLT</v>
          </cell>
        </row>
        <row r="1008">
          <cell r="A1008" t="str">
            <v>MLT</v>
          </cell>
        </row>
        <row r="1009">
          <cell r="A1009" t="str">
            <v>MLT</v>
          </cell>
        </row>
        <row r="1010">
          <cell r="A1010" t="str">
            <v>MLT</v>
          </cell>
        </row>
        <row r="1011">
          <cell r="A1011" t="str">
            <v>MLT</v>
          </cell>
        </row>
        <row r="1012">
          <cell r="A1012" t="str">
            <v>MLT</v>
          </cell>
        </row>
        <row r="1013">
          <cell r="A1013" t="str">
            <v>MLT</v>
          </cell>
        </row>
        <row r="1014">
          <cell r="A1014" t="str">
            <v>MLT</v>
          </cell>
        </row>
        <row r="1015">
          <cell r="A1015" t="str">
            <v>MLT</v>
          </cell>
        </row>
        <row r="1016">
          <cell r="A1016" t="str">
            <v>MLT</v>
          </cell>
        </row>
        <row r="1017">
          <cell r="A1017" t="str">
            <v>MLT</v>
          </cell>
        </row>
        <row r="1018">
          <cell r="A1018" t="str">
            <v>MLT</v>
          </cell>
        </row>
        <row r="1019">
          <cell r="A1019" t="str">
            <v>MLT</v>
          </cell>
        </row>
        <row r="1020">
          <cell r="A1020" t="str">
            <v>MLT</v>
          </cell>
        </row>
        <row r="1021">
          <cell r="A1021" t="str">
            <v>MLT</v>
          </cell>
        </row>
        <row r="1022">
          <cell r="A1022" t="str">
            <v>MLT</v>
          </cell>
        </row>
        <row r="1023">
          <cell r="A1023" t="str">
            <v>MLT</v>
          </cell>
        </row>
        <row r="1024">
          <cell r="A1024" t="str">
            <v>MLT</v>
          </cell>
        </row>
        <row r="1025">
          <cell r="A1025" t="str">
            <v>MLT</v>
          </cell>
        </row>
        <row r="1026">
          <cell r="A1026" t="str">
            <v>MLT</v>
          </cell>
        </row>
        <row r="1027">
          <cell r="A1027" t="str">
            <v>MLT</v>
          </cell>
        </row>
        <row r="1028">
          <cell r="A1028" t="str">
            <v>MLT</v>
          </cell>
        </row>
        <row r="1029">
          <cell r="A1029" t="str">
            <v>MLT</v>
          </cell>
        </row>
        <row r="1030">
          <cell r="A1030" t="str">
            <v>MLT</v>
          </cell>
        </row>
        <row r="1031">
          <cell r="A1031" t="str">
            <v>MLT</v>
          </cell>
        </row>
        <row r="1032">
          <cell r="A1032" t="str">
            <v>MLT</v>
          </cell>
        </row>
        <row r="1033">
          <cell r="A1033" t="str">
            <v>NLD</v>
          </cell>
          <cell r="AK1033">
            <v>2.1578473684211001</v>
          </cell>
        </row>
        <row r="1034">
          <cell r="A1034" t="str">
            <v>NLD</v>
          </cell>
        </row>
        <row r="1035">
          <cell r="A1035" t="str">
            <v>NLD</v>
          </cell>
        </row>
        <row r="1036">
          <cell r="A1036" t="str">
            <v>NLD</v>
          </cell>
        </row>
        <row r="1037">
          <cell r="A1037" t="str">
            <v>NLD</v>
          </cell>
        </row>
        <row r="1038">
          <cell r="A1038" t="str">
            <v>NLD</v>
          </cell>
        </row>
        <row r="1039">
          <cell r="A1039" t="str">
            <v>NLD</v>
          </cell>
        </row>
        <row r="1040">
          <cell r="A1040" t="str">
            <v>NLD</v>
          </cell>
        </row>
        <row r="1041">
          <cell r="A1041" t="str">
            <v>NLD</v>
          </cell>
        </row>
        <row r="1042">
          <cell r="A1042" t="str">
            <v>NLD</v>
          </cell>
        </row>
        <row r="1043">
          <cell r="A1043" t="str">
            <v>NLD</v>
          </cell>
        </row>
        <row r="1044">
          <cell r="A1044" t="str">
            <v>NLD</v>
          </cell>
        </row>
        <row r="1045">
          <cell r="A1045" t="str">
            <v>NLD</v>
          </cell>
        </row>
        <row r="1046">
          <cell r="A1046" t="str">
            <v>NLD</v>
          </cell>
        </row>
        <row r="1047">
          <cell r="A1047" t="str">
            <v>NLD</v>
          </cell>
        </row>
        <row r="1048">
          <cell r="A1048" t="str">
            <v>NLD</v>
          </cell>
        </row>
        <row r="1049">
          <cell r="A1049" t="str">
            <v>NLD</v>
          </cell>
        </row>
        <row r="1050">
          <cell r="A1050" t="str">
            <v>NLD</v>
          </cell>
        </row>
        <row r="1051">
          <cell r="A1051" t="str">
            <v>NLD</v>
          </cell>
        </row>
        <row r="1052">
          <cell r="A1052" t="str">
            <v>NLD</v>
          </cell>
        </row>
        <row r="1053">
          <cell r="A1053" t="str">
            <v>NLD</v>
          </cell>
        </row>
        <row r="1054">
          <cell r="A1054" t="str">
            <v>NLD</v>
          </cell>
        </row>
        <row r="1055">
          <cell r="A1055" t="str">
            <v>NLD</v>
          </cell>
        </row>
        <row r="1056">
          <cell r="A1056" t="str">
            <v>NLD</v>
          </cell>
        </row>
        <row r="1057">
          <cell r="A1057" t="str">
            <v>NLD</v>
          </cell>
        </row>
        <row r="1058">
          <cell r="A1058" t="str">
            <v>NLD</v>
          </cell>
        </row>
        <row r="1059">
          <cell r="A1059" t="str">
            <v>NLD</v>
          </cell>
        </row>
        <row r="1060">
          <cell r="A1060" t="str">
            <v>NLD</v>
          </cell>
        </row>
        <row r="1061">
          <cell r="A1061" t="str">
            <v>NLD</v>
          </cell>
        </row>
        <row r="1062">
          <cell r="A1062" t="str">
            <v>NLD</v>
          </cell>
        </row>
        <row r="1063">
          <cell r="A1063" t="str">
            <v>NLD</v>
          </cell>
        </row>
        <row r="1064">
          <cell r="A1064" t="str">
            <v>NLD</v>
          </cell>
        </row>
        <row r="1065">
          <cell r="A1065" t="str">
            <v>NLD</v>
          </cell>
        </row>
        <row r="1066">
          <cell r="A1066" t="str">
            <v>NLD</v>
          </cell>
        </row>
        <row r="1067">
          <cell r="A1067" t="str">
            <v>NLD</v>
          </cell>
        </row>
        <row r="1068">
          <cell r="A1068" t="str">
            <v>NLD</v>
          </cell>
        </row>
        <row r="1069">
          <cell r="A1069" t="str">
            <v>NLD</v>
          </cell>
        </row>
        <row r="1070">
          <cell r="A1070" t="str">
            <v>NLD</v>
          </cell>
        </row>
        <row r="1071">
          <cell r="A1071" t="str">
            <v>NLD</v>
          </cell>
        </row>
        <row r="1072">
          <cell r="A1072" t="str">
            <v>NLD</v>
          </cell>
        </row>
        <row r="1073">
          <cell r="A1073" t="str">
            <v>NLD</v>
          </cell>
        </row>
        <row r="1074">
          <cell r="A1074" t="str">
            <v>NLD</v>
          </cell>
        </row>
        <row r="1075">
          <cell r="A1075" t="str">
            <v>NLD</v>
          </cell>
        </row>
        <row r="1076">
          <cell r="A1076" t="str">
            <v>NLD</v>
          </cell>
        </row>
        <row r="1077">
          <cell r="A1077" t="str">
            <v>NLD</v>
          </cell>
        </row>
        <row r="1078">
          <cell r="A1078" t="str">
            <v>NLD</v>
          </cell>
        </row>
        <row r="1079">
          <cell r="A1079" t="str">
            <v>NLD</v>
          </cell>
        </row>
        <row r="1080">
          <cell r="A1080" t="str">
            <v>NLD</v>
          </cell>
        </row>
        <row r="1081">
          <cell r="A1081" t="str">
            <v>NLD</v>
          </cell>
        </row>
        <row r="1082">
          <cell r="A1082" t="str">
            <v>NOR</v>
          </cell>
          <cell r="AK1082">
            <v>2.1578473684211001</v>
          </cell>
        </row>
        <row r="1083">
          <cell r="A1083" t="str">
            <v>NOR</v>
          </cell>
        </row>
        <row r="1084">
          <cell r="A1084" t="str">
            <v>NOR</v>
          </cell>
        </row>
        <row r="1085">
          <cell r="A1085" t="str">
            <v>NOR</v>
          </cell>
        </row>
        <row r="1086">
          <cell r="A1086" t="str">
            <v>NOR</v>
          </cell>
        </row>
        <row r="1087">
          <cell r="A1087" t="str">
            <v>NOR</v>
          </cell>
        </row>
        <row r="1088">
          <cell r="A1088" t="str">
            <v>NOR</v>
          </cell>
        </row>
        <row r="1089">
          <cell r="A1089" t="str">
            <v>NOR</v>
          </cell>
        </row>
        <row r="1090">
          <cell r="A1090" t="str">
            <v>NOR</v>
          </cell>
        </row>
        <row r="1091">
          <cell r="A1091" t="str">
            <v>NOR</v>
          </cell>
        </row>
        <row r="1092">
          <cell r="A1092" t="str">
            <v>NOR</v>
          </cell>
        </row>
        <row r="1093">
          <cell r="A1093" t="str">
            <v>NOR</v>
          </cell>
        </row>
        <row r="1094">
          <cell r="A1094" t="str">
            <v>NOR</v>
          </cell>
        </row>
        <row r="1095">
          <cell r="A1095" t="str">
            <v>NOR</v>
          </cell>
        </row>
        <row r="1096">
          <cell r="A1096" t="str">
            <v>NOR</v>
          </cell>
        </row>
        <row r="1097">
          <cell r="A1097" t="str">
            <v>NOR</v>
          </cell>
        </row>
        <row r="1098">
          <cell r="A1098" t="str">
            <v>NOR</v>
          </cell>
        </row>
        <row r="1099">
          <cell r="A1099" t="str">
            <v>NOR</v>
          </cell>
        </row>
        <row r="1100">
          <cell r="A1100" t="str">
            <v>NOR</v>
          </cell>
        </row>
        <row r="1101">
          <cell r="A1101" t="str">
            <v>NOR</v>
          </cell>
        </row>
        <row r="1102">
          <cell r="A1102" t="str">
            <v>NOR</v>
          </cell>
        </row>
        <row r="1103">
          <cell r="A1103" t="str">
            <v>NOR</v>
          </cell>
        </row>
        <row r="1104">
          <cell r="A1104" t="str">
            <v>NOR</v>
          </cell>
        </row>
        <row r="1105">
          <cell r="A1105" t="str">
            <v>NOR</v>
          </cell>
        </row>
        <row r="1106">
          <cell r="A1106" t="str">
            <v>NOR</v>
          </cell>
        </row>
        <row r="1107">
          <cell r="A1107" t="str">
            <v>NOR</v>
          </cell>
        </row>
        <row r="1108">
          <cell r="A1108" t="str">
            <v>NOR</v>
          </cell>
        </row>
        <row r="1109">
          <cell r="A1109" t="str">
            <v>NOR</v>
          </cell>
        </row>
        <row r="1110">
          <cell r="A1110" t="str">
            <v>NOR</v>
          </cell>
        </row>
        <row r="1111">
          <cell r="A1111" t="str">
            <v>NOR</v>
          </cell>
        </row>
        <row r="1112">
          <cell r="A1112" t="str">
            <v>NOR</v>
          </cell>
        </row>
        <row r="1113">
          <cell r="A1113" t="str">
            <v>NOR</v>
          </cell>
        </row>
        <row r="1114">
          <cell r="A1114" t="str">
            <v>NOR</v>
          </cell>
        </row>
        <row r="1115">
          <cell r="A1115" t="str">
            <v>NOR</v>
          </cell>
        </row>
        <row r="1116">
          <cell r="A1116" t="str">
            <v>NOR</v>
          </cell>
        </row>
        <row r="1117">
          <cell r="A1117" t="str">
            <v>NOR</v>
          </cell>
        </row>
        <row r="1118">
          <cell r="A1118" t="str">
            <v>NOR</v>
          </cell>
        </row>
        <row r="1119">
          <cell r="A1119" t="str">
            <v>NOR</v>
          </cell>
        </row>
        <row r="1120">
          <cell r="A1120" t="str">
            <v>NOR</v>
          </cell>
        </row>
        <row r="1121">
          <cell r="A1121" t="str">
            <v>NOR</v>
          </cell>
        </row>
        <row r="1122">
          <cell r="A1122" t="str">
            <v>NOR</v>
          </cell>
        </row>
        <row r="1123">
          <cell r="A1123" t="str">
            <v>NOR</v>
          </cell>
        </row>
        <row r="1124">
          <cell r="A1124" t="str">
            <v>NOR</v>
          </cell>
        </row>
        <row r="1125">
          <cell r="A1125" t="str">
            <v>NOR</v>
          </cell>
        </row>
        <row r="1126">
          <cell r="A1126" t="str">
            <v>NOR</v>
          </cell>
        </row>
        <row r="1127">
          <cell r="A1127" t="str">
            <v>NOR</v>
          </cell>
        </row>
        <row r="1128">
          <cell r="A1128" t="str">
            <v>NOR</v>
          </cell>
        </row>
        <row r="1129">
          <cell r="A1129" t="str">
            <v>NOR</v>
          </cell>
        </row>
        <row r="1130">
          <cell r="A1130" t="str">
            <v>POL</v>
          </cell>
          <cell r="AK1130">
            <v>2.1578473684211001</v>
          </cell>
        </row>
        <row r="1131">
          <cell r="A1131" t="str">
            <v>POL</v>
          </cell>
        </row>
        <row r="1132">
          <cell r="A1132" t="str">
            <v>POL</v>
          </cell>
        </row>
        <row r="1133">
          <cell r="A1133" t="str">
            <v>POL</v>
          </cell>
        </row>
        <row r="1134">
          <cell r="A1134" t="str">
            <v>POL</v>
          </cell>
        </row>
        <row r="1135">
          <cell r="A1135" t="str">
            <v>POL</v>
          </cell>
        </row>
        <row r="1136">
          <cell r="A1136" t="str">
            <v>POL</v>
          </cell>
        </row>
        <row r="1137">
          <cell r="A1137" t="str">
            <v>POL</v>
          </cell>
        </row>
        <row r="1138">
          <cell r="A1138" t="str">
            <v>POL</v>
          </cell>
        </row>
        <row r="1139">
          <cell r="A1139" t="str">
            <v>POL</v>
          </cell>
        </row>
        <row r="1140">
          <cell r="A1140" t="str">
            <v>POL</v>
          </cell>
        </row>
        <row r="1141">
          <cell r="A1141" t="str">
            <v>POL</v>
          </cell>
        </row>
        <row r="1142">
          <cell r="A1142" t="str">
            <v>POL</v>
          </cell>
        </row>
        <row r="1143">
          <cell r="A1143" t="str">
            <v>POL</v>
          </cell>
        </row>
        <row r="1144">
          <cell r="A1144" t="str">
            <v>POL</v>
          </cell>
        </row>
        <row r="1145">
          <cell r="A1145" t="str">
            <v>POL</v>
          </cell>
        </row>
        <row r="1146">
          <cell r="A1146" t="str">
            <v>POL</v>
          </cell>
        </row>
        <row r="1147">
          <cell r="A1147" t="str">
            <v>POL</v>
          </cell>
        </row>
        <row r="1148">
          <cell r="A1148" t="str">
            <v>POL</v>
          </cell>
        </row>
        <row r="1149">
          <cell r="A1149" t="str">
            <v>POL</v>
          </cell>
        </row>
        <row r="1150">
          <cell r="A1150" t="str">
            <v>POL</v>
          </cell>
        </row>
        <row r="1151">
          <cell r="A1151" t="str">
            <v>POL</v>
          </cell>
        </row>
        <row r="1152">
          <cell r="A1152" t="str">
            <v>POL</v>
          </cell>
        </row>
        <row r="1153">
          <cell r="A1153" t="str">
            <v>POL</v>
          </cell>
        </row>
        <row r="1154">
          <cell r="A1154" t="str">
            <v>POL</v>
          </cell>
        </row>
        <row r="1155">
          <cell r="A1155" t="str">
            <v>POL</v>
          </cell>
        </row>
        <row r="1156">
          <cell r="A1156" t="str">
            <v>POL</v>
          </cell>
        </row>
        <row r="1157">
          <cell r="A1157" t="str">
            <v>POL</v>
          </cell>
        </row>
        <row r="1158">
          <cell r="A1158" t="str">
            <v>POL</v>
          </cell>
        </row>
        <row r="1159">
          <cell r="A1159" t="str">
            <v>POL</v>
          </cell>
        </row>
        <row r="1160">
          <cell r="A1160" t="str">
            <v>POL</v>
          </cell>
        </row>
        <row r="1161">
          <cell r="A1161" t="str">
            <v>POL</v>
          </cell>
        </row>
        <row r="1162">
          <cell r="A1162" t="str">
            <v>POL</v>
          </cell>
        </row>
        <row r="1163">
          <cell r="A1163" t="str">
            <v>POL</v>
          </cell>
        </row>
        <row r="1164">
          <cell r="A1164" t="str">
            <v>POL</v>
          </cell>
        </row>
        <row r="1165">
          <cell r="A1165" t="str">
            <v>POL</v>
          </cell>
        </row>
        <row r="1166">
          <cell r="A1166" t="str">
            <v>POL</v>
          </cell>
        </row>
        <row r="1167">
          <cell r="A1167" t="str">
            <v>POL</v>
          </cell>
        </row>
        <row r="1168">
          <cell r="A1168" t="str">
            <v>POL</v>
          </cell>
        </row>
        <row r="1169">
          <cell r="A1169" t="str">
            <v>POL</v>
          </cell>
        </row>
        <row r="1170">
          <cell r="A1170" t="str">
            <v>POL</v>
          </cell>
        </row>
        <row r="1171">
          <cell r="A1171" t="str">
            <v>POL</v>
          </cell>
        </row>
        <row r="1172">
          <cell r="A1172" t="str">
            <v>POL</v>
          </cell>
        </row>
        <row r="1173">
          <cell r="A1173" t="str">
            <v>POL</v>
          </cell>
        </row>
        <row r="1174">
          <cell r="A1174" t="str">
            <v>POL</v>
          </cell>
        </row>
        <row r="1175">
          <cell r="A1175" t="str">
            <v>POL</v>
          </cell>
        </row>
        <row r="1176">
          <cell r="A1176" t="str">
            <v>POL</v>
          </cell>
        </row>
        <row r="1177">
          <cell r="A1177" t="str">
            <v>POL</v>
          </cell>
        </row>
        <row r="1178">
          <cell r="A1178" t="str">
            <v>POL</v>
          </cell>
        </row>
        <row r="1179">
          <cell r="A1179" t="str">
            <v>PRT</v>
          </cell>
          <cell r="AK1179">
            <v>2.1578473684211001</v>
          </cell>
        </row>
        <row r="1180">
          <cell r="A1180" t="str">
            <v>PRT</v>
          </cell>
        </row>
        <row r="1181">
          <cell r="A1181" t="str">
            <v>PRT</v>
          </cell>
        </row>
        <row r="1182">
          <cell r="A1182" t="str">
            <v>PRT</v>
          </cell>
        </row>
        <row r="1183">
          <cell r="A1183" t="str">
            <v>PRT</v>
          </cell>
        </row>
        <row r="1184">
          <cell r="A1184" t="str">
            <v>PRT</v>
          </cell>
        </row>
        <row r="1185">
          <cell r="A1185" t="str">
            <v>PRT</v>
          </cell>
        </row>
        <row r="1186">
          <cell r="A1186" t="str">
            <v>PRT</v>
          </cell>
        </row>
        <row r="1187">
          <cell r="A1187" t="str">
            <v>PRT</v>
          </cell>
        </row>
        <row r="1188">
          <cell r="A1188" t="str">
            <v>PRT</v>
          </cell>
        </row>
        <row r="1189">
          <cell r="A1189" t="str">
            <v>PRT</v>
          </cell>
        </row>
        <row r="1190">
          <cell r="A1190" t="str">
            <v>PRT</v>
          </cell>
        </row>
        <row r="1191">
          <cell r="A1191" t="str">
            <v>PRT</v>
          </cell>
        </row>
        <row r="1192">
          <cell r="A1192" t="str">
            <v>PRT</v>
          </cell>
        </row>
        <row r="1193">
          <cell r="A1193" t="str">
            <v>PRT</v>
          </cell>
        </row>
        <row r="1194">
          <cell r="A1194" t="str">
            <v>PRT</v>
          </cell>
        </row>
        <row r="1195">
          <cell r="A1195" t="str">
            <v>PRT</v>
          </cell>
        </row>
        <row r="1196">
          <cell r="A1196" t="str">
            <v>PRT</v>
          </cell>
        </row>
        <row r="1197">
          <cell r="A1197" t="str">
            <v>PRT</v>
          </cell>
        </row>
        <row r="1198">
          <cell r="A1198" t="str">
            <v>PRT</v>
          </cell>
        </row>
        <row r="1199">
          <cell r="A1199" t="str">
            <v>PRT</v>
          </cell>
        </row>
        <row r="1200">
          <cell r="A1200" t="str">
            <v>PRT</v>
          </cell>
        </row>
        <row r="1201">
          <cell r="A1201" t="str">
            <v>PRT</v>
          </cell>
        </row>
        <row r="1202">
          <cell r="A1202" t="str">
            <v>PRT</v>
          </cell>
        </row>
        <row r="1203">
          <cell r="A1203" t="str">
            <v>PRT</v>
          </cell>
        </row>
        <row r="1204">
          <cell r="A1204" t="str">
            <v>PRT</v>
          </cell>
        </row>
        <row r="1205">
          <cell r="A1205" t="str">
            <v>PRT</v>
          </cell>
        </row>
        <row r="1206">
          <cell r="A1206" t="str">
            <v>PRT</v>
          </cell>
        </row>
        <row r="1207">
          <cell r="A1207" t="str">
            <v>PRT</v>
          </cell>
        </row>
        <row r="1208">
          <cell r="A1208" t="str">
            <v>PRT</v>
          </cell>
        </row>
        <row r="1209">
          <cell r="A1209" t="str">
            <v>PRT</v>
          </cell>
        </row>
        <row r="1210">
          <cell r="A1210" t="str">
            <v>PRT</v>
          </cell>
        </row>
        <row r="1211">
          <cell r="A1211" t="str">
            <v>PRT</v>
          </cell>
        </row>
        <row r="1212">
          <cell r="A1212" t="str">
            <v>PRT</v>
          </cell>
        </row>
        <row r="1213">
          <cell r="A1213" t="str">
            <v>PRT</v>
          </cell>
        </row>
        <row r="1214">
          <cell r="A1214" t="str">
            <v>PRT</v>
          </cell>
        </row>
        <row r="1215">
          <cell r="A1215" t="str">
            <v>PRT</v>
          </cell>
        </row>
        <row r="1216">
          <cell r="A1216" t="str">
            <v>PRT</v>
          </cell>
        </row>
        <row r="1217">
          <cell r="A1217" t="str">
            <v>PRT</v>
          </cell>
        </row>
        <row r="1218">
          <cell r="A1218" t="str">
            <v>PRT</v>
          </cell>
        </row>
        <row r="1219">
          <cell r="A1219" t="str">
            <v>PRT</v>
          </cell>
        </row>
        <row r="1220">
          <cell r="A1220" t="str">
            <v>PRT</v>
          </cell>
        </row>
        <row r="1221">
          <cell r="A1221" t="str">
            <v>PRT</v>
          </cell>
        </row>
        <row r="1222">
          <cell r="A1222" t="str">
            <v>PRT</v>
          </cell>
        </row>
        <row r="1223">
          <cell r="A1223" t="str">
            <v>PRT</v>
          </cell>
        </row>
        <row r="1224">
          <cell r="A1224" t="str">
            <v>PRT</v>
          </cell>
        </row>
        <row r="1225">
          <cell r="A1225" t="str">
            <v>PRT</v>
          </cell>
        </row>
        <row r="1226">
          <cell r="A1226" t="str">
            <v>PRT</v>
          </cell>
        </row>
        <row r="1227">
          <cell r="A1227" t="str">
            <v>PRT</v>
          </cell>
        </row>
        <row r="1228">
          <cell r="A1228" t="str">
            <v>ROU</v>
          </cell>
          <cell r="AK1228">
            <v>2.1578473684211001</v>
          </cell>
        </row>
        <row r="1229">
          <cell r="A1229" t="str">
            <v>ROU</v>
          </cell>
        </row>
        <row r="1230">
          <cell r="A1230" t="str">
            <v>ROU</v>
          </cell>
        </row>
        <row r="1231">
          <cell r="A1231" t="str">
            <v>ROU</v>
          </cell>
        </row>
        <row r="1232">
          <cell r="A1232" t="str">
            <v>ROU</v>
          </cell>
        </row>
        <row r="1233">
          <cell r="A1233" t="str">
            <v>ROU</v>
          </cell>
        </row>
        <row r="1234">
          <cell r="A1234" t="str">
            <v>ROU</v>
          </cell>
        </row>
        <row r="1235">
          <cell r="A1235" t="str">
            <v>ROU</v>
          </cell>
        </row>
        <row r="1236">
          <cell r="A1236" t="str">
            <v>ROU</v>
          </cell>
        </row>
        <row r="1237">
          <cell r="A1237" t="str">
            <v>ROU</v>
          </cell>
        </row>
        <row r="1238">
          <cell r="A1238" t="str">
            <v>ROU</v>
          </cell>
        </row>
        <row r="1239">
          <cell r="A1239" t="str">
            <v>ROU</v>
          </cell>
        </row>
        <row r="1240">
          <cell r="A1240" t="str">
            <v>ROU</v>
          </cell>
        </row>
        <row r="1241">
          <cell r="A1241" t="str">
            <v>ROU</v>
          </cell>
        </row>
        <row r="1242">
          <cell r="A1242" t="str">
            <v>ROU</v>
          </cell>
        </row>
        <row r="1243">
          <cell r="A1243" t="str">
            <v>ROU</v>
          </cell>
        </row>
        <row r="1244">
          <cell r="A1244" t="str">
            <v>ROU</v>
          </cell>
        </row>
        <row r="1245">
          <cell r="A1245" t="str">
            <v>ROU</v>
          </cell>
        </row>
        <row r="1246">
          <cell r="A1246" t="str">
            <v>ROU</v>
          </cell>
        </row>
        <row r="1247">
          <cell r="A1247" t="str">
            <v>ROU</v>
          </cell>
        </row>
        <row r="1248">
          <cell r="A1248" t="str">
            <v>ROU</v>
          </cell>
        </row>
        <row r="1249">
          <cell r="A1249" t="str">
            <v>ROU</v>
          </cell>
        </row>
        <row r="1250">
          <cell r="A1250" t="str">
            <v>ROU</v>
          </cell>
        </row>
        <row r="1251">
          <cell r="A1251" t="str">
            <v>ROU</v>
          </cell>
        </row>
        <row r="1252">
          <cell r="A1252" t="str">
            <v>ROU</v>
          </cell>
        </row>
        <row r="1253">
          <cell r="A1253" t="str">
            <v>ROU</v>
          </cell>
        </row>
        <row r="1254">
          <cell r="A1254" t="str">
            <v>ROU</v>
          </cell>
        </row>
        <row r="1255">
          <cell r="A1255" t="str">
            <v>ROU</v>
          </cell>
        </row>
        <row r="1256">
          <cell r="A1256" t="str">
            <v>ROU</v>
          </cell>
        </row>
        <row r="1257">
          <cell r="A1257" t="str">
            <v>ROU</v>
          </cell>
        </row>
        <row r="1258">
          <cell r="A1258" t="str">
            <v>ROU</v>
          </cell>
        </row>
        <row r="1259">
          <cell r="A1259" t="str">
            <v>ROU</v>
          </cell>
        </row>
        <row r="1260">
          <cell r="A1260" t="str">
            <v>ROU</v>
          </cell>
        </row>
        <row r="1261">
          <cell r="A1261" t="str">
            <v>ROU</v>
          </cell>
        </row>
        <row r="1262">
          <cell r="A1262" t="str">
            <v>ROU</v>
          </cell>
        </row>
        <row r="1263">
          <cell r="A1263" t="str">
            <v>ROU</v>
          </cell>
        </row>
        <row r="1264">
          <cell r="A1264" t="str">
            <v>ROU</v>
          </cell>
        </row>
        <row r="1265">
          <cell r="A1265" t="str">
            <v>ROU</v>
          </cell>
        </row>
        <row r="1266">
          <cell r="A1266" t="str">
            <v>ROU</v>
          </cell>
        </row>
        <row r="1267">
          <cell r="A1267" t="str">
            <v>ROU</v>
          </cell>
        </row>
        <row r="1268">
          <cell r="A1268" t="str">
            <v>ROU</v>
          </cell>
        </row>
        <row r="1269">
          <cell r="A1269" t="str">
            <v>ROU</v>
          </cell>
        </row>
        <row r="1270">
          <cell r="A1270" t="str">
            <v>ROU</v>
          </cell>
        </row>
        <row r="1271">
          <cell r="A1271" t="str">
            <v>ROU</v>
          </cell>
        </row>
        <row r="1272">
          <cell r="A1272" t="str">
            <v>ROU</v>
          </cell>
        </row>
        <row r="1273">
          <cell r="A1273" t="str">
            <v>ROU</v>
          </cell>
        </row>
        <row r="1274">
          <cell r="A1274" t="str">
            <v>ROU</v>
          </cell>
        </row>
        <row r="1275">
          <cell r="A1275" t="str">
            <v>ROU</v>
          </cell>
        </row>
        <row r="1276">
          <cell r="A1276" t="str">
            <v>ROU</v>
          </cell>
        </row>
        <row r="1277">
          <cell r="A1277" t="str">
            <v>SVK</v>
          </cell>
          <cell r="AK1277">
            <v>2.1578473684211001</v>
          </cell>
        </row>
        <row r="1278">
          <cell r="A1278" t="str">
            <v>SVK</v>
          </cell>
        </row>
        <row r="1279">
          <cell r="A1279" t="str">
            <v>SVK</v>
          </cell>
        </row>
        <row r="1280">
          <cell r="A1280" t="str">
            <v>SVK</v>
          </cell>
        </row>
        <row r="1281">
          <cell r="A1281" t="str">
            <v>SVK</v>
          </cell>
        </row>
        <row r="1282">
          <cell r="A1282" t="str">
            <v>SVK</v>
          </cell>
        </row>
        <row r="1283">
          <cell r="A1283" t="str">
            <v>SVK</v>
          </cell>
        </row>
        <row r="1284">
          <cell r="A1284" t="str">
            <v>SVK</v>
          </cell>
        </row>
        <row r="1285">
          <cell r="A1285" t="str">
            <v>SVK</v>
          </cell>
        </row>
        <row r="1286">
          <cell r="A1286" t="str">
            <v>SVK</v>
          </cell>
        </row>
        <row r="1287">
          <cell r="A1287" t="str">
            <v>SVK</v>
          </cell>
        </row>
        <row r="1288">
          <cell r="A1288" t="str">
            <v>SVK</v>
          </cell>
        </row>
        <row r="1289">
          <cell r="A1289" t="str">
            <v>SVK</v>
          </cell>
        </row>
        <row r="1290">
          <cell r="A1290" t="str">
            <v>SVK</v>
          </cell>
        </row>
        <row r="1291">
          <cell r="A1291" t="str">
            <v>SVK</v>
          </cell>
        </row>
        <row r="1292">
          <cell r="A1292" t="str">
            <v>SVK</v>
          </cell>
        </row>
        <row r="1293">
          <cell r="A1293" t="str">
            <v>SVK</v>
          </cell>
        </row>
        <row r="1294">
          <cell r="A1294" t="str">
            <v>SVK</v>
          </cell>
        </row>
        <row r="1295">
          <cell r="A1295" t="str">
            <v>SVK</v>
          </cell>
        </row>
        <row r="1296">
          <cell r="A1296" t="str">
            <v>SVK</v>
          </cell>
        </row>
        <row r="1297">
          <cell r="A1297" t="str">
            <v>SVK</v>
          </cell>
        </row>
        <row r="1298">
          <cell r="A1298" t="str">
            <v>SVK</v>
          </cell>
        </row>
        <row r="1299">
          <cell r="A1299" t="str">
            <v>SVK</v>
          </cell>
        </row>
        <row r="1300">
          <cell r="A1300" t="str">
            <v>SVK</v>
          </cell>
        </row>
        <row r="1301">
          <cell r="A1301" t="str">
            <v>SVK</v>
          </cell>
        </row>
        <row r="1302">
          <cell r="A1302" t="str">
            <v>SVK</v>
          </cell>
        </row>
        <row r="1303">
          <cell r="A1303" t="str">
            <v>SVK</v>
          </cell>
        </row>
        <row r="1304">
          <cell r="A1304" t="str">
            <v>SVK</v>
          </cell>
        </row>
        <row r="1305">
          <cell r="A1305" t="str">
            <v>SVK</v>
          </cell>
        </row>
        <row r="1306">
          <cell r="A1306" t="str">
            <v>SVK</v>
          </cell>
        </row>
        <row r="1307">
          <cell r="A1307" t="str">
            <v>SVK</v>
          </cell>
        </row>
        <row r="1308">
          <cell r="A1308" t="str">
            <v>SVK</v>
          </cell>
        </row>
        <row r="1309">
          <cell r="A1309" t="str">
            <v>SVK</v>
          </cell>
        </row>
        <row r="1310">
          <cell r="A1310" t="str">
            <v>SVK</v>
          </cell>
        </row>
        <row r="1311">
          <cell r="A1311" t="str">
            <v>SVK</v>
          </cell>
        </row>
        <row r="1312">
          <cell r="A1312" t="str">
            <v>SVK</v>
          </cell>
        </row>
        <row r="1313">
          <cell r="A1313" t="str">
            <v>SVK</v>
          </cell>
        </row>
        <row r="1314">
          <cell r="A1314" t="str">
            <v>SVK</v>
          </cell>
        </row>
        <row r="1315">
          <cell r="A1315" t="str">
            <v>SVK</v>
          </cell>
        </row>
        <row r="1316">
          <cell r="A1316" t="str">
            <v>SVK</v>
          </cell>
        </row>
        <row r="1317">
          <cell r="A1317" t="str">
            <v>SVK</v>
          </cell>
        </row>
        <row r="1318">
          <cell r="A1318" t="str">
            <v>SVK</v>
          </cell>
        </row>
        <row r="1319">
          <cell r="A1319" t="str">
            <v>SVK</v>
          </cell>
        </row>
        <row r="1320">
          <cell r="A1320" t="str">
            <v>SVK</v>
          </cell>
        </row>
        <row r="1321">
          <cell r="A1321" t="str">
            <v>SVK</v>
          </cell>
        </row>
        <row r="1322">
          <cell r="A1322" t="str">
            <v>SVK</v>
          </cell>
        </row>
        <row r="1323">
          <cell r="A1323" t="str">
            <v>SVK</v>
          </cell>
        </row>
        <row r="1324">
          <cell r="A1324" t="str">
            <v>SVK</v>
          </cell>
        </row>
        <row r="1325">
          <cell r="A1325" t="str">
            <v>SVK</v>
          </cell>
        </row>
        <row r="1326">
          <cell r="A1326" t="str">
            <v>SVN</v>
          </cell>
          <cell r="AK1326">
            <v>2.1578473684211001</v>
          </cell>
        </row>
        <row r="1327">
          <cell r="A1327" t="str">
            <v>SVN</v>
          </cell>
        </row>
        <row r="1328">
          <cell r="A1328" t="str">
            <v>SVN</v>
          </cell>
        </row>
        <row r="1329">
          <cell r="A1329" t="str">
            <v>SVN</v>
          </cell>
        </row>
        <row r="1330">
          <cell r="A1330" t="str">
            <v>SVN</v>
          </cell>
        </row>
        <row r="1331">
          <cell r="A1331" t="str">
            <v>SVN</v>
          </cell>
        </row>
        <row r="1332">
          <cell r="A1332" t="str">
            <v>SVN</v>
          </cell>
        </row>
        <row r="1333">
          <cell r="A1333" t="str">
            <v>SVN</v>
          </cell>
        </row>
        <row r="1334">
          <cell r="A1334" t="str">
            <v>SVN</v>
          </cell>
        </row>
        <row r="1335">
          <cell r="A1335" t="str">
            <v>SVN</v>
          </cell>
        </row>
        <row r="1336">
          <cell r="A1336" t="str">
            <v>SVN</v>
          </cell>
        </row>
        <row r="1337">
          <cell r="A1337" t="str">
            <v>SVN</v>
          </cell>
        </row>
        <row r="1338">
          <cell r="A1338" t="str">
            <v>SVN</v>
          </cell>
        </row>
        <row r="1339">
          <cell r="A1339" t="str">
            <v>SVN</v>
          </cell>
        </row>
        <row r="1340">
          <cell r="A1340" t="str">
            <v>SVN</v>
          </cell>
        </row>
        <row r="1341">
          <cell r="A1341" t="str">
            <v>SVN</v>
          </cell>
        </row>
        <row r="1342">
          <cell r="A1342" t="str">
            <v>SVN</v>
          </cell>
        </row>
        <row r="1343">
          <cell r="A1343" t="str">
            <v>SVN</v>
          </cell>
        </row>
        <row r="1344">
          <cell r="A1344" t="str">
            <v>SVN</v>
          </cell>
        </row>
        <row r="1345">
          <cell r="A1345" t="str">
            <v>SVN</v>
          </cell>
        </row>
        <row r="1346">
          <cell r="A1346" t="str">
            <v>SVN</v>
          </cell>
        </row>
        <row r="1347">
          <cell r="A1347" t="str">
            <v>SVN</v>
          </cell>
        </row>
        <row r="1348">
          <cell r="A1348" t="str">
            <v>SVN</v>
          </cell>
        </row>
        <row r="1349">
          <cell r="A1349" t="str">
            <v>SVN</v>
          </cell>
        </row>
        <row r="1350">
          <cell r="A1350" t="str">
            <v>SVN</v>
          </cell>
        </row>
        <row r="1351">
          <cell r="A1351" t="str">
            <v>SVN</v>
          </cell>
        </row>
        <row r="1352">
          <cell r="A1352" t="str">
            <v>SVN</v>
          </cell>
        </row>
        <row r="1353">
          <cell r="A1353" t="str">
            <v>SVN</v>
          </cell>
        </row>
        <row r="1354">
          <cell r="A1354" t="str">
            <v>SVN</v>
          </cell>
        </row>
        <row r="1355">
          <cell r="A1355" t="str">
            <v>SVN</v>
          </cell>
        </row>
        <row r="1356">
          <cell r="A1356" t="str">
            <v>SVN</v>
          </cell>
        </row>
        <row r="1357">
          <cell r="A1357" t="str">
            <v>SVN</v>
          </cell>
        </row>
        <row r="1358">
          <cell r="A1358" t="str">
            <v>SVN</v>
          </cell>
        </row>
        <row r="1359">
          <cell r="A1359" t="str">
            <v>SVN</v>
          </cell>
        </row>
        <row r="1360">
          <cell r="A1360" t="str">
            <v>SVN</v>
          </cell>
        </row>
        <row r="1361">
          <cell r="A1361" t="str">
            <v>SVN</v>
          </cell>
        </row>
        <row r="1362">
          <cell r="A1362" t="str">
            <v>SVN</v>
          </cell>
        </row>
        <row r="1363">
          <cell r="A1363" t="str">
            <v>SVN</v>
          </cell>
        </row>
        <row r="1364">
          <cell r="A1364" t="str">
            <v>SVN</v>
          </cell>
        </row>
        <row r="1365">
          <cell r="A1365" t="str">
            <v>SVN</v>
          </cell>
        </row>
        <row r="1366">
          <cell r="A1366" t="str">
            <v>SVN</v>
          </cell>
        </row>
        <row r="1367">
          <cell r="A1367" t="str">
            <v>SVN</v>
          </cell>
        </row>
        <row r="1368">
          <cell r="A1368" t="str">
            <v>SVN</v>
          </cell>
        </row>
        <row r="1369">
          <cell r="A1369" t="str">
            <v>SVN</v>
          </cell>
        </row>
        <row r="1370">
          <cell r="A1370" t="str">
            <v>SVN</v>
          </cell>
        </row>
        <row r="1371">
          <cell r="A1371" t="str">
            <v>SVN</v>
          </cell>
        </row>
        <row r="1372">
          <cell r="A1372" t="str">
            <v>SVN</v>
          </cell>
        </row>
        <row r="1373">
          <cell r="A1373" t="str">
            <v>SVN</v>
          </cell>
        </row>
        <row r="1374">
          <cell r="A1374" t="str">
            <v>SVN</v>
          </cell>
        </row>
        <row r="1375">
          <cell r="A1375" t="str">
            <v>SWE</v>
          </cell>
          <cell r="AK1375">
            <v>2.1578473684211001</v>
          </cell>
        </row>
        <row r="1376">
          <cell r="A1376" t="str">
            <v>SWE</v>
          </cell>
        </row>
        <row r="1377">
          <cell r="A1377" t="str">
            <v>SWE</v>
          </cell>
        </row>
        <row r="1378">
          <cell r="A1378" t="str">
            <v>SWE</v>
          </cell>
        </row>
        <row r="1379">
          <cell r="A1379" t="str">
            <v>SWE</v>
          </cell>
        </row>
        <row r="1380">
          <cell r="A1380" t="str">
            <v>SWE</v>
          </cell>
        </row>
        <row r="1381">
          <cell r="A1381" t="str">
            <v>SWE</v>
          </cell>
        </row>
        <row r="1382">
          <cell r="A1382" t="str">
            <v>SWE</v>
          </cell>
        </row>
        <row r="1383">
          <cell r="A1383" t="str">
            <v>SWE</v>
          </cell>
        </row>
        <row r="1384">
          <cell r="A1384" t="str">
            <v>SWE</v>
          </cell>
        </row>
        <row r="1385">
          <cell r="A1385" t="str">
            <v>SWE</v>
          </cell>
        </row>
        <row r="1386">
          <cell r="A1386" t="str">
            <v>SWE</v>
          </cell>
        </row>
        <row r="1387">
          <cell r="A1387" t="str">
            <v>SWE</v>
          </cell>
        </row>
        <row r="1388">
          <cell r="A1388" t="str">
            <v>SWE</v>
          </cell>
        </row>
        <row r="1389">
          <cell r="A1389" t="str">
            <v>SWE</v>
          </cell>
        </row>
        <row r="1390">
          <cell r="A1390" t="str">
            <v>SWE</v>
          </cell>
        </row>
        <row r="1391">
          <cell r="A1391" t="str">
            <v>SWE</v>
          </cell>
        </row>
        <row r="1392">
          <cell r="A1392" t="str">
            <v>SWE</v>
          </cell>
        </row>
        <row r="1393">
          <cell r="A1393" t="str">
            <v>SWE</v>
          </cell>
        </row>
        <row r="1394">
          <cell r="A1394" t="str">
            <v>SWE</v>
          </cell>
        </row>
        <row r="1395">
          <cell r="A1395" t="str">
            <v>SWE</v>
          </cell>
        </row>
        <row r="1396">
          <cell r="A1396" t="str">
            <v>SWE</v>
          </cell>
        </row>
        <row r="1397">
          <cell r="A1397" t="str">
            <v>SWE</v>
          </cell>
        </row>
        <row r="1398">
          <cell r="A1398" t="str">
            <v>SWE</v>
          </cell>
        </row>
        <row r="1399">
          <cell r="A1399" t="str">
            <v>SWE</v>
          </cell>
        </row>
        <row r="1400">
          <cell r="A1400" t="str">
            <v>SWE</v>
          </cell>
        </row>
        <row r="1401">
          <cell r="A1401" t="str">
            <v>SWE</v>
          </cell>
        </row>
        <row r="1402">
          <cell r="A1402" t="str">
            <v>SWE</v>
          </cell>
        </row>
        <row r="1403">
          <cell r="A1403" t="str">
            <v>SWE</v>
          </cell>
        </row>
        <row r="1404">
          <cell r="A1404" t="str">
            <v>SWE</v>
          </cell>
        </row>
        <row r="1405">
          <cell r="A1405" t="str">
            <v>SWE</v>
          </cell>
        </row>
        <row r="1406">
          <cell r="A1406" t="str">
            <v>SWE</v>
          </cell>
        </row>
        <row r="1407">
          <cell r="A1407" t="str">
            <v>SWE</v>
          </cell>
        </row>
        <row r="1408">
          <cell r="A1408" t="str">
            <v>SWE</v>
          </cell>
        </row>
        <row r="1409">
          <cell r="A1409" t="str">
            <v>SWE</v>
          </cell>
        </row>
        <row r="1410">
          <cell r="A1410" t="str">
            <v>SWE</v>
          </cell>
        </row>
        <row r="1411">
          <cell r="A1411" t="str">
            <v>SWE</v>
          </cell>
        </row>
        <row r="1412">
          <cell r="A1412" t="str">
            <v>SWE</v>
          </cell>
        </row>
        <row r="1413">
          <cell r="A1413" t="str">
            <v>SWE</v>
          </cell>
        </row>
        <row r="1414">
          <cell r="A1414" t="str">
            <v>SWE</v>
          </cell>
        </row>
        <row r="1415">
          <cell r="A1415" t="str">
            <v>SWE</v>
          </cell>
        </row>
        <row r="1416">
          <cell r="A1416" t="str">
            <v>SWE</v>
          </cell>
        </row>
        <row r="1417">
          <cell r="A1417" t="str">
            <v>SWE</v>
          </cell>
        </row>
        <row r="1418">
          <cell r="A1418" t="str">
            <v>SWE</v>
          </cell>
        </row>
        <row r="1419">
          <cell r="A1419" t="str">
            <v>SWE</v>
          </cell>
        </row>
        <row r="1420">
          <cell r="A1420" t="str">
            <v>SWE</v>
          </cell>
        </row>
        <row r="1421">
          <cell r="A1421" t="str">
            <v>SWE</v>
          </cell>
        </row>
        <row r="1422">
          <cell r="A1422" t="str">
            <v>SWE</v>
          </cell>
        </row>
        <row r="1423">
          <cell r="A1423" t="str">
            <v>SWE</v>
          </cell>
        </row>
        <row r="1424">
          <cell r="A1424" t="str">
            <v>USA</v>
          </cell>
          <cell r="AK1424">
            <v>2.4155368421053001</v>
          </cell>
        </row>
        <row r="1425">
          <cell r="A1425" t="str">
            <v>USA</v>
          </cell>
        </row>
        <row r="1426">
          <cell r="A1426" t="str">
            <v>USA</v>
          </cell>
        </row>
        <row r="1427">
          <cell r="A1427" t="str">
            <v>USA</v>
          </cell>
        </row>
        <row r="1428">
          <cell r="A1428" t="str">
            <v>USA</v>
          </cell>
        </row>
        <row r="1429">
          <cell r="A1429" t="str">
            <v>USA</v>
          </cell>
        </row>
        <row r="1430">
          <cell r="A1430" t="str">
            <v>USA</v>
          </cell>
        </row>
        <row r="1431">
          <cell r="A1431" t="str">
            <v>USA</v>
          </cell>
        </row>
        <row r="1432">
          <cell r="A1432" t="str">
            <v>USA</v>
          </cell>
        </row>
        <row r="1433">
          <cell r="A1433" t="str">
            <v>USA</v>
          </cell>
        </row>
        <row r="1434">
          <cell r="A1434" t="str">
            <v>USA</v>
          </cell>
        </row>
        <row r="1435">
          <cell r="A1435" t="str">
            <v>USA</v>
          </cell>
        </row>
        <row r="1436">
          <cell r="A1436" t="str">
            <v>USA</v>
          </cell>
        </row>
        <row r="1437">
          <cell r="A1437" t="str">
            <v>USA</v>
          </cell>
        </row>
        <row r="1438">
          <cell r="A1438" t="str">
            <v>USA</v>
          </cell>
        </row>
        <row r="1439">
          <cell r="A1439" t="str">
            <v>USA</v>
          </cell>
        </row>
        <row r="1440">
          <cell r="A1440" t="str">
            <v>USA</v>
          </cell>
        </row>
        <row r="1441">
          <cell r="A1441" t="str">
            <v>USA</v>
          </cell>
        </row>
        <row r="1442">
          <cell r="A1442" t="str">
            <v>USA</v>
          </cell>
        </row>
        <row r="1443">
          <cell r="A1443" t="str">
            <v>USA</v>
          </cell>
        </row>
        <row r="1444">
          <cell r="A1444" t="str">
            <v>USA</v>
          </cell>
        </row>
        <row r="1445">
          <cell r="A1445" t="str">
            <v>USA</v>
          </cell>
        </row>
        <row r="1446">
          <cell r="A1446" t="str">
            <v>USA</v>
          </cell>
        </row>
        <row r="1447">
          <cell r="A1447" t="str">
            <v>USA</v>
          </cell>
        </row>
        <row r="1448">
          <cell r="A1448" t="str">
            <v>USA</v>
          </cell>
        </row>
        <row r="1449">
          <cell r="A1449" t="str">
            <v>USA</v>
          </cell>
        </row>
        <row r="1450">
          <cell r="A1450" t="str">
            <v>USA</v>
          </cell>
        </row>
        <row r="1451">
          <cell r="A1451" t="str">
            <v>USA</v>
          </cell>
        </row>
        <row r="1452">
          <cell r="A1452" t="str">
            <v>USA</v>
          </cell>
        </row>
        <row r="1453">
          <cell r="A1453" t="str">
            <v>USA</v>
          </cell>
        </row>
        <row r="1454">
          <cell r="A1454" t="str">
            <v>USA</v>
          </cell>
        </row>
        <row r="1455">
          <cell r="A1455" t="str">
            <v>USA</v>
          </cell>
        </row>
        <row r="1456">
          <cell r="A1456" t="str">
            <v>USA</v>
          </cell>
        </row>
        <row r="1457">
          <cell r="A1457" t="str">
            <v>USA</v>
          </cell>
        </row>
        <row r="1458">
          <cell r="A1458" t="str">
            <v>USA</v>
          </cell>
        </row>
        <row r="1459">
          <cell r="A1459" t="str">
            <v>USA</v>
          </cell>
        </row>
        <row r="1460">
          <cell r="A1460" t="str">
            <v>USA</v>
          </cell>
        </row>
        <row r="1461">
          <cell r="A1461" t="str">
            <v>USA</v>
          </cell>
        </row>
        <row r="1462">
          <cell r="A1462" t="str">
            <v>USA</v>
          </cell>
        </row>
        <row r="1463">
          <cell r="A1463" t="str">
            <v>USA</v>
          </cell>
        </row>
        <row r="1464">
          <cell r="A1464" t="str">
            <v>USA</v>
          </cell>
        </row>
        <row r="1465">
          <cell r="A1465" t="str">
            <v>USA</v>
          </cell>
        </row>
        <row r="1466">
          <cell r="A1466" t="str">
            <v>USA</v>
          </cell>
        </row>
        <row r="1467">
          <cell r="A1467" t="str">
            <v>USA</v>
          </cell>
        </row>
        <row r="1468">
          <cell r="A1468" t="str">
            <v>USA</v>
          </cell>
        </row>
        <row r="1469">
          <cell r="A1469" t="str">
            <v>USA</v>
          </cell>
        </row>
        <row r="1470">
          <cell r="A1470" t="str">
            <v>USA</v>
          </cell>
        </row>
        <row r="1471">
          <cell r="A1471" t="str">
            <v>USA</v>
          </cell>
        </row>
      </sheetData>
      <sheetData sheetId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 me"/>
      <sheetName val="Criteria results"/>
      <sheetName val="Input data"/>
      <sheetName val="Baseline NFPC"/>
      <sheetName val="Adjustment scenario"/>
      <sheetName val="Adjust. no safeguard"/>
      <sheetName val="Financial stress"/>
      <sheetName val="Lower SPB"/>
      <sheetName val="Adverse (r-g)"/>
      <sheetName val="Stochastic"/>
      <sheetName val="FASTOP reporting"/>
      <sheetName val="Data_stochastic"/>
    </sheetNames>
    <sheetDataSet>
      <sheetData sheetId="0"/>
      <sheetData sheetId="1"/>
      <sheetData sheetId="2">
        <row r="13">
          <cell r="E13">
            <v>-1.399295</v>
          </cell>
          <cell r="F13">
            <v>-1.3351299999999999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 me"/>
      <sheetName val="Criteria results"/>
      <sheetName val="Input data"/>
      <sheetName val="Baseline NFPC"/>
      <sheetName val="Adjustment scenario"/>
      <sheetName val="Adjust. no safeguard"/>
      <sheetName val="Financial stress"/>
      <sheetName val="Lower SPB"/>
      <sheetName val="Adverse (r-g)"/>
      <sheetName val="Stochastic"/>
      <sheetName val="FASTOP reporting"/>
      <sheetName val="Data_stochastic"/>
    </sheetNames>
    <sheetDataSet>
      <sheetData sheetId="0"/>
      <sheetData sheetId="1"/>
      <sheetData sheetId="2">
        <row r="13">
          <cell r="E13">
            <v>-3.6529590000000001</v>
          </cell>
          <cell r="F13">
            <v>-2.968391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 me"/>
      <sheetName val="Criteria results"/>
      <sheetName val="Input data"/>
      <sheetName val="Baseline NFPC"/>
      <sheetName val="Adjustment scenario"/>
      <sheetName val="Adjust. no safeguard"/>
      <sheetName val="Financial stress"/>
      <sheetName val="Lower SPB"/>
      <sheetName val="Adverse (r-g)"/>
      <sheetName val="Stochastic"/>
      <sheetName val="FASTOP reporting"/>
      <sheetName val="Data_stochastic"/>
    </sheetNames>
    <sheetDataSet>
      <sheetData sheetId="0"/>
      <sheetData sheetId="1"/>
      <sheetData sheetId="2">
        <row r="9">
          <cell r="B9"/>
        </row>
        <row r="13">
          <cell r="E13">
            <v>-0.2445959</v>
          </cell>
          <cell r="F13">
            <v>-0.53010330000000006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 me"/>
      <sheetName val="Criteria results"/>
      <sheetName val="Input data"/>
      <sheetName val="Baseline NFPC"/>
      <sheetName val="Adjustment scenario"/>
      <sheetName val="Adjust. no safeguard"/>
      <sheetName val="Financial stress"/>
      <sheetName val="Lower SPB"/>
      <sheetName val="Adverse (r-g)"/>
      <sheetName val="Stochastic"/>
      <sheetName val="FASTOP reporting"/>
      <sheetName val="Data_stochastic"/>
    </sheetNames>
    <sheetDataSet>
      <sheetData sheetId="0"/>
      <sheetData sheetId="1"/>
      <sheetData sheetId="2">
        <row r="13">
          <cell r="C13">
            <v>-1.2609140000000001</v>
          </cell>
          <cell r="D13">
            <v>-1.0152870000000001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 me"/>
      <sheetName val="Criteria results"/>
      <sheetName val="Input data"/>
      <sheetName val="Baseline NFPC"/>
      <sheetName val="Adjustment scenario"/>
      <sheetName val="Adjust. no safeguard"/>
      <sheetName val="Financial stress"/>
      <sheetName val="Lower SPB"/>
      <sheetName val="Adverse (r-g)"/>
      <sheetName val="Stochastic"/>
      <sheetName val="FASTOP reporting"/>
      <sheetName val="Data_stochastic"/>
    </sheetNames>
    <sheetDataSet>
      <sheetData sheetId="0"/>
      <sheetData sheetId="1"/>
      <sheetData sheetId="2">
        <row r="9">
          <cell r="B9"/>
        </row>
        <row r="13">
          <cell r="E13">
            <v>-4.5158620000000003</v>
          </cell>
          <cell r="F13">
            <v>-1.0503480000000001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 me"/>
      <sheetName val="Criteria results"/>
      <sheetName val="Input data"/>
      <sheetName val="Baseline NFPC"/>
      <sheetName val="Adjustment scenario"/>
      <sheetName val="Adjust. no safeguard"/>
      <sheetName val="FASTOP reporting"/>
    </sheetNames>
    <sheetDataSet>
      <sheetData sheetId="0"/>
      <sheetData sheetId="1"/>
      <sheetData sheetId="2">
        <row r="9">
          <cell r="B9"/>
        </row>
        <row r="13">
          <cell r="E13">
            <v>-0.18470490000000001</v>
          </cell>
          <cell r="F13">
            <v>-0.64168910000000001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ecb.europa.eu/data/datasets/GFS/GFS.A.N.DE.W0.S13.S1.C.L.LE.GD.S._Z.XDC._T.F.V.N._T" TargetMode="External"/><Relationship Id="rId2" Type="http://schemas.openxmlformats.org/officeDocument/2006/relationships/hyperlink" Target="https://data.ecb.europa.eu/data/datasets/GFS/GFS.A.N.DE.W0.S13.S1.N.C.D611._Z._Z._Z.XDC._Z.S.V.N._T" TargetMode="External"/><Relationship Id="rId1" Type="http://schemas.openxmlformats.org/officeDocument/2006/relationships/hyperlink" Target="https://data.ecb.europa.eu/data/datasets/GFS/GFS.A.N.DE.W0.S13.S1.N.C.D613._Z._Z._Z.XDC._Z.S.V.N._T" TargetMode="External"/><Relationship Id="rId5" Type="http://schemas.openxmlformats.org/officeDocument/2006/relationships/hyperlink" Target="https://data.ecb.europa.eu/data/datasets/QSA/QSA.Q.N.DE.W0.S12.S1.N.D.D5._Z._Z._Z.XDC._T.S.V.N._T" TargetMode="External"/><Relationship Id="rId4" Type="http://schemas.openxmlformats.org/officeDocument/2006/relationships/hyperlink" Target="https://data.ecb.europa.eu/data/datasets/QSA/QSA.Q.N.DE.W0.S11.S1.N.D.D5._Z._Z._Z.XDC._T.S.V.N._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B3B7F-1E1F-4989-8226-0E1B9E01F489}">
  <dimension ref="A1:H143"/>
  <sheetViews>
    <sheetView topLeftCell="A33" zoomScale="70" workbookViewId="0">
      <selection activeCell="B143" sqref="B143"/>
    </sheetView>
  </sheetViews>
  <sheetFormatPr defaultRowHeight="14.4" x14ac:dyDescent="0.3"/>
  <cols>
    <col min="2" max="2" width="55.5546875" bestFit="1" customWidth="1"/>
    <col min="3" max="3" width="19.6640625" bestFit="1" customWidth="1"/>
    <col min="4" max="4" width="9.88671875" customWidth="1"/>
    <col min="5" max="5" width="32.6640625" bestFit="1" customWidth="1"/>
    <col min="6" max="6" width="96.6640625" bestFit="1" customWidth="1"/>
  </cols>
  <sheetData>
    <row r="1" spans="1:7" x14ac:dyDescent="0.3">
      <c r="A1" s="2" t="s">
        <v>2</v>
      </c>
      <c r="B1" s="2" t="s">
        <v>5</v>
      </c>
      <c r="C1" s="3" t="s">
        <v>3</v>
      </c>
      <c r="D1" s="3" t="s">
        <v>57</v>
      </c>
      <c r="E1" s="2" t="s">
        <v>0</v>
      </c>
      <c r="F1" s="2" t="s">
        <v>1</v>
      </c>
      <c r="G1" s="2" t="s">
        <v>13</v>
      </c>
    </row>
    <row r="2" spans="1:7" x14ac:dyDescent="0.3">
      <c r="A2" s="96" t="s">
        <v>4</v>
      </c>
      <c r="B2" s="4" t="s">
        <v>93</v>
      </c>
      <c r="C2" s="4" t="s">
        <v>6</v>
      </c>
      <c r="D2" s="4">
        <v>1</v>
      </c>
      <c r="E2" s="18" t="s">
        <v>7</v>
      </c>
      <c r="F2" s="4"/>
      <c r="G2" s="4" t="s">
        <v>14</v>
      </c>
    </row>
    <row r="3" spans="1:7" x14ac:dyDescent="0.3">
      <c r="A3" s="97"/>
      <c r="B3" t="s">
        <v>8</v>
      </c>
      <c r="C3" t="s">
        <v>9</v>
      </c>
      <c r="D3">
        <v>0</v>
      </c>
      <c r="E3" s="34" t="s">
        <v>39</v>
      </c>
    </row>
    <row r="4" spans="1:7" x14ac:dyDescent="0.3">
      <c r="A4" s="97"/>
      <c r="B4" t="s">
        <v>10</v>
      </c>
      <c r="C4" t="s">
        <v>11</v>
      </c>
      <c r="D4">
        <v>1</v>
      </c>
      <c r="E4" s="34" t="s">
        <v>12</v>
      </c>
      <c r="F4" t="s">
        <v>52</v>
      </c>
    </row>
    <row r="5" spans="1:7" x14ac:dyDescent="0.3">
      <c r="A5" s="97"/>
      <c r="B5" t="s">
        <v>427</v>
      </c>
      <c r="C5" t="s">
        <v>428</v>
      </c>
      <c r="D5">
        <v>1</v>
      </c>
      <c r="E5" s="34" t="s">
        <v>12</v>
      </c>
      <c r="F5" t="s">
        <v>52</v>
      </c>
    </row>
    <row r="6" spans="1:7" x14ac:dyDescent="0.3">
      <c r="A6" s="97"/>
      <c r="B6" t="s">
        <v>438</v>
      </c>
      <c r="C6" t="s">
        <v>435</v>
      </c>
      <c r="D6">
        <v>1</v>
      </c>
      <c r="E6" s="34" t="s">
        <v>12</v>
      </c>
      <c r="F6" t="s">
        <v>52</v>
      </c>
    </row>
    <row r="7" spans="1:7" x14ac:dyDescent="0.3">
      <c r="A7" s="97"/>
      <c r="B7" t="s">
        <v>437</v>
      </c>
      <c r="C7" t="s">
        <v>436</v>
      </c>
      <c r="D7">
        <v>1</v>
      </c>
      <c r="E7" s="34" t="s">
        <v>12</v>
      </c>
      <c r="F7" t="s">
        <v>52</v>
      </c>
    </row>
    <row r="8" spans="1:7" x14ac:dyDescent="0.3">
      <c r="A8" s="97"/>
      <c r="B8" t="s">
        <v>326</v>
      </c>
      <c r="C8" t="s">
        <v>327</v>
      </c>
      <c r="D8">
        <v>0</v>
      </c>
      <c r="E8" s="14" t="s">
        <v>7</v>
      </c>
      <c r="F8" t="s">
        <v>328</v>
      </c>
      <c r="G8" t="s">
        <v>348</v>
      </c>
    </row>
    <row r="9" spans="1:7" x14ac:dyDescent="0.3">
      <c r="A9" s="97"/>
      <c r="B9" t="s">
        <v>344</v>
      </c>
      <c r="C9" t="s">
        <v>346</v>
      </c>
      <c r="D9">
        <v>0</v>
      </c>
      <c r="E9" s="14" t="s">
        <v>7</v>
      </c>
      <c r="G9" t="s">
        <v>349</v>
      </c>
    </row>
    <row r="10" spans="1:7" x14ac:dyDescent="0.3">
      <c r="A10" s="97"/>
      <c r="B10" t="s">
        <v>345</v>
      </c>
      <c r="C10" t="s">
        <v>347</v>
      </c>
      <c r="D10">
        <v>0</v>
      </c>
      <c r="E10" s="14" t="s">
        <v>7</v>
      </c>
      <c r="G10" t="s">
        <v>350</v>
      </c>
    </row>
    <row r="11" spans="1:7" x14ac:dyDescent="0.3">
      <c r="A11" s="97"/>
      <c r="B11" t="s">
        <v>343</v>
      </c>
      <c r="C11" t="s">
        <v>15</v>
      </c>
      <c r="D11">
        <v>1</v>
      </c>
      <c r="E11" s="19" t="s">
        <v>39</v>
      </c>
      <c r="F11" t="s">
        <v>351</v>
      </c>
      <c r="G11" t="s">
        <v>14</v>
      </c>
    </row>
    <row r="12" spans="1:7" x14ac:dyDescent="0.3">
      <c r="A12" s="97"/>
      <c r="B12" t="s">
        <v>16</v>
      </c>
      <c r="C12" t="s">
        <v>30</v>
      </c>
      <c r="D12">
        <v>0</v>
      </c>
      <c r="E12" s="14" t="s">
        <v>7</v>
      </c>
      <c r="G12" t="s">
        <v>20</v>
      </c>
    </row>
    <row r="13" spans="1:7" x14ac:dyDescent="0.3">
      <c r="A13" s="97"/>
      <c r="B13" t="s">
        <v>17</v>
      </c>
      <c r="C13" t="s">
        <v>32</v>
      </c>
      <c r="D13">
        <v>1</v>
      </c>
      <c r="E13" s="34" t="s">
        <v>12</v>
      </c>
      <c r="F13" t="s">
        <v>53</v>
      </c>
    </row>
    <row r="14" spans="1:7" x14ac:dyDescent="0.3">
      <c r="A14" s="97"/>
      <c r="B14" t="s">
        <v>429</v>
      </c>
      <c r="C14" t="s">
        <v>430</v>
      </c>
      <c r="D14">
        <v>1</v>
      </c>
      <c r="E14" s="34" t="s">
        <v>12</v>
      </c>
      <c r="F14" t="s">
        <v>53</v>
      </c>
    </row>
    <row r="15" spans="1:7" x14ac:dyDescent="0.3">
      <c r="A15" s="97"/>
      <c r="B15" t="s">
        <v>355</v>
      </c>
      <c r="C15" t="s">
        <v>352</v>
      </c>
      <c r="D15">
        <v>0</v>
      </c>
      <c r="E15" s="14" t="s">
        <v>7</v>
      </c>
      <c r="G15" t="s">
        <v>21</v>
      </c>
    </row>
    <row r="16" spans="1:7" x14ac:dyDescent="0.3">
      <c r="A16" s="97"/>
      <c r="B16" t="s">
        <v>537</v>
      </c>
      <c r="C16" t="s">
        <v>534</v>
      </c>
      <c r="D16">
        <v>1</v>
      </c>
      <c r="E16" s="28" t="s">
        <v>538</v>
      </c>
    </row>
    <row r="17" spans="1:7" x14ac:dyDescent="0.3">
      <c r="A17" s="97"/>
      <c r="B17" t="s">
        <v>18</v>
      </c>
      <c r="C17" t="s">
        <v>33</v>
      </c>
      <c r="D17">
        <v>0</v>
      </c>
      <c r="E17" s="14" t="s">
        <v>7</v>
      </c>
      <c r="G17" t="s">
        <v>22</v>
      </c>
    </row>
    <row r="18" spans="1:7" x14ac:dyDescent="0.3">
      <c r="A18" s="97"/>
      <c r="B18" t="s">
        <v>19</v>
      </c>
      <c r="C18" t="s">
        <v>34</v>
      </c>
      <c r="D18">
        <v>1</v>
      </c>
      <c r="E18" s="34" t="s">
        <v>12</v>
      </c>
      <c r="F18" t="s">
        <v>53</v>
      </c>
    </row>
    <row r="19" spans="1:7" x14ac:dyDescent="0.3">
      <c r="A19" s="97"/>
      <c r="B19" t="s">
        <v>431</v>
      </c>
      <c r="C19" t="s">
        <v>432</v>
      </c>
      <c r="D19">
        <v>1</v>
      </c>
      <c r="E19" s="34" t="s">
        <v>12</v>
      </c>
      <c r="F19" t="s">
        <v>53</v>
      </c>
    </row>
    <row r="20" spans="1:7" x14ac:dyDescent="0.3">
      <c r="A20" s="97"/>
      <c r="B20" t="s">
        <v>356</v>
      </c>
      <c r="C20" t="s">
        <v>353</v>
      </c>
      <c r="D20">
        <v>0</v>
      </c>
      <c r="E20" s="14" t="s">
        <v>7</v>
      </c>
      <c r="G20" t="s">
        <v>23</v>
      </c>
    </row>
    <row r="21" spans="1:7" x14ac:dyDescent="0.3">
      <c r="A21" s="97"/>
      <c r="B21" t="s">
        <v>532</v>
      </c>
      <c r="C21" t="s">
        <v>533</v>
      </c>
      <c r="D21">
        <v>0</v>
      </c>
      <c r="E21" s="14" t="s">
        <v>7</v>
      </c>
    </row>
    <row r="22" spans="1:7" x14ac:dyDescent="0.3">
      <c r="A22" s="97"/>
      <c r="B22" s="6" t="s">
        <v>332</v>
      </c>
      <c r="C22" t="s">
        <v>329</v>
      </c>
      <c r="D22">
        <v>0</v>
      </c>
      <c r="E22" s="14" t="s">
        <v>7</v>
      </c>
      <c r="F22" t="s">
        <v>335</v>
      </c>
      <c r="G22" t="s">
        <v>26</v>
      </c>
    </row>
    <row r="23" spans="1:7" x14ac:dyDescent="0.3">
      <c r="A23" s="97"/>
      <c r="B23" s="6" t="s">
        <v>334</v>
      </c>
      <c r="C23" t="s">
        <v>330</v>
      </c>
      <c r="D23">
        <v>0</v>
      </c>
      <c r="E23" s="14" t="s">
        <v>7</v>
      </c>
      <c r="F23" t="s">
        <v>335</v>
      </c>
      <c r="G23" t="s">
        <v>27</v>
      </c>
    </row>
    <row r="24" spans="1:7" x14ac:dyDescent="0.3">
      <c r="A24" s="97"/>
      <c r="B24" s="6" t="s">
        <v>333</v>
      </c>
      <c r="C24" t="s">
        <v>331</v>
      </c>
      <c r="D24">
        <v>0</v>
      </c>
      <c r="E24" s="14" t="s">
        <v>7</v>
      </c>
      <c r="F24" t="s">
        <v>335</v>
      </c>
      <c r="G24" t="s">
        <v>28</v>
      </c>
    </row>
    <row r="25" spans="1:7" x14ac:dyDescent="0.3">
      <c r="A25" s="97"/>
      <c r="B25" t="s">
        <v>24</v>
      </c>
      <c r="C25" t="s">
        <v>35</v>
      </c>
      <c r="D25">
        <v>0</v>
      </c>
      <c r="E25" s="14" t="s">
        <v>7</v>
      </c>
      <c r="F25" t="s">
        <v>335</v>
      </c>
      <c r="G25" t="s">
        <v>26</v>
      </c>
    </row>
    <row r="26" spans="1:7" x14ac:dyDescent="0.3">
      <c r="A26" s="97"/>
      <c r="B26" t="s">
        <v>25</v>
      </c>
      <c r="C26" t="s">
        <v>36</v>
      </c>
      <c r="D26">
        <v>1</v>
      </c>
      <c r="E26" s="34" t="s">
        <v>12</v>
      </c>
      <c r="F26" t="s">
        <v>53</v>
      </c>
    </row>
    <row r="27" spans="1:7" x14ac:dyDescent="0.3">
      <c r="A27" s="97"/>
      <c r="B27" s="6" t="s">
        <v>433</v>
      </c>
      <c r="C27" t="s">
        <v>434</v>
      </c>
      <c r="D27">
        <v>1</v>
      </c>
      <c r="E27" s="34" t="s">
        <v>12</v>
      </c>
      <c r="F27" t="s">
        <v>53</v>
      </c>
    </row>
    <row r="28" spans="1:7" x14ac:dyDescent="0.3">
      <c r="A28" s="97"/>
      <c r="B28" s="12" t="s">
        <v>357</v>
      </c>
      <c r="C28" t="s">
        <v>354</v>
      </c>
      <c r="D28">
        <v>0</v>
      </c>
      <c r="E28" s="14" t="s">
        <v>7</v>
      </c>
      <c r="G28" t="s">
        <v>27</v>
      </c>
    </row>
    <row r="29" spans="1:7" x14ac:dyDescent="0.3">
      <c r="A29" s="97"/>
      <c r="B29" t="s">
        <v>29</v>
      </c>
      <c r="C29" t="s">
        <v>37</v>
      </c>
      <c r="D29">
        <v>0</v>
      </c>
      <c r="E29" s="14" t="s">
        <v>7</v>
      </c>
      <c r="G29" t="s">
        <v>28</v>
      </c>
    </row>
    <row r="30" spans="1:7" x14ac:dyDescent="0.3">
      <c r="A30" s="97"/>
      <c r="B30" t="s">
        <v>422</v>
      </c>
      <c r="C30" t="s">
        <v>424</v>
      </c>
      <c r="D30">
        <v>0</v>
      </c>
      <c r="E30" s="28" t="s">
        <v>130</v>
      </c>
      <c r="G30" s="29" t="s">
        <v>132</v>
      </c>
    </row>
    <row r="31" spans="1:7" x14ac:dyDescent="0.3">
      <c r="A31" s="97"/>
      <c r="B31" t="s">
        <v>423</v>
      </c>
      <c r="C31" t="s">
        <v>425</v>
      </c>
      <c r="D31">
        <v>0</v>
      </c>
      <c r="E31" s="28" t="s">
        <v>130</v>
      </c>
      <c r="G31" s="29" t="s">
        <v>132</v>
      </c>
    </row>
    <row r="32" spans="1:7" x14ac:dyDescent="0.3">
      <c r="A32" s="97"/>
      <c r="B32" t="s">
        <v>129</v>
      </c>
      <c r="C32" t="s">
        <v>336</v>
      </c>
      <c r="D32">
        <v>0</v>
      </c>
      <c r="E32" s="22" t="s">
        <v>39</v>
      </c>
      <c r="F32" t="s">
        <v>426</v>
      </c>
      <c r="G32" t="s">
        <v>42</v>
      </c>
    </row>
    <row r="33" spans="1:7" x14ac:dyDescent="0.3">
      <c r="A33" s="97"/>
      <c r="B33" t="s">
        <v>95</v>
      </c>
      <c r="C33" t="s">
        <v>38</v>
      </c>
      <c r="D33">
        <v>1</v>
      </c>
      <c r="E33" s="19" t="s">
        <v>41</v>
      </c>
      <c r="F33" t="s">
        <v>40</v>
      </c>
      <c r="G33" t="s">
        <v>43</v>
      </c>
    </row>
    <row r="34" spans="1:7" x14ac:dyDescent="0.3">
      <c r="A34" s="97"/>
      <c r="B34" t="s">
        <v>94</v>
      </c>
      <c r="C34" t="s">
        <v>148</v>
      </c>
      <c r="D34">
        <v>1</v>
      </c>
      <c r="E34" s="19" t="s">
        <v>181</v>
      </c>
      <c r="F34" t="s">
        <v>149</v>
      </c>
    </row>
    <row r="35" spans="1:7" x14ac:dyDescent="0.3">
      <c r="A35" s="97"/>
      <c r="B35" t="s">
        <v>542</v>
      </c>
      <c r="C35" t="s">
        <v>541</v>
      </c>
      <c r="D35">
        <v>0</v>
      </c>
      <c r="E35" s="23" t="s">
        <v>48</v>
      </c>
      <c r="F35" t="s">
        <v>552</v>
      </c>
      <c r="G35" t="s">
        <v>49</v>
      </c>
    </row>
    <row r="36" spans="1:7" x14ac:dyDescent="0.3">
      <c r="A36" s="97"/>
      <c r="B36" t="s">
        <v>543</v>
      </c>
      <c r="C36" t="s">
        <v>58</v>
      </c>
      <c r="D36">
        <v>0</v>
      </c>
      <c r="E36" s="19" t="s">
        <v>181</v>
      </c>
      <c r="F36" t="s">
        <v>544</v>
      </c>
    </row>
    <row r="37" spans="1:7" x14ac:dyDescent="0.3">
      <c r="A37" s="97"/>
      <c r="B37" t="s">
        <v>50</v>
      </c>
      <c r="C37" t="s">
        <v>439</v>
      </c>
      <c r="D37">
        <v>1</v>
      </c>
      <c r="E37" s="19" t="s">
        <v>181</v>
      </c>
      <c r="F37" t="s">
        <v>548</v>
      </c>
    </row>
    <row r="38" spans="1:7" x14ac:dyDescent="0.3">
      <c r="A38" s="97"/>
      <c r="B38" t="s">
        <v>50</v>
      </c>
      <c r="C38" t="s">
        <v>46</v>
      </c>
      <c r="D38">
        <v>1</v>
      </c>
      <c r="E38" s="19" t="s">
        <v>47</v>
      </c>
      <c r="F38" t="s">
        <v>440</v>
      </c>
    </row>
    <row r="39" spans="1:7" x14ac:dyDescent="0.3">
      <c r="A39" s="97"/>
      <c r="B39" t="s">
        <v>96</v>
      </c>
      <c r="C39" t="s">
        <v>60</v>
      </c>
      <c r="D39">
        <v>1</v>
      </c>
      <c r="E39" s="19" t="s">
        <v>41</v>
      </c>
      <c r="F39" t="s">
        <v>40</v>
      </c>
      <c r="G39" t="s">
        <v>43</v>
      </c>
    </row>
    <row r="40" spans="1:7" x14ac:dyDescent="0.3">
      <c r="A40" s="97"/>
      <c r="B40" t="s">
        <v>545</v>
      </c>
      <c r="C40" t="s">
        <v>539</v>
      </c>
      <c r="D40">
        <v>0</v>
      </c>
      <c r="E40" s="23" t="s">
        <v>48</v>
      </c>
      <c r="F40" t="s">
        <v>554</v>
      </c>
      <c r="G40" t="s">
        <v>49</v>
      </c>
    </row>
    <row r="41" spans="1:7" x14ac:dyDescent="0.3">
      <c r="A41" s="97"/>
      <c r="B41" t="s">
        <v>97</v>
      </c>
      <c r="C41" t="s">
        <v>44</v>
      </c>
      <c r="D41">
        <v>1</v>
      </c>
      <c r="E41" s="19" t="s">
        <v>181</v>
      </c>
      <c r="F41" t="s">
        <v>546</v>
      </c>
    </row>
    <row r="42" spans="1:7" x14ac:dyDescent="0.3">
      <c r="A42" s="97"/>
      <c r="B42" t="s">
        <v>549</v>
      </c>
      <c r="C42" t="s">
        <v>540</v>
      </c>
      <c r="D42">
        <v>0</v>
      </c>
      <c r="E42" s="23" t="s">
        <v>48</v>
      </c>
      <c r="F42" t="s">
        <v>553</v>
      </c>
      <c r="G42" t="s">
        <v>49</v>
      </c>
    </row>
    <row r="43" spans="1:7" x14ac:dyDescent="0.3">
      <c r="A43" s="97"/>
      <c r="B43" t="s">
        <v>550</v>
      </c>
      <c r="C43" t="s">
        <v>59</v>
      </c>
      <c r="D43">
        <v>0</v>
      </c>
      <c r="E43" s="19" t="s">
        <v>181</v>
      </c>
      <c r="F43" t="s">
        <v>551</v>
      </c>
    </row>
    <row r="44" spans="1:7" x14ac:dyDescent="0.3">
      <c r="A44" s="97"/>
      <c r="B44" t="s">
        <v>54</v>
      </c>
      <c r="C44" t="s">
        <v>61</v>
      </c>
      <c r="D44">
        <v>1</v>
      </c>
      <c r="E44" s="19" t="s">
        <v>47</v>
      </c>
      <c r="F44" t="s">
        <v>547</v>
      </c>
    </row>
    <row r="45" spans="1:7" x14ac:dyDescent="0.3">
      <c r="A45" s="97"/>
      <c r="B45" t="s">
        <v>55</v>
      </c>
      <c r="C45" t="s">
        <v>56</v>
      </c>
      <c r="D45">
        <v>1</v>
      </c>
      <c r="E45" s="19" t="s">
        <v>39</v>
      </c>
      <c r="F45" t="s">
        <v>441</v>
      </c>
    </row>
    <row r="46" spans="1:7" x14ac:dyDescent="0.3">
      <c r="A46" s="97"/>
      <c r="B46" t="s">
        <v>65</v>
      </c>
      <c r="C46" t="s">
        <v>62</v>
      </c>
      <c r="D46">
        <v>1</v>
      </c>
      <c r="E46" s="34" t="s">
        <v>12</v>
      </c>
      <c r="F46" t="s">
        <v>64</v>
      </c>
    </row>
    <row r="47" spans="1:7" x14ac:dyDescent="0.3">
      <c r="A47" s="97"/>
      <c r="B47" t="s">
        <v>66</v>
      </c>
      <c r="C47" t="s">
        <v>63</v>
      </c>
      <c r="D47">
        <v>1</v>
      </c>
      <c r="E47" s="34" t="s">
        <v>12</v>
      </c>
      <c r="F47" t="s">
        <v>64</v>
      </c>
    </row>
    <row r="48" spans="1:7" x14ac:dyDescent="0.3">
      <c r="A48" s="97"/>
      <c r="B48" t="s">
        <v>67</v>
      </c>
      <c r="C48" t="s">
        <v>69</v>
      </c>
      <c r="D48">
        <v>1</v>
      </c>
      <c r="E48" s="34" t="s">
        <v>12</v>
      </c>
      <c r="F48" t="s">
        <v>64</v>
      </c>
    </row>
    <row r="49" spans="1:7" x14ac:dyDescent="0.3">
      <c r="A49" s="97"/>
      <c r="B49" t="s">
        <v>68</v>
      </c>
      <c r="C49" t="s">
        <v>70</v>
      </c>
      <c r="D49">
        <v>1</v>
      </c>
      <c r="E49" s="34" t="s">
        <v>12</v>
      </c>
      <c r="F49" t="s">
        <v>64</v>
      </c>
    </row>
    <row r="50" spans="1:7" x14ac:dyDescent="0.3">
      <c r="A50" s="97"/>
      <c r="B50" t="s">
        <v>74</v>
      </c>
      <c r="C50" t="s">
        <v>71</v>
      </c>
      <c r="D50">
        <v>1</v>
      </c>
      <c r="E50" s="34" t="s">
        <v>12</v>
      </c>
      <c r="F50" t="s">
        <v>64</v>
      </c>
    </row>
    <row r="51" spans="1:7" x14ac:dyDescent="0.3">
      <c r="A51" s="97"/>
      <c r="B51" t="s">
        <v>75</v>
      </c>
      <c r="C51" t="s">
        <v>72</v>
      </c>
      <c r="D51">
        <v>1</v>
      </c>
      <c r="E51" s="34" t="s">
        <v>12</v>
      </c>
      <c r="F51" t="s">
        <v>64</v>
      </c>
    </row>
    <row r="52" spans="1:7" x14ac:dyDescent="0.3">
      <c r="A52" s="98"/>
      <c r="B52" s="5" t="s">
        <v>76</v>
      </c>
      <c r="C52" s="5" t="s">
        <v>73</v>
      </c>
      <c r="D52" s="5">
        <v>1</v>
      </c>
      <c r="E52" s="35" t="s">
        <v>12</v>
      </c>
      <c r="F52" s="5" t="s">
        <v>64</v>
      </c>
      <c r="G52" s="5"/>
    </row>
    <row r="53" spans="1:7" x14ac:dyDescent="0.3">
      <c r="A53" s="96" t="s">
        <v>77</v>
      </c>
      <c r="B53" s="4" t="s">
        <v>98</v>
      </c>
      <c r="C53" s="4" t="s">
        <v>78</v>
      </c>
      <c r="D53" s="4">
        <v>1</v>
      </c>
      <c r="E53" s="18" t="s">
        <v>7</v>
      </c>
      <c r="F53" s="4"/>
      <c r="G53" s="4" t="s">
        <v>28</v>
      </c>
    </row>
    <row r="54" spans="1:7" x14ac:dyDescent="0.3">
      <c r="A54" s="97"/>
      <c r="B54" t="s">
        <v>342</v>
      </c>
      <c r="C54" t="s">
        <v>313</v>
      </c>
      <c r="D54">
        <v>1</v>
      </c>
      <c r="E54" s="14" t="s">
        <v>7</v>
      </c>
      <c r="G54" t="s">
        <v>22</v>
      </c>
    </row>
    <row r="55" spans="1:7" x14ac:dyDescent="0.3">
      <c r="A55" s="97"/>
      <c r="B55" t="s">
        <v>110</v>
      </c>
      <c r="C55" t="s">
        <v>103</v>
      </c>
      <c r="D55">
        <v>1</v>
      </c>
      <c r="E55" s="14" t="s">
        <v>7</v>
      </c>
      <c r="G55" t="s">
        <v>28</v>
      </c>
    </row>
    <row r="56" spans="1:7" x14ac:dyDescent="0.3">
      <c r="A56" s="97"/>
      <c r="B56" t="s">
        <v>111</v>
      </c>
      <c r="C56" t="s">
        <v>81</v>
      </c>
      <c r="D56">
        <v>1</v>
      </c>
      <c r="E56" s="34" t="s">
        <v>82</v>
      </c>
      <c r="F56" t="s">
        <v>83</v>
      </c>
    </row>
    <row r="57" spans="1:7" x14ac:dyDescent="0.3">
      <c r="A57" s="97"/>
      <c r="B57" t="s">
        <v>84</v>
      </c>
      <c r="C57" t="s">
        <v>85</v>
      </c>
      <c r="D57">
        <v>1</v>
      </c>
      <c r="E57" s="34" t="s">
        <v>12</v>
      </c>
      <c r="F57" t="s">
        <v>83</v>
      </c>
    </row>
    <row r="58" spans="1:7" x14ac:dyDescent="0.3">
      <c r="A58" s="97"/>
      <c r="B58" t="s">
        <v>112</v>
      </c>
      <c r="C58" t="s">
        <v>86</v>
      </c>
      <c r="D58">
        <v>1</v>
      </c>
      <c r="E58" s="34" t="s">
        <v>82</v>
      </c>
      <c r="F58" t="s">
        <v>83</v>
      </c>
    </row>
    <row r="59" spans="1:7" x14ac:dyDescent="0.3">
      <c r="A59" s="97"/>
      <c r="B59" t="s">
        <v>113</v>
      </c>
      <c r="C59" t="s">
        <v>87</v>
      </c>
      <c r="D59">
        <v>1</v>
      </c>
      <c r="E59" s="34" t="s">
        <v>12</v>
      </c>
      <c r="F59" t="s">
        <v>83</v>
      </c>
    </row>
    <row r="60" spans="1:7" x14ac:dyDescent="0.3">
      <c r="A60" s="97"/>
      <c r="B60" t="s">
        <v>114</v>
      </c>
      <c r="C60" t="s">
        <v>88</v>
      </c>
      <c r="D60">
        <v>1</v>
      </c>
      <c r="E60" s="34" t="s">
        <v>82</v>
      </c>
      <c r="F60" t="s">
        <v>83</v>
      </c>
    </row>
    <row r="61" spans="1:7" x14ac:dyDescent="0.3">
      <c r="A61" s="97"/>
      <c r="B61" t="s">
        <v>115</v>
      </c>
      <c r="C61" t="s">
        <v>89</v>
      </c>
      <c r="D61">
        <v>1</v>
      </c>
      <c r="E61" s="34" t="s">
        <v>12</v>
      </c>
      <c r="F61" t="s">
        <v>83</v>
      </c>
    </row>
    <row r="62" spans="1:7" x14ac:dyDescent="0.3">
      <c r="A62" s="97"/>
      <c r="B62" t="s">
        <v>116</v>
      </c>
      <c r="C62" t="s">
        <v>90</v>
      </c>
      <c r="D62">
        <v>1</v>
      </c>
      <c r="E62" s="34" t="s">
        <v>82</v>
      </c>
      <c r="F62" t="s">
        <v>83</v>
      </c>
    </row>
    <row r="63" spans="1:7" x14ac:dyDescent="0.3">
      <c r="A63" s="97"/>
      <c r="B63" t="s">
        <v>117</v>
      </c>
      <c r="C63" t="s">
        <v>91</v>
      </c>
      <c r="D63">
        <v>1</v>
      </c>
      <c r="E63" s="34" t="s">
        <v>12</v>
      </c>
      <c r="F63" t="s">
        <v>83</v>
      </c>
    </row>
    <row r="64" spans="1:7" x14ac:dyDescent="0.3">
      <c r="A64" s="98"/>
      <c r="B64" s="5" t="s">
        <v>118</v>
      </c>
      <c r="C64" s="5" t="s">
        <v>92</v>
      </c>
      <c r="D64" s="5">
        <v>1</v>
      </c>
      <c r="E64" s="35" t="s">
        <v>82</v>
      </c>
      <c r="F64" s="5" t="s">
        <v>83</v>
      </c>
      <c r="G64" s="5"/>
    </row>
    <row r="65" spans="1:8" x14ac:dyDescent="0.3">
      <c r="A65" s="96" t="s">
        <v>107</v>
      </c>
      <c r="B65" s="4" t="s">
        <v>119</v>
      </c>
      <c r="C65" s="4" t="s">
        <v>108</v>
      </c>
      <c r="D65" s="4">
        <v>1</v>
      </c>
      <c r="E65" s="37" t="s">
        <v>39</v>
      </c>
      <c r="F65" s="4"/>
      <c r="G65" s="4" t="s">
        <v>49</v>
      </c>
    </row>
    <row r="66" spans="1:8" x14ac:dyDescent="0.3">
      <c r="A66" s="97"/>
      <c r="B66" t="s">
        <v>120</v>
      </c>
      <c r="C66" t="s">
        <v>109</v>
      </c>
      <c r="D66">
        <v>1</v>
      </c>
      <c r="E66" s="23" t="s">
        <v>48</v>
      </c>
      <c r="F66" t="s">
        <v>556</v>
      </c>
      <c r="G66" t="s">
        <v>49</v>
      </c>
    </row>
    <row r="67" spans="1:8" x14ac:dyDescent="0.3">
      <c r="A67" s="97"/>
      <c r="B67" t="s">
        <v>135</v>
      </c>
      <c r="C67" t="s">
        <v>121</v>
      </c>
      <c r="D67">
        <v>1</v>
      </c>
      <c r="E67" s="23" t="s">
        <v>48</v>
      </c>
      <c r="F67" t="s">
        <v>561</v>
      </c>
      <c r="G67" t="s">
        <v>49</v>
      </c>
    </row>
    <row r="68" spans="1:8" x14ac:dyDescent="0.3">
      <c r="A68" s="97"/>
      <c r="B68" t="s">
        <v>136</v>
      </c>
      <c r="C68" t="s">
        <v>337</v>
      </c>
      <c r="D68">
        <v>0</v>
      </c>
      <c r="E68" s="23" t="s">
        <v>48</v>
      </c>
      <c r="F68" t="s">
        <v>557</v>
      </c>
      <c r="G68" t="s">
        <v>49</v>
      </c>
    </row>
    <row r="69" spans="1:8" x14ac:dyDescent="0.3">
      <c r="A69" s="97"/>
      <c r="B69" t="s">
        <v>137</v>
      </c>
      <c r="C69" t="s">
        <v>442</v>
      </c>
      <c r="D69">
        <v>0</v>
      </c>
      <c r="E69" s="25" t="s">
        <v>131</v>
      </c>
      <c r="F69" t="s">
        <v>581</v>
      </c>
      <c r="G69" s="12" t="s">
        <v>574</v>
      </c>
      <c r="H69" s="6"/>
    </row>
    <row r="70" spans="1:8" x14ac:dyDescent="0.3">
      <c r="A70" s="97"/>
      <c r="B70" t="s">
        <v>575</v>
      </c>
      <c r="C70" t="s">
        <v>576</v>
      </c>
      <c r="D70">
        <v>0</v>
      </c>
      <c r="E70" s="25" t="s">
        <v>131</v>
      </c>
      <c r="F70" t="s">
        <v>581</v>
      </c>
      <c r="G70" s="51" t="s">
        <v>579</v>
      </c>
      <c r="H70" s="6"/>
    </row>
    <row r="71" spans="1:8" x14ac:dyDescent="0.3">
      <c r="A71" s="97"/>
      <c r="B71" t="s">
        <v>575</v>
      </c>
      <c r="C71" t="s">
        <v>577</v>
      </c>
      <c r="D71">
        <v>0</v>
      </c>
      <c r="E71" s="25" t="s">
        <v>131</v>
      </c>
      <c r="F71" t="s">
        <v>581</v>
      </c>
      <c r="G71" s="51" t="s">
        <v>580</v>
      </c>
      <c r="H71" s="6"/>
    </row>
    <row r="72" spans="1:8" x14ac:dyDescent="0.3">
      <c r="A72" s="97"/>
      <c r="B72" t="s">
        <v>582</v>
      </c>
      <c r="C72" t="s">
        <v>122</v>
      </c>
      <c r="D72">
        <v>1</v>
      </c>
      <c r="E72" s="19" t="s">
        <v>578</v>
      </c>
      <c r="F72" t="s">
        <v>584</v>
      </c>
      <c r="G72" s="51"/>
      <c r="H72" s="6"/>
    </row>
    <row r="73" spans="1:8" x14ac:dyDescent="0.3">
      <c r="A73" s="97"/>
      <c r="B73" t="s">
        <v>583</v>
      </c>
      <c r="C73" t="s">
        <v>123</v>
      </c>
      <c r="D73">
        <v>1</v>
      </c>
      <c r="E73" s="19" t="s">
        <v>578</v>
      </c>
      <c r="F73" t="s">
        <v>585</v>
      </c>
      <c r="G73" s="6"/>
      <c r="H73" s="6"/>
    </row>
    <row r="74" spans="1:8" x14ac:dyDescent="0.3">
      <c r="A74" s="97"/>
      <c r="B74" t="s">
        <v>138</v>
      </c>
      <c r="C74" t="s">
        <v>124</v>
      </c>
      <c r="D74">
        <v>1</v>
      </c>
      <c r="E74" s="23" t="s">
        <v>48</v>
      </c>
      <c r="F74" t="s">
        <v>558</v>
      </c>
      <c r="G74" t="s">
        <v>49</v>
      </c>
    </row>
    <row r="75" spans="1:8" x14ac:dyDescent="0.3">
      <c r="A75" s="97"/>
      <c r="B75" t="s">
        <v>139</v>
      </c>
      <c r="C75" t="s">
        <v>338</v>
      </c>
      <c r="D75">
        <v>0</v>
      </c>
      <c r="E75" s="23" t="s">
        <v>48</v>
      </c>
      <c r="F75" t="s">
        <v>559</v>
      </c>
      <c r="G75" t="s">
        <v>49</v>
      </c>
    </row>
    <row r="76" spans="1:8" x14ac:dyDescent="0.3">
      <c r="A76" s="97"/>
      <c r="B76" t="s">
        <v>140</v>
      </c>
      <c r="C76" t="s">
        <v>586</v>
      </c>
      <c r="D76">
        <v>0</v>
      </c>
      <c r="E76" s="25" t="s">
        <v>131</v>
      </c>
      <c r="F76" t="s">
        <v>247</v>
      </c>
      <c r="G76" s="7" t="s">
        <v>246</v>
      </c>
      <c r="H76" s="6"/>
    </row>
    <row r="77" spans="1:8" x14ac:dyDescent="0.3">
      <c r="A77" s="97"/>
      <c r="B77" t="s">
        <v>141</v>
      </c>
      <c r="C77" t="s">
        <v>587</v>
      </c>
      <c r="D77">
        <v>0</v>
      </c>
      <c r="E77" s="25" t="s">
        <v>131</v>
      </c>
      <c r="F77" t="s">
        <v>247</v>
      </c>
      <c r="G77" s="7" t="s">
        <v>248</v>
      </c>
      <c r="H77" s="6"/>
    </row>
    <row r="78" spans="1:8" x14ac:dyDescent="0.3">
      <c r="A78" s="97"/>
      <c r="B78" t="s">
        <v>588</v>
      </c>
      <c r="C78" t="s">
        <v>122</v>
      </c>
      <c r="D78">
        <v>1</v>
      </c>
      <c r="E78" s="19" t="s">
        <v>578</v>
      </c>
      <c r="F78" t="s">
        <v>590</v>
      </c>
      <c r="G78" s="7"/>
      <c r="H78" s="6"/>
    </row>
    <row r="79" spans="1:8" x14ac:dyDescent="0.3">
      <c r="A79" s="97"/>
      <c r="B79" t="s">
        <v>589</v>
      </c>
      <c r="C79" t="s">
        <v>123</v>
      </c>
      <c r="D79">
        <v>1</v>
      </c>
      <c r="E79" s="19" t="s">
        <v>578</v>
      </c>
      <c r="F79" t="s">
        <v>591</v>
      </c>
      <c r="G79" s="7"/>
      <c r="H79" s="6"/>
    </row>
    <row r="80" spans="1:8" x14ac:dyDescent="0.3">
      <c r="A80" s="97"/>
      <c r="B80" t="s">
        <v>142</v>
      </c>
      <c r="C80" t="s">
        <v>127</v>
      </c>
      <c r="D80">
        <v>1</v>
      </c>
      <c r="E80" s="23" t="s">
        <v>48</v>
      </c>
      <c r="F80" t="s">
        <v>560</v>
      </c>
      <c r="G80" t="s">
        <v>49</v>
      </c>
    </row>
    <row r="81" spans="1:7" x14ac:dyDescent="0.3">
      <c r="A81" s="97"/>
      <c r="B81" t="s">
        <v>143</v>
      </c>
      <c r="C81" t="s">
        <v>128</v>
      </c>
      <c r="D81">
        <v>1</v>
      </c>
      <c r="E81" s="19" t="s">
        <v>39</v>
      </c>
    </row>
    <row r="82" spans="1:7" x14ac:dyDescent="0.3">
      <c r="A82" s="97"/>
      <c r="B82" t="s">
        <v>144</v>
      </c>
      <c r="C82" t="s">
        <v>339</v>
      </c>
      <c r="D82">
        <v>0</v>
      </c>
      <c r="E82" s="23" t="s">
        <v>48</v>
      </c>
      <c r="F82" t="s">
        <v>562</v>
      </c>
      <c r="G82" t="s">
        <v>49</v>
      </c>
    </row>
    <row r="83" spans="1:7" x14ac:dyDescent="0.3">
      <c r="A83" s="97"/>
      <c r="B83" t="s">
        <v>145</v>
      </c>
      <c r="C83" t="s">
        <v>133</v>
      </c>
      <c r="D83">
        <v>1</v>
      </c>
      <c r="E83" s="19" t="s">
        <v>39</v>
      </c>
    </row>
    <row r="84" spans="1:7" x14ac:dyDescent="0.3">
      <c r="A84" s="97"/>
      <c r="B84" t="s">
        <v>146</v>
      </c>
      <c r="C84" t="s">
        <v>134</v>
      </c>
      <c r="D84">
        <v>1</v>
      </c>
      <c r="E84" s="23" t="s">
        <v>48</v>
      </c>
      <c r="F84" t="s">
        <v>563</v>
      </c>
      <c r="G84" t="s">
        <v>49</v>
      </c>
    </row>
    <row r="85" spans="1:7" x14ac:dyDescent="0.3">
      <c r="A85" s="97"/>
      <c r="B85" t="s">
        <v>147</v>
      </c>
      <c r="C85" t="s">
        <v>45</v>
      </c>
      <c r="D85">
        <v>1</v>
      </c>
      <c r="E85" s="23" t="s">
        <v>48</v>
      </c>
      <c r="F85" t="s">
        <v>555</v>
      </c>
      <c r="G85" t="s">
        <v>49</v>
      </c>
    </row>
    <row r="86" spans="1:7" x14ac:dyDescent="0.3">
      <c r="A86" s="97"/>
      <c r="B86" t="s">
        <v>150</v>
      </c>
      <c r="C86" t="s">
        <v>153</v>
      </c>
      <c r="D86">
        <v>1</v>
      </c>
      <c r="E86" s="23" t="s">
        <v>48</v>
      </c>
      <c r="F86" t="s">
        <v>564</v>
      </c>
      <c r="G86" t="s">
        <v>49</v>
      </c>
    </row>
    <row r="87" spans="1:7" x14ac:dyDescent="0.3">
      <c r="A87" s="97"/>
      <c r="B87" t="s">
        <v>151</v>
      </c>
      <c r="C87" t="s">
        <v>31</v>
      </c>
      <c r="D87">
        <v>1</v>
      </c>
      <c r="E87" s="23" t="s">
        <v>48</v>
      </c>
      <c r="F87" t="s">
        <v>565</v>
      </c>
      <c r="G87" t="s">
        <v>49</v>
      </c>
    </row>
    <row r="88" spans="1:7" x14ac:dyDescent="0.3">
      <c r="A88" s="97"/>
      <c r="B88" t="s">
        <v>212</v>
      </c>
      <c r="C88" t="s">
        <v>154</v>
      </c>
      <c r="D88">
        <v>1</v>
      </c>
      <c r="E88" s="23" t="s">
        <v>48</v>
      </c>
      <c r="F88" t="s">
        <v>566</v>
      </c>
      <c r="G88" t="s">
        <v>49</v>
      </c>
    </row>
    <row r="89" spans="1:7" x14ac:dyDescent="0.3">
      <c r="A89" s="97"/>
      <c r="B89" t="s">
        <v>152</v>
      </c>
      <c r="C89" t="s">
        <v>155</v>
      </c>
      <c r="D89">
        <v>1</v>
      </c>
      <c r="E89" s="19" t="s">
        <v>39</v>
      </c>
    </row>
    <row r="90" spans="1:7" x14ac:dyDescent="0.3">
      <c r="A90" s="97"/>
      <c r="B90" t="s">
        <v>444</v>
      </c>
      <c r="C90" t="s">
        <v>156</v>
      </c>
      <c r="D90">
        <v>1</v>
      </c>
      <c r="E90" s="19" t="s">
        <v>225</v>
      </c>
      <c r="F90" t="s">
        <v>183</v>
      </c>
    </row>
    <row r="91" spans="1:7" x14ac:dyDescent="0.3">
      <c r="A91" s="97"/>
      <c r="B91" t="s">
        <v>445</v>
      </c>
      <c r="C91" t="s">
        <v>157</v>
      </c>
      <c r="D91">
        <v>1</v>
      </c>
      <c r="E91" s="19" t="s">
        <v>225</v>
      </c>
      <c r="F91" t="s">
        <v>183</v>
      </c>
    </row>
    <row r="92" spans="1:7" x14ac:dyDescent="0.3">
      <c r="A92" s="97"/>
      <c r="B92" t="s">
        <v>446</v>
      </c>
      <c r="C92" t="s">
        <v>158</v>
      </c>
      <c r="D92">
        <v>1</v>
      </c>
      <c r="E92" s="19" t="s">
        <v>225</v>
      </c>
      <c r="F92" t="s">
        <v>183</v>
      </c>
    </row>
    <row r="93" spans="1:7" x14ac:dyDescent="0.3">
      <c r="A93" s="97"/>
      <c r="B93" t="s">
        <v>447</v>
      </c>
      <c r="C93" t="s">
        <v>527</v>
      </c>
      <c r="D93">
        <v>1</v>
      </c>
      <c r="E93" s="19" t="s">
        <v>225</v>
      </c>
      <c r="F93" t="s">
        <v>183</v>
      </c>
    </row>
    <row r="94" spans="1:7" x14ac:dyDescent="0.3">
      <c r="A94" s="97"/>
      <c r="B94" t="s">
        <v>448</v>
      </c>
      <c r="C94" t="s">
        <v>528</v>
      </c>
      <c r="D94">
        <v>1</v>
      </c>
      <c r="E94" s="19" t="s">
        <v>225</v>
      </c>
      <c r="F94" t="s">
        <v>183</v>
      </c>
    </row>
    <row r="95" spans="1:7" x14ac:dyDescent="0.3">
      <c r="A95" s="97"/>
      <c r="B95" t="s">
        <v>449</v>
      </c>
      <c r="C95" t="s">
        <v>529</v>
      </c>
      <c r="D95">
        <v>1</v>
      </c>
      <c r="E95" s="19" t="s">
        <v>225</v>
      </c>
      <c r="F95" t="s">
        <v>183</v>
      </c>
    </row>
    <row r="96" spans="1:7" x14ac:dyDescent="0.3">
      <c r="A96" s="97"/>
      <c r="B96" t="s">
        <v>450</v>
      </c>
      <c r="C96" t="s">
        <v>520</v>
      </c>
      <c r="D96">
        <v>1</v>
      </c>
      <c r="E96" s="19" t="s">
        <v>225</v>
      </c>
      <c r="F96" t="s">
        <v>183</v>
      </c>
    </row>
    <row r="97" spans="1:7" x14ac:dyDescent="0.3">
      <c r="A97" s="97"/>
      <c r="B97" t="s">
        <v>451</v>
      </c>
      <c r="C97" t="s">
        <v>159</v>
      </c>
      <c r="D97">
        <v>1</v>
      </c>
      <c r="E97" s="19" t="s">
        <v>225</v>
      </c>
      <c r="F97" t="s">
        <v>183</v>
      </c>
    </row>
    <row r="98" spans="1:7" x14ac:dyDescent="0.3">
      <c r="A98" s="97"/>
      <c r="B98" t="s">
        <v>452</v>
      </c>
      <c r="C98" t="s">
        <v>160</v>
      </c>
      <c r="D98">
        <v>1</v>
      </c>
      <c r="E98" s="19" t="s">
        <v>225</v>
      </c>
      <c r="F98" t="s">
        <v>183</v>
      </c>
    </row>
    <row r="99" spans="1:7" x14ac:dyDescent="0.3">
      <c r="A99" s="97"/>
      <c r="B99" t="s">
        <v>453</v>
      </c>
      <c r="C99" t="s">
        <v>161</v>
      </c>
      <c r="D99">
        <v>1</v>
      </c>
      <c r="E99" s="19" t="s">
        <v>225</v>
      </c>
      <c r="F99" t="s">
        <v>183</v>
      </c>
    </row>
    <row r="100" spans="1:7" x14ac:dyDescent="0.3">
      <c r="A100" s="97"/>
      <c r="B100" t="s">
        <v>454</v>
      </c>
      <c r="C100" t="s">
        <v>162</v>
      </c>
      <c r="D100">
        <v>1</v>
      </c>
      <c r="E100" s="19" t="s">
        <v>225</v>
      </c>
      <c r="F100" t="s">
        <v>183</v>
      </c>
    </row>
    <row r="101" spans="1:7" x14ac:dyDescent="0.3">
      <c r="A101" s="97"/>
      <c r="B101" t="s">
        <v>455</v>
      </c>
      <c r="C101" t="s">
        <v>163</v>
      </c>
      <c r="D101">
        <v>1</v>
      </c>
      <c r="E101" s="19" t="s">
        <v>225</v>
      </c>
      <c r="F101" t="s">
        <v>183</v>
      </c>
    </row>
    <row r="102" spans="1:7" x14ac:dyDescent="0.3">
      <c r="A102" s="97"/>
      <c r="B102" t="s">
        <v>456</v>
      </c>
      <c r="C102" t="s">
        <v>164</v>
      </c>
      <c r="D102">
        <v>1</v>
      </c>
      <c r="E102" s="28" t="s">
        <v>178</v>
      </c>
      <c r="F102" t="s">
        <v>506</v>
      </c>
      <c r="G102" t="s">
        <v>180</v>
      </c>
    </row>
    <row r="103" spans="1:7" x14ac:dyDescent="0.3">
      <c r="A103" s="97"/>
      <c r="B103" t="s">
        <v>457</v>
      </c>
      <c r="C103" t="s">
        <v>165</v>
      </c>
      <c r="D103">
        <v>1</v>
      </c>
      <c r="E103" s="28" t="s">
        <v>178</v>
      </c>
      <c r="F103" t="s">
        <v>506</v>
      </c>
      <c r="G103" t="s">
        <v>180</v>
      </c>
    </row>
    <row r="104" spans="1:7" x14ac:dyDescent="0.3">
      <c r="A104" s="97"/>
      <c r="B104" t="s">
        <v>458</v>
      </c>
      <c r="C104" t="s">
        <v>166</v>
      </c>
      <c r="D104">
        <v>1</v>
      </c>
      <c r="E104" s="28" t="s">
        <v>178</v>
      </c>
      <c r="F104" t="s">
        <v>506</v>
      </c>
      <c r="G104" t="s">
        <v>180</v>
      </c>
    </row>
    <row r="105" spans="1:7" x14ac:dyDescent="0.3">
      <c r="A105" s="97"/>
      <c r="B105" t="s">
        <v>459</v>
      </c>
      <c r="C105" t="s">
        <v>167</v>
      </c>
      <c r="D105">
        <v>1</v>
      </c>
      <c r="E105" s="28" t="s">
        <v>178</v>
      </c>
      <c r="F105" t="s">
        <v>506</v>
      </c>
      <c r="G105" t="s">
        <v>180</v>
      </c>
    </row>
    <row r="106" spans="1:7" x14ac:dyDescent="0.3">
      <c r="A106" s="97"/>
      <c r="B106" t="s">
        <v>460</v>
      </c>
      <c r="C106" t="s">
        <v>168</v>
      </c>
      <c r="D106">
        <v>1</v>
      </c>
      <c r="E106" s="28" t="s">
        <v>178</v>
      </c>
      <c r="F106" t="s">
        <v>506</v>
      </c>
      <c r="G106" t="s">
        <v>180</v>
      </c>
    </row>
    <row r="107" spans="1:7" x14ac:dyDescent="0.3">
      <c r="A107" s="97"/>
      <c r="B107" t="s">
        <v>461</v>
      </c>
      <c r="C107" t="s">
        <v>169</v>
      </c>
      <c r="D107">
        <v>1</v>
      </c>
      <c r="E107" s="28" t="s">
        <v>178</v>
      </c>
      <c r="F107" t="s">
        <v>506</v>
      </c>
      <c r="G107" t="s">
        <v>180</v>
      </c>
    </row>
    <row r="108" spans="1:7" x14ac:dyDescent="0.3">
      <c r="A108" s="97"/>
      <c r="B108" t="s">
        <v>462</v>
      </c>
      <c r="C108" t="s">
        <v>170</v>
      </c>
      <c r="D108">
        <v>1</v>
      </c>
      <c r="E108" s="28" t="s">
        <v>178</v>
      </c>
      <c r="F108" t="s">
        <v>464</v>
      </c>
      <c r="G108" t="s">
        <v>180</v>
      </c>
    </row>
    <row r="109" spans="1:7" x14ac:dyDescent="0.3">
      <c r="A109" s="97"/>
      <c r="B109" t="s">
        <v>463</v>
      </c>
      <c r="C109" t="s">
        <v>171</v>
      </c>
      <c r="D109">
        <v>1</v>
      </c>
      <c r="E109" s="28" t="s">
        <v>178</v>
      </c>
      <c r="F109" t="s">
        <v>464</v>
      </c>
      <c r="G109" t="s">
        <v>180</v>
      </c>
    </row>
    <row r="110" spans="1:7" x14ac:dyDescent="0.3">
      <c r="A110" s="97"/>
      <c r="B110" t="s">
        <v>465</v>
      </c>
      <c r="C110" t="s">
        <v>172</v>
      </c>
      <c r="D110">
        <v>1</v>
      </c>
      <c r="E110" s="28" t="s">
        <v>178</v>
      </c>
      <c r="F110" t="s">
        <v>464</v>
      </c>
      <c r="G110" t="s">
        <v>180</v>
      </c>
    </row>
    <row r="111" spans="1:7" x14ac:dyDescent="0.3">
      <c r="A111" s="97"/>
      <c r="B111" t="s">
        <v>466</v>
      </c>
      <c r="C111" t="s">
        <v>173</v>
      </c>
      <c r="D111">
        <v>1</v>
      </c>
      <c r="E111" s="28" t="s">
        <v>178</v>
      </c>
      <c r="F111" t="s">
        <v>464</v>
      </c>
      <c r="G111" t="s">
        <v>180</v>
      </c>
    </row>
    <row r="112" spans="1:7" x14ac:dyDescent="0.3">
      <c r="A112" s="97"/>
      <c r="B112" t="s">
        <v>467</v>
      </c>
      <c r="C112" t="s">
        <v>174</v>
      </c>
      <c r="D112">
        <v>1</v>
      </c>
      <c r="E112" s="28" t="s">
        <v>178</v>
      </c>
      <c r="F112" t="s">
        <v>506</v>
      </c>
      <c r="G112" t="s">
        <v>180</v>
      </c>
    </row>
    <row r="113" spans="1:7" x14ac:dyDescent="0.3">
      <c r="A113" s="97"/>
      <c r="B113" t="s">
        <v>468</v>
      </c>
      <c r="C113" t="s">
        <v>175</v>
      </c>
      <c r="D113">
        <v>1</v>
      </c>
      <c r="E113" s="28" t="s">
        <v>178</v>
      </c>
      <c r="F113" t="s">
        <v>464</v>
      </c>
      <c r="G113" t="s">
        <v>180</v>
      </c>
    </row>
    <row r="114" spans="1:7" x14ac:dyDescent="0.3">
      <c r="A114" s="97"/>
      <c r="B114" t="s">
        <v>179</v>
      </c>
      <c r="C114" t="s">
        <v>79</v>
      </c>
      <c r="D114">
        <v>1</v>
      </c>
      <c r="E114" s="19" t="s">
        <v>182</v>
      </c>
      <c r="G114" t="s">
        <v>49</v>
      </c>
    </row>
    <row r="115" spans="1:7" x14ac:dyDescent="0.3">
      <c r="A115" s="97"/>
      <c r="B115" t="s">
        <v>176</v>
      </c>
      <c r="C115" t="s">
        <v>177</v>
      </c>
      <c r="D115">
        <v>1</v>
      </c>
      <c r="E115" s="23" t="s">
        <v>48</v>
      </c>
      <c r="F115" t="s">
        <v>567</v>
      </c>
      <c r="G115" t="s">
        <v>49</v>
      </c>
    </row>
    <row r="116" spans="1:7" x14ac:dyDescent="0.3">
      <c r="A116" s="97"/>
      <c r="B116" t="s">
        <v>238</v>
      </c>
      <c r="C116" t="s">
        <v>216</v>
      </c>
      <c r="D116">
        <v>1</v>
      </c>
      <c r="E116" s="25" t="s">
        <v>131</v>
      </c>
      <c r="G116" s="7" t="s">
        <v>239</v>
      </c>
    </row>
    <row r="117" spans="1:7" x14ac:dyDescent="0.3">
      <c r="A117" s="97"/>
      <c r="B117" t="s">
        <v>241</v>
      </c>
      <c r="C117" t="s">
        <v>217</v>
      </c>
      <c r="D117">
        <v>1</v>
      </c>
      <c r="E117" s="25" t="s">
        <v>131</v>
      </c>
      <c r="G117" t="s">
        <v>240</v>
      </c>
    </row>
    <row r="118" spans="1:7" x14ac:dyDescent="0.3">
      <c r="A118" s="97"/>
      <c r="B118" t="s">
        <v>184</v>
      </c>
      <c r="C118" t="s">
        <v>185</v>
      </c>
      <c r="D118">
        <v>1</v>
      </c>
      <c r="E118" s="25" t="s">
        <v>131</v>
      </c>
      <c r="G118" t="s">
        <v>237</v>
      </c>
    </row>
    <row r="119" spans="1:7" x14ac:dyDescent="0.3">
      <c r="A119" s="97"/>
      <c r="B119" t="s">
        <v>186</v>
      </c>
      <c r="C119" t="s">
        <v>187</v>
      </c>
      <c r="D119">
        <v>1</v>
      </c>
      <c r="E119" s="25" t="s">
        <v>131</v>
      </c>
      <c r="G119" t="s">
        <v>237</v>
      </c>
    </row>
    <row r="120" spans="1:7" x14ac:dyDescent="0.3">
      <c r="A120" s="97"/>
      <c r="B120" t="s">
        <v>568</v>
      </c>
      <c r="C120" t="s">
        <v>188</v>
      </c>
      <c r="D120">
        <v>1</v>
      </c>
      <c r="E120" s="23" t="s">
        <v>48</v>
      </c>
      <c r="F120" t="s">
        <v>569</v>
      </c>
      <c r="G120" t="s">
        <v>49</v>
      </c>
    </row>
    <row r="121" spans="1:7" x14ac:dyDescent="0.3">
      <c r="A121" s="97"/>
      <c r="B121" t="s">
        <v>206</v>
      </c>
      <c r="C121" t="s">
        <v>205</v>
      </c>
      <c r="D121">
        <v>1</v>
      </c>
      <c r="E121" s="23" t="s">
        <v>48</v>
      </c>
      <c r="F121" t="s">
        <v>570</v>
      </c>
      <c r="G121" t="s">
        <v>49</v>
      </c>
    </row>
    <row r="122" spans="1:7" x14ac:dyDescent="0.3">
      <c r="A122" s="97"/>
      <c r="B122" t="s">
        <v>516</v>
      </c>
      <c r="C122" t="s">
        <v>515</v>
      </c>
      <c r="D122">
        <v>1</v>
      </c>
      <c r="E122" s="23" t="s">
        <v>48</v>
      </c>
      <c r="F122" t="s">
        <v>571</v>
      </c>
      <c r="G122" t="s">
        <v>49</v>
      </c>
    </row>
    <row r="123" spans="1:7" x14ac:dyDescent="0.3">
      <c r="A123" s="98"/>
      <c r="B123" s="5" t="s">
        <v>226</v>
      </c>
      <c r="C123" s="5" t="s">
        <v>340</v>
      </c>
      <c r="D123" s="5">
        <v>0</v>
      </c>
      <c r="E123" s="26" t="s">
        <v>131</v>
      </c>
      <c r="F123" s="5"/>
      <c r="G123" s="5" t="s">
        <v>245</v>
      </c>
    </row>
    <row r="124" spans="1:7" x14ac:dyDescent="0.3">
      <c r="A124" s="96" t="s">
        <v>301</v>
      </c>
      <c r="B124" s="4" t="s">
        <v>231</v>
      </c>
      <c r="C124" s="4" t="s">
        <v>232</v>
      </c>
      <c r="D124" s="4">
        <v>1</v>
      </c>
      <c r="E124" s="24" t="s">
        <v>48</v>
      </c>
      <c r="F124" s="4" t="s">
        <v>572</v>
      </c>
      <c r="G124" s="4" t="s">
        <v>49</v>
      </c>
    </row>
    <row r="125" spans="1:7" x14ac:dyDescent="0.3">
      <c r="A125" s="97"/>
      <c r="B125" t="s">
        <v>236</v>
      </c>
      <c r="C125" t="s">
        <v>512</v>
      </c>
      <c r="D125">
        <v>1</v>
      </c>
      <c r="E125" s="21" t="s">
        <v>249</v>
      </c>
      <c r="F125" s="8" t="s">
        <v>250</v>
      </c>
    </row>
    <row r="126" spans="1:7" x14ac:dyDescent="0.3">
      <c r="A126" s="97"/>
      <c r="B126" t="s">
        <v>254</v>
      </c>
      <c r="C126" t="s">
        <v>256</v>
      </c>
      <c r="D126">
        <v>0</v>
      </c>
      <c r="E126" s="14" t="s">
        <v>7</v>
      </c>
      <c r="F126" s="8" t="s">
        <v>255</v>
      </c>
      <c r="G126" t="s">
        <v>14</v>
      </c>
    </row>
    <row r="127" spans="1:7" x14ac:dyDescent="0.3">
      <c r="A127" s="97"/>
      <c r="B127" t="s">
        <v>259</v>
      </c>
      <c r="C127" t="s">
        <v>261</v>
      </c>
      <c r="D127">
        <v>1</v>
      </c>
      <c r="E127" s="21" t="s">
        <v>249</v>
      </c>
      <c r="F127" s="8" t="s">
        <v>263</v>
      </c>
    </row>
    <row r="128" spans="1:7" x14ac:dyDescent="0.3">
      <c r="A128" s="97"/>
      <c r="B128" t="s">
        <v>260</v>
      </c>
      <c r="C128" t="s">
        <v>262</v>
      </c>
      <c r="D128">
        <v>1</v>
      </c>
      <c r="E128" s="21" t="s">
        <v>249</v>
      </c>
      <c r="F128" s="8" t="s">
        <v>250</v>
      </c>
    </row>
    <row r="129" spans="1:7" x14ac:dyDescent="0.3">
      <c r="A129" s="97"/>
      <c r="B129" t="s">
        <v>514</v>
      </c>
      <c r="C129" t="s">
        <v>513</v>
      </c>
      <c r="D129">
        <v>1</v>
      </c>
      <c r="E129" s="23" t="s">
        <v>48</v>
      </c>
      <c r="F129" s="8" t="s">
        <v>573</v>
      </c>
      <c r="G129" t="s">
        <v>49</v>
      </c>
    </row>
    <row r="130" spans="1:7" x14ac:dyDescent="0.3">
      <c r="A130" s="97"/>
      <c r="B130" t="s">
        <v>264</v>
      </c>
      <c r="C130" t="s">
        <v>265</v>
      </c>
      <c r="D130">
        <v>1</v>
      </c>
      <c r="E130" s="19" t="s">
        <v>203</v>
      </c>
      <c r="F130" s="8" t="s">
        <v>266</v>
      </c>
    </row>
    <row r="131" spans="1:7" x14ac:dyDescent="0.3">
      <c r="A131" s="97"/>
      <c r="B131" t="s">
        <v>323</v>
      </c>
      <c r="C131" t="s">
        <v>324</v>
      </c>
      <c r="D131">
        <v>0</v>
      </c>
      <c r="E131" s="19" t="s">
        <v>271</v>
      </c>
      <c r="F131" s="8"/>
    </row>
    <row r="132" spans="1:7" x14ac:dyDescent="0.3">
      <c r="A132" s="97"/>
      <c r="B132" t="s">
        <v>267</v>
      </c>
      <c r="C132" t="s">
        <v>269</v>
      </c>
      <c r="D132">
        <v>1</v>
      </c>
      <c r="E132" s="19" t="s">
        <v>325</v>
      </c>
      <c r="F132" t="s">
        <v>272</v>
      </c>
      <c r="G132" t="s">
        <v>14</v>
      </c>
    </row>
    <row r="133" spans="1:7" x14ac:dyDescent="0.3">
      <c r="A133" s="97"/>
      <c r="B133" t="s">
        <v>268</v>
      </c>
      <c r="C133" t="s">
        <v>270</v>
      </c>
      <c r="D133">
        <v>1</v>
      </c>
      <c r="E133" s="19" t="s">
        <v>271</v>
      </c>
      <c r="F133" t="s">
        <v>273</v>
      </c>
      <c r="G133" t="s">
        <v>14</v>
      </c>
    </row>
    <row r="134" spans="1:7" x14ac:dyDescent="0.3">
      <c r="A134" s="97"/>
      <c r="B134" t="s">
        <v>274</v>
      </c>
      <c r="C134" t="s">
        <v>275</v>
      </c>
      <c r="D134">
        <v>1</v>
      </c>
      <c r="E134" s="21" t="s">
        <v>249</v>
      </c>
      <c r="F134" s="8" t="s">
        <v>276</v>
      </c>
    </row>
    <row r="135" spans="1:7" x14ac:dyDescent="0.3">
      <c r="A135" s="97"/>
      <c r="B135" t="s">
        <v>278</v>
      </c>
      <c r="C135" t="s">
        <v>277</v>
      </c>
      <c r="D135">
        <v>1</v>
      </c>
      <c r="E135" s="27" t="s">
        <v>281</v>
      </c>
      <c r="G135" t="s">
        <v>282</v>
      </c>
    </row>
    <row r="136" spans="1:7" x14ac:dyDescent="0.3">
      <c r="A136" s="97"/>
      <c r="B136" t="s">
        <v>279</v>
      </c>
      <c r="C136" t="s">
        <v>280</v>
      </c>
      <c r="D136">
        <v>1</v>
      </c>
      <c r="E136" s="27" t="s">
        <v>281</v>
      </c>
      <c r="G136" t="s">
        <v>282</v>
      </c>
    </row>
    <row r="137" spans="1:7" x14ac:dyDescent="0.3">
      <c r="A137" s="97"/>
      <c r="B137" t="s">
        <v>522</v>
      </c>
      <c r="C137" t="s">
        <v>521</v>
      </c>
      <c r="E137" s="19" t="s">
        <v>203</v>
      </c>
      <c r="F137" t="s">
        <v>523</v>
      </c>
    </row>
    <row r="138" spans="1:7" x14ac:dyDescent="0.3">
      <c r="A138" s="97"/>
      <c r="B138" t="s">
        <v>288</v>
      </c>
      <c r="C138" t="s">
        <v>289</v>
      </c>
      <c r="D138">
        <v>1</v>
      </c>
      <c r="E138" s="36" t="s">
        <v>291</v>
      </c>
      <c r="F138" s="6" t="s">
        <v>290</v>
      </c>
      <c r="G138" s="6" t="s">
        <v>290</v>
      </c>
    </row>
    <row r="139" spans="1:7" x14ac:dyDescent="0.3">
      <c r="A139" s="98"/>
      <c r="B139" s="5" t="s">
        <v>292</v>
      </c>
      <c r="C139" s="5" t="s">
        <v>293</v>
      </c>
      <c r="D139" s="5">
        <v>1</v>
      </c>
      <c r="E139" s="20" t="s">
        <v>203</v>
      </c>
      <c r="F139" s="5" t="s">
        <v>294</v>
      </c>
      <c r="G139" s="5"/>
    </row>
    <row r="140" spans="1:7" x14ac:dyDescent="0.3">
      <c r="A140" t="s">
        <v>302</v>
      </c>
      <c r="B140" t="s">
        <v>303</v>
      </c>
      <c r="C140" t="s">
        <v>305</v>
      </c>
      <c r="D140">
        <v>1</v>
      </c>
      <c r="E140" s="19" t="s">
        <v>271</v>
      </c>
      <c r="F140" t="s">
        <v>322</v>
      </c>
      <c r="G140" s="4" t="s">
        <v>14</v>
      </c>
    </row>
    <row r="141" spans="1:7" x14ac:dyDescent="0.3">
      <c r="B141" t="s">
        <v>307</v>
      </c>
      <c r="C141" t="s">
        <v>309</v>
      </c>
      <c r="D141">
        <v>1</v>
      </c>
      <c r="E141" s="34" t="s">
        <v>12</v>
      </c>
      <c r="F141" t="s">
        <v>311</v>
      </c>
    </row>
    <row r="142" spans="1:7" x14ac:dyDescent="0.3">
      <c r="B142" t="s">
        <v>308</v>
      </c>
      <c r="C142" t="s">
        <v>310</v>
      </c>
      <c r="D142">
        <v>1</v>
      </c>
      <c r="E142" s="34" t="s">
        <v>12</v>
      </c>
      <c r="F142" t="s">
        <v>311</v>
      </c>
    </row>
    <row r="143" spans="1:7" x14ac:dyDescent="0.3">
      <c r="B143" t="s">
        <v>304</v>
      </c>
      <c r="C143" t="s">
        <v>306</v>
      </c>
      <c r="D143">
        <v>1</v>
      </c>
      <c r="E143" s="14" t="s">
        <v>7</v>
      </c>
      <c r="G143" t="s">
        <v>20</v>
      </c>
    </row>
  </sheetData>
  <autoFilter ref="A1:G143" xr:uid="{2D0B3B7F-1E1F-4989-8226-0E1B9E01F489}"/>
  <mergeCells count="4">
    <mergeCell ref="A2:A52"/>
    <mergeCell ref="A53:A64"/>
    <mergeCell ref="A65:A123"/>
    <mergeCell ref="A124:A139"/>
  </mergeCells>
  <phoneticPr fontId="4" type="noConversion"/>
  <hyperlinks>
    <hyperlink ref="G76" r:id="rId1" xr:uid="{208971DB-F7A2-41F3-A210-79BCB8606152}"/>
    <hyperlink ref="G77" r:id="rId2" xr:uid="{F0B75C53-71E9-43E6-88B6-B60BD90BC0BF}"/>
    <hyperlink ref="G116" r:id="rId3" xr:uid="{3BCA72B8-199A-43E9-859C-5AD464B1E051}"/>
    <hyperlink ref="G70" r:id="rId4" xr:uid="{921B27B3-6C86-4A11-9F51-7ED831B59307}"/>
    <hyperlink ref="G71" r:id="rId5" xr:uid="{684297C3-00F8-42E9-88BE-9CFEC66E2FA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B1D7E-7158-413F-A80E-5B619520D494}">
  <dimension ref="A1:D31"/>
  <sheetViews>
    <sheetView topLeftCell="B7" workbookViewId="0">
      <selection activeCell="D20" sqref="D20"/>
    </sheetView>
  </sheetViews>
  <sheetFormatPr defaultRowHeight="14.4" x14ac:dyDescent="0.3"/>
  <cols>
    <col min="2" max="2" width="45.77734375" bestFit="1" customWidth="1"/>
    <col min="3" max="3" width="14.109375" bestFit="1" customWidth="1"/>
    <col min="4" max="4" width="168.21875" bestFit="1" customWidth="1"/>
  </cols>
  <sheetData>
    <row r="1" spans="1:4" ht="28.8" x14ac:dyDescent="0.3">
      <c r="A1" s="2" t="s">
        <v>2</v>
      </c>
      <c r="B1" s="2" t="s">
        <v>5</v>
      </c>
      <c r="C1" s="3" t="s">
        <v>3</v>
      </c>
      <c r="D1" s="2" t="s">
        <v>221</v>
      </c>
    </row>
    <row r="2" spans="1:4" x14ac:dyDescent="0.3">
      <c r="A2" s="4" t="s">
        <v>4</v>
      </c>
      <c r="B2" s="4" t="s">
        <v>105</v>
      </c>
      <c r="C2" s="4" t="s">
        <v>100</v>
      </c>
      <c r="D2" s="4" t="s">
        <v>222</v>
      </c>
    </row>
    <row r="3" spans="1:4" x14ac:dyDescent="0.3">
      <c r="B3" t="s">
        <v>341</v>
      </c>
      <c r="C3" t="s">
        <v>312</v>
      </c>
      <c r="D3" t="s">
        <v>358</v>
      </c>
    </row>
    <row r="4" spans="1:4" x14ac:dyDescent="0.3">
      <c r="B4" t="s">
        <v>101</v>
      </c>
      <c r="C4" t="s">
        <v>102</v>
      </c>
      <c r="D4" t="s">
        <v>320</v>
      </c>
    </row>
    <row r="5" spans="1:4" x14ac:dyDescent="0.3">
      <c r="B5" t="s">
        <v>517</v>
      </c>
      <c r="C5" t="s">
        <v>518</v>
      </c>
      <c r="D5" t="s">
        <v>519</v>
      </c>
    </row>
    <row r="6" spans="1:4" x14ac:dyDescent="0.3">
      <c r="B6" t="s">
        <v>535</v>
      </c>
      <c r="C6" t="s">
        <v>536</v>
      </c>
      <c r="D6" t="s">
        <v>646</v>
      </c>
    </row>
    <row r="7" spans="1:4" x14ac:dyDescent="0.3">
      <c r="A7" s="4" t="s">
        <v>77</v>
      </c>
      <c r="B7" s="4" t="s">
        <v>99</v>
      </c>
      <c r="C7" s="4" t="s">
        <v>80</v>
      </c>
      <c r="D7" s="4" t="s">
        <v>224</v>
      </c>
    </row>
    <row r="8" spans="1:4" x14ac:dyDescent="0.3">
      <c r="B8" t="s">
        <v>104</v>
      </c>
      <c r="C8" t="s">
        <v>106</v>
      </c>
      <c r="D8" t="s">
        <v>223</v>
      </c>
    </row>
    <row r="9" spans="1:4" x14ac:dyDescent="0.3">
      <c r="A9" s="5"/>
      <c r="B9" s="5" t="s">
        <v>507</v>
      </c>
      <c r="C9" s="5" t="s">
        <v>81</v>
      </c>
      <c r="D9" s="45" t="s">
        <v>508</v>
      </c>
    </row>
    <row r="10" spans="1:4" x14ac:dyDescent="0.3">
      <c r="A10" s="4" t="s">
        <v>302</v>
      </c>
      <c r="B10" s="4" t="s">
        <v>314</v>
      </c>
      <c r="C10" s="4" t="s">
        <v>315</v>
      </c>
      <c r="D10" s="4" t="s">
        <v>319</v>
      </c>
    </row>
    <row r="11" spans="1:4" x14ac:dyDescent="0.3">
      <c r="A11" s="5"/>
      <c r="B11" s="5" t="s">
        <v>316</v>
      </c>
      <c r="C11" s="5" t="s">
        <v>317</v>
      </c>
      <c r="D11" s="5" t="s">
        <v>318</v>
      </c>
    </row>
    <row r="12" spans="1:4" x14ac:dyDescent="0.3">
      <c r="A12" s="4" t="s">
        <v>301</v>
      </c>
      <c r="B12" s="4" t="s">
        <v>233</v>
      </c>
      <c r="C12" s="4" t="s">
        <v>234</v>
      </c>
      <c r="D12" s="9" t="s">
        <v>235</v>
      </c>
    </row>
    <row r="13" spans="1:4" x14ac:dyDescent="0.3">
      <c r="B13" t="s">
        <v>257</v>
      </c>
      <c r="C13" t="s">
        <v>253</v>
      </c>
      <c r="D13" t="s">
        <v>258</v>
      </c>
    </row>
    <row r="14" spans="1:4" x14ac:dyDescent="0.3">
      <c r="B14" t="s">
        <v>251</v>
      </c>
      <c r="C14" t="s">
        <v>252</v>
      </c>
      <c r="D14" t="s">
        <v>510</v>
      </c>
    </row>
    <row r="15" spans="1:4" x14ac:dyDescent="0.3">
      <c r="B15" t="s">
        <v>283</v>
      </c>
      <c r="C15" t="s">
        <v>213</v>
      </c>
      <c r="D15" t="s">
        <v>285</v>
      </c>
    </row>
    <row r="16" spans="1:4" x14ac:dyDescent="0.3">
      <c r="B16" t="s">
        <v>287</v>
      </c>
      <c r="C16" t="s">
        <v>284</v>
      </c>
      <c r="D16" t="s">
        <v>286</v>
      </c>
    </row>
    <row r="17" spans="1:4" x14ac:dyDescent="0.3">
      <c r="B17" t="s">
        <v>524</v>
      </c>
      <c r="C17" t="s">
        <v>525</v>
      </c>
      <c r="D17" t="s">
        <v>526</v>
      </c>
    </row>
    <row r="18" spans="1:4" x14ac:dyDescent="0.3">
      <c r="B18" t="s">
        <v>295</v>
      </c>
      <c r="C18" t="s">
        <v>297</v>
      </c>
      <c r="D18" t="s">
        <v>298</v>
      </c>
    </row>
    <row r="19" spans="1:4" x14ac:dyDescent="0.3">
      <c r="A19" s="5"/>
      <c r="B19" s="5" t="s">
        <v>296</v>
      </c>
      <c r="C19" s="5" t="s">
        <v>299</v>
      </c>
      <c r="D19" s="5" t="s">
        <v>300</v>
      </c>
    </row>
    <row r="20" spans="1:4" x14ac:dyDescent="0.3">
      <c r="A20" t="s">
        <v>107</v>
      </c>
      <c r="B20" t="s">
        <v>242</v>
      </c>
      <c r="C20" t="s">
        <v>189</v>
      </c>
      <c r="D20" t="s">
        <v>243</v>
      </c>
    </row>
    <row r="21" spans="1:4" x14ac:dyDescent="0.3">
      <c r="B21" t="s">
        <v>192</v>
      </c>
      <c r="C21" t="s">
        <v>191</v>
      </c>
      <c r="D21" t="s">
        <v>509</v>
      </c>
    </row>
    <row r="22" spans="1:4" x14ac:dyDescent="0.3">
      <c r="B22" t="s">
        <v>201</v>
      </c>
      <c r="C22" t="s">
        <v>202</v>
      </c>
      <c r="D22" t="s">
        <v>204</v>
      </c>
    </row>
    <row r="23" spans="1:4" x14ac:dyDescent="0.3">
      <c r="B23" t="s">
        <v>197</v>
      </c>
      <c r="C23" t="s">
        <v>198</v>
      </c>
      <c r="D23" s="8" t="s">
        <v>511</v>
      </c>
    </row>
    <row r="24" spans="1:4" x14ac:dyDescent="0.3">
      <c r="B24" t="s">
        <v>199</v>
      </c>
      <c r="C24" t="s">
        <v>200</v>
      </c>
      <c r="D24" t="s">
        <v>531</v>
      </c>
    </row>
    <row r="25" spans="1:4" x14ac:dyDescent="0.3">
      <c r="B25" t="s">
        <v>214</v>
      </c>
      <c r="C25" t="s">
        <v>215</v>
      </c>
      <c r="D25" t="s">
        <v>227</v>
      </c>
    </row>
    <row r="26" spans="1:4" x14ac:dyDescent="0.3">
      <c r="B26" t="s">
        <v>209</v>
      </c>
      <c r="C26" t="s">
        <v>218</v>
      </c>
      <c r="D26" s="8" t="s">
        <v>228</v>
      </c>
    </row>
    <row r="27" spans="1:4" x14ac:dyDescent="0.3">
      <c r="B27" t="s">
        <v>210</v>
      </c>
      <c r="C27" t="s">
        <v>219</v>
      </c>
      <c r="D27" t="s">
        <v>229</v>
      </c>
    </row>
    <row r="28" spans="1:4" x14ac:dyDescent="0.3">
      <c r="B28" t="s">
        <v>193</v>
      </c>
      <c r="C28" t="s">
        <v>190</v>
      </c>
      <c r="D28" t="s">
        <v>244</v>
      </c>
    </row>
    <row r="29" spans="1:4" x14ac:dyDescent="0.3">
      <c r="B29" t="s">
        <v>195</v>
      </c>
      <c r="C29" t="s">
        <v>194</v>
      </c>
      <c r="D29" t="s">
        <v>196</v>
      </c>
    </row>
    <row r="30" spans="1:4" x14ac:dyDescent="0.3">
      <c r="B30" t="s">
        <v>211</v>
      </c>
      <c r="C30" t="s">
        <v>220</v>
      </c>
      <c r="D30" t="s">
        <v>230</v>
      </c>
    </row>
    <row r="31" spans="1:4" x14ac:dyDescent="0.3">
      <c r="A31" s="5"/>
      <c r="B31" s="5" t="s">
        <v>207</v>
      </c>
      <c r="C31" s="5" t="s">
        <v>208</v>
      </c>
      <c r="D31" s="5" t="s">
        <v>530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AC4F6-FB73-44F6-9169-B343F4B090F8}">
  <dimension ref="A1:EN85"/>
  <sheetViews>
    <sheetView tabSelected="1" zoomScale="95" workbookViewId="0">
      <pane xSplit="1" ySplit="1" topLeftCell="F43" activePane="bottomRight" state="frozen"/>
      <selection pane="topRight" activeCell="B1" sqref="B1"/>
      <selection pane="bottomLeft" activeCell="A2" sqref="A2"/>
      <selection pane="bottomRight" activeCell="K65" sqref="K65:K69"/>
    </sheetView>
  </sheetViews>
  <sheetFormatPr defaultRowHeight="14.4" x14ac:dyDescent="0.3"/>
  <cols>
    <col min="2" max="2" width="19.44140625" bestFit="1" customWidth="1"/>
    <col min="8" max="8" width="9" bestFit="1" customWidth="1"/>
    <col min="9" max="9" width="12" bestFit="1" customWidth="1"/>
    <col min="10" max="10" width="11.44140625" bestFit="1" customWidth="1"/>
    <col min="11" max="11" width="12" bestFit="1" customWidth="1"/>
    <col min="12" max="12" width="9" bestFit="1" customWidth="1"/>
    <col min="13" max="13" width="11.5546875" bestFit="1" customWidth="1"/>
    <col min="15" max="15" width="9" bestFit="1" customWidth="1"/>
    <col min="18" max="18" width="9" bestFit="1" customWidth="1"/>
    <col min="21" max="23" width="9" bestFit="1" customWidth="1"/>
    <col min="24" max="25" width="9.6640625" bestFit="1" customWidth="1"/>
    <col min="26" max="26" width="9" bestFit="1" customWidth="1"/>
    <col min="29" max="29" width="15.6640625" bestFit="1" customWidth="1"/>
    <col min="30" max="30" width="20.21875" bestFit="1" customWidth="1"/>
    <col min="31" max="32" width="16.33203125" customWidth="1"/>
    <col min="33" max="33" width="9.109375" bestFit="1" customWidth="1"/>
    <col min="34" max="34" width="18.109375" bestFit="1" customWidth="1"/>
    <col min="35" max="35" width="15.6640625" bestFit="1" customWidth="1"/>
    <col min="36" max="36" width="17.33203125" bestFit="1" customWidth="1"/>
    <col min="37" max="37" width="15.5546875" bestFit="1" customWidth="1"/>
    <col min="38" max="38" width="13.88671875" bestFit="1" customWidth="1"/>
    <col min="39" max="39" width="13.88671875" customWidth="1"/>
    <col min="40" max="40" width="17.109375" bestFit="1" customWidth="1"/>
    <col min="41" max="41" width="18.33203125" bestFit="1" customWidth="1"/>
    <col min="42" max="42" width="15.5546875" bestFit="1" customWidth="1"/>
    <col min="43" max="43" width="14.77734375" bestFit="1" customWidth="1"/>
    <col min="44" max="44" width="15.5546875" bestFit="1" customWidth="1"/>
    <col min="54" max="54" width="19.109375" bestFit="1" customWidth="1"/>
    <col min="55" max="55" width="19.44140625" bestFit="1" customWidth="1"/>
    <col min="56" max="56" width="9" bestFit="1" customWidth="1"/>
    <col min="65" max="65" width="12.77734375" bestFit="1" customWidth="1"/>
    <col min="66" max="66" width="15.5546875" bestFit="1" customWidth="1"/>
    <col min="67" max="67" width="9.33203125" bestFit="1" customWidth="1"/>
    <col min="68" max="68" width="19.44140625" bestFit="1" customWidth="1"/>
    <col min="69" max="70" width="18.109375" bestFit="1" customWidth="1"/>
    <col min="71" max="71" width="17.33203125" bestFit="1" customWidth="1"/>
    <col min="72" max="72" width="16" bestFit="1" customWidth="1"/>
    <col min="73" max="73" width="14.77734375" customWidth="1"/>
    <col min="74" max="74" width="17.33203125" bestFit="1" customWidth="1"/>
    <col min="75" max="75" width="17.88671875" bestFit="1" customWidth="1"/>
    <col min="76" max="78" width="18.109375" bestFit="1" customWidth="1"/>
    <col min="79" max="80" width="13.77734375" customWidth="1"/>
    <col min="81" max="81" width="16.21875" bestFit="1" customWidth="1"/>
    <col min="82" max="82" width="14.77734375" bestFit="1" customWidth="1"/>
    <col min="83" max="83" width="19.44140625" bestFit="1" customWidth="1"/>
    <col min="84" max="84" width="16.33203125" bestFit="1" customWidth="1"/>
    <col min="85" max="85" width="18.6640625" bestFit="1" customWidth="1"/>
    <col min="86" max="86" width="18.109375" bestFit="1" customWidth="1"/>
    <col min="87" max="87" width="16.77734375" bestFit="1" customWidth="1"/>
    <col min="88" max="88" width="18.88671875" bestFit="1" customWidth="1"/>
    <col min="89" max="89" width="16.5546875" bestFit="1" customWidth="1"/>
    <col min="90" max="90" width="18.33203125" bestFit="1" customWidth="1"/>
    <col min="115" max="115" width="20" bestFit="1" customWidth="1"/>
    <col min="116" max="116" width="10.109375" bestFit="1" customWidth="1"/>
    <col min="117" max="117" width="18.109375" bestFit="1" customWidth="1"/>
    <col min="118" max="118" width="19.44140625" bestFit="1" customWidth="1"/>
    <col min="121" max="121" width="9" bestFit="1" customWidth="1"/>
    <col min="122" max="122" width="23.88671875" bestFit="1" customWidth="1"/>
    <col min="123" max="123" width="9" bestFit="1" customWidth="1"/>
    <col min="124" max="124" width="21.88671875" bestFit="1" customWidth="1"/>
    <col min="125" max="125" width="9.6640625" bestFit="1" customWidth="1"/>
    <col min="126" max="126" width="9" bestFit="1" customWidth="1"/>
    <col min="127" max="127" width="16" bestFit="1" customWidth="1"/>
    <col min="128" max="129" width="9" bestFit="1" customWidth="1"/>
    <col min="130" max="130" width="9.6640625" bestFit="1" customWidth="1"/>
    <col min="131" max="136" width="9" bestFit="1" customWidth="1"/>
  </cols>
  <sheetData>
    <row r="1" spans="1:144" s="12" customFormat="1" x14ac:dyDescent="0.3">
      <c r="A1" s="49" t="s">
        <v>321</v>
      </c>
      <c r="B1" s="47" t="s">
        <v>6</v>
      </c>
      <c r="C1" s="47" t="s">
        <v>9</v>
      </c>
      <c r="D1" s="47" t="s">
        <v>11</v>
      </c>
      <c r="E1" s="47" t="s">
        <v>428</v>
      </c>
      <c r="F1" s="47" t="s">
        <v>435</v>
      </c>
      <c r="G1" s="47" t="s">
        <v>436</v>
      </c>
      <c r="H1" s="47" t="s">
        <v>327</v>
      </c>
      <c r="I1" s="47" t="s">
        <v>346</v>
      </c>
      <c r="J1" s="47" t="s">
        <v>347</v>
      </c>
      <c r="K1" s="1" t="s">
        <v>15</v>
      </c>
      <c r="L1" s="47" t="s">
        <v>30</v>
      </c>
      <c r="M1" s="47" t="s">
        <v>32</v>
      </c>
      <c r="N1" s="47" t="s">
        <v>430</v>
      </c>
      <c r="O1" s="47" t="s">
        <v>352</v>
      </c>
      <c r="P1" s="47" t="s">
        <v>647</v>
      </c>
      <c r="Q1" s="47" t="s">
        <v>534</v>
      </c>
      <c r="R1" s="47" t="s">
        <v>33</v>
      </c>
      <c r="S1" s="47" t="s">
        <v>34</v>
      </c>
      <c r="T1" s="47" t="s">
        <v>432</v>
      </c>
      <c r="U1" s="47" t="s">
        <v>353</v>
      </c>
      <c r="V1" s="47" t="s">
        <v>533</v>
      </c>
      <c r="W1" s="47" t="s">
        <v>329</v>
      </c>
      <c r="X1" s="47" t="s">
        <v>330</v>
      </c>
      <c r="Y1" s="47" t="s">
        <v>331</v>
      </c>
      <c r="Z1" s="47" t="s">
        <v>35</v>
      </c>
      <c r="AA1" s="47" t="s">
        <v>36</v>
      </c>
      <c r="AB1" s="47" t="s">
        <v>434</v>
      </c>
      <c r="AC1" s="47" t="s">
        <v>354</v>
      </c>
      <c r="AD1" s="47" t="s">
        <v>37</v>
      </c>
      <c r="AE1" s="47" t="s">
        <v>424</v>
      </c>
      <c r="AF1" s="47" t="s">
        <v>425</v>
      </c>
      <c r="AG1" s="1" t="s">
        <v>336</v>
      </c>
      <c r="AH1" s="1" t="s">
        <v>38</v>
      </c>
      <c r="AI1" s="1" t="s">
        <v>148</v>
      </c>
      <c r="AJ1" s="47" t="s">
        <v>541</v>
      </c>
      <c r="AK1" s="1" t="s">
        <v>58</v>
      </c>
      <c r="AL1" s="1" t="s">
        <v>439</v>
      </c>
      <c r="AM1" s="1" t="s">
        <v>46</v>
      </c>
      <c r="AN1" s="1" t="s">
        <v>60</v>
      </c>
      <c r="AO1" s="47" t="s">
        <v>539</v>
      </c>
      <c r="AP1" s="1" t="s">
        <v>44</v>
      </c>
      <c r="AQ1" s="47" t="s">
        <v>540</v>
      </c>
      <c r="AR1" s="1" t="s">
        <v>59</v>
      </c>
      <c r="AS1" s="1" t="s">
        <v>61</v>
      </c>
      <c r="AT1" s="1" t="s">
        <v>56</v>
      </c>
      <c r="AU1" s="47" t="s">
        <v>62</v>
      </c>
      <c r="AV1" s="47" t="s">
        <v>63</v>
      </c>
      <c r="AW1" s="47" t="s">
        <v>69</v>
      </c>
      <c r="AX1" s="47" t="s">
        <v>70</v>
      </c>
      <c r="AY1" s="47" t="s">
        <v>71</v>
      </c>
      <c r="AZ1" s="47" t="s">
        <v>72</v>
      </c>
      <c r="BA1" s="47" t="s">
        <v>73</v>
      </c>
      <c r="BB1" s="47" t="s">
        <v>78</v>
      </c>
      <c r="BC1" s="47" t="s">
        <v>313</v>
      </c>
      <c r="BD1" s="47" t="s">
        <v>103</v>
      </c>
      <c r="BE1" s="47" t="s">
        <v>81</v>
      </c>
      <c r="BF1" s="47" t="s">
        <v>85</v>
      </c>
      <c r="BG1" s="47" t="s">
        <v>86</v>
      </c>
      <c r="BH1" s="47" t="s">
        <v>87</v>
      </c>
      <c r="BI1" s="47" t="s">
        <v>88</v>
      </c>
      <c r="BJ1" s="47" t="s">
        <v>89</v>
      </c>
      <c r="BK1" s="47" t="s">
        <v>90</v>
      </c>
      <c r="BL1" s="47" t="s">
        <v>91</v>
      </c>
      <c r="BM1" s="47" t="s">
        <v>92</v>
      </c>
      <c r="BN1" s="1" t="s">
        <v>108</v>
      </c>
      <c r="BO1" s="47" t="s">
        <v>109</v>
      </c>
      <c r="BP1" s="47" t="s">
        <v>121</v>
      </c>
      <c r="BQ1" s="47" t="s">
        <v>337</v>
      </c>
      <c r="BR1" s="47" t="s">
        <v>442</v>
      </c>
      <c r="BS1" s="47" t="s">
        <v>576</v>
      </c>
      <c r="BT1" s="47" t="s">
        <v>577</v>
      </c>
      <c r="BU1" s="47" t="s">
        <v>122</v>
      </c>
      <c r="BV1" s="47" t="s">
        <v>123</v>
      </c>
      <c r="BW1" s="47" t="s">
        <v>124</v>
      </c>
      <c r="BX1" s="47" t="s">
        <v>338</v>
      </c>
      <c r="BY1" s="47" t="s">
        <v>586</v>
      </c>
      <c r="BZ1" s="47" t="s">
        <v>587</v>
      </c>
      <c r="CA1" s="47" t="s">
        <v>125</v>
      </c>
      <c r="CB1" s="47" t="s">
        <v>126</v>
      </c>
      <c r="CC1" s="47" t="s">
        <v>127</v>
      </c>
      <c r="CD1" s="1" t="s">
        <v>128</v>
      </c>
      <c r="CE1" s="47" t="s">
        <v>339</v>
      </c>
      <c r="CF1" s="1" t="s">
        <v>133</v>
      </c>
      <c r="CG1" s="47" t="s">
        <v>134</v>
      </c>
      <c r="CH1" s="47" t="s">
        <v>45</v>
      </c>
      <c r="CI1" s="47" t="s">
        <v>153</v>
      </c>
      <c r="CJ1" s="47" t="s">
        <v>31</v>
      </c>
      <c r="CK1" s="47" t="s">
        <v>154</v>
      </c>
      <c r="CL1" s="1" t="s">
        <v>155</v>
      </c>
      <c r="CM1" s="1" t="s">
        <v>156</v>
      </c>
      <c r="CN1" s="1" t="s">
        <v>157</v>
      </c>
      <c r="CO1" s="1" t="s">
        <v>158</v>
      </c>
      <c r="CP1" s="1" t="s">
        <v>527</v>
      </c>
      <c r="CQ1" s="1" t="s">
        <v>528</v>
      </c>
      <c r="CR1" s="1" t="s">
        <v>529</v>
      </c>
      <c r="CS1" s="1" t="s">
        <v>520</v>
      </c>
      <c r="CT1" s="1" t="s">
        <v>159</v>
      </c>
      <c r="CU1" s="1" t="s">
        <v>160</v>
      </c>
      <c r="CV1" s="1" t="s">
        <v>161</v>
      </c>
      <c r="CW1" s="1" t="s">
        <v>162</v>
      </c>
      <c r="CX1" s="1" t="s">
        <v>163</v>
      </c>
      <c r="CY1" s="1" t="s">
        <v>164</v>
      </c>
      <c r="CZ1" s="1" t="s">
        <v>165</v>
      </c>
      <c r="DA1" s="1" t="s">
        <v>166</v>
      </c>
      <c r="DB1" s="1" t="s">
        <v>167</v>
      </c>
      <c r="DC1" s="1" t="s">
        <v>168</v>
      </c>
      <c r="DD1" s="1" t="s">
        <v>169</v>
      </c>
      <c r="DE1" s="1" t="s">
        <v>170</v>
      </c>
      <c r="DF1" s="1" t="s">
        <v>171</v>
      </c>
      <c r="DG1" s="1" t="s">
        <v>172</v>
      </c>
      <c r="DH1" s="1" t="s">
        <v>173</v>
      </c>
      <c r="DI1" s="1" t="s">
        <v>174</v>
      </c>
      <c r="DJ1" s="1" t="s">
        <v>175</v>
      </c>
      <c r="DK1" s="1" t="s">
        <v>79</v>
      </c>
      <c r="DL1" s="47" t="s">
        <v>177</v>
      </c>
      <c r="DM1" s="47" t="s">
        <v>216</v>
      </c>
      <c r="DN1" s="47" t="s">
        <v>217</v>
      </c>
      <c r="DO1" s="47" t="s">
        <v>185</v>
      </c>
      <c r="DP1" s="47" t="s">
        <v>187</v>
      </c>
      <c r="DQ1" s="47" t="s">
        <v>188</v>
      </c>
      <c r="DR1" s="47" t="s">
        <v>205</v>
      </c>
      <c r="DS1" s="47" t="s">
        <v>515</v>
      </c>
      <c r="DT1" s="47" t="s">
        <v>340</v>
      </c>
      <c r="DU1" s="47" t="s">
        <v>232</v>
      </c>
      <c r="DV1" s="47" t="s">
        <v>512</v>
      </c>
      <c r="DW1" s="47" t="s">
        <v>256</v>
      </c>
      <c r="DX1" s="47" t="s">
        <v>261</v>
      </c>
      <c r="DY1" s="47" t="s">
        <v>262</v>
      </c>
      <c r="DZ1" s="47" t="s">
        <v>513</v>
      </c>
      <c r="EA1" s="47" t="s">
        <v>265</v>
      </c>
      <c r="EB1" s="47" t="s">
        <v>324</v>
      </c>
      <c r="EC1" s="47" t="s">
        <v>269</v>
      </c>
      <c r="ED1" s="47" t="s">
        <v>270</v>
      </c>
      <c r="EE1" s="47" t="s">
        <v>275</v>
      </c>
      <c r="EF1" s="47" t="s">
        <v>277</v>
      </c>
      <c r="EG1" s="47" t="s">
        <v>280</v>
      </c>
      <c r="EH1" s="1" t="s">
        <v>521</v>
      </c>
      <c r="EI1" s="1" t="s">
        <v>289</v>
      </c>
      <c r="EJ1" s="1" t="s">
        <v>293</v>
      </c>
      <c r="EK1" s="47" t="s">
        <v>305</v>
      </c>
      <c r="EL1" s="47" t="s">
        <v>309</v>
      </c>
      <c r="EM1" s="47" t="s">
        <v>310</v>
      </c>
      <c r="EN1" s="47" t="s">
        <v>306</v>
      </c>
    </row>
    <row r="2" spans="1:144" x14ac:dyDescent="0.3">
      <c r="A2" s="10">
        <v>1962</v>
      </c>
      <c r="K2" s="19"/>
      <c r="P2" s="28"/>
      <c r="Q2" s="19"/>
      <c r="W2" s="14">
        <v>2.0145345527123881E-2</v>
      </c>
      <c r="X2" s="14">
        <v>4.7628520314538125E-2</v>
      </c>
      <c r="AE2" s="28"/>
      <c r="AF2" s="28"/>
      <c r="AG2" s="19"/>
      <c r="AH2" s="19"/>
      <c r="AI2" s="19"/>
      <c r="AJ2" s="32">
        <v>248100000</v>
      </c>
      <c r="AK2" s="31"/>
      <c r="AL2" s="19"/>
      <c r="AM2" s="19">
        <f ca="1">AVERAGE($AL$35:$AL$63)</f>
        <v>6.516644757419901E-2</v>
      </c>
      <c r="AN2" s="19"/>
      <c r="AO2" s="32">
        <v>1619400000</v>
      </c>
      <c r="AP2" s="19"/>
      <c r="AQ2" s="32">
        <v>1002100000</v>
      </c>
      <c r="AR2" s="19"/>
      <c r="AS2" s="19"/>
      <c r="AT2" s="19"/>
      <c r="BN2" s="19"/>
      <c r="BO2" s="48"/>
      <c r="BP2" s="32"/>
      <c r="BQ2" s="32"/>
      <c r="BR2" s="25"/>
      <c r="BS2" s="25"/>
      <c r="BT2" s="25"/>
      <c r="BU2" s="19"/>
      <c r="BV2" s="19"/>
      <c r="BW2" s="32"/>
      <c r="BX2" s="32"/>
      <c r="BY2" s="25"/>
      <c r="BZ2" s="25"/>
      <c r="CA2" s="19"/>
      <c r="CB2" s="19"/>
      <c r="CC2" s="32"/>
      <c r="CD2" s="19"/>
      <c r="CE2" s="32"/>
      <c r="CF2" s="19"/>
      <c r="CG2" s="32"/>
      <c r="CH2" s="32" cm="1">
        <f t="array" aca="1" ref="CH2" ca="1">INDEX([1]Sheet1!$C$6:$CY$72,MATCH($A2,[1]Sheet1!$A$6:$A$72,0),MATCH(MID(CELL("filename",O1),FIND("]",CELL("filename",O1))+1,255) &amp; CH$1,[1]Sheet1!$C$1:$CY$1 &amp; [1]Sheet1!$C$3:$CY$3,0))</f>
        <v>418620000</v>
      </c>
      <c r="CI2" s="32"/>
      <c r="CJ2" s="32"/>
      <c r="CK2" s="32"/>
      <c r="CL2" s="19"/>
      <c r="DK2" s="19"/>
      <c r="DL2" s="48"/>
      <c r="DM2" s="25"/>
      <c r="DN2" s="25"/>
      <c r="DQ2" s="48">
        <v>1.0698099999999999</v>
      </c>
      <c r="DR2" s="48" cm="1">
        <f t="array" aca="1" ref="DR2" ca="1">INDEX([1]Sheet1!$C$6:$CY$72,MATCH($A2,[1]Sheet1!$A$6:$A$72,0),MATCH(MID(CELL("filename",AZ1),FIND("]",CELL("filename",AZ1))+1,255) &amp; DR$1,[1]Sheet1!$C$1:$CY$1 &amp; [1]Sheet1!$C$3:$CY$3,0))</f>
        <v>0</v>
      </c>
      <c r="DS2" s="48" cm="1">
        <f t="array" aca="1" ref="DS2" ca="1">INDEX([1]Sheet1!$C$6:$CY$72,MATCH($A2,[1]Sheet1!$A$6:$A$72,0),MATCH(MID(CELL("filename",BA1),FIND("]",CELL("filename",BA1))+1,255) &amp; DS$1,[1]Sheet1!$C$1:$CY$1 &amp; [1]Sheet1!$C$3:$CY$3,0))</f>
        <v>0</v>
      </c>
      <c r="DT2" s="25"/>
      <c r="DU2" s="48" cm="1">
        <f t="array" aca="1" ref="DU2" ca="1">INDEX([1]Sheet1!$C$6:$CY$72,MATCH($A2,[1]Sheet1!$A$6:$A$72,0),MATCH(MID(CELL("filename",BC1),FIND("]",CELL("filename",BC1))+1,255) &amp; DU$1,[1]Sheet1!$C$1:$CY$1 &amp; [1]Sheet1!$C$3:$CY$3,0))</f>
        <v>0</v>
      </c>
      <c r="DV2" s="17">
        <v>0.5</v>
      </c>
      <c r="DX2" s="17">
        <v>1</v>
      </c>
      <c r="DY2" s="17">
        <v>0.5</v>
      </c>
      <c r="DZ2" s="48" cm="1">
        <f t="array" aca="1" ref="DZ2" ca="1">INDEX([1]Sheet1!$C$6:$CY$72,MATCH($A2,[1]Sheet1!$A$6:$A$72,0),MATCH(MID(CELL("filename",BH1),FIND("]",CELL("filename",BH1))+1,255) &amp; DZ$1,[1]Sheet1!$C$1:$CY$1 &amp; [1]Sheet1!$C$3:$CY$3,0))</f>
        <v>0</v>
      </c>
      <c r="EA2" s="17">
        <v>2</v>
      </c>
      <c r="EH2" s="43">
        <v>0.75</v>
      </c>
      <c r="EI2" s="43">
        <v>0.05</v>
      </c>
      <c r="EJ2" s="43">
        <v>75</v>
      </c>
    </row>
    <row r="3" spans="1:144" x14ac:dyDescent="0.3">
      <c r="A3" s="10">
        <v>1963</v>
      </c>
      <c r="K3" s="19"/>
      <c r="P3" s="28"/>
      <c r="Q3" s="19"/>
      <c r="W3" s="14">
        <v>4.6661457067241674E-2</v>
      </c>
      <c r="X3" s="14">
        <v>3.8727324592213286E-2</v>
      </c>
      <c r="AE3" s="28"/>
      <c r="AF3" s="28"/>
      <c r="AG3" s="19"/>
      <c r="AH3" s="19"/>
      <c r="AI3" s="19"/>
      <c r="AJ3" s="32">
        <v>268220000</v>
      </c>
      <c r="AK3" s="31"/>
      <c r="AL3" s="19"/>
      <c r="AM3" s="19">
        <f t="shared" ref="AM3:AM66" ca="1" si="0">AVERAGE($AL$35:$AL$63)</f>
        <v>6.516644757419901E-2</v>
      </c>
      <c r="AN3" s="19"/>
      <c r="AO3" s="32">
        <v>1758600000</v>
      </c>
      <c r="AP3" s="31"/>
      <c r="AQ3" s="32">
        <v>1088700000</v>
      </c>
      <c r="AR3" s="19"/>
      <c r="AS3" s="19"/>
      <c r="AT3" s="19"/>
      <c r="BN3" s="19"/>
      <c r="BO3" s="48"/>
      <c r="BP3" s="32"/>
      <c r="BQ3" s="32"/>
      <c r="BR3" s="25"/>
      <c r="BS3" s="25"/>
      <c r="BT3" s="25"/>
      <c r="BU3" s="19"/>
      <c r="BV3" s="19"/>
      <c r="BW3" s="32"/>
      <c r="BX3" s="32"/>
      <c r="BY3" s="25"/>
      <c r="BZ3" s="25"/>
      <c r="CA3" s="19"/>
      <c r="CB3" s="19"/>
      <c r="CC3" s="32"/>
      <c r="CD3" s="19"/>
      <c r="CE3" s="32"/>
      <c r="CF3" s="19"/>
      <c r="CG3" s="32"/>
      <c r="CH3" s="32" cm="1">
        <f t="array" aca="1" ref="CH3" ca="1">INDEX([1]Sheet1!$C$6:$CY$72,MATCH($A3,[1]Sheet1!$A$6:$A$72,0),MATCH(MID(CELL("filename",O2),FIND("]",CELL("filename",O2))+1,255) &amp; CH$1,[1]Sheet1!$C$1:$CY$1 &amp; [1]Sheet1!$C$3:$CY$3,0))</f>
        <v>458510000</v>
      </c>
      <c r="CI3" s="32"/>
      <c r="CJ3" s="32"/>
      <c r="CK3" s="32"/>
      <c r="CL3" s="19"/>
      <c r="DK3" s="19"/>
      <c r="DL3" s="48"/>
      <c r="DM3" s="25"/>
      <c r="DN3" s="25"/>
      <c r="DQ3" s="48">
        <v>1.0698099999999999</v>
      </c>
      <c r="DR3" s="48" cm="1">
        <f t="array" aca="1" ref="DR3" ca="1">INDEX([1]Sheet1!$C$6:$CY$72,MATCH($A3,[1]Sheet1!$A$6:$A$72,0),MATCH(MID(CELL("filename",AZ2),FIND("]",CELL("filename",AZ2))+1,255) &amp; DR$1,[1]Sheet1!$C$1:$CY$1 &amp; [1]Sheet1!$C$3:$CY$3,0))</f>
        <v>0</v>
      </c>
      <c r="DS3" s="48" cm="1">
        <f t="array" aca="1" ref="DS3" ca="1">INDEX([1]Sheet1!$C$6:$CY$72,MATCH($A3,[1]Sheet1!$A$6:$A$72,0),MATCH(MID(CELL("filename",BA2),FIND("]",CELL("filename",BA2))+1,255) &amp; DS$1,[1]Sheet1!$C$1:$CY$1 &amp; [1]Sheet1!$C$3:$CY$3,0))</f>
        <v>0</v>
      </c>
      <c r="DT3" s="25"/>
      <c r="DU3" s="48" cm="1">
        <f t="array" aca="1" ref="DU3" ca="1">INDEX([1]Sheet1!$C$6:$CY$72,MATCH($A3,[1]Sheet1!$A$6:$A$72,0),MATCH(MID(CELL("filename",BC2),FIND("]",CELL("filename",BC2))+1,255) &amp; DU$1,[1]Sheet1!$C$1:$CY$1 &amp; [1]Sheet1!$C$3:$CY$3,0))</f>
        <v>0</v>
      </c>
      <c r="DV3" s="17">
        <v>0.5</v>
      </c>
      <c r="DX3" s="17">
        <v>1</v>
      </c>
      <c r="DY3" s="17">
        <v>0.5</v>
      </c>
      <c r="DZ3" s="48" cm="1">
        <f t="array" aca="1" ref="DZ3" ca="1">INDEX([1]Sheet1!$C$6:$CY$72,MATCH($A3,[1]Sheet1!$A$6:$A$72,0),MATCH(MID(CELL("filename",BH2),FIND("]",CELL("filename",BH2))+1,255) &amp; DZ$1,[1]Sheet1!$C$1:$CY$1 &amp; [1]Sheet1!$C$3:$CY$3,0))</f>
        <v>0</v>
      </c>
      <c r="EA3" s="17">
        <v>2</v>
      </c>
      <c r="EH3" s="43">
        <v>0.75</v>
      </c>
      <c r="EI3" s="43">
        <v>0.05</v>
      </c>
      <c r="EJ3" s="43">
        <v>75</v>
      </c>
    </row>
    <row r="4" spans="1:144" x14ac:dyDescent="0.3">
      <c r="A4" s="10">
        <v>1964</v>
      </c>
      <c r="K4" s="19"/>
      <c r="P4" s="28"/>
      <c r="Q4" s="19"/>
      <c r="W4" s="14">
        <v>6.1708766999220677E-2</v>
      </c>
      <c r="X4" s="14">
        <v>4.3272939549483525E-2</v>
      </c>
      <c r="AE4" s="28"/>
      <c r="AF4" s="28"/>
      <c r="AG4" s="19"/>
      <c r="AH4" s="19"/>
      <c r="AI4" s="31"/>
      <c r="AJ4" s="32">
        <v>283310000</v>
      </c>
      <c r="AK4" s="31"/>
      <c r="AL4" s="19"/>
      <c r="AM4" s="19">
        <f t="shared" ca="1" si="0"/>
        <v>6.516644757419901E-2</v>
      </c>
      <c r="AN4" s="19"/>
      <c r="AO4" s="32">
        <v>1938300000</v>
      </c>
      <c r="AP4" s="31"/>
      <c r="AQ4" s="32">
        <v>1181000000</v>
      </c>
      <c r="AR4" s="31"/>
      <c r="AS4" s="19"/>
      <c r="AT4" s="19"/>
      <c r="BN4" s="19"/>
      <c r="BO4" s="48"/>
      <c r="BP4" s="32"/>
      <c r="BQ4" s="32"/>
      <c r="BR4" s="25"/>
      <c r="BS4" s="25"/>
      <c r="BT4" s="25"/>
      <c r="BU4" s="19"/>
      <c r="BV4" s="19"/>
      <c r="BW4" s="32"/>
      <c r="BX4" s="32"/>
      <c r="BY4" s="25"/>
      <c r="BZ4" s="25"/>
      <c r="CA4" s="19"/>
      <c r="CB4" s="19"/>
      <c r="CC4" s="32"/>
      <c r="CD4" s="19"/>
      <c r="CE4" s="32"/>
      <c r="CF4" s="19"/>
      <c r="CG4" s="32"/>
      <c r="CH4" s="32" cm="1">
        <f t="array" aca="1" ref="CH4" ca="1">INDEX([1]Sheet1!$C$6:$CY$72,MATCH($A4,[1]Sheet1!$A$6:$A$72,0),MATCH(MID(CELL("filename",O3),FIND("]",CELL("filename",O3))+1,255) &amp; CH$1,[1]Sheet1!$C$1:$CY$1 &amp; [1]Sheet1!$C$3:$CY$3,0))</f>
        <v>530719999.99999994</v>
      </c>
      <c r="CI4" s="32"/>
      <c r="CJ4" s="32"/>
      <c r="CK4" s="32"/>
      <c r="CL4" s="19"/>
      <c r="DK4" s="19"/>
      <c r="DL4" s="48"/>
      <c r="DM4" s="25"/>
      <c r="DN4" s="25"/>
      <c r="DQ4" s="48">
        <v>1.0698099999999999</v>
      </c>
      <c r="DR4" s="48" cm="1">
        <f t="array" aca="1" ref="DR4" ca="1">INDEX([1]Sheet1!$C$6:$CY$72,MATCH($A4,[1]Sheet1!$A$6:$A$72,0),MATCH(MID(CELL("filename",AZ3),FIND("]",CELL("filename",AZ3))+1,255) &amp; DR$1,[1]Sheet1!$C$1:$CY$1 &amp; [1]Sheet1!$C$3:$CY$3,0))</f>
        <v>0</v>
      </c>
      <c r="DS4" s="48" cm="1">
        <f t="array" aca="1" ref="DS4" ca="1">INDEX([1]Sheet1!$C$6:$CY$72,MATCH($A4,[1]Sheet1!$A$6:$A$72,0),MATCH(MID(CELL("filename",BA3),FIND("]",CELL("filename",BA3))+1,255) &amp; DS$1,[1]Sheet1!$C$1:$CY$1 &amp; [1]Sheet1!$C$3:$CY$3,0))</f>
        <v>0</v>
      </c>
      <c r="DT4" s="25"/>
      <c r="DU4" s="48" cm="1">
        <f t="array" aca="1" ref="DU4" ca="1">INDEX([1]Sheet1!$C$6:$CY$72,MATCH($A4,[1]Sheet1!$A$6:$A$72,0),MATCH(MID(CELL("filename",BC3),FIND("]",CELL("filename",BC3))+1,255) &amp; DU$1,[1]Sheet1!$C$1:$CY$1 &amp; [1]Sheet1!$C$3:$CY$3,0))</f>
        <v>0</v>
      </c>
      <c r="DV4" s="17">
        <v>0.5</v>
      </c>
      <c r="DX4" s="17">
        <v>1</v>
      </c>
      <c r="DY4" s="17">
        <v>0.5</v>
      </c>
      <c r="DZ4" s="48" cm="1">
        <f t="array" aca="1" ref="DZ4" ca="1">INDEX([1]Sheet1!$C$6:$CY$72,MATCH($A4,[1]Sheet1!$A$6:$A$72,0),MATCH(MID(CELL("filename",BH3),FIND("]",CELL("filename",BH3))+1,255) &amp; DZ$1,[1]Sheet1!$C$1:$CY$1 &amp; [1]Sheet1!$C$3:$CY$3,0))</f>
        <v>0</v>
      </c>
      <c r="EA4" s="17">
        <v>2</v>
      </c>
      <c r="EH4" s="43">
        <v>0.75</v>
      </c>
      <c r="EI4" s="43">
        <v>0.05</v>
      </c>
      <c r="EJ4" s="43">
        <v>75</v>
      </c>
    </row>
    <row r="5" spans="1:144" x14ac:dyDescent="0.3">
      <c r="A5" s="10">
        <v>1965</v>
      </c>
      <c r="B5" s="13">
        <f>[2]EUCAM_output!$E2*10^9</f>
        <v>103643511277.55521</v>
      </c>
      <c r="H5" s="14"/>
      <c r="I5" s="13">
        <f>[2]EUCAM_output!$W2*10^3</f>
        <v>5250163</v>
      </c>
      <c r="K5" s="31">
        <f>IF(A5&lt;2030,I5,K4*J5/J4)</f>
        <v>5250163</v>
      </c>
      <c r="L5" s="14">
        <f>[2]EUCAM_output!$G2</f>
        <v>65.052909668312338</v>
      </c>
      <c r="O5" s="14">
        <f>[2]EUCAM_output!$H2</f>
        <v>64.545558459218014</v>
      </c>
      <c r="P5" s="28"/>
      <c r="Q5" s="19"/>
      <c r="R5" s="14">
        <f>[2]EUCAM_output!$L2</f>
        <v>1.6</v>
      </c>
      <c r="U5" s="14">
        <f>[2]EUCAM_output!$K2</f>
        <v>1.388550604754474</v>
      </c>
      <c r="V5" s="14">
        <v>1.388550604754474</v>
      </c>
      <c r="W5" s="14">
        <v>3.5075862200933061E-2</v>
      </c>
      <c r="X5" s="14">
        <v>3.1476533872710988E-2</v>
      </c>
      <c r="Y5" s="14">
        <f>[2]EUCAM_output!$AI2</f>
        <v>-1.7574737739994011E-3</v>
      </c>
      <c r="Z5" s="14">
        <f>[2]EUCAM_output!$M2</f>
        <v>2005.257071</v>
      </c>
      <c r="AC5" s="14">
        <f>[2]EUCAM_output!$AL2</f>
        <v>2009.1424717929749</v>
      </c>
      <c r="AD5" s="13">
        <f>[2]EUCAM_output!$T2*10^9</f>
        <v>299267800364.70001</v>
      </c>
      <c r="AE5" s="28"/>
      <c r="AF5" s="30"/>
      <c r="AG5" s="19"/>
      <c r="AH5" s="19"/>
      <c r="AI5" s="31"/>
      <c r="AJ5" s="32">
        <v>316840000</v>
      </c>
      <c r="AK5" s="31"/>
      <c r="AL5" s="19"/>
      <c r="AM5" s="19">
        <f t="shared" ca="1" si="0"/>
        <v>6.516644757419901E-2</v>
      </c>
      <c r="AN5" s="19"/>
      <c r="AO5" s="32">
        <v>2187000000</v>
      </c>
      <c r="AP5" s="31">
        <f t="shared" ref="AP5:AP66" si="1">AO5/EN5</f>
        <v>23766215174.134953</v>
      </c>
      <c r="AQ5" s="32">
        <v>1307400000</v>
      </c>
      <c r="AR5" s="31">
        <f t="shared" ref="AR5:AR66" si="2">(AQ5-AJ5)/EN5</f>
        <v>10764454550.933296</v>
      </c>
      <c r="AS5" s="19"/>
      <c r="AT5" s="19"/>
      <c r="BB5" s="13">
        <v>102001945677.48601</v>
      </c>
      <c r="BC5" s="13">
        <f>[2]EUCAM_output!$AG2*10^9</f>
        <v>18973540385.821503</v>
      </c>
      <c r="BD5" s="19">
        <f t="shared" ref="BD5:BD36" si="3">(BB5-B5)/B5*100</f>
        <v>-1.5838575708546958</v>
      </c>
      <c r="BN5" s="19"/>
      <c r="BO5" s="48"/>
      <c r="BP5" s="32"/>
      <c r="BQ5" s="32"/>
      <c r="BR5" s="25"/>
      <c r="BS5" s="25"/>
      <c r="BT5" s="25"/>
      <c r="BU5" s="19"/>
      <c r="BV5" s="19"/>
      <c r="BW5" s="32"/>
      <c r="BX5" s="32"/>
      <c r="BY5" s="25"/>
      <c r="BZ5" s="25"/>
      <c r="CA5" s="19"/>
      <c r="CB5" s="19"/>
      <c r="CC5" s="32"/>
      <c r="CD5" s="19"/>
      <c r="CE5" s="32"/>
      <c r="CF5" s="19"/>
      <c r="CG5" s="32"/>
      <c r="CH5" s="32" cm="1">
        <f t="array" aca="1" ref="CH5" ca="1">INDEX([1]Sheet1!$C$6:$CY$72,MATCH($A5,[1]Sheet1!$A$6:$A$72,0),MATCH(MID(CELL("filename",O4),FIND("]",CELL("filename",O4))+1,255) &amp; CH$1,[1]Sheet1!$C$1:$CY$1 &amp; [1]Sheet1!$C$3:$CY$3,0))</f>
        <v>588290000</v>
      </c>
      <c r="CI5" s="32"/>
      <c r="CJ5" s="32"/>
      <c r="CK5" s="32"/>
      <c r="CL5" s="19"/>
      <c r="DK5" s="19"/>
      <c r="DL5" s="48"/>
      <c r="DM5" s="25"/>
      <c r="DN5" s="25"/>
      <c r="DQ5" s="48">
        <v>1.0698099999999999</v>
      </c>
      <c r="DR5" s="48" cm="1">
        <f t="array" aca="1" ref="DR5" ca="1">INDEX([1]Sheet1!$C$6:$CY$72,MATCH($A5,[1]Sheet1!$A$6:$A$72,0),MATCH(MID(CELL("filename",AZ4),FIND("]",CELL("filename",AZ4))+1,255) &amp; DR$1,[1]Sheet1!$C$1:$CY$1 &amp; [1]Sheet1!$C$3:$CY$3,0))</f>
        <v>0</v>
      </c>
      <c r="DS5" s="48" cm="1">
        <f t="array" aca="1" ref="DS5" ca="1">INDEX([1]Sheet1!$C$6:$CY$72,MATCH($A5,[1]Sheet1!$A$6:$A$72,0),MATCH(MID(CELL("filename",BA4),FIND("]",CELL("filename",BA4))+1,255) &amp; DS$1,[1]Sheet1!$C$1:$CY$1 &amp; [1]Sheet1!$C$3:$CY$3,0))</f>
        <v>0</v>
      </c>
      <c r="DT5" s="25"/>
      <c r="DU5" s="48" cm="1">
        <f t="array" aca="1" ref="DU5" ca="1">INDEX([1]Sheet1!$C$6:$CY$72,MATCH($A5,[1]Sheet1!$A$6:$A$72,0),MATCH(MID(CELL("filename",BC4),FIND("]",CELL("filename",BC4))+1,255) &amp; DU$1,[1]Sheet1!$C$1:$CY$1 &amp; [1]Sheet1!$C$3:$CY$3,0))</f>
        <v>0</v>
      </c>
      <c r="DV5" s="17">
        <v>0.5</v>
      </c>
      <c r="DW5" s="14" t="e">
        <f>Euro_Area_Data!V2*10^9</f>
        <v>#N/A</v>
      </c>
      <c r="DX5" s="17">
        <v>1</v>
      </c>
      <c r="DY5" s="17">
        <v>0.5</v>
      </c>
      <c r="DZ5" s="48" cm="1">
        <f t="array" aca="1" ref="DZ5" ca="1">INDEX([1]Sheet1!$C$6:$CY$72,MATCH($A5,[1]Sheet1!$A$6:$A$72,0),MATCH(MID(CELL("filename",BH4),FIND("]",CELL("filename",BH4))+1,255) &amp; DZ$1,[1]Sheet1!$C$1:$CY$1 &amp; [1]Sheet1!$C$3:$CY$3,0))</f>
        <v>6.51</v>
      </c>
      <c r="EA5" s="17">
        <v>2</v>
      </c>
      <c r="EB5" s="14"/>
      <c r="EC5" s="14"/>
      <c r="ED5" s="14"/>
      <c r="EE5">
        <v>-5</v>
      </c>
      <c r="EH5" s="43">
        <v>0.75</v>
      </c>
      <c r="EI5" s="43">
        <v>0.05</v>
      </c>
      <c r="EJ5" s="43">
        <v>75</v>
      </c>
      <c r="EK5" s="14"/>
      <c r="EN5" s="14">
        <f>[2]EUCAM_output!$AE2</f>
        <v>9.2021383462863593E-2</v>
      </c>
    </row>
    <row r="6" spans="1:144" x14ac:dyDescent="0.3">
      <c r="A6" s="10">
        <v>1966</v>
      </c>
      <c r="B6" s="13">
        <f>[2]EUCAM_output!$E3*10^9</f>
        <v>108268540830.51151</v>
      </c>
      <c r="H6" s="14"/>
      <c r="I6" s="13">
        <f>[2]EUCAM_output!$W3*10^3</f>
        <v>5265008.5</v>
      </c>
      <c r="K6" s="31">
        <f t="shared" ref="K6:K69" si="4">IF(A6&lt;2030,I6,K5*J6/J5)</f>
        <v>5265008.5</v>
      </c>
      <c r="L6" s="14">
        <f>[2]EUCAM_output!$G3</f>
        <v>64.169299039561096</v>
      </c>
      <c r="O6" s="14">
        <f>[2]EUCAM_output!$H3</f>
        <v>63.820408620534778</v>
      </c>
      <c r="P6" s="28"/>
      <c r="Q6" s="19"/>
      <c r="R6" s="14">
        <f>[2]EUCAM_output!$L3</f>
        <v>1.5</v>
      </c>
      <c r="U6" s="14">
        <f>[2]EUCAM_output!$K3</f>
        <v>1.334774493357056</v>
      </c>
      <c r="V6" s="14">
        <v>1.334774493357056</v>
      </c>
      <c r="W6" s="14">
        <v>6.6872851634114605E-2</v>
      </c>
      <c r="X6" s="14">
        <v>2.3475123068992687E-2</v>
      </c>
      <c r="Y6" s="14">
        <f>[2]EUCAM_output!$AI3</f>
        <v>1.931662743681795E-3</v>
      </c>
      <c r="Z6" s="14">
        <f>[2]EUCAM_output!$M3</f>
        <v>1995.9260999999999</v>
      </c>
      <c r="AC6" s="14">
        <f>[2]EUCAM_output!$AL3</f>
        <v>1993.3413453948469</v>
      </c>
      <c r="AD6" s="13">
        <f>[2]EUCAM_output!$T3*10^9</f>
        <v>311801807306.08301</v>
      </c>
      <c r="AE6" s="28"/>
      <c r="AF6" s="30"/>
      <c r="AG6" s="19"/>
      <c r="AH6" s="19"/>
      <c r="AI6" s="31">
        <f ca="1">CH6/EN6</f>
        <v>6673004727.840683</v>
      </c>
      <c r="AJ6" s="32">
        <v>336950000</v>
      </c>
      <c r="AK6" s="31">
        <f>AJ6/EN6</f>
        <v>3550793460.5844922</v>
      </c>
      <c r="AL6" s="19"/>
      <c r="AM6" s="19">
        <f t="shared" ca="1" si="0"/>
        <v>6.516644757419901E-2</v>
      </c>
      <c r="AN6" s="19"/>
      <c r="AO6" s="32">
        <v>2440800000</v>
      </c>
      <c r="AP6" s="31">
        <f t="shared" si="1"/>
        <v>25721254425.269711</v>
      </c>
      <c r="AQ6" s="32">
        <v>1410600000</v>
      </c>
      <c r="AR6" s="31">
        <f t="shared" si="2"/>
        <v>11314169458.247633</v>
      </c>
      <c r="AS6" s="19"/>
      <c r="AT6" s="19"/>
      <c r="BB6" s="13">
        <v>107757897845.556</v>
      </c>
      <c r="BC6" s="13">
        <f>[2]EUCAM_output!$AG3*10^9</f>
        <v>20670066939.042702</v>
      </c>
      <c r="BD6" s="19">
        <f t="shared" si="3"/>
        <v>-0.47164483887788711</v>
      </c>
      <c r="BN6" s="19"/>
      <c r="BO6" s="48"/>
      <c r="BP6" s="32"/>
      <c r="BQ6" s="32"/>
      <c r="BR6" s="25"/>
      <c r="BS6" s="25"/>
      <c r="BT6" s="25"/>
      <c r="BU6" s="19"/>
      <c r="BV6" s="19"/>
      <c r="BW6" s="32"/>
      <c r="BX6" s="32"/>
      <c r="BY6" s="25"/>
      <c r="BZ6" s="25"/>
      <c r="CA6" s="19"/>
      <c r="CB6" s="19"/>
      <c r="CC6" s="32"/>
      <c r="CD6" s="19"/>
      <c r="CE6" s="32"/>
      <c r="CF6" s="19"/>
      <c r="CG6" s="32"/>
      <c r="CH6" s="32" cm="1">
        <f t="array" aca="1" ref="CH6" ca="1">INDEX([1]Sheet1!$C$6:$CY$72,MATCH($A6,[1]Sheet1!$A$6:$A$72,0),MATCH(MID(CELL("filename",O5),FIND("]",CELL("filename",O5))+1,255) &amp; CH$1,[1]Sheet1!$C$1:$CY$1 &amp; [1]Sheet1!$C$3:$CY$3,0))</f>
        <v>633230000</v>
      </c>
      <c r="CI6" s="32"/>
      <c r="CJ6" s="32"/>
      <c r="CK6" s="32"/>
      <c r="CL6" s="19"/>
      <c r="DK6" s="19"/>
      <c r="DL6" s="48"/>
      <c r="DM6" s="25"/>
      <c r="DN6" s="25"/>
      <c r="DQ6" s="48">
        <v>1.0698099999999999</v>
      </c>
      <c r="DR6" s="48" cm="1">
        <f t="array" aca="1" ref="DR6" ca="1">INDEX([1]Sheet1!$C$6:$CY$72,MATCH($A6,[1]Sheet1!$A$6:$A$72,0),MATCH(MID(CELL("filename",AZ5),FIND("]",CELL("filename",AZ5))+1,255) &amp; DR$1,[1]Sheet1!$C$1:$CY$1 &amp; [1]Sheet1!$C$3:$CY$3,0))</f>
        <v>0</v>
      </c>
      <c r="DS6" s="48" cm="1">
        <f t="array" aca="1" ref="DS6" ca="1">INDEX([1]Sheet1!$C$6:$CY$72,MATCH($A6,[1]Sheet1!$A$6:$A$72,0),MATCH(MID(CELL("filename",BA5),FIND("]",CELL("filename",BA5))+1,255) &amp; DS$1,[1]Sheet1!$C$1:$CY$1 &amp; [1]Sheet1!$C$3:$CY$3,0))</f>
        <v>0</v>
      </c>
      <c r="DT6" s="25"/>
      <c r="DU6" s="48" cm="1">
        <f t="array" aca="1" ref="DU6" ca="1">INDEX([1]Sheet1!$C$6:$CY$72,MATCH($A6,[1]Sheet1!$A$6:$A$72,0),MATCH(MID(CELL("filename",BC5),FIND("]",CELL("filename",BC5))+1,255) &amp; DU$1,[1]Sheet1!$C$1:$CY$1 &amp; [1]Sheet1!$C$3:$CY$3,0))</f>
        <v>0</v>
      </c>
      <c r="DV6" s="17">
        <v>0.5</v>
      </c>
      <c r="DW6" s="14" t="e">
        <f>Euro_Area_Data!V3*10^9</f>
        <v>#N/A</v>
      </c>
      <c r="DX6" s="17">
        <v>1</v>
      </c>
      <c r="DY6" s="17">
        <v>0.5</v>
      </c>
      <c r="DZ6" s="48" cm="1">
        <f t="array" aca="1" ref="DZ6" ca="1">INDEX([1]Sheet1!$C$6:$CY$72,MATCH($A6,[1]Sheet1!$A$6:$A$72,0),MATCH(MID(CELL("filename",BH5),FIND("]",CELL("filename",BH5))+1,255) &amp; DZ$1,[1]Sheet1!$C$1:$CY$1 &amp; [1]Sheet1!$C$3:$CY$3,0))</f>
        <v>6.91</v>
      </c>
      <c r="EA6" s="17">
        <v>2</v>
      </c>
      <c r="EB6" s="14"/>
      <c r="EC6" s="14"/>
      <c r="ED6" s="14"/>
      <c r="EE6">
        <v>-5</v>
      </c>
      <c r="EH6" s="43">
        <v>0.75</v>
      </c>
      <c r="EI6" s="43">
        <v>0.05</v>
      </c>
      <c r="EJ6" s="43">
        <v>75</v>
      </c>
      <c r="EK6" s="14">
        <f>(EN6-EN5)/EN5*100</f>
        <v>3.1219913929683507</v>
      </c>
      <c r="EN6" s="14">
        <f>[2]EUCAM_output!$AE3</f>
        <v>9.4894283134264595E-2</v>
      </c>
    </row>
    <row r="7" spans="1:144" x14ac:dyDescent="0.3">
      <c r="A7" s="10">
        <v>1967</v>
      </c>
      <c r="B7" s="13">
        <f>[2]EUCAM_output!$E4*10^9</f>
        <v>112952402230.3698</v>
      </c>
      <c r="H7" s="14"/>
      <c r="I7" s="13">
        <f>[2]EUCAM_output!$W4*10^3</f>
        <v>5282658.4999999907</v>
      </c>
      <c r="K7" s="31">
        <f t="shared" si="4"/>
        <v>5282658.4999999907</v>
      </c>
      <c r="L7" s="14">
        <f>[2]EUCAM_output!$G4</f>
        <v>62.833243629192673</v>
      </c>
      <c r="O7" s="14">
        <f>[2]EUCAM_output!$H4</f>
        <v>63.145993902760971</v>
      </c>
      <c r="P7" s="28"/>
      <c r="Q7" s="19"/>
      <c r="R7" s="14">
        <f>[2]EUCAM_output!$L4</f>
        <v>1.5</v>
      </c>
      <c r="U7" s="14">
        <f>[2]EUCAM_output!$K4</f>
        <v>1.280036</v>
      </c>
      <c r="V7" s="14">
        <v>1.280036</v>
      </c>
      <c r="W7" s="14">
        <v>4.8464970706036281E-2</v>
      </c>
      <c r="X7" s="14">
        <v>2.964148614905282E-2</v>
      </c>
      <c r="Y7" s="14">
        <f>[2]EUCAM_output!$AI4</f>
        <v>1.9664908538694981E-3</v>
      </c>
      <c r="Z7" s="14">
        <f>[2]EUCAM_output!$M4</f>
        <v>1986.160787</v>
      </c>
      <c r="AC7" s="14">
        <f>[2]EUCAM_output!$AL4</f>
        <v>1977.151678917422</v>
      </c>
      <c r="AD7" s="13">
        <f>[2]EUCAM_output!$T4*10^9</f>
        <v>323311924718.34302</v>
      </c>
      <c r="AE7" s="28"/>
      <c r="AF7" s="30"/>
      <c r="AG7" s="19"/>
      <c r="AH7" s="19"/>
      <c r="AI7" s="31">
        <f t="shared" ref="AI7:AI66" ca="1" si="5">CH7/EN7</f>
        <v>7426872986.4487495</v>
      </c>
      <c r="AJ7" s="32">
        <v>378950000</v>
      </c>
      <c r="AK7" s="31">
        <f t="shared" ref="AK7:AK66" si="6">AJ7/EN7</f>
        <v>3849718246.1525621</v>
      </c>
      <c r="AL7" s="19"/>
      <c r="AM7" s="19">
        <f t="shared" ca="1" si="0"/>
        <v>6.516644757419901E-2</v>
      </c>
      <c r="AN7" s="19"/>
      <c r="AO7" s="32">
        <v>2428600000</v>
      </c>
      <c r="AP7" s="31">
        <f t="shared" si="1"/>
        <v>24671924350.458141</v>
      </c>
      <c r="AQ7" s="32">
        <v>1566900000</v>
      </c>
      <c r="AR7" s="31">
        <f t="shared" si="2"/>
        <v>12068274945.288128</v>
      </c>
      <c r="AS7" s="19"/>
      <c r="AT7" s="19"/>
      <c r="BB7" s="13">
        <v>110998901307.97301</v>
      </c>
      <c r="BC7" s="13">
        <f>[2]EUCAM_output!$AG4*10^9</f>
        <v>21983258545.120499</v>
      </c>
      <c r="BD7" s="19">
        <f t="shared" si="3"/>
        <v>-1.7294903727789392</v>
      </c>
      <c r="BN7" s="19"/>
      <c r="BO7" s="48"/>
      <c r="BP7" s="32"/>
      <c r="BQ7" s="32"/>
      <c r="BR7" s="25"/>
      <c r="BS7" s="25"/>
      <c r="BT7" s="25"/>
      <c r="BU7" s="19"/>
      <c r="BV7" s="19"/>
      <c r="BW7" s="32"/>
      <c r="BX7" s="32"/>
      <c r="BY7" s="25"/>
      <c r="BZ7" s="25"/>
      <c r="CA7" s="19"/>
      <c r="CB7" s="19"/>
      <c r="CC7" s="32"/>
      <c r="CD7" s="19"/>
      <c r="CE7" s="32"/>
      <c r="CF7" s="19"/>
      <c r="CG7" s="32"/>
      <c r="CH7" s="32" cm="1">
        <f t="array" aca="1" ref="CH7" ca="1">INDEX([1]Sheet1!$C$6:$CY$72,MATCH($A7,[1]Sheet1!$A$6:$A$72,0),MATCH(MID(CELL("filename",O6),FIND("]",CELL("filename",O6))+1,255) &amp; CH$1,[1]Sheet1!$C$1:$CY$1 &amp; [1]Sheet1!$C$3:$CY$3,0))</f>
        <v>731070000</v>
      </c>
      <c r="CI7" s="32"/>
      <c r="CJ7" s="32"/>
      <c r="CK7" s="32"/>
      <c r="CL7" s="19"/>
      <c r="DK7" s="19"/>
      <c r="DL7" s="48"/>
      <c r="DM7" s="25"/>
      <c r="DN7" s="25"/>
      <c r="DQ7" s="48">
        <v>1.0648169999999999</v>
      </c>
      <c r="DR7" s="48" cm="1">
        <f t="array" aca="1" ref="DR7" ca="1">INDEX([1]Sheet1!$C$6:$CY$72,MATCH($A7,[1]Sheet1!$A$6:$A$72,0),MATCH(MID(CELL("filename",AZ6),FIND("]",CELL("filename",AZ6))+1,255) &amp; DR$1,[1]Sheet1!$C$1:$CY$1 &amp; [1]Sheet1!$C$3:$CY$3,0))</f>
        <v>0</v>
      </c>
      <c r="DS7" s="48" cm="1">
        <f t="array" aca="1" ref="DS7" ca="1">INDEX([1]Sheet1!$C$6:$CY$72,MATCH($A7,[1]Sheet1!$A$6:$A$72,0),MATCH(MID(CELL("filename",BA6),FIND("]",CELL("filename",BA6))+1,255) &amp; DS$1,[1]Sheet1!$C$1:$CY$1 &amp; [1]Sheet1!$C$3:$CY$3,0))</f>
        <v>0</v>
      </c>
      <c r="DT7" s="25"/>
      <c r="DU7" s="48" cm="1">
        <f t="array" aca="1" ref="DU7" ca="1">INDEX([1]Sheet1!$C$6:$CY$72,MATCH($A7,[1]Sheet1!$A$6:$A$72,0),MATCH(MID(CELL("filename",BC6),FIND("]",CELL("filename",BC6))+1,255) &amp; DU$1,[1]Sheet1!$C$1:$CY$1 &amp; [1]Sheet1!$C$3:$CY$3,0))</f>
        <v>4.75</v>
      </c>
      <c r="DV7" s="17">
        <v>0.5</v>
      </c>
      <c r="DW7" s="14" t="e">
        <f>Euro_Area_Data!V4*10^9</f>
        <v>#N/A</v>
      </c>
      <c r="DX7" s="17">
        <v>1</v>
      </c>
      <c r="DY7" s="17">
        <v>0.5</v>
      </c>
      <c r="DZ7" s="48" cm="1">
        <f t="array" aca="1" ref="DZ7" ca="1">INDEX([1]Sheet1!$C$6:$CY$72,MATCH($A7,[1]Sheet1!$A$6:$A$72,0),MATCH(MID(CELL("filename",BH6),FIND("]",CELL("filename",BH6))+1,255) &amp; DZ$1,[1]Sheet1!$C$1:$CY$1 &amp; [1]Sheet1!$C$3:$CY$3,0))</f>
        <v>7.22</v>
      </c>
      <c r="EA7" s="17">
        <v>2</v>
      </c>
      <c r="EB7" s="14"/>
      <c r="EC7" s="14"/>
      <c r="ED7" s="14"/>
      <c r="EE7">
        <v>-5</v>
      </c>
      <c r="EH7" s="43">
        <v>0.75</v>
      </c>
      <c r="EI7" s="43">
        <v>0.05</v>
      </c>
      <c r="EJ7" s="43">
        <v>75</v>
      </c>
      <c r="EK7" s="14">
        <f t="shared" ref="EK7:EK66" si="7">(EN7-EN6)/EN6*100</f>
        <v>3.7320394703569182</v>
      </c>
      <c r="EN7" s="14">
        <f>[2]EUCAM_output!$AE4</f>
        <v>9.8435775235947598E-2</v>
      </c>
    </row>
    <row r="8" spans="1:144" x14ac:dyDescent="0.3">
      <c r="A8" s="10">
        <v>1968</v>
      </c>
      <c r="B8" s="13">
        <f>[2]EUCAM_output!$E5*10^9</f>
        <v>117687817494.1042</v>
      </c>
      <c r="H8" s="14"/>
      <c r="I8" s="13">
        <f>[2]EUCAM_output!$W5*10^3</f>
        <v>5289687</v>
      </c>
      <c r="K8" s="31">
        <f t="shared" si="4"/>
        <v>5289687</v>
      </c>
      <c r="L8" s="14">
        <f>[2]EUCAM_output!$G5</f>
        <v>62.101917234538917</v>
      </c>
      <c r="O8" s="14">
        <f>[2]EUCAM_output!$H5</f>
        <v>62.607938468708653</v>
      </c>
      <c r="P8" s="28"/>
      <c r="Q8" s="19"/>
      <c r="R8" s="14">
        <f>[2]EUCAM_output!$L5</f>
        <v>1.7</v>
      </c>
      <c r="U8" s="14">
        <f>[2]EUCAM_output!$K5</f>
        <v>1.2246600000000001</v>
      </c>
      <c r="V8" s="14">
        <v>1.2246600000000001</v>
      </c>
      <c r="W8" s="14">
        <v>5.7769949193045678E-2</v>
      </c>
      <c r="X8" s="14">
        <v>2.6088299654202896E-2</v>
      </c>
      <c r="Y8" s="14">
        <f>[2]EUCAM_output!$AI5</f>
        <v>-2.2069904888616401E-2</v>
      </c>
      <c r="Z8" s="14">
        <f>[2]EUCAM_output!$M5</f>
        <v>1972.3733</v>
      </c>
      <c r="AC8" s="14">
        <f>[2]EUCAM_output!$AL5</f>
        <v>1960.443407741916</v>
      </c>
      <c r="AD8" s="13">
        <f>[2]EUCAM_output!$T5*10^9</f>
        <v>334806335061.51398</v>
      </c>
      <c r="AE8" s="28"/>
      <c r="AF8" s="30"/>
      <c r="AG8" s="19"/>
      <c r="AH8" s="19"/>
      <c r="AI8" s="31">
        <f t="shared" ca="1" si="5"/>
        <v>7522617619.2437353</v>
      </c>
      <c r="AJ8" s="32">
        <v>409620000</v>
      </c>
      <c r="AK8" s="31">
        <f t="shared" si="6"/>
        <v>3909928472.5220389</v>
      </c>
      <c r="AL8" s="19"/>
      <c r="AM8" s="19">
        <f t="shared" ca="1" si="0"/>
        <v>6.516644757419901E-2</v>
      </c>
      <c r="AN8" s="19"/>
      <c r="AO8" s="32">
        <v>2604400000</v>
      </c>
      <c r="AP8" s="31">
        <f t="shared" si="1"/>
        <v>24859669239.383816</v>
      </c>
      <c r="AQ8" s="32">
        <v>1703300000</v>
      </c>
      <c r="AR8" s="31">
        <f t="shared" si="2"/>
        <v>12348509023.808191</v>
      </c>
      <c r="AS8" s="19"/>
      <c r="AT8" s="19"/>
      <c r="BB8" s="13">
        <v>115963191361.742</v>
      </c>
      <c r="BC8" s="13">
        <f>[2]EUCAM_output!$AG5*10^9</f>
        <v>23618205187.154099</v>
      </c>
      <c r="BD8" s="19">
        <f t="shared" si="3"/>
        <v>-1.4654245180887957</v>
      </c>
      <c r="BN8" s="19"/>
      <c r="BO8" s="48"/>
      <c r="BP8" s="32"/>
      <c r="BQ8" s="32"/>
      <c r="BR8" s="25"/>
      <c r="BS8" s="25"/>
      <c r="BT8" s="25"/>
      <c r="BU8" s="19"/>
      <c r="BV8" s="19"/>
      <c r="BW8" s="32"/>
      <c r="BX8" s="32"/>
      <c r="BY8" s="25"/>
      <c r="BZ8" s="25"/>
      <c r="CA8" s="19"/>
      <c r="CB8" s="19"/>
      <c r="CC8" s="32"/>
      <c r="CD8" s="19"/>
      <c r="CE8" s="32"/>
      <c r="CF8" s="19"/>
      <c r="CG8" s="32"/>
      <c r="CH8" s="32" cm="1">
        <f t="array" aca="1" ref="CH8" ca="1">INDEX([1]Sheet1!$C$6:$CY$72,MATCH($A8,[1]Sheet1!$A$6:$A$72,0),MATCH(MID(CELL("filename",O7),FIND("]",CELL("filename",O7))+1,255) &amp; CH$1,[1]Sheet1!$C$1:$CY$1 &amp; [1]Sheet1!$C$3:$CY$3,0))</f>
        <v>788100000</v>
      </c>
      <c r="CI8" s="32"/>
      <c r="CJ8" s="32"/>
      <c r="CK8" s="32"/>
      <c r="CL8" s="19"/>
      <c r="DK8" s="19"/>
      <c r="DL8" s="48"/>
      <c r="DM8" s="25"/>
      <c r="DN8" s="25"/>
      <c r="DQ8" s="48">
        <v>1.0288900000000001</v>
      </c>
      <c r="DR8" s="48" cm="1">
        <f t="array" aca="1" ref="DR8" ca="1">INDEX([1]Sheet1!$C$6:$CY$72,MATCH($A8,[1]Sheet1!$A$6:$A$72,0),MATCH(MID(CELL("filename",AZ7),FIND("]",CELL("filename",AZ7))+1,255) &amp; DR$1,[1]Sheet1!$C$1:$CY$1 &amp; [1]Sheet1!$C$3:$CY$3,0))</f>
        <v>0</v>
      </c>
      <c r="DS8" s="48" cm="1">
        <f t="array" aca="1" ref="DS8" ca="1">INDEX([1]Sheet1!$C$6:$CY$72,MATCH($A8,[1]Sheet1!$A$6:$A$72,0),MATCH(MID(CELL("filename",BA7),FIND("]",CELL("filename",BA7))+1,255) &amp; DS$1,[1]Sheet1!$C$1:$CY$1 &amp; [1]Sheet1!$C$3:$CY$3,0))</f>
        <v>0</v>
      </c>
      <c r="DT8" s="25"/>
      <c r="DU8" s="48" cm="1">
        <f t="array" aca="1" ref="DU8" ca="1">INDEX([1]Sheet1!$C$6:$CY$72,MATCH($A8,[1]Sheet1!$A$6:$A$72,0),MATCH(MID(CELL("filename",BC7),FIND("]",CELL("filename",BC7))+1,255) &amp; DU$1,[1]Sheet1!$C$1:$CY$1 &amp; [1]Sheet1!$C$3:$CY$3,0))</f>
        <v>4.1399999999999997</v>
      </c>
      <c r="DV8" s="17">
        <v>0.5</v>
      </c>
      <c r="DW8" s="14" t="e">
        <f>Euro_Area_Data!V5*10^9</f>
        <v>#N/A</v>
      </c>
      <c r="DX8" s="17">
        <v>1</v>
      </c>
      <c r="DY8" s="17">
        <v>0.5</v>
      </c>
      <c r="DZ8" s="48" cm="1">
        <f t="array" aca="1" ref="DZ8" ca="1">INDEX([1]Sheet1!$C$6:$CY$72,MATCH($A8,[1]Sheet1!$A$6:$A$72,0),MATCH(MID(CELL("filename",BH7),FIND("]",CELL("filename",BH7))+1,255) &amp; DZ$1,[1]Sheet1!$C$1:$CY$1 &amp; [1]Sheet1!$C$3:$CY$3,0))</f>
        <v>7.74</v>
      </c>
      <c r="EA8" s="17">
        <v>2</v>
      </c>
      <c r="EB8" s="14"/>
      <c r="EC8" s="14"/>
      <c r="ED8" s="14"/>
      <c r="EE8">
        <v>-5</v>
      </c>
      <c r="EH8" s="43">
        <v>0.75</v>
      </c>
      <c r="EI8" s="43">
        <v>0.05</v>
      </c>
      <c r="EJ8" s="43">
        <v>75</v>
      </c>
      <c r="EK8" s="14">
        <f t="shared" si="7"/>
        <v>6.4288512840292906</v>
      </c>
      <c r="EN8" s="14">
        <f>[2]EUCAM_output!$AE5</f>
        <v>0.104764064836148</v>
      </c>
    </row>
    <row r="9" spans="1:144" x14ac:dyDescent="0.3">
      <c r="A9" s="10">
        <v>1969</v>
      </c>
      <c r="B9" s="13">
        <f>[2]EUCAM_output!$E6*10^9</f>
        <v>122624140081.72029</v>
      </c>
      <c r="H9" s="14"/>
      <c r="I9" s="13">
        <f>[2]EUCAM_output!$W6*10^3</f>
        <v>5289343.4999999898</v>
      </c>
      <c r="K9" s="31">
        <f t="shared" si="4"/>
        <v>5289343.4999999898</v>
      </c>
      <c r="L9" s="14">
        <f>[2]EUCAM_output!$G6</f>
        <v>62.044721906855408</v>
      </c>
      <c r="O9" s="14">
        <f>[2]EUCAM_output!$H6</f>
        <v>62.260591453833037</v>
      </c>
      <c r="P9" s="28"/>
      <c r="Q9" s="19"/>
      <c r="R9" s="14">
        <f>[2]EUCAM_output!$L6</f>
        <v>1.7</v>
      </c>
      <c r="U9" s="14">
        <f>[2]EUCAM_output!$K6</f>
        <v>1.164066</v>
      </c>
      <c r="V9" s="14">
        <v>1.164066</v>
      </c>
      <c r="W9" s="14">
        <v>6.3810442047297133E-2</v>
      </c>
      <c r="X9" s="14">
        <v>3.1915587561305969E-2</v>
      </c>
      <c r="Y9" s="14">
        <f>[2]EUCAM_output!$AI6</f>
        <v>9.8573205043635068E-3</v>
      </c>
      <c r="Z9" s="14">
        <f>[2]EUCAM_output!$M6</f>
        <v>1958.564856</v>
      </c>
      <c r="AC9" s="14">
        <f>[2]EUCAM_output!$AL6</f>
        <v>1943.9873780578059</v>
      </c>
      <c r="AD9" s="13">
        <f>[2]EUCAM_output!$T6*10^9</f>
        <v>346875750399.77002</v>
      </c>
      <c r="AE9" s="28"/>
      <c r="AF9" s="30"/>
      <c r="AG9" s="19"/>
      <c r="AH9" s="19"/>
      <c r="AI9" s="31">
        <f t="shared" ca="1" si="5"/>
        <v>7585939612.8534594</v>
      </c>
      <c r="AJ9" s="32">
        <v>408790000</v>
      </c>
      <c r="AK9" s="31">
        <f t="shared" si="6"/>
        <v>3773446726.5406427</v>
      </c>
      <c r="AL9" s="19"/>
      <c r="AM9" s="19">
        <f t="shared" ca="1" si="0"/>
        <v>6.516644757419901E-2</v>
      </c>
      <c r="AN9" s="19"/>
      <c r="AO9" s="32">
        <v>2808300000</v>
      </c>
      <c r="AP9" s="31">
        <f t="shared" si="1"/>
        <v>25922773165.058067</v>
      </c>
      <c r="AQ9" s="32">
        <v>1853100000</v>
      </c>
      <c r="AR9" s="31">
        <f t="shared" si="2"/>
        <v>13332094331.098892</v>
      </c>
      <c r="AS9" s="19"/>
      <c r="AT9" s="19"/>
      <c r="BB9" s="13">
        <v>123241234224.71201</v>
      </c>
      <c r="BC9" s="13">
        <f>[2]EUCAM_output!$AG6*10^9</f>
        <v>25786587809.851097</v>
      </c>
      <c r="BD9" s="19">
        <f t="shared" si="3"/>
        <v>0.50324034287250863</v>
      </c>
      <c r="BN9" s="19"/>
      <c r="BO9" s="48"/>
      <c r="BP9" s="32"/>
      <c r="BQ9" s="32"/>
      <c r="BR9" s="25"/>
      <c r="BS9" s="25"/>
      <c r="BT9" s="25"/>
      <c r="BU9" s="19"/>
      <c r="BV9" s="19"/>
      <c r="BW9" s="32"/>
      <c r="BX9" s="32"/>
      <c r="BY9" s="25"/>
      <c r="BZ9" s="25"/>
      <c r="CA9" s="19"/>
      <c r="CB9" s="19"/>
      <c r="CC9" s="32"/>
      <c r="CD9" s="19"/>
      <c r="CE9" s="32"/>
      <c r="CF9" s="19"/>
      <c r="CG9" s="32"/>
      <c r="CH9" s="32" cm="1">
        <f t="array" aca="1" ref="CH9" ca="1">INDEX([1]Sheet1!$C$6:$CY$72,MATCH($A9,[1]Sheet1!$A$6:$A$72,0),MATCH(MID(CELL("filename",O8),FIND("]",CELL("filename",O8))+1,255) &amp; CH$1,[1]Sheet1!$C$1:$CY$1 &amp; [1]Sheet1!$C$3:$CY$3,0))</f>
        <v>821810000</v>
      </c>
      <c r="CI9" s="32"/>
      <c r="CJ9" s="32"/>
      <c r="CK9" s="32"/>
      <c r="CL9" s="19"/>
      <c r="DK9" s="19"/>
      <c r="DL9" s="48"/>
      <c r="DM9" s="25"/>
      <c r="DN9" s="25"/>
      <c r="DQ9" s="48">
        <v>1.022187</v>
      </c>
      <c r="DR9" s="48" cm="1">
        <f t="array" aca="1" ref="DR9" ca="1">INDEX([1]Sheet1!$C$6:$CY$72,MATCH($A9,[1]Sheet1!$A$6:$A$72,0),MATCH(MID(CELL("filename",AZ8),FIND("]",CELL("filename",AZ8))+1,255) &amp; DR$1,[1]Sheet1!$C$1:$CY$1 &amp; [1]Sheet1!$C$3:$CY$3,0))</f>
        <v>0</v>
      </c>
      <c r="DS9" s="48" cm="1">
        <f t="array" aca="1" ref="DS9" ca="1">INDEX([1]Sheet1!$C$6:$CY$72,MATCH($A9,[1]Sheet1!$A$6:$A$72,0),MATCH(MID(CELL("filename",BA8),FIND("]",CELL("filename",BA8))+1,255) &amp; DS$1,[1]Sheet1!$C$1:$CY$1 &amp; [1]Sheet1!$C$3:$CY$3,0))</f>
        <v>0</v>
      </c>
      <c r="DT9" s="25"/>
      <c r="DU9" s="48" cm="1">
        <f t="array" aca="1" ref="DU9" ca="1">INDEX([1]Sheet1!$C$6:$CY$72,MATCH($A9,[1]Sheet1!$A$6:$A$72,0),MATCH(MID(CELL("filename",BC8),FIND("]",CELL("filename",BC8))+1,255) &amp; DU$1,[1]Sheet1!$C$1:$CY$1 &amp; [1]Sheet1!$C$3:$CY$3,0))</f>
        <v>4.49</v>
      </c>
      <c r="DV9" s="17">
        <v>0.5</v>
      </c>
      <c r="DW9" s="14" t="e">
        <f>Euro_Area_Data!V6*10^9</f>
        <v>#N/A</v>
      </c>
      <c r="DX9" s="17">
        <v>1</v>
      </c>
      <c r="DY9" s="17">
        <v>0.5</v>
      </c>
      <c r="DZ9" s="48" cm="1">
        <f t="array" aca="1" ref="DZ9" ca="1">INDEX([1]Sheet1!$C$6:$CY$72,MATCH($A9,[1]Sheet1!$A$6:$A$72,0),MATCH(MID(CELL("filename",BH8),FIND("]",CELL("filename",BH8))+1,255) &amp; DZ$1,[1]Sheet1!$C$1:$CY$1 &amp; [1]Sheet1!$C$3:$CY$3,0))</f>
        <v>7.52</v>
      </c>
      <c r="EA9" s="17">
        <v>2</v>
      </c>
      <c r="EB9" s="14"/>
      <c r="EC9" s="14"/>
      <c r="ED9" s="14"/>
      <c r="EE9">
        <v>-5</v>
      </c>
      <c r="EH9" s="43">
        <v>0.75</v>
      </c>
      <c r="EI9" s="43">
        <v>0.05</v>
      </c>
      <c r="EJ9" s="43">
        <v>75</v>
      </c>
      <c r="EK9" s="14">
        <f t="shared" si="7"/>
        <v>3.406943078298208</v>
      </c>
      <c r="EN9" s="14">
        <f>[2]EUCAM_output!$AE6</f>
        <v>0.10833331689162699</v>
      </c>
    </row>
    <row r="10" spans="1:144" x14ac:dyDescent="0.3">
      <c r="A10" s="10">
        <v>1970</v>
      </c>
      <c r="B10" s="13">
        <f>[2]EUCAM_output!$E7*10^9</f>
        <v>128189696444.2795</v>
      </c>
      <c r="H10" s="14"/>
      <c r="I10" s="13">
        <f>[2]EUCAM_output!$W7*10^3</f>
        <v>5297592</v>
      </c>
      <c r="K10" s="31">
        <f t="shared" si="4"/>
        <v>5297592</v>
      </c>
      <c r="L10" s="14">
        <f>[2]EUCAM_output!$G7</f>
        <v>61.795088261437833</v>
      </c>
      <c r="O10" s="14">
        <f>[2]EUCAM_output!$H7</f>
        <v>62.107699870172411</v>
      </c>
      <c r="P10" s="28"/>
      <c r="Q10" s="19"/>
      <c r="R10" s="14">
        <f>[2]EUCAM_output!$L7</f>
        <v>1.1000000000000001</v>
      </c>
      <c r="U10" s="14">
        <f>[2]EUCAM_output!$K7</f>
        <v>1.0939970000000001</v>
      </c>
      <c r="V10" s="14">
        <v>1.0939970000000001</v>
      </c>
      <c r="W10" s="14">
        <v>6.7366126711272623E-2</v>
      </c>
      <c r="X10" s="14">
        <v>2.3764644908618848E-2</v>
      </c>
      <c r="Y10" s="14">
        <f>[2]EUCAM_output!$AI7</f>
        <v>-2.9240581770899081E-3</v>
      </c>
      <c r="Z10" s="14">
        <f>[2]EUCAM_output!$M7</f>
        <v>1897.1866769999999</v>
      </c>
      <c r="AC10" s="14">
        <f>[2]EUCAM_output!$AL7</f>
        <v>1929.747425280374</v>
      </c>
      <c r="AD10" s="13">
        <f>[2]EUCAM_output!$T7*10^9</f>
        <v>360930854278.19</v>
      </c>
      <c r="AE10" s="28"/>
      <c r="AF10" s="30"/>
      <c r="AG10" s="19"/>
      <c r="AH10" s="19"/>
      <c r="AI10" s="31">
        <f t="shared" ca="1" si="5"/>
        <v>8164616395.5617981</v>
      </c>
      <c r="AJ10" s="32">
        <v>456150000</v>
      </c>
      <c r="AK10" s="31">
        <f t="shared" si="6"/>
        <v>4020131225.7375398</v>
      </c>
      <c r="AL10" s="19"/>
      <c r="AM10" s="19">
        <f t="shared" ca="1" si="0"/>
        <v>6.516644757419901E-2</v>
      </c>
      <c r="AN10" s="19"/>
      <c r="AO10" s="32">
        <v>3270100000</v>
      </c>
      <c r="AP10" s="31">
        <f t="shared" si="1"/>
        <v>28819973958.751133</v>
      </c>
      <c r="AQ10" s="32">
        <v>2028400000</v>
      </c>
      <c r="AR10" s="31">
        <f t="shared" si="2"/>
        <v>13856519389.818804</v>
      </c>
      <c r="AS10" s="19"/>
      <c r="AT10" s="19"/>
      <c r="BB10" s="13">
        <v>132019498663.403</v>
      </c>
      <c r="BC10" s="13">
        <f>[2]EUCAM_output!$AG7*10^9</f>
        <v>28933321271.542797</v>
      </c>
      <c r="BD10" s="19">
        <f t="shared" si="3"/>
        <v>2.9876053422033131</v>
      </c>
      <c r="BN10" s="19"/>
      <c r="BO10" s="48"/>
      <c r="BP10" s="32"/>
      <c r="BQ10" s="32"/>
      <c r="BR10" s="25"/>
      <c r="BS10" s="25"/>
      <c r="BT10" s="25"/>
      <c r="BU10" s="19"/>
      <c r="BV10" s="19"/>
      <c r="BW10" s="32"/>
      <c r="BX10" s="32"/>
      <c r="BY10" s="25"/>
      <c r="BZ10" s="25"/>
      <c r="CA10" s="19"/>
      <c r="CB10" s="19"/>
      <c r="CC10" s="32"/>
      <c r="CD10" s="19"/>
      <c r="CE10" s="32"/>
      <c r="CF10" s="19"/>
      <c r="CG10" s="32"/>
      <c r="CH10" s="32" cm="1">
        <f t="array" aca="1" ref="CH10" ca="1">INDEX([1]Sheet1!$C$6:$CY$72,MATCH($A10,[1]Sheet1!$A$6:$A$72,0),MATCH(MID(CELL("filename",O9),FIND("]",CELL("filename",O9))+1,255) &amp; CH$1,[1]Sheet1!$C$1:$CY$1 &amp; [1]Sheet1!$C$3:$CY$3,0))</f>
        <v>926410000</v>
      </c>
      <c r="CI10" s="32"/>
      <c r="CJ10" s="32"/>
      <c r="CK10" s="32"/>
      <c r="CL10" s="19"/>
      <c r="DK10" s="19"/>
      <c r="DL10" s="48"/>
      <c r="DM10" s="25"/>
      <c r="DN10" s="25"/>
      <c r="DQ10" s="48">
        <v>1.022227</v>
      </c>
      <c r="DR10" s="48" cm="1">
        <f t="array" aca="1" ref="DR10" ca="1">INDEX([1]Sheet1!$C$6:$CY$72,MATCH($A10,[1]Sheet1!$A$6:$A$72,0),MATCH(MID(CELL("filename",AZ9),FIND("]",CELL("filename",AZ9))+1,255) &amp; DR$1,[1]Sheet1!$C$1:$CY$1 &amp; [1]Sheet1!$C$3:$CY$3,0))</f>
        <v>0</v>
      </c>
      <c r="DS10" s="48" cm="1">
        <f t="array" aca="1" ref="DS10" ca="1">INDEX([1]Sheet1!$C$6:$CY$72,MATCH($A10,[1]Sheet1!$A$6:$A$72,0),MATCH(MID(CELL("filename",BA9),FIND("]",CELL("filename",BA9))+1,255) &amp; DS$1,[1]Sheet1!$C$1:$CY$1 &amp; [1]Sheet1!$C$3:$CY$3,0))</f>
        <v>0</v>
      </c>
      <c r="DT10" s="25"/>
      <c r="DU10" s="48" cm="1">
        <f t="array" aca="1" ref="DU10" ca="1">INDEX([1]Sheet1!$C$6:$CY$72,MATCH($A10,[1]Sheet1!$A$6:$A$72,0),MATCH(MID(CELL("filename",BC9),FIND("]",CELL("filename",BC9))+1,255) &amp; DU$1,[1]Sheet1!$C$1:$CY$1 &amp; [1]Sheet1!$C$3:$CY$3,0))</f>
        <v>5.62</v>
      </c>
      <c r="DV10" s="17">
        <v>0.5</v>
      </c>
      <c r="DW10" s="14" t="e">
        <f>Euro_Area_Data!V7*10^9</f>
        <v>#N/A</v>
      </c>
      <c r="DX10" s="17">
        <v>1</v>
      </c>
      <c r="DY10" s="17">
        <v>0.5</v>
      </c>
      <c r="DZ10" s="48" cm="1">
        <f t="array" aca="1" ref="DZ10" ca="1">INDEX([1]Sheet1!$C$6:$CY$72,MATCH($A10,[1]Sheet1!$A$6:$A$72,0),MATCH(MID(CELL("filename",BH9),FIND("]",CELL("filename",BH9))+1,255) &amp; DZ$1,[1]Sheet1!$C$1:$CY$1 &amp; [1]Sheet1!$C$3:$CY$3,0))</f>
        <v>7.82</v>
      </c>
      <c r="EA10" s="17">
        <v>2</v>
      </c>
      <c r="EB10" s="14"/>
      <c r="EC10" s="14"/>
      <c r="ED10" s="14"/>
      <c r="EE10">
        <v>-5</v>
      </c>
      <c r="EH10" s="43">
        <v>0.75</v>
      </c>
      <c r="EI10" s="43">
        <v>0.05</v>
      </c>
      <c r="EJ10" s="43">
        <v>75</v>
      </c>
      <c r="EK10" s="14">
        <f t="shared" si="7"/>
        <v>4.7382731365042705</v>
      </c>
      <c r="EN10" s="14">
        <f>[2]EUCAM_output!$AE7</f>
        <v>0.113466445343787</v>
      </c>
    </row>
    <row r="11" spans="1:144" x14ac:dyDescent="0.3">
      <c r="A11" s="10">
        <v>1971</v>
      </c>
      <c r="B11" s="13">
        <f>[2]EUCAM_output!$E8*10^9</f>
        <v>134690514847.7542</v>
      </c>
      <c r="H11" s="14"/>
      <c r="I11" s="13">
        <f>[2]EUCAM_output!$W8*10^3</f>
        <v>5319969.4999999898</v>
      </c>
      <c r="K11" s="31">
        <f t="shared" si="4"/>
        <v>5319969.4999999898</v>
      </c>
      <c r="L11" s="14">
        <f>[2]EUCAM_output!$G8</f>
        <v>62.17819822643655</v>
      </c>
      <c r="O11" s="14">
        <f>[2]EUCAM_output!$H8</f>
        <v>62.131423775067198</v>
      </c>
      <c r="P11" s="28"/>
      <c r="Q11" s="19"/>
      <c r="R11" s="14">
        <f>[2]EUCAM_output!$L8</f>
        <v>1</v>
      </c>
      <c r="U11" s="14">
        <f>[2]EUCAM_output!$K8</f>
        <v>1.0360130000000001</v>
      </c>
      <c r="V11" s="14">
        <v>1.0360130000000001</v>
      </c>
      <c r="W11" s="14">
        <v>3.920984280162676E-2</v>
      </c>
      <c r="X11" s="14">
        <v>1.218641562817302E-2</v>
      </c>
      <c r="Y11" s="14">
        <f>[2]EUCAM_output!$AI8</f>
        <v>4.571554756324691E-2</v>
      </c>
      <c r="Z11" s="14">
        <f>[2]EUCAM_output!$M8</f>
        <v>1891.4112419999999</v>
      </c>
      <c r="AC11" s="14">
        <f>[2]EUCAM_output!$AL8</f>
        <v>1921.1451326191209</v>
      </c>
      <c r="AD11" s="13">
        <f>[2]EUCAM_output!$T8*10^9</f>
        <v>378296956967.07709</v>
      </c>
      <c r="AE11" s="30"/>
      <c r="AF11" s="30"/>
      <c r="AG11" s="19"/>
      <c r="AH11" s="19"/>
      <c r="AI11" s="31">
        <f t="shared" ca="1" si="5"/>
        <v>9213653399.5708218</v>
      </c>
      <c r="AJ11" s="32">
        <v>537910000</v>
      </c>
      <c r="AK11" s="31">
        <f t="shared" si="6"/>
        <v>4396643424.4073105</v>
      </c>
      <c r="AL11" s="19"/>
      <c r="AM11" s="19">
        <f t="shared" ca="1" si="0"/>
        <v>6.516644757419901E-2</v>
      </c>
      <c r="AN11" s="19"/>
      <c r="AO11" s="32">
        <v>3996800000</v>
      </c>
      <c r="AP11" s="31">
        <f t="shared" si="1"/>
        <v>32668112581.419083</v>
      </c>
      <c r="AQ11" s="32">
        <v>2172300000</v>
      </c>
      <c r="AR11" s="31">
        <f t="shared" si="2"/>
        <v>13358796167.420321</v>
      </c>
      <c r="AS11" s="19"/>
      <c r="AT11" s="19"/>
      <c r="BB11" s="13">
        <v>138769826328.80099</v>
      </c>
      <c r="BC11" s="13">
        <f>[2]EUCAM_output!$AG8*10^9</f>
        <v>32300202915.730503</v>
      </c>
      <c r="BD11" s="19">
        <f t="shared" si="3"/>
        <v>3.0286553478972142</v>
      </c>
      <c r="BN11" s="19"/>
      <c r="BO11" s="48"/>
      <c r="BP11" s="32"/>
      <c r="BQ11" s="32"/>
      <c r="BR11" s="25"/>
      <c r="BS11" s="25"/>
      <c r="BT11" s="25"/>
      <c r="BU11" s="19"/>
      <c r="BV11" s="19"/>
      <c r="BW11" s="32"/>
      <c r="BX11" s="32"/>
      <c r="BY11" s="25"/>
      <c r="BZ11" s="25"/>
      <c r="CA11" s="19"/>
      <c r="CB11" s="19"/>
      <c r="CC11" s="32"/>
      <c r="CD11" s="19"/>
      <c r="CE11" s="32"/>
      <c r="CF11" s="19"/>
      <c r="CG11" s="32"/>
      <c r="CH11" s="32" cm="1">
        <f t="array" aca="1" ref="CH11" ca="1">INDEX([1]Sheet1!$C$6:$CY$72,MATCH($A11,[1]Sheet1!$A$6:$A$72,0),MATCH(MID(CELL("filename",O10),FIND("]",CELL("filename",O10))+1,255) &amp; CH$1,[1]Sheet1!$C$1:$CY$1 &amp; [1]Sheet1!$C$3:$CY$3,0))</f>
        <v>1127250000</v>
      </c>
      <c r="CI11" s="32"/>
      <c r="CJ11" s="32"/>
      <c r="CK11" s="32"/>
      <c r="CL11" s="19"/>
      <c r="DK11" s="19"/>
      <c r="DL11" s="48"/>
      <c r="DM11" s="25"/>
      <c r="DN11" s="25"/>
      <c r="DQ11" s="48">
        <v>1.04776</v>
      </c>
      <c r="DR11" s="48" cm="1">
        <f t="array" aca="1" ref="DR11" ca="1">INDEX([1]Sheet1!$C$6:$CY$72,MATCH($A11,[1]Sheet1!$A$6:$A$72,0),MATCH(MID(CELL("filename",AZ10),FIND("]",CELL("filename",AZ10))+1,255) &amp; DR$1,[1]Sheet1!$C$1:$CY$1 &amp; [1]Sheet1!$C$3:$CY$3,0))</f>
        <v>0</v>
      </c>
      <c r="DS11" s="48" cm="1">
        <f t="array" aca="1" ref="DS11" ca="1">INDEX([1]Sheet1!$C$6:$CY$72,MATCH($A11,[1]Sheet1!$A$6:$A$72,0),MATCH(MID(CELL("filename",BA10),FIND("]",CELL("filename",BA10))+1,255) &amp; DS$1,[1]Sheet1!$C$1:$CY$1 &amp; [1]Sheet1!$C$3:$CY$3,0))</f>
        <v>0</v>
      </c>
      <c r="DT11" s="25"/>
      <c r="DU11" s="48" cm="1">
        <f t="array" aca="1" ref="DU11" ca="1">INDEX([1]Sheet1!$C$6:$CY$72,MATCH($A11,[1]Sheet1!$A$6:$A$72,0),MATCH(MID(CELL("filename",BC10),FIND("]",CELL("filename",BC10))+1,255) &amp; DU$1,[1]Sheet1!$C$1:$CY$1 &amp; [1]Sheet1!$C$3:$CY$3,0))</f>
        <v>4.3899999999999997</v>
      </c>
      <c r="DV11" s="17">
        <v>0.5</v>
      </c>
      <c r="DW11" s="14" t="e">
        <f>Euro_Area_Data!V8*10^9</f>
        <v>#N/A</v>
      </c>
      <c r="DX11" s="17">
        <v>1</v>
      </c>
      <c r="DY11" s="17">
        <v>0.5</v>
      </c>
      <c r="DZ11" s="48" cm="1">
        <f t="array" aca="1" ref="DZ11" ca="1">INDEX([1]Sheet1!$C$6:$CY$72,MATCH($A11,[1]Sheet1!$A$6:$A$72,0),MATCH(MID(CELL("filename",BH10),FIND("]",CELL("filename",BH10))+1,255) &amp; DZ$1,[1]Sheet1!$C$1:$CY$1 &amp; [1]Sheet1!$C$3:$CY$3,0))</f>
        <v>7.71</v>
      </c>
      <c r="EA11" s="17">
        <v>2</v>
      </c>
      <c r="EB11" s="14"/>
      <c r="EC11" s="14"/>
      <c r="ED11" s="14"/>
      <c r="EE11">
        <v>-5</v>
      </c>
      <c r="EH11" s="43">
        <v>0.75</v>
      </c>
      <c r="EI11" s="43">
        <v>0.05</v>
      </c>
      <c r="EJ11" s="43">
        <v>75</v>
      </c>
      <c r="EK11" s="14">
        <f t="shared" si="7"/>
        <v>7.8253616662515704</v>
      </c>
      <c r="EN11" s="14">
        <f>[2]EUCAM_output!$AE8</f>
        <v>0.122345605061778</v>
      </c>
    </row>
    <row r="12" spans="1:144" x14ac:dyDescent="0.3">
      <c r="A12" s="10">
        <v>1972</v>
      </c>
      <c r="B12" s="13">
        <f>[2]EUCAM_output!$E9*10^9</f>
        <v>142172306683.71808</v>
      </c>
      <c r="H12" s="14"/>
      <c r="I12" s="13">
        <f>[2]EUCAM_output!$W9*10^3</f>
        <v>5356960.5</v>
      </c>
      <c r="K12" s="31">
        <f t="shared" si="4"/>
        <v>5356960.5</v>
      </c>
      <c r="L12" s="14">
        <f>[2]EUCAM_output!$G9</f>
        <v>62.126295775256182</v>
      </c>
      <c r="O12" s="14">
        <f>[2]EUCAM_output!$H9</f>
        <v>62.282662064984393</v>
      </c>
      <c r="P12" s="28"/>
      <c r="Q12" s="19"/>
      <c r="R12" s="14">
        <f>[2]EUCAM_output!$L9</f>
        <v>0.9</v>
      </c>
      <c r="U12" s="14">
        <f>[2]EUCAM_output!$K9</f>
        <v>0.99071900000000002</v>
      </c>
      <c r="V12" s="14">
        <v>0.99071900000000002</v>
      </c>
      <c r="W12" s="14">
        <v>5.4560678642984861E-2</v>
      </c>
      <c r="X12" s="14">
        <v>1.7830221883547992E-3</v>
      </c>
      <c r="Y12" s="14">
        <f>[2]EUCAM_output!$AI9</f>
        <v>-1.5973065870070999E-2</v>
      </c>
      <c r="Z12" s="14">
        <f>[2]EUCAM_output!$M9</f>
        <v>1912.420805</v>
      </c>
      <c r="AC12" s="14">
        <f>[2]EUCAM_output!$AL9</f>
        <v>1918.3460084555111</v>
      </c>
      <c r="AD12" s="13">
        <f>[2]EUCAM_output!$T9*10^9</f>
        <v>399765565095.84705</v>
      </c>
      <c r="AE12" s="30"/>
      <c r="AF12" s="30"/>
      <c r="AG12" s="19"/>
      <c r="AH12" s="19"/>
      <c r="AI12" s="31">
        <f t="shared" ca="1" si="5"/>
        <v>10246062577.169031</v>
      </c>
      <c r="AJ12" s="32">
        <v>609600000</v>
      </c>
      <c r="AK12" s="31">
        <f t="shared" si="6"/>
        <v>4586711129.0111637</v>
      </c>
      <c r="AL12" s="19"/>
      <c r="AM12" s="19">
        <f t="shared" ca="1" si="0"/>
        <v>6.516644757419901E-2</v>
      </c>
      <c r="AN12" s="19"/>
      <c r="AO12" s="32">
        <v>5040000000</v>
      </c>
      <c r="AP12" s="31">
        <f t="shared" si="1"/>
        <v>37921627444.580482</v>
      </c>
      <c r="AQ12" s="32">
        <v>2416300000</v>
      </c>
      <c r="AR12" s="31">
        <f t="shared" si="2"/>
        <v>13593850060.341976</v>
      </c>
      <c r="AS12" s="19"/>
      <c r="AT12" s="19"/>
      <c r="BB12" s="13">
        <v>147384464201.582</v>
      </c>
      <c r="BC12" s="13">
        <f>[2]EUCAM_output!$AG9*10^9</f>
        <v>36912538263.689598</v>
      </c>
      <c r="BD12" s="19">
        <f t="shared" si="3"/>
        <v>3.6660849355557592</v>
      </c>
      <c r="BN12" s="19"/>
      <c r="BO12" s="48"/>
      <c r="BP12" s="32"/>
      <c r="BQ12" s="32"/>
      <c r="BR12" s="25"/>
      <c r="BS12" s="25"/>
      <c r="BT12" s="25"/>
      <c r="BU12" s="19"/>
      <c r="BV12" s="19"/>
      <c r="BW12" s="32"/>
      <c r="BX12" s="32"/>
      <c r="BY12" s="25"/>
      <c r="BZ12" s="25"/>
      <c r="CA12" s="19"/>
      <c r="CB12" s="19"/>
      <c r="CC12" s="32"/>
      <c r="CD12" s="19"/>
      <c r="CE12" s="32"/>
      <c r="CF12" s="19"/>
      <c r="CG12" s="32"/>
      <c r="CH12" s="32" cm="1">
        <f t="array" aca="1" ref="CH12" ca="1">INDEX([1]Sheet1!$C$6:$CY$72,MATCH($A12,[1]Sheet1!$A$6:$A$72,0),MATCH(MID(CELL("filename",O11),FIND("]",CELL("filename",O11))+1,255) &amp; CH$1,[1]Sheet1!$C$1:$CY$1 &amp; [1]Sheet1!$C$3:$CY$3,0))</f>
        <v>1361760000</v>
      </c>
      <c r="CI12" s="32"/>
      <c r="CJ12" s="32"/>
      <c r="CK12" s="32"/>
      <c r="CL12" s="19"/>
      <c r="DK12" s="19"/>
      <c r="DL12" s="48"/>
      <c r="DM12" s="25"/>
      <c r="DN12" s="25"/>
      <c r="DQ12" s="48">
        <v>1.12178</v>
      </c>
      <c r="DR12" s="48" cm="1">
        <f t="array" aca="1" ref="DR12" ca="1">INDEX([1]Sheet1!$C$6:$CY$72,MATCH($A12,[1]Sheet1!$A$6:$A$72,0),MATCH(MID(CELL("filename",AZ11),FIND("]",CELL("filename",AZ11))+1,255) &amp; DR$1,[1]Sheet1!$C$1:$CY$1 &amp; [1]Sheet1!$C$3:$CY$3,0))</f>
        <v>0</v>
      </c>
      <c r="DS12" s="48" cm="1">
        <f t="array" aca="1" ref="DS12" ca="1">INDEX([1]Sheet1!$C$6:$CY$72,MATCH($A12,[1]Sheet1!$A$6:$A$72,0),MATCH(MID(CELL("filename",BA11),FIND("]",CELL("filename",BA11))+1,255) &amp; DS$1,[1]Sheet1!$C$1:$CY$1 &amp; [1]Sheet1!$C$3:$CY$3,0))</f>
        <v>0</v>
      </c>
      <c r="DT12" s="25"/>
      <c r="DU12" s="48" cm="1">
        <f t="array" aca="1" ref="DU12" ca="1">INDEX([1]Sheet1!$C$6:$CY$72,MATCH($A12,[1]Sheet1!$A$6:$A$72,0),MATCH(MID(CELL("filename",BC11),FIND("]",CELL("filename",BC11))+1,255) &amp; DU$1,[1]Sheet1!$C$1:$CY$1 &amp; [1]Sheet1!$C$3:$CY$3,0))</f>
        <v>5.17</v>
      </c>
      <c r="DV12" s="17">
        <v>0.5</v>
      </c>
      <c r="DW12" s="14" t="e">
        <f>Euro_Area_Data!V9*10^9</f>
        <v>#N/A</v>
      </c>
      <c r="DX12" s="17">
        <v>1</v>
      </c>
      <c r="DY12" s="17">
        <v>0.5</v>
      </c>
      <c r="DZ12" s="48" cm="1">
        <f t="array" aca="1" ref="DZ12" ca="1">INDEX([1]Sheet1!$C$6:$CY$72,MATCH($A12,[1]Sheet1!$A$6:$A$72,0),MATCH(MID(CELL("filename",BH11),FIND("]",CELL("filename",BH11))+1,255) &amp; DZ$1,[1]Sheet1!$C$1:$CY$1 &amp; [1]Sheet1!$C$3:$CY$3,0))</f>
        <v>7.38</v>
      </c>
      <c r="EA12" s="17">
        <v>2</v>
      </c>
      <c r="EB12" s="14"/>
      <c r="EC12" s="14"/>
      <c r="ED12" s="14"/>
      <c r="EE12">
        <v>-5</v>
      </c>
      <c r="EH12" s="43">
        <v>0.75</v>
      </c>
      <c r="EI12" s="43">
        <v>0.05</v>
      </c>
      <c r="EJ12" s="43">
        <v>75</v>
      </c>
      <c r="EK12" s="14">
        <f t="shared" si="7"/>
        <v>8.631354851346499</v>
      </c>
      <c r="EN12" s="14">
        <f>[2]EUCAM_output!$AE9</f>
        <v>0.132905688379687</v>
      </c>
    </row>
    <row r="13" spans="1:144" x14ac:dyDescent="0.3">
      <c r="A13" s="10">
        <v>1973</v>
      </c>
      <c r="B13" s="13">
        <f>[2]EUCAM_output!$E10*10^9</f>
        <v>149670025386.4938</v>
      </c>
      <c r="H13" s="14"/>
      <c r="I13" s="13">
        <f>[2]EUCAM_output!$W10*10^3</f>
        <v>5399116.9999999898</v>
      </c>
      <c r="K13" s="31">
        <f t="shared" si="4"/>
        <v>5399116.9999999898</v>
      </c>
      <c r="L13" s="14">
        <f>[2]EUCAM_output!$G10</f>
        <v>62.672531559785781</v>
      </c>
      <c r="O13" s="14">
        <f>[2]EUCAM_output!$H10</f>
        <v>62.516991081527827</v>
      </c>
      <c r="P13" s="28"/>
      <c r="Q13" s="19"/>
      <c r="R13" s="14">
        <f>[2]EUCAM_output!$L10</f>
        <v>0.9</v>
      </c>
      <c r="U13" s="14">
        <f>[2]EUCAM_output!$K10</f>
        <v>0.97060400000000002</v>
      </c>
      <c r="V13" s="14">
        <v>0.97060400000000002</v>
      </c>
      <c r="W13" s="14">
        <v>3.1613069891082368E-2</v>
      </c>
      <c r="X13" s="14">
        <v>-1.1905162001551783E-2</v>
      </c>
      <c r="Y13" s="14">
        <f>[2]EUCAM_output!$AI10</f>
        <v>2.2597137499707001E-2</v>
      </c>
      <c r="Z13" s="14">
        <f>[2]EUCAM_output!$M10</f>
        <v>1902.2121179999999</v>
      </c>
      <c r="AC13" s="14">
        <f>[2]EUCAM_output!$AL10</f>
        <v>1918.5421721090929</v>
      </c>
      <c r="AD13" s="13">
        <f>[2]EUCAM_output!$T10*10^9</f>
        <v>420490297223.06897</v>
      </c>
      <c r="AE13" s="30"/>
      <c r="AF13" s="30"/>
      <c r="AG13" s="19"/>
      <c r="AH13" s="19"/>
      <c r="AI13" s="31">
        <f t="shared" ca="1" si="5"/>
        <v>10018455857.006147</v>
      </c>
      <c r="AJ13" s="32">
        <v>732760000</v>
      </c>
      <c r="AK13" s="31">
        <f t="shared" si="6"/>
        <v>4745915009.2639942</v>
      </c>
      <c r="AL13" s="19"/>
      <c r="AM13" s="19">
        <f t="shared" ca="1" si="0"/>
        <v>6.516644757419901E-2</v>
      </c>
      <c r="AN13" s="19"/>
      <c r="AO13" s="32">
        <v>5809800000</v>
      </c>
      <c r="AP13" s="31">
        <f t="shared" si="1"/>
        <v>37628714750.835136</v>
      </c>
      <c r="AQ13" s="32">
        <v>2770300000</v>
      </c>
      <c r="AR13" s="31">
        <f t="shared" si="2"/>
        <v>13196669670.80048</v>
      </c>
      <c r="AS13" s="19"/>
      <c r="AT13" s="19"/>
      <c r="BB13" s="13">
        <v>154587585919.82602</v>
      </c>
      <c r="BC13" s="13">
        <f>[2]EUCAM_output!$AG10*10^9</f>
        <v>41832773167.587196</v>
      </c>
      <c r="BD13" s="19">
        <f t="shared" si="3"/>
        <v>3.2856014560253923</v>
      </c>
      <c r="BN13" s="19"/>
      <c r="BO13" s="48"/>
      <c r="BP13" s="32"/>
      <c r="BQ13" s="32"/>
      <c r="BR13" s="25"/>
      <c r="BS13" s="25"/>
      <c r="BT13" s="25"/>
      <c r="BU13" s="19"/>
      <c r="BV13" s="19"/>
      <c r="BW13" s="32"/>
      <c r="BX13" s="32"/>
      <c r="BY13" s="25"/>
      <c r="BZ13" s="25"/>
      <c r="CA13" s="19"/>
      <c r="CB13" s="19"/>
      <c r="CC13" s="32"/>
      <c r="CD13" s="19"/>
      <c r="CE13" s="32"/>
      <c r="CF13" s="19"/>
      <c r="CG13" s="32"/>
      <c r="CH13" s="32" cm="1">
        <f t="array" aca="1" ref="CH13" ca="1">INDEX([1]Sheet1!$C$6:$CY$72,MATCH($A13,[1]Sheet1!$A$6:$A$72,0),MATCH(MID(CELL("filename",O12),FIND("]",CELL("filename",O12))+1,255) &amp; CH$1,[1]Sheet1!$C$1:$CY$1 &amp; [1]Sheet1!$C$3:$CY$3,0))</f>
        <v>1546830000</v>
      </c>
      <c r="CI13" s="32"/>
      <c r="CJ13" s="32"/>
      <c r="CK13" s="32"/>
      <c r="CL13" s="19"/>
      <c r="DK13" s="19"/>
      <c r="DL13" s="48"/>
      <c r="DM13" s="25"/>
      <c r="DN13" s="25"/>
      <c r="DQ13" s="48">
        <v>1.23173</v>
      </c>
      <c r="DR13" s="48" cm="1">
        <f t="array" aca="1" ref="DR13" ca="1">INDEX([1]Sheet1!$C$6:$CY$72,MATCH($A13,[1]Sheet1!$A$6:$A$72,0),MATCH(MID(CELL("filename",AZ12),FIND("]",CELL("filename",AZ12))+1,255) &amp; DR$1,[1]Sheet1!$C$1:$CY$1 &amp; [1]Sheet1!$C$3:$CY$3,0))</f>
        <v>0</v>
      </c>
      <c r="DS13" s="48" cm="1">
        <f t="array" aca="1" ref="DS13" ca="1">INDEX([1]Sheet1!$C$6:$CY$72,MATCH($A13,[1]Sheet1!$A$6:$A$72,0),MATCH(MID(CELL("filename",BA12),FIND("]",CELL("filename",BA12))+1,255) &amp; DS$1,[1]Sheet1!$C$1:$CY$1 &amp; [1]Sheet1!$C$3:$CY$3,0))</f>
        <v>0</v>
      </c>
      <c r="DT13" s="25"/>
      <c r="DU13" s="48" cm="1">
        <f t="array" aca="1" ref="DU13" ca="1">INDEX([1]Sheet1!$C$6:$CY$72,MATCH($A13,[1]Sheet1!$A$6:$A$72,0),MATCH(MID(CELL("filename",BC12),FIND("]",CELL("filename",BC12))+1,255) &amp; DU$1,[1]Sheet1!$C$1:$CY$1 &amp; [1]Sheet1!$C$3:$CY$3,0))</f>
        <v>6.94</v>
      </c>
      <c r="DV13" s="17">
        <v>0.5</v>
      </c>
      <c r="DW13" s="14" t="e">
        <f>Euro_Area_Data!V10*10^9</f>
        <v>#N/A</v>
      </c>
      <c r="DX13" s="17">
        <v>1</v>
      </c>
      <c r="DY13" s="17">
        <v>0.5</v>
      </c>
      <c r="DZ13" s="48" cm="1">
        <f t="array" aca="1" ref="DZ13" ca="1">INDEX([1]Sheet1!$C$6:$CY$72,MATCH($A13,[1]Sheet1!$A$6:$A$72,0),MATCH(MID(CELL("filename",BH12),FIND("]",CELL("filename",BH12))+1,255) &amp; DZ$1,[1]Sheet1!$C$1:$CY$1 &amp; [1]Sheet1!$C$3:$CY$3,0))</f>
        <v>8.25</v>
      </c>
      <c r="EA13" s="17">
        <v>2</v>
      </c>
      <c r="EB13" s="14"/>
      <c r="EC13" s="14"/>
      <c r="ED13" s="14"/>
      <c r="EE13">
        <v>-5</v>
      </c>
      <c r="EH13" s="43">
        <v>0.75</v>
      </c>
      <c r="EI13" s="43">
        <v>0.05</v>
      </c>
      <c r="EJ13" s="43">
        <v>75</v>
      </c>
      <c r="EK13" s="14">
        <f t="shared" si="7"/>
        <v>16.171133875424736</v>
      </c>
      <c r="EN13" s="14">
        <f>[2]EUCAM_output!$AE10</f>
        <v>0.154398045175621</v>
      </c>
    </row>
    <row r="14" spans="1:144" x14ac:dyDescent="0.3">
      <c r="A14" s="10">
        <v>1974</v>
      </c>
      <c r="B14" s="13">
        <f>[2]EUCAM_output!$E11*10^9</f>
        <v>156623838560.06369</v>
      </c>
      <c r="H14" s="14"/>
      <c r="I14" s="13">
        <f>[2]EUCAM_output!$W11*10^3</f>
        <v>5422011.5</v>
      </c>
      <c r="K14" s="31">
        <f t="shared" si="4"/>
        <v>5422011.5</v>
      </c>
      <c r="L14" s="14">
        <f>[2]EUCAM_output!$G11</f>
        <v>63.127778345826208</v>
      </c>
      <c r="O14" s="14">
        <f>[2]EUCAM_output!$H11</f>
        <v>62.774350537328559</v>
      </c>
      <c r="P14" s="28"/>
      <c r="Q14" s="19"/>
      <c r="R14" s="14">
        <f>[2]EUCAM_output!$L11</f>
        <v>1.1000000000000001</v>
      </c>
      <c r="U14" s="14">
        <f>[2]EUCAM_output!$K11</f>
        <v>0.98552899999999999</v>
      </c>
      <c r="V14" s="14">
        <v>0.98552899999999999</v>
      </c>
      <c r="W14" s="14">
        <v>2.966222940622365E-2</v>
      </c>
      <c r="X14" s="14">
        <v>-7.2064351039009544E-3</v>
      </c>
      <c r="Y14" s="14">
        <f>[2]EUCAM_output!$AI11</f>
        <v>6.3791865133639896E-3</v>
      </c>
      <c r="Z14" s="14">
        <f>[2]EUCAM_output!$M11</f>
        <v>1987.0916279999999</v>
      </c>
      <c r="AC14" s="14">
        <f>[2]EUCAM_output!$AL11</f>
        <v>1918.333222553862</v>
      </c>
      <c r="AD14" s="13">
        <f>[2]EUCAM_output!$T11*10^9</f>
        <v>441789678463.11005</v>
      </c>
      <c r="AE14" s="30"/>
      <c r="AF14" s="30"/>
      <c r="AG14" s="19"/>
      <c r="AH14" s="19"/>
      <c r="AI14" s="31">
        <f t="shared" ca="1" si="5"/>
        <v>10864731619.081604</v>
      </c>
      <c r="AJ14" s="32">
        <v>958160000</v>
      </c>
      <c r="AK14" s="31">
        <f t="shared" si="6"/>
        <v>5146126742.2372866</v>
      </c>
      <c r="AL14" s="19"/>
      <c r="AM14" s="19">
        <f t="shared" ca="1" si="0"/>
        <v>6.516644757419901E-2</v>
      </c>
      <c r="AN14" s="19"/>
      <c r="AO14" s="32">
        <v>7184000000</v>
      </c>
      <c r="AP14" s="31">
        <f t="shared" si="1"/>
        <v>38584134712.608192</v>
      </c>
      <c r="AQ14" s="32">
        <v>3174200000</v>
      </c>
      <c r="AR14" s="31">
        <f t="shared" si="2"/>
        <v>11902002490.05126</v>
      </c>
      <c r="AS14" s="19"/>
      <c r="AT14" s="19"/>
      <c r="BB14" s="13">
        <v>160684134417.08298</v>
      </c>
      <c r="BC14" s="13">
        <f>[2]EUCAM_output!$AG11*10^9</f>
        <v>47613587330.332901</v>
      </c>
      <c r="BD14" s="19">
        <f t="shared" si="3"/>
        <v>2.5923868897276474</v>
      </c>
      <c r="BN14" s="19"/>
      <c r="BO14" s="48"/>
      <c r="BP14" s="32"/>
      <c r="BQ14" s="32"/>
      <c r="BR14" s="25"/>
      <c r="BS14" s="25"/>
      <c r="BT14" s="25"/>
      <c r="BU14" s="19"/>
      <c r="BV14" s="19"/>
      <c r="BW14" s="32"/>
      <c r="BX14" s="32"/>
      <c r="BY14" s="25"/>
      <c r="BZ14" s="25"/>
      <c r="CA14" s="19"/>
      <c r="CB14" s="19"/>
      <c r="CC14" s="32"/>
      <c r="CD14" s="19"/>
      <c r="CE14" s="32"/>
      <c r="CF14" s="19"/>
      <c r="CG14" s="32"/>
      <c r="CH14" s="32" cm="1">
        <f t="array" aca="1" ref="CH14" ca="1">INDEX([1]Sheet1!$C$6:$CY$72,MATCH($A14,[1]Sheet1!$A$6:$A$72,0),MATCH(MID(CELL("filename",O13),FIND("]",CELL("filename",O13))+1,255) &amp; CH$1,[1]Sheet1!$C$1:$CY$1 &amp; [1]Sheet1!$C$3:$CY$3,0))</f>
        <v>2022910000</v>
      </c>
      <c r="CI14" s="32"/>
      <c r="CJ14" s="32"/>
      <c r="CK14" s="32"/>
      <c r="CL14" s="19"/>
      <c r="DK14" s="19"/>
      <c r="DL14" s="48"/>
      <c r="DM14" s="25"/>
      <c r="DN14" s="25"/>
      <c r="DQ14" s="48">
        <v>1.1927000000000001</v>
      </c>
      <c r="DR14" s="48" cm="1">
        <f t="array" aca="1" ref="DR14" ca="1">INDEX([1]Sheet1!$C$6:$CY$72,MATCH($A14,[1]Sheet1!$A$6:$A$72,0),MATCH(MID(CELL("filename",AZ13),FIND("]",CELL("filename",AZ13))+1,255) &amp; DR$1,[1]Sheet1!$C$1:$CY$1 &amp; [1]Sheet1!$C$3:$CY$3,0))</f>
        <v>0</v>
      </c>
      <c r="DS14" s="48" cm="1">
        <f t="array" aca="1" ref="DS14" ca="1">INDEX([1]Sheet1!$C$6:$CY$72,MATCH($A14,[1]Sheet1!$A$6:$A$72,0),MATCH(MID(CELL("filename",BA13),FIND("]",CELL("filename",BA13))+1,255) &amp; DS$1,[1]Sheet1!$C$1:$CY$1 &amp; [1]Sheet1!$C$3:$CY$3,0))</f>
        <v>0</v>
      </c>
      <c r="DT14" s="25"/>
      <c r="DU14" s="48" cm="1">
        <f t="array" aca="1" ref="DU14" ca="1">INDEX([1]Sheet1!$C$6:$CY$72,MATCH($A14,[1]Sheet1!$A$6:$A$72,0),MATCH(MID(CELL("filename",BC13),FIND("]",CELL("filename",BC13))+1,255) &amp; DU$1,[1]Sheet1!$C$1:$CY$1 &amp; [1]Sheet1!$C$3:$CY$3,0))</f>
        <v>7.26</v>
      </c>
      <c r="DV14" s="17">
        <v>0.5</v>
      </c>
      <c r="DW14" s="14" t="e">
        <f>Euro_Area_Data!V11*10^9</f>
        <v>#N/A</v>
      </c>
      <c r="DX14" s="17">
        <v>1</v>
      </c>
      <c r="DY14" s="17">
        <v>0.5</v>
      </c>
      <c r="DZ14" s="48" cm="1">
        <f t="array" aca="1" ref="DZ14" ca="1">INDEX([1]Sheet1!$C$6:$CY$72,MATCH($A14,[1]Sheet1!$A$6:$A$72,0),MATCH(MID(CELL("filename",BH13),FIND("]",CELL("filename",BH13))+1,255) &amp; DZ$1,[1]Sheet1!$C$1:$CY$1 &amp; [1]Sheet1!$C$3:$CY$3,0))</f>
        <v>9.74</v>
      </c>
      <c r="EA14" s="17">
        <v>2</v>
      </c>
      <c r="EB14" s="14"/>
      <c r="EC14" s="14"/>
      <c r="ED14" s="14"/>
      <c r="EE14">
        <v>-5</v>
      </c>
      <c r="EH14" s="43">
        <v>0.75</v>
      </c>
      <c r="EI14" s="43">
        <v>0.05</v>
      </c>
      <c r="EJ14" s="43">
        <v>75</v>
      </c>
      <c r="EK14" s="14">
        <f t="shared" si="7"/>
        <v>20.591240027559575</v>
      </c>
      <c r="EN14" s="14">
        <f>[2]EUCAM_output!$AE11</f>
        <v>0.18619051725559299</v>
      </c>
    </row>
    <row r="15" spans="1:144" x14ac:dyDescent="0.3">
      <c r="A15" s="10">
        <v>1975</v>
      </c>
      <c r="B15" s="13">
        <f>[2]EUCAM_output!$E12*10^9</f>
        <v>162183921942.86929</v>
      </c>
      <c r="H15" s="14"/>
      <c r="I15" s="13">
        <f>[2]EUCAM_output!$W12*10^3</f>
        <v>5424049.4999999898</v>
      </c>
      <c r="K15" s="31">
        <f t="shared" si="4"/>
        <v>5424049.4999999898</v>
      </c>
      <c r="L15" s="14">
        <f>[2]EUCAM_output!$G12</f>
        <v>62.998428898045617</v>
      </c>
      <c r="O15" s="14">
        <f>[2]EUCAM_output!$H12</f>
        <v>63.010234192843342</v>
      </c>
      <c r="P15" s="28"/>
      <c r="Q15" s="19"/>
      <c r="R15" s="14">
        <f>[2]EUCAM_output!$L12</f>
        <v>1.4</v>
      </c>
      <c r="U15" s="14">
        <f>[2]EUCAM_output!$K12</f>
        <v>1.039544</v>
      </c>
      <c r="V15" s="14">
        <v>1.039544</v>
      </c>
      <c r="W15" s="14">
        <v>1.0842606287317924E-3</v>
      </c>
      <c r="X15" s="14">
        <v>6.122738958888263E-3</v>
      </c>
      <c r="Y15" s="14">
        <f>[2]EUCAM_output!$AI12</f>
        <v>-1.2082260421678001E-2</v>
      </c>
      <c r="Z15" s="14">
        <f>[2]EUCAM_output!$M12</f>
        <v>1906.9312890000001</v>
      </c>
      <c r="AC15" s="14">
        <f>[2]EUCAM_output!$AL12</f>
        <v>1912.6857533529071</v>
      </c>
      <c r="AD15" s="13">
        <f>[2]EUCAM_output!$T12*10^9</f>
        <v>460051170784.54102</v>
      </c>
      <c r="AE15" s="30"/>
      <c r="AF15" s="30"/>
      <c r="AG15" s="19"/>
      <c r="AH15" s="19"/>
      <c r="AI15" s="31">
        <f t="shared" ca="1" si="5"/>
        <v>11076271530.869526</v>
      </c>
      <c r="AJ15" s="32">
        <v>1071199999.9999999</v>
      </c>
      <c r="AK15" s="31">
        <f t="shared" si="6"/>
        <v>5317388682.974103</v>
      </c>
      <c r="AL15" s="19"/>
      <c r="AM15" s="19">
        <f t="shared" ca="1" si="0"/>
        <v>6.516644757419901E-2</v>
      </c>
      <c r="AN15" s="19"/>
      <c r="AO15" s="32">
        <v>7124700000</v>
      </c>
      <c r="AP15" s="31">
        <f t="shared" si="1"/>
        <v>35366690766.976845</v>
      </c>
      <c r="AQ15" s="32">
        <v>3787400000</v>
      </c>
      <c r="AR15" s="31">
        <f t="shared" si="2"/>
        <v>13483094791.536839</v>
      </c>
      <c r="AS15" s="19"/>
      <c r="AT15" s="19"/>
      <c r="BB15" s="13">
        <v>160101970634.85199</v>
      </c>
      <c r="BC15" s="13">
        <f>[2]EUCAM_output!$AG12*10^9</f>
        <v>50503994411.705696</v>
      </c>
      <c r="BD15" s="19">
        <f t="shared" si="3"/>
        <v>-1.2836977198952488</v>
      </c>
      <c r="BN15" s="19"/>
      <c r="BO15" s="48"/>
      <c r="BP15" s="32"/>
      <c r="BQ15" s="32"/>
      <c r="BR15" s="25"/>
      <c r="BS15" s="25"/>
      <c r="BT15" s="25"/>
      <c r="BU15" s="19"/>
      <c r="BV15" s="19"/>
      <c r="BW15" s="32"/>
      <c r="BX15" s="32"/>
      <c r="BY15" s="25"/>
      <c r="BZ15" s="25"/>
      <c r="CA15" s="19"/>
      <c r="CB15" s="19"/>
      <c r="CC15" s="32"/>
      <c r="CD15" s="19"/>
      <c r="CE15" s="32"/>
      <c r="CF15" s="19"/>
      <c r="CG15" s="32"/>
      <c r="CH15" s="32" cm="1">
        <f t="array" aca="1" ref="CH15" ca="1">INDEX([1]Sheet1!$C$6:$CY$72,MATCH($A15,[1]Sheet1!$A$6:$A$72,0),MATCH(MID(CELL("filename",O14),FIND("]",CELL("filename",O14))+1,255) &amp; CH$1,[1]Sheet1!$C$1:$CY$1 &amp; [1]Sheet1!$C$3:$CY$3,0))</f>
        <v>2231340000</v>
      </c>
      <c r="CI15" s="32"/>
      <c r="CJ15" s="32"/>
      <c r="CK15" s="32"/>
      <c r="CL15" s="19"/>
      <c r="DK15" s="19"/>
      <c r="DL15" s="48"/>
      <c r="DM15" s="25"/>
      <c r="DN15" s="25"/>
      <c r="DQ15" s="48">
        <v>1.2407699999999999</v>
      </c>
      <c r="DR15" s="48" cm="1">
        <f t="array" aca="1" ref="DR15" ca="1">INDEX([1]Sheet1!$C$6:$CY$72,MATCH($A15,[1]Sheet1!$A$6:$A$72,0),MATCH(MID(CELL("filename",AZ14),FIND("]",CELL("filename",AZ14))+1,255) &amp; DR$1,[1]Sheet1!$C$1:$CY$1 &amp; [1]Sheet1!$C$3:$CY$3,0))</f>
        <v>0</v>
      </c>
      <c r="DS15" s="48" cm="1">
        <f t="array" aca="1" ref="DS15" ca="1">INDEX([1]Sheet1!$C$6:$CY$72,MATCH($A15,[1]Sheet1!$A$6:$A$72,0),MATCH(MID(CELL("filename",BA14),FIND("]",CELL("filename",BA14))+1,255) &amp; DS$1,[1]Sheet1!$C$1:$CY$1 &amp; [1]Sheet1!$C$3:$CY$3,0))</f>
        <v>0</v>
      </c>
      <c r="DT15" s="25"/>
      <c r="DU15" s="48" cm="1">
        <f t="array" aca="1" ref="DU15" ca="1">INDEX([1]Sheet1!$C$6:$CY$72,MATCH($A15,[1]Sheet1!$A$6:$A$72,0),MATCH(MID(CELL("filename",BC14),FIND("]",CELL("filename",BC14))+1,255) &amp; DU$1,[1]Sheet1!$C$1:$CY$1 &amp; [1]Sheet1!$C$3:$CY$3,0))</f>
        <v>5.49</v>
      </c>
      <c r="DV15" s="17">
        <v>0.5</v>
      </c>
      <c r="DW15" s="14" t="e">
        <f>Euro_Area_Data!V12*10^9</f>
        <v>#N/A</v>
      </c>
      <c r="DX15" s="17">
        <v>1</v>
      </c>
      <c r="DY15" s="17">
        <v>0.5</v>
      </c>
      <c r="DZ15" s="48" cm="1">
        <f t="array" aca="1" ref="DZ15" ca="1">INDEX([1]Sheet1!$C$6:$CY$72,MATCH($A15,[1]Sheet1!$A$6:$A$72,0),MATCH(MID(CELL("filename",BH14),FIND("]",CELL("filename",BH14))+1,255) &amp; DZ$1,[1]Sheet1!$C$1:$CY$1 &amp; [1]Sheet1!$C$3:$CY$3,0))</f>
        <v>9.61</v>
      </c>
      <c r="EA15" s="17">
        <v>2</v>
      </c>
      <c r="EB15" s="14"/>
      <c r="EC15" s="14"/>
      <c r="ED15" s="14"/>
      <c r="EE15">
        <v>-5</v>
      </c>
      <c r="EH15" s="43">
        <v>0.75</v>
      </c>
      <c r="EI15" s="43">
        <v>0.05</v>
      </c>
      <c r="EJ15" s="43">
        <v>75</v>
      </c>
      <c r="EK15" s="14">
        <f t="shared" si="7"/>
        <v>8.1968454057042219</v>
      </c>
      <c r="EN15" s="14">
        <f>[2]EUCAM_output!$AE12</f>
        <v>0.20145226611511499</v>
      </c>
    </row>
    <row r="16" spans="1:144" x14ac:dyDescent="0.3">
      <c r="A16" s="10">
        <v>1976</v>
      </c>
      <c r="B16" s="13">
        <f>[2]EUCAM_output!$E13*10^9</f>
        <v>167592154558.73019</v>
      </c>
      <c r="H16" s="14"/>
      <c r="I16" s="13">
        <f>[2]EUCAM_output!$W13*10^3</f>
        <v>5440280.5</v>
      </c>
      <c r="K16" s="31">
        <f t="shared" si="4"/>
        <v>5440280.5</v>
      </c>
      <c r="L16" s="14">
        <f>[2]EUCAM_output!$G13</f>
        <v>63.072270059625922</v>
      </c>
      <c r="O16" s="14">
        <f>[2]EUCAM_output!$H13</f>
        <v>63.215478589378741</v>
      </c>
      <c r="P16" s="28"/>
      <c r="Q16" s="19"/>
      <c r="R16" s="14">
        <f>[2]EUCAM_output!$L13</f>
        <v>1.5</v>
      </c>
      <c r="U16" s="14">
        <f>[2]EUCAM_output!$K13</f>
        <v>1.138892</v>
      </c>
      <c r="V16" s="14">
        <v>1.138892</v>
      </c>
      <c r="W16" s="14">
        <v>4.2486602017111741E-2</v>
      </c>
      <c r="X16" s="14">
        <v>1.474299661079792E-2</v>
      </c>
      <c r="Y16" s="14">
        <f>[2]EUCAM_output!$AI13</f>
        <v>-3.4519529843588713E-2</v>
      </c>
      <c r="Z16" s="14">
        <f>[2]EUCAM_output!$M13</f>
        <v>1901.3918470000001</v>
      </c>
      <c r="AC16" s="14">
        <f>[2]EUCAM_output!$AL13</f>
        <v>1903.4421986139289</v>
      </c>
      <c r="AD16" s="13">
        <f>[2]EUCAM_output!$T13*10^9</f>
        <v>479318104278.15601</v>
      </c>
      <c r="AE16" s="30"/>
      <c r="AF16" s="30"/>
      <c r="AG16" s="19"/>
      <c r="AH16" s="19"/>
      <c r="AI16" s="31">
        <f t="shared" ca="1" si="5"/>
        <v>10329928695.097105</v>
      </c>
      <c r="AJ16" s="32">
        <v>1238180000</v>
      </c>
      <c r="AK16" s="31">
        <f t="shared" si="6"/>
        <v>5410407319.6061516</v>
      </c>
      <c r="AL16" s="19"/>
      <c r="AM16" s="19">
        <f t="shared" ca="1" si="0"/>
        <v>6.516644757419901E-2</v>
      </c>
      <c r="AN16" s="19"/>
      <c r="AO16" s="32">
        <v>8441400000</v>
      </c>
      <c r="AP16" s="31">
        <f t="shared" si="1"/>
        <v>36885923167.652008</v>
      </c>
      <c r="AQ16" s="32">
        <v>4779600000</v>
      </c>
      <c r="AR16" s="31">
        <f t="shared" si="2"/>
        <v>15474748978.177338</v>
      </c>
      <c r="AS16" s="19"/>
      <c r="AT16" s="19"/>
      <c r="BB16" s="13">
        <v>167429841735.00198</v>
      </c>
      <c r="BC16" s="13">
        <f>[2]EUCAM_output!$AG13*10^9</f>
        <v>55787550791.610794</v>
      </c>
      <c r="BD16" s="19">
        <f t="shared" si="3"/>
        <v>-9.6849893812499629E-2</v>
      </c>
      <c r="BN16" s="19"/>
      <c r="BO16" s="48"/>
      <c r="BP16" s="32"/>
      <c r="BQ16" s="32"/>
      <c r="BR16" s="25"/>
      <c r="BS16" s="25"/>
      <c r="BT16" s="25"/>
      <c r="BU16" s="19"/>
      <c r="BV16" s="19"/>
      <c r="BW16" s="32"/>
      <c r="BX16" s="32"/>
      <c r="BY16" s="25"/>
      <c r="BZ16" s="25"/>
      <c r="CA16" s="19"/>
      <c r="CB16" s="19"/>
      <c r="CC16" s="32"/>
      <c r="CD16" s="19"/>
      <c r="CE16" s="32"/>
      <c r="CF16" s="19"/>
      <c r="CG16" s="32"/>
      <c r="CH16" s="32" cm="1">
        <f t="array" aca="1" ref="CH16" ca="1">INDEX([1]Sheet1!$C$6:$CY$72,MATCH($A16,[1]Sheet1!$A$6:$A$72,0),MATCH(MID(CELL("filename",O15),FIND("]",CELL("filename",O15))+1,255) &amp; CH$1,[1]Sheet1!$C$1:$CY$1 &amp; [1]Sheet1!$C$3:$CY$3,0))</f>
        <v>2364020000</v>
      </c>
      <c r="CI16" s="32"/>
      <c r="CJ16" s="32"/>
      <c r="CK16" s="32"/>
      <c r="CL16" s="19"/>
      <c r="DK16" s="19"/>
      <c r="DL16" s="48"/>
      <c r="DM16" s="25"/>
      <c r="DN16" s="25"/>
      <c r="DQ16" s="48">
        <v>1.11805</v>
      </c>
      <c r="DR16" s="48" cm="1">
        <f t="array" aca="1" ref="DR16" ca="1">INDEX([1]Sheet1!$C$6:$CY$72,MATCH($A16,[1]Sheet1!$A$6:$A$72,0),MATCH(MID(CELL("filename",AZ15),FIND("]",CELL("filename",AZ15))+1,255) &amp; DR$1,[1]Sheet1!$C$1:$CY$1 &amp; [1]Sheet1!$C$3:$CY$3,0))</f>
        <v>0</v>
      </c>
      <c r="DS16" s="48" cm="1">
        <f t="array" aca="1" ref="DS16" ca="1">INDEX([1]Sheet1!$C$6:$CY$72,MATCH($A16,[1]Sheet1!$A$6:$A$72,0),MATCH(MID(CELL("filename",BA15),FIND("]",CELL("filename",BA15))+1,255) &amp; DS$1,[1]Sheet1!$C$1:$CY$1 &amp; [1]Sheet1!$C$3:$CY$3,0))</f>
        <v>0</v>
      </c>
      <c r="DT16" s="25"/>
      <c r="DU16" s="48" cm="1">
        <f t="array" aca="1" ref="DU16" ca="1">INDEX([1]Sheet1!$C$6:$CY$72,MATCH($A16,[1]Sheet1!$A$6:$A$72,0),MATCH(MID(CELL("filename",BC15),FIND("]",CELL("filename",BC15))+1,255) &amp; DU$1,[1]Sheet1!$C$1:$CY$1 &amp; [1]Sheet1!$C$3:$CY$3,0))</f>
        <v>4.67</v>
      </c>
      <c r="DV16" s="17">
        <v>0.5</v>
      </c>
      <c r="DW16" s="14" t="e">
        <f>Euro_Area_Data!V13*10^9</f>
        <v>#N/A</v>
      </c>
      <c r="DX16" s="17">
        <v>1</v>
      </c>
      <c r="DY16" s="17">
        <v>0.5</v>
      </c>
      <c r="DZ16" s="48" cm="1">
        <f t="array" aca="1" ref="DZ16" ca="1">INDEX([1]Sheet1!$C$6:$CY$72,MATCH($A16,[1]Sheet1!$A$6:$A$72,0),MATCH(MID(CELL("filename",BH15),FIND("]",CELL("filename",BH15))+1,255) &amp; DZ$1,[1]Sheet1!$C$1:$CY$1 &amp; [1]Sheet1!$C$3:$CY$3,0))</f>
        <v>8.75</v>
      </c>
      <c r="EA16" s="17">
        <v>2</v>
      </c>
      <c r="EB16" s="14"/>
      <c r="EC16" s="14"/>
      <c r="ED16" s="14"/>
      <c r="EE16">
        <v>-5</v>
      </c>
      <c r="EH16" s="43">
        <v>0.75</v>
      </c>
      <c r="EI16" s="43">
        <v>0.05</v>
      </c>
      <c r="EJ16" s="43">
        <v>75</v>
      </c>
      <c r="EK16" s="14">
        <f t="shared" si="7"/>
        <v>13.600872159088237</v>
      </c>
      <c r="EN16" s="14">
        <f>[2]EUCAM_output!$AE13</f>
        <v>0.22885153129101801</v>
      </c>
    </row>
    <row r="17" spans="1:144" x14ac:dyDescent="0.3">
      <c r="A17" s="10">
        <v>1977</v>
      </c>
      <c r="B17" s="13">
        <f>[2]EUCAM_output!$E14*10^9</f>
        <v>173094173811.04221</v>
      </c>
      <c r="H17" s="14"/>
      <c r="I17" s="13">
        <f>[2]EUCAM_output!$W14*10^3</f>
        <v>5473782.4999999898</v>
      </c>
      <c r="K17" s="31">
        <f t="shared" si="4"/>
        <v>5473782.4999999898</v>
      </c>
      <c r="L17" s="14">
        <f>[2]EUCAM_output!$G14</f>
        <v>63.513009597391253</v>
      </c>
      <c r="O17" s="14">
        <f>[2]EUCAM_output!$H14</f>
        <v>63.379739738761486</v>
      </c>
      <c r="P17" s="28"/>
      <c r="Q17" s="19"/>
      <c r="R17" s="14">
        <f>[2]EUCAM_output!$L14</f>
        <v>1.6</v>
      </c>
      <c r="U17" s="14">
        <f>[2]EUCAM_output!$K14</f>
        <v>1.2879830000000001</v>
      </c>
      <c r="V17" s="14">
        <v>1.2879830000000001</v>
      </c>
      <c r="W17" s="14">
        <v>3.8175132106605281E-2</v>
      </c>
      <c r="X17" s="14">
        <v>1.7259586320446552E-2</v>
      </c>
      <c r="Y17" s="14">
        <f>[2]EUCAM_output!$AI14</f>
        <v>-1.267040384456399E-2</v>
      </c>
      <c r="Z17" s="14">
        <f>[2]EUCAM_output!$M14</f>
        <v>1906.526059</v>
      </c>
      <c r="AC17" s="14">
        <f>[2]EUCAM_output!$AL14</f>
        <v>1891.8695460093361</v>
      </c>
      <c r="AD17" s="13">
        <f>[2]EUCAM_output!$T14*10^9</f>
        <v>500557774363.70197</v>
      </c>
      <c r="AE17" s="30"/>
      <c r="AF17" s="30"/>
      <c r="AG17" s="19"/>
      <c r="AH17" s="19"/>
      <c r="AI17" s="31">
        <f t="shared" ca="1" si="5"/>
        <v>10649621395.089821</v>
      </c>
      <c r="AJ17" s="32">
        <v>1462370000</v>
      </c>
      <c r="AK17" s="31">
        <f t="shared" si="6"/>
        <v>5712640705.8732367</v>
      </c>
      <c r="AL17" s="19"/>
      <c r="AM17" s="19">
        <f t="shared" ca="1" si="0"/>
        <v>6.516644757419901E-2</v>
      </c>
      <c r="AN17" s="19"/>
      <c r="AO17" s="32">
        <v>10345100000</v>
      </c>
      <c r="AP17" s="31">
        <f t="shared" si="1"/>
        <v>40412371264.679405</v>
      </c>
      <c r="AQ17" s="32">
        <v>5262200000</v>
      </c>
      <c r="AR17" s="31">
        <f t="shared" si="2"/>
        <v>14843756049.015162</v>
      </c>
      <c r="AS17" s="19"/>
      <c r="AT17" s="19"/>
      <c r="BB17" s="13">
        <v>175935237322.15799</v>
      </c>
      <c r="BC17" s="13">
        <f>[2]EUCAM_output!$AG14*10^9</f>
        <v>61669109497.2705</v>
      </c>
      <c r="BD17" s="19">
        <f t="shared" si="3"/>
        <v>1.6413397681525796</v>
      </c>
      <c r="BN17" s="19"/>
      <c r="BO17" s="48"/>
      <c r="BP17" s="32"/>
      <c r="BQ17" s="32"/>
      <c r="BR17" s="25"/>
      <c r="BS17" s="25"/>
      <c r="BT17" s="25"/>
      <c r="BU17" s="19"/>
      <c r="BV17" s="19"/>
      <c r="BW17" s="32"/>
      <c r="BX17" s="32"/>
      <c r="BY17" s="25"/>
      <c r="BZ17" s="25"/>
      <c r="CA17" s="19"/>
      <c r="CB17" s="19"/>
      <c r="CC17" s="32"/>
      <c r="CD17" s="19"/>
      <c r="CE17" s="32"/>
      <c r="CF17" s="19"/>
      <c r="CG17" s="32"/>
      <c r="CH17" s="32" cm="1">
        <f t="array" aca="1" ref="CH17" ca="1">INDEX([1]Sheet1!$C$6:$CY$72,MATCH($A17,[1]Sheet1!$A$6:$A$72,0),MATCH(MID(CELL("filename",O16),FIND("]",CELL("filename",O16))+1,255) &amp; CH$1,[1]Sheet1!$C$1:$CY$1 &amp; [1]Sheet1!$C$3:$CY$3,0))</f>
        <v>2726180000</v>
      </c>
      <c r="CI17" s="32"/>
      <c r="CJ17" s="32"/>
      <c r="CK17" s="32"/>
      <c r="CL17" s="19"/>
      <c r="DK17" s="19"/>
      <c r="DL17" s="48"/>
      <c r="DM17" s="25"/>
      <c r="DN17" s="25"/>
      <c r="DQ17" s="48">
        <v>1.1411199999999999</v>
      </c>
      <c r="DR17" s="48" cm="1">
        <f t="array" aca="1" ref="DR17" ca="1">INDEX([1]Sheet1!$C$6:$CY$72,MATCH($A17,[1]Sheet1!$A$6:$A$72,0),MATCH(MID(CELL("filename",AZ16),FIND("]",CELL("filename",AZ16))+1,255) &amp; DR$1,[1]Sheet1!$C$1:$CY$1 &amp; [1]Sheet1!$C$3:$CY$3,0))</f>
        <v>0</v>
      </c>
      <c r="DS17" s="48" cm="1">
        <f t="array" aca="1" ref="DS17" ca="1">INDEX([1]Sheet1!$C$6:$CY$72,MATCH($A17,[1]Sheet1!$A$6:$A$72,0),MATCH(MID(CELL("filename",BA16),FIND("]",CELL("filename",BA16))+1,255) &amp; DS$1,[1]Sheet1!$C$1:$CY$1 &amp; [1]Sheet1!$C$3:$CY$3,0))</f>
        <v>0</v>
      </c>
      <c r="DT17" s="25"/>
      <c r="DU17" s="48" cm="1">
        <f t="array" aca="1" ref="DU17" ca="1">INDEX([1]Sheet1!$C$6:$CY$72,MATCH($A17,[1]Sheet1!$A$6:$A$72,0),MATCH(MID(CELL("filename",BC16),FIND("]",CELL("filename",BC16))+1,255) &amp; DU$1,[1]Sheet1!$C$1:$CY$1 &amp; [1]Sheet1!$C$3:$CY$3,0))</f>
        <v>7.49</v>
      </c>
      <c r="DV17" s="17">
        <v>0.5</v>
      </c>
      <c r="DW17" s="14" t="e">
        <f>Euro_Area_Data!V14*10^9</f>
        <v>#N/A</v>
      </c>
      <c r="DX17" s="17">
        <v>1</v>
      </c>
      <c r="DY17" s="17">
        <v>0.5</v>
      </c>
      <c r="DZ17" s="48" cm="1">
        <f t="array" aca="1" ref="DZ17" ca="1">INDEX([1]Sheet1!$C$6:$CY$72,MATCH($A17,[1]Sheet1!$A$6:$A$72,0),MATCH(MID(CELL("filename",BH16),FIND("]",CELL("filename",BH16))+1,255) &amp; DZ$1,[1]Sheet1!$C$1:$CY$1 &amp; [1]Sheet1!$C$3:$CY$3,0))</f>
        <v>8.73</v>
      </c>
      <c r="EA17" s="17">
        <v>2</v>
      </c>
      <c r="EB17" s="14"/>
      <c r="EC17" s="14"/>
      <c r="ED17" s="14"/>
      <c r="EE17">
        <v>-5</v>
      </c>
      <c r="EH17" s="43">
        <v>0.75</v>
      </c>
      <c r="EI17" s="43">
        <v>0.05</v>
      </c>
      <c r="EJ17" s="43">
        <v>75</v>
      </c>
      <c r="EK17" s="14">
        <f t="shared" si="7"/>
        <v>11.857867677703426</v>
      </c>
      <c r="EN17" s="14">
        <f>[2]EUCAM_output!$AE14</f>
        <v>0.25598844304990498</v>
      </c>
    </row>
    <row r="18" spans="1:144" x14ac:dyDescent="0.3">
      <c r="A18" s="10">
        <v>1978</v>
      </c>
      <c r="B18" s="13">
        <f>[2]EUCAM_output!$E15*10^9</f>
        <v>177587265487.53711</v>
      </c>
      <c r="H18" s="14"/>
      <c r="I18" s="13">
        <f>[2]EUCAM_output!$W15*10^3</f>
        <v>5503677.5</v>
      </c>
      <c r="K18" s="31">
        <f t="shared" si="4"/>
        <v>5503677.5</v>
      </c>
      <c r="L18" s="14">
        <f>[2]EUCAM_output!$G15</f>
        <v>63.48437741426573</v>
      </c>
      <c r="O18" s="14">
        <f>[2]EUCAM_output!$H15</f>
        <v>63.478352799843073</v>
      </c>
      <c r="P18" s="28"/>
      <c r="Q18" s="19"/>
      <c r="R18" s="14">
        <f>[2]EUCAM_output!$L15</f>
        <v>1.6</v>
      </c>
      <c r="U18" s="14">
        <f>[2]EUCAM_output!$K15</f>
        <v>1.4832320000000001</v>
      </c>
      <c r="V18" s="14">
        <v>1.4832320000000001</v>
      </c>
      <c r="W18" s="14">
        <v>-7.0792551638957368E-3</v>
      </c>
      <c r="X18" s="14">
        <v>-6.6571969088258243E-4</v>
      </c>
      <c r="Y18" s="14">
        <f>[2]EUCAM_output!$AI15</f>
        <v>3.9706106220666901E-3</v>
      </c>
      <c r="Z18" s="14">
        <f>[2]EUCAM_output!$M15</f>
        <v>1844.220362</v>
      </c>
      <c r="AC18" s="14">
        <f>[2]EUCAM_output!$AL15</f>
        <v>1879.029748050142</v>
      </c>
      <c r="AD18" s="13">
        <f>[2]EUCAM_output!$T15*10^9</f>
        <v>517875292600.77301</v>
      </c>
      <c r="AE18" s="30"/>
      <c r="AF18" s="30"/>
      <c r="AG18" s="19"/>
      <c r="AH18" s="19"/>
      <c r="AI18" s="31">
        <f t="shared" ca="1" si="5"/>
        <v>11076404993.879515</v>
      </c>
      <c r="AJ18" s="32">
        <v>1637250000</v>
      </c>
      <c r="AK18" s="31">
        <f t="shared" si="6"/>
        <v>5913047642.6607924</v>
      </c>
      <c r="AL18" s="19"/>
      <c r="AM18" s="19">
        <f t="shared" ca="1" si="0"/>
        <v>6.516644757419901E-2</v>
      </c>
      <c r="AN18" s="19"/>
      <c r="AO18" s="32">
        <v>10123000000</v>
      </c>
      <c r="AP18" s="31">
        <f t="shared" si="1"/>
        <v>36559951923.441864</v>
      </c>
      <c r="AQ18" s="32">
        <v>6031500000</v>
      </c>
      <c r="AR18" s="31">
        <f t="shared" si="2"/>
        <v>15870153980.004389</v>
      </c>
      <c r="AS18" s="19"/>
      <c r="AT18" s="19"/>
      <c r="BB18" s="13">
        <v>175564631258.43298</v>
      </c>
      <c r="BC18" s="13">
        <f>[2]EUCAM_output!$AG15*10^9</f>
        <v>65227259180.252007</v>
      </c>
      <c r="BD18" s="19">
        <f t="shared" si="3"/>
        <v>-1.1389522911743197</v>
      </c>
      <c r="BN18" s="19"/>
      <c r="BO18" s="48"/>
      <c r="BP18" s="32"/>
      <c r="BQ18" s="32"/>
      <c r="BR18" s="25"/>
      <c r="BS18" s="25"/>
      <c r="BT18" s="25"/>
      <c r="BU18" s="19"/>
      <c r="BV18" s="19"/>
      <c r="BW18" s="32"/>
      <c r="BX18" s="32"/>
      <c r="BY18" s="25"/>
      <c r="BZ18" s="25"/>
      <c r="CA18" s="19"/>
      <c r="CB18" s="19"/>
      <c r="CC18" s="32"/>
      <c r="CD18" s="19"/>
      <c r="CE18" s="32"/>
      <c r="CF18" s="19"/>
      <c r="CG18" s="32"/>
      <c r="CH18" s="32" cm="1">
        <f t="array" aca="1" ref="CH18" ca="1">INDEX([1]Sheet1!$C$6:$CY$72,MATCH($A18,[1]Sheet1!$A$6:$A$72,0),MATCH(MID(CELL("filename",O17),FIND("]",CELL("filename",O17))+1,255) &amp; CH$1,[1]Sheet1!$C$1:$CY$1 &amp; [1]Sheet1!$C$3:$CY$3,0))</f>
        <v>3066920000</v>
      </c>
      <c r="CI18" s="32"/>
      <c r="CJ18" s="32"/>
      <c r="CK18" s="32"/>
      <c r="CL18" s="19"/>
      <c r="DK18" s="19"/>
      <c r="DL18" s="48"/>
      <c r="DM18" s="25"/>
      <c r="DN18" s="25"/>
      <c r="DQ18" s="48">
        <v>1.2741</v>
      </c>
      <c r="DR18" s="48" cm="1">
        <f t="array" aca="1" ref="DR18" ca="1">INDEX([1]Sheet1!$C$6:$CY$72,MATCH($A18,[1]Sheet1!$A$6:$A$72,0),MATCH(MID(CELL("filename",AZ17),FIND("]",CELL("filename",AZ17))+1,255) &amp; DR$1,[1]Sheet1!$C$1:$CY$1 &amp; [1]Sheet1!$C$3:$CY$3,0))</f>
        <v>0</v>
      </c>
      <c r="DS18" s="48" cm="1">
        <f t="array" aca="1" ref="DS18" ca="1">INDEX([1]Sheet1!$C$6:$CY$72,MATCH($A18,[1]Sheet1!$A$6:$A$72,0),MATCH(MID(CELL("filename",BA17),FIND("]",CELL("filename",BA17))+1,255) &amp; DS$1,[1]Sheet1!$C$1:$CY$1 &amp; [1]Sheet1!$C$3:$CY$3,0))</f>
        <v>0</v>
      </c>
      <c r="DT18" s="25"/>
      <c r="DU18" s="48" cm="1">
        <f t="array" aca="1" ref="DU18" ca="1">INDEX([1]Sheet1!$C$6:$CY$72,MATCH($A18,[1]Sheet1!$A$6:$A$72,0),MATCH(MID(CELL("filename",BC17),FIND("]",CELL("filename",BC17))+1,255) &amp; DU$1,[1]Sheet1!$C$1:$CY$1 &amp; [1]Sheet1!$C$3:$CY$3,0))</f>
        <v>6.44</v>
      </c>
      <c r="DV18" s="17">
        <v>0.5</v>
      </c>
      <c r="DW18" s="14" t="e">
        <f>Euro_Area_Data!V15*10^9</f>
        <v>#N/A</v>
      </c>
      <c r="DX18" s="17">
        <v>1</v>
      </c>
      <c r="DY18" s="17">
        <v>0.5</v>
      </c>
      <c r="DZ18" s="48" cm="1">
        <f t="array" aca="1" ref="DZ18" ca="1">INDEX([1]Sheet1!$C$6:$CY$72,MATCH($A18,[1]Sheet1!$A$6:$A$72,0),MATCH(MID(CELL("filename",BH17),FIND("]",CELL("filename",BH17))+1,255) &amp; DZ$1,[1]Sheet1!$C$1:$CY$1 &amp; [1]Sheet1!$C$3:$CY$3,0))</f>
        <v>8.2100000000000009</v>
      </c>
      <c r="EA18" s="17">
        <v>2</v>
      </c>
      <c r="EB18" s="14"/>
      <c r="EC18" s="14"/>
      <c r="ED18" s="14"/>
      <c r="EE18">
        <v>-5</v>
      </c>
      <c r="EH18" s="43">
        <v>0.75</v>
      </c>
      <c r="EI18" s="43">
        <v>0.05</v>
      </c>
      <c r="EJ18" s="43">
        <v>75</v>
      </c>
      <c r="EK18" s="14">
        <f t="shared" si="7"/>
        <v>8.1641301238059043</v>
      </c>
      <c r="EN18" s="14">
        <f>[2]EUCAM_output!$AE15</f>
        <v>0.27688767264240399</v>
      </c>
    </row>
    <row r="19" spans="1:144" x14ac:dyDescent="0.3">
      <c r="A19" s="10">
        <v>1979</v>
      </c>
      <c r="B19" s="13">
        <f>[2]EUCAM_output!$E16*10^9</f>
        <v>181899284895.12189</v>
      </c>
      <c r="H19" s="14"/>
      <c r="I19" s="13">
        <f>[2]EUCAM_output!$W16*10^3</f>
        <v>5529061.5</v>
      </c>
      <c r="K19" s="31">
        <f t="shared" si="4"/>
        <v>5529061.5</v>
      </c>
      <c r="L19" s="14">
        <f>[2]EUCAM_output!$G16</f>
        <v>63.397317333930317</v>
      </c>
      <c r="O19" s="14">
        <f>[2]EUCAM_output!$H16</f>
        <v>63.49997991733791</v>
      </c>
      <c r="P19" s="28"/>
      <c r="Q19" s="19"/>
      <c r="R19" s="14">
        <f>[2]EUCAM_output!$L16</f>
        <v>1.5</v>
      </c>
      <c r="U19" s="14">
        <f>[2]EUCAM_output!$K16</f>
        <v>1.718097</v>
      </c>
      <c r="V19" s="14">
        <v>1.718097</v>
      </c>
      <c r="W19" s="14">
        <v>4.9104008237704333E-2</v>
      </c>
      <c r="X19" s="14">
        <v>-1.2483011731259097E-3</v>
      </c>
      <c r="Y19" s="14">
        <f>[2]EUCAM_output!$AI16</f>
        <v>-2.7839251663372991E-2</v>
      </c>
      <c r="Z19" s="14">
        <f>[2]EUCAM_output!$M16</f>
        <v>1878.0632660000001</v>
      </c>
      <c r="AC19" s="14">
        <f>[2]EUCAM_output!$AL16</f>
        <v>1867.4504085464309</v>
      </c>
      <c r="AD19" s="13">
        <f>[2]EUCAM_output!$T16*10^9</f>
        <v>536910119110.745</v>
      </c>
      <c r="AE19" s="30"/>
      <c r="AF19" s="30"/>
      <c r="AG19" s="19"/>
      <c r="AH19" s="19"/>
      <c r="AI19" s="31">
        <f t="shared" ca="1" si="5"/>
        <v>10825330089.182125</v>
      </c>
      <c r="AJ19" s="32">
        <v>1805310000</v>
      </c>
      <c r="AK19" s="31">
        <f t="shared" si="6"/>
        <v>6210085403.2905674</v>
      </c>
      <c r="AL19" s="19"/>
      <c r="AM19" s="19">
        <f t="shared" ca="1" si="0"/>
        <v>6.516644757419901E-2</v>
      </c>
      <c r="AN19" s="19"/>
      <c r="AO19" s="32">
        <v>11539900000</v>
      </c>
      <c r="AP19" s="31">
        <f t="shared" si="1"/>
        <v>39696099033.092827</v>
      </c>
      <c r="AQ19" s="32">
        <v>7244100000</v>
      </c>
      <c r="AR19" s="31">
        <f t="shared" si="2"/>
        <v>18708892317.974586</v>
      </c>
      <c r="AS19" s="19"/>
      <c r="AT19" s="19"/>
      <c r="BB19" s="13">
        <v>184969092720.61899</v>
      </c>
      <c r="BC19" s="13">
        <f>[2]EUCAM_output!$AG16*10^9</f>
        <v>71548735635.308701</v>
      </c>
      <c r="BD19" s="19">
        <f t="shared" si="3"/>
        <v>1.6876415029707608</v>
      </c>
      <c r="BN19" s="19"/>
      <c r="BO19" s="48"/>
      <c r="BP19" s="32"/>
      <c r="BQ19" s="32"/>
      <c r="BR19" s="25"/>
      <c r="BS19" s="25"/>
      <c r="BT19" s="25"/>
      <c r="BU19" s="19"/>
      <c r="BV19" s="19"/>
      <c r="BW19" s="32"/>
      <c r="BX19" s="32"/>
      <c r="BY19" s="25"/>
      <c r="BZ19" s="25"/>
      <c r="CA19" s="19"/>
      <c r="CB19" s="19"/>
      <c r="CC19" s="32"/>
      <c r="CD19" s="19"/>
      <c r="CE19" s="32"/>
      <c r="CF19" s="19"/>
      <c r="CG19" s="32"/>
      <c r="CH19" s="32" cm="1">
        <f t="array" aca="1" ref="CH19" ca="1">INDEX([1]Sheet1!$C$6:$CY$72,MATCH($A19,[1]Sheet1!$A$6:$A$72,0),MATCH(MID(CELL("filename",O18),FIND("]",CELL("filename",O18))+1,255) &amp; CH$1,[1]Sheet1!$C$1:$CY$1 &amp; [1]Sheet1!$C$3:$CY$3,0))</f>
        <v>3146990000</v>
      </c>
      <c r="CI19" s="32"/>
      <c r="CJ19" s="32"/>
      <c r="CK19" s="32"/>
      <c r="CL19" s="19"/>
      <c r="DK19" s="19"/>
      <c r="DL19" s="48"/>
      <c r="DM19" s="25"/>
      <c r="DN19" s="25"/>
      <c r="DQ19" s="48">
        <v>1.3704700000000001</v>
      </c>
      <c r="DR19" s="48" cm="1">
        <f t="array" aca="1" ref="DR19" ca="1">INDEX([1]Sheet1!$C$6:$CY$72,MATCH($A19,[1]Sheet1!$A$6:$A$72,0),MATCH(MID(CELL("filename",AZ18),FIND("]",CELL("filename",AZ18))+1,255) &amp; DR$1,[1]Sheet1!$C$1:$CY$1 &amp; [1]Sheet1!$C$3:$CY$3,0))</f>
        <v>0</v>
      </c>
      <c r="DS19" s="48" cm="1">
        <f t="array" aca="1" ref="DS19" ca="1">INDEX([1]Sheet1!$C$6:$CY$72,MATCH($A19,[1]Sheet1!$A$6:$A$72,0),MATCH(MID(CELL("filename",BA18),FIND("]",CELL("filename",BA18))+1,255) &amp; DS$1,[1]Sheet1!$C$1:$CY$1 &amp; [1]Sheet1!$C$3:$CY$3,0))</f>
        <v>0</v>
      </c>
      <c r="DT19" s="25"/>
      <c r="DU19" s="48" cm="1">
        <f t="array" aca="1" ref="DU19" ca="1">INDEX([1]Sheet1!$C$6:$CY$72,MATCH($A19,[1]Sheet1!$A$6:$A$72,0),MATCH(MID(CELL("filename",BC18),FIND("]",CELL("filename",BC18))+1,255) &amp; DU$1,[1]Sheet1!$C$1:$CY$1 &amp; [1]Sheet1!$C$3:$CY$3,0))</f>
        <v>5.6</v>
      </c>
      <c r="DV19" s="17">
        <v>0.5</v>
      </c>
      <c r="DW19" s="14" t="e">
        <f>Euro_Area_Data!V16*10^9</f>
        <v>#N/A</v>
      </c>
      <c r="DX19" s="17">
        <v>1</v>
      </c>
      <c r="DY19" s="17">
        <v>0.5</v>
      </c>
      <c r="DZ19" s="48" cm="1">
        <f t="array" aca="1" ref="DZ19" ca="1">INDEX([1]Sheet1!$C$6:$CY$72,MATCH($A19,[1]Sheet1!$A$6:$A$72,0),MATCH(MID(CELL("filename",BH18),FIND("]",CELL("filename",BH18))+1,255) &amp; DZ$1,[1]Sheet1!$C$1:$CY$1 &amp; [1]Sheet1!$C$3:$CY$3,0))</f>
        <v>7.96</v>
      </c>
      <c r="EA19" s="17">
        <v>2</v>
      </c>
      <c r="EB19" s="14"/>
      <c r="EC19" s="14"/>
      <c r="ED19" s="14"/>
      <c r="EE19">
        <v>-5</v>
      </c>
      <c r="EH19" s="43">
        <v>0.75</v>
      </c>
      <c r="EI19" s="43">
        <v>0.05</v>
      </c>
      <c r="EJ19" s="43">
        <v>75</v>
      </c>
      <c r="EK19" s="14">
        <f t="shared" si="7"/>
        <v>4.9906426691159957</v>
      </c>
      <c r="EN19" s="14">
        <f>[2]EUCAM_output!$AE16</f>
        <v>0.29070614697881803</v>
      </c>
    </row>
    <row r="20" spans="1:144" x14ac:dyDescent="0.3">
      <c r="A20" s="10">
        <v>1980</v>
      </c>
      <c r="B20" s="13">
        <f>[2]EUCAM_output!$E17*10^9</f>
        <v>186035687690.65411</v>
      </c>
      <c r="H20" s="14"/>
      <c r="I20" s="13">
        <f>[2]EUCAM_output!$W17*10^3</f>
        <v>5558769.5</v>
      </c>
      <c r="K20" s="31">
        <f t="shared" si="4"/>
        <v>5558769.5</v>
      </c>
      <c r="L20" s="14">
        <f>[2]EUCAM_output!$G17</f>
        <v>63.893411930388552</v>
      </c>
      <c r="O20" s="14">
        <f>[2]EUCAM_output!$H17</f>
        <v>63.433885697402793</v>
      </c>
      <c r="P20" s="28"/>
      <c r="Q20" s="19"/>
      <c r="R20" s="14">
        <f>[2]EUCAM_output!$L17</f>
        <v>1.9</v>
      </c>
      <c r="U20" s="14">
        <f>[2]EUCAM_output!$K17</f>
        <v>1.9929520000000001</v>
      </c>
      <c r="V20" s="14">
        <v>1.9929520000000001</v>
      </c>
      <c r="W20" s="14">
        <v>8.1152158021540188E-3</v>
      </c>
      <c r="X20" s="14">
        <v>3.3001137563699601E-3</v>
      </c>
      <c r="Y20" s="14">
        <f>[2]EUCAM_output!$AI17</f>
        <v>8.2111188796346029E-3</v>
      </c>
      <c r="Z20" s="14">
        <f>[2]EUCAM_output!$M17</f>
        <v>1880.2859639999999</v>
      </c>
      <c r="AC20" s="14">
        <f>[2]EUCAM_output!$AL17</f>
        <v>1856.178192703271</v>
      </c>
      <c r="AD20" s="13">
        <f>[2]EUCAM_output!$T17*10^9</f>
        <v>556595508302.28003</v>
      </c>
      <c r="AE20" s="30"/>
      <c r="AF20" s="30"/>
      <c r="AG20" s="19"/>
      <c r="AH20" s="19"/>
      <c r="AI20" s="31">
        <f t="shared" ca="1" si="5"/>
        <v>10333188816.747726</v>
      </c>
      <c r="AJ20" s="32">
        <v>2080830000.0000002</v>
      </c>
      <c r="AK20" s="31">
        <f t="shared" si="6"/>
        <v>6653281457.7805614</v>
      </c>
      <c r="AL20" s="19"/>
      <c r="AM20" s="19">
        <f t="shared" ca="1" si="0"/>
        <v>6.516644757419901E-2</v>
      </c>
      <c r="AN20" s="19"/>
      <c r="AO20" s="32">
        <v>13220800000</v>
      </c>
      <c r="AP20" s="31">
        <f t="shared" si="1"/>
        <v>42272412209.08255</v>
      </c>
      <c r="AQ20" s="32">
        <v>8005900000</v>
      </c>
      <c r="AR20" s="31">
        <f t="shared" si="2"/>
        <v>18944920232.336071</v>
      </c>
      <c r="AS20" s="19"/>
      <c r="AT20" s="19"/>
      <c r="BB20" s="13">
        <v>188171807876.88</v>
      </c>
      <c r="BC20" s="13">
        <f>[2]EUCAM_output!$AG17*10^9</f>
        <v>76849598080.9319</v>
      </c>
      <c r="BD20" s="19">
        <f t="shared" si="3"/>
        <v>1.1482314026639329</v>
      </c>
      <c r="BN20" s="19"/>
      <c r="BO20" s="48"/>
      <c r="BP20" s="32"/>
      <c r="BQ20" s="32"/>
      <c r="BR20" s="25"/>
      <c r="BS20" s="25"/>
      <c r="BT20" s="25"/>
      <c r="BU20" s="19"/>
      <c r="BV20" s="19"/>
      <c r="BW20" s="32"/>
      <c r="BX20" s="32"/>
      <c r="BY20" s="25"/>
      <c r="BZ20" s="25"/>
      <c r="CA20" s="19"/>
      <c r="CB20" s="19"/>
      <c r="CC20" s="32"/>
      <c r="CD20" s="19"/>
      <c r="CE20" s="32"/>
      <c r="CF20" s="19"/>
      <c r="CG20" s="32"/>
      <c r="CH20" s="32" cm="1">
        <f t="array" aca="1" ref="CH20" ca="1">INDEX([1]Sheet1!$C$6:$CY$72,MATCH($A20,[1]Sheet1!$A$6:$A$72,0),MATCH(MID(CELL("filename",O19),FIND("]",CELL("filename",O19))+1,255) &amp; CH$1,[1]Sheet1!$C$1:$CY$1 &amp; [1]Sheet1!$C$3:$CY$3,0))</f>
        <v>3231730000</v>
      </c>
      <c r="CI20" s="32"/>
      <c r="CJ20" s="32"/>
      <c r="CK20" s="32"/>
      <c r="CL20" s="19"/>
      <c r="DK20" s="19"/>
      <c r="DL20" s="48"/>
      <c r="DM20" s="25"/>
      <c r="DN20" s="25"/>
      <c r="DQ20" s="48">
        <v>1.3923300000000001</v>
      </c>
      <c r="DR20" s="48" cm="1">
        <f t="array" aca="1" ref="DR20" ca="1">INDEX([1]Sheet1!$C$6:$CY$72,MATCH($A20,[1]Sheet1!$A$6:$A$72,0),MATCH(MID(CELL("filename",AZ19),FIND("]",CELL("filename",AZ19))+1,255) &amp; DR$1,[1]Sheet1!$C$1:$CY$1 &amp; [1]Sheet1!$C$3:$CY$3,0))</f>
        <v>0</v>
      </c>
      <c r="DS20" s="48" cm="1">
        <f t="array" aca="1" ref="DS20" ca="1">INDEX([1]Sheet1!$C$6:$CY$72,MATCH($A20,[1]Sheet1!$A$6:$A$72,0),MATCH(MID(CELL("filename",BA19),FIND("]",CELL("filename",BA19))+1,255) &amp; DS$1,[1]Sheet1!$C$1:$CY$1 &amp; [1]Sheet1!$C$3:$CY$3,0))</f>
        <v>0</v>
      </c>
      <c r="DT20" s="25"/>
      <c r="DU20" s="48" cm="1">
        <f t="array" aca="1" ref="DU20" ca="1">INDEX([1]Sheet1!$C$6:$CY$72,MATCH($A20,[1]Sheet1!$A$6:$A$72,0),MATCH(MID(CELL("filename",BC19),FIND("]",CELL("filename",BC19))+1,255) &amp; DU$1,[1]Sheet1!$C$1:$CY$1 &amp; [1]Sheet1!$C$3:$CY$3,0))</f>
        <v>10.28</v>
      </c>
      <c r="DV20" s="17">
        <v>0.5</v>
      </c>
      <c r="DW20" s="14" t="e">
        <f>Euro_Area_Data!V17*10^9</f>
        <v>#N/A</v>
      </c>
      <c r="DX20" s="17">
        <v>1</v>
      </c>
      <c r="DY20" s="17">
        <v>0.5</v>
      </c>
      <c r="DZ20" s="48" cm="1">
        <f t="array" aca="1" ref="DZ20" ca="1">INDEX([1]Sheet1!$C$6:$CY$72,MATCH($A20,[1]Sheet1!$A$6:$A$72,0),MATCH(MID(CELL("filename",BH19),FIND("]",CELL("filename",BH19))+1,255) &amp; DZ$1,[1]Sheet1!$C$1:$CY$1 &amp; [1]Sheet1!$C$3:$CY$3,0))</f>
        <v>9.32</v>
      </c>
      <c r="EA20" s="17">
        <v>2</v>
      </c>
      <c r="EB20" s="14"/>
      <c r="EC20" s="14"/>
      <c r="ED20" s="14"/>
      <c r="EE20">
        <v>-5</v>
      </c>
      <c r="EH20" s="43">
        <v>0.75</v>
      </c>
      <c r="EI20" s="43">
        <v>0.05</v>
      </c>
      <c r="EJ20" s="43">
        <v>75</v>
      </c>
      <c r="EK20" s="14">
        <f t="shared" si="7"/>
        <v>7.5837032543547664</v>
      </c>
      <c r="EN20" s="14">
        <f>[2]EUCAM_output!$AE17</f>
        <v>0.31275243850786</v>
      </c>
    </row>
    <row r="21" spans="1:144" x14ac:dyDescent="0.3">
      <c r="A21" s="10">
        <v>1981</v>
      </c>
      <c r="B21" s="13">
        <f>[2]EUCAM_output!$E18*10^9</f>
        <v>189960679077.6059</v>
      </c>
      <c r="H21" s="14"/>
      <c r="I21" s="13">
        <f>[2]EUCAM_output!$W18*10^3</f>
        <v>5597305</v>
      </c>
      <c r="K21" s="31">
        <f t="shared" si="4"/>
        <v>5597305</v>
      </c>
      <c r="L21" s="14">
        <f>[2]EUCAM_output!$G18</f>
        <v>63.787437004436278</v>
      </c>
      <c r="O21" s="14">
        <f>[2]EUCAM_output!$H18</f>
        <v>63.259068487853703</v>
      </c>
      <c r="P21" s="28"/>
      <c r="Q21" s="19"/>
      <c r="R21" s="14">
        <f>[2]EUCAM_output!$L18</f>
        <v>2.8</v>
      </c>
      <c r="U21" s="14">
        <f>[2]EUCAM_output!$K18</f>
        <v>2.287865</v>
      </c>
      <c r="V21" s="14">
        <v>2.287865</v>
      </c>
      <c r="W21" s="14">
        <v>2.5274022208299218E-3</v>
      </c>
      <c r="X21" s="14">
        <v>6.7770490765144409E-3</v>
      </c>
      <c r="Y21" s="14">
        <f>[2]EUCAM_output!$AI18</f>
        <v>1.1638362194960899E-2</v>
      </c>
      <c r="Z21" s="14">
        <f>[2]EUCAM_output!$M18</f>
        <v>1813.967596</v>
      </c>
      <c r="AC21" s="14">
        <f>[2]EUCAM_output!$AL18</f>
        <v>1845.32105147109</v>
      </c>
      <c r="AD21" s="13">
        <f>[2]EUCAM_output!$T18*10^9</f>
        <v>575243795291.828</v>
      </c>
      <c r="AE21" s="30"/>
      <c r="AF21" s="30"/>
      <c r="AG21" s="19"/>
      <c r="AH21" s="19"/>
      <c r="AI21" s="31">
        <f t="shared" ca="1" si="5"/>
        <v>10042891014.788836</v>
      </c>
      <c r="AJ21" s="32">
        <v>2332710000</v>
      </c>
      <c r="AK21" s="31">
        <f t="shared" si="6"/>
        <v>6890602375.7108555</v>
      </c>
      <c r="AL21" s="19"/>
      <c r="AM21" s="19">
        <f t="shared" ca="1" si="0"/>
        <v>6.516644757419901E-2</v>
      </c>
      <c r="AN21" s="19"/>
      <c r="AO21" s="32">
        <v>14308300000</v>
      </c>
      <c r="AP21" s="31">
        <f t="shared" si="1"/>
        <v>42265350588.964607</v>
      </c>
      <c r="AQ21" s="32">
        <v>8732900000</v>
      </c>
      <c r="AR21" s="31">
        <f t="shared" si="2"/>
        <v>18905549519.229076</v>
      </c>
      <c r="AS21" s="19"/>
      <c r="AT21" s="19"/>
      <c r="BB21" s="13">
        <v>187900288027.776</v>
      </c>
      <c r="BC21" s="13">
        <f>[2]EUCAM_output!$AG18*10^9</f>
        <v>81892987218.169998</v>
      </c>
      <c r="BD21" s="19">
        <f t="shared" si="3"/>
        <v>-1.0846408108428323</v>
      </c>
      <c r="BN21" s="19"/>
      <c r="BO21" s="48"/>
      <c r="BP21" s="32"/>
      <c r="BQ21" s="32"/>
      <c r="BR21" s="25"/>
      <c r="BS21" s="25"/>
      <c r="BT21" s="25"/>
      <c r="BU21" s="19"/>
      <c r="BV21" s="19"/>
      <c r="BW21" s="32"/>
      <c r="BX21" s="32"/>
      <c r="BY21" s="25"/>
      <c r="BZ21" s="25"/>
      <c r="CA21" s="19"/>
      <c r="CB21" s="19"/>
      <c r="CC21" s="32"/>
      <c r="CD21" s="19"/>
      <c r="CE21" s="32"/>
      <c r="CF21" s="19"/>
      <c r="CG21" s="32"/>
      <c r="CH21" s="32" cm="1">
        <f t="array" aca="1" ref="CH21" ca="1">INDEX([1]Sheet1!$C$6:$CY$72,MATCH($A21,[1]Sheet1!$A$6:$A$72,0),MATCH(MID(CELL("filename",O20),FIND("]",CELL("filename",O20))+1,255) &amp; CH$1,[1]Sheet1!$C$1:$CY$1 &amp; [1]Sheet1!$C$3:$CY$3,0))</f>
        <v>3399870000</v>
      </c>
      <c r="CI21" s="32"/>
      <c r="CJ21" s="32"/>
      <c r="CK21" s="32"/>
      <c r="CL21" s="19"/>
      <c r="DK21" s="19"/>
      <c r="DL21" s="48"/>
      <c r="DM21" s="25"/>
      <c r="DN21" s="25"/>
      <c r="DQ21" s="48">
        <v>1.1164499999999999</v>
      </c>
      <c r="DR21" s="48" cm="1">
        <f t="array" aca="1" ref="DR21" ca="1">INDEX([1]Sheet1!$C$6:$CY$72,MATCH($A21,[1]Sheet1!$A$6:$A$72,0),MATCH(MID(CELL("filename",AZ20),FIND("]",CELL("filename",AZ20))+1,255) &amp; DR$1,[1]Sheet1!$C$1:$CY$1 &amp; [1]Sheet1!$C$3:$CY$3,0))</f>
        <v>0</v>
      </c>
      <c r="DS21" s="48" cm="1">
        <f t="array" aca="1" ref="DS21" ca="1">INDEX([1]Sheet1!$C$6:$CY$72,MATCH($A21,[1]Sheet1!$A$6:$A$72,0),MATCH(MID(CELL("filename",BA20),FIND("]",CELL("filename",BA20))+1,255) &amp; DS$1,[1]Sheet1!$C$1:$CY$1 &amp; [1]Sheet1!$C$3:$CY$3,0))</f>
        <v>0</v>
      </c>
      <c r="DT21" s="25"/>
      <c r="DU21" s="48" cm="1">
        <f t="array" aca="1" ref="DU21" ca="1">INDEX([1]Sheet1!$C$6:$CY$72,MATCH($A21,[1]Sheet1!$A$6:$A$72,0),MATCH(MID(CELL("filename",BC20),FIND("]",CELL("filename",BC20))+1,255) &amp; DU$1,[1]Sheet1!$C$1:$CY$1 &amp; [1]Sheet1!$C$3:$CY$3,0))</f>
        <v>11.37</v>
      </c>
      <c r="DV21" s="17">
        <v>0.5</v>
      </c>
      <c r="DW21" s="14" t="e">
        <f>Euro_Area_Data!V18*10^9</f>
        <v>#N/A</v>
      </c>
      <c r="DX21" s="17">
        <v>1</v>
      </c>
      <c r="DY21" s="17">
        <v>0.5</v>
      </c>
      <c r="DZ21" s="48" cm="1">
        <f t="array" aca="1" ref="DZ21" ca="1">INDEX([1]Sheet1!$C$6:$CY$72,MATCH($A21,[1]Sheet1!$A$6:$A$72,0),MATCH(MID(CELL("filename",BH20),FIND("]",CELL("filename",BH20))+1,255) &amp; DZ$1,[1]Sheet1!$C$1:$CY$1 &amp; [1]Sheet1!$C$3:$CY$3,0))</f>
        <v>10.61</v>
      </c>
      <c r="EA21" s="17">
        <v>2</v>
      </c>
      <c r="EB21" s="14"/>
      <c r="EC21" s="14"/>
      <c r="ED21" s="14"/>
      <c r="EE21">
        <v>-5</v>
      </c>
      <c r="EH21" s="43">
        <v>0.75</v>
      </c>
      <c r="EI21" s="43">
        <v>0.05</v>
      </c>
      <c r="EJ21" s="43">
        <v>75</v>
      </c>
      <c r="EK21" s="14">
        <f t="shared" si="7"/>
        <v>8.2437568489765969</v>
      </c>
      <c r="EN21" s="14">
        <f>[2]EUCAM_output!$AE18</f>
        <v>0.33853498907769303</v>
      </c>
    </row>
    <row r="22" spans="1:144" x14ac:dyDescent="0.3">
      <c r="A22" s="10">
        <v>1982</v>
      </c>
      <c r="B22" s="13">
        <f>[2]EUCAM_output!$E19*10^9</f>
        <v>193161567107.48819</v>
      </c>
      <c r="H22" s="14"/>
      <c r="I22" s="13">
        <f>[2]EUCAM_output!$W19*10^3</f>
        <v>5624240.4999999898</v>
      </c>
      <c r="K22" s="31">
        <f t="shared" si="4"/>
        <v>5624240.4999999898</v>
      </c>
      <c r="L22" s="14">
        <f>[2]EUCAM_output!$G19</f>
        <v>62.93944896863502</v>
      </c>
      <c r="O22" s="14">
        <f>[2]EUCAM_output!$H19</f>
        <v>63.000479259805218</v>
      </c>
      <c r="P22" s="28"/>
      <c r="Q22" s="19"/>
      <c r="R22" s="14">
        <f>[2]EUCAM_output!$L19</f>
        <v>3.3</v>
      </c>
      <c r="U22" s="14">
        <f>[2]EUCAM_output!$K19</f>
        <v>2.5667949999999999</v>
      </c>
      <c r="V22" s="14">
        <v>2.5667949999999999</v>
      </c>
      <c r="W22" s="14">
        <v>3.4225348255258137E-2</v>
      </c>
      <c r="X22" s="14">
        <v>1.0858453155947689E-2</v>
      </c>
      <c r="Y22" s="14">
        <f>[2]EUCAM_output!$AI19</f>
        <v>-1.792017616621E-2</v>
      </c>
      <c r="Z22" s="14">
        <f>[2]EUCAM_output!$M19</f>
        <v>1834.4331689999999</v>
      </c>
      <c r="AC22" s="14">
        <f>[2]EUCAM_output!$AL19</f>
        <v>1837.397712929986</v>
      </c>
      <c r="AD22" s="13">
        <f>[2]EUCAM_output!$T19*10^9</f>
        <v>588991704443.11597</v>
      </c>
      <c r="AE22" s="30"/>
      <c r="AF22" s="30"/>
      <c r="AG22" s="19"/>
      <c r="AH22" s="19"/>
      <c r="AI22" s="31">
        <f t="shared" ca="1" si="5"/>
        <v>9406694042.4920025</v>
      </c>
      <c r="AJ22" s="32">
        <v>2655420000</v>
      </c>
      <c r="AK22" s="31">
        <f t="shared" si="6"/>
        <v>7018151331.8631687</v>
      </c>
      <c r="AL22" s="19"/>
      <c r="AM22" s="19">
        <f t="shared" ca="1" si="0"/>
        <v>6.516644757419901E-2</v>
      </c>
      <c r="AN22" s="19"/>
      <c r="AO22" s="32">
        <v>14665400000</v>
      </c>
      <c r="AP22" s="31">
        <f t="shared" si="1"/>
        <v>38759968872.082802</v>
      </c>
      <c r="AQ22" s="32">
        <v>9812200000</v>
      </c>
      <c r="AR22" s="31">
        <f t="shared" si="2"/>
        <v>18915036072.957081</v>
      </c>
      <c r="AS22" s="19"/>
      <c r="AT22" s="19"/>
      <c r="BB22" s="13">
        <v>191679438153.92102</v>
      </c>
      <c r="BC22" s="13">
        <f>[2]EUCAM_output!$AG19*10^9</f>
        <v>88013883481.845093</v>
      </c>
      <c r="BD22" s="19">
        <f t="shared" si="3"/>
        <v>-0.76730012898601729</v>
      </c>
      <c r="BN22" s="19"/>
      <c r="BO22" s="48"/>
      <c r="BP22" s="32"/>
      <c r="BQ22" s="32"/>
      <c r="BR22" s="25"/>
      <c r="BS22" s="25"/>
      <c r="BT22" s="25"/>
      <c r="BU22" s="19"/>
      <c r="BV22" s="19"/>
      <c r="BW22" s="32"/>
      <c r="BX22" s="32"/>
      <c r="BY22" s="25"/>
      <c r="BZ22" s="25"/>
      <c r="CA22" s="19"/>
      <c r="CB22" s="19"/>
      <c r="CC22" s="32"/>
      <c r="CD22" s="19"/>
      <c r="CE22" s="32"/>
      <c r="CF22" s="19"/>
      <c r="CG22" s="32"/>
      <c r="CH22" s="32" cm="1">
        <f t="array" aca="1" ref="CH22" ca="1">INDEX([1]Sheet1!$C$6:$CY$72,MATCH($A22,[1]Sheet1!$A$6:$A$72,0),MATCH(MID(CELL("filename",O21),FIND("]",CELL("filename",O21))+1,255) &amp; CH$1,[1]Sheet1!$C$1:$CY$1 &amp; [1]Sheet1!$C$3:$CY$3,0))</f>
        <v>3559160000</v>
      </c>
      <c r="CI22" s="32"/>
      <c r="CJ22" s="32"/>
      <c r="CK22" s="32"/>
      <c r="CL22" s="19"/>
      <c r="DK22" s="19"/>
      <c r="DL22" s="48"/>
      <c r="DM22" s="25"/>
      <c r="DN22" s="25"/>
      <c r="DQ22" s="48">
        <v>0.979715</v>
      </c>
      <c r="DR22" s="48" cm="1">
        <f t="array" aca="1" ref="DR22" ca="1">INDEX([1]Sheet1!$C$6:$CY$72,MATCH($A22,[1]Sheet1!$A$6:$A$72,0),MATCH(MID(CELL("filename",AZ21),FIND("]",CELL("filename",AZ21))+1,255) &amp; DR$1,[1]Sheet1!$C$1:$CY$1 &amp; [1]Sheet1!$C$3:$CY$3,0))</f>
        <v>0</v>
      </c>
      <c r="DS22" s="48" cm="1">
        <f t="array" aca="1" ref="DS22" ca="1">INDEX([1]Sheet1!$C$6:$CY$72,MATCH($A22,[1]Sheet1!$A$6:$A$72,0),MATCH(MID(CELL("filename",BA21),FIND("]",CELL("filename",BA21))+1,255) &amp; DS$1,[1]Sheet1!$C$1:$CY$1 &amp; [1]Sheet1!$C$3:$CY$3,0))</f>
        <v>0</v>
      </c>
      <c r="DT22" s="25"/>
      <c r="DU22" s="48" cm="1">
        <f t="array" aca="1" ref="DU22" ca="1">INDEX([1]Sheet1!$C$6:$CY$72,MATCH($A22,[1]Sheet1!$A$6:$A$72,0),MATCH(MID(CELL("filename",BC21),FIND("]",CELL("filename",BC21))+1,255) &amp; DU$1,[1]Sheet1!$C$1:$CY$1 &amp; [1]Sheet1!$C$3:$CY$3,0))</f>
        <v>8.77</v>
      </c>
      <c r="DV22" s="17">
        <v>0.5</v>
      </c>
      <c r="DW22" s="14" t="e">
        <f>Euro_Area_Data!V19*10^9</f>
        <v>#N/A</v>
      </c>
      <c r="DX22" s="17">
        <v>1</v>
      </c>
      <c r="DY22" s="17">
        <v>0.5</v>
      </c>
      <c r="DZ22" s="48" cm="1">
        <f t="array" aca="1" ref="DZ22" ca="1">INDEX([1]Sheet1!$C$6:$CY$72,MATCH($A22,[1]Sheet1!$A$6:$A$72,0),MATCH(MID(CELL("filename",BH21),FIND("]",CELL("filename",BH21))+1,255) &amp; DZ$1,[1]Sheet1!$C$1:$CY$1 &amp; [1]Sheet1!$C$3:$CY$3,0))</f>
        <v>9.92</v>
      </c>
      <c r="EA22" s="17">
        <v>2</v>
      </c>
      <c r="EB22" s="14"/>
      <c r="EC22" s="14"/>
      <c r="ED22" s="14"/>
      <c r="EE22">
        <v>-5</v>
      </c>
      <c r="EH22" s="43">
        <v>0.75</v>
      </c>
      <c r="EI22" s="43">
        <v>0.05</v>
      </c>
      <c r="EJ22" s="43">
        <v>75</v>
      </c>
      <c r="EK22" s="14">
        <f t="shared" si="7"/>
        <v>11.765285466873316</v>
      </c>
      <c r="EN22" s="14">
        <f>[2]EUCAM_output!$AE19</f>
        <v>0.37836459694793201</v>
      </c>
    </row>
    <row r="23" spans="1:144" x14ac:dyDescent="0.3">
      <c r="A23" s="10">
        <v>1983</v>
      </c>
      <c r="B23" s="13">
        <f>[2]EUCAM_output!$E20*10^9</f>
        <v>196301332617.34302</v>
      </c>
      <c r="H23" s="14"/>
      <c r="I23" s="13">
        <f>[2]EUCAM_output!$W20*10^3</f>
        <v>5641143.9999999898</v>
      </c>
      <c r="K23" s="31">
        <f t="shared" si="4"/>
        <v>5641143.9999999898</v>
      </c>
      <c r="L23" s="14">
        <f>[2]EUCAM_output!$G20</f>
        <v>62.397840595326088</v>
      </c>
      <c r="O23" s="14">
        <f>[2]EUCAM_output!$H20</f>
        <v>62.735905836030192</v>
      </c>
      <c r="P23" s="28"/>
      <c r="Q23" s="19"/>
      <c r="R23" s="14">
        <f>[2]EUCAM_output!$L20</f>
        <v>3.4</v>
      </c>
      <c r="U23" s="14">
        <f>[2]EUCAM_output!$K20</f>
        <v>2.8171360000000001</v>
      </c>
      <c r="V23" s="14">
        <v>2.8171360000000001</v>
      </c>
      <c r="W23" s="14">
        <v>3.6628511206353576E-2</v>
      </c>
      <c r="X23" s="14">
        <v>8.2950663304486305E-3</v>
      </c>
      <c r="Y23" s="14">
        <f>[2]EUCAM_output!$AI20</f>
        <v>-1.5732149449287899E-2</v>
      </c>
      <c r="Z23" s="14">
        <f>[2]EUCAM_output!$M20</f>
        <v>1836.3197660000001</v>
      </c>
      <c r="AC23" s="14">
        <f>[2]EUCAM_output!$AL20</f>
        <v>1831.7915596129501</v>
      </c>
      <c r="AD23" s="13">
        <f>[2]EUCAM_output!$T20*10^9</f>
        <v>601961177484.92297</v>
      </c>
      <c r="AE23" s="30"/>
      <c r="AF23" s="30"/>
      <c r="AG23" s="19"/>
      <c r="AH23" s="19"/>
      <c r="AI23" s="31">
        <f t="shared" ca="1" si="5"/>
        <v>9283268714.4613781</v>
      </c>
      <c r="AJ23" s="32">
        <v>2890950000</v>
      </c>
      <c r="AK23" s="31">
        <f t="shared" si="6"/>
        <v>7061320278.4991236</v>
      </c>
      <c r="AL23" s="19"/>
      <c r="AM23" s="19">
        <f t="shared" ca="1" si="0"/>
        <v>6.516644757419901E-2</v>
      </c>
      <c r="AN23" s="19"/>
      <c r="AO23" s="32">
        <v>15785300000</v>
      </c>
      <c r="AP23" s="31">
        <f t="shared" si="1"/>
        <v>38556550266.241966</v>
      </c>
      <c r="AQ23" s="32">
        <v>10935500000</v>
      </c>
      <c r="AR23" s="31">
        <f t="shared" si="2"/>
        <v>19649300073.124794</v>
      </c>
      <c r="AS23" s="19"/>
      <c r="AT23" s="19"/>
      <c r="BB23" s="13">
        <v>197378232662.96201</v>
      </c>
      <c r="BC23" s="13">
        <f>[2]EUCAM_output!$AG20*10^9</f>
        <v>93778012700.648804</v>
      </c>
      <c r="BD23" s="19">
        <f t="shared" si="3"/>
        <v>0.54859538203860625</v>
      </c>
      <c r="BN23" s="19"/>
      <c r="BO23" s="48"/>
      <c r="BP23" s="32"/>
      <c r="BQ23" s="32"/>
      <c r="BR23" s="25"/>
      <c r="BS23" s="25"/>
      <c r="BT23" s="25"/>
      <c r="BU23" s="19"/>
      <c r="BV23" s="19"/>
      <c r="BW23" s="32"/>
      <c r="BX23" s="32"/>
      <c r="BY23" s="25"/>
      <c r="BZ23" s="25"/>
      <c r="CA23" s="19"/>
      <c r="CB23" s="19"/>
      <c r="CC23" s="32"/>
      <c r="CD23" s="19"/>
      <c r="CE23" s="32"/>
      <c r="CF23" s="19"/>
      <c r="CG23" s="32"/>
      <c r="CH23" s="32" cm="1">
        <f t="array" aca="1" ref="CH23" ca="1">INDEX([1]Sheet1!$C$6:$CY$72,MATCH($A23,[1]Sheet1!$A$6:$A$72,0),MATCH(MID(CELL("filename",O22),FIND("]",CELL("filename",O22))+1,255) &amp; CH$1,[1]Sheet1!$C$1:$CY$1 &amp; [1]Sheet1!$C$3:$CY$3,0))</f>
        <v>3800630000</v>
      </c>
      <c r="CI23" s="32"/>
      <c r="CJ23" s="32"/>
      <c r="CK23" s="32"/>
      <c r="CL23" s="19"/>
      <c r="DK23" s="19"/>
      <c r="DL23" s="48"/>
      <c r="DM23" s="25"/>
      <c r="DN23" s="25"/>
      <c r="DQ23" s="48">
        <v>0.89022000000000001</v>
      </c>
      <c r="DR23" s="48" cm="1">
        <f t="array" aca="1" ref="DR23" ca="1">INDEX([1]Sheet1!$C$6:$CY$72,MATCH($A23,[1]Sheet1!$A$6:$A$72,0),MATCH(MID(CELL("filename",AZ22),FIND("]",CELL("filename",AZ22))+1,255) &amp; DR$1,[1]Sheet1!$C$1:$CY$1 &amp; [1]Sheet1!$C$3:$CY$3,0))</f>
        <v>0</v>
      </c>
      <c r="DS23" s="48" cm="1">
        <f t="array" aca="1" ref="DS23" ca="1">INDEX([1]Sheet1!$C$6:$CY$72,MATCH($A23,[1]Sheet1!$A$6:$A$72,0),MATCH(MID(CELL("filename",BA22),FIND("]",CELL("filename",BA22))+1,255) &amp; DS$1,[1]Sheet1!$C$1:$CY$1 &amp; [1]Sheet1!$C$3:$CY$3,0))</f>
        <v>0</v>
      </c>
      <c r="DT23" s="25"/>
      <c r="DU23" s="48" cm="1">
        <f t="array" aca="1" ref="DU23" ca="1">INDEX([1]Sheet1!$C$6:$CY$72,MATCH($A23,[1]Sheet1!$A$6:$A$72,0),MATCH(MID(CELL("filename",BC22),FIND("]",CELL("filename",BC22))+1,255) &amp; DU$1,[1]Sheet1!$C$1:$CY$1 &amp; [1]Sheet1!$C$3:$CY$3,0))</f>
        <v>5.38</v>
      </c>
      <c r="DV23" s="17">
        <v>0.5</v>
      </c>
      <c r="DW23" s="14" t="e">
        <f>Euro_Area_Data!V20*10^9</f>
        <v>#N/A</v>
      </c>
      <c r="DX23" s="17">
        <v>1</v>
      </c>
      <c r="DY23" s="17">
        <v>0.5</v>
      </c>
      <c r="DZ23" s="48" cm="1">
        <f t="array" aca="1" ref="DZ23" ca="1">INDEX([1]Sheet1!$C$6:$CY$72,MATCH($A23,[1]Sheet1!$A$6:$A$72,0),MATCH(MID(CELL("filename",BH22),FIND("]",CELL("filename",BH22))+1,255) &amp; DZ$1,[1]Sheet1!$C$1:$CY$1 &amp; [1]Sheet1!$C$3:$CY$3,0))</f>
        <v>8.17</v>
      </c>
      <c r="EA23" s="17">
        <v>2</v>
      </c>
      <c r="EB23" s="14"/>
      <c r="EC23" s="14"/>
      <c r="ED23" s="14"/>
      <c r="EE23">
        <v>-5</v>
      </c>
      <c r="EH23" s="43">
        <v>0.75</v>
      </c>
      <c r="EI23" s="43">
        <v>0.05</v>
      </c>
      <c r="EJ23" s="43">
        <v>75</v>
      </c>
      <c r="EK23" s="14">
        <f t="shared" si="7"/>
        <v>8.2042145958227017</v>
      </c>
      <c r="EN23" s="14">
        <f>[2]EUCAM_output!$AE20</f>
        <v>0.40940644043615998</v>
      </c>
    </row>
    <row r="24" spans="1:144" x14ac:dyDescent="0.3">
      <c r="A24" s="10">
        <v>1984</v>
      </c>
      <c r="B24" s="13">
        <f>[2]EUCAM_output!$E21*10^9</f>
        <v>199698696595.84021</v>
      </c>
      <c r="H24" s="14"/>
      <c r="I24" s="13">
        <f>[2]EUCAM_output!$W21*10^3</f>
        <v>5665119.5</v>
      </c>
      <c r="K24" s="31">
        <f t="shared" si="4"/>
        <v>5665119.5</v>
      </c>
      <c r="L24" s="14">
        <f>[2]EUCAM_output!$G21</f>
        <v>62.144131491330143</v>
      </c>
      <c r="O24" s="14">
        <f>[2]EUCAM_output!$H21</f>
        <v>62.537033010184373</v>
      </c>
      <c r="P24" s="28"/>
      <c r="Q24" s="19"/>
      <c r="R24" s="14">
        <f>[2]EUCAM_output!$L21</f>
        <v>3.5</v>
      </c>
      <c r="U24" s="14">
        <f>[2]EUCAM_output!$K21</f>
        <v>3.0385819999999999</v>
      </c>
      <c r="V24" s="14">
        <v>3.0385819999999999</v>
      </c>
      <c r="W24" s="14">
        <v>1.3825397729929634E-3</v>
      </c>
      <c r="X24" s="14">
        <v>1.1431677107965665E-2</v>
      </c>
      <c r="Y24" s="14">
        <f>[2]EUCAM_output!$AI21</f>
        <v>8.9674192920168941E-3</v>
      </c>
      <c r="Z24" s="14">
        <f>[2]EUCAM_output!$M21</f>
        <v>1831.4417289999999</v>
      </c>
      <c r="AC24" s="14">
        <f>[2]EUCAM_output!$AL21</f>
        <v>1827.589519659972</v>
      </c>
      <c r="AD24" s="13">
        <f>[2]EUCAM_output!$T21*10^9</f>
        <v>614242584275.02905</v>
      </c>
      <c r="AE24" s="30"/>
      <c r="AF24" s="30"/>
      <c r="AG24" s="19"/>
      <c r="AH24" s="19"/>
      <c r="AI24" s="31">
        <f t="shared" ca="1" si="5"/>
        <v>9075589388.228466</v>
      </c>
      <c r="AJ24" s="32">
        <v>3044720000</v>
      </c>
      <c r="AK24" s="31">
        <f t="shared" si="6"/>
        <v>6982326898.0058107</v>
      </c>
      <c r="AL24" s="19"/>
      <c r="AM24" s="19">
        <f t="shared" ca="1" si="0"/>
        <v>6.516644757419901E-2</v>
      </c>
      <c r="AN24" s="19"/>
      <c r="AO24" s="32">
        <v>16474499999.999998</v>
      </c>
      <c r="AP24" s="31">
        <f t="shared" si="1"/>
        <v>37780270264.982231</v>
      </c>
      <c r="AQ24" s="32">
        <v>12583100000</v>
      </c>
      <c r="AR24" s="31">
        <f t="shared" si="2"/>
        <v>21873961230.392502</v>
      </c>
      <c r="AS24" s="19"/>
      <c r="AT24" s="19"/>
      <c r="BB24" s="13">
        <v>197479450201.83102</v>
      </c>
      <c r="BC24" s="13">
        <f>[2]EUCAM_output!$AG21*10^9</f>
        <v>98470280828.507904</v>
      </c>
      <c r="BD24" s="19">
        <f t="shared" si="3"/>
        <v>-1.1112973854309138</v>
      </c>
      <c r="BN24" s="19"/>
      <c r="BO24" s="48"/>
      <c r="BP24" s="32"/>
      <c r="BQ24" s="32"/>
      <c r="BR24" s="25"/>
      <c r="BS24" s="25"/>
      <c r="BT24" s="25"/>
      <c r="BU24" s="19"/>
      <c r="BV24" s="19"/>
      <c r="BW24" s="32"/>
      <c r="BX24" s="32"/>
      <c r="BY24" s="25"/>
      <c r="BZ24" s="25"/>
      <c r="CA24" s="19"/>
      <c r="CB24" s="19"/>
      <c r="CC24" s="32"/>
      <c r="CD24" s="19"/>
      <c r="CE24" s="32"/>
      <c r="CF24" s="19"/>
      <c r="CG24" s="32"/>
      <c r="CH24" s="32" cm="1">
        <f t="array" aca="1" ref="CH24" ca="1">INDEX([1]Sheet1!$C$6:$CY$72,MATCH($A24,[1]Sheet1!$A$6:$A$72,0),MATCH(MID(CELL("filename",O23),FIND("]",CELL("filename",O23))+1,255) &amp; CH$1,[1]Sheet1!$C$1:$CY$1 &amp; [1]Sheet1!$C$3:$CY$3,0))</f>
        <v>3957510000</v>
      </c>
      <c r="CI24" s="32"/>
      <c r="CJ24" s="32"/>
      <c r="CK24" s="32"/>
      <c r="CL24" s="19"/>
      <c r="DK24" s="19"/>
      <c r="DL24" s="48"/>
      <c r="DM24" s="25"/>
      <c r="DN24" s="25"/>
      <c r="DQ24" s="48">
        <v>0.78903400000000001</v>
      </c>
      <c r="DR24" s="48" cm="1">
        <f t="array" aca="1" ref="DR24" ca="1">INDEX([1]Sheet1!$C$6:$CY$72,MATCH($A24,[1]Sheet1!$A$6:$A$72,0),MATCH(MID(CELL("filename",AZ23),FIND("]",CELL("filename",AZ23))+1,255) &amp; DR$1,[1]Sheet1!$C$1:$CY$1 &amp; [1]Sheet1!$C$3:$CY$3,0))</f>
        <v>0</v>
      </c>
      <c r="DS24" s="48" cm="1">
        <f t="array" aca="1" ref="DS24" ca="1">INDEX([1]Sheet1!$C$6:$CY$72,MATCH($A24,[1]Sheet1!$A$6:$A$72,0),MATCH(MID(CELL("filename",BA23),FIND("]",CELL("filename",BA23))+1,255) &amp; DS$1,[1]Sheet1!$C$1:$CY$1 &amp; [1]Sheet1!$C$3:$CY$3,0))</f>
        <v>0</v>
      </c>
      <c r="DT24" s="25"/>
      <c r="DU24" s="48" cm="1">
        <f t="array" aca="1" ref="DU24" ca="1">INDEX([1]Sheet1!$C$6:$CY$72,MATCH($A24,[1]Sheet1!$A$6:$A$72,0),MATCH(MID(CELL("filename",BC23),FIND("]",CELL("filename",BC23))+1,255) &amp; DU$1,[1]Sheet1!$C$1:$CY$1 &amp; [1]Sheet1!$C$3:$CY$3,0))</f>
        <v>6.57</v>
      </c>
      <c r="DV24" s="17">
        <v>0.5</v>
      </c>
      <c r="DW24" s="14" t="e">
        <f>Euro_Area_Data!V21*10^9</f>
        <v>#N/A</v>
      </c>
      <c r="DX24" s="17">
        <v>1</v>
      </c>
      <c r="DY24" s="17">
        <v>0.5</v>
      </c>
      <c r="DZ24" s="48" cm="1">
        <f t="array" aca="1" ref="DZ24" ca="1">INDEX([1]Sheet1!$C$6:$CY$72,MATCH($A24,[1]Sheet1!$A$6:$A$72,0),MATCH(MID(CELL("filename",BH23),FIND("]",CELL("filename",BH23))+1,255) &amp; DZ$1,[1]Sheet1!$C$1:$CY$1 &amp; [1]Sheet1!$C$3:$CY$3,0))</f>
        <v>8.02</v>
      </c>
      <c r="EA24" s="17">
        <v>2</v>
      </c>
      <c r="EB24" s="14"/>
      <c r="EC24" s="14"/>
      <c r="ED24" s="14"/>
      <c r="EE24">
        <v>-5</v>
      </c>
      <c r="EH24" s="43">
        <v>0.75</v>
      </c>
      <c r="EI24" s="43">
        <v>0.05</v>
      </c>
      <c r="EJ24" s="43">
        <v>75</v>
      </c>
      <c r="EK24" s="14">
        <f t="shared" si="7"/>
        <v>6.5105217110734044</v>
      </c>
      <c r="EN24" s="14">
        <f>[2]EUCAM_output!$AE21</f>
        <v>0.43606093562728898</v>
      </c>
    </row>
    <row r="25" spans="1:144" x14ac:dyDescent="0.3">
      <c r="A25" s="10">
        <v>1985</v>
      </c>
      <c r="B25" s="13">
        <f>[2]EUCAM_output!$E22*10^9</f>
        <v>203717495064.9071</v>
      </c>
      <c r="H25" s="14"/>
      <c r="I25" s="13">
        <f>[2]EUCAM_output!$W22*10^3</f>
        <v>5685425</v>
      </c>
      <c r="K25" s="31">
        <f t="shared" si="4"/>
        <v>5685425</v>
      </c>
      <c r="L25" s="14">
        <f>[2]EUCAM_output!$G22</f>
        <v>62.295705079656173</v>
      </c>
      <c r="O25" s="14">
        <f>[2]EUCAM_output!$H22</f>
        <v>62.441739051853091</v>
      </c>
      <c r="P25" s="28"/>
      <c r="Q25" s="19"/>
      <c r="R25" s="14">
        <f>[2]EUCAM_output!$L22</f>
        <v>3.8</v>
      </c>
      <c r="U25" s="14">
        <f>[2]EUCAM_output!$K22</f>
        <v>3.2263459999999999</v>
      </c>
      <c r="V25" s="14">
        <v>3.2263459999999999</v>
      </c>
      <c r="W25" s="14">
        <v>2.2018242857167802E-2</v>
      </c>
      <c r="X25" s="14">
        <v>1.661043601934864E-2</v>
      </c>
      <c r="Y25" s="14">
        <f>[2]EUCAM_output!$AI22</f>
        <v>3.952904657641998E-4</v>
      </c>
      <c r="Z25" s="14">
        <f>[2]EUCAM_output!$M22</f>
        <v>1825.4808720000001</v>
      </c>
      <c r="AC25" s="14">
        <f>[2]EUCAM_output!$AL22</f>
        <v>1824.3313418497471</v>
      </c>
      <c r="AD25" s="13">
        <f>[2]EUCAM_output!$T22*10^9</f>
        <v>628509635092.28198</v>
      </c>
      <c r="AE25" s="30"/>
      <c r="AF25" s="30"/>
      <c r="AG25" s="19"/>
      <c r="AH25" s="19"/>
      <c r="AI25" s="31">
        <f t="shared" ca="1" si="5"/>
        <v>9001917450.544775</v>
      </c>
      <c r="AJ25" s="32">
        <v>3179630000</v>
      </c>
      <c r="AK25" s="31">
        <f t="shared" si="6"/>
        <v>7040422380.3958902</v>
      </c>
      <c r="AL25" s="19"/>
      <c r="AM25" s="19">
        <f t="shared" ca="1" si="0"/>
        <v>6.516644757419901E-2</v>
      </c>
      <c r="AN25" s="19"/>
      <c r="AO25" s="32">
        <v>18164500000</v>
      </c>
      <c r="AP25" s="31">
        <f t="shared" si="1"/>
        <v>40220325109.745834</v>
      </c>
      <c r="AQ25" s="32">
        <v>13836300000</v>
      </c>
      <c r="AR25" s="31">
        <f t="shared" si="2"/>
        <v>23596285721.449814</v>
      </c>
      <c r="AS25" s="19"/>
      <c r="AT25" s="19"/>
      <c r="BB25" s="13">
        <v>202413818797.01501</v>
      </c>
      <c r="BC25" s="13">
        <f>[2]EUCAM_output!$AG22*10^9</f>
        <v>103921311715.45599</v>
      </c>
      <c r="BD25" s="19">
        <f t="shared" si="3"/>
        <v>-0.63994320540644833</v>
      </c>
      <c r="BN25" s="19"/>
      <c r="BO25" s="48"/>
      <c r="BP25" s="32"/>
      <c r="BQ25" s="32"/>
      <c r="BR25" s="25"/>
      <c r="BS25" s="25"/>
      <c r="BT25" s="25"/>
      <c r="BU25" s="19"/>
      <c r="BV25" s="19"/>
      <c r="BW25" s="32"/>
      <c r="BX25" s="32"/>
      <c r="BY25" s="25"/>
      <c r="BZ25" s="25"/>
      <c r="CA25" s="19"/>
      <c r="CB25" s="19"/>
      <c r="CC25" s="32"/>
      <c r="CD25" s="19"/>
      <c r="CE25" s="32"/>
      <c r="CF25" s="19"/>
      <c r="CG25" s="32"/>
      <c r="CH25" s="32" cm="1">
        <f t="array" aca="1" ref="CH25" ca="1">INDEX([1]Sheet1!$C$6:$CY$72,MATCH($A25,[1]Sheet1!$A$6:$A$72,0),MATCH(MID(CELL("filename",O24),FIND("]",CELL("filename",O24))+1,255) &amp; CH$1,[1]Sheet1!$C$1:$CY$1 &amp; [1]Sheet1!$C$3:$CY$3,0))</f>
        <v>4065489999.9999995</v>
      </c>
      <c r="CI25" s="32"/>
      <c r="CJ25" s="32"/>
      <c r="CK25" s="32"/>
      <c r="CL25" s="19"/>
      <c r="DK25" s="19"/>
      <c r="DL25" s="48"/>
      <c r="DM25" s="25"/>
      <c r="DN25" s="25"/>
      <c r="DQ25" s="48">
        <v>0.76308799999999999</v>
      </c>
      <c r="DR25" s="48" cm="1">
        <f t="array" aca="1" ref="DR25" ca="1">INDEX([1]Sheet1!$C$6:$CY$72,MATCH($A25,[1]Sheet1!$A$6:$A$72,0),MATCH(MID(CELL("filename",AZ24),FIND("]",CELL("filename",AZ24))+1,255) &amp; DR$1,[1]Sheet1!$C$1:$CY$1 &amp; [1]Sheet1!$C$3:$CY$3,0))</f>
        <v>0</v>
      </c>
      <c r="DS25" s="48" cm="1">
        <f t="array" aca="1" ref="DS25" ca="1">INDEX([1]Sheet1!$C$6:$CY$72,MATCH($A25,[1]Sheet1!$A$6:$A$72,0),MATCH(MID(CELL("filename",BA24),FIND("]",CELL("filename",BA24))+1,255) &amp; DS$1,[1]Sheet1!$C$1:$CY$1 &amp; [1]Sheet1!$C$3:$CY$3,0))</f>
        <v>0</v>
      </c>
      <c r="DT25" s="25"/>
      <c r="DU25" s="48" cm="1">
        <f t="array" aca="1" ref="DU25" ca="1">INDEX([1]Sheet1!$C$6:$CY$72,MATCH($A25,[1]Sheet1!$A$6:$A$72,0),MATCH(MID(CELL("filename",BC24),FIND("]",CELL("filename",BC24))+1,255) &amp; DU$1,[1]Sheet1!$C$1:$CY$1 &amp; [1]Sheet1!$C$3:$CY$3,0))</f>
        <v>6.2</v>
      </c>
      <c r="DV25" s="17">
        <v>0.5</v>
      </c>
      <c r="DW25" s="14" t="e">
        <f>Euro_Area_Data!V22*10^9</f>
        <v>#N/A</v>
      </c>
      <c r="DX25" s="17">
        <v>1</v>
      </c>
      <c r="DY25" s="17">
        <v>0.5</v>
      </c>
      <c r="DZ25" s="48" cm="1">
        <f t="array" aca="1" ref="DZ25" ca="1">INDEX([1]Sheet1!$C$6:$CY$72,MATCH($A25,[1]Sheet1!$A$6:$A$72,0),MATCH(MID(CELL("filename",BH24),FIND("]",CELL("filename",BH24))+1,255) &amp; DZ$1,[1]Sheet1!$C$1:$CY$1 &amp; [1]Sheet1!$C$3:$CY$3,0))</f>
        <v>7.77</v>
      </c>
      <c r="EA25" s="17">
        <v>2</v>
      </c>
      <c r="EB25" s="14"/>
      <c r="EC25" s="14"/>
      <c r="ED25" s="14"/>
      <c r="EE25">
        <v>-5</v>
      </c>
      <c r="EH25" s="43">
        <v>0.75</v>
      </c>
      <c r="EI25" s="43">
        <v>0.05</v>
      </c>
      <c r="EJ25" s="43">
        <v>75</v>
      </c>
      <c r="EK25" s="14">
        <f t="shared" si="7"/>
        <v>3.5692160204100212</v>
      </c>
      <c r="EN25" s="14">
        <f>[2]EUCAM_output!$AE22</f>
        <v>0.45162489240044801</v>
      </c>
    </row>
    <row r="26" spans="1:144" x14ac:dyDescent="0.3">
      <c r="A26" s="10">
        <v>1986</v>
      </c>
      <c r="B26" s="13">
        <f>[2]EUCAM_output!$E23*10^9</f>
        <v>208097209773.05988</v>
      </c>
      <c r="H26" s="14"/>
      <c r="I26" s="13">
        <f>[2]EUCAM_output!$W23*10^3</f>
        <v>5702853.5</v>
      </c>
      <c r="K26" s="31">
        <f t="shared" si="4"/>
        <v>5702853.5</v>
      </c>
      <c r="L26" s="14">
        <f>[2]EUCAM_output!$G23</f>
        <v>62.483708800139091</v>
      </c>
      <c r="O26" s="14">
        <f>[2]EUCAM_output!$H23</f>
        <v>62.448612078736318</v>
      </c>
      <c r="P26" s="28"/>
      <c r="Q26" s="19"/>
      <c r="R26" s="14">
        <f>[2]EUCAM_output!$L23</f>
        <v>4.0999999999999996</v>
      </c>
      <c r="U26" s="14">
        <f>[2]EUCAM_output!$K23</f>
        <v>3.378241</v>
      </c>
      <c r="V26" s="14">
        <v>3.378241</v>
      </c>
      <c r="W26" s="14">
        <v>1.9999706568492925E-2</v>
      </c>
      <c r="X26" s="14">
        <v>3.6633572328619302E-3</v>
      </c>
      <c r="Y26" s="14">
        <f>[2]EUCAM_output!$AI23</f>
        <v>6.0098215329330352E-4</v>
      </c>
      <c r="Z26" s="14">
        <f>[2]EUCAM_output!$M23</f>
        <v>1820.774042</v>
      </c>
      <c r="AC26" s="14">
        <f>[2]EUCAM_output!$AL23</f>
        <v>1821.9419958949729</v>
      </c>
      <c r="AD26" s="13">
        <f>[2]EUCAM_output!$T23*10^9</f>
        <v>642746005260.29102</v>
      </c>
      <c r="AE26" s="30"/>
      <c r="AF26" s="30"/>
      <c r="AG26" s="19"/>
      <c r="AH26" s="19"/>
      <c r="AI26" s="31">
        <f t="shared" ca="1" si="5"/>
        <v>9625214779.3178501</v>
      </c>
      <c r="AJ26" s="32">
        <v>3468500000</v>
      </c>
      <c r="AK26" s="31">
        <f t="shared" si="6"/>
        <v>7136334527.9711266</v>
      </c>
      <c r="AL26" s="19"/>
      <c r="AM26" s="19">
        <f t="shared" ca="1" si="0"/>
        <v>6.516644757419901E-2</v>
      </c>
      <c r="AN26" s="19"/>
      <c r="AO26" s="32">
        <v>19628700000</v>
      </c>
      <c r="AP26" s="31">
        <f t="shared" si="1"/>
        <v>40385460443.761528</v>
      </c>
      <c r="AQ26" s="32">
        <v>14730800000</v>
      </c>
      <c r="AR26" s="31">
        <f t="shared" si="2"/>
        <v>23171843838.653374</v>
      </c>
      <c r="AS26" s="19"/>
      <c r="AT26" s="19"/>
      <c r="BB26" s="13">
        <v>207072160538.94901</v>
      </c>
      <c r="BC26" s="13">
        <f>[2]EUCAM_output!$AG23*10^9</f>
        <v>109450239776.578</v>
      </c>
      <c r="BD26" s="19">
        <f t="shared" si="3"/>
        <v>-0.49258192131876077</v>
      </c>
      <c r="BN26" s="19"/>
      <c r="BO26" s="48"/>
      <c r="BP26" s="32"/>
      <c r="BQ26" s="32"/>
      <c r="BR26" s="25"/>
      <c r="BS26" s="25"/>
      <c r="BT26" s="25"/>
      <c r="BU26" s="19"/>
      <c r="BV26" s="19"/>
      <c r="BW26" s="32"/>
      <c r="BX26" s="32"/>
      <c r="BY26" s="25"/>
      <c r="BZ26" s="25"/>
      <c r="CA26" s="19"/>
      <c r="CB26" s="19"/>
      <c r="CC26" s="32"/>
      <c r="CD26" s="19"/>
      <c r="CE26" s="32"/>
      <c r="CF26" s="19"/>
      <c r="CG26" s="32"/>
      <c r="CH26" s="32" cm="1">
        <f t="array" aca="1" ref="CH26" ca="1">INDEX([1]Sheet1!$C$6:$CY$72,MATCH($A26,[1]Sheet1!$A$6:$A$72,0),MATCH(MID(CELL("filename",O25),FIND("]",CELL("filename",O25))+1,255) &amp; CH$1,[1]Sheet1!$C$1:$CY$1 &amp; [1]Sheet1!$C$3:$CY$3,0))</f>
        <v>4678180000</v>
      </c>
      <c r="CI26" s="32"/>
      <c r="CJ26" s="32"/>
      <c r="CK26" s="32"/>
      <c r="CL26" s="19"/>
      <c r="DK26" s="19"/>
      <c r="DL26" s="48"/>
      <c r="DM26" s="25"/>
      <c r="DN26" s="25"/>
      <c r="DQ26" s="48">
        <v>0.98416700000000001</v>
      </c>
      <c r="DR26" s="48" cm="1">
        <f t="array" aca="1" ref="DR26" ca="1">INDEX([1]Sheet1!$C$6:$CY$72,MATCH($A26,[1]Sheet1!$A$6:$A$72,0),MATCH(MID(CELL("filename",AZ25),FIND("]",CELL("filename",AZ25))+1,255) &amp; DR$1,[1]Sheet1!$C$1:$CY$1 &amp; [1]Sheet1!$C$3:$CY$3,0))</f>
        <v>0</v>
      </c>
      <c r="DS26" s="48" cm="1">
        <f t="array" aca="1" ref="DS26" ca="1">INDEX([1]Sheet1!$C$6:$CY$72,MATCH($A26,[1]Sheet1!$A$6:$A$72,0),MATCH(MID(CELL("filename",BA25),FIND("]",CELL("filename",BA25))+1,255) &amp; DS$1,[1]Sheet1!$C$1:$CY$1 &amp; [1]Sheet1!$C$3:$CY$3,0))</f>
        <v>0</v>
      </c>
      <c r="DT26" s="25"/>
      <c r="DU26" s="48" cm="1">
        <f t="array" aca="1" ref="DU26" ca="1">INDEX([1]Sheet1!$C$6:$CY$72,MATCH($A26,[1]Sheet1!$A$6:$A$72,0),MATCH(MID(CELL("filename",BC25),FIND("]",CELL("filename",BC25))+1,255) &amp; DU$1,[1]Sheet1!$C$1:$CY$1 &amp; [1]Sheet1!$C$3:$CY$3,0))</f>
        <v>5.32</v>
      </c>
      <c r="DV26" s="17">
        <v>0.5</v>
      </c>
      <c r="DW26" s="14" t="e">
        <f>Euro_Area_Data!V23*10^9</f>
        <v>#N/A</v>
      </c>
      <c r="DX26" s="17">
        <v>1</v>
      </c>
      <c r="DY26" s="17">
        <v>0.5</v>
      </c>
      <c r="DZ26" s="48" cm="1">
        <f t="array" aca="1" ref="DZ26" ca="1">INDEX([1]Sheet1!$C$6:$CY$72,MATCH($A26,[1]Sheet1!$A$6:$A$72,0),MATCH(MID(CELL("filename",BH25),FIND("]",CELL("filename",BH25))+1,255) &amp; DZ$1,[1]Sheet1!$C$1:$CY$1 &amp; [1]Sheet1!$C$3:$CY$3,0))</f>
        <v>7.44</v>
      </c>
      <c r="EA26" s="17">
        <v>2</v>
      </c>
      <c r="EB26" s="14"/>
      <c r="EC26" s="14"/>
      <c r="ED26" s="14"/>
      <c r="EE26">
        <v>-5</v>
      </c>
      <c r="EH26" s="43">
        <v>0.75</v>
      </c>
      <c r="EI26" s="43">
        <v>0.05</v>
      </c>
      <c r="EJ26" s="43">
        <v>75</v>
      </c>
      <c r="EK26" s="14">
        <f t="shared" si="7"/>
        <v>7.6189195474943388</v>
      </c>
      <c r="EN26" s="14">
        <f>[2]EUCAM_output!$AE23</f>
        <v>0.48603382960889602</v>
      </c>
    </row>
    <row r="27" spans="1:144" x14ac:dyDescent="0.3">
      <c r="A27" s="10">
        <v>1987</v>
      </c>
      <c r="B27" s="13">
        <f>[2]EUCAM_output!$E24*10^9</f>
        <v>212889719980.36252</v>
      </c>
      <c r="H27" s="14"/>
      <c r="I27" s="13">
        <f>[2]EUCAM_output!$W24*10^3</f>
        <v>5714469.5</v>
      </c>
      <c r="K27" s="31">
        <f t="shared" si="4"/>
        <v>5714469.5</v>
      </c>
      <c r="L27" s="14">
        <f>[2]EUCAM_output!$G24</f>
        <v>62.190328775016908</v>
      </c>
      <c r="O27" s="14">
        <f>[2]EUCAM_output!$H24</f>
        <v>62.541636811314312</v>
      </c>
      <c r="P27" s="28"/>
      <c r="Q27" s="19"/>
      <c r="R27" s="14">
        <f>[2]EUCAM_output!$L24</f>
        <v>3.9</v>
      </c>
      <c r="U27" s="14">
        <f>[2]EUCAM_output!$K24</f>
        <v>3.4892949999999998</v>
      </c>
      <c r="V27" s="14">
        <v>3.4892949999999998</v>
      </c>
      <c r="W27" s="14">
        <v>1.4168080368498703E-2</v>
      </c>
      <c r="X27" s="14">
        <v>-8.7139979526842382E-3</v>
      </c>
      <c r="Y27" s="14">
        <f>[2]EUCAM_output!$AI24</f>
        <v>-1.5721638060208501E-2</v>
      </c>
      <c r="Z27" s="14">
        <f>[2]EUCAM_output!$M24</f>
        <v>1816.82773</v>
      </c>
      <c r="AC27" s="14">
        <f>[2]EUCAM_output!$AL24</f>
        <v>1820.461404523372</v>
      </c>
      <c r="AD27" s="13">
        <f>[2]EUCAM_output!$T24*10^9</f>
        <v>658209169555.08203</v>
      </c>
      <c r="AE27" s="30"/>
      <c r="AF27" s="30"/>
      <c r="AG27" s="19"/>
      <c r="AH27" s="19"/>
      <c r="AI27" s="31">
        <f t="shared" ca="1" si="5"/>
        <v>8920201693.5100803</v>
      </c>
      <c r="AJ27" s="32">
        <v>3712840000</v>
      </c>
      <c r="AK27" s="31">
        <f t="shared" si="6"/>
        <v>7261328346.7034931</v>
      </c>
      <c r="AL27" s="19"/>
      <c r="AM27" s="19">
        <f t="shared" ca="1" si="0"/>
        <v>6.516644757419901E-2</v>
      </c>
      <c r="AN27" s="19"/>
      <c r="AO27" s="32">
        <v>21872700000</v>
      </c>
      <c r="AP27" s="31">
        <f t="shared" si="1"/>
        <v>42777188494.236618</v>
      </c>
      <c r="AQ27" s="32">
        <v>15494600000</v>
      </c>
      <c r="AR27" s="31">
        <f t="shared" si="2"/>
        <v>23041991538.029472</v>
      </c>
      <c r="AS27" s="19"/>
      <c r="AT27" s="19"/>
      <c r="BB27" s="13">
        <v>209882481253.01398</v>
      </c>
      <c r="BC27" s="13">
        <f>[2]EUCAM_output!$AG24*10^9</f>
        <v>113639104964.51199</v>
      </c>
      <c r="BD27" s="19">
        <f t="shared" si="3"/>
        <v>-1.4125805264932174</v>
      </c>
      <c r="BN27" s="19"/>
      <c r="BO27" s="48"/>
      <c r="BP27" s="32"/>
      <c r="BQ27" s="32"/>
      <c r="BR27" s="25"/>
      <c r="BS27" s="25"/>
      <c r="BT27" s="25"/>
      <c r="BU27" s="19"/>
      <c r="BV27" s="19"/>
      <c r="BW27" s="32"/>
      <c r="BX27" s="32"/>
      <c r="BY27" s="25"/>
      <c r="BZ27" s="25"/>
      <c r="CA27" s="19"/>
      <c r="CB27" s="19"/>
      <c r="CC27" s="32"/>
      <c r="CD27" s="19"/>
      <c r="CE27" s="32"/>
      <c r="CF27" s="19"/>
      <c r="CG27" s="32"/>
      <c r="CH27" s="32" cm="1">
        <f t="array" aca="1" ref="CH27" ca="1">INDEX([1]Sheet1!$C$6:$CY$72,MATCH($A27,[1]Sheet1!$A$6:$A$72,0),MATCH(MID(CELL("filename",O26),FIND("]",CELL("filename",O26))+1,255) &amp; CH$1,[1]Sheet1!$C$1:$CY$1 &amp; [1]Sheet1!$C$3:$CY$3,0))</f>
        <v>4561050000</v>
      </c>
      <c r="CI27" s="32"/>
      <c r="CJ27" s="32"/>
      <c r="CK27" s="32"/>
      <c r="CL27" s="19"/>
      <c r="DK27" s="19"/>
      <c r="DL27" s="48"/>
      <c r="DM27" s="25"/>
      <c r="DN27" s="25"/>
      <c r="DQ27" s="48">
        <v>1.1544399999999999</v>
      </c>
      <c r="DR27" s="48" cm="1">
        <f t="array" aca="1" ref="DR27" ca="1">INDEX([1]Sheet1!$C$6:$CY$72,MATCH($A27,[1]Sheet1!$A$6:$A$72,0),MATCH(MID(CELL("filename",AZ26),FIND("]",CELL("filename",AZ26))+1,255) &amp; DR$1,[1]Sheet1!$C$1:$CY$1 &amp; [1]Sheet1!$C$3:$CY$3,0))</f>
        <v>0</v>
      </c>
      <c r="DS27" s="48" cm="1">
        <f t="array" aca="1" ref="DS27" ca="1">INDEX([1]Sheet1!$C$6:$CY$72,MATCH($A27,[1]Sheet1!$A$6:$A$72,0),MATCH(MID(CELL("filename",BA26),FIND("]",CELL("filename",BA26))+1,255) &amp; DS$1,[1]Sheet1!$C$1:$CY$1 &amp; [1]Sheet1!$C$3:$CY$3,0))</f>
        <v>0</v>
      </c>
      <c r="DT27" s="25"/>
      <c r="DU27" s="48" cm="1">
        <f t="array" aca="1" ref="DU27" ca="1">INDEX([1]Sheet1!$C$6:$CY$72,MATCH($A27,[1]Sheet1!$A$6:$A$72,0),MATCH(MID(CELL("filename",BC26),FIND("]",CELL("filename",BC26))+1,255) &amp; DU$1,[1]Sheet1!$C$1:$CY$1 &amp; [1]Sheet1!$C$3:$CY$3,0))</f>
        <v>4.3499999999999996</v>
      </c>
      <c r="DV27" s="17">
        <v>0.5</v>
      </c>
      <c r="DW27" s="14" t="e">
        <f>Euro_Area_Data!V24*10^9</f>
        <v>#N/A</v>
      </c>
      <c r="DX27" s="17">
        <v>1</v>
      </c>
      <c r="DY27" s="17">
        <v>0.5</v>
      </c>
      <c r="DZ27" s="48" cm="1">
        <f t="array" aca="1" ref="DZ27" ca="1">INDEX([1]Sheet1!$C$6:$CY$72,MATCH($A27,[1]Sheet1!$A$6:$A$72,0),MATCH(MID(CELL("filename",BH26),FIND("]",CELL("filename",BH26))+1,255) &amp; DZ$1,[1]Sheet1!$C$1:$CY$1 &amp; [1]Sheet1!$C$3:$CY$3,0))</f>
        <v>7.01</v>
      </c>
      <c r="EA27" s="17">
        <v>2</v>
      </c>
      <c r="EB27" s="14"/>
      <c r="EC27" s="14"/>
      <c r="ED27" s="14"/>
      <c r="EE27">
        <v>-5</v>
      </c>
      <c r="EH27" s="43">
        <v>0.75</v>
      </c>
      <c r="EI27" s="43">
        <v>0.05</v>
      </c>
      <c r="EJ27" s="43">
        <v>75</v>
      </c>
      <c r="EK27" s="14">
        <f t="shared" si="7"/>
        <v>5.2019185921084752</v>
      </c>
      <c r="EN27" s="14">
        <f>[2]EUCAM_output!$AE24</f>
        <v>0.51131691375525801</v>
      </c>
    </row>
    <row r="28" spans="1:144" x14ac:dyDescent="0.3">
      <c r="A28" s="10">
        <v>1988</v>
      </c>
      <c r="B28" s="13">
        <f>[2]EUCAM_output!$E25*10^9</f>
        <v>218365638506.97931</v>
      </c>
      <c r="H28" s="14"/>
      <c r="I28" s="13">
        <f>[2]EUCAM_output!$W25*10^3</f>
        <v>5723786</v>
      </c>
      <c r="K28" s="31">
        <f t="shared" si="4"/>
        <v>5723786</v>
      </c>
      <c r="L28" s="14">
        <f>[2]EUCAM_output!$G25</f>
        <v>62.498600630575012</v>
      </c>
      <c r="O28" s="14">
        <f>[2]EUCAM_output!$H25</f>
        <v>62.708307642207593</v>
      </c>
      <c r="P28" s="28"/>
      <c r="Q28" s="19"/>
      <c r="R28" s="14">
        <f>[2]EUCAM_output!$L25</f>
        <v>3.7</v>
      </c>
      <c r="U28" s="14">
        <f>[2]EUCAM_output!$K25</f>
        <v>3.5778780000000001</v>
      </c>
      <c r="V28" s="14">
        <v>3.5778780000000001</v>
      </c>
      <c r="W28" s="14">
        <v>2.405944923472414E-2</v>
      </c>
      <c r="X28" s="14">
        <v>-9.1060163446168296E-3</v>
      </c>
      <c r="Y28" s="14">
        <f>[2]EUCAM_output!$AI25</f>
        <v>-8.1838417517512991E-3</v>
      </c>
      <c r="Z28" s="14">
        <f>[2]EUCAM_output!$M25</f>
        <v>1811.092875</v>
      </c>
      <c r="AC28" s="14">
        <f>[2]EUCAM_output!$AL25</f>
        <v>1819.812695073171</v>
      </c>
      <c r="AD28" s="13">
        <f>[2]EUCAM_output!$T25*10^9</f>
        <v>676214450622.62</v>
      </c>
      <c r="AE28" s="30"/>
      <c r="AF28" s="30"/>
      <c r="AG28" s="19"/>
      <c r="AH28" s="19"/>
      <c r="AI28" s="31">
        <f t="shared" ca="1" si="5"/>
        <v>8721339689.1360836</v>
      </c>
      <c r="AJ28" s="32">
        <v>3536540000</v>
      </c>
      <c r="AK28" s="31">
        <f t="shared" si="6"/>
        <v>6819574434.2996283</v>
      </c>
      <c r="AL28" s="19"/>
      <c r="AM28" s="19">
        <f t="shared" ca="1" si="0"/>
        <v>6.516644757419901E-2</v>
      </c>
      <c r="AN28" s="19"/>
      <c r="AO28" s="32">
        <v>23946700000</v>
      </c>
      <c r="AP28" s="31">
        <f t="shared" si="1"/>
        <v>46176857353.753357</v>
      </c>
      <c r="AQ28" s="32">
        <v>17058000000</v>
      </c>
      <c r="AR28" s="31">
        <f t="shared" si="2"/>
        <v>26073677359.906872</v>
      </c>
      <c r="AS28" s="19"/>
      <c r="AT28" s="19"/>
      <c r="BB28" s="13">
        <v>216799945247.27802</v>
      </c>
      <c r="BC28" s="13">
        <f>[2]EUCAM_output!$AG25*10^9</f>
        <v>119176809038.022</v>
      </c>
      <c r="BD28" s="19">
        <f t="shared" si="3"/>
        <v>-0.71700532666509798</v>
      </c>
      <c r="BN28" s="19"/>
      <c r="BO28" s="48"/>
      <c r="BP28" s="32"/>
      <c r="BQ28" s="32"/>
      <c r="BR28" s="25"/>
      <c r="BS28" s="25"/>
      <c r="BT28" s="25"/>
      <c r="BU28" s="19"/>
      <c r="BV28" s="19"/>
      <c r="BW28" s="32"/>
      <c r="BX28" s="32"/>
      <c r="BY28" s="25"/>
      <c r="BZ28" s="25"/>
      <c r="CA28" s="19"/>
      <c r="CB28" s="19"/>
      <c r="CC28" s="32"/>
      <c r="CD28" s="19"/>
      <c r="CE28" s="32"/>
      <c r="CF28" s="19"/>
      <c r="CG28" s="32"/>
      <c r="CH28" s="32" cm="1">
        <f t="array" aca="1" ref="CH28" ca="1">INDEX([1]Sheet1!$C$6:$CY$72,MATCH($A28,[1]Sheet1!$A$6:$A$72,0),MATCH(MID(CELL("filename",O27),FIND("]",CELL("filename",O27))+1,255) &amp; CH$1,[1]Sheet1!$C$1:$CY$1 &amp; [1]Sheet1!$C$3:$CY$3,0))</f>
        <v>4522770000</v>
      </c>
      <c r="CI28" s="32"/>
      <c r="CJ28" s="32"/>
      <c r="CK28" s="32"/>
      <c r="CL28" s="19"/>
      <c r="DK28" s="19"/>
      <c r="DL28" s="48"/>
      <c r="DM28" s="25"/>
      <c r="DN28" s="25"/>
      <c r="DQ28" s="48">
        <v>1.18248</v>
      </c>
      <c r="DR28" s="48" cm="1">
        <f t="array" aca="1" ref="DR28" ca="1">INDEX([1]Sheet1!$C$6:$CY$72,MATCH($A28,[1]Sheet1!$A$6:$A$72,0),MATCH(MID(CELL("filename",AZ27),FIND("]",CELL("filename",AZ27))+1,255) &amp; DR$1,[1]Sheet1!$C$1:$CY$1 &amp; [1]Sheet1!$C$3:$CY$3,0))</f>
        <v>0</v>
      </c>
      <c r="DS28" s="48" cm="1">
        <f t="array" aca="1" ref="DS28" ca="1">INDEX([1]Sheet1!$C$6:$CY$72,MATCH($A28,[1]Sheet1!$A$6:$A$72,0),MATCH(MID(CELL("filename",BA27),FIND("]",CELL("filename",BA27))+1,255) &amp; DS$1,[1]Sheet1!$C$1:$CY$1 &amp; [1]Sheet1!$C$3:$CY$3,0))</f>
        <v>0</v>
      </c>
      <c r="DT28" s="25"/>
      <c r="DU28" s="48" cm="1">
        <f t="array" aca="1" ref="DU28" ca="1">INDEX([1]Sheet1!$C$6:$CY$72,MATCH($A28,[1]Sheet1!$A$6:$A$72,0),MATCH(MID(CELL("filename",BC27),FIND("]",CELL("filename",BC27))+1,255) &amp; DU$1,[1]Sheet1!$C$1:$CY$1 &amp; [1]Sheet1!$C$3:$CY$3,0))</f>
        <v>4.59</v>
      </c>
      <c r="DV28" s="17">
        <v>0.5</v>
      </c>
      <c r="DW28" s="14" t="e">
        <f>Euro_Area_Data!V25*10^9</f>
        <v>#N/A</v>
      </c>
      <c r="DX28" s="17">
        <v>1</v>
      </c>
      <c r="DY28" s="17">
        <v>0.5</v>
      </c>
      <c r="DZ28" s="48" cm="1">
        <f t="array" aca="1" ref="DZ28" ca="1">INDEX([1]Sheet1!$C$6:$CY$72,MATCH($A28,[1]Sheet1!$A$6:$A$72,0),MATCH(MID(CELL("filename",BH27),FIND("]",CELL("filename",BH27))+1,255) &amp; DZ$1,[1]Sheet1!$C$1:$CY$1 &amp; [1]Sheet1!$C$3:$CY$3,0))</f>
        <v>6.86</v>
      </c>
      <c r="EA28" s="17">
        <v>2</v>
      </c>
      <c r="EB28" s="14"/>
      <c r="EC28" s="14"/>
      <c r="ED28" s="14"/>
      <c r="EE28">
        <v>-5</v>
      </c>
      <c r="EH28" s="43">
        <v>0.75</v>
      </c>
      <c r="EI28" s="43">
        <v>0.05</v>
      </c>
      <c r="EJ28" s="43">
        <v>75</v>
      </c>
      <c r="EK28" s="14">
        <f t="shared" si="7"/>
        <v>1.421759749835237</v>
      </c>
      <c r="EN28" s="14">
        <f>[2]EUCAM_output!$AE25</f>
        <v>0.51858661182913002</v>
      </c>
    </row>
    <row r="29" spans="1:144" x14ac:dyDescent="0.3">
      <c r="A29" s="10">
        <v>1989</v>
      </c>
      <c r="B29" s="13">
        <f>[2]EUCAM_output!$E26*10^9</f>
        <v>224615294579.75021</v>
      </c>
      <c r="H29" s="14"/>
      <c r="I29" s="13">
        <f>[2]EUCAM_output!$W26*10^3</f>
        <v>5750220.5</v>
      </c>
      <c r="K29" s="31">
        <f t="shared" si="4"/>
        <v>5750220.5</v>
      </c>
      <c r="L29" s="14">
        <f>[2]EUCAM_output!$G26</f>
        <v>62.882291911478667</v>
      </c>
      <c r="O29" s="14">
        <f>[2]EUCAM_output!$H26</f>
        <v>62.900988160406939</v>
      </c>
      <c r="P29" s="28"/>
      <c r="Q29" s="19"/>
      <c r="R29" s="14">
        <f>[2]EUCAM_output!$L26</f>
        <v>3.5</v>
      </c>
      <c r="U29" s="14">
        <f>[2]EUCAM_output!$K26</f>
        <v>3.653664</v>
      </c>
      <c r="V29" s="14">
        <v>3.653664</v>
      </c>
      <c r="W29" s="14">
        <v>2.5655018575063471E-2</v>
      </c>
      <c r="X29" s="14">
        <v>-1.1946921178492609E-2</v>
      </c>
      <c r="Y29" s="14">
        <f>[2]EUCAM_output!$AI26</f>
        <v>1.7211445363279201E-2</v>
      </c>
      <c r="Z29" s="14">
        <f>[2]EUCAM_output!$M26</f>
        <v>1824.196171</v>
      </c>
      <c r="AC29" s="14">
        <f>[2]EUCAM_output!$AL26</f>
        <v>1819.555627430256</v>
      </c>
      <c r="AD29" s="13">
        <f>[2]EUCAM_output!$T26*10^9</f>
        <v>695340867858.271</v>
      </c>
      <c r="AE29" s="30"/>
      <c r="AF29" s="30"/>
      <c r="AG29" s="19"/>
      <c r="AH29" s="19"/>
      <c r="AI29" s="31">
        <f t="shared" ca="1" si="5"/>
        <v>9072696348.1686268</v>
      </c>
      <c r="AJ29" s="32">
        <v>3734630000</v>
      </c>
      <c r="AK29" s="31">
        <f t="shared" si="6"/>
        <v>6986233778.370883</v>
      </c>
      <c r="AL29" s="19"/>
      <c r="AM29" s="19">
        <f t="shared" ca="1" si="0"/>
        <v>6.516644757419901E-2</v>
      </c>
      <c r="AN29" s="19"/>
      <c r="AO29" s="32">
        <v>25941800000</v>
      </c>
      <c r="AP29" s="31">
        <f t="shared" si="1"/>
        <v>48528362764.649185</v>
      </c>
      <c r="AQ29" s="32">
        <v>18311800000</v>
      </c>
      <c r="AR29" s="31">
        <f t="shared" si="2"/>
        <v>27268971075.328663</v>
      </c>
      <c r="AS29" s="19"/>
      <c r="AT29" s="19"/>
      <c r="BB29" s="13">
        <v>225227119876.95398</v>
      </c>
      <c r="BC29" s="13">
        <f>[2]EUCAM_output!$AG26*10^9</f>
        <v>127479953372.828</v>
      </c>
      <c r="BD29" s="19">
        <f t="shared" si="3"/>
        <v>0.27238808396751263</v>
      </c>
      <c r="BN29" s="19"/>
      <c r="BO29" s="48"/>
      <c r="BP29" s="32"/>
      <c r="BQ29" s="32"/>
      <c r="BR29" s="25"/>
      <c r="BS29" s="25"/>
      <c r="BT29" s="25"/>
      <c r="BU29" s="19"/>
      <c r="BV29" s="19"/>
      <c r="BW29" s="32"/>
      <c r="BX29" s="32"/>
      <c r="BY29" s="25"/>
      <c r="BZ29" s="25"/>
      <c r="CA29" s="19"/>
      <c r="CB29" s="19"/>
      <c r="CC29" s="32"/>
      <c r="CD29" s="19"/>
      <c r="CE29" s="32"/>
      <c r="CF29" s="19"/>
      <c r="CG29" s="32"/>
      <c r="CH29" s="32" cm="1">
        <f t="array" aca="1" ref="CH29" ca="1">INDEX([1]Sheet1!$C$6:$CY$72,MATCH($A29,[1]Sheet1!$A$6:$A$72,0),MATCH(MID(CELL("filename",O28),FIND("]",CELL("filename",O28))+1,255) &amp; CH$1,[1]Sheet1!$C$1:$CY$1 &amp; [1]Sheet1!$C$3:$CY$3,0))</f>
        <v>4849990000</v>
      </c>
      <c r="CI29" s="32"/>
      <c r="CJ29" s="32"/>
      <c r="CK29" s="32"/>
      <c r="CL29" s="19"/>
      <c r="DK29" s="19"/>
      <c r="DL29" s="48"/>
      <c r="DM29" s="25"/>
      <c r="DN29" s="25"/>
      <c r="DQ29" s="48">
        <v>1.10175</v>
      </c>
      <c r="DR29" s="48" cm="1">
        <f t="array" aca="1" ref="DR29" ca="1">INDEX([1]Sheet1!$C$6:$CY$72,MATCH($A29,[1]Sheet1!$A$6:$A$72,0),MATCH(MID(CELL("filename",AZ28),FIND("]",CELL("filename",AZ28))+1,255) &amp; DR$1,[1]Sheet1!$C$1:$CY$1 &amp; [1]Sheet1!$C$3:$CY$3,0))</f>
        <v>0</v>
      </c>
      <c r="DS29" s="48" cm="1">
        <f t="array" aca="1" ref="DS29" ca="1">INDEX([1]Sheet1!$C$6:$CY$72,MATCH($A29,[1]Sheet1!$A$6:$A$72,0),MATCH(MID(CELL("filename",BA28),FIND("]",CELL("filename",BA28))+1,255) &amp; DS$1,[1]Sheet1!$C$1:$CY$1 &amp; [1]Sheet1!$C$3:$CY$3,0))</f>
        <v>0</v>
      </c>
      <c r="DT29" s="25"/>
      <c r="DU29" s="48" cm="1">
        <f t="array" aca="1" ref="DU29" ca="1">INDEX([1]Sheet1!$C$6:$CY$72,MATCH($A29,[1]Sheet1!$A$6:$A$72,0),MATCH(MID(CELL("filename",BC28),FIND("]",CELL("filename",BC28))+1,255) &amp; DU$1,[1]Sheet1!$C$1:$CY$1 &amp; [1]Sheet1!$C$3:$CY$3,0))</f>
        <v>7.46</v>
      </c>
      <c r="DV29" s="17">
        <v>0.5</v>
      </c>
      <c r="DW29" s="14" t="e">
        <f>Euro_Area_Data!V26*10^9</f>
        <v>#N/A</v>
      </c>
      <c r="DX29" s="17">
        <v>1</v>
      </c>
      <c r="DY29" s="17">
        <v>0.5</v>
      </c>
      <c r="DZ29" s="48" cm="1">
        <f t="array" aca="1" ref="DZ29" ca="1">INDEX([1]Sheet1!$C$6:$CY$72,MATCH($A29,[1]Sheet1!$A$6:$A$72,0),MATCH(MID(CELL("filename",BH28),FIND("]",CELL("filename",BH28))+1,255) &amp; DZ$1,[1]Sheet1!$C$1:$CY$1 &amp; [1]Sheet1!$C$3:$CY$3,0))</f>
        <v>7.15</v>
      </c>
      <c r="EA29" s="17">
        <v>2</v>
      </c>
      <c r="EB29" s="14"/>
      <c r="EC29" s="14"/>
      <c r="ED29" s="14"/>
      <c r="EE29">
        <v>-5</v>
      </c>
      <c r="EH29" s="43">
        <v>0.75</v>
      </c>
      <c r="EI29" s="43">
        <v>0.05</v>
      </c>
      <c r="EJ29" s="43">
        <v>75</v>
      </c>
      <c r="EK29" s="14">
        <f t="shared" si="7"/>
        <v>3.0820784743909484</v>
      </c>
      <c r="EN29" s="14">
        <f>[2]EUCAM_output!$AE26</f>
        <v>0.53456985816338898</v>
      </c>
    </row>
    <row r="30" spans="1:144" x14ac:dyDescent="0.3">
      <c r="A30" s="10">
        <v>1990</v>
      </c>
      <c r="B30" s="13">
        <f>[2]EUCAM_output!$E27*10^9</f>
        <v>231642095694.6084</v>
      </c>
      <c r="H30" s="14"/>
      <c r="I30" s="13">
        <f>[2]EUCAM_output!$W27*10^3</f>
        <v>5801920.5</v>
      </c>
      <c r="K30" s="31">
        <f t="shared" si="4"/>
        <v>5801920.5</v>
      </c>
      <c r="L30" s="14">
        <f>[2]EUCAM_output!$G27</f>
        <v>63.654158491551513</v>
      </c>
      <c r="O30" s="14">
        <f>[2]EUCAM_output!$H27</f>
        <v>63.051071253739813</v>
      </c>
      <c r="P30" s="28"/>
      <c r="Q30" s="19"/>
      <c r="R30" s="14">
        <f>[2]EUCAM_output!$L27</f>
        <v>3.6</v>
      </c>
      <c r="U30" s="14">
        <f>[2]EUCAM_output!$K27</f>
        <v>3.7268219999999999</v>
      </c>
      <c r="V30" s="14">
        <v>3.7268219999999999</v>
      </c>
      <c r="W30" s="14">
        <v>2.2677997265137639E-2</v>
      </c>
      <c r="X30" s="14">
        <v>-1.2026614116611434E-2</v>
      </c>
      <c r="Y30" s="14">
        <f>[2]EUCAM_output!$AI27</f>
        <v>8.8977438327103014E-3</v>
      </c>
      <c r="Z30" s="14">
        <f>[2]EUCAM_output!$M27</f>
        <v>1824.9736350000001</v>
      </c>
      <c r="AC30" s="14">
        <f>[2]EUCAM_output!$AL27</f>
        <v>1818.377979473195</v>
      </c>
      <c r="AD30" s="13">
        <f>[2]EUCAM_output!$T27*10^9</f>
        <v>716125800163.25696</v>
      </c>
      <c r="AE30" s="30"/>
      <c r="AF30" s="30"/>
      <c r="AG30" s="19"/>
      <c r="AH30" s="19"/>
      <c r="AI30" s="31">
        <f t="shared" ca="1" si="5"/>
        <v>9183652067.8637142</v>
      </c>
      <c r="AJ30" s="32">
        <v>4000479999.9999995</v>
      </c>
      <c r="AK30" s="31">
        <f t="shared" si="6"/>
        <v>7200975396.5537548</v>
      </c>
      <c r="AL30" s="19"/>
      <c r="AM30" s="19">
        <f t="shared" ca="1" si="0"/>
        <v>6.516644757419901E-2</v>
      </c>
      <c r="AN30" s="19"/>
      <c r="AO30" s="32">
        <v>28511400000</v>
      </c>
      <c r="AP30" s="31">
        <f t="shared" si="1"/>
        <v>51321313922.654968</v>
      </c>
      <c r="AQ30" s="32">
        <v>19017800000</v>
      </c>
      <c r="AR30" s="31">
        <f t="shared" si="2"/>
        <v>27031594169.243355</v>
      </c>
      <c r="AS30" s="19"/>
      <c r="AT30" s="19"/>
      <c r="BB30" s="13">
        <v>235014690266.772</v>
      </c>
      <c r="BC30" s="13">
        <f>[2]EUCAM_output!$AG27*10^9</f>
        <v>137009937943.94299</v>
      </c>
      <c r="BD30" s="19">
        <f t="shared" si="3"/>
        <v>1.455950638872632</v>
      </c>
      <c r="BN30" s="19"/>
      <c r="BO30" s="48"/>
      <c r="BP30" s="32"/>
      <c r="BQ30" s="32"/>
      <c r="BR30" s="25"/>
      <c r="BS30" s="25"/>
      <c r="BT30" s="25"/>
      <c r="BU30" s="19"/>
      <c r="BV30" s="19"/>
      <c r="BW30" s="32"/>
      <c r="BX30" s="32"/>
      <c r="BY30" s="25"/>
      <c r="BZ30" s="25"/>
      <c r="CA30" s="19"/>
      <c r="CB30" s="19"/>
      <c r="CC30" s="32"/>
      <c r="CD30" s="19"/>
      <c r="CE30" s="32"/>
      <c r="CF30" s="19"/>
      <c r="CG30" s="32"/>
      <c r="CH30" s="32" cm="1">
        <f t="array" aca="1" ref="CH30" ca="1">INDEX([1]Sheet1!$C$6:$CY$72,MATCH($A30,[1]Sheet1!$A$6:$A$72,0),MATCH(MID(CELL("filename",O29),FIND("]",CELL("filename",O29))+1,255) &amp; CH$1,[1]Sheet1!$C$1:$CY$1 &amp; [1]Sheet1!$C$3:$CY$3,0))</f>
        <v>5101950000</v>
      </c>
      <c r="CI30" s="32"/>
      <c r="CJ30" s="32"/>
      <c r="CK30" s="32"/>
      <c r="CL30" s="19"/>
      <c r="DK30" s="19"/>
      <c r="DL30" s="48"/>
      <c r="DM30" s="25"/>
      <c r="DN30" s="25"/>
      <c r="DQ30" s="48">
        <v>1.2734300000000001</v>
      </c>
      <c r="DR30" s="48" cm="1">
        <f t="array" aca="1" ref="DR30" ca="1">INDEX([1]Sheet1!$C$6:$CY$72,MATCH($A30,[1]Sheet1!$A$6:$A$72,0),MATCH(MID(CELL("filename",AZ29),FIND("]",CELL("filename",AZ29))+1,255) &amp; DR$1,[1]Sheet1!$C$1:$CY$1 &amp; [1]Sheet1!$C$3:$CY$3,0))</f>
        <v>0</v>
      </c>
      <c r="DS30" s="48" cm="1">
        <f t="array" aca="1" ref="DS30" ca="1">INDEX([1]Sheet1!$C$6:$CY$72,MATCH($A30,[1]Sheet1!$A$6:$A$72,0),MATCH(MID(CELL("filename",BA29),FIND("]",CELL("filename",BA29))+1,255) &amp; DS$1,[1]Sheet1!$C$1:$CY$1 &amp; [1]Sheet1!$C$3:$CY$3,0))</f>
        <v>0</v>
      </c>
      <c r="DT30" s="25"/>
      <c r="DU30" s="48" cm="1">
        <f t="array" aca="1" ref="DU30" ca="1">INDEX([1]Sheet1!$C$6:$CY$72,MATCH($A30,[1]Sheet1!$A$6:$A$72,0),MATCH(MID(CELL("filename",BC29),FIND("]",CELL("filename",BC29))+1,255) &amp; DU$1,[1]Sheet1!$C$1:$CY$1 &amp; [1]Sheet1!$C$3:$CY$3,0))</f>
        <v>8.5299999999999994</v>
      </c>
      <c r="DV30" s="17">
        <v>0.5</v>
      </c>
      <c r="DW30" s="14" t="e">
        <f>Euro_Area_Data!V27*10^9</f>
        <v>#N/A</v>
      </c>
      <c r="DX30" s="17">
        <v>1</v>
      </c>
      <c r="DY30" s="17">
        <v>0.5</v>
      </c>
      <c r="DZ30" s="48" cm="1">
        <f t="array" aca="1" ref="DZ30" ca="1">INDEX([1]Sheet1!$C$6:$CY$72,MATCH($A30,[1]Sheet1!$A$6:$A$72,0),MATCH(MID(CELL("filename",BH29),FIND("]",CELL("filename",BH29))+1,255) &amp; DZ$1,[1]Sheet1!$C$1:$CY$1 &amp; [1]Sheet1!$C$3:$CY$3,0))</f>
        <v>8.77</v>
      </c>
      <c r="EA30" s="17">
        <v>2</v>
      </c>
      <c r="EB30" s="14"/>
      <c r="EC30" s="14"/>
      <c r="ED30" s="14"/>
      <c r="EE30">
        <v>-5</v>
      </c>
      <c r="EH30" s="43">
        <v>0.75</v>
      </c>
      <c r="EI30" s="43">
        <v>0.05</v>
      </c>
      <c r="EJ30" s="43">
        <v>75</v>
      </c>
      <c r="EK30" s="14">
        <f t="shared" si="7"/>
        <v>3.9241088555603589</v>
      </c>
      <c r="EN30" s="14">
        <f>[2]EUCAM_output!$AE27</f>
        <v>0.55554696130673498</v>
      </c>
    </row>
    <row r="31" spans="1:144" x14ac:dyDescent="0.3">
      <c r="A31" s="10">
        <v>1991</v>
      </c>
      <c r="B31" s="13">
        <f>[2]EUCAM_output!$E28*10^9</f>
        <v>239156354564.3299</v>
      </c>
      <c r="H31" s="14"/>
      <c r="I31" s="13">
        <f>[2]EUCAM_output!$W28*10^3</f>
        <v>5873311.5</v>
      </c>
      <c r="K31" s="31">
        <f t="shared" si="4"/>
        <v>5873311.5</v>
      </c>
      <c r="L31" s="14">
        <f>[2]EUCAM_output!$G28</f>
        <v>63.855685238396447</v>
      </c>
      <c r="O31" s="14">
        <f>[2]EUCAM_output!$H28</f>
        <v>63.088080185140868</v>
      </c>
      <c r="P31" s="28"/>
      <c r="Q31" s="19"/>
      <c r="R31" s="14">
        <f>[2]EUCAM_output!$L28</f>
        <v>3.9</v>
      </c>
      <c r="U31" s="14">
        <f>[2]EUCAM_output!$K28</f>
        <v>3.8021609999999999</v>
      </c>
      <c r="V31" s="14">
        <v>3.8021609999999999</v>
      </c>
      <c r="W31" s="14">
        <v>2.1797767601853701E-2</v>
      </c>
      <c r="X31" s="14">
        <v>-1.6651224513402951E-2</v>
      </c>
      <c r="Y31" s="14">
        <f>[2]EUCAM_output!$AI28</f>
        <v>1.215122542156649E-2</v>
      </c>
      <c r="Z31" s="14">
        <f>[2]EUCAM_output!$M28</f>
        <v>1835.3923380000001</v>
      </c>
      <c r="AC31" s="14">
        <f>[2]EUCAM_output!$AL28</f>
        <v>1815.4315834375309</v>
      </c>
      <c r="AD31" s="13">
        <f>[2]EUCAM_output!$T28*10^9</f>
        <v>740257438204.79102</v>
      </c>
      <c r="AE31" s="30"/>
      <c r="AF31" s="30"/>
      <c r="AG31" s="19"/>
      <c r="AH31" s="19"/>
      <c r="AI31" s="31">
        <f t="shared" ca="1" si="5"/>
        <v>9628017134.1796856</v>
      </c>
      <c r="AJ31" s="32">
        <v>4252550000.0000005</v>
      </c>
      <c r="AK31" s="31">
        <f t="shared" si="6"/>
        <v>7381126299.8223972</v>
      </c>
      <c r="AL31" s="19"/>
      <c r="AM31" s="19">
        <f t="shared" ca="1" si="0"/>
        <v>6.516644757419901E-2</v>
      </c>
      <c r="AN31" s="19"/>
      <c r="AO31" s="32">
        <v>32009000000</v>
      </c>
      <c r="AP31" s="31">
        <f t="shared" si="1"/>
        <v>55557835117.991585</v>
      </c>
      <c r="AQ31" s="32">
        <v>20402500000</v>
      </c>
      <c r="AR31" s="31">
        <f t="shared" si="2"/>
        <v>28031374277.978321</v>
      </c>
      <c r="AS31" s="19"/>
      <c r="AT31" s="19">
        <f t="shared" ref="AT31:AT66" si="8">AP31/B31*100</f>
        <v>23.230758479824239</v>
      </c>
      <c r="BB31" s="13">
        <v>243103025066.75699</v>
      </c>
      <c r="BC31" s="13">
        <f>[2]EUCAM_output!$AG28*10^9</f>
        <v>146886766224.82101</v>
      </c>
      <c r="BD31" s="19">
        <f t="shared" si="3"/>
        <v>1.6502469732057619</v>
      </c>
      <c r="BN31" s="31"/>
      <c r="BO31" s="48"/>
      <c r="BP31" s="32"/>
      <c r="BQ31" s="32"/>
      <c r="BR31" s="25"/>
      <c r="BS31" s="25"/>
      <c r="BT31" s="25"/>
      <c r="BU31" s="19"/>
      <c r="BV31" s="19"/>
      <c r="BW31" s="32"/>
      <c r="BX31" s="32"/>
      <c r="BY31" s="25"/>
      <c r="BZ31" s="25"/>
      <c r="CA31" s="19"/>
      <c r="CB31" s="19"/>
      <c r="CC31" s="32"/>
      <c r="CD31" s="31"/>
      <c r="CE31" s="32"/>
      <c r="CF31" s="31"/>
      <c r="CG31" s="32"/>
      <c r="CH31" s="32" cm="1">
        <f t="array" aca="1" ref="CH31" ca="1">INDEX([1]Sheet1!$C$6:$CY$72,MATCH($A31,[1]Sheet1!$A$6:$A$72,0),MATCH(MID(CELL("filename",O30),FIND("]",CELL("filename",O30))+1,255) &amp; CH$1,[1]Sheet1!$C$1:$CY$1 &amp; [1]Sheet1!$C$3:$CY$3,0))</f>
        <v>5547070000</v>
      </c>
      <c r="CI31" s="32"/>
      <c r="CJ31" s="32"/>
      <c r="CK31" s="32"/>
      <c r="CL31" s="31"/>
      <c r="DK31" s="19"/>
      <c r="DL31" s="48"/>
      <c r="DM31" s="25"/>
      <c r="DN31" s="25"/>
      <c r="DQ31" s="48">
        <v>1.23916</v>
      </c>
      <c r="DR31" s="48" cm="1">
        <f t="array" aca="1" ref="DR31" ca="1">INDEX([1]Sheet1!$C$6:$CY$72,MATCH($A31,[1]Sheet1!$A$6:$A$72,0),MATCH(MID(CELL("filename",AZ30),FIND("]",CELL("filename",AZ30))+1,255) &amp; DR$1,[1]Sheet1!$C$1:$CY$1 &amp; [1]Sheet1!$C$3:$CY$3,0))</f>
        <v>0</v>
      </c>
      <c r="DS31" s="48" cm="1">
        <f t="array" aca="1" ref="DS31" ca="1">INDEX([1]Sheet1!$C$6:$CY$72,MATCH($A31,[1]Sheet1!$A$6:$A$72,0),MATCH(MID(CELL("filename",BA30),FIND("]",CELL("filename",BA30))+1,255) &amp; DS$1,[1]Sheet1!$C$1:$CY$1 &amp; [1]Sheet1!$C$3:$CY$3,0))</f>
        <v>0</v>
      </c>
      <c r="DT31" s="25"/>
      <c r="DU31" s="48" cm="1">
        <f t="array" aca="1" ref="DU31" ca="1">INDEX([1]Sheet1!$C$6:$CY$72,MATCH($A31,[1]Sheet1!$A$6:$A$72,0),MATCH(MID(CELL("filename",BC30),FIND("]",CELL("filename",BC30))+1,255) &amp; DU$1,[1]Sheet1!$C$1:$CY$1 &amp; [1]Sheet1!$C$3:$CY$3,0))</f>
        <v>9.1</v>
      </c>
      <c r="DV31" s="17">
        <v>0.5</v>
      </c>
      <c r="DW31" s="14" t="e">
        <f>Euro_Area_Data!V28*10^9</f>
        <v>#N/A</v>
      </c>
      <c r="DX31" s="17">
        <v>1</v>
      </c>
      <c r="DY31" s="17">
        <v>0.5</v>
      </c>
      <c r="DZ31" s="48" cm="1">
        <f t="array" aca="1" ref="DZ31" ca="1">INDEX([1]Sheet1!$C$6:$CY$72,MATCH($A31,[1]Sheet1!$A$6:$A$72,0),MATCH(MID(CELL("filename",BH30),FIND("]",CELL("filename",BH30))+1,255) &amp; DZ$1,[1]Sheet1!$C$1:$CY$1 &amp; [1]Sheet1!$C$3:$CY$3,0))</f>
        <v>8.56</v>
      </c>
      <c r="EA31" s="17">
        <v>2</v>
      </c>
      <c r="EB31" s="14"/>
      <c r="EC31" s="14"/>
      <c r="ED31" s="14"/>
      <c r="EE31">
        <v>-5</v>
      </c>
      <c r="EH31" s="43">
        <v>0.75</v>
      </c>
      <c r="EI31" s="43">
        <v>0.05</v>
      </c>
      <c r="EJ31" s="43">
        <v>75</v>
      </c>
      <c r="EK31" s="14">
        <f t="shared" si="7"/>
        <v>3.7065090706817676</v>
      </c>
      <c r="EN31" s="14">
        <f>[2]EUCAM_output!$AE28</f>
        <v>0.57613835981946604</v>
      </c>
    </row>
    <row r="32" spans="1:144" x14ac:dyDescent="0.3">
      <c r="A32" s="10">
        <v>1992</v>
      </c>
      <c r="B32" s="13">
        <f>[2]EUCAM_output!$E29*10^9</f>
        <v>246256076406.436</v>
      </c>
      <c r="H32" s="14"/>
      <c r="I32" s="13">
        <f>[2]EUCAM_output!$W29*10^3</f>
        <v>5950880.5</v>
      </c>
      <c r="K32" s="31">
        <f t="shared" si="4"/>
        <v>5950880.5</v>
      </c>
      <c r="L32" s="14">
        <f>[2]EUCAM_output!$G29</f>
        <v>63.24103788659734</v>
      </c>
      <c r="O32" s="14">
        <f>[2]EUCAM_output!$H29</f>
        <v>63.001846941325979</v>
      </c>
      <c r="P32" s="28"/>
      <c r="Q32" s="19"/>
      <c r="R32" s="14">
        <f>[2]EUCAM_output!$L29</f>
        <v>3.8</v>
      </c>
      <c r="U32" s="14">
        <f>[2]EUCAM_output!$K29</f>
        <v>3.871702</v>
      </c>
      <c r="V32" s="14">
        <v>3.871702</v>
      </c>
      <c r="W32" s="14">
        <v>1.6363085758398288E-2</v>
      </c>
      <c r="X32" s="14">
        <v>-1.7672754061051066E-2</v>
      </c>
      <c r="Y32" s="14">
        <f>[2]EUCAM_output!$AI29</f>
        <v>-4.9583808938592974E-3</v>
      </c>
      <c r="Z32" s="14">
        <f>[2]EUCAM_output!$M29</f>
        <v>1803.8883699999999</v>
      </c>
      <c r="AC32" s="14">
        <f>[2]EUCAM_output!$AL29</f>
        <v>1810.527837111488</v>
      </c>
      <c r="AD32" s="13">
        <f>[2]EUCAM_output!$T29*10^9</f>
        <v>762952215934.56604</v>
      </c>
      <c r="AE32" s="30"/>
      <c r="AF32" s="30"/>
      <c r="AG32" s="19"/>
      <c r="AH32" s="19"/>
      <c r="AI32" s="31">
        <f t="shared" ca="1" si="5"/>
        <v>9850686207.0341282</v>
      </c>
      <c r="AJ32" s="32">
        <v>4574640000</v>
      </c>
      <c r="AK32" s="31">
        <f t="shared" si="6"/>
        <v>7559428899.5265388</v>
      </c>
      <c r="AL32" s="19"/>
      <c r="AM32" s="19">
        <f t="shared" ca="1" si="0"/>
        <v>6.516644757419901E-2</v>
      </c>
      <c r="AN32" s="19"/>
      <c r="AO32" s="32">
        <v>33706100000</v>
      </c>
      <c r="AP32" s="31">
        <f t="shared" si="1"/>
        <v>55698124099.455147</v>
      </c>
      <c r="AQ32" s="32">
        <v>21956400000</v>
      </c>
      <c r="AR32" s="31">
        <f t="shared" si="2"/>
        <v>28722736405.189133</v>
      </c>
      <c r="AS32" s="19"/>
      <c r="AT32" s="19">
        <f t="shared" si="8"/>
        <v>22.617969437443474</v>
      </c>
      <c r="BB32" s="13">
        <v>248192437319.58899</v>
      </c>
      <c r="BC32" s="13">
        <f>[2]EUCAM_output!$AG29*10^9</f>
        <v>155179192150.00299</v>
      </c>
      <c r="BD32" s="19">
        <f t="shared" si="3"/>
        <v>0.78632005407131433</v>
      </c>
      <c r="BN32" s="31"/>
      <c r="BO32" s="48"/>
      <c r="BP32" s="32"/>
      <c r="BQ32" s="32"/>
      <c r="BR32" s="25"/>
      <c r="BS32" s="25"/>
      <c r="BT32" s="25"/>
      <c r="BU32" s="19"/>
      <c r="BV32" s="19"/>
      <c r="BW32" s="32"/>
      <c r="BX32" s="32"/>
      <c r="BY32" s="25"/>
      <c r="BZ32" s="25"/>
      <c r="CA32" s="19"/>
      <c r="CB32" s="19"/>
      <c r="CC32" s="32"/>
      <c r="CD32" s="31"/>
      <c r="CE32" s="32"/>
      <c r="CF32" s="31"/>
      <c r="CG32" s="32"/>
      <c r="CH32" s="32" cm="1">
        <f t="array" aca="1" ref="CH32" ca="1">INDEX([1]Sheet1!$C$6:$CY$72,MATCH($A32,[1]Sheet1!$A$6:$A$72,0),MATCH(MID(CELL("filename",O31),FIND("]",CELL("filename",O31))+1,255) &amp; CH$1,[1]Sheet1!$C$1:$CY$1 &amp; [1]Sheet1!$C$3:$CY$3,0))</f>
        <v>5961210000</v>
      </c>
      <c r="CI32" s="32"/>
      <c r="CJ32" s="32"/>
      <c r="CK32" s="32"/>
      <c r="CL32" s="31"/>
      <c r="DK32" s="19"/>
      <c r="DL32" s="48"/>
      <c r="DM32" s="25"/>
      <c r="DN32" s="25"/>
      <c r="DQ32" s="48">
        <v>1.2981</v>
      </c>
      <c r="DR32" s="48" cm="1">
        <f t="array" aca="1" ref="DR32" ca="1">INDEX([1]Sheet1!$C$6:$CY$72,MATCH($A32,[1]Sheet1!$A$6:$A$72,0),MATCH(MID(CELL("filename",AZ31),FIND("]",CELL("filename",AZ31))+1,255) &amp; DR$1,[1]Sheet1!$C$1:$CY$1 &amp; [1]Sheet1!$C$3:$CY$3,0))</f>
        <v>0</v>
      </c>
      <c r="DS32" s="48" cm="1">
        <f t="array" aca="1" ref="DS32" ca="1">INDEX([1]Sheet1!$C$6:$CY$72,MATCH($A32,[1]Sheet1!$A$6:$A$72,0),MATCH(MID(CELL("filename",BA31),FIND("]",CELL("filename",BA31))+1,255) &amp; DS$1,[1]Sheet1!$C$1:$CY$1 &amp; [1]Sheet1!$C$3:$CY$3,0))</f>
        <v>0</v>
      </c>
      <c r="DT32" s="25"/>
      <c r="DU32" s="48" cm="1">
        <f t="array" aca="1" ref="DU32" ca="1">INDEX([1]Sheet1!$C$6:$CY$72,MATCH($A32,[1]Sheet1!$A$6:$A$72,0),MATCH(MID(CELL("filename",BC31),FIND("]",CELL("filename",BC31))+1,255) &amp; DU$1,[1]Sheet1!$C$1:$CY$1 &amp; [1]Sheet1!$C$3:$CY$3,0))</f>
        <v>9.32</v>
      </c>
      <c r="DV32" s="17">
        <v>0.5</v>
      </c>
      <c r="DW32" s="14" t="e">
        <f>Euro_Area_Data!V29*10^9</f>
        <v>#N/A</v>
      </c>
      <c r="DX32" s="17">
        <v>1</v>
      </c>
      <c r="DY32" s="17">
        <v>0.5</v>
      </c>
      <c r="DZ32" s="48" cm="1">
        <f t="array" aca="1" ref="DZ32" ca="1">INDEX([1]Sheet1!$C$6:$CY$72,MATCH($A32,[1]Sheet1!$A$6:$A$72,0),MATCH(MID(CELL("filename",BH31),FIND("]",CELL("filename",BH31))+1,255) &amp; DZ$1,[1]Sheet1!$C$1:$CY$1 &amp; [1]Sheet1!$C$3:$CY$3,0))</f>
        <v>7.37</v>
      </c>
      <c r="EA32" s="17">
        <v>2</v>
      </c>
      <c r="EB32" s="14"/>
      <c r="EC32" s="14"/>
      <c r="ED32" s="14"/>
      <c r="EE32">
        <v>-5</v>
      </c>
      <c r="EH32" s="43">
        <v>0.75</v>
      </c>
      <c r="EI32" s="43">
        <v>0.05</v>
      </c>
      <c r="EJ32" s="43">
        <v>75</v>
      </c>
      <c r="EK32" s="14">
        <f t="shared" si="7"/>
        <v>5.0367183143493355</v>
      </c>
      <c r="EN32" s="14">
        <f>[2]EUCAM_output!$AE29</f>
        <v>0.60515682610448496</v>
      </c>
    </row>
    <row r="33" spans="1:144" x14ac:dyDescent="0.3">
      <c r="A33" s="10">
        <v>1993</v>
      </c>
      <c r="B33" s="13">
        <f>[2]EUCAM_output!$E30*10^9</f>
        <v>252406383977.89471</v>
      </c>
      <c r="H33" s="14"/>
      <c r="I33" s="13">
        <f>[2]EUCAM_output!$W30*10^3</f>
        <v>6012349.5</v>
      </c>
      <c r="K33" s="31">
        <f t="shared" si="4"/>
        <v>6012349.5</v>
      </c>
      <c r="L33" s="14">
        <f>[2]EUCAM_output!$G30</f>
        <v>62.581200748819803</v>
      </c>
      <c r="O33" s="14">
        <f>[2]EUCAM_output!$H30</f>
        <v>62.858964014336578</v>
      </c>
      <c r="P33" s="28"/>
      <c r="Q33" s="19"/>
      <c r="R33" s="14">
        <f>[2]EUCAM_output!$L30</f>
        <v>4.3</v>
      </c>
      <c r="U33" s="14">
        <f>[2]EUCAM_output!$K30</f>
        <v>3.9515579999999999</v>
      </c>
      <c r="V33" s="14">
        <v>3.9515579999999999</v>
      </c>
      <c r="W33" s="14">
        <v>1.0734640063297496E-2</v>
      </c>
      <c r="X33" s="14">
        <v>-1.4854451676767688E-2</v>
      </c>
      <c r="Y33" s="14">
        <f>[2]EUCAM_output!$AI30</f>
        <v>-1.4813454163735701E-2</v>
      </c>
      <c r="Z33" s="14">
        <f>[2]EUCAM_output!$M30</f>
        <v>1801.2500419999999</v>
      </c>
      <c r="AC33" s="14">
        <f>[2]EUCAM_output!$AL30</f>
        <v>1805.4742137395381</v>
      </c>
      <c r="AD33" s="13">
        <f>[2]EUCAM_output!$T30*10^9</f>
        <v>783622219049.12695</v>
      </c>
      <c r="AE33" s="30"/>
      <c r="AF33" s="30"/>
      <c r="AG33" s="19"/>
      <c r="AH33" s="19"/>
      <c r="AI33" s="31">
        <f t="shared" ca="1" si="5"/>
        <v>10491378644.341305</v>
      </c>
      <c r="AJ33" s="32">
        <v>5051970000</v>
      </c>
      <c r="AK33" s="31">
        <f t="shared" si="6"/>
        <v>7785283199.5718184</v>
      </c>
      <c r="AL33" s="19"/>
      <c r="AM33" s="19">
        <f t="shared" ca="1" si="0"/>
        <v>6.516644757419901E-2</v>
      </c>
      <c r="AN33" s="19"/>
      <c r="AO33" s="32">
        <v>35208200000</v>
      </c>
      <c r="AP33" s="31">
        <f t="shared" si="1"/>
        <v>54257212126.589127</v>
      </c>
      <c r="AQ33" s="32">
        <v>23614800000</v>
      </c>
      <c r="AR33" s="31">
        <f t="shared" si="2"/>
        <v>28606046460.194286</v>
      </c>
      <c r="AS33" s="19"/>
      <c r="AT33" s="19">
        <f t="shared" si="8"/>
        <v>21.495974575405697</v>
      </c>
      <c r="BB33" s="13">
        <v>249499943657.59598</v>
      </c>
      <c r="BC33" s="13">
        <f>[2]EUCAM_output!$AG30*10^9</f>
        <v>160297650411.552</v>
      </c>
      <c r="BD33" s="19">
        <f t="shared" si="3"/>
        <v>-1.1514923967031188</v>
      </c>
      <c r="BN33" s="31"/>
      <c r="BO33" s="48"/>
      <c r="BP33" s="32"/>
      <c r="BQ33" s="32"/>
      <c r="BR33" s="25"/>
      <c r="BS33" s="25"/>
      <c r="BT33" s="25"/>
      <c r="BU33" s="19"/>
      <c r="BV33" s="19"/>
      <c r="BW33" s="32"/>
      <c r="BX33" s="32"/>
      <c r="BY33" s="25"/>
      <c r="BZ33" s="25"/>
      <c r="CA33" s="19"/>
      <c r="CB33" s="19"/>
      <c r="CC33" s="32"/>
      <c r="CD33" s="31"/>
      <c r="CE33" s="32"/>
      <c r="CF33" s="31"/>
      <c r="CG33" s="32"/>
      <c r="CH33" s="32" cm="1">
        <f t="array" aca="1" ref="CH33" ca="1">INDEX([1]Sheet1!$C$6:$CY$72,MATCH($A33,[1]Sheet1!$A$6:$A$72,0),MATCH(MID(CELL("filename",O32),FIND("]",CELL("filename",O32))+1,255) &amp; CH$1,[1]Sheet1!$C$1:$CY$1 &amp; [1]Sheet1!$C$3:$CY$3,0))</f>
        <v>6807990000</v>
      </c>
      <c r="CI33" s="32"/>
      <c r="CJ33" s="32"/>
      <c r="CK33" s="32"/>
      <c r="CL33" s="31"/>
      <c r="DK33" s="19"/>
      <c r="DL33" s="48"/>
      <c r="DM33" s="25"/>
      <c r="DN33" s="25"/>
      <c r="DQ33" s="48">
        <v>1.171</v>
      </c>
      <c r="DR33" s="48" cm="1">
        <f t="array" aca="1" ref="DR33" ca="1">INDEX([1]Sheet1!$C$6:$CY$72,MATCH($A33,[1]Sheet1!$A$6:$A$72,0),MATCH(MID(CELL("filename",AZ32),FIND("]",CELL("filename",AZ32))+1,255) &amp; DR$1,[1]Sheet1!$C$1:$CY$1 &amp; [1]Sheet1!$C$3:$CY$3,0))</f>
        <v>0</v>
      </c>
      <c r="DS33" s="48" cm="1">
        <f t="array" aca="1" ref="DS33" ca="1">INDEX([1]Sheet1!$C$6:$CY$72,MATCH($A33,[1]Sheet1!$A$6:$A$72,0),MATCH(MID(CELL("filename",BA32),FIND("]",CELL("filename",BA32))+1,255) &amp; DS$1,[1]Sheet1!$C$1:$CY$1 &amp; [1]Sheet1!$C$3:$CY$3,0))</f>
        <v>0</v>
      </c>
      <c r="DT33" s="25"/>
      <c r="DU33" s="48" cm="1">
        <f t="array" aca="1" ref="DU33" ca="1">INDEX([1]Sheet1!$C$6:$CY$72,MATCH($A33,[1]Sheet1!$A$6:$A$72,0),MATCH(MID(CELL("filename",BC32),FIND("]",CELL("filename",BC32))+1,255) &amp; DU$1,[1]Sheet1!$C$1:$CY$1 &amp; [1]Sheet1!$C$3:$CY$3,0))</f>
        <v>7.23</v>
      </c>
      <c r="DV33" s="17">
        <v>0.5</v>
      </c>
      <c r="DW33" s="14" t="e">
        <f>Euro_Area_Data!V30*10^9</f>
        <v>#N/A</v>
      </c>
      <c r="DX33" s="17">
        <v>1</v>
      </c>
      <c r="DY33" s="17">
        <v>0.5</v>
      </c>
      <c r="DZ33" s="48" cm="1">
        <f t="array" aca="1" ref="DZ33" ca="1">INDEX([1]Sheet1!$C$6:$CY$72,MATCH($A33,[1]Sheet1!$A$6:$A$72,0),MATCH(MID(CELL("filename",BH32),FIND("]",CELL("filename",BH32))+1,255) &amp; DZ$1,[1]Sheet1!$C$1:$CY$1 &amp; [1]Sheet1!$C$3:$CY$3,0))</f>
        <v>6.7</v>
      </c>
      <c r="EA33" s="17">
        <v>2</v>
      </c>
      <c r="EB33" s="14"/>
      <c r="EC33" s="14"/>
      <c r="ED33" s="14"/>
      <c r="EE33">
        <v>-5</v>
      </c>
      <c r="EH33" s="43">
        <v>0.75</v>
      </c>
      <c r="EI33" s="43">
        <v>0.05</v>
      </c>
      <c r="EJ33" s="43">
        <v>75</v>
      </c>
      <c r="EK33" s="14">
        <f t="shared" si="7"/>
        <v>7.2305198100774941</v>
      </c>
      <c r="EN33" s="14">
        <f>[2]EUCAM_output!$AE30</f>
        <v>0.64891281029800596</v>
      </c>
    </row>
    <row r="34" spans="1:144" x14ac:dyDescent="0.3">
      <c r="A34" s="10">
        <v>1994</v>
      </c>
      <c r="B34" s="13">
        <f>[2]EUCAM_output!$E31*10^9</f>
        <v>258158987486.14841</v>
      </c>
      <c r="H34" s="14"/>
      <c r="I34" s="13">
        <f>[2]EUCAM_output!$W31*10^3</f>
        <v>6040309</v>
      </c>
      <c r="K34" s="31">
        <f t="shared" si="4"/>
        <v>6040309</v>
      </c>
      <c r="L34" s="14">
        <f>[2]EUCAM_output!$G31</f>
        <v>62.474675225686887</v>
      </c>
      <c r="O34" s="14">
        <f>[2]EUCAM_output!$H31</f>
        <v>62.749942990741197</v>
      </c>
      <c r="P34" s="28"/>
      <c r="Q34" s="19"/>
      <c r="R34" s="14">
        <f>[2]EUCAM_output!$L31</f>
        <v>4.5999999999999996</v>
      </c>
      <c r="U34" s="14">
        <f>[2]EUCAM_output!$K31</f>
        <v>4.0252889999999999</v>
      </c>
      <c r="V34" s="14">
        <v>4.0252889999999999</v>
      </c>
      <c r="W34" s="14">
        <v>2.4229901356930927E-2</v>
      </c>
      <c r="X34" s="14">
        <v>-1.73118541591748E-2</v>
      </c>
      <c r="Y34" s="14">
        <f>[2]EUCAM_output!$AI31</f>
        <v>-5.4187832021631004E-3</v>
      </c>
      <c r="Z34" s="14">
        <f>[2]EUCAM_output!$M31</f>
        <v>1799.5079920000001</v>
      </c>
      <c r="AC34" s="14">
        <f>[2]EUCAM_output!$AL31</f>
        <v>1801.414239855003</v>
      </c>
      <c r="AD34" s="13">
        <f>[2]EUCAM_output!$T31*10^9</f>
        <v>806604241719.13501</v>
      </c>
      <c r="AE34" s="30"/>
      <c r="AF34" s="30"/>
      <c r="AG34" s="19"/>
      <c r="AH34" s="19"/>
      <c r="AI34" s="31">
        <f t="shared" ca="1" si="5"/>
        <v>10785485804.052217</v>
      </c>
      <c r="AJ34" s="32">
        <v>5317520000</v>
      </c>
      <c r="AK34" s="31">
        <f t="shared" si="6"/>
        <v>7943297323.9952116</v>
      </c>
      <c r="AL34" s="19"/>
      <c r="AM34" s="19">
        <f t="shared" ca="1" si="0"/>
        <v>6.516644757419901E-2</v>
      </c>
      <c r="AN34" s="19"/>
      <c r="AO34" s="32">
        <v>38255100000</v>
      </c>
      <c r="AP34" s="31">
        <f t="shared" si="1"/>
        <v>57145367287.601967</v>
      </c>
      <c r="AQ34" s="32">
        <v>25827200000</v>
      </c>
      <c r="AR34" s="31">
        <f t="shared" si="2"/>
        <v>30637305785.403366</v>
      </c>
      <c r="AS34" s="19"/>
      <c r="AT34" s="19">
        <f t="shared" si="8"/>
        <v>22.135726454484995</v>
      </c>
      <c r="BB34" s="13">
        <v>255493227446.504</v>
      </c>
      <c r="BC34" s="13">
        <f>[2]EUCAM_output!$AG31*10^9</f>
        <v>168292839238.276</v>
      </c>
      <c r="BD34" s="19">
        <f t="shared" si="3"/>
        <v>-1.0326040032936841</v>
      </c>
      <c r="BN34" s="31"/>
      <c r="BO34" s="48"/>
      <c r="BP34" s="32"/>
      <c r="BQ34" s="32"/>
      <c r="BR34" s="25"/>
      <c r="BS34" s="25"/>
      <c r="BT34" s="25"/>
      <c r="BU34" s="19"/>
      <c r="BV34" s="19"/>
      <c r="BW34" s="32"/>
      <c r="BX34" s="32"/>
      <c r="BY34" s="25"/>
      <c r="BZ34" s="25"/>
      <c r="CA34" s="19"/>
      <c r="CB34" s="19"/>
      <c r="CC34" s="32"/>
      <c r="CD34" s="31"/>
      <c r="CE34" s="32"/>
      <c r="CF34" s="31"/>
      <c r="CG34" s="32"/>
      <c r="CH34" s="32" cm="1">
        <f t="array" aca="1" ref="CH34" ca="1">INDEX([1]Sheet1!$C$6:$CY$72,MATCH($A34,[1]Sheet1!$A$6:$A$72,0),MATCH(MID(CELL("filename",O33),FIND("]",CELL("filename",O33))+1,255) &amp; CH$1,[1]Sheet1!$C$1:$CY$1 &amp; [1]Sheet1!$C$3:$CY$3,0))</f>
        <v>7220180000</v>
      </c>
      <c r="CI34" s="32"/>
      <c r="CJ34" s="32"/>
      <c r="CK34" s="32"/>
      <c r="CL34" s="31"/>
      <c r="DK34" s="19"/>
      <c r="DL34" s="48"/>
      <c r="DM34" s="25"/>
      <c r="DN34" s="25"/>
      <c r="DQ34" s="48">
        <v>1.1895199999999999</v>
      </c>
      <c r="DR34" s="48" cm="1">
        <f t="array" aca="1" ref="DR34" ca="1">INDEX([1]Sheet1!$C$6:$CY$72,MATCH($A34,[1]Sheet1!$A$6:$A$72,0),MATCH(MID(CELL("filename",AZ33),FIND("]",CELL("filename",AZ33))+1,255) &amp; DR$1,[1]Sheet1!$C$1:$CY$1 &amp; [1]Sheet1!$C$3:$CY$3,0))</f>
        <v>0</v>
      </c>
      <c r="DS34" s="48" cm="1">
        <f t="array" aca="1" ref="DS34" ca="1">INDEX([1]Sheet1!$C$6:$CY$72,MATCH($A34,[1]Sheet1!$A$6:$A$72,0),MATCH(MID(CELL("filename",BA33),FIND("]",CELL("filename",BA33))+1,255) &amp; DS$1,[1]Sheet1!$C$1:$CY$1 &amp; [1]Sheet1!$C$3:$CY$3,0))</f>
        <v>0</v>
      </c>
      <c r="DT34" s="25"/>
      <c r="DU34" s="48" cm="1">
        <f t="array" aca="1" ref="DU34" ca="1">INDEX([1]Sheet1!$C$6:$CY$72,MATCH($A34,[1]Sheet1!$A$6:$A$72,0),MATCH(MID(CELL("filename",BC33),FIND("]",CELL("filename",BC33))+1,255) &amp; DU$1,[1]Sheet1!$C$1:$CY$1 &amp; [1]Sheet1!$C$3:$CY$3,0))</f>
        <v>5.04</v>
      </c>
      <c r="DV34" s="17">
        <v>0.5</v>
      </c>
      <c r="DW34" s="14" t="e">
        <f>Euro_Area_Data!V31*10^9</f>
        <v>#N/A</v>
      </c>
      <c r="DX34" s="17">
        <v>1</v>
      </c>
      <c r="DY34" s="17">
        <v>0.5</v>
      </c>
      <c r="DZ34" s="48" cm="1">
        <f t="array" aca="1" ref="DZ34" ca="1">INDEX([1]Sheet1!$C$6:$CY$72,MATCH($A34,[1]Sheet1!$A$6:$A$72,0),MATCH(MID(CELL("filename",BH33),FIND("]",CELL("filename",BH33))+1,255) &amp; DZ$1,[1]Sheet1!$C$1:$CY$1 &amp; [1]Sheet1!$C$3:$CY$3,0))</f>
        <v>7.03</v>
      </c>
      <c r="EA34" s="17">
        <v>2</v>
      </c>
      <c r="EB34" s="14"/>
      <c r="EC34" s="14"/>
      <c r="ED34" s="14"/>
      <c r="EE34">
        <v>-5</v>
      </c>
      <c r="EH34" s="43">
        <v>0.75</v>
      </c>
      <c r="EI34" s="43">
        <v>0.05</v>
      </c>
      <c r="EJ34" s="43">
        <v>75</v>
      </c>
      <c r="EK34" s="14">
        <f t="shared" si="7"/>
        <v>3.1625254972810026</v>
      </c>
      <c r="EN34" s="14">
        <f>[2]EUCAM_output!$AE31</f>
        <v>0.6694348433788031</v>
      </c>
    </row>
    <row r="35" spans="1:144" x14ac:dyDescent="0.3">
      <c r="A35" s="10">
        <v>1995</v>
      </c>
      <c r="B35" s="13">
        <f>[2]EUCAM_output!$E32*10^9</f>
        <v>263675226577.35822</v>
      </c>
      <c r="H35" s="14"/>
      <c r="I35" s="13">
        <f>[2]EUCAM_output!$W32*10^3</f>
        <v>6044081.5</v>
      </c>
      <c r="K35" s="31">
        <f t="shared" si="4"/>
        <v>6044081.5</v>
      </c>
      <c r="L35" s="14">
        <f>[2]EUCAM_output!$G32</f>
        <v>62.151753211816327</v>
      </c>
      <c r="O35" s="14">
        <f>[2]EUCAM_output!$H32</f>
        <v>62.737519130556763</v>
      </c>
      <c r="P35" s="28"/>
      <c r="Q35" s="19"/>
      <c r="R35" s="14">
        <f>[2]EUCAM_output!$L32</f>
        <v>4.5</v>
      </c>
      <c r="U35" s="14">
        <f>[2]EUCAM_output!$K32</f>
        <v>4.0820809999999996</v>
      </c>
      <c r="V35" s="14">
        <v>4.0820809999999996</v>
      </c>
      <c r="W35" s="14">
        <v>3.0290046062164011E-2</v>
      </c>
      <c r="X35" s="14">
        <v>-1.3291292096542229E-2</v>
      </c>
      <c r="Y35" s="14">
        <f>[2]EUCAM_output!$AI32</f>
        <v>-6.122082276319705E-3</v>
      </c>
      <c r="Z35" s="14">
        <f>[2]EUCAM_output!$M32</f>
        <v>1773.4305608982399</v>
      </c>
      <c r="AC35" s="14">
        <f>[2]EUCAM_output!$AL32</f>
        <v>1799.069024817253</v>
      </c>
      <c r="AD35" s="13">
        <f>[2]EUCAM_output!$T32*10^9</f>
        <v>828786807772.80798</v>
      </c>
      <c r="AE35" s="30" cm="1">
        <f t="array" aca="1" ref="AE35" ca="1">INDEX('[3]Sheet 1'!$B$12:$M$61,MATCH($A35,'[3]Sheet 1'!$A$12:$A$61,0),MATCH(MID(CELL("filename",A34),FIND("]",CELL("filename",A34))+1,255)&amp;AE$1,'[3]Sheet 1'!$B$9:$M$9&amp;'[3]Sheet 1'!$B$8:$M$8,0))*10^6</f>
        <v>601483200000</v>
      </c>
      <c r="AF35" s="30" cm="1">
        <f t="array" aca="1" ref="AF35" ca="1">INDEX('[3]Sheet 1'!$B$12:$M$61,MATCH($A35,'[3]Sheet 1'!$A$12:$A$61,0),MATCH(MID(CELL("filename",B34),FIND("]",CELL("filename",B34))+1,255)&amp;AF$1,'[3]Sheet 1'!$B$9:$M$9&amp;'[3]Sheet 1'!$B$8:$M$8,0))*10^6</f>
        <v>112354200000</v>
      </c>
      <c r="AG35" s="19">
        <f ca="1">AF35/AE35</f>
        <v>0.18679524216137708</v>
      </c>
      <c r="AH35" s="31">
        <f ca="1">AD35*AG35</f>
        <v>154813432458.07635</v>
      </c>
      <c r="AI35" s="31">
        <f t="shared" ca="1" si="5"/>
        <v>10300874944.896217</v>
      </c>
      <c r="AJ35" s="32">
        <v>5756000000</v>
      </c>
      <c r="AK35" s="31">
        <f t="shared" si="6"/>
        <v>8222312602.2310953</v>
      </c>
      <c r="AL35" s="19">
        <f t="shared" ref="AL35:AL63" ca="1" si="9">AK35/AH35</f>
        <v>5.3111105875504092E-2</v>
      </c>
      <c r="AM35" s="19">
        <f t="shared" ca="1" si="0"/>
        <v>6.516644757419901E-2</v>
      </c>
      <c r="AN35" s="31">
        <f t="shared" ref="AN35:AN63" ca="1" si="10">AD35-AH35</f>
        <v>673973375314.73169</v>
      </c>
      <c r="AO35" s="32">
        <v>39947500000</v>
      </c>
      <c r="AP35" s="31">
        <f t="shared" si="1"/>
        <v>57064077949.552933</v>
      </c>
      <c r="AQ35" s="32">
        <v>28433600000</v>
      </c>
      <c r="AR35" s="31">
        <f t="shared" si="2"/>
        <v>32394426036.892963</v>
      </c>
      <c r="AS35" s="19">
        <f t="shared" ref="AS35:AS66" ca="1" si="11">AR35/AN35</f>
        <v>4.8064845323845966E-2</v>
      </c>
      <c r="AT35" s="19">
        <f t="shared" si="8"/>
        <v>21.641804840854554</v>
      </c>
      <c r="BB35" s="13">
        <v>262309745408.17197</v>
      </c>
      <c r="BC35" s="13">
        <f>[2]EUCAM_output!$AG32*10^9</f>
        <v>175917000000</v>
      </c>
      <c r="BD35" s="19">
        <f t="shared" si="3"/>
        <v>-0.51786479409192343</v>
      </c>
      <c r="BN35" s="31">
        <f ca="1">BP35-CF35</f>
        <v>-3952360000</v>
      </c>
      <c r="BO35" s="48" cm="1">
        <f t="array" aca="1" ref="BO35" ca="1">INDEX([1]Sheet1!$C$6:$CY$72,MATCH($A35,[1]Sheet1!$A$6:$A$72,0),MATCH(MID(CELL("filename",A34),FIND("]",CELL("filename",A34))+1,255) &amp; BO$1,[1]Sheet1!$C$1:$CY$1 &amp; [1]Sheet1!$C$3:$CY$3,0))</f>
        <v>-2.1523620000000001</v>
      </c>
      <c r="BP35" s="32" cm="1">
        <f t="array" aca="1" ref="BP35" ca="1">INDEX([1]Sheet1!$C$6:$CY$72,MATCH($A35,[1]Sheet1!$A$6:$A$72,0),MATCH(MID(CELL("filename",B34),FIND("]",CELL("filename",B34))+1,255) &amp; BP$1,[1]Sheet1!$C$1:$CY$1 &amp; [1]Sheet1!$C$3:$CY$3,0))</f>
        <v>91559100000</v>
      </c>
      <c r="BQ35" s="32" cm="1">
        <f t="array" aca="1" ref="BQ35" ca="1">INDEX([1]Sheet1!$C$6:$CY$72,MATCH($A35,[1]Sheet1!$A$6:$A$72,0),MATCH(MID(CELL("filename",C34),FIND("]",CELL("filename",C34))+1,255) &amp; BQ$1,[1]Sheet1!$C$1:$CY$1 &amp; [1]Sheet1!$C$3:$CY$3,0))</f>
        <v>22029370000</v>
      </c>
      <c r="BR35" s="25"/>
      <c r="BS35" s="25"/>
      <c r="BT35" s="25"/>
      <c r="BU35" s="19"/>
      <c r="BV35" s="19"/>
      <c r="BW35" s="32" cm="1">
        <f t="array" aca="1" ref="BW35" ca="1">INDEX([1]Sheet1!$C$6:$CY$72,MATCH($A35,[1]Sheet1!$A$6:$A$72,0),MATCH(MID(CELL("filename",F34),FIND("]",CELL("filename",F34))+1,255) &amp; BW$1,[1]Sheet1!$C$1:$CY$1 &amp; [1]Sheet1!$C$3:$CY$3,0))</f>
        <v>26897520000</v>
      </c>
      <c r="BX35" s="32" cm="1">
        <f t="array" aca="1" ref="BX35" ca="1">INDEX([1]Sheet1!$C$6:$CY$72,MATCH($A35,[1]Sheet1!$A$6:$A$72,0),MATCH(MID(CELL("filename",G34),FIND("]",CELL("filename",G34))+1,255) &amp; BX$1,[1]Sheet1!$C$1:$CY$1 &amp; [1]Sheet1!$C$3:$CY$3,0))</f>
        <v>27526260000</v>
      </c>
      <c r="BY35" s="39" cm="1">
        <f t="array" aca="1" ref="BY35" ca="1">INDEX([4]DATA!$C$18:$N$51,MATCH($A35,[4]DATA!$B$18:$B$51,0),MATCH(MID(CELL("filename",F2),FIND("]",CELL("filename",F2))+1,255) &amp; BY$1,[4]DATA!$C$15:$N$15&amp;[4]DATA!$C$16:$N$16,0)) * 10^6</f>
        <v>13578000000</v>
      </c>
      <c r="BZ35" s="39" cm="1">
        <f t="array" aca="1" ref="BZ35" ca="1">INDEX([4]DATA!$C$18:$N$51,MATCH($A35,[4]DATA!$B$18:$B$51,0),MATCH(MID(CELL("filename",G2),FIND("]",CELL("filename",G2))+1,255) &amp; BZ$1,[4]DATA!$C$15:$N$15&amp;[4]DATA!$C$16:$N$16,0)) * 10^6</f>
        <v>12792000000</v>
      </c>
      <c r="CA35" s="31">
        <f ca="1">$BX35*BY35/SUM($BY35:$BZ35)</f>
        <v>14173362088.7372</v>
      </c>
      <c r="CB35" s="31">
        <f ca="1">BX35-CA35</f>
        <v>13352897911.2628</v>
      </c>
      <c r="CC35" s="32" cm="1">
        <f t="array" aca="1" ref="CC35" ca="1">INDEX([1]Sheet1!$C$6:$CY$72,MATCH($A35,[1]Sheet1!$A$6:$A$72,0),MATCH(MID(CELL("filename",J34),FIND("]",CELL("filename",J34))+1,255) &amp; CC$1,[1]Sheet1!$C$1:$CY$1 &amp; [1]Sheet1!$C$3:$CY$3,0))</f>
        <v>2258084000</v>
      </c>
      <c r="CD35" s="31">
        <f ca="1">BP35-BQ35-BW35-BX35-CC35</f>
        <v>12847866000</v>
      </c>
      <c r="CE35" s="32" cm="1">
        <f t="array" aca="1" ref="CE35" ca="1">INDEX([1]Sheet1!$C$6:$CY$72,MATCH($A35,[1]Sheet1!$A$6:$A$72,0),MATCH(MID(CELL("filename",L34),FIND("]",CELL("filename",L34))+1,255) &amp; CE$1,[1]Sheet1!$C$1:$CY$1 &amp; [1]Sheet1!$C$3:$CY$3,0))</f>
        <v>102891400000</v>
      </c>
      <c r="CF35" s="31">
        <f t="shared" ref="CF35:CF66" ca="1" si="12">CE35-CK35</f>
        <v>95511460000</v>
      </c>
      <c r="CG35" s="32" cm="1">
        <f t="array" aca="1" ref="CG35" ca="1">INDEX([1]Sheet1!$C$6:$CY$72,MATCH($A35,[1]Sheet1!$A$6:$A$72,0),MATCH(MID(CELL("filename",N34),FIND("]",CELL("filename",N34))+1,255) &amp; CG$1,[1]Sheet1!$C$1:$CY$1 &amp; [1]Sheet1!$C$3:$CY$3,0))</f>
        <v>36567300000</v>
      </c>
      <c r="CH35" s="32" cm="1">
        <f t="array" aca="1" ref="CH35" ca="1">INDEX([1]Sheet1!$C$6:$CY$72,MATCH($A35,[1]Sheet1!$A$6:$A$72,0),MATCH(MID(CELL("filename",O34),FIND("]",CELL("filename",O34))+1,255) &amp; CH$1,[1]Sheet1!$C$1:$CY$1 &amp; [1]Sheet1!$C$3:$CY$3,0))</f>
        <v>7211090000</v>
      </c>
      <c r="CI35" s="32" cm="1">
        <f t="array" aca="1" ref="CI35" ca="1">INDEX([1]Sheet1!$C$6:$CY$72,MATCH($A35,[1]Sheet1!$A$6:$A$72,0),MATCH(MID(CELL("filename",P34),FIND("]",CELL("filename",P34))+1,255) &amp; CI$1,[1]Sheet1!$C$1:$CY$1 &amp; [1]Sheet1!$C$3:$CY$3,0))</f>
        <v>4726430000</v>
      </c>
      <c r="CJ35" s="32" cm="1">
        <f t="array" aca="1" ref="CJ35" ca="1">INDEX([1]Sheet1!$C$6:$CY$72,MATCH($A35,[1]Sheet1!$A$6:$A$72,0),MATCH(MID(CELL("filename",R34),FIND("]",CELL("filename",R34))+1,255) &amp; CJ$1,[1]Sheet1!$C$1:$CY$1 &amp; [1]Sheet1!$C$3:$CY$3,0))</f>
        <v>36683000000</v>
      </c>
      <c r="CK35" s="32" cm="1">
        <f t="array" aca="1" ref="CK35" ca="1">INDEX([1]Sheet1!$C$6:$CY$72,MATCH($A35,[1]Sheet1!$A$6:$A$72,0),MATCH(MID(CELL("filename",S34),FIND("]",CELL("filename",S34))+1,255) &amp; CK$1,[1]Sheet1!$C$1:$CY$1 &amp; [1]Sheet1!$C$3:$CY$3,0))</f>
        <v>7379940000</v>
      </c>
      <c r="CL35" s="31">
        <f t="shared" ref="CL35:CL66" ca="1" si="13">CF35-CG35-CH35-CI35-CJ35</f>
        <v>10323640000</v>
      </c>
      <c r="DK35" s="31">
        <f ca="1">DL35/100*BC35</f>
        <v>120650035695</v>
      </c>
      <c r="DL35" s="48" cm="1">
        <f t="array" aca="1" ref="DL35" ca="1">INDEX([1]Sheet1!$C$6:$CY$72,MATCH($A35,[1]Sheet1!$A$6:$A$72,0),MATCH(MID(CELL("filename",AT34),FIND("]",CELL("filename",AT34))+1,255) &amp; DL$1,[1]Sheet1!$C$1:$CY$1 &amp; [1]Sheet1!$C$3:$CY$3,0))</f>
        <v>68.583500000000001</v>
      </c>
      <c r="DM35" s="39" cm="1">
        <f t="array" aca="1" ref="DM35" ca="1">INDEX([5]DATA!$C$18:$T$51,MATCH($A35,[5]DATA!$B$18:$B$51,0),MATCH(MID(CELL("filename",AU2),FIND("]",CELL("filename",AU2))+1,255) &amp; DM$1,[5]DATA!$C$15:$T$15&amp;[5]DATA!$C$16:$T$16,0)) * 10^6</f>
        <v>1634000000</v>
      </c>
      <c r="DN35" s="39" cm="1">
        <f t="array" aca="1" ref="DN35" ca="1">INDEX([5]DATA!$C$18:$T$51,MATCH($A35,[5]DATA!$B$18:$B$51,0),MATCH(MID(CELL("filename",AV2),FIND("]",CELL("filename",AV2))+1,255) &amp; DN$1,[5]DATA!$C$15:$T$15&amp;[5]DATA!$C$16:$T$16,0)) * 10^6</f>
        <v>119016000000</v>
      </c>
      <c r="DQ35" s="48">
        <v>1.3080099999999999</v>
      </c>
      <c r="DR35" s="48" cm="1">
        <f t="array" aca="1" ref="DR35" ca="1">INDEX([1]Sheet1!$C$6:$CY$72,MATCH($A35,[1]Sheet1!$A$6:$A$72,0),MATCH(MID(CELL("filename",AZ34),FIND("]",CELL("filename",AZ34))+1,255) &amp; DR$1,[1]Sheet1!$C$1:$CY$1 &amp; [1]Sheet1!$C$3:$CY$3,0))</f>
        <v>0</v>
      </c>
      <c r="DS35" s="48" cm="1">
        <f t="array" aca="1" ref="DS35" ca="1">INDEX([1]Sheet1!$C$6:$CY$72,MATCH($A35,[1]Sheet1!$A$6:$A$72,0),MATCH(MID(CELL("filename",BA34),FIND("]",CELL("filename",BA34))+1,255) &amp; DS$1,[1]Sheet1!$C$1:$CY$1 &amp; [1]Sheet1!$C$3:$CY$3,0))</f>
        <v>0</v>
      </c>
      <c r="DT35" s="39" cm="1">
        <f t="array" aca="1" ref="DT35" ca="1">INDEX([5]DATA!$C$18:$T$51,MATCH($A35,[5]DATA!$B$18:$B$51,0),MATCH(MID(CELL("filename",BB2),FIND("]",CELL("filename",BB2))+1,255) &amp; DT$1,[5]DATA!$C$15:$T$15&amp;[5]DATA!$C$16:$T$16,0)) * 10^6</f>
        <v>10067000000</v>
      </c>
      <c r="DU35" s="48" cm="1">
        <f t="array" aca="1" ref="DU35" ca="1">INDEX([1]Sheet1!$C$6:$CY$72,MATCH($A35,[1]Sheet1!$A$6:$A$72,0),MATCH(MID(CELL("filename",BC34),FIND("]",CELL("filename",BC34))+1,255) &amp; DU$1,[1]Sheet1!$C$1:$CY$1 &amp; [1]Sheet1!$C$3:$CY$3,0))</f>
        <v>4.5199999999999996</v>
      </c>
      <c r="DV35" s="17">
        <v>0.5</v>
      </c>
      <c r="DW35" s="14">
        <f>Euro_Area_Data!V32*10^9</f>
        <v>8430198089259.6094</v>
      </c>
      <c r="DX35" s="17">
        <v>1</v>
      </c>
      <c r="DY35" s="17">
        <v>0.5</v>
      </c>
      <c r="DZ35" s="48" cm="1">
        <f t="array" aca="1" ref="DZ35" ca="1">INDEX([1]Sheet1!$C$6:$CY$72,MATCH($A35,[1]Sheet1!$A$6:$A$72,0),MATCH(MID(CELL("filename",BH34),FIND("]",CELL("filename",BH34))+1,255) &amp; DZ$1,[1]Sheet1!$C$1:$CY$1 &amp; [1]Sheet1!$C$3:$CY$3,0))</f>
        <v>7.14</v>
      </c>
      <c r="EA35" s="17">
        <v>2</v>
      </c>
      <c r="EB35" s="14">
        <f>SUMPRODUCT(Euro_Area_Data!C32:U32,Euro_Area_Data!Z32:AR32)/SUM(Euro_Area_Data!C32:U32)</f>
        <v>0.68288279788924755</v>
      </c>
      <c r="EC35" s="14"/>
      <c r="ED35" s="14"/>
      <c r="EE35">
        <v>-5</v>
      </c>
      <c r="EH35" s="43">
        <v>0.75</v>
      </c>
      <c r="EI35" s="43">
        <v>0.05</v>
      </c>
      <c r="EJ35" s="43">
        <v>75</v>
      </c>
      <c r="EK35" s="14">
        <f t="shared" si="7"/>
        <v>4.5727401186487517</v>
      </c>
      <c r="EN35" s="14">
        <f>[2]EUCAM_output!$AE32</f>
        <v>0.70004635903019907</v>
      </c>
    </row>
    <row r="36" spans="1:144" x14ac:dyDescent="0.3">
      <c r="A36" s="10">
        <v>1996</v>
      </c>
      <c r="B36" s="13">
        <f>[2]EUCAM_output!$E33*10^9</f>
        <v>269691034438.30319</v>
      </c>
      <c r="H36" s="14">
        <f>[2]EUCAM_output!$AK33</f>
        <v>4.2463918234783944E-3</v>
      </c>
      <c r="I36" s="13">
        <f>[2]EUCAM_output!$W33*10^3</f>
        <v>6044990.5</v>
      </c>
      <c r="K36" s="31">
        <f t="shared" si="4"/>
        <v>6044990.5</v>
      </c>
      <c r="L36" s="14">
        <f>[2]EUCAM_output!$G33</f>
        <v>62.646966187525557</v>
      </c>
      <c r="O36" s="14">
        <f>[2]EUCAM_output!$H33</f>
        <v>62.856900917294723</v>
      </c>
      <c r="P36" s="28"/>
      <c r="Q36" s="19"/>
      <c r="R36" s="14">
        <f>[2]EUCAM_output!$L33</f>
        <v>4.9000000000000004</v>
      </c>
      <c r="U36" s="14">
        <f>[2]EUCAM_output!$K33</f>
        <v>4.133896</v>
      </c>
      <c r="V36" s="14">
        <v>4.133896</v>
      </c>
      <c r="W36" s="14">
        <v>1.8189865749498102E-2</v>
      </c>
      <c r="X36" s="14">
        <v>-1.0194820041199648E-2</v>
      </c>
      <c r="Y36" s="14">
        <f>[2]EUCAM_output!$AI33</f>
        <v>-2.1062680243775601E-2</v>
      </c>
      <c r="Z36" s="14">
        <f>[2]EUCAM_output!$M33</f>
        <v>1805.8816251277201</v>
      </c>
      <c r="AC36" s="14">
        <f>[2]EUCAM_output!$AL33</f>
        <v>1798.969053200155</v>
      </c>
      <c r="AD36" s="13">
        <f>[2]EUCAM_output!$T33*10^9</f>
        <v>852002579339.46704</v>
      </c>
      <c r="AE36" s="30" cm="1">
        <f t="array" aca="1" ref="AE36" ca="1">INDEX('[3]Sheet 1'!$B$12:$M$61,MATCH($A36,'[3]Sheet 1'!$A$12:$A$61,0),MATCH(MID(CELL("filename",A35),FIND("]",CELL("filename",A35))+1,255)&amp;AE$1,'[3]Sheet 1'!$B$9:$M$9&amp;'[3]Sheet 1'!$B$8:$M$8,0))*10^6</f>
        <v>614567000000</v>
      </c>
      <c r="AF36" s="30" cm="1">
        <f t="array" aca="1" ref="AF36" ca="1">INDEX('[3]Sheet 1'!$B$12:$M$61,MATCH($A36,'[3]Sheet 1'!$A$12:$A$61,0),MATCH(MID(CELL("filename",B35),FIND("]",CELL("filename",B35))+1,255)&amp;AF$1,'[3]Sheet 1'!$B$9:$M$9&amp;'[3]Sheet 1'!$B$8:$M$8,0))*10^6</f>
        <v>113815800000</v>
      </c>
      <c r="AG36" s="19">
        <f t="shared" ref="AG36:AG63" ca="1" si="14">AF36/AE36</f>
        <v>0.18519673200806422</v>
      </c>
      <c r="AH36" s="31">
        <f t="shared" ref="AH36:AH63" ca="1" si="15">AD36*AG36</f>
        <v>157788093356.11075</v>
      </c>
      <c r="AI36" s="31">
        <f t="shared" ca="1" si="5"/>
        <v>9946903921.2070751</v>
      </c>
      <c r="AJ36" s="32">
        <v>5831840000</v>
      </c>
      <c r="AK36" s="31">
        <f t="shared" si="6"/>
        <v>8409198298.6775303</v>
      </c>
      <c r="AL36" s="19">
        <f t="shared" ca="1" si="9"/>
        <v>5.3294251294987605E-2</v>
      </c>
      <c r="AM36" s="19">
        <f t="shared" ca="1" si="0"/>
        <v>6.516644757419901E-2</v>
      </c>
      <c r="AN36" s="31">
        <f t="shared" ca="1" si="10"/>
        <v>694214485983.35632</v>
      </c>
      <c r="AO36" s="32">
        <v>41408700000</v>
      </c>
      <c r="AP36" s="31">
        <f t="shared" si="1"/>
        <v>59709108890.238457</v>
      </c>
      <c r="AQ36" s="32">
        <v>29954400000</v>
      </c>
      <c r="AR36" s="31">
        <f t="shared" si="2"/>
        <v>34783428645.461235</v>
      </c>
      <c r="AS36" s="19">
        <f t="shared" ca="1" si="11"/>
        <v>5.0104728938622528E-2</v>
      </c>
      <c r="AT36" s="19">
        <f t="shared" si="8"/>
        <v>22.139819743951488</v>
      </c>
      <c r="BB36" s="13">
        <v>268121914915.33902</v>
      </c>
      <c r="BC36" s="13">
        <f>[2]EUCAM_output!$AG33*10^9</f>
        <v>181541920000</v>
      </c>
      <c r="BD36" s="19">
        <f t="shared" si="3"/>
        <v>-0.58182116666660555</v>
      </c>
      <c r="BN36" s="31">
        <f t="shared" ref="BN36:BN66" ca="1" si="16">BP36-CF36</f>
        <v>-1143649000</v>
      </c>
      <c r="BO36" s="48" cm="1">
        <f t="array" aca="1" ref="BO36" ca="1">INDEX([1]Sheet1!$C$6:$CY$72,MATCH($A36,[1]Sheet1!$A$6:$A$72,0),MATCH(MID(CELL("filename",A35),FIND("]",CELL("filename",A35))+1,255) &amp; BO$1,[1]Sheet1!$C$1:$CY$1 &amp; [1]Sheet1!$C$3:$CY$3,0))</f>
        <v>-0.61501499999999998</v>
      </c>
      <c r="BP36" s="32" cm="1">
        <f t="array" aca="1" ref="BP36" ca="1">INDEX([1]Sheet1!$C$6:$CY$72,MATCH($A36,[1]Sheet1!$A$6:$A$72,0),MATCH(MID(CELL("filename",B35),FIND("]",CELL("filename",B35))+1,255) &amp; BP$1,[1]Sheet1!$C$1:$CY$1 &amp; [1]Sheet1!$C$3:$CY$3,0))</f>
        <v>95557400000</v>
      </c>
      <c r="BQ36" s="32" cm="1">
        <f t="array" aca="1" ref="BQ36" ca="1">INDEX([1]Sheet1!$C$6:$CY$72,MATCH($A36,[1]Sheet1!$A$6:$A$72,0),MATCH(MID(CELL("filename",C35),FIND("]",CELL("filename",C35))+1,255) &amp; BQ$1,[1]Sheet1!$C$1:$CY$1 &amp; [1]Sheet1!$C$3:$CY$3,0))</f>
        <v>24167680000</v>
      </c>
      <c r="BR36" s="25"/>
      <c r="BS36" s="25"/>
      <c r="BT36" s="25"/>
      <c r="BU36" s="19"/>
      <c r="BV36" s="19"/>
      <c r="BW36" s="32" cm="1">
        <f t="array" aca="1" ref="BW36" ca="1">INDEX([1]Sheet1!$C$6:$CY$72,MATCH($A36,[1]Sheet1!$A$6:$A$72,0),MATCH(MID(CELL("filename",F35),FIND("]",CELL("filename",F35))+1,255) &amp; BW$1,[1]Sheet1!$C$1:$CY$1 &amp; [1]Sheet1!$C$3:$CY$3,0))</f>
        <v>27895500000</v>
      </c>
      <c r="BX36" s="32" cm="1">
        <f t="array" aca="1" ref="BX36" ca="1">INDEX([1]Sheet1!$C$6:$CY$72,MATCH($A36,[1]Sheet1!$A$6:$A$72,0),MATCH(MID(CELL("filename",G35),FIND("]",CELL("filename",G35))+1,255) &amp; BX$1,[1]Sheet1!$C$1:$CY$1 &amp; [1]Sheet1!$C$3:$CY$3,0))</f>
        <v>28049650000</v>
      </c>
      <c r="BY36" s="39" cm="1">
        <f t="array" aca="1" ref="BY36" ca="1">INDEX([4]DATA!$C$18:$N$51,MATCH($A36,[4]DATA!$B$18:$B$51,0),MATCH(MID(CELL("filename",F3),FIND("]",CELL("filename",F3))+1,255) &amp; BY$1,[4]DATA!$C$15:$N$15&amp;[4]DATA!$C$16:$N$16,0)) * 10^6</f>
        <v>14133000000</v>
      </c>
      <c r="BZ36" s="39" cm="1">
        <f t="array" aca="1" ref="BZ36" ca="1">INDEX([4]DATA!$C$18:$N$51,MATCH($A36,[4]DATA!$B$18:$B$51,0),MATCH(MID(CELL("filename",G3),FIND("]",CELL("filename",G3))+1,255) &amp; BZ$1,[4]DATA!$C$15:$N$15&amp;[4]DATA!$C$16:$N$16,0)) * 10^6</f>
        <v>13252000000</v>
      </c>
      <c r="CA36" s="31">
        <f t="shared" ref="CA36:CA64" ca="1" si="17">$BX36*BY36/SUM($BY36:$BZ36)</f>
        <v>14476016193.171446</v>
      </c>
      <c r="CB36" s="31">
        <f t="shared" ref="CB36:CB64" ca="1" si="18">BX36-CA36</f>
        <v>13573633806.828554</v>
      </c>
      <c r="CC36" s="32" cm="1">
        <f t="array" aca="1" ref="CC36" ca="1">INDEX([1]Sheet1!$C$6:$CY$72,MATCH($A36,[1]Sheet1!$A$6:$A$72,0),MATCH(MID(CELL("filename",J35),FIND("]",CELL("filename",J35))+1,255) &amp; CC$1,[1]Sheet1!$C$1:$CY$1 &amp; [1]Sheet1!$C$3:$CY$3,0))</f>
        <v>2385819000</v>
      </c>
      <c r="CD36" s="31">
        <f t="shared" ref="CD36:CD66" ca="1" si="19">BP36-BQ36-BW36-BX36-CC36</f>
        <v>13058751000</v>
      </c>
      <c r="CE36" s="32" cm="1">
        <f t="array" aca="1" ref="CE36" ca="1">INDEX([1]Sheet1!$C$6:$CY$72,MATCH($A36,[1]Sheet1!$A$6:$A$72,0),MATCH(MID(CELL("filename",L35),FIND("]",CELL("filename",L35))+1,255) &amp; CE$1,[1]Sheet1!$C$1:$CY$1 &amp; [1]Sheet1!$C$3:$CY$3,0))</f>
        <v>104061900000</v>
      </c>
      <c r="CF36" s="31">
        <f t="shared" ca="1" si="12"/>
        <v>96701049000</v>
      </c>
      <c r="CG36" s="32" cm="1">
        <f t="array" aca="1" ref="CG36" ca="1">INDEX([1]Sheet1!$C$6:$CY$72,MATCH($A36,[1]Sheet1!$A$6:$A$72,0),MATCH(MID(CELL("filename",N35),FIND("]",CELL("filename",N35))+1,255) &amp; CG$1,[1]Sheet1!$C$1:$CY$1 &amp; [1]Sheet1!$C$3:$CY$3,0))</f>
        <v>37040100000</v>
      </c>
      <c r="CH36" s="32" cm="1">
        <f t="array" aca="1" ref="CH36" ca="1">INDEX([1]Sheet1!$C$6:$CY$72,MATCH($A36,[1]Sheet1!$A$6:$A$72,0),MATCH(MID(CELL("filename",O35),FIND("]",CELL("filename",O35))+1,255) &amp; CH$1,[1]Sheet1!$C$1:$CY$1 &amp; [1]Sheet1!$C$3:$CY$3,0))</f>
        <v>6898250000</v>
      </c>
      <c r="CI36" s="32" cm="1">
        <f t="array" aca="1" ref="CI36" ca="1">INDEX([1]Sheet1!$C$6:$CY$72,MATCH($A36,[1]Sheet1!$A$6:$A$72,0),MATCH(MID(CELL("filename",P35),FIND("]",CELL("filename",P35))+1,255) &amp; CI$1,[1]Sheet1!$C$1:$CY$1 &amp; [1]Sheet1!$C$3:$CY$3,0))</f>
        <v>4302200000</v>
      </c>
      <c r="CJ36" s="32" cm="1">
        <f t="array" aca="1" ref="CJ36" ca="1">INDEX([1]Sheet1!$C$6:$CY$72,MATCH($A36,[1]Sheet1!$A$6:$A$72,0),MATCH(MID(CELL("filename",R35),FIND("]",CELL("filename",R35))+1,255) &amp; CJ$1,[1]Sheet1!$C$1:$CY$1 &amp; [1]Sheet1!$C$3:$CY$3,0))</f>
        <v>37054400000</v>
      </c>
      <c r="CK36" s="32" cm="1">
        <f t="array" aca="1" ref="CK36" ca="1">INDEX([1]Sheet1!$C$6:$CY$72,MATCH($A36,[1]Sheet1!$A$6:$A$72,0),MATCH(MID(CELL("filename",S35),FIND("]",CELL("filename",S35))+1,255) &amp; CK$1,[1]Sheet1!$C$1:$CY$1 &amp; [1]Sheet1!$C$3:$CY$3,0))</f>
        <v>7360851000</v>
      </c>
      <c r="CL36" s="31">
        <f t="shared" ca="1" si="13"/>
        <v>11406099000</v>
      </c>
      <c r="DK36" s="31">
        <f t="shared" ref="DK36:DK66" ca="1" si="20">DL36/100*BC36</f>
        <v>124596576702.08</v>
      </c>
      <c r="DL36" s="48" cm="1">
        <f t="array" aca="1" ref="DL36" ca="1">INDEX([1]Sheet1!$C$6:$CY$72,MATCH($A36,[1]Sheet1!$A$6:$A$72,0),MATCH(MID(CELL("filename",AT35),FIND("]",CELL("filename",AT35))+1,255) &amp; DL$1,[1]Sheet1!$C$1:$CY$1 &amp; [1]Sheet1!$C$3:$CY$3,0))</f>
        <v>68.632400000000004</v>
      </c>
      <c r="DM36" s="39" cm="1">
        <f t="array" aca="1" ref="DM36" ca="1">INDEX([5]DATA!$C$18:$T$51,MATCH($A36,[5]DATA!$B$18:$B$51,0),MATCH(MID(CELL("filename",AU3),FIND("]",CELL("filename",AU3))+1,255) &amp; DM$1,[5]DATA!$C$15:$T$15&amp;[5]DATA!$C$16:$T$16,0)) * 10^6</f>
        <v>1797000000</v>
      </c>
      <c r="DN36" s="39" cm="1">
        <f t="array" aca="1" ref="DN36" ca="1">INDEX([5]DATA!$C$18:$T$51,MATCH($A36,[5]DATA!$B$18:$B$51,0),MATCH(MID(CELL("filename",AV3),FIND("]",CELL("filename",AV3))+1,255) &amp; DN$1,[5]DATA!$C$15:$T$15&amp;[5]DATA!$C$16:$T$16,0)) * 10^6</f>
        <v>122800000000</v>
      </c>
      <c r="DQ36" s="48">
        <v>1.2697499999999999</v>
      </c>
      <c r="DR36" s="48" cm="1">
        <f t="array" aca="1" ref="DR36" ca="1">INDEX([1]Sheet1!$C$6:$CY$72,MATCH($A36,[1]Sheet1!$A$6:$A$72,0),MATCH(MID(CELL("filename",AZ35),FIND("]",CELL("filename",AZ35))+1,255) &amp; DR$1,[1]Sheet1!$C$1:$CY$1 &amp; [1]Sheet1!$C$3:$CY$3,0))</f>
        <v>-8570000000</v>
      </c>
      <c r="DS36" s="48" cm="1">
        <f t="array" aca="1" ref="DS36" ca="1">INDEX([1]Sheet1!$C$6:$CY$72,MATCH($A36,[1]Sheet1!$A$6:$A$72,0),MATCH(MID(CELL("filename",BA35),FIND("]",CELL("filename",BA35))+1,255) &amp; DS$1,[1]Sheet1!$C$1:$CY$1 &amp; [1]Sheet1!$C$3:$CY$3,0))</f>
        <v>5.9565440000000001</v>
      </c>
      <c r="DT36" s="39" cm="1">
        <f t="array" aca="1" ref="DT36" ca="1">INDEX([5]DATA!$C$18:$T$51,MATCH($A36,[5]DATA!$B$18:$B$51,0),MATCH(MID(CELL("filename",BB3),FIND("]",CELL("filename",BB3))+1,255) &amp; DT$1,[5]DATA!$C$15:$T$15&amp;[5]DATA!$C$16:$T$16,0)) * 10^6</f>
        <v>10712000000</v>
      </c>
      <c r="DU36" s="48" cm="1">
        <f t="array" aca="1" ref="DU36" ca="1">INDEX([1]Sheet1!$C$6:$CY$72,MATCH($A36,[1]Sheet1!$A$6:$A$72,0),MATCH(MID(CELL("filename",BC35),FIND("]",CELL("filename",BC35))+1,255) &amp; DU$1,[1]Sheet1!$C$1:$CY$1 &amp; [1]Sheet1!$C$3:$CY$3,0))</f>
        <v>3.34</v>
      </c>
      <c r="DV36" s="17">
        <v>0.5</v>
      </c>
      <c r="DW36" s="14">
        <f>Euro_Area_Data!V33*10^9</f>
        <v>8577158940614.2881</v>
      </c>
      <c r="DX36" s="17">
        <v>1</v>
      </c>
      <c r="DY36" s="17">
        <v>0.5</v>
      </c>
      <c r="DZ36" s="48" cm="1">
        <f t="array" aca="1" ref="DZ36" ca="1">INDEX([1]Sheet1!$C$6:$CY$72,MATCH($A36,[1]Sheet1!$A$6:$A$72,0),MATCH(MID(CELL("filename",BH35),FIND("]",CELL("filename",BH35))+1,255) &amp; DZ$1,[1]Sheet1!$C$1:$CY$1 &amp; [1]Sheet1!$C$3:$CY$3,0))</f>
        <v>6.32</v>
      </c>
      <c r="EA36" s="17">
        <v>2</v>
      </c>
      <c r="EB36" s="14">
        <f>SUMPRODUCT(Euro_Area_Data!C33:U33,Euro_Area_Data!Z33:AR33)/SUM(Euro_Area_Data!C33:U33)</f>
        <v>0.70048798848287142</v>
      </c>
      <c r="EC36" s="14">
        <f>(EB36-EB35)/EB35*100</f>
        <v>2.5780691281198651</v>
      </c>
      <c r="ED36" s="14"/>
      <c r="EE36">
        <v>-5</v>
      </c>
      <c r="EH36" s="43">
        <v>0.75</v>
      </c>
      <c r="EI36" s="43">
        <v>0.05</v>
      </c>
      <c r="EJ36" s="43">
        <v>75</v>
      </c>
      <c r="EK36" s="14">
        <f t="shared" si="7"/>
        <v>-0.93409634641767814</v>
      </c>
      <c r="EN36" s="14">
        <f>[2]EUCAM_output!$AE33</f>
        <v>0.693507251567268</v>
      </c>
    </row>
    <row r="37" spans="1:144" x14ac:dyDescent="0.3">
      <c r="A37" s="10">
        <v>1997</v>
      </c>
      <c r="B37" s="13">
        <f>[2]EUCAM_output!$E34*10^9</f>
        <v>276178038381.08698</v>
      </c>
      <c r="H37" s="14">
        <f>[2]EUCAM_output!$AK34</f>
        <v>7.1154455777982552E-3</v>
      </c>
      <c r="I37" s="13">
        <f>[2]EUCAM_output!$W34*10^3</f>
        <v>6047578</v>
      </c>
      <c r="K37" s="31">
        <f t="shared" si="4"/>
        <v>6047578</v>
      </c>
      <c r="L37" s="14">
        <f>[2]EUCAM_output!$G34</f>
        <v>63.077976013046957</v>
      </c>
      <c r="O37" s="14">
        <f>[2]EUCAM_output!$H34</f>
        <v>63.084720242592553</v>
      </c>
      <c r="P37" s="28"/>
      <c r="Q37" s="19"/>
      <c r="R37" s="14">
        <f>[2]EUCAM_output!$L34</f>
        <v>4.9000000000000004</v>
      </c>
      <c r="U37" s="14">
        <f>[2]EUCAM_output!$K34</f>
        <v>4.1670540000000003</v>
      </c>
      <c r="V37" s="14">
        <v>4.1670540000000003</v>
      </c>
      <c r="W37" s="14">
        <v>1.4044723114100766E-2</v>
      </c>
      <c r="X37" s="14">
        <v>-7.5341586775232727E-3</v>
      </c>
      <c r="Y37" s="14">
        <f>[2]EUCAM_output!$AI34</f>
        <v>-5.6197967933962001E-3</v>
      </c>
      <c r="Z37" s="14">
        <f>[2]EUCAM_output!$M34</f>
        <v>1814.3359556973001</v>
      </c>
      <c r="AC37" s="14">
        <f>[2]EUCAM_output!$AL34</f>
        <v>1799.0809631856789</v>
      </c>
      <c r="AD37" s="13">
        <f>[2]EUCAM_output!$T34*10^9</f>
        <v>874275893241.54199</v>
      </c>
      <c r="AE37" s="30" cm="1">
        <f t="array" aca="1" ref="AE37" ca="1">INDEX('[3]Sheet 1'!$B$12:$M$61,MATCH($A37,'[3]Sheet 1'!$A$12:$A$61,0),MATCH(MID(CELL("filename",A36),FIND("]",CELL("filename",A36))+1,255)&amp;AE$1,'[3]Sheet 1'!$B$9:$M$9&amp;'[3]Sheet 1'!$B$8:$M$8,0))*10^6</f>
        <v>621027200000</v>
      </c>
      <c r="AF37" s="30" cm="1">
        <f t="array" aca="1" ref="AF37" ca="1">INDEX('[3]Sheet 1'!$B$12:$M$61,MATCH($A37,'[3]Sheet 1'!$A$12:$A$61,0),MATCH(MID(CELL("filename",B36),FIND("]",CELL("filename",B36))+1,255)&amp;AF$1,'[3]Sheet 1'!$B$9:$M$9&amp;'[3]Sheet 1'!$B$8:$M$8,0))*10^6</f>
        <v>84536300000</v>
      </c>
      <c r="AG37" s="19">
        <f t="shared" ca="1" si="14"/>
        <v>0.13612334532207285</v>
      </c>
      <c r="AH37" s="31">
        <f t="shared" ca="1" si="15"/>
        <v>119009359322.48212</v>
      </c>
      <c r="AI37" s="31">
        <f t="shared" ca="1" si="5"/>
        <v>8194496249.0521545</v>
      </c>
      <c r="AJ37" s="32">
        <v>4914780000</v>
      </c>
      <c r="AK37" s="31">
        <f t="shared" si="6"/>
        <v>7201392258.4360533</v>
      </c>
      <c r="AL37" s="19">
        <f t="shared" ca="1" si="9"/>
        <v>6.051114214405854E-2</v>
      </c>
      <c r="AM37" s="19">
        <f t="shared" ca="1" si="0"/>
        <v>6.516644757419901E-2</v>
      </c>
      <c r="AN37" s="31">
        <f t="shared" ca="1" si="10"/>
        <v>755266533919.05981</v>
      </c>
      <c r="AO37" s="32">
        <v>42147100000</v>
      </c>
      <c r="AP37" s="31">
        <f t="shared" si="1"/>
        <v>61756131435.289101</v>
      </c>
      <c r="AQ37" s="32">
        <v>31688000000</v>
      </c>
      <c r="AR37" s="31">
        <f t="shared" si="2"/>
        <v>39229519783.470535</v>
      </c>
      <c r="AS37" s="19">
        <f t="shared" ca="1" si="11"/>
        <v>5.1941292274542479E-2</v>
      </c>
      <c r="AT37" s="19">
        <f t="shared" si="8"/>
        <v>22.360985615400129</v>
      </c>
      <c r="BB37" s="13">
        <v>273875373658.40802</v>
      </c>
      <c r="BC37" s="13">
        <f>[2]EUCAM_output!$AG34*10^9</f>
        <v>187778740000</v>
      </c>
      <c r="BD37" s="19">
        <f t="shared" ref="BD37:BD69" si="21">(BB37-B37)/B37*100</f>
        <v>-0.83376098120502995</v>
      </c>
      <c r="BN37" s="31">
        <f t="shared" ca="1" si="16"/>
        <v>1845148000</v>
      </c>
      <c r="BO37" s="48" cm="1">
        <f t="array" aca="1" ref="BO37" ca="1">INDEX([1]Sheet1!$C$6:$CY$72,MATCH($A37,[1]Sheet1!$A$6:$A$72,0),MATCH(MID(CELL("filename",A36),FIND("]",CELL("filename",A36))+1,255) &amp; BO$1,[1]Sheet1!$C$1:$CY$1 &amp; [1]Sheet1!$C$3:$CY$3,0))</f>
        <v>0.98714599999999997</v>
      </c>
      <c r="BP37" s="32" cm="1">
        <f t="array" aca="1" ref="BP37" ca="1">INDEX([1]Sheet1!$C$6:$CY$72,MATCH($A37,[1]Sheet1!$A$6:$A$72,0),MATCH(MID(CELL("filename",B36),FIND("]",CELL("filename",B36))+1,255) &amp; BP$1,[1]Sheet1!$C$1:$CY$1 &amp; [1]Sheet1!$C$3:$CY$3,0))</f>
        <v>93563700000</v>
      </c>
      <c r="BQ37" s="32" cm="1">
        <f t="array" aca="1" ref="BQ37" ca="1">INDEX([1]Sheet1!$C$6:$CY$72,MATCH($A37,[1]Sheet1!$A$6:$A$72,0),MATCH(MID(CELL("filename",C36),FIND("]",CELL("filename",C36))+1,255) &amp; BQ$1,[1]Sheet1!$C$1:$CY$1 &amp; [1]Sheet1!$C$3:$CY$3,0))</f>
        <v>25389520000</v>
      </c>
      <c r="BR37" s="25"/>
      <c r="BS37" s="25"/>
      <c r="BT37" s="25"/>
      <c r="BU37" s="19"/>
      <c r="BV37" s="19"/>
      <c r="BW37" s="32" cm="1">
        <f t="array" aca="1" ref="BW37" ca="1">INDEX([1]Sheet1!$C$6:$CY$72,MATCH($A37,[1]Sheet1!$A$6:$A$72,0),MATCH(MID(CELL("filename",F36),FIND("]",CELL("filename",F36))+1,255) &amp; BW$1,[1]Sheet1!$C$1:$CY$1 &amp; [1]Sheet1!$C$3:$CY$3,0))</f>
        <v>28522830000</v>
      </c>
      <c r="BX37" s="32" cm="1">
        <f t="array" aca="1" ref="BX37" ca="1">INDEX([1]Sheet1!$C$6:$CY$72,MATCH($A37,[1]Sheet1!$A$6:$A$72,0),MATCH(MID(CELL("filename",G36),FIND("]",CELL("filename",G36))+1,255) &amp; BX$1,[1]Sheet1!$C$1:$CY$1 &amp; [1]Sheet1!$C$3:$CY$3,0))</f>
        <v>28009980000</v>
      </c>
      <c r="BY37" s="39" cm="1">
        <f t="array" aca="1" ref="BY37" ca="1">INDEX([4]DATA!$C$18:$N$51,MATCH($A37,[4]DATA!$B$18:$B$51,0),MATCH(MID(CELL("filename",F4),FIND("]",CELL("filename",F4))+1,255) &amp; BY$1,[4]DATA!$C$15:$N$15&amp;[4]DATA!$C$16:$N$16,0)) * 10^6</f>
        <v>14547000000</v>
      </c>
      <c r="BZ37" s="39" cm="1">
        <f t="array" aca="1" ref="BZ37" ca="1">INDEX([4]DATA!$C$18:$N$51,MATCH($A37,[4]DATA!$B$18:$B$51,0),MATCH(MID(CELL("filename",G4),FIND("]",CELL("filename",G4))+1,255) &amp; BZ$1,[4]DATA!$C$15:$N$15&amp;[4]DATA!$C$16:$N$16,0)) * 10^6</f>
        <v>13593000000</v>
      </c>
      <c r="CA37" s="31">
        <f t="shared" ca="1" si="17"/>
        <v>14479786036.247335</v>
      </c>
      <c r="CB37" s="31">
        <f t="shared" ca="1" si="18"/>
        <v>13530193963.752665</v>
      </c>
      <c r="CC37" s="32" cm="1">
        <f t="array" aca="1" ref="CC37" ca="1">INDEX([1]Sheet1!$C$6:$CY$72,MATCH($A37,[1]Sheet1!$A$6:$A$72,0),MATCH(MID(CELL("filename",J36),FIND("]",CELL("filename",J36))+1,255) &amp; CC$1,[1]Sheet1!$C$1:$CY$1 &amp; [1]Sheet1!$C$3:$CY$3,0))</f>
        <v>2334354000</v>
      </c>
      <c r="CD37" s="31">
        <f t="shared" ca="1" si="19"/>
        <v>9307016000</v>
      </c>
      <c r="CE37" s="32" cm="1">
        <f t="array" aca="1" ref="CE37" ca="1">INDEX([1]Sheet1!$C$6:$CY$72,MATCH($A37,[1]Sheet1!$A$6:$A$72,0),MATCH(MID(CELL("filename",L36),FIND("]",CELL("filename",L36))+1,255) &amp; CE$1,[1]Sheet1!$C$1:$CY$1 &amp; [1]Sheet1!$C$3:$CY$3,0))</f>
        <v>98465300000</v>
      </c>
      <c r="CF37" s="31">
        <f t="shared" ca="1" si="12"/>
        <v>91718552000</v>
      </c>
      <c r="CG37" s="32" cm="1">
        <f t="array" aca="1" ref="CG37" ca="1">INDEX([1]Sheet1!$C$6:$CY$72,MATCH($A37,[1]Sheet1!$A$6:$A$72,0),MATCH(MID(CELL("filename",N36),FIND("]",CELL("filename",N36))+1,255) &amp; CG$1,[1]Sheet1!$C$1:$CY$1 &amp; [1]Sheet1!$C$3:$CY$3,0))</f>
        <v>37209800000</v>
      </c>
      <c r="CH37" s="32" cm="1">
        <f t="array" aca="1" ref="CH37" ca="1">INDEX([1]Sheet1!$C$6:$CY$72,MATCH($A37,[1]Sheet1!$A$6:$A$72,0),MATCH(MID(CELL("filename",O36),FIND("]",CELL("filename",O36))+1,255) &amp; CH$1,[1]Sheet1!$C$1:$CY$1 &amp; [1]Sheet1!$C$3:$CY$3,0))</f>
        <v>5592550000</v>
      </c>
      <c r="CI37" s="32" cm="1">
        <f t="array" aca="1" ref="CI37" ca="1">INDEX([1]Sheet1!$C$6:$CY$72,MATCH($A37,[1]Sheet1!$A$6:$A$72,0),MATCH(MID(CELL("filename",P36),FIND("]",CELL("filename",P36))+1,255) &amp; CI$1,[1]Sheet1!$C$1:$CY$1 &amp; [1]Sheet1!$C$3:$CY$3,0))</f>
        <v>4048990000</v>
      </c>
      <c r="CJ37" s="32" cm="1">
        <f t="array" aca="1" ref="CJ37" ca="1">INDEX([1]Sheet1!$C$6:$CY$72,MATCH($A37,[1]Sheet1!$A$6:$A$72,0),MATCH(MID(CELL("filename",R36),FIND("]",CELL("filename",R36))+1,255) &amp; CJ$1,[1]Sheet1!$C$1:$CY$1 &amp; [1]Sheet1!$C$3:$CY$3,0))</f>
        <v>36042600000</v>
      </c>
      <c r="CK37" s="32" cm="1">
        <f t="array" aca="1" ref="CK37" ca="1">INDEX([1]Sheet1!$C$6:$CY$72,MATCH($A37,[1]Sheet1!$A$6:$A$72,0),MATCH(MID(CELL("filename",S36),FIND("]",CELL("filename",S36))+1,255) &amp; CK$1,[1]Sheet1!$C$1:$CY$1 &amp; [1]Sheet1!$C$3:$CY$3,0))</f>
        <v>6746748000</v>
      </c>
      <c r="CL37" s="31">
        <f t="shared" ca="1" si="13"/>
        <v>8824612000</v>
      </c>
      <c r="DK37" s="31">
        <f t="shared" ca="1" si="20"/>
        <v>119997938230.86</v>
      </c>
      <c r="DL37" s="48" cm="1">
        <f t="array" aca="1" ref="DL37" ca="1">INDEX([1]Sheet1!$C$6:$CY$72,MATCH($A37,[1]Sheet1!$A$6:$A$72,0),MATCH(MID(CELL("filename",AT36),FIND("]",CELL("filename",AT36))+1,255) &amp; DL$1,[1]Sheet1!$C$1:$CY$1 &amp; [1]Sheet1!$C$3:$CY$3,0))</f>
        <v>63.9039</v>
      </c>
      <c r="DM37" s="39" cm="1">
        <f t="array" aca="1" ref="DM37" ca="1">INDEX([5]DATA!$C$18:$T$51,MATCH($A37,[5]DATA!$B$18:$B$51,0),MATCH(MID(CELL("filename",AU4),FIND("]",CELL("filename",AU4))+1,255) &amp; DM$1,[5]DATA!$C$15:$T$15&amp;[5]DATA!$C$16:$T$16,0)) * 10^6</f>
        <v>2851000000</v>
      </c>
      <c r="DN37" s="39" cm="1">
        <f t="array" aca="1" ref="DN37" ca="1">INDEX([5]DATA!$C$18:$T$51,MATCH($A37,[5]DATA!$B$18:$B$51,0),MATCH(MID(CELL("filename",AV4),FIND("]",CELL("filename",AV4))+1,255) &amp; DN$1,[5]DATA!$C$15:$T$15&amp;[5]DATA!$C$16:$T$16,0)) * 10^6</f>
        <v>117147000000</v>
      </c>
      <c r="DQ37" s="48">
        <v>1.1340399999999999</v>
      </c>
      <c r="DR37" s="48" cm="1">
        <f t="array" aca="1" ref="DR37" ca="1">INDEX([1]Sheet1!$C$6:$CY$72,MATCH($A37,[1]Sheet1!$A$6:$A$72,0),MATCH(MID(CELL("filename",AZ36),FIND("]",CELL("filename",AZ36))+1,255) &amp; DR$1,[1]Sheet1!$C$1:$CY$1 &amp; [1]Sheet1!$C$3:$CY$3,0))</f>
        <v>-11300000000</v>
      </c>
      <c r="DS37" s="48" cm="1">
        <f t="array" aca="1" ref="DS37" ca="1">INDEX([1]Sheet1!$C$6:$CY$72,MATCH($A37,[1]Sheet1!$A$6:$A$72,0),MATCH(MID(CELL("filename",BA36),FIND("]",CELL("filename",BA36))+1,255) &amp; DS$1,[1]Sheet1!$C$1:$CY$1 &amp; [1]Sheet1!$C$3:$CY$3,0))</f>
        <v>5.43994</v>
      </c>
      <c r="DT37" s="39" cm="1">
        <f t="array" aca="1" ref="DT37" ca="1">INDEX([5]DATA!$C$18:$T$51,MATCH($A37,[5]DATA!$B$18:$B$51,0),MATCH(MID(CELL("filename",BB4),FIND("]",CELL("filename",BB4))+1,255) &amp; DT$1,[5]DATA!$C$15:$T$15&amp;[5]DATA!$C$16:$T$16,0)) * 10^6</f>
        <v>12846000000</v>
      </c>
      <c r="DU37" s="48" cm="1">
        <f t="array" aca="1" ref="DU37" ca="1">INDEX([1]Sheet1!$C$6:$CY$72,MATCH($A37,[1]Sheet1!$A$6:$A$72,0),MATCH(MID(CELL("filename",BC36),FIND("]",CELL("filename",BC36))+1,255) &amp; DU$1,[1]Sheet1!$C$1:$CY$1 &amp; [1]Sheet1!$C$3:$CY$3,0))</f>
        <v>3.51</v>
      </c>
      <c r="DV37" s="17">
        <v>0.5</v>
      </c>
      <c r="DW37" s="14">
        <f>Euro_Area_Data!V34*10^9</f>
        <v>8814155589760.2656</v>
      </c>
      <c r="DX37" s="17">
        <v>1</v>
      </c>
      <c r="DY37" s="17">
        <v>0.5</v>
      </c>
      <c r="DZ37" s="48" cm="1">
        <f t="array" aca="1" ref="DZ37" ca="1">INDEX([1]Sheet1!$C$6:$CY$72,MATCH($A37,[1]Sheet1!$A$6:$A$72,0),MATCH(MID(CELL("filename",BH36),FIND("]",CELL("filename",BH36))+1,255) &amp; DZ$1,[1]Sheet1!$C$1:$CY$1 &amp; [1]Sheet1!$C$3:$CY$3,0))</f>
        <v>5.68</v>
      </c>
      <c r="EA37" s="17">
        <v>2</v>
      </c>
      <c r="EB37" s="14">
        <f>SUMPRODUCT(Euro_Area_Data!C34:U34,Euro_Area_Data!Z34:AR34)/SUM(Euro_Area_Data!C34:U34)</f>
        <v>0.69868760359674109</v>
      </c>
      <c r="EC37" s="14">
        <f t="shared" ref="EC37:EC66" si="22">(EB37-EB36)/EB36*100</f>
        <v>-0.25701866637708204</v>
      </c>
      <c r="ED37" s="14"/>
      <c r="EE37">
        <v>-5</v>
      </c>
      <c r="EH37" s="43">
        <v>0.75</v>
      </c>
      <c r="EI37" s="43">
        <v>0.05</v>
      </c>
      <c r="EJ37" s="43">
        <v>75</v>
      </c>
      <c r="EK37" s="14">
        <f t="shared" si="7"/>
        <v>-1.5905944942897325</v>
      </c>
      <c r="EN37" s="14">
        <f>[2]EUCAM_output!$AE34</f>
        <v>0.68247636340633899</v>
      </c>
    </row>
    <row r="38" spans="1:144" x14ac:dyDescent="0.3">
      <c r="A38" s="10">
        <v>1998</v>
      </c>
      <c r="B38" s="13">
        <f>[2]EUCAM_output!$E35*10^9</f>
        <v>283262003051.62292</v>
      </c>
      <c r="H38" s="14">
        <f>[2]EUCAM_output!$AK35</f>
        <v>2.9514826810385902E-2</v>
      </c>
      <c r="I38" s="13">
        <f>[2]EUCAM_output!$W35*10^3</f>
        <v>6051530.9999999898</v>
      </c>
      <c r="K38" s="31">
        <f t="shared" si="4"/>
        <v>6051530.9999999898</v>
      </c>
      <c r="L38" s="14">
        <f>[2]EUCAM_output!$G35</f>
        <v>63.540327964629512</v>
      </c>
      <c r="O38" s="14">
        <f>[2]EUCAM_output!$H35</f>
        <v>63.376615525110807</v>
      </c>
      <c r="P38" s="28"/>
      <c r="Q38" s="19"/>
      <c r="R38" s="14">
        <f>[2]EUCAM_output!$L35</f>
        <v>4.7</v>
      </c>
      <c r="U38" s="14">
        <f>[2]EUCAM_output!$K35</f>
        <v>4.191592</v>
      </c>
      <c r="V38" s="14">
        <v>4.191592</v>
      </c>
      <c r="W38" s="14">
        <v>2.4572284321654703E-2</v>
      </c>
      <c r="X38" s="14">
        <v>-1.041801870192316E-2</v>
      </c>
      <c r="Y38" s="14">
        <f>[2]EUCAM_output!$AI35</f>
        <v>1.8226737224871E-2</v>
      </c>
      <c r="Z38" s="14">
        <f>[2]EUCAM_output!$M35</f>
        <v>1792.76711039067</v>
      </c>
      <c r="AC38" s="14">
        <f>[2]EUCAM_output!$AL35</f>
        <v>1798.062650148549</v>
      </c>
      <c r="AD38" s="13">
        <f>[2]EUCAM_output!$T35*10^9</f>
        <v>897399988704.63904</v>
      </c>
      <c r="AE38" s="30" cm="1">
        <f t="array" aca="1" ref="AE38" ca="1">INDEX('[3]Sheet 1'!$B$12:$M$61,MATCH($A38,'[3]Sheet 1'!$A$12:$A$61,0),MATCH(MID(CELL("filename",A37),FIND("]",CELL("filename",A37))+1,255)&amp;AE$1,'[3]Sheet 1'!$B$9:$M$9&amp;'[3]Sheet 1'!$B$8:$M$8,0))*10^6</f>
        <v>640582100000</v>
      </c>
      <c r="AF38" s="30" cm="1">
        <f t="array" aca="1" ref="AF38" ca="1">INDEX('[3]Sheet 1'!$B$12:$M$61,MATCH($A38,'[3]Sheet 1'!$A$12:$A$61,0),MATCH(MID(CELL("filename",B37),FIND("]",CELL("filename",B37))+1,255)&amp;AF$1,'[3]Sheet 1'!$B$9:$M$9&amp;'[3]Sheet 1'!$B$8:$M$8,0))*10^6</f>
        <v>85665600000</v>
      </c>
      <c r="AG38" s="19">
        <f t="shared" ca="1" si="14"/>
        <v>0.13373086759683106</v>
      </c>
      <c r="AH38" s="31">
        <f t="shared" ca="1" si="15"/>
        <v>120010079070.85777</v>
      </c>
      <c r="AI38" s="31">
        <f t="shared" ca="1" si="5"/>
        <v>8346751465.1061172</v>
      </c>
      <c r="AJ38" s="32">
        <v>5046740000</v>
      </c>
      <c r="AK38" s="31">
        <f t="shared" si="6"/>
        <v>7375507674.0595245</v>
      </c>
      <c r="AL38" s="19">
        <f t="shared" ca="1" si="9"/>
        <v>6.1457402004583217E-2</v>
      </c>
      <c r="AM38" s="19">
        <f t="shared" ca="1" si="0"/>
        <v>6.516644757419901E-2</v>
      </c>
      <c r="AN38" s="31">
        <f t="shared" ca="1" si="10"/>
        <v>777389909633.78125</v>
      </c>
      <c r="AO38" s="32">
        <v>43905800000</v>
      </c>
      <c r="AP38" s="31">
        <f t="shared" si="1"/>
        <v>64165692077.603104</v>
      </c>
      <c r="AQ38" s="32">
        <v>32258200000.000004</v>
      </c>
      <c r="AR38" s="31">
        <f t="shared" si="2"/>
        <v>39767915932.337273</v>
      </c>
      <c r="AS38" s="19">
        <f t="shared" ca="1" si="11"/>
        <v>5.1155688335434463E-2</v>
      </c>
      <c r="AT38" s="19">
        <f t="shared" si="8"/>
        <v>22.652417686218669</v>
      </c>
      <c r="BB38" s="13">
        <v>283441512472.96204</v>
      </c>
      <c r="BC38" s="13">
        <f>[2]EUCAM_output!$AG35*10^9</f>
        <v>195274450000</v>
      </c>
      <c r="BD38" s="19">
        <f t="shared" si="21"/>
        <v>6.3372220560904788E-2</v>
      </c>
      <c r="BN38" s="31">
        <f t="shared" ca="1" si="16"/>
        <v>1634289000</v>
      </c>
      <c r="BO38" s="48" cm="1">
        <f t="array" aca="1" ref="BO38" ca="1">INDEX([1]Sheet1!$C$6:$CY$72,MATCH($A38,[1]Sheet1!$A$6:$A$72,0),MATCH(MID(CELL("filename",A37),FIND("]",CELL("filename",A37))+1,255) &amp; BO$1,[1]Sheet1!$C$1:$CY$1 &amp; [1]Sheet1!$C$3:$CY$3,0))</f>
        <v>0.84262899999999996</v>
      </c>
      <c r="BP38" s="32" cm="1">
        <f t="array" aca="1" ref="BP38" ca="1">INDEX([1]Sheet1!$C$6:$CY$72,MATCH($A38,[1]Sheet1!$A$6:$A$72,0),MATCH(MID(CELL("filename",B37),FIND("]",CELL("filename",B37))+1,255) &amp; BP$1,[1]Sheet1!$C$1:$CY$1 &amp; [1]Sheet1!$C$3:$CY$3,0))</f>
        <v>96767400000</v>
      </c>
      <c r="BQ38" s="32" cm="1">
        <f t="array" aca="1" ref="BQ38" ca="1">INDEX([1]Sheet1!$C$6:$CY$72,MATCH($A38,[1]Sheet1!$A$6:$A$72,0),MATCH(MID(CELL("filename",C37),FIND("]",CELL("filename",C37))+1,255) &amp; BQ$1,[1]Sheet1!$C$1:$CY$1 &amp; [1]Sheet1!$C$3:$CY$3,0))</f>
        <v>26662500000</v>
      </c>
      <c r="BR38" s="25"/>
      <c r="BS38" s="25"/>
      <c r="BT38" s="25"/>
      <c r="BU38" s="19"/>
      <c r="BV38" s="19"/>
      <c r="BW38" s="32" cm="1">
        <f t="array" aca="1" ref="BW38" ca="1">INDEX([1]Sheet1!$C$6:$CY$72,MATCH($A38,[1]Sheet1!$A$6:$A$72,0),MATCH(MID(CELL("filename",F37),FIND("]",CELL("filename",F37))+1,255) &amp; BW$1,[1]Sheet1!$C$1:$CY$1 &amp; [1]Sheet1!$C$3:$CY$3,0))</f>
        <v>29414720000</v>
      </c>
      <c r="BX38" s="32" cm="1">
        <f t="array" aca="1" ref="BX38" ca="1">INDEX([1]Sheet1!$C$6:$CY$72,MATCH($A38,[1]Sheet1!$A$6:$A$72,0),MATCH(MID(CELL("filename",G37),FIND("]",CELL("filename",G37))+1,255) &amp; BX$1,[1]Sheet1!$C$1:$CY$1 &amp; [1]Sheet1!$C$3:$CY$3,0))</f>
        <v>28902660000</v>
      </c>
      <c r="BY38" s="39" cm="1">
        <f t="array" aca="1" ref="BY38" ca="1">INDEX([4]DATA!$C$18:$N$51,MATCH($A38,[4]DATA!$B$18:$B$51,0),MATCH(MID(CELL("filename",F5),FIND("]",CELL("filename",F5))+1,255) &amp; BY$1,[4]DATA!$C$15:$N$15&amp;[4]DATA!$C$16:$N$16,0)) * 10^6</f>
        <v>15280000000</v>
      </c>
      <c r="BZ38" s="39" cm="1">
        <f t="array" aca="1" ref="BZ38" ca="1">INDEX([4]DATA!$C$18:$N$51,MATCH($A38,[4]DATA!$B$18:$B$51,0),MATCH(MID(CELL("filename",G5),FIND("]",CELL("filename",G5))+1,255) &amp; BZ$1,[4]DATA!$C$15:$N$15&amp;[4]DATA!$C$16:$N$16,0)) * 10^6</f>
        <v>13821000000</v>
      </c>
      <c r="CA38" s="31">
        <f t="shared" ca="1" si="17"/>
        <v>15175858039.24264</v>
      </c>
      <c r="CB38" s="31">
        <f t="shared" ca="1" si="18"/>
        <v>13726801960.75736</v>
      </c>
      <c r="CC38" s="32" cm="1">
        <f t="array" aca="1" ref="CC38" ca="1">INDEX([1]Sheet1!$C$6:$CY$72,MATCH($A38,[1]Sheet1!$A$6:$A$72,0),MATCH(MID(CELL("filename",J37),FIND("]",CELL("filename",J37))+1,255) &amp; CC$1,[1]Sheet1!$C$1:$CY$1 &amp; [1]Sheet1!$C$3:$CY$3,0))</f>
        <v>2382172000</v>
      </c>
      <c r="CD38" s="31">
        <f t="shared" ca="1" si="19"/>
        <v>9405348000</v>
      </c>
      <c r="CE38" s="32" cm="1">
        <f t="array" aca="1" ref="CE38" ca="1">INDEX([1]Sheet1!$C$6:$CY$72,MATCH($A38,[1]Sheet1!$A$6:$A$72,0),MATCH(MID(CELL("filename",L37),FIND("]",CELL("filename",L37))+1,255) &amp; CE$1,[1]Sheet1!$C$1:$CY$1 &amp; [1]Sheet1!$C$3:$CY$3,0))</f>
        <v>102108300000</v>
      </c>
      <c r="CF38" s="31">
        <f t="shared" ca="1" si="12"/>
        <v>95133111000</v>
      </c>
      <c r="CG38" s="32" cm="1">
        <f t="array" aca="1" ref="CG38" ca="1">INDEX([1]Sheet1!$C$6:$CY$72,MATCH($A38,[1]Sheet1!$A$6:$A$72,0),MATCH(MID(CELL("filename",N37),FIND("]",CELL("filename",N37))+1,255) &amp; CG$1,[1]Sheet1!$C$1:$CY$1 &amp; [1]Sheet1!$C$3:$CY$3,0))</f>
        <v>38557800000</v>
      </c>
      <c r="CH38" s="32" cm="1">
        <f t="array" aca="1" ref="CH38" ca="1">INDEX([1]Sheet1!$C$6:$CY$72,MATCH($A38,[1]Sheet1!$A$6:$A$72,0),MATCH(MID(CELL("filename",O37),FIND("]",CELL("filename",O37))+1,255) &amp; CH$1,[1]Sheet1!$C$1:$CY$1 &amp; [1]Sheet1!$C$3:$CY$3,0))</f>
        <v>5711320000</v>
      </c>
      <c r="CI38" s="32" cm="1">
        <f t="array" aca="1" ref="CI38" ca="1">INDEX([1]Sheet1!$C$6:$CY$72,MATCH($A38,[1]Sheet1!$A$6:$A$72,0),MATCH(MID(CELL("filename",P37),FIND("]",CELL("filename",P37))+1,255) &amp; CI$1,[1]Sheet1!$C$1:$CY$1 &amp; [1]Sheet1!$C$3:$CY$3,0))</f>
        <v>4656670000</v>
      </c>
      <c r="CJ38" s="32" cm="1">
        <f t="array" aca="1" ref="CJ38" ca="1">INDEX([1]Sheet1!$C$6:$CY$72,MATCH($A38,[1]Sheet1!$A$6:$A$72,0),MATCH(MID(CELL("filename",R37),FIND("]",CELL("filename",R37))+1,255) &amp; CJ$1,[1]Sheet1!$C$1:$CY$1 &amp; [1]Sheet1!$C$3:$CY$3,0))</f>
        <v>36655800000</v>
      </c>
      <c r="CK38" s="32" cm="1">
        <f t="array" aca="1" ref="CK38" ca="1">INDEX([1]Sheet1!$C$6:$CY$72,MATCH($A38,[1]Sheet1!$A$6:$A$72,0),MATCH(MID(CELL("filename",S37),FIND("]",CELL("filename",S37))+1,255) &amp; CK$1,[1]Sheet1!$C$1:$CY$1 &amp; [1]Sheet1!$C$3:$CY$3,0))</f>
        <v>6975189000</v>
      </c>
      <c r="CL38" s="31">
        <f t="shared" ca="1" si="13"/>
        <v>9551521000</v>
      </c>
      <c r="DK38" s="31">
        <f t="shared" ca="1" si="20"/>
        <v>125650125950.29999</v>
      </c>
      <c r="DL38" s="48" cm="1">
        <f t="array" aca="1" ref="DL38" ca="1">INDEX([1]Sheet1!$C$6:$CY$72,MATCH($A38,[1]Sheet1!$A$6:$A$72,0),MATCH(MID(CELL("filename",AT37),FIND("]",CELL("filename",AT37))+1,255) &amp; DL$1,[1]Sheet1!$C$1:$CY$1 &amp; [1]Sheet1!$C$3:$CY$3,0))</f>
        <v>64.345399999999998</v>
      </c>
      <c r="DM38" s="39" cm="1">
        <f t="array" aca="1" ref="DM38" ca="1">INDEX([5]DATA!$C$18:$T$51,MATCH($A38,[5]DATA!$B$18:$B$51,0),MATCH(MID(CELL("filename",AU5),FIND("]",CELL("filename",AU5))+1,255) &amp; DM$1,[5]DATA!$C$15:$T$15&amp;[5]DATA!$C$16:$T$16,0)) * 10^6</f>
        <v>722000000</v>
      </c>
      <c r="DN38" s="39" cm="1">
        <f t="array" aca="1" ref="DN38" ca="1">INDEX([5]DATA!$C$18:$T$51,MATCH($A38,[5]DATA!$B$18:$B$51,0),MATCH(MID(CELL("filename",AV5),FIND("]",CELL("filename",AV5))+1,255) &amp; DN$1,[5]DATA!$C$15:$T$15&amp;[5]DATA!$C$16:$T$16,0)) * 10^6</f>
        <v>124929000000</v>
      </c>
      <c r="DQ38" s="48">
        <v>1.1210899999999999</v>
      </c>
      <c r="DR38" s="48" cm="1">
        <f t="array" aca="1" ref="DR38" ca="1">INDEX([1]Sheet1!$C$6:$CY$72,MATCH($A38,[1]Sheet1!$A$6:$A$72,0),MATCH(MID(CELL("filename",AZ37),FIND("]",CELL("filename",AZ37))+1,255) &amp; DR$1,[1]Sheet1!$C$1:$CY$1 &amp; [1]Sheet1!$C$3:$CY$3,0))</f>
        <v>1530000000</v>
      </c>
      <c r="DS38" s="48" cm="1">
        <f t="array" aca="1" ref="DS38" ca="1">INDEX([1]Sheet1!$C$6:$CY$72,MATCH($A38,[1]Sheet1!$A$6:$A$72,0),MATCH(MID(CELL("filename",BA37),FIND("]",CELL("filename",BA37))+1,255) &amp; DS$1,[1]Sheet1!$C$1:$CY$1 &amp; [1]Sheet1!$C$3:$CY$3,0))</f>
        <v>5.8525479999999996</v>
      </c>
      <c r="DT38" s="39" cm="1">
        <f t="array" aca="1" ref="DT38" ca="1">INDEX([5]DATA!$C$18:$T$51,MATCH($A38,[5]DATA!$B$18:$B$51,0),MATCH(MID(CELL("filename",BB5),FIND("]",CELL("filename",BB5))+1,255) &amp; DT$1,[5]DATA!$C$15:$T$15&amp;[5]DATA!$C$16:$T$16,0)) * 10^6</f>
        <v>12207000000</v>
      </c>
      <c r="DU38" s="48" cm="1">
        <f t="array" aca="1" ref="DU38" ca="1">INDEX([1]Sheet1!$C$6:$CY$72,MATCH($A38,[1]Sheet1!$A$6:$A$72,0),MATCH(MID(CELL("filename",BC37),FIND("]",CELL("filename",BC37))+1,255) &amp; DU$1,[1]Sheet1!$C$1:$CY$1 &amp; [1]Sheet1!$C$3:$CY$3,0))</f>
        <v>3.58</v>
      </c>
      <c r="DV38" s="17">
        <v>0.5</v>
      </c>
      <c r="DW38" s="14">
        <f>Euro_Area_Data!V35*10^9</f>
        <v>9078372167244.832</v>
      </c>
      <c r="DX38" s="17">
        <v>1</v>
      </c>
      <c r="DY38" s="17">
        <v>0.5</v>
      </c>
      <c r="DZ38" s="48" cm="1">
        <f t="array" aca="1" ref="DZ38" ca="1">INDEX([1]Sheet1!$C$6:$CY$72,MATCH($A38,[1]Sheet1!$A$6:$A$72,0),MATCH(MID(CELL("filename",BH37),FIND("]",CELL("filename",BH37))+1,255) &amp; DZ$1,[1]Sheet1!$C$1:$CY$1 &amp; [1]Sheet1!$C$3:$CY$3,0))</f>
        <v>4.71</v>
      </c>
      <c r="EA38" s="17">
        <v>2</v>
      </c>
      <c r="EB38" s="14">
        <f>SUMPRODUCT(Euro_Area_Data!C35:U35,Euro_Area_Data!Z35:AR35)/SUM(Euro_Area_Data!C35:U35)</f>
        <v>0.70611013341381101</v>
      </c>
      <c r="EC38" s="14">
        <f t="shared" si="22"/>
        <v>1.0623531573853364</v>
      </c>
      <c r="ED38" s="14"/>
      <c r="EE38">
        <v>-5</v>
      </c>
      <c r="EH38" s="43">
        <v>0.75</v>
      </c>
      <c r="EI38" s="43">
        <v>0.05</v>
      </c>
      <c r="EJ38" s="43">
        <v>60</v>
      </c>
      <c r="EK38" s="14">
        <f t="shared" si="7"/>
        <v>0.26085344773457614</v>
      </c>
      <c r="EN38" s="14">
        <f>[2]EUCAM_output!$AE35</f>
        <v>0.68425662653025798</v>
      </c>
    </row>
    <row r="39" spans="1:144" x14ac:dyDescent="0.3">
      <c r="A39" s="10">
        <v>1999</v>
      </c>
      <c r="B39" s="13">
        <f>[2]EUCAM_output!$E36*10^9</f>
        <v>290601440908.94604</v>
      </c>
      <c r="H39" s="14">
        <f>[2]EUCAM_output!$AK36</f>
        <v>1.272742103089316E-2</v>
      </c>
      <c r="I39" s="13">
        <f>[2]EUCAM_output!$W36*10^3</f>
        <v>6062467.9999999898</v>
      </c>
      <c r="K39" s="31">
        <f t="shared" si="4"/>
        <v>6062467.9999999898</v>
      </c>
      <c r="L39" s="14">
        <f>[2]EUCAM_output!$G36</f>
        <v>63.917519509656351</v>
      </c>
      <c r="O39" s="14">
        <f>[2]EUCAM_output!$H36</f>
        <v>63.687550760555467</v>
      </c>
      <c r="P39" s="28"/>
      <c r="Q39" s="19"/>
      <c r="R39" s="14">
        <f>[2]EUCAM_output!$L36</f>
        <v>4</v>
      </c>
      <c r="U39" s="14">
        <f>[2]EUCAM_output!$K36</f>
        <v>4.2158550000000004</v>
      </c>
      <c r="V39" s="14">
        <v>4.2158550000000004</v>
      </c>
      <c r="W39" s="14">
        <v>2.2127363649849796E-2</v>
      </c>
      <c r="X39" s="14">
        <v>-1.2799093428340846E-2</v>
      </c>
      <c r="Y39" s="14">
        <f>[2]EUCAM_output!$AI36</f>
        <v>-7.1317162205021016E-3</v>
      </c>
      <c r="Z39" s="14">
        <f>[2]EUCAM_output!$M36</f>
        <v>1796.4865913257599</v>
      </c>
      <c r="AC39" s="14">
        <f>[2]EUCAM_output!$AL36</f>
        <v>1796.097508714653</v>
      </c>
      <c r="AD39" s="13">
        <f>[2]EUCAM_output!$T36*10^9</f>
        <v>919829620401.02197</v>
      </c>
      <c r="AE39" s="30" cm="1">
        <f t="array" aca="1" ref="AE39" ca="1">INDEX('[3]Sheet 1'!$B$12:$M$61,MATCH($A39,'[3]Sheet 1'!$A$12:$A$61,0),MATCH(MID(CELL("filename",A38),FIND("]",CELL("filename",A38))+1,255)&amp;AE$1,'[3]Sheet 1'!$B$9:$M$9&amp;'[3]Sheet 1'!$B$8:$M$8,0))*10^6</f>
        <v>668729000000</v>
      </c>
      <c r="AF39" s="30" cm="1">
        <f t="array" aca="1" ref="AF39" ca="1">INDEX('[3]Sheet 1'!$B$12:$M$61,MATCH($A39,'[3]Sheet 1'!$A$12:$A$61,0),MATCH(MID(CELL("filename",B38),FIND("]",CELL("filename",B38))+1,255)&amp;AF$1,'[3]Sheet 1'!$B$9:$M$9&amp;'[3]Sheet 1'!$B$8:$M$8,0))*10^6</f>
        <v>87926200000</v>
      </c>
      <c r="AG39" s="19">
        <f t="shared" ca="1" si="14"/>
        <v>0.13148255870464717</v>
      </c>
      <c r="AH39" s="31">
        <f t="shared" ca="1" si="15"/>
        <v>120941552062.6507</v>
      </c>
      <c r="AI39" s="31">
        <f t="shared" ca="1" si="5"/>
        <v>8477100020.8876209</v>
      </c>
      <c r="AJ39" s="32">
        <v>5229660000</v>
      </c>
      <c r="AK39" s="31">
        <f t="shared" si="6"/>
        <v>7574256563.7345362</v>
      </c>
      <c r="AL39" s="19">
        <f t="shared" ca="1" si="9"/>
        <v>6.2627413279853439E-2</v>
      </c>
      <c r="AM39" s="19">
        <f t="shared" ca="1" si="0"/>
        <v>6.516644757419901E-2</v>
      </c>
      <c r="AN39" s="31">
        <f t="shared" ca="1" si="10"/>
        <v>798888068338.37134</v>
      </c>
      <c r="AO39" s="32">
        <v>45073900000</v>
      </c>
      <c r="AP39" s="31">
        <f t="shared" si="1"/>
        <v>65281735892.603752</v>
      </c>
      <c r="AQ39" s="32">
        <v>32596700000</v>
      </c>
      <c r="AR39" s="31">
        <f t="shared" si="2"/>
        <v>39636416583.484512</v>
      </c>
      <c r="AS39" s="19">
        <f t="shared" ca="1" si="11"/>
        <v>4.9614480619200325E-2</v>
      </c>
      <c r="AT39" s="19">
        <f t="shared" si="8"/>
        <v>22.464353820275253</v>
      </c>
      <c r="BB39" s="13">
        <v>294104359207.716</v>
      </c>
      <c r="BC39" s="13">
        <f>[2]EUCAM_output!$AG36*10^9</f>
        <v>203064920000</v>
      </c>
      <c r="BD39" s="19">
        <f t="shared" si="21"/>
        <v>1.2054029353101265</v>
      </c>
      <c r="BN39" s="31">
        <f t="shared" ca="1" si="16"/>
        <v>1671750000</v>
      </c>
      <c r="BO39" s="48" cm="1">
        <f t="array" aca="1" ref="BO39" ca="1">INDEX([1]Sheet1!$C$6:$CY$72,MATCH($A39,[1]Sheet1!$A$6:$A$72,0),MATCH(MID(CELL("filename",A38),FIND("]",CELL("filename",A38))+1,255) &amp; BO$1,[1]Sheet1!$C$1:$CY$1 &amp; [1]Sheet1!$C$3:$CY$3,0))</f>
        <v>0.82323400000000002</v>
      </c>
      <c r="BP39" s="32" cm="1">
        <f t="array" aca="1" ref="BP39" ca="1">INDEX([1]Sheet1!$C$6:$CY$72,MATCH($A39,[1]Sheet1!$A$6:$A$72,0),MATCH(MID(CELL("filename",B38),FIND("]",CELL("filename",B38))+1,255) &amp; BP$1,[1]Sheet1!$C$1:$CY$1 &amp; [1]Sheet1!$C$3:$CY$3,0))</f>
        <v>101085000000</v>
      </c>
      <c r="BQ39" s="32" cm="1">
        <f t="array" aca="1" ref="BQ39" ca="1">INDEX([1]Sheet1!$C$6:$CY$72,MATCH($A39,[1]Sheet1!$A$6:$A$72,0),MATCH(MID(CELL("filename",C38),FIND("]",CELL("filename",C38))+1,255) &amp; BQ$1,[1]Sheet1!$C$1:$CY$1 &amp; [1]Sheet1!$C$3:$CY$3,0))</f>
        <v>27016490000</v>
      </c>
      <c r="BR39" s="39" cm="1">
        <f t="array" aca="1" ref="BR39" ca="1">INDEX([6]Annual!$C$5:$T$30,MATCH($A39,[6]Annual!$B$5:$B$30,0),MATCH(MID(CELL("filename",$F$2),FIND("]",CELL("filename",$F$2))+1,255) &amp; BR$1,[6]Annual!$C$3:$T$3 &amp; [6]Annual!$C$4:$T$4,0))</f>
        <v>23194700000</v>
      </c>
      <c r="BS39" s="39" cm="1">
        <f t="array" aca="1" ref="BS39" ca="1">INDEX([6]Annual!$C$5:$T$30,MATCH($A39,[6]Annual!$B$5:$B$30,0),MATCH(MID(CELL("filename",$F$2),FIND("]",CELL("filename",$F$2))+1,255) &amp; BS$1,[6]Annual!$C$3:$T$3 &amp; [6]Annual!$C$4:$T$4,0))</f>
        <v>2979799999.9999995</v>
      </c>
      <c r="BT39" s="39" cm="1">
        <f t="array" aca="1" ref="BT39" ca="1">INDEX([6]Annual!$C$5:$T$30,MATCH($A39,[6]Annual!$B$5:$B$30,0),MATCH(MID(CELL("filename",$F$2),FIND("]",CELL("filename",$F$2))+1,255) &amp; BT$1,[6]Annual!$C$3:$T$3 &amp; [6]Annual!$C$4:$T$4,0))</f>
        <v>863400000</v>
      </c>
      <c r="BU39" s="31">
        <f ca="1">BQ39*BR39/SUM($BR39:$BT39)</f>
        <v>23176333243.447163</v>
      </c>
      <c r="BV39" s="31">
        <f ca="1">BQ39-BU39</f>
        <v>3840156756.5528374</v>
      </c>
      <c r="BW39" s="32" cm="1">
        <f t="array" aca="1" ref="BW39" ca="1">INDEX([1]Sheet1!$C$6:$CY$72,MATCH($A39,[1]Sheet1!$A$6:$A$72,0),MATCH(MID(CELL("filename",F38),FIND("]",CELL("filename",F38))+1,255) &amp; BW$1,[1]Sheet1!$C$1:$CY$1 &amp; [1]Sheet1!$C$3:$CY$3,0))</f>
        <v>30965230000</v>
      </c>
      <c r="BX39" s="32" cm="1">
        <f t="array" aca="1" ref="BX39" ca="1">INDEX([1]Sheet1!$C$6:$CY$72,MATCH($A39,[1]Sheet1!$A$6:$A$72,0),MATCH(MID(CELL("filename",G38),FIND("]",CELL("filename",G38))+1,255) &amp; BX$1,[1]Sheet1!$C$1:$CY$1 &amp; [1]Sheet1!$C$3:$CY$3,0))</f>
        <v>30124590000</v>
      </c>
      <c r="BY39" s="39" cm="1">
        <f t="array" aca="1" ref="BY39" ca="1">INDEX([4]DATA!$C$18:$N$51,MATCH($A39,[4]DATA!$B$18:$B$51,0),MATCH(MID(CELL("filename",F6),FIND("]",CELL("filename",F6))+1,255) &amp; BY$1,[4]DATA!$C$15:$N$15&amp;[4]DATA!$C$16:$N$16,0)) * 10^6</f>
        <v>15820000000</v>
      </c>
      <c r="BZ39" s="39" cm="1">
        <f t="array" aca="1" ref="BZ39" ca="1">INDEX([4]DATA!$C$18:$N$51,MATCH($A39,[4]DATA!$B$18:$B$51,0),MATCH(MID(CELL("filename",G6),FIND("]",CELL("filename",G6))+1,255) &amp; BZ$1,[4]DATA!$C$15:$N$15&amp;[4]DATA!$C$16:$N$16,0)) * 10^6</f>
        <v>14304000000</v>
      </c>
      <c r="CA39" s="31">
        <f t="shared" ca="1" si="17"/>
        <v>15820309845.969992</v>
      </c>
      <c r="CB39" s="31">
        <f t="shared" ca="1" si="18"/>
        <v>14304280154.030008</v>
      </c>
      <c r="CC39" s="32" cm="1">
        <f t="array" aca="1" ref="CC39" ca="1">INDEX([1]Sheet1!$C$6:$CY$72,MATCH($A39,[1]Sheet1!$A$6:$A$72,0),MATCH(MID(CELL("filename",J38),FIND("]",CELL("filename",J38))+1,255) &amp; CC$1,[1]Sheet1!$C$1:$CY$1 &amp; [1]Sheet1!$C$3:$CY$3,0))</f>
        <v>2507970000</v>
      </c>
      <c r="CD39" s="31">
        <f t="shared" ca="1" si="19"/>
        <v>10470720000</v>
      </c>
      <c r="CE39" s="32" cm="1">
        <f t="array" aca="1" ref="CE39" ca="1">INDEX([1]Sheet1!$C$6:$CY$72,MATCH($A39,[1]Sheet1!$A$6:$A$72,0),MATCH(MID(CELL("filename",L38),FIND("]",CELL("filename",L38))+1,255) &amp; CE$1,[1]Sheet1!$C$1:$CY$1 &amp; [1]Sheet1!$C$3:$CY$3,0))</f>
        <v>106429100000</v>
      </c>
      <c r="CF39" s="31">
        <f t="shared" ca="1" si="12"/>
        <v>99413250000</v>
      </c>
      <c r="CG39" s="32" cm="1">
        <f t="array" aca="1" ref="CG39" ca="1">INDEX([1]Sheet1!$C$6:$CY$72,MATCH($A39,[1]Sheet1!$A$6:$A$72,0),MATCH(MID(CELL("filename",N38),FIND("]",CELL("filename",N38))+1,255) &amp; CG$1,[1]Sheet1!$C$1:$CY$1 &amp; [1]Sheet1!$C$3:$CY$3,0))</f>
        <v>40881300000</v>
      </c>
      <c r="CH39" s="32" cm="1">
        <f t="array" aca="1" ref="CH39" ca="1">INDEX([1]Sheet1!$C$6:$CY$72,MATCH($A39,[1]Sheet1!$A$6:$A$72,0),MATCH(MID(CELL("filename",O38),FIND("]",CELL("filename",O38))+1,255) &amp; CH$1,[1]Sheet1!$C$1:$CY$1 &amp; [1]Sheet1!$C$3:$CY$3,0))</f>
        <v>5853030000</v>
      </c>
      <c r="CI39" s="32" cm="1">
        <f t="array" aca="1" ref="CI39" ca="1">INDEX([1]Sheet1!$C$6:$CY$72,MATCH($A39,[1]Sheet1!$A$6:$A$72,0),MATCH(MID(CELL("filename",P38),FIND("]",CELL("filename",P38))+1,255) &amp; CI$1,[1]Sheet1!$C$1:$CY$1 &amp; [1]Sheet1!$C$3:$CY$3,0))</f>
        <v>4530720000</v>
      </c>
      <c r="CJ39" s="32" cm="1">
        <f t="array" aca="1" ref="CJ39" ca="1">INDEX([1]Sheet1!$C$6:$CY$72,MATCH($A39,[1]Sheet1!$A$6:$A$72,0),MATCH(MID(CELL("filename",R38),FIND("]",CELL("filename",R38))+1,255) &amp; CJ$1,[1]Sheet1!$C$1:$CY$1 &amp; [1]Sheet1!$C$3:$CY$3,0))</f>
        <v>38429800000</v>
      </c>
      <c r="CK39" s="32" cm="1">
        <f t="array" aca="1" ref="CK39" ca="1">INDEX([1]Sheet1!$C$6:$CY$72,MATCH($A39,[1]Sheet1!$A$6:$A$72,0),MATCH(MID(CELL("filename",S38),FIND("]",CELL("filename",S38))+1,255) &amp; CK$1,[1]Sheet1!$C$1:$CY$1 &amp; [1]Sheet1!$C$3:$CY$3,0))</f>
        <v>7015850000</v>
      </c>
      <c r="CL39" s="31">
        <f t="shared" ca="1" si="13"/>
        <v>9718400000</v>
      </c>
      <c r="DK39" s="31">
        <f t="shared" ca="1" si="20"/>
        <v>136216151400.92</v>
      </c>
      <c r="DL39" s="48" cm="1">
        <f t="array" aca="1" ref="DL39" ca="1">INDEX([1]Sheet1!$C$6:$CY$72,MATCH($A39,[1]Sheet1!$A$6:$A$72,0),MATCH(MID(CELL("filename",AT38),FIND("]",CELL("filename",AT38))+1,255) &amp; DL$1,[1]Sheet1!$C$1:$CY$1 &amp; [1]Sheet1!$C$3:$CY$3,0))</f>
        <v>67.080100000000002</v>
      </c>
      <c r="DM39" s="39" cm="1">
        <f t="array" aca="1" ref="DM39" ca="1">INDEX([5]DATA!$C$18:$T$51,MATCH($A39,[5]DATA!$B$18:$B$51,0),MATCH(MID(CELL("filename",AU6),FIND("]",CELL("filename",AU6))+1,255) &amp; DM$1,[5]DATA!$C$15:$T$15&amp;[5]DATA!$C$16:$T$16,0)) * 10^6</f>
        <v>5679000000</v>
      </c>
      <c r="DN39" s="39" cm="1">
        <f t="array" aca="1" ref="DN39" ca="1">INDEX([5]DATA!$C$18:$T$51,MATCH($A39,[5]DATA!$B$18:$B$51,0),MATCH(MID(CELL("filename",AV6),FIND("]",CELL("filename",AV6))+1,255) &amp; DN$1,[5]DATA!$C$15:$T$15&amp;[5]DATA!$C$16:$T$16,0)) * 10^6</f>
        <v>130537000000</v>
      </c>
      <c r="DQ39" s="48">
        <v>1.0657760000000001</v>
      </c>
      <c r="DR39" s="48" cm="1">
        <f t="array" aca="1" ref="DR39" ca="1">INDEX([1]Sheet1!$C$6:$CY$72,MATCH($A39,[1]Sheet1!$A$6:$A$72,0),MATCH(MID(CELL("filename",AZ38),FIND("]",CELL("filename",AZ38))+1,255) &amp; DR$1,[1]Sheet1!$C$1:$CY$1 &amp; [1]Sheet1!$C$3:$CY$3,0))</f>
        <v>5220000000</v>
      </c>
      <c r="DS39" s="48" cm="1">
        <f t="array" aca="1" ref="DS39" ca="1">INDEX([1]Sheet1!$C$6:$CY$72,MATCH($A39,[1]Sheet1!$A$6:$A$72,0),MATCH(MID(CELL("filename",BA38),FIND("]",CELL("filename",BA38))+1,255) &amp; DS$1,[1]Sheet1!$C$1:$CY$1 &amp; [1]Sheet1!$C$3:$CY$3,0))</f>
        <v>5.5836360000000003</v>
      </c>
      <c r="DT39" s="39" cm="1">
        <f t="array" aca="1" ref="DT39" ca="1">INDEX([5]DATA!$C$18:$T$51,MATCH($A39,[5]DATA!$B$18:$B$51,0),MATCH(MID(CELL("filename",BB6),FIND("]",CELL("filename",BB6))+1,255) &amp; DT$1,[5]DATA!$C$15:$T$15&amp;[5]DATA!$C$16:$T$16,0)) * 10^6</f>
        <v>12031000000</v>
      </c>
      <c r="DU39" s="48" cm="1">
        <f t="array" aca="1" ref="DU39" ca="1">INDEX([1]Sheet1!$C$6:$CY$72,MATCH($A39,[1]Sheet1!$A$6:$A$72,0),MATCH(MID(CELL("filename",BC38),FIND("]",CELL("filename",BC38))+1,255) &amp; DU$1,[1]Sheet1!$C$1:$CY$1 &amp; [1]Sheet1!$C$3:$CY$3,0))</f>
        <v>2.96</v>
      </c>
      <c r="DV39" s="17">
        <v>0.5</v>
      </c>
      <c r="DW39" s="14">
        <f>Euro_Area_Data!V36*10^9</f>
        <v>9351472072109.1699</v>
      </c>
      <c r="DX39" s="17">
        <v>1</v>
      </c>
      <c r="DY39" s="17">
        <v>0.5</v>
      </c>
      <c r="DZ39" s="48" cm="1">
        <f t="array" aca="1" ref="DZ39" ca="1">INDEX([1]Sheet1!$C$6:$CY$72,MATCH($A39,[1]Sheet1!$A$6:$A$72,0),MATCH(MID(CELL("filename",BH38),FIND("]",CELL("filename",BH38))+1,255) &amp; DZ$1,[1]Sheet1!$C$1:$CY$1 &amp; [1]Sheet1!$C$3:$CY$3,0))</f>
        <v>4.68</v>
      </c>
      <c r="EA39" s="17">
        <v>2</v>
      </c>
      <c r="EB39" s="14">
        <f>SUMPRODUCT(Euro_Area_Data!C36:U36,Euro_Area_Data!Z36:AR36)/SUM(Euro_Area_Data!C36:U36)</f>
        <v>0.71777775856169235</v>
      </c>
      <c r="EC39" s="14">
        <f t="shared" si="22"/>
        <v>1.6523803576465035</v>
      </c>
      <c r="ED39" s="14"/>
      <c r="EE39">
        <v>-5</v>
      </c>
      <c r="EH39" s="43">
        <v>0.75</v>
      </c>
      <c r="EI39" s="43">
        <v>0.05</v>
      </c>
      <c r="EJ39" s="43">
        <v>60</v>
      </c>
      <c r="EK39" s="14">
        <f t="shared" si="7"/>
        <v>0.90540521574285715</v>
      </c>
      <c r="EN39" s="14">
        <f>[2]EUCAM_output!$AE36</f>
        <v>0.69045192171592906</v>
      </c>
    </row>
    <row r="40" spans="1:144" x14ac:dyDescent="0.3">
      <c r="A40" s="10">
        <v>2000</v>
      </c>
      <c r="B40" s="13">
        <f>[2]EUCAM_output!$E37*10^9</f>
        <v>298160300624.09393</v>
      </c>
      <c r="H40" s="14">
        <f>[2]EUCAM_output!$AK37</f>
        <v>3.5967765686124843E-2</v>
      </c>
      <c r="I40" s="13">
        <f>[2]EUCAM_output!$W37*10^3</f>
        <v>6078397.5</v>
      </c>
      <c r="K40" s="31">
        <f t="shared" si="4"/>
        <v>6078397.5</v>
      </c>
      <c r="L40" s="14">
        <f>[2]EUCAM_output!$G37</f>
        <v>64.222529436428331</v>
      </c>
      <c r="O40" s="14">
        <f>[2]EUCAM_output!$H37</f>
        <v>63.988861188584401</v>
      </c>
      <c r="P40" s="28"/>
      <c r="Q40" s="19"/>
      <c r="R40" s="14">
        <f>[2]EUCAM_output!$L37</f>
        <v>3.8</v>
      </c>
      <c r="U40" s="14">
        <f>[2]EUCAM_output!$K37</f>
        <v>4.2729020000000002</v>
      </c>
      <c r="V40" s="14">
        <v>4.2729020000000002</v>
      </c>
      <c r="W40" s="14">
        <v>2.2173539080095672E-2</v>
      </c>
      <c r="X40" s="14">
        <v>-6.091807628333612E-3</v>
      </c>
      <c r="Y40" s="14">
        <f>[2]EUCAM_output!$AI37</f>
        <v>3.507473105634202E-3</v>
      </c>
      <c r="Z40" s="14">
        <f>[2]EUCAM_output!$M37</f>
        <v>1797.3226960930499</v>
      </c>
      <c r="AC40" s="14">
        <f>[2]EUCAM_output!$AL37</f>
        <v>1792.8393795340869</v>
      </c>
      <c r="AD40" s="13">
        <f>[2]EUCAM_output!$T37*10^9</f>
        <v>944517165471.71399</v>
      </c>
      <c r="AE40" s="30" cm="1">
        <f t="array" aca="1" ref="AE40" ca="1">INDEX('[3]Sheet 1'!$B$12:$M$61,MATCH($A40,'[3]Sheet 1'!$A$12:$A$61,0),MATCH(MID(CELL("filename",A39),FIND("]",CELL("filename",A39))+1,255)&amp;AE$1,'[3]Sheet 1'!$B$9:$M$9&amp;'[3]Sheet 1'!$B$8:$M$8,0))*10^6</f>
        <v>696587100000</v>
      </c>
      <c r="AF40" s="30" cm="1">
        <f t="array" aca="1" ref="AF40" ca="1">INDEX('[3]Sheet 1'!$B$12:$M$61,MATCH($A40,'[3]Sheet 1'!$A$12:$A$61,0),MATCH(MID(CELL("filename",B39),FIND("]",CELL("filename",B39))+1,255)&amp;AF$1,'[3]Sheet 1'!$B$9:$M$9&amp;'[3]Sheet 1'!$B$8:$M$8,0))*10^6</f>
        <v>89306200000</v>
      </c>
      <c r="AG40" s="19">
        <f t="shared" ca="1" si="14"/>
        <v>0.12820536010500339</v>
      </c>
      <c r="AH40" s="31">
        <f t="shared" ca="1" si="15"/>
        <v>121092163324.65816</v>
      </c>
      <c r="AI40" s="31">
        <f t="shared" ca="1" si="5"/>
        <v>8200130169.5433445</v>
      </c>
      <c r="AJ40" s="32">
        <v>5408590000</v>
      </c>
      <c r="AK40" s="31">
        <f t="shared" si="6"/>
        <v>7727743371.2462931</v>
      </c>
      <c r="AL40" s="19">
        <f t="shared" ca="1" si="9"/>
        <v>6.3817039510043028E-2</v>
      </c>
      <c r="AM40" s="19">
        <f t="shared" ca="1" si="0"/>
        <v>6.516644757419901E-2</v>
      </c>
      <c r="AN40" s="31">
        <f t="shared" ca="1" si="10"/>
        <v>823425002147.05579</v>
      </c>
      <c r="AO40" s="32">
        <v>48862200000</v>
      </c>
      <c r="AP40" s="31">
        <f t="shared" si="1"/>
        <v>69813859463.281677</v>
      </c>
      <c r="AQ40" s="32">
        <v>33807100000</v>
      </c>
      <c r="AR40" s="31">
        <f t="shared" si="2"/>
        <v>40575528447.48291</v>
      </c>
      <c r="AS40" s="19">
        <f t="shared" ca="1" si="11"/>
        <v>4.9276531975205325E-2</v>
      </c>
      <c r="AT40" s="19">
        <f t="shared" si="8"/>
        <v>23.414874252927323</v>
      </c>
      <c r="BB40" s="13">
        <v>303484885706.823</v>
      </c>
      <c r="BC40" s="13">
        <f>[2]EUCAM_output!$AG37*10^9</f>
        <v>212406810000</v>
      </c>
      <c r="BD40" s="19">
        <f t="shared" si="21"/>
        <v>1.7858128904431325</v>
      </c>
      <c r="BN40" s="31">
        <f t="shared" ca="1" si="16"/>
        <v>2499230000</v>
      </c>
      <c r="BO40" s="48" cm="1">
        <f t="array" aca="1" ref="BO40" ca="1">INDEX([1]Sheet1!$C$6:$CY$72,MATCH($A40,[1]Sheet1!$A$6:$A$72,0),MATCH(MID(CELL("filename",A39),FIND("]",CELL("filename",A39))+1,255) &amp; BO$1,[1]Sheet1!$C$1:$CY$1 &amp; [1]Sheet1!$C$3:$CY$3,0))</f>
        <v>1.1766289999999999</v>
      </c>
      <c r="BP40" s="32" cm="1">
        <f t="array" aca="1" ref="BP40" ca="1">INDEX([1]Sheet1!$C$6:$CY$72,MATCH($A40,[1]Sheet1!$A$6:$A$72,0),MATCH(MID(CELL("filename",B39),FIND("]",CELL("filename",B39))+1,255) &amp; BP$1,[1]Sheet1!$C$1:$CY$1 &amp; [1]Sheet1!$C$3:$CY$3,0))</f>
        <v>104170500000</v>
      </c>
      <c r="BQ40" s="32" cm="1">
        <f t="array" aca="1" ref="BQ40" ca="1">INDEX([1]Sheet1!$C$6:$CY$72,MATCH($A40,[1]Sheet1!$A$6:$A$72,0),MATCH(MID(CELL("filename",C39),FIND("]",CELL("filename",C39))+1,255) &amp; BQ$1,[1]Sheet1!$C$1:$CY$1 &amp; [1]Sheet1!$C$3:$CY$3,0))</f>
        <v>28046400000</v>
      </c>
      <c r="BR40" s="39" cm="1">
        <f t="array" aca="1" ref="BR40" ca="1">INDEX([6]Annual!$C$5:$T$30,MATCH($A40,[6]Annual!$B$5:$B$30,0),MATCH(MID(CELL("filename",$F$2),FIND("]",CELL("filename",$F$2))+1,255) &amp; BR$1,[6]Annual!$C$3:$T$3 &amp; [6]Annual!$C$4:$T$4,0))</f>
        <v>23594800000</v>
      </c>
      <c r="BS40" s="39" cm="1">
        <f t="array" aca="1" ref="BS40" ca="1">INDEX([6]Annual!$C$5:$T$30,MATCH($A40,[6]Annual!$B$5:$B$30,0),MATCH(MID(CELL("filename",$F$2),FIND("]",CELL("filename",$F$2))+1,255) &amp; BS$1,[6]Annual!$C$3:$T$3 &amp; [6]Annual!$C$4:$T$4,0))</f>
        <v>3440500000</v>
      </c>
      <c r="BT40" s="39" cm="1">
        <f t="array" aca="1" ref="BT40" ca="1">INDEX([6]Annual!$C$5:$T$30,MATCH($A40,[6]Annual!$B$5:$B$30,0),MATCH(MID(CELL("filename",$F$2),FIND("]",CELL("filename",$F$2))+1,255) &amp; BT$1,[6]Annual!$C$3:$T$3 &amp; [6]Annual!$C$4:$T$4,0))</f>
        <v>1063699999.9999998</v>
      </c>
      <c r="BU40" s="31">
        <f t="shared" ref="BU40:BU64" ca="1" si="23">BQ40*BR40/SUM($BR40:$BT40)</f>
        <v>23550631649.524895</v>
      </c>
      <c r="BV40" s="31">
        <f t="shared" ref="BV40:BV64" ca="1" si="24">BQ40-BU40</f>
        <v>4495768350.4751053</v>
      </c>
      <c r="BW40" s="32" cm="1">
        <f t="array" aca="1" ref="BW40" ca="1">INDEX([1]Sheet1!$C$6:$CY$72,MATCH($A40,[1]Sheet1!$A$6:$A$72,0),MATCH(MID(CELL("filename",F39),FIND("]",CELL("filename",F39))+1,255) &amp; BW$1,[1]Sheet1!$C$1:$CY$1 &amp; [1]Sheet1!$C$3:$CY$3,0))</f>
        <v>31563930000</v>
      </c>
      <c r="BX40" s="32" cm="1">
        <f t="array" aca="1" ref="BX40" ca="1">INDEX([1]Sheet1!$C$6:$CY$72,MATCH($A40,[1]Sheet1!$A$6:$A$72,0),MATCH(MID(CELL("filename",G39),FIND("]",CELL("filename",G39))+1,255) &amp; BX$1,[1]Sheet1!$C$1:$CY$1 &amp; [1]Sheet1!$C$3:$CY$3,0))</f>
        <v>30940370000</v>
      </c>
      <c r="BY40" s="39" cm="1">
        <f t="array" aca="1" ref="BY40" ca="1">INDEX([4]DATA!$C$18:$N$51,MATCH($A40,[4]DATA!$B$18:$B$51,0),MATCH(MID(CELL("filename",F7),FIND("]",CELL("filename",F7))+1,255) &amp; BY$1,[4]DATA!$C$15:$N$15&amp;[4]DATA!$C$16:$N$16,0)) * 10^6</f>
        <v>16289000000</v>
      </c>
      <c r="BZ40" s="39" cm="1">
        <f t="array" aca="1" ref="BZ40" ca="1">INDEX([4]DATA!$C$18:$N$51,MATCH($A40,[4]DATA!$B$18:$B$51,0),MATCH(MID(CELL("filename",G7),FIND("]",CELL("filename",G7))+1,255) &amp; BZ$1,[4]DATA!$C$15:$N$15&amp;[4]DATA!$C$16:$N$16,0)) * 10^6</f>
        <v>14651000000</v>
      </c>
      <c r="CA40" s="31">
        <f t="shared" ca="1" si="17"/>
        <v>16289194794.117647</v>
      </c>
      <c r="CB40" s="31">
        <f t="shared" ca="1" si="18"/>
        <v>14651175205.882353</v>
      </c>
      <c r="CC40" s="32" cm="1">
        <f t="array" aca="1" ref="CC40" ca="1">INDEX([1]Sheet1!$C$6:$CY$72,MATCH($A40,[1]Sheet1!$A$6:$A$72,0),MATCH(MID(CELL("filename",J39),FIND("]",CELL("filename",J39))+1,255) &amp; CC$1,[1]Sheet1!$C$1:$CY$1 &amp; [1]Sheet1!$C$3:$CY$3,0))</f>
        <v>2484540000</v>
      </c>
      <c r="CD40" s="31">
        <f t="shared" ca="1" si="19"/>
        <v>11135260000</v>
      </c>
      <c r="CE40" s="32" cm="1">
        <f t="array" aca="1" ref="CE40" ca="1">INDEX([1]Sheet1!$C$6:$CY$72,MATCH($A40,[1]Sheet1!$A$6:$A$72,0),MATCH(MID(CELL("filename",L39),FIND("]",CELL("filename",L39))+1,255) &amp; CE$1,[1]Sheet1!$C$1:$CY$1 &amp; [1]Sheet1!$C$3:$CY$3,0))</f>
        <v>109281900000</v>
      </c>
      <c r="CF40" s="31">
        <f t="shared" ca="1" si="12"/>
        <v>101671270000</v>
      </c>
      <c r="CG40" s="32" cm="1">
        <f t="array" aca="1" ref="CG40" ca="1">INDEX([1]Sheet1!$C$6:$CY$72,MATCH($A40,[1]Sheet1!$A$6:$A$72,0),MATCH(MID(CELL("filename",N39),FIND("]",CELL("filename",N39))+1,255) &amp; CG$1,[1]Sheet1!$C$1:$CY$1 &amp; [1]Sheet1!$C$3:$CY$3,0))</f>
        <v>41486200000</v>
      </c>
      <c r="CH40" s="32" cm="1">
        <f t="array" aca="1" ref="CH40" ca="1">INDEX([1]Sheet1!$C$6:$CY$72,MATCH($A40,[1]Sheet1!$A$6:$A$72,0),MATCH(MID(CELL("filename",O39),FIND("]",CELL("filename",O39))+1,255) &amp; CH$1,[1]Sheet1!$C$1:$CY$1 &amp; [1]Sheet1!$C$3:$CY$3,0))</f>
        <v>5739210000</v>
      </c>
      <c r="CI40" s="32" cm="1">
        <f t="array" aca="1" ref="CI40" ca="1">INDEX([1]Sheet1!$C$6:$CY$72,MATCH($A40,[1]Sheet1!$A$6:$A$72,0),MATCH(MID(CELL("filename",P39),FIND("]",CELL("filename",P39))+1,255) &amp; CI$1,[1]Sheet1!$C$1:$CY$1 &amp; [1]Sheet1!$C$3:$CY$3,0))</f>
        <v>4454270000</v>
      </c>
      <c r="CJ40" s="32" cm="1">
        <f t="array" aca="1" ref="CJ40" ca="1">INDEX([1]Sheet1!$C$6:$CY$72,MATCH($A40,[1]Sheet1!$A$6:$A$72,0),MATCH(MID(CELL("filename",R39),FIND("]",CELL("filename",R39))+1,255) &amp; CJ$1,[1]Sheet1!$C$1:$CY$1 &amp; [1]Sheet1!$C$3:$CY$3,0))</f>
        <v>39876900000</v>
      </c>
      <c r="CK40" s="32" cm="1">
        <f t="array" aca="1" ref="CK40" ca="1">INDEX([1]Sheet1!$C$6:$CY$72,MATCH($A40,[1]Sheet1!$A$6:$A$72,0),MATCH(MID(CELL("filename",S39),FIND("]",CELL("filename",S39))+1,255) &amp; CK$1,[1]Sheet1!$C$1:$CY$1 &amp; [1]Sheet1!$C$3:$CY$3,0))</f>
        <v>7610630000</v>
      </c>
      <c r="CL40" s="31">
        <f t="shared" ca="1" si="13"/>
        <v>10114690000</v>
      </c>
      <c r="DK40" s="31">
        <f t="shared" ca="1" si="20"/>
        <v>141543225234.17999</v>
      </c>
      <c r="DL40" s="48" cm="1">
        <f t="array" aca="1" ref="DL40" ca="1">INDEX([1]Sheet1!$C$6:$CY$72,MATCH($A40,[1]Sheet1!$A$6:$A$72,0),MATCH(MID(CELL("filename",AT39),FIND("]",CELL("filename",AT39))+1,255) &amp; DL$1,[1]Sheet1!$C$1:$CY$1 &amp; [1]Sheet1!$C$3:$CY$3,0))</f>
        <v>66.637799999999999</v>
      </c>
      <c r="DM40" s="39" cm="1">
        <f t="array" aca="1" ref="DM40" ca="1">INDEX([5]DATA!$C$18:$T$51,MATCH($A40,[5]DATA!$B$18:$B$51,0),MATCH(MID(CELL("filename",AU7),FIND("]",CELL("filename",AU7))+1,255) &amp; DM$1,[5]DATA!$C$15:$T$15&amp;[5]DATA!$C$16:$T$16,0)) * 10^6</f>
        <v>7820000000</v>
      </c>
      <c r="DN40" s="39" cm="1">
        <f t="array" aca="1" ref="DN40" ca="1">INDEX([5]DATA!$C$18:$T$51,MATCH($A40,[5]DATA!$B$18:$B$51,0),MATCH(MID(CELL("filename",AV7),FIND("]",CELL("filename",AV7))+1,255) &amp; DN$1,[5]DATA!$C$15:$T$15&amp;[5]DATA!$C$16:$T$16,0)) * 10^6</f>
        <v>133724000000</v>
      </c>
      <c r="DQ40" s="48">
        <v>0.92361300000000002</v>
      </c>
      <c r="DR40" s="48" cm="1">
        <f t="array" aca="1" ref="DR40" ca="1">INDEX([1]Sheet1!$C$6:$CY$72,MATCH($A40,[1]Sheet1!$A$6:$A$72,0),MATCH(MID(CELL("filename",AZ39),FIND("]",CELL("filename",AZ39))+1,255) &amp; DR$1,[1]Sheet1!$C$1:$CY$1 &amp; [1]Sheet1!$C$3:$CY$3,0))</f>
        <v>220000000</v>
      </c>
      <c r="DS40" s="48" cm="1">
        <f t="array" aca="1" ref="DS40" ca="1">INDEX([1]Sheet1!$C$6:$CY$72,MATCH($A40,[1]Sheet1!$A$6:$A$72,0),MATCH(MID(CELL("filename",BA39),FIND("]",CELL("filename",BA39))+1,255) &amp; DS$1,[1]Sheet1!$C$1:$CY$1 &amp; [1]Sheet1!$C$3:$CY$3,0))</f>
        <v>5.5871740000000001</v>
      </c>
      <c r="DT40" s="39" cm="1">
        <f t="array" aca="1" ref="DT40" ca="1">INDEX([5]DATA!$C$18:$T$51,MATCH($A40,[5]DATA!$B$18:$B$51,0),MATCH(MID(CELL("filename",BB7),FIND("]",CELL("filename",BB7))+1,255) &amp; DT$1,[5]DATA!$C$15:$T$15&amp;[5]DATA!$C$16:$T$16,0)) * 10^6</f>
        <v>13154000000</v>
      </c>
      <c r="DU40" s="48" cm="1">
        <f t="array" aca="1" ref="DU40" ca="1">INDEX([1]Sheet1!$C$6:$CY$72,MATCH($A40,[1]Sheet1!$A$6:$A$72,0),MATCH(MID(CELL("filename",BC39),FIND("]",CELL("filename",BC39))+1,255) &amp; DU$1,[1]Sheet1!$C$1:$CY$1 &amp; [1]Sheet1!$C$3:$CY$3,0))</f>
        <v>4.3899999999999997</v>
      </c>
      <c r="DV40" s="17">
        <v>0.5</v>
      </c>
      <c r="DW40" s="14">
        <f>Euro_Area_Data!V37*10^9</f>
        <v>9714842942019.8418</v>
      </c>
      <c r="DX40" s="17">
        <v>1</v>
      </c>
      <c r="DY40" s="17">
        <v>0.5</v>
      </c>
      <c r="DZ40" s="48" cm="1">
        <f t="array" aca="1" ref="DZ40" ca="1">INDEX([1]Sheet1!$C$6:$CY$72,MATCH($A40,[1]Sheet1!$A$6:$A$72,0),MATCH(MID(CELL("filename",BH39),FIND("]",CELL("filename",BH39))+1,255) &amp; DZ$1,[1]Sheet1!$C$1:$CY$1 &amp; [1]Sheet1!$C$3:$CY$3,0))</f>
        <v>5.56</v>
      </c>
      <c r="EA40" s="17">
        <v>2</v>
      </c>
      <c r="EB40" s="14">
        <f>SUMPRODUCT(Euro_Area_Data!C37:U37,Euro_Area_Data!Z37:AR37)/SUM(Euro_Area_Data!C37:U37)</f>
        <v>0.72764869447385572</v>
      </c>
      <c r="EC40" s="14">
        <f t="shared" si="22"/>
        <v>1.3752078264368472</v>
      </c>
      <c r="ED40" s="14"/>
      <c r="EE40">
        <v>-5</v>
      </c>
      <c r="EH40" s="43">
        <v>0.75</v>
      </c>
      <c r="EI40" s="43">
        <v>0.05</v>
      </c>
      <c r="EJ40" s="43">
        <v>60</v>
      </c>
      <c r="EK40" s="14">
        <f t="shared" si="7"/>
        <v>1.3673112052077319</v>
      </c>
      <c r="EN40" s="14">
        <f>[2]EUCAM_output!$AE37</f>
        <v>0.69989254820812308</v>
      </c>
    </row>
    <row r="41" spans="1:144" x14ac:dyDescent="0.3">
      <c r="A41" s="10">
        <v>2001</v>
      </c>
      <c r="B41" s="13">
        <f>[2]EUCAM_output!$E38*10^9</f>
        <v>305428534628.31</v>
      </c>
      <c r="H41" s="14">
        <f>[2]EUCAM_output!$AK38</f>
        <v>-6.6469886084660041E-4</v>
      </c>
      <c r="I41" s="13">
        <f>[2]EUCAM_output!$W38*10^3</f>
        <v>6105352</v>
      </c>
      <c r="K41" s="31">
        <f t="shared" si="4"/>
        <v>6105352</v>
      </c>
      <c r="L41" s="14">
        <f>[2]EUCAM_output!$G38</f>
        <v>64.464857253323046</v>
      </c>
      <c r="O41" s="14">
        <f>[2]EUCAM_output!$H38</f>
        <v>64.274878923765527</v>
      </c>
      <c r="P41" s="28"/>
      <c r="Q41" s="19"/>
      <c r="R41" s="14">
        <f>[2]EUCAM_output!$L38</f>
        <v>3.9</v>
      </c>
      <c r="U41" s="14">
        <f>[2]EUCAM_output!$K38</f>
        <v>4.3670799999999996</v>
      </c>
      <c r="V41" s="14">
        <v>4.3670799999999996</v>
      </c>
      <c r="W41" s="14">
        <v>5.950783379317981E-3</v>
      </c>
      <c r="X41" s="14">
        <v>-1.9457469256565219E-3</v>
      </c>
      <c r="Y41" s="14">
        <f>[2]EUCAM_output!$AI38</f>
        <v>-7.8627678665186031E-3</v>
      </c>
      <c r="Z41" s="14">
        <f>[2]EUCAM_output!$M38</f>
        <v>1783.75937191821</v>
      </c>
      <c r="AC41" s="14">
        <f>[2]EUCAM_output!$AL38</f>
        <v>1787.981011518063</v>
      </c>
      <c r="AD41" s="13">
        <f>[2]EUCAM_output!$T38*10^9</f>
        <v>966633049021.61304</v>
      </c>
      <c r="AE41" s="30" cm="1">
        <f t="array" aca="1" ref="AE41" ca="1">INDEX('[3]Sheet 1'!$B$12:$M$61,MATCH($A41,'[3]Sheet 1'!$A$12:$A$61,0),MATCH(MID(CELL("filename",A40),FIND("]",CELL("filename",A40))+1,255)&amp;AE$1,'[3]Sheet 1'!$B$9:$M$9&amp;'[3]Sheet 1'!$B$8:$M$8,0))*10^6</f>
        <v>717465800000</v>
      </c>
      <c r="AF41" s="30" cm="1">
        <f t="array" aca="1" ref="AF41" ca="1">INDEX('[3]Sheet 1'!$B$12:$M$61,MATCH($A41,'[3]Sheet 1'!$A$12:$A$61,0),MATCH(MID(CELL("filename",B40),FIND("]",CELL("filename",B40))+1,255)&amp;AF$1,'[3]Sheet 1'!$B$9:$M$9&amp;'[3]Sheet 1'!$B$8:$M$8,0))*10^6</f>
        <v>89094500000</v>
      </c>
      <c r="AG41" s="19">
        <f t="shared" ca="1" si="14"/>
        <v>0.12417943823942548</v>
      </c>
      <c r="AH41" s="31">
        <f t="shared" ca="1" si="15"/>
        <v>120035949011.16695</v>
      </c>
      <c r="AI41" s="31">
        <f t="shared" ca="1" si="5"/>
        <v>7581707235.7376451</v>
      </c>
      <c r="AJ41" s="32">
        <v>5517590000</v>
      </c>
      <c r="AK41" s="31">
        <f t="shared" si="6"/>
        <v>7733658711.086278</v>
      </c>
      <c r="AL41" s="19">
        <f t="shared" ca="1" si="9"/>
        <v>6.4427854945078286E-2</v>
      </c>
      <c r="AM41" s="19">
        <f t="shared" ca="1" si="0"/>
        <v>6.516644757419901E-2</v>
      </c>
      <c r="AN41" s="31">
        <f t="shared" ca="1" si="10"/>
        <v>846597100010.44604</v>
      </c>
      <c r="AO41" s="32">
        <v>49276000000</v>
      </c>
      <c r="AP41" s="31">
        <f t="shared" si="1"/>
        <v>69067068529.464386</v>
      </c>
      <c r="AQ41" s="32">
        <v>35405800000</v>
      </c>
      <c r="AR41" s="31">
        <f t="shared" si="2"/>
        <v>41892423254.586876</v>
      </c>
      <c r="AS41" s="19">
        <f t="shared" ca="1" si="11"/>
        <v>4.9483305877223029E-2</v>
      </c>
      <c r="AT41" s="19">
        <f t="shared" si="8"/>
        <v>22.613168286163987</v>
      </c>
      <c r="BB41" s="13">
        <v>307481750641.98999</v>
      </c>
      <c r="BC41" s="13">
        <f>[2]EUCAM_output!$AG38*10^9</f>
        <v>219373300000</v>
      </c>
      <c r="BD41" s="19">
        <f t="shared" si="21"/>
        <v>0.67224105834729742</v>
      </c>
      <c r="BN41" s="31">
        <f t="shared" ca="1" si="16"/>
        <v>6401290000</v>
      </c>
      <c r="BO41" s="48" cm="1">
        <f t="array" aca="1" ref="BO41" ca="1">INDEX([1]Sheet1!$C$6:$CY$72,MATCH($A41,[1]Sheet1!$A$6:$A$72,0),MATCH(MID(CELL("filename",A40),FIND("]",CELL("filename",A40))+1,255) &amp; BO$1,[1]Sheet1!$C$1:$CY$1 &amp; [1]Sheet1!$C$3:$CY$3,0))</f>
        <v>2.9179900000000001</v>
      </c>
      <c r="BP41" s="32" cm="1">
        <f t="array" aca="1" ref="BP41" ca="1">INDEX([1]Sheet1!$C$6:$CY$72,MATCH($A41,[1]Sheet1!$A$6:$A$72,0),MATCH(MID(CELL("filename",B40),FIND("]",CELL("filename",B40))+1,255) &amp; BP$1,[1]Sheet1!$C$1:$CY$1 &amp; [1]Sheet1!$C$3:$CY$3,0))</f>
        <v>112105900000</v>
      </c>
      <c r="BQ41" s="32" cm="1">
        <f t="array" aca="1" ref="BQ41" ca="1">INDEX([1]Sheet1!$C$6:$CY$72,MATCH($A41,[1]Sheet1!$A$6:$A$72,0),MATCH(MID(CELL("filename",C40),FIND("]",CELL("filename",C40))+1,255) &amp; BQ$1,[1]Sheet1!$C$1:$CY$1 &amp; [1]Sheet1!$C$3:$CY$3,0))</f>
        <v>32560229999.999996</v>
      </c>
      <c r="BR41" s="39" cm="1">
        <f t="array" aca="1" ref="BR41" ca="1">INDEX([6]Annual!$C$5:$T$30,MATCH($A41,[6]Annual!$B$5:$B$30,0),MATCH(MID(CELL("filename",$F$2),FIND("]",CELL("filename",$F$2))+1,255) &amp; BR$1,[6]Annual!$C$3:$T$3 &amp; [6]Annual!$C$4:$T$4,0))</f>
        <v>25701800000</v>
      </c>
      <c r="BS41" s="39" cm="1">
        <f t="array" aca="1" ref="BS41" ca="1">INDEX([6]Annual!$C$5:$T$30,MATCH($A41,[6]Annual!$B$5:$B$30,0),MATCH(MID(CELL("filename",$F$2),FIND("]",CELL("filename",$F$2))+1,255) &amp; BS$1,[6]Annual!$C$3:$T$3 &amp; [6]Annual!$C$4:$T$4,0))</f>
        <v>5683400000.000001</v>
      </c>
      <c r="BT41" s="39" cm="1">
        <f t="array" aca="1" ref="BT41" ca="1">INDEX([6]Annual!$C$5:$T$30,MATCH($A41,[6]Annual!$B$5:$B$30,0),MATCH(MID(CELL("filename",$F$2),FIND("]",CELL("filename",$F$2))+1,255) &amp; BT$1,[6]Annual!$C$3:$T$3 &amp; [6]Annual!$C$4:$T$4,0))</f>
        <v>1209600000.0000002</v>
      </c>
      <c r="BU41" s="31">
        <f t="shared" ca="1" si="23"/>
        <v>25674540706.308979</v>
      </c>
      <c r="BV41" s="31">
        <f t="shared" ca="1" si="24"/>
        <v>6885689293.6910172</v>
      </c>
      <c r="BW41" s="32" cm="1">
        <f t="array" aca="1" ref="BW41" ca="1">INDEX([1]Sheet1!$C$6:$CY$72,MATCH($A41,[1]Sheet1!$A$6:$A$72,0),MATCH(MID(CELL("filename",F40),FIND("]",CELL("filename",F40))+1,255) &amp; BW$1,[1]Sheet1!$C$1:$CY$1 &amp; [1]Sheet1!$C$3:$CY$3,0))</f>
        <v>32470830000</v>
      </c>
      <c r="BX41" s="32" cm="1">
        <f t="array" aca="1" ref="BX41" ca="1">INDEX([1]Sheet1!$C$6:$CY$72,MATCH($A41,[1]Sheet1!$A$6:$A$72,0),MATCH(MID(CELL("filename",G40),FIND("]",CELL("filename",G40))+1,255) &amp; BX$1,[1]Sheet1!$C$1:$CY$1 &amp; [1]Sheet1!$C$3:$CY$3,0))</f>
        <v>31843730000</v>
      </c>
      <c r="BY41" s="39" cm="1">
        <f t="array" aca="1" ref="BY41" ca="1">INDEX([4]DATA!$C$18:$N$51,MATCH($A41,[4]DATA!$B$18:$B$51,0),MATCH(MID(CELL("filename",F8),FIND("]",CELL("filename",F8))+1,255) &amp; BY$1,[4]DATA!$C$15:$N$15&amp;[4]DATA!$C$16:$N$16,0)) * 10^6</f>
        <v>17013000000</v>
      </c>
      <c r="BZ41" s="39" cm="1">
        <f t="array" aca="1" ref="BZ41" ca="1">INDEX([4]DATA!$C$18:$N$51,MATCH($A41,[4]DATA!$B$18:$B$51,0),MATCH(MID(CELL("filename",G8),FIND("]",CELL("filename",G8))+1,255) &amp; BZ$1,[4]DATA!$C$15:$N$15&amp;[4]DATA!$C$16:$N$16,0)) * 10^6</f>
        <v>14831000000</v>
      </c>
      <c r="CA41" s="31">
        <f t="shared" ca="1" si="17"/>
        <v>17012855749.591761</v>
      </c>
      <c r="CB41" s="31">
        <f t="shared" ca="1" si="18"/>
        <v>14830874250.408239</v>
      </c>
      <c r="CC41" s="32" cm="1">
        <f t="array" aca="1" ref="CC41" ca="1">INDEX([1]Sheet1!$C$6:$CY$72,MATCH($A41,[1]Sheet1!$A$6:$A$72,0),MATCH(MID(CELL("filename",J40),FIND("]",CELL("filename",J40))+1,255) &amp; CC$1,[1]Sheet1!$C$1:$CY$1 &amp; [1]Sheet1!$C$3:$CY$3,0))</f>
        <v>2599120000</v>
      </c>
      <c r="CD41" s="31">
        <f t="shared" ca="1" si="19"/>
        <v>12631990000</v>
      </c>
      <c r="CE41" s="32" cm="1">
        <f t="array" aca="1" ref="CE41" ca="1">INDEX([1]Sheet1!$C$6:$CY$72,MATCH($A41,[1]Sheet1!$A$6:$A$72,0),MATCH(MID(CELL("filename",L40),FIND("]",CELL("filename",L40))+1,255) &amp; CE$1,[1]Sheet1!$C$1:$CY$1 &amp; [1]Sheet1!$C$3:$CY$3,0))</f>
        <v>113669200000</v>
      </c>
      <c r="CF41" s="31">
        <f t="shared" ca="1" si="12"/>
        <v>105704610000</v>
      </c>
      <c r="CG41" s="32" cm="1">
        <f t="array" aca="1" ref="CG41" ca="1">INDEX([1]Sheet1!$C$6:$CY$72,MATCH($A41,[1]Sheet1!$A$6:$A$72,0),MATCH(MID(CELL("filename",N40),FIND("]",CELL("filename",N40))+1,255) &amp; CG$1,[1]Sheet1!$C$1:$CY$1 &amp; [1]Sheet1!$C$3:$CY$3,0))</f>
        <v>42238800000</v>
      </c>
      <c r="CH41" s="32" cm="1">
        <f t="array" aca="1" ref="CH41" ca="1">INDEX([1]Sheet1!$C$6:$CY$72,MATCH($A41,[1]Sheet1!$A$6:$A$72,0),MATCH(MID(CELL("filename",O40),FIND("]",CELL("filename",O40))+1,255) &amp; CH$1,[1]Sheet1!$C$1:$CY$1 &amp; [1]Sheet1!$C$3:$CY$3,0))</f>
        <v>5409180000</v>
      </c>
      <c r="CI41" s="32" cm="1">
        <f t="array" aca="1" ref="CI41" ca="1">INDEX([1]Sheet1!$C$6:$CY$72,MATCH($A41,[1]Sheet1!$A$6:$A$72,0),MATCH(MID(CELL("filename",P40),FIND("]",CELL("filename",P40))+1,255) &amp; CI$1,[1]Sheet1!$C$1:$CY$1 &amp; [1]Sheet1!$C$3:$CY$3,0))</f>
        <v>4283019999.9999995</v>
      </c>
      <c r="CJ41" s="32" cm="1">
        <f t="array" aca="1" ref="CJ41" ca="1">INDEX([1]Sheet1!$C$6:$CY$72,MATCH($A41,[1]Sheet1!$A$6:$A$72,0),MATCH(MID(CELL("filename",R40),FIND("]",CELL("filename",R40))+1,255) &amp; CJ$1,[1]Sheet1!$C$1:$CY$1 &amp; [1]Sheet1!$C$3:$CY$3,0))</f>
        <v>40825400000</v>
      </c>
      <c r="CK41" s="32" cm="1">
        <f t="array" aca="1" ref="CK41" ca="1">INDEX([1]Sheet1!$C$6:$CY$72,MATCH($A41,[1]Sheet1!$A$6:$A$72,0),MATCH(MID(CELL("filename",S40),FIND("]",CELL("filename",S40))+1,255) &amp; CK$1,[1]Sheet1!$C$1:$CY$1 &amp; [1]Sheet1!$C$3:$CY$3,0))</f>
        <v>7964590000</v>
      </c>
      <c r="CL41" s="31">
        <f t="shared" ca="1" si="13"/>
        <v>12948210000</v>
      </c>
      <c r="DK41" s="31">
        <f t="shared" ca="1" si="20"/>
        <v>147502438827.29999</v>
      </c>
      <c r="DL41" s="48" cm="1">
        <f t="array" aca="1" ref="DL41" ca="1">INDEX([1]Sheet1!$C$6:$CY$72,MATCH($A41,[1]Sheet1!$A$6:$A$72,0),MATCH(MID(CELL("filename",AT40),FIND("]",CELL("filename",AT40))+1,255) &amp; DL$1,[1]Sheet1!$C$1:$CY$1 &amp; [1]Sheet1!$C$3:$CY$3,0))</f>
        <v>67.238100000000003</v>
      </c>
      <c r="DM41" s="39" cm="1">
        <f t="array" aca="1" ref="DM41" ca="1">INDEX([5]DATA!$C$18:$T$51,MATCH($A41,[5]DATA!$B$18:$B$51,0),MATCH(MID(CELL("filename",AU8),FIND("]",CELL("filename",AU8))+1,255) &amp; DM$1,[5]DATA!$C$15:$T$15&amp;[5]DATA!$C$16:$T$16,0)) * 10^6</f>
        <v>5899000000</v>
      </c>
      <c r="DN41" s="39" cm="1">
        <f t="array" aca="1" ref="DN41" ca="1">INDEX([5]DATA!$C$18:$T$51,MATCH($A41,[5]DATA!$B$18:$B$51,0),MATCH(MID(CELL("filename",AV8),FIND("]",CELL("filename",AV8))+1,255) &amp; DN$1,[5]DATA!$C$15:$T$15&amp;[5]DATA!$C$16:$T$16,0)) * 10^6</f>
        <v>141603000000</v>
      </c>
      <c r="DQ41" s="48">
        <v>0.89563000000000004</v>
      </c>
      <c r="DR41" s="48" cm="1">
        <f t="array" aca="1" ref="DR41" ca="1">INDEX([1]Sheet1!$C$6:$CY$72,MATCH($A41,[1]Sheet1!$A$6:$A$72,0),MATCH(MID(CELL("filename",AZ40),FIND("]",CELL("filename",AZ40))+1,255) &amp; DR$1,[1]Sheet1!$C$1:$CY$1 &amp; [1]Sheet1!$C$3:$CY$3,0))</f>
        <v>4400000000</v>
      </c>
      <c r="DS41" s="48" cm="1">
        <f t="array" aca="1" ref="DS41" ca="1">INDEX([1]Sheet1!$C$6:$CY$72,MATCH($A41,[1]Sheet1!$A$6:$A$72,0),MATCH(MID(CELL("filename",BA40),FIND("]",CELL("filename",BA40))+1,255) &amp; DS$1,[1]Sheet1!$C$1:$CY$1 &amp; [1]Sheet1!$C$3:$CY$3,0))</f>
        <v>5.6269679999999997</v>
      </c>
      <c r="DT41" s="39" cm="1">
        <f t="array" aca="1" ref="DT41" ca="1">INDEX([5]DATA!$C$18:$T$51,MATCH($A41,[5]DATA!$B$18:$B$51,0),MATCH(MID(CELL("filename",BB8),FIND("]",CELL("filename",BB8))+1,255) &amp; DT$1,[5]DATA!$C$15:$T$15&amp;[5]DATA!$C$16:$T$16,0)) * 10^6</f>
        <v>15757000000</v>
      </c>
      <c r="DU41" s="48" cm="1">
        <f t="array" aca="1" ref="DU41" ca="1">INDEX([1]Sheet1!$C$6:$CY$72,MATCH($A41,[1]Sheet1!$A$6:$A$72,0),MATCH(MID(CELL("filename",BC40),FIND("]",CELL("filename",BC40))+1,255) &amp; DU$1,[1]Sheet1!$C$1:$CY$1 &amp; [1]Sheet1!$C$3:$CY$3,0))</f>
        <v>4.26</v>
      </c>
      <c r="DV41" s="17">
        <v>0.5</v>
      </c>
      <c r="DW41" s="14">
        <f>Euro_Area_Data!V38*10^9</f>
        <v>9926280628614.9219</v>
      </c>
      <c r="DX41" s="17">
        <v>1</v>
      </c>
      <c r="DY41" s="17">
        <v>0.5</v>
      </c>
      <c r="DZ41" s="48" cm="1">
        <f t="array" aca="1" ref="DZ41" ca="1">INDEX([1]Sheet1!$C$6:$CY$72,MATCH($A41,[1]Sheet1!$A$6:$A$72,0),MATCH(MID(CELL("filename",BH40),FIND("]",CELL("filename",BH40))+1,255) &amp; DZ$1,[1]Sheet1!$C$1:$CY$1 &amp; [1]Sheet1!$C$3:$CY$3,0))</f>
        <v>5.08</v>
      </c>
      <c r="EA41" s="17">
        <v>2</v>
      </c>
      <c r="EB41" s="14">
        <f>SUMPRODUCT(Euro_Area_Data!C38:U38,Euro_Area_Data!Z38:AR38)/SUM(Euro_Area_Data!C38:U38)</f>
        <v>0.74594368893697471</v>
      </c>
      <c r="EC41" s="14">
        <f t="shared" si="22"/>
        <v>2.5142619786252269</v>
      </c>
      <c r="ED41" s="14">
        <f>SUMPRODUCT(Euro_Area_Data!C38:U38,Euro_Area_Data!AW38:BO38)/SUM(Euro_Area_Data!C38:U38)</f>
        <v>2.0404606482787235</v>
      </c>
      <c r="EE41">
        <v>-5</v>
      </c>
      <c r="EH41" s="43">
        <v>0.75</v>
      </c>
      <c r="EI41" s="43">
        <v>0.05</v>
      </c>
      <c r="EJ41" s="43">
        <v>60</v>
      </c>
      <c r="EK41" s="14">
        <f t="shared" si="7"/>
        <v>1.9372829560044034</v>
      </c>
      <c r="EN41" s="14">
        <f>[2]EUCAM_output!$AE38</f>
        <v>0.71345144725490395</v>
      </c>
    </row>
    <row r="42" spans="1:144" x14ac:dyDescent="0.3">
      <c r="A42" s="10">
        <v>2002</v>
      </c>
      <c r="B42" s="13">
        <f>[2]EUCAM_output!$E39*10^9</f>
        <v>312314844573.69458</v>
      </c>
      <c r="H42" s="14">
        <f>[2]EUCAM_output!$AK39</f>
        <v>-1.2571784397985369E-2</v>
      </c>
      <c r="I42" s="13">
        <f>[2]EUCAM_output!$W39*10^3</f>
        <v>6141756.5</v>
      </c>
      <c r="K42" s="31">
        <f t="shared" si="4"/>
        <v>6141756.5</v>
      </c>
      <c r="L42" s="14">
        <f>[2]EUCAM_output!$G39</f>
        <v>64.291561200382432</v>
      </c>
      <c r="O42" s="14">
        <f>[2]EUCAM_output!$H39</f>
        <v>64.563302905451181</v>
      </c>
      <c r="P42" s="28"/>
      <c r="Q42" s="19"/>
      <c r="R42" s="14">
        <f>[2]EUCAM_output!$L39</f>
        <v>4.3</v>
      </c>
      <c r="U42" s="14">
        <f>[2]EUCAM_output!$K39</f>
        <v>4.4980019999999996</v>
      </c>
      <c r="V42" s="14">
        <v>4.4980019999999996</v>
      </c>
      <c r="W42" s="14">
        <v>1.5775587873515962E-2</v>
      </c>
      <c r="X42" s="14">
        <v>-2.4592104259211212E-3</v>
      </c>
      <c r="Y42" s="14">
        <f>[2]EUCAM_output!$AI39</f>
        <v>5.8208239039354006E-3</v>
      </c>
      <c r="Z42" s="14">
        <f>[2]EUCAM_output!$M39</f>
        <v>1781.04353981645</v>
      </c>
      <c r="AC42" s="14">
        <f>[2]EUCAM_output!$AL39</f>
        <v>1781.6634852336849</v>
      </c>
      <c r="AD42" s="13">
        <f>[2]EUCAM_output!$T39*10^9</f>
        <v>984673863726.229</v>
      </c>
      <c r="AE42" s="30" cm="1">
        <f t="array" aca="1" ref="AE42" ca="1">INDEX('[3]Sheet 1'!$B$12:$M$61,MATCH($A42,'[3]Sheet 1'!$A$12:$A$61,0),MATCH(MID(CELL("filename",A41),FIND("]",CELL("filename",A41))+1,255)&amp;AE$1,'[3]Sheet 1'!$B$9:$M$9&amp;'[3]Sheet 1'!$B$8:$M$8,0))*10^6</f>
        <v>735841700000</v>
      </c>
      <c r="AF42" s="30" cm="1">
        <f t="array" aca="1" ref="AF42" ca="1">INDEX('[3]Sheet 1'!$B$12:$M$61,MATCH($A42,'[3]Sheet 1'!$A$12:$A$61,0),MATCH(MID(CELL("filename",B41),FIND("]",CELL("filename",B41))+1,255)&amp;AF$1,'[3]Sheet 1'!$B$9:$M$9&amp;'[3]Sheet 1'!$B$8:$M$8,0))*10^6</f>
        <v>90709100000</v>
      </c>
      <c r="AG42" s="19">
        <f t="shared" ca="1" si="14"/>
        <v>0.12327257343529185</v>
      </c>
      <c r="AH42" s="31">
        <f t="shared" ca="1" si="15"/>
        <v>121383281176.00414</v>
      </c>
      <c r="AI42" s="31">
        <f t="shared" ca="1" si="5"/>
        <v>8475752163.0566254</v>
      </c>
      <c r="AJ42" s="32">
        <v>5621400000</v>
      </c>
      <c r="AK42" s="31">
        <f t="shared" si="6"/>
        <v>7793109895.3690929</v>
      </c>
      <c r="AL42" s="19">
        <f t="shared" ca="1" si="9"/>
        <v>6.4202498234243538E-2</v>
      </c>
      <c r="AM42" s="19">
        <f t="shared" ca="1" si="0"/>
        <v>6.516644757419901E-2</v>
      </c>
      <c r="AN42" s="31">
        <f t="shared" ca="1" si="10"/>
        <v>863290582550.22485</v>
      </c>
      <c r="AO42" s="32">
        <v>47058900000</v>
      </c>
      <c r="AP42" s="31">
        <f t="shared" si="1"/>
        <v>65239118236.593132</v>
      </c>
      <c r="AQ42" s="32">
        <v>37239500000</v>
      </c>
      <c r="AR42" s="31">
        <f t="shared" si="2"/>
        <v>43833089262.953979</v>
      </c>
      <c r="AS42" s="19">
        <f t="shared" ca="1" si="11"/>
        <v>5.0774432327835385E-2</v>
      </c>
      <c r="AT42" s="19">
        <f t="shared" si="8"/>
        <v>20.888894450612369</v>
      </c>
      <c r="BB42" s="13">
        <v>312045913238.703</v>
      </c>
      <c r="BC42" s="13">
        <f>[2]EUCAM_output!$AG39*10^9</f>
        <v>225087920000</v>
      </c>
      <c r="BD42" s="19">
        <f t="shared" si="21"/>
        <v>-8.6109046580435417E-2</v>
      </c>
      <c r="BN42" s="31">
        <f t="shared" ca="1" si="16"/>
        <v>4619330000</v>
      </c>
      <c r="BO42" s="48" cm="1">
        <f t="array" aca="1" ref="BO42" ca="1">INDEX([1]Sheet1!$C$6:$CY$72,MATCH($A42,[1]Sheet1!$A$6:$A$72,0),MATCH(MID(CELL("filename",A41),FIND("]",CELL("filename",A41))+1,255) &amp; BO$1,[1]Sheet1!$C$1:$CY$1 &amp; [1]Sheet1!$C$3:$CY$3,0))</f>
        <v>2.052216</v>
      </c>
      <c r="BP42" s="32" cm="1">
        <f t="array" aca="1" ref="BP42" ca="1">INDEX([1]Sheet1!$C$6:$CY$72,MATCH($A42,[1]Sheet1!$A$6:$A$72,0),MATCH(MID(CELL("filename",B41),FIND("]",CELL("filename",B41))+1,255) &amp; BP$1,[1]Sheet1!$C$1:$CY$1 &amp; [1]Sheet1!$C$3:$CY$3,0))</f>
        <v>112963800000</v>
      </c>
      <c r="BQ42" s="32" cm="1">
        <f t="array" aca="1" ref="BQ42" ca="1">INDEX([1]Sheet1!$C$6:$CY$72,MATCH($A42,[1]Sheet1!$A$6:$A$72,0),MATCH(MID(CELL("filename",C41),FIND("]",CELL("filename",C41))+1,255) &amp; BQ$1,[1]Sheet1!$C$1:$CY$1 &amp; [1]Sheet1!$C$3:$CY$3,0))</f>
        <v>30963810000</v>
      </c>
      <c r="BR42" s="39" cm="1">
        <f t="array" aca="1" ref="BR42" ca="1">INDEX([6]Annual!$C$5:$T$30,MATCH($A42,[6]Annual!$B$5:$B$30,0),MATCH(MID(CELL("filename",$F$2),FIND("]",CELL("filename",$F$2))+1,255) &amp; BR$1,[6]Annual!$C$3:$T$3 &amp; [6]Annual!$C$4:$T$4,0))</f>
        <v>25779300000</v>
      </c>
      <c r="BS42" s="39" cm="1">
        <f t="array" aca="1" ref="BS42" ca="1">INDEX([6]Annual!$C$5:$T$30,MATCH($A42,[6]Annual!$B$5:$B$30,0),MATCH(MID(CELL("filename",$F$2),FIND("]",CELL("filename",$F$2))+1,255) &amp; BS$1,[6]Annual!$C$3:$T$3 &amp; [6]Annual!$C$4:$T$4,0))</f>
        <v>4111200000</v>
      </c>
      <c r="BT42" s="39" cm="1">
        <f t="array" aca="1" ref="BT42" ca="1">INDEX([6]Annual!$C$5:$T$30,MATCH($A42,[6]Annual!$B$5:$B$30,0),MATCH(MID(CELL("filename",$F$2),FIND("]",CELL("filename",$F$2))+1,255) &amp; BT$1,[6]Annual!$C$3:$T$3 &amp; [6]Annual!$C$4:$T$4,0))</f>
        <v>1121800000</v>
      </c>
      <c r="BU42" s="31">
        <f t="shared" ca="1" si="23"/>
        <v>25738992178.361488</v>
      </c>
      <c r="BV42" s="31">
        <f t="shared" ca="1" si="24"/>
        <v>5224817821.6385117</v>
      </c>
      <c r="BW42" s="32" cm="1">
        <f t="array" aca="1" ref="BW42" ca="1">INDEX([1]Sheet1!$C$6:$CY$72,MATCH($A42,[1]Sheet1!$A$6:$A$72,0),MATCH(MID(CELL("filename",F41),FIND("]",CELL("filename",F41))+1,255) &amp; BW$1,[1]Sheet1!$C$1:$CY$1 &amp; [1]Sheet1!$C$3:$CY$3,0))</f>
        <v>33658830000</v>
      </c>
      <c r="BX42" s="32" cm="1">
        <f t="array" aca="1" ref="BX42" ca="1">INDEX([1]Sheet1!$C$6:$CY$72,MATCH($A42,[1]Sheet1!$A$6:$A$72,0),MATCH(MID(CELL("filename",G41),FIND("]",CELL("filename",G41))+1,255) &amp; BX$1,[1]Sheet1!$C$1:$CY$1 &amp; [1]Sheet1!$C$3:$CY$3,0))</f>
        <v>32329430000.000004</v>
      </c>
      <c r="BY42" s="39" cm="1">
        <f t="array" aca="1" ref="BY42" ca="1">INDEX([4]DATA!$C$18:$N$51,MATCH($A42,[4]DATA!$B$18:$B$51,0),MATCH(MID(CELL("filename",F9),FIND("]",CELL("filename",F9))+1,255) &amp; BY$1,[4]DATA!$C$15:$N$15&amp;[4]DATA!$C$16:$N$16,0)) * 10^6</f>
        <v>17297000000</v>
      </c>
      <c r="BZ42" s="39" cm="1">
        <f t="array" aca="1" ref="BZ42" ca="1">INDEX([4]DATA!$C$18:$N$51,MATCH($A42,[4]DATA!$B$18:$B$51,0),MATCH(MID(CELL("filename",G9),FIND("]",CELL("filename",G9))+1,255) &amp; BZ$1,[4]DATA!$C$15:$N$15&amp;[4]DATA!$C$16:$N$16,0)) * 10^6</f>
        <v>15033000000</v>
      </c>
      <c r="CA42" s="31">
        <f t="shared" ca="1" si="17"/>
        <v>17296695042.066196</v>
      </c>
      <c r="CB42" s="31">
        <f t="shared" ca="1" si="18"/>
        <v>15032734957.933807</v>
      </c>
      <c r="CC42" s="32" cm="1">
        <f t="array" aca="1" ref="CC42" ca="1">INDEX([1]Sheet1!$C$6:$CY$72,MATCH($A42,[1]Sheet1!$A$6:$A$72,0),MATCH(MID(CELL("filename",J41),FIND("]",CELL("filename",J41))+1,255) &amp; CC$1,[1]Sheet1!$C$1:$CY$1 &amp; [1]Sheet1!$C$3:$CY$3,0))</f>
        <v>2626140000</v>
      </c>
      <c r="CD42" s="31">
        <f t="shared" ca="1" si="19"/>
        <v>13385589999.999996</v>
      </c>
      <c r="CE42" s="32" cm="1">
        <f t="array" aca="1" ref="CE42" ca="1">INDEX([1]Sheet1!$C$6:$CY$72,MATCH($A42,[1]Sheet1!$A$6:$A$72,0),MATCH(MID(CELL("filename",L41),FIND("]",CELL("filename",L41))+1,255) &amp; CE$1,[1]Sheet1!$C$1:$CY$1 &amp; [1]Sheet1!$C$3:$CY$3,0))</f>
        <v>116171900000</v>
      </c>
      <c r="CF42" s="31">
        <f t="shared" ca="1" si="12"/>
        <v>108344470000</v>
      </c>
      <c r="CG42" s="32" cm="1">
        <f t="array" aca="1" ref="CG42" ca="1">INDEX([1]Sheet1!$C$6:$CY$72,MATCH($A42,[1]Sheet1!$A$6:$A$72,0),MATCH(MID(CELL("filename",N41),FIND("]",CELL("filename",N41))+1,255) &amp; CG$1,[1]Sheet1!$C$1:$CY$1 &amp; [1]Sheet1!$C$3:$CY$3,0))</f>
        <v>42972700000</v>
      </c>
      <c r="CH42" s="32" cm="1">
        <f t="array" aca="1" ref="CH42" ca="1">INDEX([1]Sheet1!$C$6:$CY$72,MATCH($A42,[1]Sheet1!$A$6:$A$72,0),MATCH(MID(CELL("filename",O41),FIND("]",CELL("filename",O41))+1,255) &amp; CH$1,[1]Sheet1!$C$1:$CY$1 &amp; [1]Sheet1!$C$3:$CY$3,0))</f>
        <v>6113810000</v>
      </c>
      <c r="CI42" s="32" cm="1">
        <f t="array" aca="1" ref="CI42" ca="1">INDEX([1]Sheet1!$C$6:$CY$72,MATCH($A42,[1]Sheet1!$A$6:$A$72,0),MATCH(MID(CELL("filename",P41),FIND("]",CELL("filename",P41))+1,255) &amp; CI$1,[1]Sheet1!$C$1:$CY$1 &amp; [1]Sheet1!$C$3:$CY$3,0))</f>
        <v>4233749999.9999995</v>
      </c>
      <c r="CJ42" s="32" cm="1">
        <f t="array" aca="1" ref="CJ42" ca="1">INDEX([1]Sheet1!$C$6:$CY$72,MATCH($A42,[1]Sheet1!$A$6:$A$72,0),MATCH(MID(CELL("filename",R41),FIND("]",CELL("filename",R41))+1,255) &amp; CJ$1,[1]Sheet1!$C$1:$CY$1 &amp; [1]Sheet1!$C$3:$CY$3,0))</f>
        <v>42514200000</v>
      </c>
      <c r="CK42" s="32" cm="1">
        <f t="array" aca="1" ref="CK42" ca="1">INDEX([1]Sheet1!$C$6:$CY$72,MATCH($A42,[1]Sheet1!$A$6:$A$72,0),MATCH(MID(CELL("filename",S41),FIND("]",CELL("filename",S41))+1,255) &amp; CK$1,[1]Sheet1!$C$1:$CY$1 &amp; [1]Sheet1!$C$3:$CY$3,0))</f>
        <v>7827430000</v>
      </c>
      <c r="CL42" s="31">
        <f t="shared" ca="1" si="13"/>
        <v>12510010000</v>
      </c>
      <c r="DK42" s="31">
        <f t="shared" ca="1" si="20"/>
        <v>151799968511.75998</v>
      </c>
      <c r="DL42" s="48" cm="1">
        <f t="array" aca="1" ref="DL42" ca="1">INDEX([1]Sheet1!$C$6:$CY$72,MATCH($A42,[1]Sheet1!$A$6:$A$72,0),MATCH(MID(CELL("filename",AT41),FIND("]",CELL("filename",AT41))+1,255) &amp; DL$1,[1]Sheet1!$C$1:$CY$1 &amp; [1]Sheet1!$C$3:$CY$3,0))</f>
        <v>67.440299999999993</v>
      </c>
      <c r="DM42" s="39" cm="1">
        <f t="array" aca="1" ref="DM42" ca="1">INDEX([5]DATA!$C$18:$T$51,MATCH($A42,[5]DATA!$B$18:$B$51,0),MATCH(MID(CELL("filename",AU9),FIND("]",CELL("filename",AU9))+1,255) &amp; DM$1,[5]DATA!$C$15:$T$15&amp;[5]DATA!$C$16:$T$16,0)) * 10^6</f>
        <v>4125000000</v>
      </c>
      <c r="DN42" s="39" cm="1">
        <f t="array" aca="1" ref="DN42" ca="1">INDEX([5]DATA!$C$18:$T$51,MATCH($A42,[5]DATA!$B$18:$B$51,0),MATCH(MID(CELL("filename",AV9),FIND("]",CELL("filename",AV9))+1,255) &amp; DN$1,[5]DATA!$C$15:$T$15&amp;[5]DATA!$C$16:$T$16,0)) * 10^6</f>
        <v>147675000000</v>
      </c>
      <c r="DQ42" s="48">
        <v>0.94557400000000003</v>
      </c>
      <c r="DR42" s="48" cm="1">
        <f t="array" aca="1" ref="DR42" ca="1">INDEX([1]Sheet1!$C$6:$CY$72,MATCH($A42,[1]Sheet1!$A$6:$A$72,0),MATCH(MID(CELL("filename",AZ41),FIND("]",CELL("filename",AZ41))+1,255) &amp; DR$1,[1]Sheet1!$C$1:$CY$1 &amp; [1]Sheet1!$C$3:$CY$3,0))</f>
        <v>1090000000</v>
      </c>
      <c r="DS42" s="48" cm="1">
        <f t="array" aca="1" ref="DS42" ca="1">INDEX([1]Sheet1!$C$6:$CY$72,MATCH($A42,[1]Sheet1!$A$6:$A$72,0),MATCH(MID(CELL("filename",BA41),FIND("]",CELL("filename",BA41))+1,255) &amp; DS$1,[1]Sheet1!$C$1:$CY$1 &amp; [1]Sheet1!$C$3:$CY$3,0))</f>
        <v>5.3066420000000001</v>
      </c>
      <c r="DT42" s="39" cm="1">
        <f t="array" aca="1" ref="DT42" ca="1">INDEX([5]DATA!$C$18:$T$51,MATCH($A42,[5]DATA!$B$18:$B$51,0),MATCH(MID(CELL("filename",BB9),FIND("]",CELL("filename",BB9))+1,255) &amp; DT$1,[5]DATA!$C$15:$T$15&amp;[5]DATA!$C$16:$T$16,0)) * 10^6</f>
        <v>18695000000</v>
      </c>
      <c r="DU42" s="48" cm="1">
        <f t="array" aca="1" ref="DU42" ca="1">INDEX([1]Sheet1!$C$6:$CY$72,MATCH($A42,[1]Sheet1!$A$6:$A$72,0),MATCH(MID(CELL("filename",BC41),FIND("]",CELL("filename",BC41))+1,255) &amp; DU$1,[1]Sheet1!$C$1:$CY$1 &amp; [1]Sheet1!$C$3:$CY$3,0))</f>
        <v>3.32</v>
      </c>
      <c r="DV42" s="17">
        <v>0.5</v>
      </c>
      <c r="DW42" s="14">
        <f>Euro_Area_Data!V39*10^9</f>
        <v>10019063031362.396</v>
      </c>
      <c r="DX42" s="17">
        <v>1</v>
      </c>
      <c r="DY42" s="17">
        <v>0.5</v>
      </c>
      <c r="DZ42" s="48" cm="1">
        <f t="array" aca="1" ref="DZ42" ca="1">INDEX([1]Sheet1!$C$6:$CY$72,MATCH($A42,[1]Sheet1!$A$6:$A$72,0),MATCH(MID(CELL("filename",BH41),FIND("]",CELL("filename",BH41))+1,255) &amp; DZ$1,[1]Sheet1!$C$1:$CY$1 &amp; [1]Sheet1!$C$3:$CY$3,0))</f>
        <v>4.96</v>
      </c>
      <c r="EA42" s="17">
        <v>2</v>
      </c>
      <c r="EB42" s="14">
        <f>SUMPRODUCT(Euro_Area_Data!C39:U39,Euro_Area_Data!Z39:AR39)/SUM(Euro_Area_Data!C39:U39)</f>
        <v>0.76474673700690077</v>
      </c>
      <c r="EC42" s="14">
        <f t="shared" si="22"/>
        <v>2.5207061000437978</v>
      </c>
      <c r="ED42" s="14">
        <f>SUMPRODUCT(Euro_Area_Data!C39:U39,Euro_Area_Data!AW39:BO39)/SUM(Euro_Area_Data!C39:U39)</f>
        <v>0.98780045653630388</v>
      </c>
      <c r="EE42">
        <v>-5</v>
      </c>
      <c r="EH42" s="43">
        <v>0.75</v>
      </c>
      <c r="EI42" s="43">
        <v>0.05</v>
      </c>
      <c r="EJ42" s="43">
        <v>60</v>
      </c>
      <c r="EK42" s="14">
        <f t="shared" si="7"/>
        <v>1.1042159250175738</v>
      </c>
      <c r="EN42" s="14">
        <f>[2]EUCAM_output!$AE39</f>
        <v>0.72132949175276095</v>
      </c>
    </row>
    <row r="43" spans="1:144" x14ac:dyDescent="0.3">
      <c r="A43" s="10">
        <v>2003</v>
      </c>
      <c r="B43" s="13">
        <f>[2]EUCAM_output!$E40*10^9</f>
        <v>319279198626.28235</v>
      </c>
      <c r="H43" s="14">
        <f>[2]EUCAM_output!$AK40</f>
        <v>-1.4809455886935379E-3</v>
      </c>
      <c r="I43" s="13">
        <f>[2]EUCAM_output!$W40*10^3</f>
        <v>6179838.5</v>
      </c>
      <c r="K43" s="31">
        <f t="shared" si="4"/>
        <v>6179838.5</v>
      </c>
      <c r="L43" s="14">
        <f>[2]EUCAM_output!$G40</f>
        <v>64.515943775480082</v>
      </c>
      <c r="O43" s="14">
        <f>[2]EUCAM_output!$H40</f>
        <v>64.89082990594946</v>
      </c>
      <c r="P43" s="28"/>
      <c r="Q43" s="19"/>
      <c r="R43" s="14">
        <f>[2]EUCAM_output!$L40</f>
        <v>4.5999999999999996</v>
      </c>
      <c r="U43" s="14">
        <f>[2]EUCAM_output!$K40</f>
        <v>4.6464280000000002</v>
      </c>
      <c r="V43" s="14">
        <v>4.6464280000000002</v>
      </c>
      <c r="W43" s="14">
        <v>4.8369788672417702E-3</v>
      </c>
      <c r="X43" s="14">
        <v>-1.8339432544944856E-4</v>
      </c>
      <c r="Y43" s="14">
        <f>[2]EUCAM_output!$AI40</f>
        <v>-3.6037643041207002E-3</v>
      </c>
      <c r="Z43" s="14">
        <f>[2]EUCAM_output!$M40</f>
        <v>1772.44726547095</v>
      </c>
      <c r="AC43" s="14">
        <f>[2]EUCAM_output!$AL40</f>
        <v>1773.6057172880751</v>
      </c>
      <c r="AD43" s="13">
        <f>[2]EUCAM_output!$T40*10^9</f>
        <v>1004168241414.95</v>
      </c>
      <c r="AE43" s="30" cm="1">
        <f t="array" aca="1" ref="AE43" ca="1">INDEX('[3]Sheet 1'!$B$12:$M$61,MATCH($A43,'[3]Sheet 1'!$A$12:$A$61,0),MATCH(MID(CELL("filename",A42),FIND("]",CELL("filename",A42))+1,255)&amp;AE$1,'[3]Sheet 1'!$B$9:$M$9&amp;'[3]Sheet 1'!$B$8:$M$8,0))*10^6</f>
        <v>763714000000</v>
      </c>
      <c r="AF43" s="30" cm="1">
        <f t="array" aca="1" ref="AF43" ca="1">INDEX('[3]Sheet 1'!$B$12:$M$61,MATCH($A43,'[3]Sheet 1'!$A$12:$A$61,0),MATCH(MID(CELL("filename",B42),FIND("]",CELL("filename",B42))+1,255)&amp;AF$1,'[3]Sheet 1'!$B$9:$M$9&amp;'[3]Sheet 1'!$B$8:$M$8,0))*10^6</f>
        <v>94048900000</v>
      </c>
      <c r="AG43" s="19">
        <f t="shared" ca="1" si="14"/>
        <v>0.12314675388954503</v>
      </c>
      <c r="AH43" s="31">
        <f t="shared" ca="1" si="15"/>
        <v>123660059289.22409</v>
      </c>
      <c r="AI43" s="31">
        <f t="shared" ca="1" si="5"/>
        <v>8198351882.0770836</v>
      </c>
      <c r="AJ43" s="32">
        <v>5842300000</v>
      </c>
      <c r="AK43" s="31">
        <f t="shared" si="6"/>
        <v>7998014774.7500172</v>
      </c>
      <c r="AL43" s="19">
        <f t="shared" ca="1" si="9"/>
        <v>6.4677429565545869E-2</v>
      </c>
      <c r="AM43" s="19">
        <f t="shared" ca="1" si="0"/>
        <v>6.516644757419901E-2</v>
      </c>
      <c r="AN43" s="31">
        <f t="shared" ca="1" si="10"/>
        <v>880508182125.72583</v>
      </c>
      <c r="AO43" s="32">
        <v>49788900000</v>
      </c>
      <c r="AP43" s="31">
        <f t="shared" si="1"/>
        <v>68160203655.846352</v>
      </c>
      <c r="AQ43" s="32">
        <v>38949500000</v>
      </c>
      <c r="AR43" s="31">
        <f t="shared" si="2"/>
        <v>45323224543.51947</v>
      </c>
      <c r="AS43" s="19">
        <f t="shared" ca="1" si="11"/>
        <v>5.1473939099691259E-2</v>
      </c>
      <c r="AT43" s="19">
        <f t="shared" si="8"/>
        <v>21.348150442969558</v>
      </c>
      <c r="BB43" s="13">
        <v>315608113663.88098</v>
      </c>
      <c r="BC43" s="13">
        <f>[2]EUCAM_output!$AG40*10^9</f>
        <v>230541870000</v>
      </c>
      <c r="BD43" s="19">
        <f t="shared" si="21"/>
        <v>-1.1498039891719936</v>
      </c>
      <c r="BN43" s="31">
        <f t="shared" ca="1" si="16"/>
        <v>3152360000</v>
      </c>
      <c r="BO43" s="48" cm="1">
        <f t="array" aca="1" ref="BO43" ca="1">INDEX([1]Sheet1!$C$6:$CY$72,MATCH($A43,[1]Sheet1!$A$6:$A$72,0),MATCH(MID(CELL("filename",A42),FIND("]",CELL("filename",A42))+1,255) &amp; BO$1,[1]Sheet1!$C$1:$CY$1 &amp; [1]Sheet1!$C$3:$CY$3,0))</f>
        <v>1.3673740000000001</v>
      </c>
      <c r="BP43" s="32" cm="1">
        <f t="array" aca="1" ref="BP43" ca="1">INDEX([1]Sheet1!$C$6:$CY$72,MATCH($A43,[1]Sheet1!$A$6:$A$72,0),MATCH(MID(CELL("filename",B42),FIND("]",CELL("filename",B42))+1,255) &amp; BP$1,[1]Sheet1!$C$1:$CY$1 &amp; [1]Sheet1!$C$3:$CY$3,0))</f>
        <v>115095100000</v>
      </c>
      <c r="BQ43" s="32" cm="1">
        <f t="array" aca="1" ref="BQ43" ca="1">INDEX([1]Sheet1!$C$6:$CY$72,MATCH($A43,[1]Sheet1!$A$6:$A$72,0),MATCH(MID(CELL("filename",C42),FIND("]",CELL("filename",C42))+1,255) &amp; BQ$1,[1]Sheet1!$C$1:$CY$1 &amp; [1]Sheet1!$C$3:$CY$3,0))</f>
        <v>31239400000</v>
      </c>
      <c r="BR43" s="39" cm="1">
        <f t="array" aca="1" ref="BR43" ca="1">INDEX([6]Annual!$C$5:$T$30,MATCH($A43,[6]Annual!$B$5:$B$30,0),MATCH(MID(CELL("filename",$F$2),FIND("]",CELL("filename",$F$2))+1,255) &amp; BR$1,[6]Annual!$C$3:$T$3 &amp; [6]Annual!$C$4:$T$4,0))</f>
        <v>26103000000.000004</v>
      </c>
      <c r="BS43" s="39" cm="1">
        <f t="array" aca="1" ref="BS43" ca="1">INDEX([6]Annual!$C$5:$T$30,MATCH($A43,[6]Annual!$B$5:$B$30,0),MATCH(MID(CELL("filename",$F$2),FIND("]",CELL("filename",$F$2))+1,255) &amp; BS$1,[6]Annual!$C$3:$T$3 &amp; [6]Annual!$C$4:$T$4,0))</f>
        <v>4297000000</v>
      </c>
      <c r="BT43" s="39" cm="1">
        <f t="array" aca="1" ref="BT43" ca="1">INDEX([6]Annual!$C$5:$T$30,MATCH($A43,[6]Annual!$B$5:$B$30,0),MATCH(MID(CELL("filename",$F$2),FIND("]",CELL("filename",$F$2))+1,255) &amp; BT$1,[6]Annual!$C$3:$T$3 &amp; [6]Annual!$C$4:$T$4,0))</f>
        <v>892900000</v>
      </c>
      <c r="BU43" s="31">
        <f t="shared" ca="1" si="23"/>
        <v>26058372928.04438</v>
      </c>
      <c r="BV43" s="31">
        <f t="shared" ca="1" si="24"/>
        <v>5181027071.9556198</v>
      </c>
      <c r="BW43" s="32" cm="1">
        <f t="array" aca="1" ref="BW43" ca="1">INDEX([1]Sheet1!$C$6:$CY$72,MATCH($A43,[1]Sheet1!$A$6:$A$72,0),MATCH(MID(CELL("filename",F42),FIND("]",CELL("filename",F42))+1,255) &amp; BW$1,[1]Sheet1!$C$1:$CY$1 &amp; [1]Sheet1!$C$3:$CY$3,0))</f>
        <v>34120240000.000004</v>
      </c>
      <c r="BX43" s="32" cm="1">
        <f t="array" aca="1" ref="BX43" ca="1">INDEX([1]Sheet1!$C$6:$CY$72,MATCH($A43,[1]Sheet1!$A$6:$A$72,0),MATCH(MID(CELL("filename",G42),FIND("]",CELL("filename",G42))+1,255) &amp; BX$1,[1]Sheet1!$C$1:$CY$1 &amp; [1]Sheet1!$C$3:$CY$3,0))</f>
        <v>33139090000.000004</v>
      </c>
      <c r="BY43" s="39" cm="1">
        <f t="array" aca="1" ref="BY43" ca="1">INDEX([4]DATA!$C$18:$N$51,MATCH($A43,[4]DATA!$B$18:$B$51,0),MATCH(MID(CELL("filename",F10),FIND("]",CELL("filename",F10))+1,255) &amp; BY$1,[4]DATA!$C$15:$N$15&amp;[4]DATA!$C$16:$N$16,0)) * 10^6</f>
        <v>17752000000</v>
      </c>
      <c r="BZ43" s="39" cm="1">
        <f t="array" aca="1" ref="BZ43" ca="1">INDEX([4]DATA!$C$18:$N$51,MATCH($A43,[4]DATA!$B$18:$B$51,0),MATCH(MID(CELL("filename",G10),FIND("]",CELL("filename",G10))+1,255) &amp; BZ$1,[4]DATA!$C$15:$N$15&amp;[4]DATA!$C$16:$N$16,0)) * 10^6</f>
        <v>15387000000</v>
      </c>
      <c r="CA43" s="31">
        <f t="shared" ca="1" si="17"/>
        <v>17752048211.472889</v>
      </c>
      <c r="CB43" s="31">
        <f t="shared" ca="1" si="18"/>
        <v>15387041788.527115</v>
      </c>
      <c r="CC43" s="32" cm="1">
        <f t="array" aca="1" ref="CC43" ca="1">INDEX([1]Sheet1!$C$6:$CY$72,MATCH($A43,[1]Sheet1!$A$6:$A$72,0),MATCH(MID(CELL("filename",J42),FIND("]",CELL("filename",J42))+1,255) &amp; CC$1,[1]Sheet1!$C$1:$CY$1 &amp; [1]Sheet1!$C$3:$CY$3,0))</f>
        <v>2635330000</v>
      </c>
      <c r="CD43" s="31">
        <f t="shared" ca="1" si="19"/>
        <v>13961039999.999996</v>
      </c>
      <c r="CE43" s="32" cm="1">
        <f t="array" aca="1" ref="CE43" ca="1">INDEX([1]Sheet1!$C$6:$CY$72,MATCH($A43,[1]Sheet1!$A$6:$A$72,0),MATCH(MID(CELL("filename",L42),FIND("]",CELL("filename",L42))+1,255) &amp; CE$1,[1]Sheet1!$C$1:$CY$1 &amp; [1]Sheet1!$C$3:$CY$3,0))</f>
        <v>119334400000</v>
      </c>
      <c r="CF43" s="31">
        <f t="shared" ca="1" si="12"/>
        <v>111942740000</v>
      </c>
      <c r="CG43" s="32" cm="1">
        <f t="array" aca="1" ref="CG43" ca="1">INDEX([1]Sheet1!$C$6:$CY$72,MATCH($A43,[1]Sheet1!$A$6:$A$72,0),MATCH(MID(CELL("filename",N42),FIND("]",CELL("filename",N42))+1,255) &amp; CG$1,[1]Sheet1!$C$1:$CY$1 &amp; [1]Sheet1!$C$3:$CY$3,0))</f>
        <v>44262900000</v>
      </c>
      <c r="CH43" s="32" cm="1">
        <f t="array" aca="1" ref="CH43" ca="1">INDEX([1]Sheet1!$C$6:$CY$72,MATCH($A43,[1]Sheet1!$A$6:$A$72,0),MATCH(MID(CELL("filename",O42),FIND("]",CELL("filename",O42))+1,255) &amp; CH$1,[1]Sheet1!$C$1:$CY$1 &amp; [1]Sheet1!$C$3:$CY$3,0))</f>
        <v>5988640000</v>
      </c>
      <c r="CI43" s="32" cm="1">
        <f t="array" aca="1" ref="CI43" ca="1">INDEX([1]Sheet1!$C$6:$CY$72,MATCH($A43,[1]Sheet1!$A$6:$A$72,0),MATCH(MID(CELL("filename",P42),FIND("]",CELL("filename",P42))+1,255) &amp; CI$1,[1]Sheet1!$C$1:$CY$1 &amp; [1]Sheet1!$C$3:$CY$3,0))</f>
        <v>4681970000</v>
      </c>
      <c r="CJ43" s="32" cm="1">
        <f t="array" aca="1" ref="CJ43" ca="1">INDEX([1]Sheet1!$C$6:$CY$72,MATCH($A43,[1]Sheet1!$A$6:$A$72,0),MATCH(MID(CELL("filename",R42),FIND("]",CELL("filename",R42))+1,255) &amp; CJ$1,[1]Sheet1!$C$1:$CY$1 &amp; [1]Sheet1!$C$3:$CY$3,0))</f>
        <v>44132600000</v>
      </c>
      <c r="CK43" s="32" cm="1">
        <f t="array" aca="1" ref="CK43" ca="1">INDEX([1]Sheet1!$C$6:$CY$72,MATCH($A43,[1]Sheet1!$A$6:$A$72,0),MATCH(MID(CELL("filename",S42),FIND("]",CELL("filename",S42))+1,255) &amp; CK$1,[1]Sheet1!$C$1:$CY$1 &amp; [1]Sheet1!$C$3:$CY$3,0))</f>
        <v>7391660000</v>
      </c>
      <c r="CL43" s="31">
        <f t="shared" ca="1" si="13"/>
        <v>12876630000</v>
      </c>
      <c r="DK43" s="31">
        <f t="shared" ca="1" si="20"/>
        <v>153107005620.66</v>
      </c>
      <c r="DL43" s="48" cm="1">
        <f t="array" aca="1" ref="DL43" ca="1">INDEX([1]Sheet1!$C$6:$CY$72,MATCH($A43,[1]Sheet1!$A$6:$A$72,0),MATCH(MID(CELL("filename",AT42),FIND("]",CELL("filename",AT42))+1,255) &amp; DL$1,[1]Sheet1!$C$1:$CY$1 &amp; [1]Sheet1!$C$3:$CY$3,0))</f>
        <v>66.411799999999999</v>
      </c>
      <c r="DM43" s="39" cm="1">
        <f t="array" aca="1" ref="DM43" ca="1">INDEX([5]DATA!$C$18:$T$51,MATCH($A43,[5]DATA!$B$18:$B$51,0),MATCH(MID(CELL("filename",AU10),FIND("]",CELL("filename",AU10))+1,255) &amp; DM$1,[5]DATA!$C$15:$T$15&amp;[5]DATA!$C$16:$T$16,0)) * 10^6</f>
        <v>3644000000</v>
      </c>
      <c r="DN43" s="39" cm="1">
        <f t="array" aca="1" ref="DN43" ca="1">INDEX([5]DATA!$C$18:$T$51,MATCH($A43,[5]DATA!$B$18:$B$51,0),MATCH(MID(CELL("filename",AV10),FIND("]",CELL("filename",AV10))+1,255) &amp; DN$1,[5]DATA!$C$15:$T$15&amp;[5]DATA!$C$16:$T$16,0)) * 10^6</f>
        <v>149463000000</v>
      </c>
      <c r="DQ43" s="48">
        <v>1.1311599999999999</v>
      </c>
      <c r="DR43" s="48" cm="1">
        <f t="array" aca="1" ref="DR43" ca="1">INDEX([1]Sheet1!$C$6:$CY$72,MATCH($A43,[1]Sheet1!$A$6:$A$72,0),MATCH(MID(CELL("filename",AZ42),FIND("]",CELL("filename",AZ42))+1,255) &amp; DR$1,[1]Sheet1!$C$1:$CY$1 &amp; [1]Sheet1!$C$3:$CY$3,0))</f>
        <v>-2930000000</v>
      </c>
      <c r="DS43" s="48" cm="1">
        <f t="array" aca="1" ref="DS43" ca="1">INDEX([1]Sheet1!$C$6:$CY$72,MATCH($A43,[1]Sheet1!$A$6:$A$72,0),MATCH(MID(CELL("filename",BA42),FIND("]",CELL("filename",BA42))+1,255) &amp; DS$1,[1]Sheet1!$C$1:$CY$1 &amp; [1]Sheet1!$C$3:$CY$3,0))</f>
        <v>4.8693410000000004</v>
      </c>
      <c r="DT43" s="39" cm="1">
        <f t="array" aca="1" ref="DT43" ca="1">INDEX([5]DATA!$C$18:$T$51,MATCH($A43,[5]DATA!$B$18:$B$51,0),MATCH(MID(CELL("filename",BB10),FIND("]",CELL("filename",BB10))+1,255) &amp; DT$1,[5]DATA!$C$15:$T$15&amp;[5]DATA!$C$16:$T$16,0)) * 10^6</f>
        <v>18834000000</v>
      </c>
      <c r="DU43" s="48" cm="1">
        <f t="array" aca="1" ref="DU43" ca="1">INDEX([1]Sheet1!$C$6:$CY$72,MATCH($A43,[1]Sheet1!$A$6:$A$72,0),MATCH(MID(CELL("filename",BC42),FIND("]",CELL("filename",BC42))+1,255) &amp; DU$1,[1]Sheet1!$C$1:$CY$1 &amp; [1]Sheet1!$C$3:$CY$3,0))</f>
        <v>2.33</v>
      </c>
      <c r="DV43" s="17">
        <v>0.5</v>
      </c>
      <c r="DW43" s="14">
        <f>Euro_Area_Data!V40*10^9</f>
        <v>10093114471526.234</v>
      </c>
      <c r="DX43" s="17">
        <v>1</v>
      </c>
      <c r="DY43" s="17">
        <v>0.5</v>
      </c>
      <c r="DZ43" s="48" cm="1">
        <f t="array" aca="1" ref="DZ43" ca="1">INDEX([1]Sheet1!$C$6:$CY$72,MATCH($A43,[1]Sheet1!$A$6:$A$72,0),MATCH(MID(CELL("filename",BH42),FIND("]",CELL("filename",BH42))+1,255) &amp; DZ$1,[1]Sheet1!$C$1:$CY$1 &amp; [1]Sheet1!$C$3:$CY$3,0))</f>
        <v>4.1399999999999997</v>
      </c>
      <c r="EA43" s="17">
        <v>2</v>
      </c>
      <c r="EB43" s="14">
        <f>SUMPRODUCT(Euro_Area_Data!C40:U40,Euro_Area_Data!Z40:AR40)/SUM(Euro_Area_Data!C40:U40)</f>
        <v>0.7819007371941058</v>
      </c>
      <c r="EC43" s="14">
        <f t="shared" si="22"/>
        <v>2.2430955710047367</v>
      </c>
      <c r="ED43" s="14">
        <f>SUMPRODUCT(Euro_Area_Data!C40:U40,Euro_Area_Data!AW40:BO40)/SUM(Euro_Area_Data!C40:U40)</f>
        <v>-0.17911686173052171</v>
      </c>
      <c r="EE43">
        <v>-5</v>
      </c>
      <c r="EH43" s="43">
        <v>0.75</v>
      </c>
      <c r="EI43" s="43">
        <v>0.05</v>
      </c>
      <c r="EJ43" s="43">
        <v>60</v>
      </c>
      <c r="EK43" s="14">
        <f t="shared" si="7"/>
        <v>1.2670043970313047</v>
      </c>
      <c r="EN43" s="14">
        <f>[2]EUCAM_output!$AE40</f>
        <v>0.730468768130352</v>
      </c>
    </row>
    <row r="44" spans="1:144" x14ac:dyDescent="0.3">
      <c r="A44" s="10">
        <v>2004</v>
      </c>
      <c r="B44" s="13">
        <f>[2]EUCAM_output!$E41*10^9</f>
        <v>326605818402.6933</v>
      </c>
      <c r="H44" s="14">
        <f>[2]EUCAM_output!$AK41</f>
        <v>1.665553252644866E-2</v>
      </c>
      <c r="I44" s="13">
        <f>[2]EUCAM_output!$W41*10^3</f>
        <v>6226946.5</v>
      </c>
      <c r="K44" s="31">
        <f t="shared" si="4"/>
        <v>6226946.5</v>
      </c>
      <c r="L44" s="14">
        <f>[2]EUCAM_output!$G41</f>
        <v>65.320982872554637</v>
      </c>
      <c r="O44" s="14">
        <f>[2]EUCAM_output!$H41</f>
        <v>65.266982527061515</v>
      </c>
      <c r="P44" s="28"/>
      <c r="Q44" s="19"/>
      <c r="R44" s="14">
        <f>[2]EUCAM_output!$L41</f>
        <v>5.9</v>
      </c>
      <c r="U44" s="14">
        <f>[2]EUCAM_output!$K41</f>
        <v>4.8072280000000003</v>
      </c>
      <c r="V44" s="14">
        <v>4.8072280000000003</v>
      </c>
      <c r="W44" s="14">
        <v>1.9237413223945232E-2</v>
      </c>
      <c r="X44" s="14">
        <v>-4.4234671233223111E-4</v>
      </c>
      <c r="Y44" s="14">
        <f>[2]EUCAM_output!$AI41</f>
        <v>3.2302735748540009E-3</v>
      </c>
      <c r="Z44" s="14">
        <f>[2]EUCAM_output!$M41</f>
        <v>1774.85854548114</v>
      </c>
      <c r="AC44" s="14">
        <f>[2]EUCAM_output!$AL41</f>
        <v>1763.4646297466279</v>
      </c>
      <c r="AD44" s="13">
        <f>[2]EUCAM_output!$T41*10^9</f>
        <v>1023212778763.2899</v>
      </c>
      <c r="AE44" s="30" cm="1">
        <f t="array" aca="1" ref="AE44" ca="1">INDEX('[3]Sheet 1'!$B$12:$M$61,MATCH($A44,'[3]Sheet 1'!$A$12:$A$61,0),MATCH(MID(CELL("filename",A43),FIND("]",CELL("filename",A43))+1,255)&amp;AE$1,'[3]Sheet 1'!$B$9:$M$9&amp;'[3]Sheet 1'!$B$8:$M$8,0))*10^6</f>
        <v>794059900000</v>
      </c>
      <c r="AF44" s="30" cm="1">
        <f t="array" aca="1" ref="AF44" ca="1">INDEX('[3]Sheet 1'!$B$12:$M$61,MATCH($A44,'[3]Sheet 1'!$A$12:$A$61,0),MATCH(MID(CELL("filename",B43),FIND("]",CELL("filename",B43))+1,255)&amp;AF$1,'[3]Sheet 1'!$B$9:$M$9&amp;'[3]Sheet 1'!$B$8:$M$8,0))*10^6</f>
        <v>95915300000</v>
      </c>
      <c r="AG44" s="19">
        <f t="shared" ca="1" si="14"/>
        <v>0.12079101337317248</v>
      </c>
      <c r="AH44" s="31">
        <f t="shared" ca="1" si="15"/>
        <v>123594908443.19753</v>
      </c>
      <c r="AI44" s="31">
        <f t="shared" ca="1" si="5"/>
        <v>8104189147.6981697</v>
      </c>
      <c r="AJ44" s="32">
        <v>6027000000</v>
      </c>
      <c r="AK44" s="31">
        <f t="shared" si="6"/>
        <v>8110715939.1873121</v>
      </c>
      <c r="AL44" s="19">
        <f t="shared" ca="1" si="9"/>
        <v>6.562338239778609E-2</v>
      </c>
      <c r="AM44" s="19">
        <f t="shared" ca="1" si="0"/>
        <v>6.516644757419901E-2</v>
      </c>
      <c r="AN44" s="31">
        <f t="shared" ca="1" si="10"/>
        <v>899617870320.09241</v>
      </c>
      <c r="AO44" s="32">
        <v>51150400000</v>
      </c>
      <c r="AP44" s="31">
        <f t="shared" si="1"/>
        <v>68834638223.959961</v>
      </c>
      <c r="AQ44" s="32">
        <v>40282200000</v>
      </c>
      <c r="AR44" s="31">
        <f t="shared" si="2"/>
        <v>46098257282.238129</v>
      </c>
      <c r="AS44" s="19">
        <f t="shared" ca="1" si="11"/>
        <v>5.1242042652883207E-2</v>
      </c>
      <c r="AT44" s="19">
        <f t="shared" si="8"/>
        <v>21.075753812532916</v>
      </c>
      <c r="BB44" s="13">
        <v>323704271370.61304</v>
      </c>
      <c r="BC44" s="13">
        <f>[2]EUCAM_output!$AG41*10^9</f>
        <v>240541730000</v>
      </c>
      <c r="BD44" s="19">
        <f t="shared" si="21"/>
        <v>-0.88839416464490462</v>
      </c>
      <c r="BN44" s="31">
        <f t="shared" ca="1" si="16"/>
        <v>-4542509999.9999847</v>
      </c>
      <c r="BO44" s="48" cm="1">
        <f t="array" aca="1" ref="BO44" ca="1">INDEX([1]Sheet1!$C$6:$CY$72,MATCH($A44,[1]Sheet1!$A$6:$A$72,0),MATCH(MID(CELL("filename",A43),FIND("]",CELL("filename",A43))+1,255) &amp; BO$1,[1]Sheet1!$C$1:$CY$1 &amp; [1]Sheet1!$C$3:$CY$3,0))</f>
        <v>-1.8884369999999999</v>
      </c>
      <c r="BP44" s="32" cm="1">
        <f t="array" aca="1" ref="BP44" ca="1">INDEX([1]Sheet1!$C$6:$CY$72,MATCH($A44,[1]Sheet1!$A$6:$A$72,0),MATCH(MID(CELL("filename",B43),FIND("]",CELL("filename",B43))+1,255) &amp; BP$1,[1]Sheet1!$C$1:$CY$1 &amp; [1]Sheet1!$C$3:$CY$3,0))</f>
        <v>118767800000</v>
      </c>
      <c r="BQ44" s="32" cm="1">
        <f t="array" aca="1" ref="BQ44" ca="1">INDEX([1]Sheet1!$C$6:$CY$72,MATCH($A44,[1]Sheet1!$A$6:$A$72,0),MATCH(MID(CELL("filename",C43),FIND("]",CELL("filename",C43))+1,255) &amp; BQ$1,[1]Sheet1!$C$1:$CY$1 &amp; [1]Sheet1!$C$3:$CY$3,0))</f>
        <v>32131929999.999996</v>
      </c>
      <c r="BR44" s="39" cm="1">
        <f t="array" aca="1" ref="BR44" ca="1">INDEX([6]Annual!$C$5:$T$30,MATCH($A44,[6]Annual!$B$5:$B$30,0),MATCH(MID(CELL("filename",$F$2),FIND("]",CELL("filename",$F$2))+1,255) &amp; BR$1,[6]Annual!$C$3:$T$3 &amp; [6]Annual!$C$4:$T$4,0))</f>
        <v>26584600000.000004</v>
      </c>
      <c r="BS44" s="39" cm="1">
        <f t="array" aca="1" ref="BS44" ca="1">INDEX([6]Annual!$C$5:$T$30,MATCH($A44,[6]Annual!$B$5:$B$30,0),MATCH(MID(CELL("filename",$F$2),FIND("]",CELL("filename",$F$2))+1,255) &amp; BS$1,[6]Annual!$C$3:$T$3 &amp; [6]Annual!$C$4:$T$4,0))</f>
        <v>4727700000</v>
      </c>
      <c r="BT44" s="39" cm="1">
        <f t="array" aca="1" ref="BT44" ca="1">INDEX([6]Annual!$C$5:$T$30,MATCH($A44,[6]Annual!$B$5:$B$30,0),MATCH(MID(CELL("filename",$F$2),FIND("]",CELL("filename",$F$2))+1,255) &amp; BT$1,[6]Annual!$C$3:$T$3 &amp; [6]Annual!$C$4:$T$4,0))</f>
        <v>874800000</v>
      </c>
      <c r="BU44" s="31">
        <f t="shared" ca="1" si="23"/>
        <v>26539032913.123577</v>
      </c>
      <c r="BV44" s="31">
        <f t="shared" ca="1" si="24"/>
        <v>5592897086.8764191</v>
      </c>
      <c r="BW44" s="32" cm="1">
        <f t="array" aca="1" ref="BW44" ca="1">INDEX([1]Sheet1!$C$6:$CY$72,MATCH($A44,[1]Sheet1!$A$6:$A$72,0),MATCH(MID(CELL("filename",F43),FIND("]",CELL("filename",F43))+1,255) &amp; BW$1,[1]Sheet1!$C$1:$CY$1 &amp; [1]Sheet1!$C$3:$CY$3,0))</f>
        <v>35223890000</v>
      </c>
      <c r="BX44" s="32" cm="1">
        <f t="array" aca="1" ref="BX44" ca="1">INDEX([1]Sheet1!$C$6:$CY$72,MATCH($A44,[1]Sheet1!$A$6:$A$72,0),MATCH(MID(CELL("filename",G43),FIND("]",CELL("filename",G43))+1,255) &amp; BX$1,[1]Sheet1!$C$1:$CY$1 &amp; [1]Sheet1!$C$3:$CY$3,0))</f>
        <v>34461520000</v>
      </c>
      <c r="BY44" s="39" cm="1">
        <f t="array" aca="1" ref="BY44" ca="1">INDEX([4]DATA!$C$18:$N$51,MATCH($A44,[4]DATA!$B$18:$B$51,0),MATCH(MID(CELL("filename",F11),FIND("]",CELL("filename",F11))+1,255) &amp; BY$1,[4]DATA!$C$15:$N$15&amp;[4]DATA!$C$16:$N$16,0)) * 10^6</f>
        <v>18602000000</v>
      </c>
      <c r="BZ44" s="39" cm="1">
        <f t="array" aca="1" ref="BZ44" ca="1">INDEX([4]DATA!$C$18:$N$51,MATCH($A44,[4]DATA!$B$18:$B$51,0),MATCH(MID(CELL("filename",G11),FIND("]",CELL("filename",G11))+1,255) &amp; BZ$1,[4]DATA!$C$15:$N$15&amp;[4]DATA!$C$16:$N$16,0)) * 10^6</f>
        <v>15860000000</v>
      </c>
      <c r="CA44" s="31">
        <f t="shared" ca="1" si="17"/>
        <v>18601740904.184319</v>
      </c>
      <c r="CB44" s="31">
        <f t="shared" ca="1" si="18"/>
        <v>15859779095.815681</v>
      </c>
      <c r="CC44" s="32" cm="1">
        <f t="array" aca="1" ref="CC44" ca="1">INDEX([1]Sheet1!$C$6:$CY$72,MATCH($A44,[1]Sheet1!$A$6:$A$72,0),MATCH(MID(CELL("filename",J43),FIND("]",CELL("filename",J43))+1,255) &amp; CC$1,[1]Sheet1!$C$1:$CY$1 &amp; [1]Sheet1!$C$3:$CY$3,0))</f>
        <v>2641950000</v>
      </c>
      <c r="CD44" s="31">
        <f t="shared" ca="1" si="19"/>
        <v>14308510000</v>
      </c>
      <c r="CE44" s="32" cm="1">
        <f t="array" aca="1" ref="CE44" ca="1">INDEX([1]Sheet1!$C$6:$CY$72,MATCH($A44,[1]Sheet1!$A$6:$A$72,0),MATCH(MID(CELL("filename",L43),FIND("]",CELL("filename",L43))+1,255) &amp; CE$1,[1]Sheet1!$C$1:$CY$1 &amp; [1]Sheet1!$C$3:$CY$3,0))</f>
        <v>130653799999.99998</v>
      </c>
      <c r="CF44" s="31">
        <f t="shared" ca="1" si="12"/>
        <v>123310309999.99998</v>
      </c>
      <c r="CG44" s="32" cm="1">
        <f t="array" aca="1" ref="CG44" ca="1">INDEX([1]Sheet1!$C$6:$CY$72,MATCH($A44,[1]Sheet1!$A$6:$A$72,0),MATCH(MID(CELL("filename",N43),FIND("]",CELL("filename",N43))+1,255) &amp; CG$1,[1]Sheet1!$C$1:$CY$1 &amp; [1]Sheet1!$C$3:$CY$3,0))</f>
        <v>46048100000</v>
      </c>
      <c r="CH44" s="32" cm="1">
        <f t="array" aca="1" ref="CH44" ca="1">INDEX([1]Sheet1!$C$6:$CY$72,MATCH($A44,[1]Sheet1!$A$6:$A$72,0),MATCH(MID(CELL("filename",O43),FIND("]",CELL("filename",O43))+1,255) &amp; CH$1,[1]Sheet1!$C$1:$CY$1 &amp; [1]Sheet1!$C$3:$CY$3,0))</f>
        <v>6022150000</v>
      </c>
      <c r="CI44" s="32" cm="1">
        <f t="array" aca="1" ref="CI44" ca="1">INDEX([1]Sheet1!$C$6:$CY$72,MATCH($A44,[1]Sheet1!$A$6:$A$72,0),MATCH(MID(CELL("filename",P43),FIND("]",CELL("filename",P43))+1,255) &amp; CI$1,[1]Sheet1!$C$1:$CY$1 &amp; [1]Sheet1!$C$3:$CY$3,0))</f>
        <v>4562770000</v>
      </c>
      <c r="CJ44" s="32" cm="1">
        <f t="array" aca="1" ref="CJ44" ca="1">INDEX([1]Sheet1!$C$6:$CY$72,MATCH($A44,[1]Sheet1!$A$6:$A$72,0),MATCH(MID(CELL("filename",R43),FIND("]",CELL("filename",R43))+1,255) &amp; CJ$1,[1]Sheet1!$C$1:$CY$1 &amp; [1]Sheet1!$C$3:$CY$3,0))</f>
        <v>45349600000</v>
      </c>
      <c r="CK44" s="32" cm="1">
        <f t="array" aca="1" ref="CK44" ca="1">INDEX([1]Sheet1!$C$6:$CY$72,MATCH($A44,[1]Sheet1!$A$6:$A$72,0),MATCH(MID(CELL("filename",S43),FIND("]",CELL("filename",S43))+1,255) &amp; CK$1,[1]Sheet1!$C$1:$CY$1 &amp; [1]Sheet1!$C$3:$CY$3,0))</f>
        <v>7343490000</v>
      </c>
      <c r="CL44" s="31">
        <f t="shared" ca="1" si="13"/>
        <v>21327689999.999985</v>
      </c>
      <c r="DK44" s="31">
        <f t="shared" ca="1" si="20"/>
        <v>158545624535.87</v>
      </c>
      <c r="DL44" s="48" cm="1">
        <f t="array" aca="1" ref="DL44" ca="1">INDEX([1]Sheet1!$C$6:$CY$72,MATCH($A44,[1]Sheet1!$A$6:$A$72,0),MATCH(MID(CELL("filename",AT43),FIND("]",CELL("filename",AT43))+1,255) &amp; DL$1,[1]Sheet1!$C$1:$CY$1 &amp; [1]Sheet1!$C$3:$CY$3,0))</f>
        <v>65.911900000000003</v>
      </c>
      <c r="DM44" s="39" cm="1">
        <f t="array" aca="1" ref="DM44" ca="1">INDEX([5]DATA!$C$18:$T$51,MATCH($A44,[5]DATA!$B$18:$B$51,0),MATCH(MID(CELL("filename",AU11),FIND("]",CELL("filename",AU11))+1,255) &amp; DM$1,[5]DATA!$C$15:$T$15&amp;[5]DATA!$C$16:$T$16,0)) * 10^6</f>
        <v>4653000000</v>
      </c>
      <c r="DN44" s="39" cm="1">
        <f t="array" aca="1" ref="DN44" ca="1">INDEX([5]DATA!$C$18:$T$51,MATCH($A44,[5]DATA!$B$18:$B$51,0),MATCH(MID(CELL("filename",AV11),FIND("]",CELL("filename",AV11))+1,255) &amp; DN$1,[5]DATA!$C$15:$T$15&amp;[5]DATA!$C$16:$T$16,0)) * 10^6</f>
        <v>153893000000</v>
      </c>
      <c r="DQ44" s="48">
        <v>1.2439020000000001</v>
      </c>
      <c r="DR44" s="48" cm="1">
        <f t="array" aca="1" ref="DR44" ca="1">INDEX([1]Sheet1!$C$6:$CY$72,MATCH($A44,[1]Sheet1!$A$6:$A$72,0),MATCH(MID(CELL("filename",AZ43),FIND("]",CELL("filename",AZ43))+1,255) &amp; DR$1,[1]Sheet1!$C$1:$CY$1 &amp; [1]Sheet1!$C$3:$CY$3,0))</f>
        <v>-6450000000</v>
      </c>
      <c r="DS44" s="48" cm="1">
        <f t="array" aca="1" ref="DS44" ca="1">INDEX([1]Sheet1!$C$6:$CY$72,MATCH($A44,[1]Sheet1!$A$6:$A$72,0),MATCH(MID(CELL("filename",BA43),FIND("]",CELL("filename",BA43))+1,255) &amp; DS$1,[1]Sheet1!$C$1:$CY$1 &amp; [1]Sheet1!$C$3:$CY$3,0))</f>
        <v>4.796316</v>
      </c>
      <c r="DT44" s="39" cm="1">
        <f t="array" aca="1" ref="DT44" ca="1">INDEX([5]DATA!$C$18:$T$51,MATCH($A44,[5]DATA!$B$18:$B$51,0),MATCH(MID(CELL("filename",BB11),FIND("]",CELL("filename",BB11))+1,255) &amp; DT$1,[5]DATA!$C$15:$T$15&amp;[5]DATA!$C$16:$T$16,0)) * 10^6</f>
        <v>19581000000</v>
      </c>
      <c r="DU44" s="48" cm="1">
        <f t="array" aca="1" ref="DU44" ca="1">INDEX([1]Sheet1!$C$6:$CY$72,MATCH($A44,[1]Sheet1!$A$6:$A$72,0),MATCH(MID(CELL("filename",BC43),FIND("]",CELL("filename",BC43))+1,255) &amp; DU$1,[1]Sheet1!$C$1:$CY$1 &amp; [1]Sheet1!$C$3:$CY$3,0))</f>
        <v>2.11</v>
      </c>
      <c r="DV44" s="17">
        <v>0.5</v>
      </c>
      <c r="DW44" s="14">
        <f>Euro_Area_Data!V41*10^9</f>
        <v>10325521076933.072</v>
      </c>
      <c r="DX44" s="17">
        <v>1</v>
      </c>
      <c r="DY44" s="17">
        <v>0.5</v>
      </c>
      <c r="DZ44" s="48" cm="1">
        <f t="array" aca="1" ref="DZ44" ca="1">INDEX([1]Sheet1!$C$6:$CY$72,MATCH($A44,[1]Sheet1!$A$6:$A$72,0),MATCH(MID(CELL("filename",BH43),FIND("]",CELL("filename",BH43))+1,255) &amp; DZ$1,[1]Sheet1!$C$1:$CY$1 &amp; [1]Sheet1!$C$3:$CY$3,0))</f>
        <v>4.13</v>
      </c>
      <c r="EA44" s="17">
        <v>2</v>
      </c>
      <c r="EB44" s="14">
        <f>SUMPRODUCT(Euro_Area_Data!C41:U41,Euro_Area_Data!Z41:AR41)/SUM(Euro_Area_Data!C41:U41)</f>
        <v>0.79719366578472373</v>
      </c>
      <c r="EC44" s="14">
        <f t="shared" si="22"/>
        <v>1.9558657337371812</v>
      </c>
      <c r="ED44" s="14">
        <f>SUMPRODUCT(Euro_Area_Data!C41:U41,Euro_Area_Data!AW41:BO41)/SUM(Euro_Area_Data!C41:U41)</f>
        <v>0.21261940487823167</v>
      </c>
      <c r="EE44">
        <v>-5</v>
      </c>
      <c r="EH44" s="43">
        <v>0.75</v>
      </c>
      <c r="EI44" s="43">
        <v>0.05</v>
      </c>
      <c r="EJ44" s="43">
        <v>60</v>
      </c>
      <c r="EK44" s="14">
        <f t="shared" si="7"/>
        <v>1.7279629472430205</v>
      </c>
      <c r="EN44" s="14">
        <f>[2]EUCAM_output!$AE41</f>
        <v>0.74309099778482701</v>
      </c>
    </row>
    <row r="45" spans="1:144" x14ac:dyDescent="0.3">
      <c r="A45" s="10">
        <v>2005</v>
      </c>
      <c r="B45" s="13">
        <f>[2]EUCAM_output!$E42*10^9</f>
        <v>334065409409.61334</v>
      </c>
      <c r="H45" s="14">
        <f>[2]EUCAM_output!$AK42</f>
        <v>1.1816510418193821E-3</v>
      </c>
      <c r="I45" s="13">
        <f>[2]EUCAM_output!$W42*10^3</f>
        <v>6278367.9999999888</v>
      </c>
      <c r="K45" s="31">
        <f t="shared" si="4"/>
        <v>6278367.9999999888</v>
      </c>
      <c r="L45" s="14">
        <f>[2]EUCAM_output!$G42</f>
        <v>65.63536554776735</v>
      </c>
      <c r="O45" s="14">
        <f>[2]EUCAM_output!$H42</f>
        <v>65.663794757541567</v>
      </c>
      <c r="P45" s="28"/>
      <c r="Q45" s="19"/>
      <c r="R45" s="14">
        <f>[2]EUCAM_output!$L42</f>
        <v>6</v>
      </c>
      <c r="U45" s="14">
        <f>[2]EUCAM_output!$K42</f>
        <v>4.9206719999999997</v>
      </c>
      <c r="V45" s="14">
        <v>4.9206719999999997</v>
      </c>
      <c r="W45" s="14">
        <v>1.1036930197499073E-2</v>
      </c>
      <c r="X45" s="14">
        <v>-1.6955630873942695E-3</v>
      </c>
      <c r="Y45" s="14">
        <f>[2]EUCAM_output!$AI42</f>
        <v>-2.6461400328050113E-4</v>
      </c>
      <c r="Z45" s="14">
        <f>[2]EUCAM_output!$M42</f>
        <v>1750.1814626262999</v>
      </c>
      <c r="AC45" s="14">
        <f>[2]EUCAM_output!$AL42</f>
        <v>1750.781299493028</v>
      </c>
      <c r="AD45" s="13">
        <f>[2]EUCAM_output!$T42*10^9</f>
        <v>1041564909923.17</v>
      </c>
      <c r="AE45" s="30" cm="1">
        <f t="array" aca="1" ref="AE45" ca="1">INDEX('[3]Sheet 1'!$B$12:$M$61,MATCH($A45,'[3]Sheet 1'!$A$12:$A$61,0),MATCH(MID(CELL("filename",A44),FIND("]",CELL("filename",A44))+1,255)&amp;AE$1,'[3]Sheet 1'!$B$9:$M$9&amp;'[3]Sheet 1'!$B$8:$M$8,0))*10^6</f>
        <v>826964000000</v>
      </c>
      <c r="AF45" s="30" cm="1">
        <f t="array" aca="1" ref="AF45" ca="1">INDEX('[3]Sheet 1'!$B$12:$M$61,MATCH($A45,'[3]Sheet 1'!$A$12:$A$61,0),MATCH(MID(CELL("filename",B44),FIND("]",CELL("filename",B44))+1,255)&amp;AF$1,'[3]Sheet 1'!$B$9:$M$9&amp;'[3]Sheet 1'!$B$8:$M$8,0))*10^6</f>
        <v>118063800000</v>
      </c>
      <c r="AG45" s="19">
        <f t="shared" ca="1" si="14"/>
        <v>0.14276776256282014</v>
      </c>
      <c r="AH45" s="31">
        <f t="shared" ca="1" si="15"/>
        <v>148701891753.6763</v>
      </c>
      <c r="AI45" s="31">
        <f t="shared" ca="1" si="5"/>
        <v>9940992628.6295795</v>
      </c>
      <c r="AJ45" s="32">
        <v>7049390000</v>
      </c>
      <c r="AK45" s="31">
        <f t="shared" si="6"/>
        <v>9252311697.2755928</v>
      </c>
      <c r="AL45" s="19">
        <f t="shared" ca="1" si="9"/>
        <v>6.2220537937755262E-2</v>
      </c>
      <c r="AM45" s="19">
        <f t="shared" ca="1" si="0"/>
        <v>6.516644757419901E-2</v>
      </c>
      <c r="AN45" s="31">
        <f t="shared" ca="1" si="10"/>
        <v>892863018169.49377</v>
      </c>
      <c r="AO45" s="32">
        <v>51059500000</v>
      </c>
      <c r="AP45" s="31">
        <f t="shared" si="1"/>
        <v>67015501923.860527</v>
      </c>
      <c r="AQ45" s="32">
        <v>41718000000</v>
      </c>
      <c r="AR45" s="31">
        <f t="shared" si="2"/>
        <v>45502488276.472946</v>
      </c>
      <c r="AS45" s="19">
        <f t="shared" ca="1" si="11"/>
        <v>5.096245151889036E-2</v>
      </c>
      <c r="AT45" s="19">
        <f t="shared" si="8"/>
        <v>20.060592936663387</v>
      </c>
      <c r="BB45" s="13">
        <v>331215391786.26196</v>
      </c>
      <c r="BC45" s="13">
        <f>[2]EUCAM_output!$AG42*10^9</f>
        <v>252354930000</v>
      </c>
      <c r="BD45" s="19">
        <f t="shared" si="21"/>
        <v>-0.85313161526904402</v>
      </c>
      <c r="BN45" s="31">
        <f t="shared" ca="1" si="16"/>
        <v>1710700000.0000153</v>
      </c>
      <c r="BO45" s="48" cm="1">
        <f t="array" aca="1" ref="BO45" ca="1">INDEX([1]Sheet1!$C$6:$CY$72,MATCH($A45,[1]Sheet1!$A$6:$A$72,0),MATCH(MID(CELL("filename",A44),FIND("]",CELL("filename",A44))+1,255) &amp; BO$1,[1]Sheet1!$C$1:$CY$1 &amp; [1]Sheet1!$C$3:$CY$3,0))</f>
        <v>0.677894</v>
      </c>
      <c r="BP45" s="32" cm="1">
        <f t="array" aca="1" ref="BP45" ca="1">INDEX([1]Sheet1!$C$6:$CY$72,MATCH($A45,[1]Sheet1!$A$6:$A$72,0),MATCH(MID(CELL("filename",B44),FIND("]",CELL("filename",B44))+1,255) &amp; BP$1,[1]Sheet1!$C$1:$CY$1 &amp; [1]Sheet1!$C$3:$CY$3,0))</f>
        <v>123866500000</v>
      </c>
      <c r="BQ45" s="32" cm="1">
        <f t="array" aca="1" ref="BQ45" ca="1">INDEX([1]Sheet1!$C$6:$CY$72,MATCH($A45,[1]Sheet1!$A$6:$A$72,0),MATCH(MID(CELL("filename",C44),FIND("]",CELL("filename",C44))+1,255) &amp; BQ$1,[1]Sheet1!$C$1:$CY$1 &amp; [1]Sheet1!$C$3:$CY$3,0))</f>
        <v>32372990000</v>
      </c>
      <c r="BR45" s="39" cm="1">
        <f t="array" aca="1" ref="BR45" ca="1">INDEX([6]Annual!$C$5:$T$30,MATCH($A45,[6]Annual!$B$5:$B$30,0),MATCH(MID(CELL("filename",$F$2),FIND("]",CELL("filename",$F$2))+1,255) &amp; BR$1,[6]Annual!$C$3:$T$3 &amp; [6]Annual!$C$4:$T$4,0))</f>
        <v>26659900000</v>
      </c>
      <c r="BS45" s="39" cm="1">
        <f t="array" aca="1" ref="BS45" ca="1">INDEX([6]Annual!$C$5:$T$30,MATCH($A45,[6]Annual!$B$5:$B$30,0),MATCH(MID(CELL("filename",$F$2),FIND("]",CELL("filename",$F$2))+1,255) &amp; BS$1,[6]Annual!$C$3:$T$3 &amp; [6]Annual!$C$4:$T$4,0))</f>
        <v>4856200000.000001</v>
      </c>
      <c r="BT45" s="39" cm="1">
        <f t="array" aca="1" ref="BT45" ca="1">INDEX([6]Annual!$C$5:$T$30,MATCH($A45,[6]Annual!$B$5:$B$30,0),MATCH(MID(CELL("filename",$F$2),FIND("]",CELL("filename",$F$2))+1,255) &amp; BT$1,[6]Annual!$C$3:$T$3 &amp; [6]Annual!$C$4:$T$4,0))</f>
        <v>865900000</v>
      </c>
      <c r="BU45" s="31">
        <f t="shared" ca="1" si="23"/>
        <v>26652482122.815144</v>
      </c>
      <c r="BV45" s="31">
        <f t="shared" ca="1" si="24"/>
        <v>5720507877.1848564</v>
      </c>
      <c r="BW45" s="32" cm="1">
        <f t="array" aca="1" ref="BW45" ca="1">INDEX([1]Sheet1!$C$6:$CY$72,MATCH($A45,[1]Sheet1!$A$6:$A$72,0),MATCH(MID(CELL("filename",F44),FIND("]",CELL("filename",F44))+1,255) &amp; BW$1,[1]Sheet1!$C$1:$CY$1 &amp; [1]Sheet1!$C$3:$CY$3,0))</f>
        <v>36145420000</v>
      </c>
      <c r="BX45" s="32" cm="1">
        <f t="array" aca="1" ref="BX45" ca="1">INDEX([1]Sheet1!$C$6:$CY$72,MATCH($A45,[1]Sheet1!$A$6:$A$72,0),MATCH(MID(CELL("filename",G44),FIND("]",CELL("filename",G44))+1,255) &amp; BX$1,[1]Sheet1!$C$1:$CY$1 &amp; [1]Sheet1!$C$3:$CY$3,0))</f>
        <v>35830910000</v>
      </c>
      <c r="BY45" s="39" cm="1">
        <f t="array" aca="1" ref="BY45" ca="1">INDEX([4]DATA!$C$18:$N$51,MATCH($A45,[4]DATA!$B$18:$B$51,0),MATCH(MID(CELL("filename",F12),FIND("]",CELL("filename",F12))+1,255) &amp; BY$1,[4]DATA!$C$15:$N$15&amp;[4]DATA!$C$16:$N$16,0)) * 10^6</f>
        <v>19268000000</v>
      </c>
      <c r="BZ45" s="39" cm="1">
        <f t="array" aca="1" ref="BZ45" ca="1">INDEX([4]DATA!$C$18:$N$51,MATCH($A45,[4]DATA!$B$18:$B$51,0),MATCH(MID(CELL("filename",G12),FIND("]",CELL("filename",G12))+1,255) &amp; BZ$1,[4]DATA!$C$15:$N$15&amp;[4]DATA!$C$16:$N$16,0)) * 10^6</f>
        <v>16562000000</v>
      </c>
      <c r="CA45" s="31">
        <f t="shared" ca="1" si="17"/>
        <v>19268489363.103542</v>
      </c>
      <c r="CB45" s="31">
        <f t="shared" ca="1" si="18"/>
        <v>16562420636.896458</v>
      </c>
      <c r="CC45" s="32" cm="1">
        <f t="array" aca="1" ref="CC45" ca="1">INDEX([1]Sheet1!$C$6:$CY$72,MATCH($A45,[1]Sheet1!$A$6:$A$72,0),MATCH(MID(CELL("filename",J44),FIND("]",CELL("filename",J44))+1,255) &amp; CC$1,[1]Sheet1!$C$1:$CY$1 &amp; [1]Sheet1!$C$3:$CY$3,0))</f>
        <v>2249350000</v>
      </c>
      <c r="CD45" s="31">
        <f t="shared" ca="1" si="19"/>
        <v>17267830000</v>
      </c>
      <c r="CE45" s="32" cm="1">
        <f t="array" aca="1" ref="CE45" ca="1">INDEX([1]Sheet1!$C$6:$CY$72,MATCH($A45,[1]Sheet1!$A$6:$A$72,0),MATCH(MID(CELL("filename",L44),FIND("]",CELL("filename",L44))+1,255) &amp; CE$1,[1]Sheet1!$C$1:$CY$1 &amp; [1]Sheet1!$C$3:$CY$3,0))</f>
        <v>130398699999.99998</v>
      </c>
      <c r="CF45" s="31">
        <f t="shared" ca="1" si="12"/>
        <v>122155799999.99998</v>
      </c>
      <c r="CG45" s="32" cm="1">
        <f t="array" aca="1" ref="CG45" ca="1">INDEX([1]Sheet1!$C$6:$CY$72,MATCH($A45,[1]Sheet1!$A$6:$A$72,0),MATCH(MID(CELL("filename",N44),FIND("]",CELL("filename",N44))+1,255) &amp; CG$1,[1]Sheet1!$C$1:$CY$1 &amp; [1]Sheet1!$C$3:$CY$3,0))</f>
        <v>49408500000</v>
      </c>
      <c r="CH45" s="32" cm="1">
        <f t="array" aca="1" ref="CH45" ca="1">INDEX([1]Sheet1!$C$6:$CY$72,MATCH($A45,[1]Sheet1!$A$6:$A$72,0),MATCH(MID(CELL("filename",O44),FIND("]",CELL("filename",O44))+1,255) &amp; CH$1,[1]Sheet1!$C$1:$CY$1 &amp; [1]Sheet1!$C$3:$CY$3,0))</f>
        <v>7574100000</v>
      </c>
      <c r="CI45" s="32" cm="1">
        <f t="array" aca="1" ref="CI45" ca="1">INDEX([1]Sheet1!$C$6:$CY$72,MATCH($A45,[1]Sheet1!$A$6:$A$72,0),MATCH(MID(CELL("filename",P44),FIND("]",CELL("filename",P44))+1,255) &amp; CI$1,[1]Sheet1!$C$1:$CY$1 &amp; [1]Sheet1!$C$3:$CY$3,0))</f>
        <v>4011590000</v>
      </c>
      <c r="CJ45" s="32" cm="1">
        <f t="array" aca="1" ref="CJ45" ca="1">INDEX([1]Sheet1!$C$6:$CY$72,MATCH($A45,[1]Sheet1!$A$6:$A$72,0),MATCH(MID(CELL("filename",R44),FIND("]",CELL("filename",R44))+1,255) &amp; CJ$1,[1]Sheet1!$C$1:$CY$1 &amp; [1]Sheet1!$C$3:$CY$3,0))</f>
        <v>46484600000</v>
      </c>
      <c r="CK45" s="32" cm="1">
        <f t="array" aca="1" ref="CK45" ca="1">INDEX([1]Sheet1!$C$6:$CY$72,MATCH($A45,[1]Sheet1!$A$6:$A$72,0),MATCH(MID(CELL("filename",S44),FIND("]",CELL("filename",S44))+1,255) &amp; CK$1,[1]Sheet1!$C$1:$CY$1 &amp; [1]Sheet1!$C$3:$CY$3,0))</f>
        <v>8242900000.000001</v>
      </c>
      <c r="CL45" s="31">
        <f t="shared" ca="1" si="13"/>
        <v>14677009999.999985</v>
      </c>
      <c r="DK45" s="31">
        <f t="shared" ca="1" si="20"/>
        <v>175203971380.67999</v>
      </c>
      <c r="DL45" s="48" cm="1">
        <f t="array" aca="1" ref="DL45" ca="1">INDEX([1]Sheet1!$C$6:$CY$72,MATCH($A45,[1]Sheet1!$A$6:$A$72,0),MATCH(MID(CELL("filename",AT44),FIND("]",CELL("filename",AT44))+1,255) &amp; DL$1,[1]Sheet1!$C$1:$CY$1 &amp; [1]Sheet1!$C$3:$CY$3,0))</f>
        <v>69.427599999999998</v>
      </c>
      <c r="DM45" s="39" cm="1">
        <f t="array" aca="1" ref="DM45" ca="1">INDEX([5]DATA!$C$18:$T$51,MATCH($A45,[5]DATA!$B$18:$B$51,0),MATCH(MID(CELL("filename",AU12),FIND("]",CELL("filename",AU12))+1,255) &amp; DM$1,[5]DATA!$C$15:$T$15&amp;[5]DATA!$C$16:$T$16,0)) * 10^6</f>
        <v>5537000000</v>
      </c>
      <c r="DN45" s="39" cm="1">
        <f t="array" aca="1" ref="DN45" ca="1">INDEX([5]DATA!$C$18:$T$51,MATCH($A45,[5]DATA!$B$18:$B$51,0),MATCH(MID(CELL("filename",AV12),FIND("]",CELL("filename",AV12))+1,255) &amp; DN$1,[5]DATA!$C$15:$T$15&amp;[5]DATA!$C$16:$T$16,0)) * 10^6</f>
        <v>169667000000</v>
      </c>
      <c r="DQ45" s="48">
        <v>1.2440899999999999</v>
      </c>
      <c r="DR45" s="48" cm="1">
        <f t="array" aca="1" ref="DR45" ca="1">INDEX([1]Sheet1!$C$6:$CY$72,MATCH($A45,[1]Sheet1!$A$6:$A$72,0),MATCH(MID(CELL("filename",AZ44),FIND("]",CELL("filename",AZ44))+1,255) &amp; DR$1,[1]Sheet1!$C$1:$CY$1 &amp; [1]Sheet1!$C$3:$CY$3,0))</f>
        <v>10130000000</v>
      </c>
      <c r="DS45" s="48" cm="1">
        <f t="array" aca="1" ref="DS45" ca="1">INDEX([1]Sheet1!$C$6:$CY$72,MATCH($A45,[1]Sheet1!$A$6:$A$72,0),MATCH(MID(CELL("filename",BA44),FIND("]",CELL("filename",BA44))+1,255) &amp; DS$1,[1]Sheet1!$C$1:$CY$1 &amp; [1]Sheet1!$C$3:$CY$3,0))</f>
        <v>5.1990689999999997</v>
      </c>
      <c r="DT45" s="39" cm="1">
        <f t="array" aca="1" ref="DT45" ca="1">INDEX([5]DATA!$C$18:$T$51,MATCH($A45,[5]DATA!$B$18:$B$51,0),MATCH(MID(CELL("filename",BB12),FIND("]",CELL("filename",BB12))+1,255) &amp; DT$1,[5]DATA!$C$15:$T$15&amp;[5]DATA!$C$16:$T$16,0)) * 10^6</f>
        <v>19681000000</v>
      </c>
      <c r="DU45" s="48" cm="1">
        <f t="array" aca="1" ref="DU45" ca="1">INDEX([1]Sheet1!$C$6:$CY$72,MATCH($A45,[1]Sheet1!$A$6:$A$72,0),MATCH(MID(CELL("filename",BC44),FIND("]",CELL("filename",BC44))+1,255) &amp; DU$1,[1]Sheet1!$C$1:$CY$1 &amp; [1]Sheet1!$C$3:$CY$3,0))</f>
        <v>2.19</v>
      </c>
      <c r="DV45" s="17">
        <v>0.5</v>
      </c>
      <c r="DW45" s="14">
        <f>Euro_Area_Data!V42*10^9</f>
        <v>10508347319680.396</v>
      </c>
      <c r="DX45" s="17">
        <v>1</v>
      </c>
      <c r="DY45" s="17">
        <v>0.5</v>
      </c>
      <c r="DZ45" s="48" cm="1">
        <f t="array" aca="1" ref="DZ45" ca="1">INDEX([1]Sheet1!$C$6:$CY$72,MATCH($A45,[1]Sheet1!$A$6:$A$72,0),MATCH(MID(CELL("filename",BH44),FIND("]",CELL("filename",BH44))+1,255) &amp; DZ$1,[1]Sheet1!$C$1:$CY$1 &amp; [1]Sheet1!$C$3:$CY$3,0))</f>
        <v>3.39</v>
      </c>
      <c r="EA45" s="17">
        <v>2</v>
      </c>
      <c r="EB45" s="14">
        <f>SUMPRODUCT(Euro_Area_Data!C42:U42,Euro_Area_Data!Z42:AR42)/SUM(Euro_Area_Data!C42:U42)</f>
        <v>0.81235193805568584</v>
      </c>
      <c r="EC45" s="14">
        <f t="shared" si="22"/>
        <v>1.9014541787710959</v>
      </c>
      <c r="ED45" s="14">
        <f>SUMPRODUCT(Euro_Area_Data!C42:U42,Euro_Area_Data!AW42:BO42)/SUM(Euro_Area_Data!C42:U42)</f>
        <v>0.19366839237749162</v>
      </c>
      <c r="EE45">
        <v>-5</v>
      </c>
      <c r="EH45" s="43">
        <v>0.75</v>
      </c>
      <c r="EI45" s="43">
        <v>0.05</v>
      </c>
      <c r="EJ45" s="43">
        <v>60</v>
      </c>
      <c r="EK45" s="14">
        <f t="shared" si="7"/>
        <v>2.5319655540124075</v>
      </c>
      <c r="EN45" s="14">
        <f>[2]EUCAM_output!$AE42</f>
        <v>0.76190580588370593</v>
      </c>
    </row>
    <row r="46" spans="1:144" x14ac:dyDescent="0.3">
      <c r="A46" s="10">
        <v>2006</v>
      </c>
      <c r="B46" s="13">
        <f>[2]EUCAM_output!$E43*10^9</f>
        <v>341021381174.96381</v>
      </c>
      <c r="H46" s="14">
        <f>[2]EUCAM_output!$AK43</f>
        <v>3.2595565242108583E-2</v>
      </c>
      <c r="I46" s="13">
        <f>[2]EUCAM_output!$W43*10^3</f>
        <v>6321135.4999999898</v>
      </c>
      <c r="K46" s="31">
        <f t="shared" si="4"/>
        <v>6321135.4999999898</v>
      </c>
      <c r="L46" s="14">
        <f>[2]EUCAM_output!$G43</f>
        <v>66.12014579474797</v>
      </c>
      <c r="O46" s="14">
        <f>[2]EUCAM_output!$H43</f>
        <v>66.058700620693145</v>
      </c>
      <c r="P46" s="28"/>
      <c r="Q46" s="19"/>
      <c r="R46" s="14">
        <f>[2]EUCAM_output!$L43</f>
        <v>5.7</v>
      </c>
      <c r="U46" s="14">
        <f>[2]EUCAM_output!$K43</f>
        <v>4.9910920000000001</v>
      </c>
      <c r="V46" s="14">
        <v>4.9910920000000001</v>
      </c>
      <c r="W46" s="14">
        <v>1.4946915322719967E-2</v>
      </c>
      <c r="X46" s="14">
        <v>-9.4676495035983521E-4</v>
      </c>
      <c r="Y46" s="14">
        <f>[2]EUCAM_output!$AI43</f>
        <v>1.06399804774435E-2</v>
      </c>
      <c r="Z46" s="14">
        <f>[2]EUCAM_output!$M43</f>
        <v>1733.39002514392</v>
      </c>
      <c r="AC46" s="14">
        <f>[2]EUCAM_output!$AL43</f>
        <v>1736.236194984411</v>
      </c>
      <c r="AD46" s="13">
        <f>[2]EUCAM_output!$T43*10^9</f>
        <v>1059869572766.0299</v>
      </c>
      <c r="AE46" s="30" cm="1">
        <f t="array" aca="1" ref="AE46" ca="1">INDEX('[3]Sheet 1'!$B$12:$M$61,MATCH($A46,'[3]Sheet 1'!$A$12:$A$61,0),MATCH(MID(CELL("filename",A45),FIND("]",CELL("filename",A45))+1,255)&amp;AE$1,'[3]Sheet 1'!$B$9:$M$9&amp;'[3]Sheet 1'!$B$8:$M$8,0))*10^6</f>
        <v>867016100000</v>
      </c>
      <c r="AF46" s="30" cm="1">
        <f t="array" aca="1" ref="AF46" ca="1">INDEX('[3]Sheet 1'!$B$12:$M$61,MATCH($A46,'[3]Sheet 1'!$A$12:$A$61,0),MATCH(MID(CELL("filename",B45),FIND("]",CELL("filename",B45))+1,255)&amp;AF$1,'[3]Sheet 1'!$B$9:$M$9&amp;'[3]Sheet 1'!$B$8:$M$8,0))*10^6</f>
        <v>122319300000</v>
      </c>
      <c r="AG46" s="19">
        <f t="shared" ca="1" si="14"/>
        <v>0.14108077116445703</v>
      </c>
      <c r="AH46" s="31">
        <f t="shared" ca="1" si="15"/>
        <v>149527216659.5751</v>
      </c>
      <c r="AI46" s="31">
        <f t="shared" ca="1" si="5"/>
        <v>10108068159.924911</v>
      </c>
      <c r="AJ46" s="32">
        <v>7301830000</v>
      </c>
      <c r="AK46" s="31">
        <f t="shared" si="6"/>
        <v>9391616001.8354454</v>
      </c>
      <c r="AL46" s="19">
        <f t="shared" ca="1" si="9"/>
        <v>6.2808739516746995E-2</v>
      </c>
      <c r="AM46" s="19">
        <f t="shared" ca="1" si="0"/>
        <v>6.516644757419901E-2</v>
      </c>
      <c r="AN46" s="31">
        <f t="shared" ca="1" si="10"/>
        <v>910342356106.45483</v>
      </c>
      <c r="AO46" s="32">
        <v>52855600000</v>
      </c>
      <c r="AP46" s="31">
        <f t="shared" si="1"/>
        <v>67982889049.267593</v>
      </c>
      <c r="AQ46" s="32">
        <v>43253700000</v>
      </c>
      <c r="AR46" s="31">
        <f t="shared" si="2"/>
        <v>46241306301.010529</v>
      </c>
      <c r="AS46" s="19">
        <f t="shared" ca="1" si="11"/>
        <v>5.0795512249682803E-2</v>
      </c>
      <c r="AT46" s="19">
        <f t="shared" si="8"/>
        <v>19.935081142137658</v>
      </c>
      <c r="BB46" s="13">
        <v>342043942787.836</v>
      </c>
      <c r="BC46" s="13">
        <f>[2]EUCAM_output!$AG43*10^9</f>
        <v>265933650000</v>
      </c>
      <c r="BD46" s="19">
        <f t="shared" si="21"/>
        <v>0.29985263954683206</v>
      </c>
      <c r="BN46" s="31">
        <f t="shared" ca="1" si="16"/>
        <v>1499680000.0000153</v>
      </c>
      <c r="BO46" s="48" cm="1">
        <f t="array" aca="1" ref="BO46" ca="1">INDEX([1]Sheet1!$C$6:$CY$72,MATCH($A46,[1]Sheet1!$A$6:$A$72,0),MATCH(MID(CELL("filename",A45),FIND("]",CELL("filename",A45))+1,255) &amp; BO$1,[1]Sheet1!$C$1:$CY$1 &amp; [1]Sheet1!$C$3:$CY$3,0))</f>
        <v>0.56394500000000003</v>
      </c>
      <c r="BP46" s="32" cm="1">
        <f t="array" aca="1" ref="BP46" ca="1">INDEX([1]Sheet1!$C$6:$CY$72,MATCH($A46,[1]Sheet1!$A$6:$A$72,0),MATCH(MID(CELL("filename",B45),FIND("]",CELL("filename",B45))+1,255) &amp; BP$1,[1]Sheet1!$C$1:$CY$1 &amp; [1]Sheet1!$C$3:$CY$3,0))</f>
        <v>128476200000</v>
      </c>
      <c r="BQ46" s="32" cm="1">
        <f t="array" aca="1" ref="BQ46" ca="1">INDEX([1]Sheet1!$C$6:$CY$72,MATCH($A46,[1]Sheet1!$A$6:$A$72,0),MATCH(MID(CELL("filename",C45),FIND("]",CELL("filename",C45))+1,255) &amp; BQ$1,[1]Sheet1!$C$1:$CY$1 &amp; [1]Sheet1!$C$3:$CY$3,0))</f>
        <v>33935100000</v>
      </c>
      <c r="BR46" s="39" cm="1">
        <f t="array" aca="1" ref="BR46" ca="1">INDEX([6]Annual!$C$5:$T$30,MATCH($A46,[6]Annual!$B$5:$B$30,0),MATCH(MID(CELL("filename",$F$2),FIND("]",CELL("filename",$F$2))+1,255) &amp; BR$1,[6]Annual!$C$3:$T$3 &amp; [6]Annual!$C$4:$T$4,0))</f>
        <v>28027399999.999996</v>
      </c>
      <c r="BS46" s="39" cm="1">
        <f t="array" aca="1" ref="BS46" ca="1">INDEX([6]Annual!$C$5:$T$30,MATCH($A46,[6]Annual!$B$5:$B$30,0),MATCH(MID(CELL("filename",$F$2),FIND("]",CELL("filename",$F$2))+1,255) &amp; BS$1,[6]Annual!$C$3:$T$3 &amp; [6]Annual!$C$4:$T$4,0))</f>
        <v>5098600000</v>
      </c>
      <c r="BT46" s="39" cm="1">
        <f t="array" aca="1" ref="BT46" ca="1">INDEX([6]Annual!$C$5:$T$30,MATCH($A46,[6]Annual!$B$5:$B$30,0),MATCH(MID(CELL("filename",$F$2),FIND("]",CELL("filename",$F$2))+1,255) &amp; BT$1,[6]Annual!$C$3:$T$3 &amp; [6]Annual!$C$4:$T$4,0))</f>
        <v>825400000</v>
      </c>
      <c r="BU46" s="31">
        <f t="shared" ca="1" si="23"/>
        <v>28013944100.685097</v>
      </c>
      <c r="BV46" s="31">
        <f t="shared" ca="1" si="24"/>
        <v>5921155899.3149033</v>
      </c>
      <c r="BW46" s="32" cm="1">
        <f t="array" aca="1" ref="BW46" ca="1">INDEX([1]Sheet1!$C$6:$CY$72,MATCH($A46,[1]Sheet1!$A$6:$A$72,0),MATCH(MID(CELL("filename",F45),FIND("]",CELL("filename",F45))+1,255) &amp; BW$1,[1]Sheet1!$C$1:$CY$1 &amp; [1]Sheet1!$C$3:$CY$3,0))</f>
        <v>37042360000</v>
      </c>
      <c r="BX46" s="32" cm="1">
        <f t="array" aca="1" ref="BX46" ca="1">INDEX([1]Sheet1!$C$6:$CY$72,MATCH($A46,[1]Sheet1!$A$6:$A$72,0),MATCH(MID(CELL("filename",G45),FIND("]",CELL("filename",G45))+1,255) &amp; BX$1,[1]Sheet1!$C$1:$CY$1 &amp; [1]Sheet1!$C$3:$CY$3,0))</f>
        <v>37380810000</v>
      </c>
      <c r="BY46" s="39" cm="1">
        <f t="array" aca="1" ref="BY46" ca="1">INDEX([4]DATA!$C$18:$N$51,MATCH($A46,[4]DATA!$B$18:$B$51,0),MATCH(MID(CELL("filename",F13),FIND("]",CELL("filename",F13))+1,255) &amp; BY$1,[4]DATA!$C$15:$N$15&amp;[4]DATA!$C$16:$N$16,0)) * 10^6</f>
        <v>20120000000</v>
      </c>
      <c r="BZ46" s="39" cm="1">
        <f t="array" aca="1" ref="BZ46" ca="1">INDEX([4]DATA!$C$18:$N$51,MATCH($A46,[4]DATA!$B$18:$B$51,0),MATCH(MID(CELL("filename",G13),FIND("]",CELL("filename",G13))+1,255) &amp; BZ$1,[4]DATA!$C$15:$N$15&amp;[4]DATA!$C$16:$N$16,0)) * 10^6</f>
        <v>17261000000</v>
      </c>
      <c r="CA46" s="31">
        <f t="shared" ca="1" si="17"/>
        <v>20119897734.143017</v>
      </c>
      <c r="CB46" s="31">
        <f t="shared" ca="1" si="18"/>
        <v>17260912265.856983</v>
      </c>
      <c r="CC46" s="32" cm="1">
        <f t="array" aca="1" ref="CC46" ca="1">INDEX([1]Sheet1!$C$6:$CY$72,MATCH($A46,[1]Sheet1!$A$6:$A$72,0),MATCH(MID(CELL("filename",J45),FIND("]",CELL("filename",J45))+1,255) &amp; CC$1,[1]Sheet1!$C$1:$CY$1 &amp; [1]Sheet1!$C$3:$CY$3,0))</f>
        <v>2189500000</v>
      </c>
      <c r="CD46" s="31">
        <f t="shared" ca="1" si="19"/>
        <v>17928430000</v>
      </c>
      <c r="CE46" s="32" cm="1">
        <f t="array" aca="1" ref="CE46" ca="1">INDEX([1]Sheet1!$C$6:$CY$72,MATCH($A46,[1]Sheet1!$A$6:$A$72,0),MATCH(MID(CELL("filename",L45),FIND("]",CELL("filename",L45))+1,255) &amp; CE$1,[1]Sheet1!$C$1:$CY$1 &amp; [1]Sheet1!$C$3:$CY$3,0))</f>
        <v>135413099999.99998</v>
      </c>
      <c r="CF46" s="31">
        <f t="shared" ca="1" si="12"/>
        <v>126976519999.99998</v>
      </c>
      <c r="CG46" s="32" cm="1">
        <f t="array" aca="1" ref="CG46" ca="1">INDEX([1]Sheet1!$C$6:$CY$72,MATCH($A46,[1]Sheet1!$A$6:$A$72,0),MATCH(MID(CELL("filename",N45),FIND("]",CELL("filename",N45))+1,255) &amp; CG$1,[1]Sheet1!$C$1:$CY$1 &amp; [1]Sheet1!$C$3:$CY$3,0))</f>
        <v>51920100000</v>
      </c>
      <c r="CH46" s="32" cm="1">
        <f t="array" aca="1" ref="CH46" ca="1">INDEX([1]Sheet1!$C$6:$CY$72,MATCH($A46,[1]Sheet1!$A$6:$A$72,0),MATCH(MID(CELL("filename",O45),FIND("]",CELL("filename",O45))+1,255) &amp; CH$1,[1]Sheet1!$C$1:$CY$1 &amp; [1]Sheet1!$C$3:$CY$3,0))</f>
        <v>7858860000</v>
      </c>
      <c r="CI46" s="32" cm="1">
        <f t="array" aca="1" ref="CI46" ca="1">INDEX([1]Sheet1!$C$6:$CY$72,MATCH($A46,[1]Sheet1!$A$6:$A$72,0),MATCH(MID(CELL("filename",P45),FIND("]",CELL("filename",P45))+1,255) &amp; CI$1,[1]Sheet1!$C$1:$CY$1 &amp; [1]Sheet1!$C$3:$CY$3,0))</f>
        <v>4182559999.9999995</v>
      </c>
      <c r="CJ46" s="32" cm="1">
        <f t="array" aca="1" ref="CJ46" ca="1">INDEX([1]Sheet1!$C$6:$CY$72,MATCH($A46,[1]Sheet1!$A$6:$A$72,0),MATCH(MID(CELL("filename",R45),FIND("]",CELL("filename",R45))+1,255) &amp; CJ$1,[1]Sheet1!$C$1:$CY$1 &amp; [1]Sheet1!$C$3:$CY$3,0))</f>
        <v>48017300000</v>
      </c>
      <c r="CK46" s="32" cm="1">
        <f t="array" aca="1" ref="CK46" ca="1">INDEX([1]Sheet1!$C$6:$CY$72,MATCH($A46,[1]Sheet1!$A$6:$A$72,0),MATCH(MID(CELL("filename",S45),FIND("]",CELL("filename",S45))+1,255) &amp; CK$1,[1]Sheet1!$C$1:$CY$1 &amp; [1]Sheet1!$C$3:$CY$3,0))</f>
        <v>8436579999.999999</v>
      </c>
      <c r="CL46" s="31">
        <f t="shared" ca="1" si="13"/>
        <v>14997699999.999985</v>
      </c>
      <c r="DK46" s="31">
        <f t="shared" ca="1" si="20"/>
        <v>181304520825.89999</v>
      </c>
      <c r="DL46" s="48" cm="1">
        <f t="array" aca="1" ref="DL46" ca="1">INDEX([1]Sheet1!$C$6:$CY$72,MATCH($A46,[1]Sheet1!$A$6:$A$72,0),MATCH(MID(CELL("filename",AT45),FIND("]",CELL("filename",AT45))+1,255) &amp; DL$1,[1]Sheet1!$C$1:$CY$1 &amp; [1]Sheet1!$C$3:$CY$3,0))</f>
        <v>68.176599999999993</v>
      </c>
      <c r="DM46" s="39" cm="1">
        <f t="array" aca="1" ref="DM46" ca="1">INDEX([5]DATA!$C$18:$T$51,MATCH($A46,[5]DATA!$B$18:$B$51,0),MATCH(MID(CELL("filename",AU13),FIND("]",CELL("filename",AU13))+1,255) &amp; DM$1,[5]DATA!$C$15:$T$15&amp;[5]DATA!$C$16:$T$16,0)) * 10^6</f>
        <v>6130000000</v>
      </c>
      <c r="DN46" s="39" cm="1">
        <f t="array" aca="1" ref="DN46" ca="1">INDEX([5]DATA!$C$18:$T$51,MATCH($A46,[5]DATA!$B$18:$B$51,0),MATCH(MID(CELL("filename",AV13),FIND("]",CELL("filename",AV13))+1,255) &amp; DN$1,[5]DATA!$C$15:$T$15&amp;[5]DATA!$C$16:$T$16,0)) * 10^6</f>
        <v>175174000000</v>
      </c>
      <c r="DQ46" s="48">
        <v>1.2555989999999999</v>
      </c>
      <c r="DR46" s="48" cm="1">
        <f t="array" aca="1" ref="DR46" ca="1">INDEX([1]Sheet1!$C$6:$CY$72,MATCH($A46,[1]Sheet1!$A$6:$A$72,0),MATCH(MID(CELL("filename",AZ45),FIND("]",CELL("filename",AZ45))+1,255) &amp; DR$1,[1]Sheet1!$C$1:$CY$1 &amp; [1]Sheet1!$C$3:$CY$3,0))</f>
        <v>-840000000</v>
      </c>
      <c r="DS46" s="48" cm="1">
        <f t="array" aca="1" ref="DS46" ca="1">INDEX([1]Sheet1!$C$6:$CY$72,MATCH($A46,[1]Sheet1!$A$6:$A$72,0),MATCH(MID(CELL("filename",BA45),FIND("]",CELL("filename",BA45))+1,255) &amp; DS$1,[1]Sheet1!$C$1:$CY$1 &amp; [1]Sheet1!$C$3:$CY$3,0))</f>
        <v>4.8152920000000003</v>
      </c>
      <c r="DT46" s="39" cm="1">
        <f t="array" aca="1" ref="DT46" ca="1">INDEX([5]DATA!$C$18:$T$51,MATCH($A46,[5]DATA!$B$18:$B$51,0),MATCH(MID(CELL("filename",BB13),FIND("]",CELL("filename",BB13))+1,255) &amp; DT$1,[5]DATA!$C$15:$T$15&amp;[5]DATA!$C$16:$T$16,0)) * 10^6</f>
        <v>23218000000</v>
      </c>
      <c r="DU46" s="48" cm="1">
        <f t="array" aca="1" ref="DU46" ca="1">INDEX([1]Sheet1!$C$6:$CY$72,MATCH($A46,[1]Sheet1!$A$6:$A$72,0),MATCH(MID(CELL("filename",BC45),FIND("]",CELL("filename",BC45))+1,255) &amp; DU$1,[1]Sheet1!$C$1:$CY$1 &amp; [1]Sheet1!$C$3:$CY$3,0))</f>
        <v>3.08</v>
      </c>
      <c r="DV46" s="17">
        <v>0.5</v>
      </c>
      <c r="DW46" s="14">
        <f>Euro_Area_Data!V43*10^9</f>
        <v>10857529388473.637</v>
      </c>
      <c r="DX46" s="17">
        <v>1</v>
      </c>
      <c r="DY46" s="17">
        <v>0.5</v>
      </c>
      <c r="DZ46" s="48" cm="1">
        <f t="array" aca="1" ref="DZ46" ca="1">INDEX([1]Sheet1!$C$6:$CY$72,MATCH($A46,[1]Sheet1!$A$6:$A$72,0),MATCH(MID(CELL("filename",BH45),FIND("]",CELL("filename",BH45))+1,255) &amp; DZ$1,[1]Sheet1!$C$1:$CY$1 &amp; [1]Sheet1!$C$3:$CY$3,0))</f>
        <v>3.8</v>
      </c>
      <c r="EA46" s="17">
        <v>2</v>
      </c>
      <c r="EB46" s="14">
        <f>SUMPRODUCT(Euro_Area_Data!C43:U43,Euro_Area_Data!Z43:AR43)/SUM(Euro_Area_Data!C43:U43)</f>
        <v>0.82880914371589476</v>
      </c>
      <c r="EC46" s="14">
        <f t="shared" si="22"/>
        <v>2.0258714098224746</v>
      </c>
      <c r="ED46" s="14">
        <f>SUMPRODUCT(Euro_Area_Data!C43:U43,Euro_Area_Data!AW43:BO43)/SUM(Euro_Area_Data!C43:U43)</f>
        <v>1.639419587172612</v>
      </c>
      <c r="EE46">
        <v>-5</v>
      </c>
      <c r="EH46" s="43">
        <v>0.75</v>
      </c>
      <c r="EI46" s="43">
        <v>0.05</v>
      </c>
      <c r="EJ46" s="43">
        <v>60</v>
      </c>
      <c r="EK46" s="14">
        <f t="shared" si="7"/>
        <v>2.0446187473049515</v>
      </c>
      <c r="EN46" s="14">
        <f>[2]EUCAM_output!$AE43</f>
        <v>0.77748387482760906</v>
      </c>
    </row>
    <row r="47" spans="1:144" x14ac:dyDescent="0.3">
      <c r="A47" s="10">
        <v>2007</v>
      </c>
      <c r="B47" s="13">
        <f>[2]EUCAM_output!$E44*10^9</f>
        <v>347439315838.43951</v>
      </c>
      <c r="H47" s="14">
        <f>[2]EUCAM_output!$AK44</f>
        <v>3.4530668329151901E-2</v>
      </c>
      <c r="I47" s="13">
        <f>[2]EUCAM_output!$W44*10^3</f>
        <v>6355778.9999999907</v>
      </c>
      <c r="K47" s="31">
        <f t="shared" si="4"/>
        <v>6355778.9999999907</v>
      </c>
      <c r="L47" s="14">
        <f>[2]EUCAM_output!$G44</f>
        <v>66.677380510833729</v>
      </c>
      <c r="O47" s="14">
        <f>[2]EUCAM_output!$H44</f>
        <v>66.42629121884238</v>
      </c>
      <c r="P47" s="28"/>
      <c r="Q47" s="19"/>
      <c r="R47" s="14">
        <f>[2]EUCAM_output!$L44</f>
        <v>5.3</v>
      </c>
      <c r="U47" s="14">
        <f>[2]EUCAM_output!$K44</f>
        <v>5.0315209999999997</v>
      </c>
      <c r="V47" s="14">
        <v>5.0315209999999997</v>
      </c>
      <c r="W47" s="14">
        <v>1.9147346125922837E-2</v>
      </c>
      <c r="X47" s="14">
        <v>1.4022415472583205E-3</v>
      </c>
      <c r="Y47" s="14">
        <f>[2]EUCAM_output!$AI44</f>
        <v>-1.213393837904402E-3</v>
      </c>
      <c r="Z47" s="14">
        <f>[2]EUCAM_output!$M44</f>
        <v>1723.0520873304899</v>
      </c>
      <c r="AC47" s="14">
        <f>[2]EUCAM_output!$AL44</f>
        <v>1720.4498009912379</v>
      </c>
      <c r="AD47" s="13">
        <f>[2]EUCAM_output!$T44*10^9</f>
        <v>1080589865531.2001</v>
      </c>
      <c r="AE47" s="30" cm="1">
        <f t="array" aca="1" ref="AE47" ca="1">INDEX('[3]Sheet 1'!$B$12:$M$61,MATCH($A47,'[3]Sheet 1'!$A$12:$A$61,0),MATCH(MID(CELL("filename",A46),FIND("]",CELL("filename",A46))+1,255)&amp;AE$1,'[3]Sheet 1'!$B$9:$M$9&amp;'[3]Sheet 1'!$B$8:$M$8,0))*10^6</f>
        <v>918088900000</v>
      </c>
      <c r="AF47" s="30" cm="1">
        <f t="array" aca="1" ref="AF47" ca="1">INDEX('[3]Sheet 1'!$B$12:$M$61,MATCH($A47,'[3]Sheet 1'!$A$12:$A$61,0),MATCH(MID(CELL("filename",B46),FIND("]",CELL("filename",B46))+1,255)&amp;AF$1,'[3]Sheet 1'!$B$9:$M$9&amp;'[3]Sheet 1'!$B$8:$M$8,0))*10^6</f>
        <v>128182100000</v>
      </c>
      <c r="AG47" s="19">
        <f t="shared" ca="1" si="14"/>
        <v>0.13961839643197951</v>
      </c>
      <c r="AH47" s="31">
        <f t="shared" ca="1" si="15"/>
        <v>150870224226.11453</v>
      </c>
      <c r="AI47" s="31">
        <f t="shared" ca="1" si="5"/>
        <v>10782802229.826004</v>
      </c>
      <c r="AJ47" s="32">
        <v>7598410000</v>
      </c>
      <c r="AK47" s="31">
        <f t="shared" si="6"/>
        <v>9557155055.7377834</v>
      </c>
      <c r="AL47" s="19">
        <f t="shared" ca="1" si="9"/>
        <v>6.3346860553571777E-2</v>
      </c>
      <c r="AM47" s="19">
        <f t="shared" ca="1" si="0"/>
        <v>6.516644757419901E-2</v>
      </c>
      <c r="AN47" s="31">
        <f t="shared" ca="1" si="10"/>
        <v>929719641305.08557</v>
      </c>
      <c r="AO47" s="32">
        <v>56728400000</v>
      </c>
      <c r="AP47" s="31">
        <f t="shared" si="1"/>
        <v>71352047976.341797</v>
      </c>
      <c r="AQ47" s="32">
        <v>44931500000</v>
      </c>
      <c r="AR47" s="31">
        <f t="shared" si="2"/>
        <v>46956946234.779861</v>
      </c>
      <c r="AS47" s="19">
        <f t="shared" ca="1" si="11"/>
        <v>5.0506565795323491E-2</v>
      </c>
      <c r="AT47" s="19">
        <f t="shared" si="8"/>
        <v>20.536549758093798</v>
      </c>
      <c r="BB47" s="13">
        <v>354956867570.36102</v>
      </c>
      <c r="BC47" s="13">
        <f>[2]EUCAM_output!$AG44*10^9</f>
        <v>282208230000</v>
      </c>
      <c r="BD47" s="19">
        <f t="shared" si="21"/>
        <v>2.1637020881704694</v>
      </c>
      <c r="BN47" s="31">
        <f t="shared" ca="1" si="16"/>
        <v>5123080000.0000153</v>
      </c>
      <c r="BO47" s="48" cm="1">
        <f t="array" aca="1" ref="BO47" ca="1">INDEX([1]Sheet1!$C$6:$CY$72,MATCH($A47,[1]Sheet1!$A$6:$A$72,0),MATCH(MID(CELL("filename",A46),FIND("]",CELL("filename",A46))+1,255) &amp; BO$1,[1]Sheet1!$C$1:$CY$1 &amp; [1]Sheet1!$C$3:$CY$3,0))</f>
        <v>1.8153300000000001</v>
      </c>
      <c r="BP47" s="32" cm="1">
        <f t="array" aca="1" ref="BP47" ca="1">INDEX([1]Sheet1!$C$6:$CY$72,MATCH($A47,[1]Sheet1!$A$6:$A$72,0),MATCH(MID(CELL("filename",B46),FIND("]",CELL("filename",B46))+1,255) &amp; BP$1,[1]Sheet1!$C$1:$CY$1 &amp; [1]Sheet1!$C$3:$CY$3,0))</f>
        <v>136448100000.00002</v>
      </c>
      <c r="BQ47" s="32" cm="1">
        <f t="array" aca="1" ref="BQ47" ca="1">INDEX([1]Sheet1!$C$6:$CY$72,MATCH($A47,[1]Sheet1!$A$6:$A$72,0),MATCH(MID(CELL("filename",C46),FIND("]",CELL("filename",C46))+1,255) &amp; BQ$1,[1]Sheet1!$C$1:$CY$1 &amp; [1]Sheet1!$C$3:$CY$3,0))</f>
        <v>37298580000</v>
      </c>
      <c r="BR47" s="39" cm="1">
        <f t="array" aca="1" ref="BR47" ca="1">INDEX([6]Annual!$C$5:$T$30,MATCH($A47,[6]Annual!$B$5:$B$30,0),MATCH(MID(CELL("filename",$F$2),FIND("]",CELL("filename",$F$2))+1,255) &amp; BR$1,[6]Annual!$C$3:$T$3 &amp; [6]Annual!$C$4:$T$4,0))</f>
        <v>30280899999.999996</v>
      </c>
      <c r="BS47" s="39" cm="1">
        <f t="array" aca="1" ref="BS47" ca="1">INDEX([6]Annual!$C$5:$T$30,MATCH($A47,[6]Annual!$B$5:$B$30,0),MATCH(MID(CELL("filename",$F$2),FIND("]",CELL("filename",$F$2))+1,255) &amp; BS$1,[6]Annual!$C$3:$T$3 &amp; [6]Annual!$C$4:$T$4,0))</f>
        <v>6069800000</v>
      </c>
      <c r="BT47" s="39" cm="1">
        <f t="array" aca="1" ref="BT47" ca="1">INDEX([6]Annual!$C$5:$T$30,MATCH($A47,[6]Annual!$B$5:$B$30,0),MATCH(MID(CELL("filename",$F$2),FIND("]",CELL("filename",$F$2))+1,255) &amp; BT$1,[6]Annual!$C$3:$T$3 &amp; [6]Annual!$C$4:$T$4,0))</f>
        <v>966500000</v>
      </c>
      <c r="BU47" s="31">
        <f t="shared" ca="1" si="23"/>
        <v>30265790871.823177</v>
      </c>
      <c r="BV47" s="31">
        <f t="shared" ca="1" si="24"/>
        <v>7032789128.1768227</v>
      </c>
      <c r="BW47" s="32" cm="1">
        <f t="array" aca="1" ref="BW47" ca="1">INDEX([1]Sheet1!$C$6:$CY$72,MATCH($A47,[1]Sheet1!$A$6:$A$72,0),MATCH(MID(CELL("filename",F46),FIND("]",CELL("filename",F46))+1,255) &amp; BW$1,[1]Sheet1!$C$1:$CY$1 &amp; [1]Sheet1!$C$3:$CY$3,0))</f>
        <v>39103670000</v>
      </c>
      <c r="BX47" s="32" cm="1">
        <f t="array" aca="1" ref="BX47" ca="1">INDEX([1]Sheet1!$C$6:$CY$72,MATCH($A47,[1]Sheet1!$A$6:$A$72,0),MATCH(MID(CELL("filename",G46),FIND("]",CELL("filename",G46))+1,255) &amp; BX$1,[1]Sheet1!$C$1:$CY$1 &amp; [1]Sheet1!$C$3:$CY$3,0))</f>
        <v>39000480000</v>
      </c>
      <c r="BY47" s="39" cm="1">
        <f t="array" aca="1" ref="BY47" ca="1">INDEX([4]DATA!$C$18:$N$51,MATCH($A47,[4]DATA!$B$18:$B$51,0),MATCH(MID(CELL("filename",F14),FIND("]",CELL("filename",F14))+1,255) &amp; BY$1,[4]DATA!$C$15:$N$15&amp;[4]DATA!$C$16:$N$16,0)) * 10^6</f>
        <v>20909000000</v>
      </c>
      <c r="BZ47" s="39" cm="1">
        <f t="array" aca="1" ref="BZ47" ca="1">INDEX([4]DATA!$C$18:$N$51,MATCH($A47,[4]DATA!$B$18:$B$51,0),MATCH(MID(CELL("filename",G14),FIND("]",CELL("filename",G14))+1,255) &amp; BZ$1,[4]DATA!$C$15:$N$15&amp;[4]DATA!$C$16:$N$16,0)) * 10^6</f>
        <v>18091000000</v>
      </c>
      <c r="CA47" s="31">
        <f t="shared" ca="1" si="17"/>
        <v>20909257341.538464</v>
      </c>
      <c r="CB47" s="31">
        <f t="shared" ca="1" si="18"/>
        <v>18091222658.461536</v>
      </c>
      <c r="CC47" s="32" cm="1">
        <f t="array" aca="1" ref="CC47" ca="1">INDEX([1]Sheet1!$C$6:$CY$72,MATCH($A47,[1]Sheet1!$A$6:$A$72,0),MATCH(MID(CELL("filename",J46),FIND("]",CELL("filename",J46))+1,255) &amp; CC$1,[1]Sheet1!$C$1:$CY$1 &amp; [1]Sheet1!$C$3:$CY$3,0))</f>
        <v>2177440000</v>
      </c>
      <c r="CD47" s="31">
        <f t="shared" ca="1" si="19"/>
        <v>18867930000.000015</v>
      </c>
      <c r="CE47" s="32" cm="1">
        <f t="array" aca="1" ref="CE47" ca="1">INDEX([1]Sheet1!$C$6:$CY$72,MATCH($A47,[1]Sheet1!$A$6:$A$72,0),MATCH(MID(CELL("filename",L46),FIND("]",CELL("filename",L46))+1,255) &amp; CE$1,[1]Sheet1!$C$1:$CY$1 &amp; [1]Sheet1!$C$3:$CY$3,0))</f>
        <v>140313100000</v>
      </c>
      <c r="CF47" s="31">
        <f t="shared" ca="1" si="12"/>
        <v>131325020000</v>
      </c>
      <c r="CG47" s="32" cm="1">
        <f t="array" aca="1" ref="CG47" ca="1">INDEX([1]Sheet1!$C$6:$CY$72,MATCH($A47,[1]Sheet1!$A$6:$A$72,0),MATCH(MID(CELL("filename",N46),FIND("]",CELL("filename",N46))+1,255) &amp; CG$1,[1]Sheet1!$C$1:$CY$1 &amp; [1]Sheet1!$C$3:$CY$3,0))</f>
        <v>53606100000</v>
      </c>
      <c r="CH47" s="32" cm="1">
        <f t="array" aca="1" ref="CH47" ca="1">INDEX([1]Sheet1!$C$6:$CY$72,MATCH($A47,[1]Sheet1!$A$6:$A$72,0),MATCH(MID(CELL("filename",O46),FIND("]",CELL("filename",O46))+1,255) &amp; CH$1,[1]Sheet1!$C$1:$CY$1 &amp; [1]Sheet1!$C$3:$CY$3,0))</f>
        <v>8572860000</v>
      </c>
      <c r="CI47" s="32" cm="1">
        <f t="array" aca="1" ref="CI47" ca="1">INDEX([1]Sheet1!$C$6:$CY$72,MATCH($A47,[1]Sheet1!$A$6:$A$72,0),MATCH(MID(CELL("filename",P46),FIND("]",CELL("filename",P46))+1,255) &amp; CI$1,[1]Sheet1!$C$1:$CY$1 &amp; [1]Sheet1!$C$3:$CY$3,0))</f>
        <v>4150369999.9999995</v>
      </c>
      <c r="CJ47" s="32" cm="1">
        <f t="array" aca="1" ref="CJ47" ca="1">INDEX([1]Sheet1!$C$6:$CY$72,MATCH($A47,[1]Sheet1!$A$6:$A$72,0),MATCH(MID(CELL("filename",R46),FIND("]",CELL("filename",R46))+1,255) &amp; CJ$1,[1]Sheet1!$C$1:$CY$1 &amp; [1]Sheet1!$C$3:$CY$3,0))</f>
        <v>49243600000</v>
      </c>
      <c r="CK47" s="32" cm="1">
        <f t="array" aca="1" ref="CK47" ca="1">INDEX([1]Sheet1!$C$6:$CY$72,MATCH($A47,[1]Sheet1!$A$6:$A$72,0),MATCH(MID(CELL("filename",S46),FIND("]",CELL("filename",S46))+1,255) &amp; CK$1,[1]Sheet1!$C$1:$CY$1 &amp; [1]Sheet1!$C$3:$CY$3,0))</f>
        <v>8988080000</v>
      </c>
      <c r="CL47" s="31">
        <f t="shared" ca="1" si="13"/>
        <v>15752090000</v>
      </c>
      <c r="DK47" s="31">
        <f t="shared" ca="1" si="20"/>
        <v>185729984618.13</v>
      </c>
      <c r="DL47" s="48" cm="1">
        <f t="array" aca="1" ref="DL47" ca="1">INDEX([1]Sheet1!$C$6:$CY$72,MATCH($A47,[1]Sheet1!$A$6:$A$72,0),MATCH(MID(CELL("filename",AT46),FIND("]",CELL("filename",AT46))+1,255) &amp; DL$1,[1]Sheet1!$C$1:$CY$1 &amp; [1]Sheet1!$C$3:$CY$3,0))</f>
        <v>65.813100000000006</v>
      </c>
      <c r="DM47" s="39" cm="1">
        <f t="array" aca="1" ref="DM47" ca="1">INDEX([5]DATA!$C$18:$T$51,MATCH($A47,[5]DATA!$B$18:$B$51,0),MATCH(MID(CELL("filename",AU14),FIND("]",CELL("filename",AU14))+1,255) &amp; DM$1,[5]DATA!$C$15:$T$15&amp;[5]DATA!$C$16:$T$16,0)) * 10^6</f>
        <v>6646000000</v>
      </c>
      <c r="DN47" s="39" cm="1">
        <f t="array" aca="1" ref="DN47" ca="1">INDEX([5]DATA!$C$18:$T$51,MATCH($A47,[5]DATA!$B$18:$B$51,0),MATCH(MID(CELL("filename",AV14),FIND("]",CELL("filename",AV14))+1,255) &amp; DN$1,[5]DATA!$C$15:$T$15&amp;[5]DATA!$C$16:$T$16,0)) * 10^6</f>
        <v>179084000000</v>
      </c>
      <c r="DQ47" s="48">
        <v>1.3704780000000001</v>
      </c>
      <c r="DR47" s="48" cm="1">
        <f t="array" aca="1" ref="DR47" ca="1">INDEX([1]Sheet1!$C$6:$CY$72,MATCH($A47,[1]Sheet1!$A$6:$A$72,0),MATCH(MID(CELL("filename",AZ46),FIND("]",CELL("filename",AZ46))+1,255) &amp; DR$1,[1]Sheet1!$C$1:$CY$1 &amp; [1]Sheet1!$C$3:$CY$3,0))</f>
        <v>560000000</v>
      </c>
      <c r="DS47" s="48" cm="1">
        <f t="array" aca="1" ref="DS47" ca="1">INDEX([1]Sheet1!$C$6:$CY$72,MATCH($A47,[1]Sheet1!$A$6:$A$72,0),MATCH(MID(CELL("filename",BA46),FIND("]",CELL("filename",BA46))+1,255) &amp; DS$1,[1]Sheet1!$C$1:$CY$1 &amp; [1]Sheet1!$C$3:$CY$3,0))</f>
        <v>4.9574530000000001</v>
      </c>
      <c r="DT47" s="39" cm="1">
        <f t="array" aca="1" ref="DT47" ca="1">INDEX([5]DATA!$C$18:$T$51,MATCH($A47,[5]DATA!$B$18:$B$51,0),MATCH(MID(CELL("filename",BB14),FIND("]",CELL("filename",BB14))+1,255) &amp; DT$1,[5]DATA!$C$15:$T$15&amp;[5]DATA!$C$16:$T$16,0)) * 10^6</f>
        <v>10395000000</v>
      </c>
      <c r="DU47" s="48" cm="1">
        <f t="array" aca="1" ref="DU47" ca="1">INDEX([1]Sheet1!$C$6:$CY$72,MATCH($A47,[1]Sheet1!$A$6:$A$72,0),MATCH(MID(CELL("filename",BC46),FIND("]",CELL("filename",BC46))+1,255) &amp; DU$1,[1]Sheet1!$C$1:$CY$1 &amp; [1]Sheet1!$C$3:$CY$3,0))</f>
        <v>4.28</v>
      </c>
      <c r="DV47" s="17">
        <v>0.5</v>
      </c>
      <c r="DW47" s="14">
        <f>Euro_Area_Data!V44*10^9</f>
        <v>11185188387984.602</v>
      </c>
      <c r="DX47" s="17">
        <v>1</v>
      </c>
      <c r="DY47" s="17">
        <v>0.5</v>
      </c>
      <c r="DZ47" s="48" cm="1">
        <f t="array" aca="1" ref="DZ47" ca="1">INDEX([1]Sheet1!$C$6:$CY$72,MATCH($A47,[1]Sheet1!$A$6:$A$72,0),MATCH(MID(CELL("filename",BH46),FIND("]",CELL("filename",BH46))+1,255) &amp; DZ$1,[1]Sheet1!$C$1:$CY$1 &amp; [1]Sheet1!$C$3:$CY$3,0))</f>
        <v>4.3</v>
      </c>
      <c r="EA47" s="17">
        <v>2</v>
      </c>
      <c r="EB47" s="14">
        <f>SUMPRODUCT(Euro_Area_Data!C44:U44,Euro_Area_Data!Z44:AR44)/SUM(Euro_Area_Data!C44:U44)</f>
        <v>0.84932642384435875</v>
      </c>
      <c r="EC47" s="14">
        <f t="shared" si="22"/>
        <v>2.4755132450007151</v>
      </c>
      <c r="ED47" s="14">
        <f>SUMPRODUCT(Euro_Area_Data!C44:U44,Euro_Area_Data!AW44:BO44)/SUM(Euro_Area_Data!C44:U44)</f>
        <v>2.7691669747040915</v>
      </c>
      <c r="EE47">
        <v>-5</v>
      </c>
      <c r="EH47" s="43">
        <v>0.75</v>
      </c>
      <c r="EI47" s="43">
        <v>0.05</v>
      </c>
      <c r="EJ47" s="43">
        <v>60</v>
      </c>
      <c r="EK47" s="14">
        <f t="shared" si="7"/>
        <v>2.259273104434826</v>
      </c>
      <c r="EN47" s="14">
        <f>[2]EUCAM_output!$AE44</f>
        <v>0.79504935890290696</v>
      </c>
    </row>
    <row r="48" spans="1:144" x14ac:dyDescent="0.3">
      <c r="A48" s="10">
        <v>2008</v>
      </c>
      <c r="B48" s="13">
        <f>[2]EUCAM_output!$E45*10^9</f>
        <v>352858163365.07178</v>
      </c>
      <c r="H48" s="14">
        <f>[2]EUCAM_output!$AK45</f>
        <v>-2.419375097243283E-3</v>
      </c>
      <c r="I48" s="13">
        <f>[2]EUCAM_output!$W45*10^3</f>
        <v>6390972</v>
      </c>
      <c r="K48" s="31">
        <f t="shared" si="4"/>
        <v>6390972</v>
      </c>
      <c r="L48" s="14">
        <f>[2]EUCAM_output!$G45</f>
        <v>66.932969883403288</v>
      </c>
      <c r="O48" s="14">
        <f>[2]EUCAM_output!$H45</f>
        <v>66.747302171720804</v>
      </c>
      <c r="P48" s="28"/>
      <c r="Q48" s="19"/>
      <c r="R48" s="14">
        <f>[2]EUCAM_output!$L45</f>
        <v>4.4000000000000004</v>
      </c>
      <c r="U48" s="14">
        <f>[2]EUCAM_output!$K45</f>
        <v>5.0529489999999999</v>
      </c>
      <c r="V48" s="14">
        <v>5.0529489999999999</v>
      </c>
      <c r="W48" s="14">
        <v>-4.3685868307284936E-3</v>
      </c>
      <c r="X48" s="14">
        <v>2.4891240903093248E-3</v>
      </c>
      <c r="Y48" s="14">
        <f>[2]EUCAM_output!$AI45</f>
        <v>6.8590700180449016E-3</v>
      </c>
      <c r="Z48" s="14">
        <f>[2]EUCAM_output!$M45</f>
        <v>1716.14697330936</v>
      </c>
      <c r="AC48" s="14">
        <f>[2]EUCAM_output!$AL45</f>
        <v>1703.757985299922</v>
      </c>
      <c r="AD48" s="13">
        <f>[2]EUCAM_output!$T45*10^9</f>
        <v>1101506561659.1001</v>
      </c>
      <c r="AE48" s="30" cm="1">
        <f t="array" aca="1" ref="AE48" ca="1">INDEX('[3]Sheet 1'!$B$12:$M$61,MATCH($A48,'[3]Sheet 1'!$A$12:$A$61,0),MATCH(MID(CELL("filename",A47),FIND("]",CELL("filename",A47))+1,255)&amp;AE$1,'[3]Sheet 1'!$B$9:$M$9&amp;'[3]Sheet 1'!$B$8:$M$8,0))*10^6</f>
        <v>965235800000</v>
      </c>
      <c r="AF48" s="30" cm="1">
        <f t="array" aca="1" ref="AF48" ca="1">INDEX('[3]Sheet 1'!$B$12:$M$61,MATCH($A48,'[3]Sheet 1'!$A$12:$A$61,0),MATCH(MID(CELL("filename",B47),FIND("]",CELL("filename",B47))+1,255)&amp;AF$1,'[3]Sheet 1'!$B$9:$M$9&amp;'[3]Sheet 1'!$B$8:$M$8,0))*10^6</f>
        <v>134233799999.99998</v>
      </c>
      <c r="AG48" s="19">
        <f t="shared" ca="1" si="14"/>
        <v>0.13906840173147328</v>
      </c>
      <c r="AH48" s="31">
        <f t="shared" ca="1" si="15"/>
        <v>153184757026.66156</v>
      </c>
      <c r="AI48" s="31">
        <f t="shared" ca="1" si="5"/>
        <v>11918046211.553024</v>
      </c>
      <c r="AJ48" s="32">
        <v>8010289999.999999</v>
      </c>
      <c r="AK48" s="31">
        <f t="shared" si="6"/>
        <v>9884073727.3290272</v>
      </c>
      <c r="AL48" s="19">
        <f t="shared" ca="1" si="9"/>
        <v>6.4523872473869703E-2</v>
      </c>
      <c r="AM48" s="19">
        <f t="shared" ca="1" si="0"/>
        <v>6.516644757419901E-2</v>
      </c>
      <c r="AN48" s="31">
        <f t="shared" ca="1" si="10"/>
        <v>948321804632.43848</v>
      </c>
      <c r="AO48" s="32">
        <v>59023800000</v>
      </c>
      <c r="AP48" s="31">
        <f t="shared" si="1"/>
        <v>72830770280.117599</v>
      </c>
      <c r="AQ48" s="32">
        <v>46749000000</v>
      </c>
      <c r="AR48" s="31">
        <f t="shared" si="2"/>
        <v>47800549760.572754</v>
      </c>
      <c r="AS48" s="19">
        <f t="shared" ca="1" si="11"/>
        <v>5.0405410407176963E-2</v>
      </c>
      <c r="AT48" s="19">
        <f t="shared" si="8"/>
        <v>20.640239575459649</v>
      </c>
      <c r="BB48" s="13">
        <v>360115471205.263</v>
      </c>
      <c r="BC48" s="13">
        <f>[2]EUCAM_output!$AG45*10^9</f>
        <v>291846200000</v>
      </c>
      <c r="BD48" s="19">
        <f t="shared" si="21"/>
        <v>2.0567209699730582</v>
      </c>
      <c r="BN48" s="31">
        <f t="shared" ca="1" si="16"/>
        <v>4097000000</v>
      </c>
      <c r="BO48" s="48" cm="1">
        <f t="array" aca="1" ref="BO48" ca="1">INDEX([1]Sheet1!$C$6:$CY$72,MATCH($A48,[1]Sheet1!$A$6:$A$72,0),MATCH(MID(CELL("filename",A47),FIND("]",CELL("filename",A47))+1,255) &amp; BO$1,[1]Sheet1!$C$1:$CY$1 &amp; [1]Sheet1!$C$3:$CY$3,0))</f>
        <v>1.4038010000000001</v>
      </c>
      <c r="BP48" s="32" cm="1">
        <f t="array" aca="1" ref="BP48" ca="1">INDEX([1]Sheet1!$C$6:$CY$72,MATCH($A48,[1]Sheet1!$A$6:$A$72,0),MATCH(MID(CELL("filename",B47),FIND("]",CELL("filename",B47))+1,255) &amp; BP$1,[1]Sheet1!$C$1:$CY$1 &amp; [1]Sheet1!$C$3:$CY$3,0))</f>
        <v>142516600000</v>
      </c>
      <c r="BQ48" s="32" cm="1">
        <f t="array" aca="1" ref="BQ48" ca="1">INDEX([1]Sheet1!$C$6:$CY$72,MATCH($A48,[1]Sheet1!$A$6:$A$72,0),MATCH(MID(CELL("filename",C47),FIND("]",CELL("filename",C47))+1,255) &amp; BQ$1,[1]Sheet1!$C$1:$CY$1 &amp; [1]Sheet1!$C$3:$CY$3,0))</f>
        <v>40284800000</v>
      </c>
      <c r="BR48" s="39" cm="1">
        <f t="array" aca="1" ref="BR48" ca="1">INDEX([6]Annual!$C$5:$T$30,MATCH($A48,[6]Annual!$B$5:$B$30,0),MATCH(MID(CELL("filename",$F$2),FIND("]",CELL("filename",$F$2))+1,255) &amp; BR$1,[6]Annual!$C$3:$T$3 &amp; [6]Annual!$C$4:$T$4,0))</f>
        <v>32858600000</v>
      </c>
      <c r="BS48" s="39" cm="1">
        <f t="array" aca="1" ref="BS48" ca="1">INDEX([6]Annual!$C$5:$T$30,MATCH($A48,[6]Annual!$B$5:$B$30,0),MATCH(MID(CELL("filename",$F$2),FIND("]",CELL("filename",$F$2))+1,255) &amp; BS$1,[6]Annual!$C$3:$T$3 &amp; [6]Annual!$C$4:$T$4,0))</f>
        <v>6503900000</v>
      </c>
      <c r="BT48" s="39" cm="1">
        <f t="array" aca="1" ref="BT48" ca="1">INDEX([6]Annual!$C$5:$T$30,MATCH($A48,[6]Annual!$B$5:$B$30,0),MATCH(MID(CELL("filename",$F$2),FIND("]",CELL("filename",$F$2))+1,255) &amp; BT$1,[6]Annual!$C$3:$T$3 &amp; [6]Annual!$C$4:$T$4,0))</f>
        <v>960199999.99999988</v>
      </c>
      <c r="BU48" s="31">
        <f t="shared" ca="1" si="23"/>
        <v>32827715636.105717</v>
      </c>
      <c r="BV48" s="31">
        <f t="shared" ca="1" si="24"/>
        <v>7457084363.8942833</v>
      </c>
      <c r="BW48" s="32" cm="1">
        <f t="array" aca="1" ref="BW48" ca="1">INDEX([1]Sheet1!$C$6:$CY$72,MATCH($A48,[1]Sheet1!$A$6:$A$72,0),MATCH(MID(CELL("filename",F47),FIND("]",CELL("filename",F47))+1,255) &amp; BW$1,[1]Sheet1!$C$1:$CY$1 &amp; [1]Sheet1!$C$3:$CY$3,0))</f>
        <v>40717240000</v>
      </c>
      <c r="BX48" s="32" cm="1">
        <f t="array" aca="1" ref="BX48" ca="1">INDEX([1]Sheet1!$C$6:$CY$72,MATCH($A48,[1]Sheet1!$A$6:$A$72,0),MATCH(MID(CELL("filename",G47),FIND("]",CELL("filename",G47))+1,255) &amp; BX$1,[1]Sheet1!$C$1:$CY$1 &amp; [1]Sheet1!$C$3:$CY$3,0))</f>
        <v>40756800000</v>
      </c>
      <c r="BY48" s="39" cm="1">
        <f t="array" aca="1" ref="BY48" ca="1">INDEX([4]DATA!$C$18:$N$51,MATCH($A48,[4]DATA!$B$18:$B$51,0),MATCH(MID(CELL("filename",F15),FIND("]",CELL("filename",F15))+1,255) &amp; BY$1,[4]DATA!$C$15:$N$15&amp;[4]DATA!$C$16:$N$16,0)) * 10^6</f>
        <v>21902000000</v>
      </c>
      <c r="BZ48" s="39" cm="1">
        <f t="array" aca="1" ref="BZ48" ca="1">INDEX([4]DATA!$C$18:$N$51,MATCH($A48,[4]DATA!$B$18:$B$51,0),MATCH(MID(CELL("filename",G15),FIND("]",CELL("filename",G15))+1,255) &amp; BZ$1,[4]DATA!$C$15:$N$15&amp;[4]DATA!$C$16:$N$16,0)) * 10^6</f>
        <v>18855000000</v>
      </c>
      <c r="CA48" s="31">
        <f t="shared" ca="1" si="17"/>
        <v>21901892523.983612</v>
      </c>
      <c r="CB48" s="31">
        <f t="shared" ca="1" si="18"/>
        <v>18854907476.016388</v>
      </c>
      <c r="CC48" s="32" cm="1">
        <f t="array" aca="1" ref="CC48" ca="1">INDEX([1]Sheet1!$C$6:$CY$72,MATCH($A48,[1]Sheet1!$A$6:$A$72,0),MATCH(MID(CELL("filename",J47),FIND("]",CELL("filename",J47))+1,255) &amp; CC$1,[1]Sheet1!$C$1:$CY$1 &amp; [1]Sheet1!$C$3:$CY$3,0))</f>
        <v>2160130000</v>
      </c>
      <c r="CD48" s="31">
        <f t="shared" ca="1" si="19"/>
        <v>18597630000</v>
      </c>
      <c r="CE48" s="32" cm="1">
        <f t="array" aca="1" ref="CE48" ca="1">INDEX([1]Sheet1!$C$6:$CY$72,MATCH($A48,[1]Sheet1!$A$6:$A$72,0),MATCH(MID(CELL("filename",L47),FIND("]",CELL("filename",L47))+1,255) &amp; CE$1,[1]Sheet1!$C$1:$CY$1 &amp; [1]Sheet1!$C$3:$CY$3,0))</f>
        <v>147103100000</v>
      </c>
      <c r="CF48" s="31">
        <f t="shared" ca="1" si="12"/>
        <v>138419600000</v>
      </c>
      <c r="CG48" s="32" cm="1">
        <f t="array" aca="1" ref="CG48" ca="1">INDEX([1]Sheet1!$C$6:$CY$72,MATCH($A48,[1]Sheet1!$A$6:$A$72,0),MATCH(MID(CELL("filename",N47),FIND("]",CELL("filename",N47))+1,255) &amp; CG$1,[1]Sheet1!$C$1:$CY$1 &amp; [1]Sheet1!$C$3:$CY$3,0))</f>
        <v>57057300000</v>
      </c>
      <c r="CH48" s="32" cm="1">
        <f t="array" aca="1" ref="CH48" ca="1">INDEX([1]Sheet1!$C$6:$CY$72,MATCH($A48,[1]Sheet1!$A$6:$A$72,0),MATCH(MID(CELL("filename",O47),FIND("]",CELL("filename",O47))+1,255) &amp; CH$1,[1]Sheet1!$C$1:$CY$1 &amp; [1]Sheet1!$C$3:$CY$3,0))</f>
        <v>9658670000</v>
      </c>
      <c r="CI48" s="32" cm="1">
        <f t="array" aca="1" ref="CI48" ca="1">INDEX([1]Sheet1!$C$6:$CY$72,MATCH($A48,[1]Sheet1!$A$6:$A$72,0),MATCH(MID(CELL("filename",P47),FIND("]",CELL("filename",P47))+1,255) &amp; CI$1,[1]Sheet1!$C$1:$CY$1 &amp; [1]Sheet1!$C$3:$CY$3,0))</f>
        <v>4445710000</v>
      </c>
      <c r="CJ48" s="32" cm="1">
        <f t="array" aca="1" ref="CJ48" ca="1">INDEX([1]Sheet1!$C$6:$CY$72,MATCH($A48,[1]Sheet1!$A$6:$A$72,0),MATCH(MID(CELL("filename",R47),FIND("]",CELL("filename",R47))+1,255) &amp; CJ$1,[1]Sheet1!$C$1:$CY$1 &amp; [1]Sheet1!$C$3:$CY$3,0))</f>
        <v>51510400000</v>
      </c>
      <c r="CK48" s="32" cm="1">
        <f t="array" aca="1" ref="CK48" ca="1">INDEX([1]Sheet1!$C$6:$CY$72,MATCH($A48,[1]Sheet1!$A$6:$A$72,0),MATCH(MID(CELL("filename",S47),FIND("]",CELL("filename",S47))+1,255) &amp; CK$1,[1]Sheet1!$C$1:$CY$1 &amp; [1]Sheet1!$C$3:$CY$3,0))</f>
        <v>8683500000</v>
      </c>
      <c r="CL48" s="31">
        <f t="shared" ca="1" si="13"/>
        <v>15747520000</v>
      </c>
      <c r="DK48" s="31">
        <f t="shared" ca="1" si="20"/>
        <v>202914825936</v>
      </c>
      <c r="DL48" s="48" cm="1">
        <f t="array" aca="1" ref="DL48" ca="1">INDEX([1]Sheet1!$C$6:$CY$72,MATCH($A48,[1]Sheet1!$A$6:$A$72,0),MATCH(MID(CELL("filename",AT47),FIND("]",CELL("filename",AT47))+1,255) &amp; DL$1,[1]Sheet1!$C$1:$CY$1 &amp; [1]Sheet1!$C$3:$CY$3,0))</f>
        <v>69.528000000000006</v>
      </c>
      <c r="DM48" s="39" cm="1">
        <f t="array" aca="1" ref="DM48" ca="1">INDEX([5]DATA!$C$18:$T$51,MATCH($A48,[5]DATA!$B$18:$B$51,0),MATCH(MID(CELL("filename",AU15),FIND("]",CELL("filename",AU15))+1,255) &amp; DM$1,[5]DATA!$C$15:$T$15&amp;[5]DATA!$C$16:$T$16,0)) * 10^6</f>
        <v>12625000000</v>
      </c>
      <c r="DN48" s="39" cm="1">
        <f t="array" aca="1" ref="DN48" ca="1">INDEX([5]DATA!$C$18:$T$51,MATCH($A48,[5]DATA!$B$18:$B$51,0),MATCH(MID(CELL("filename",AV15),FIND("]",CELL("filename",AV15))+1,255) &amp; DN$1,[5]DATA!$C$15:$T$15&amp;[5]DATA!$C$16:$T$16,0)) * 10^6</f>
        <v>190290000000</v>
      </c>
      <c r="DQ48" s="48">
        <v>1.470755</v>
      </c>
      <c r="DR48" s="48" cm="1">
        <f t="array" aca="1" ref="DR48" ca="1">INDEX([1]Sheet1!$C$6:$CY$72,MATCH($A48,[1]Sheet1!$A$6:$A$72,0),MATCH(MID(CELL("filename",AZ47),FIND("]",CELL("filename",AZ47))+1,255) &amp; DR$1,[1]Sheet1!$C$1:$CY$1 &amp; [1]Sheet1!$C$3:$CY$3,0))</f>
        <v>12600000000</v>
      </c>
      <c r="DS48" s="48" cm="1">
        <f t="array" aca="1" ref="DS48" ca="1">INDEX([1]Sheet1!$C$6:$CY$72,MATCH($A48,[1]Sheet1!$A$6:$A$72,0),MATCH(MID(CELL("filename",BA47),FIND("]",CELL("filename",BA47))+1,255) &amp; DS$1,[1]Sheet1!$C$1:$CY$1 &amp; [1]Sheet1!$C$3:$CY$3,0))</f>
        <v>4.6753349999999996</v>
      </c>
      <c r="DT48" s="39" cm="1">
        <f t="array" aca="1" ref="DT48" ca="1">INDEX([5]DATA!$C$18:$T$51,MATCH($A48,[5]DATA!$B$18:$B$51,0),MATCH(MID(CELL("filename",BB15),FIND("]",CELL("filename",BB15))+1,255) &amp; DT$1,[5]DATA!$C$15:$T$15&amp;[5]DATA!$C$16:$T$16,0)) * 10^6</f>
        <v>25929000000</v>
      </c>
      <c r="DU48" s="48" cm="1">
        <f t="array" aca="1" ref="DU48" ca="1">INDEX([1]Sheet1!$C$6:$CY$72,MATCH($A48,[1]Sheet1!$A$6:$A$72,0),MATCH(MID(CELL("filename",BC47),FIND("]",CELL("filename",BC47))+1,255) &amp; DU$1,[1]Sheet1!$C$1:$CY$1 &amp; [1]Sheet1!$C$3:$CY$3,0))</f>
        <v>4.63</v>
      </c>
      <c r="DV48" s="17">
        <v>0.5</v>
      </c>
      <c r="DW48" s="14">
        <f>Euro_Area_Data!V45*10^9</f>
        <v>11232956449677.641</v>
      </c>
      <c r="DX48" s="17">
        <v>1</v>
      </c>
      <c r="DY48" s="17">
        <v>0.5</v>
      </c>
      <c r="DZ48" s="48" cm="1">
        <f t="array" aca="1" ref="DZ48" ca="1">INDEX([1]Sheet1!$C$6:$CY$72,MATCH($A48,[1]Sheet1!$A$6:$A$72,0),MATCH(MID(CELL("filename",BH47),FIND("]",CELL("filename",BH47))+1,255) &amp; DZ$1,[1]Sheet1!$C$1:$CY$1 &amp; [1]Sheet1!$C$3:$CY$3,0))</f>
        <v>4.3600000000000003</v>
      </c>
      <c r="EA48" s="17">
        <v>2</v>
      </c>
      <c r="EB48" s="14">
        <f>SUMPRODUCT(Euro_Area_Data!C45:U45,Euro_Area_Data!Z45:AR45)/SUM(Euro_Area_Data!C45:U45)</f>
        <v>0.8671633194039815</v>
      </c>
      <c r="EC48" s="14">
        <f t="shared" si="22"/>
        <v>2.1001225275538364</v>
      </c>
      <c r="ED48" s="14">
        <f>SUMPRODUCT(Euro_Area_Data!C45:U45,Euro_Area_Data!AW45:BO45)/SUM(Euro_Area_Data!C45:U45)</f>
        <v>1.6472343876796398</v>
      </c>
      <c r="EE48">
        <v>-5</v>
      </c>
      <c r="EH48" s="43">
        <v>0.75</v>
      </c>
      <c r="EI48" s="43">
        <v>0.05</v>
      </c>
      <c r="EJ48" s="43">
        <v>60</v>
      </c>
      <c r="EK48" s="14">
        <f t="shared" si="7"/>
        <v>1.9337898485088469</v>
      </c>
      <c r="EN48" s="14">
        <f>[2]EUCAM_output!$AE45</f>
        <v>0.81042394269600604</v>
      </c>
    </row>
    <row r="49" spans="1:144" x14ac:dyDescent="0.3">
      <c r="A49" s="10">
        <v>2009</v>
      </c>
      <c r="B49" s="13">
        <f>[2]EUCAM_output!$E46*10^9</f>
        <v>356255757036.00836</v>
      </c>
      <c r="H49" s="14">
        <f>[2]EUCAM_output!$AK46</f>
        <v>-8.1001013229940619E-2</v>
      </c>
      <c r="I49" s="13">
        <f>[2]EUCAM_output!$W46*10^3</f>
        <v>6423371.4999999898</v>
      </c>
      <c r="K49" s="31">
        <f t="shared" si="4"/>
        <v>6423371.4999999898</v>
      </c>
      <c r="L49" s="14">
        <f>[2]EUCAM_output!$G46</f>
        <v>67.150888087714137</v>
      </c>
      <c r="O49" s="14">
        <f>[2]EUCAM_output!$H46</f>
        <v>67.027578028259171</v>
      </c>
      <c r="P49" s="28"/>
      <c r="Q49" s="19"/>
      <c r="R49" s="14">
        <f>[2]EUCAM_output!$L46</f>
        <v>5.7</v>
      </c>
      <c r="U49" s="14">
        <f>[2]EUCAM_output!$K46</f>
        <v>5.1160610000000002</v>
      </c>
      <c r="V49" s="14">
        <v>5.1160610000000002</v>
      </c>
      <c r="W49" s="14">
        <v>-3.0657347998100826E-2</v>
      </c>
      <c r="X49" s="14">
        <v>-1.1667110250037638E-2</v>
      </c>
      <c r="Y49" s="14">
        <f>[2]EUCAM_output!$AI46</f>
        <v>-2.4145530076086202E-2</v>
      </c>
      <c r="Z49" s="14">
        <f>[2]EUCAM_output!$M46</f>
        <v>1669.5377222808099</v>
      </c>
      <c r="AC49" s="14">
        <f>[2]EUCAM_output!$AL46</f>
        <v>1686.7568443308021</v>
      </c>
      <c r="AD49" s="13">
        <f>[2]EUCAM_output!$T46*10^9</f>
        <v>1115436749048.3301</v>
      </c>
      <c r="AE49" s="30" cm="1">
        <f t="array" aca="1" ref="AE49" ca="1">INDEX('[3]Sheet 1'!$B$12:$M$61,MATCH($A49,'[3]Sheet 1'!$A$12:$A$61,0),MATCH(MID(CELL("filename",A48),FIND("]",CELL("filename",A48))+1,255)&amp;AE$1,'[3]Sheet 1'!$B$9:$M$9&amp;'[3]Sheet 1'!$B$8:$M$8,0))*10^6</f>
        <v>998938000000</v>
      </c>
      <c r="AF49" s="30" cm="1">
        <f t="array" aca="1" ref="AF49" ca="1">INDEX('[3]Sheet 1'!$B$12:$M$61,MATCH($A49,'[3]Sheet 1'!$A$12:$A$61,0),MATCH(MID(CELL("filename",B48),FIND("]",CELL("filename",B48))+1,255)&amp;AF$1,'[3]Sheet 1'!$B$9:$M$9&amp;'[3]Sheet 1'!$B$8:$M$8,0))*10^6</f>
        <v>139264000000</v>
      </c>
      <c r="AG49" s="19">
        <f t="shared" ca="1" si="14"/>
        <v>0.13941205560305045</v>
      </c>
      <c r="AH49" s="31">
        <f t="shared" ca="1" si="15"/>
        <v>155505330080.01163</v>
      </c>
      <c r="AI49" s="31">
        <f t="shared" ca="1" si="5"/>
        <v>11893362367.29496</v>
      </c>
      <c r="AJ49" s="32">
        <v>8323350000</v>
      </c>
      <c r="AK49" s="31">
        <f t="shared" si="6"/>
        <v>10094777414.955305</v>
      </c>
      <c r="AL49" s="19">
        <f t="shared" ca="1" si="9"/>
        <v>6.491595760583431E-2</v>
      </c>
      <c r="AM49" s="19">
        <f t="shared" ca="1" si="0"/>
        <v>6.516644757419901E-2</v>
      </c>
      <c r="AN49" s="31">
        <f t="shared" ca="1" si="10"/>
        <v>959931418968.31848</v>
      </c>
      <c r="AO49" s="32">
        <v>55074000000</v>
      </c>
      <c r="AP49" s="31">
        <f t="shared" si="1"/>
        <v>66795193203.607735</v>
      </c>
      <c r="AQ49" s="32">
        <v>49031300000</v>
      </c>
      <c r="AR49" s="31">
        <f t="shared" si="2"/>
        <v>49371670573.642799</v>
      </c>
      <c r="AS49" s="19">
        <f t="shared" ca="1" si="11"/>
        <v>5.1432497778544174E-2</v>
      </c>
      <c r="AT49" s="19">
        <f t="shared" si="8"/>
        <v>18.749224927432245</v>
      </c>
      <c r="BB49" s="13">
        <v>347200781177.047</v>
      </c>
      <c r="BC49" s="13">
        <f>[2]EUCAM_output!$AG46*10^9</f>
        <v>286274130000</v>
      </c>
      <c r="BD49" s="19">
        <f t="shared" si="21"/>
        <v>-2.5417065352984984</v>
      </c>
      <c r="BN49" s="31">
        <f t="shared" ca="1" si="16"/>
        <v>-6214010000</v>
      </c>
      <c r="BO49" s="48" cm="1">
        <f t="array" aca="1" ref="BO49" ca="1">INDEX([1]Sheet1!$C$6:$CY$72,MATCH($A49,[1]Sheet1!$A$6:$A$72,0),MATCH(MID(CELL("filename",A48),FIND("]",CELL("filename",A48))+1,255) &amp; BO$1,[1]Sheet1!$C$1:$CY$1 &amp; [1]Sheet1!$C$3:$CY$3,0))</f>
        <v>-2.1706539999999999</v>
      </c>
      <c r="BP49" s="32" cm="1">
        <f t="array" aca="1" ref="BP49" ca="1">INDEX([1]Sheet1!$C$6:$CY$72,MATCH($A49,[1]Sheet1!$A$6:$A$72,0),MATCH(MID(CELL("filename",B48),FIND("]",CELL("filename",B48))+1,255) &amp; BP$1,[1]Sheet1!$C$1:$CY$1 &amp; [1]Sheet1!$C$3:$CY$3,0))</f>
        <v>140893900000</v>
      </c>
      <c r="BQ49" s="32" cm="1">
        <f t="array" aca="1" ref="BQ49" ca="1">INDEX([1]Sheet1!$C$6:$CY$72,MATCH($A49,[1]Sheet1!$A$6:$A$72,0),MATCH(MID(CELL("filename",C48),FIND("]",CELL("filename",C48))+1,255) &amp; BQ$1,[1]Sheet1!$C$1:$CY$1 &amp; [1]Sheet1!$C$3:$CY$3,0))</f>
        <v>35916860000</v>
      </c>
      <c r="BR49" s="39" cm="1">
        <f t="array" aca="1" ref="BR49" ca="1">INDEX([6]Annual!$C$5:$T$30,MATCH($A49,[6]Annual!$B$5:$B$30,0),MATCH(MID(CELL("filename",$F$2),FIND("]",CELL("filename",$F$2))+1,255) &amp; BR$1,[6]Annual!$C$3:$T$3 &amp; [6]Annual!$C$4:$T$4,0))</f>
        <v>30839000000</v>
      </c>
      <c r="BS49" s="39" cm="1">
        <f t="array" aca="1" ref="BS49" ca="1">INDEX([6]Annual!$C$5:$T$30,MATCH($A49,[6]Annual!$B$5:$B$30,0),MATCH(MID(CELL("filename",$F$2),FIND("]",CELL("filename",$F$2))+1,255) &amp; BS$1,[6]Annual!$C$3:$T$3 &amp; [6]Annual!$C$4:$T$4,0))</f>
        <v>4392100000</v>
      </c>
      <c r="BT49" s="39" cm="1">
        <f t="array" aca="1" ref="BT49" ca="1">INDEX([6]Annual!$C$5:$T$30,MATCH($A49,[6]Annual!$B$5:$B$30,0),MATCH(MID(CELL("filename",$F$2),FIND("]",CELL("filename",$F$2))+1,255) &amp; BT$1,[6]Annual!$C$3:$T$3 &amp; [6]Annual!$C$4:$T$4,0))</f>
        <v>694100000</v>
      </c>
      <c r="BU49" s="31">
        <f t="shared" ca="1" si="23"/>
        <v>30831840756.349304</v>
      </c>
      <c r="BV49" s="31">
        <f t="shared" ca="1" si="24"/>
        <v>5085019243.6506958</v>
      </c>
      <c r="BW49" s="32" cm="1">
        <f t="array" aca="1" ref="BW49" ca="1">INDEX([1]Sheet1!$C$6:$CY$72,MATCH($A49,[1]Sheet1!$A$6:$A$72,0),MATCH(MID(CELL("filename",F48),FIND("]",CELL("filename",F48))+1,255) &amp; BW$1,[1]Sheet1!$C$1:$CY$1 &amp; [1]Sheet1!$C$3:$CY$3,0))</f>
        <v>41196770000</v>
      </c>
      <c r="BX49" s="32" cm="1">
        <f t="array" aca="1" ref="BX49" ca="1">INDEX([1]Sheet1!$C$6:$CY$72,MATCH($A49,[1]Sheet1!$A$6:$A$72,0),MATCH(MID(CELL("filename",G48),FIND("]",CELL("filename",G48))+1,255) &amp; BX$1,[1]Sheet1!$C$1:$CY$1 &amp; [1]Sheet1!$C$3:$CY$3,0))</f>
        <v>41266430000</v>
      </c>
      <c r="BY49" s="39" cm="1">
        <f t="array" aca="1" ref="BY49" ca="1">INDEX([4]DATA!$C$18:$N$51,MATCH($A49,[4]DATA!$B$18:$B$51,0),MATCH(MID(CELL("filename",F16),FIND("]",CELL("filename",F16))+1,255) &amp; BY$1,[4]DATA!$C$15:$N$15&amp;[4]DATA!$C$16:$N$16,0)) * 10^6</f>
        <v>22319000000</v>
      </c>
      <c r="BZ49" s="39" cm="1">
        <f t="array" aca="1" ref="BZ49" ca="1">INDEX([4]DATA!$C$18:$N$51,MATCH($A49,[4]DATA!$B$18:$B$51,0),MATCH(MID(CELL("filename",G16),FIND("]",CELL("filename",G16))+1,255) &amp; BZ$1,[4]DATA!$C$15:$N$15&amp;[4]DATA!$C$16:$N$16,0)) * 10^6</f>
        <v>18947000000</v>
      </c>
      <c r="CA49" s="31">
        <f t="shared" ca="1" si="17"/>
        <v>22319232568.458294</v>
      </c>
      <c r="CB49" s="31">
        <f t="shared" ca="1" si="18"/>
        <v>18947197431.541706</v>
      </c>
      <c r="CC49" s="32" cm="1">
        <f t="array" aca="1" ref="CC49" ca="1">INDEX([1]Sheet1!$C$6:$CY$72,MATCH($A49,[1]Sheet1!$A$6:$A$72,0),MATCH(MID(CELL("filename",J48),FIND("]",CELL("filename",J48))+1,255) &amp; CC$1,[1]Sheet1!$C$1:$CY$1 &amp; [1]Sheet1!$C$3:$CY$3,0))</f>
        <v>2129400000</v>
      </c>
      <c r="CD49" s="31">
        <f t="shared" ca="1" si="19"/>
        <v>20384440000</v>
      </c>
      <c r="CE49" s="32" cm="1">
        <f t="array" aca="1" ref="CE49" ca="1">INDEX([1]Sheet1!$C$6:$CY$72,MATCH($A49,[1]Sheet1!$A$6:$A$72,0),MATCH(MID(CELL("filename",L48),FIND("]",CELL("filename",L48))+1,255) &amp; CE$1,[1]Sheet1!$C$1:$CY$1 &amp; [1]Sheet1!$C$3:$CY$3,0))</f>
        <v>156298200000</v>
      </c>
      <c r="CF49" s="31">
        <f t="shared" ca="1" si="12"/>
        <v>147107910000</v>
      </c>
      <c r="CG49" s="32" cm="1">
        <f t="array" aca="1" ref="CG49" ca="1">INDEX([1]Sheet1!$C$6:$CY$72,MATCH($A49,[1]Sheet1!$A$6:$A$72,0),MATCH(MID(CELL("filename",N48),FIND("]",CELL("filename",N48))+1,255) &amp; CG$1,[1]Sheet1!$C$1:$CY$1 &amp; [1]Sheet1!$C$3:$CY$3,0))</f>
        <v>59668000000</v>
      </c>
      <c r="CH49" s="32" cm="1">
        <f t="array" aca="1" ref="CH49" ca="1">INDEX([1]Sheet1!$C$6:$CY$72,MATCH($A49,[1]Sheet1!$A$6:$A$72,0),MATCH(MID(CELL("filename",O48),FIND("]",CELL("filename",O48))+1,255) &amp; CH$1,[1]Sheet1!$C$1:$CY$1 &amp; [1]Sheet1!$C$3:$CY$3,0))</f>
        <v>9806320000</v>
      </c>
      <c r="CI49" s="32" cm="1">
        <f t="array" aca="1" ref="CI49" ca="1">INDEX([1]Sheet1!$C$6:$CY$72,MATCH($A49,[1]Sheet1!$A$6:$A$72,0),MATCH(MID(CELL("filename",P48),FIND("]",CELL("filename",P48))+1,255) &amp; CI$1,[1]Sheet1!$C$1:$CY$1 &amp; [1]Sheet1!$C$3:$CY$3,0))</f>
        <v>4466130000</v>
      </c>
      <c r="CJ49" s="32" cm="1">
        <f t="array" aca="1" ref="CJ49" ca="1">INDEX([1]Sheet1!$C$6:$CY$72,MATCH($A49,[1]Sheet1!$A$6:$A$72,0),MATCH(MID(CELL("filename",R48),FIND("]",CELL("filename",R48))+1,255) &amp; CJ$1,[1]Sheet1!$C$1:$CY$1 &amp; [1]Sheet1!$C$3:$CY$3,0))</f>
        <v>54683800000</v>
      </c>
      <c r="CK49" s="32" cm="1">
        <f t="array" aca="1" ref="CK49" ca="1">INDEX([1]Sheet1!$C$6:$CY$72,MATCH($A49,[1]Sheet1!$A$6:$A$72,0),MATCH(MID(CELL("filename",S48),FIND("]",CELL("filename",S48))+1,255) &amp; CK$1,[1]Sheet1!$C$1:$CY$1 &amp; [1]Sheet1!$C$3:$CY$3,0))</f>
        <v>9190290000</v>
      </c>
      <c r="CL49" s="31">
        <f t="shared" ca="1" si="13"/>
        <v>18483660000</v>
      </c>
      <c r="DK49" s="31">
        <f t="shared" ca="1" si="20"/>
        <v>231172658005.86002</v>
      </c>
      <c r="DL49" s="48" cm="1">
        <f t="array" aca="1" ref="DL49" ca="1">INDEX([1]Sheet1!$C$6:$CY$72,MATCH($A49,[1]Sheet1!$A$6:$A$72,0),MATCH(MID(CELL("filename",AT48),FIND("]",CELL("filename",AT48))+1,255) &amp; DL$1,[1]Sheet1!$C$1:$CY$1 &amp; [1]Sheet1!$C$3:$CY$3,0))</f>
        <v>80.752200000000002</v>
      </c>
      <c r="DM49" s="39" cm="1">
        <f t="array" aca="1" ref="DM49" ca="1">INDEX([5]DATA!$C$18:$T$51,MATCH($A49,[5]DATA!$B$18:$B$51,0),MATCH(MID(CELL("filename",AU16),FIND("]",CELL("filename",AU16))+1,255) &amp; DM$1,[5]DATA!$C$15:$T$15&amp;[5]DATA!$C$16:$T$16,0)) * 10^6</f>
        <v>12350000000</v>
      </c>
      <c r="DN49" s="39" cm="1">
        <f t="array" aca="1" ref="DN49" ca="1">INDEX([5]DATA!$C$18:$T$51,MATCH($A49,[5]DATA!$B$18:$B$51,0),MATCH(MID(CELL("filename",AV16),FIND("]",CELL("filename",AV16))+1,255) &amp; DN$1,[5]DATA!$C$15:$T$15&amp;[5]DATA!$C$16:$T$16,0)) * 10^6</f>
        <v>218822000000</v>
      </c>
      <c r="DQ49" s="48">
        <v>1.394782</v>
      </c>
      <c r="DR49" s="48" cm="1">
        <f t="array" aca="1" ref="DR49" ca="1">INDEX([1]Sheet1!$C$6:$CY$72,MATCH($A49,[1]Sheet1!$A$6:$A$72,0),MATCH(MID(CELL("filename",AZ48),FIND("]",CELL("filename",AZ48))+1,255) &amp; DR$1,[1]Sheet1!$C$1:$CY$1 &amp; [1]Sheet1!$C$3:$CY$3,0))</f>
        <v>12850000000</v>
      </c>
      <c r="DS49" s="48" cm="1">
        <f t="array" aca="1" ref="DS49" ca="1">INDEX([1]Sheet1!$C$6:$CY$72,MATCH($A49,[1]Sheet1!$A$6:$A$72,0),MATCH(MID(CELL("filename",BA48),FIND("]",CELL("filename",BA48))+1,255) &amp; DS$1,[1]Sheet1!$C$1:$CY$1 &amp; [1]Sheet1!$C$3:$CY$3,0))</f>
        <v>4.5291399999999999</v>
      </c>
      <c r="DT49" s="39" cm="1">
        <f t="array" aca="1" ref="DT49" ca="1">INDEX([5]DATA!$C$18:$T$51,MATCH($A49,[5]DATA!$B$18:$B$51,0),MATCH(MID(CELL("filename",BB16),FIND("]",CELL("filename",BB16))+1,255) &amp; DT$1,[5]DATA!$C$15:$T$15&amp;[5]DATA!$C$16:$T$16,0)) * 10^6</f>
        <v>20148000000</v>
      </c>
      <c r="DU49" s="48" cm="1">
        <f t="array" aca="1" ref="DU49" ca="1">INDEX([1]Sheet1!$C$6:$CY$72,MATCH($A49,[1]Sheet1!$A$6:$A$72,0),MATCH(MID(CELL("filename",BC48),FIND("]",CELL("filename",BC48))+1,255) &amp; DU$1,[1]Sheet1!$C$1:$CY$1 &amp; [1]Sheet1!$C$3:$CY$3,0))</f>
        <v>1.22</v>
      </c>
      <c r="DV49" s="17">
        <v>0.5</v>
      </c>
      <c r="DW49" s="14">
        <f>Euro_Area_Data!V46*10^9</f>
        <v>10728705777926.793</v>
      </c>
      <c r="DX49" s="17">
        <v>1</v>
      </c>
      <c r="DY49" s="17">
        <v>0.5</v>
      </c>
      <c r="DZ49" s="48" cm="1">
        <f t="array" aca="1" ref="DZ49" ca="1">INDEX([1]Sheet1!$C$6:$CY$72,MATCH($A49,[1]Sheet1!$A$6:$A$72,0),MATCH(MID(CELL("filename",BH48),FIND("]",CELL("filename",BH48))+1,255) &amp; DZ$1,[1]Sheet1!$C$1:$CY$1 &amp; [1]Sheet1!$C$3:$CY$3,0))</f>
        <v>3.94</v>
      </c>
      <c r="EA49" s="17">
        <v>2</v>
      </c>
      <c r="EB49" s="14">
        <f>SUMPRODUCT(Euro_Area_Data!C46:U46,Euro_Area_Data!Z46:AR46)/SUM(Euro_Area_Data!C46:U46)</f>
        <v>0.87617213434986818</v>
      </c>
      <c r="EC49" s="14">
        <f t="shared" si="22"/>
        <v>1.0388833042521466</v>
      </c>
      <c r="ED49" s="14">
        <f>SUMPRODUCT(Euro_Area_Data!C46:U46,Euro_Area_Data!AW46:BO46)/SUM(Euro_Area_Data!C46:U46)</f>
        <v>-3.6561981952120592</v>
      </c>
      <c r="EE49">
        <v>-5</v>
      </c>
      <c r="EH49" s="43">
        <v>0.75</v>
      </c>
      <c r="EI49" s="43">
        <v>0.05</v>
      </c>
      <c r="EJ49" s="43">
        <v>60</v>
      </c>
      <c r="EK49" s="14">
        <f t="shared" si="7"/>
        <v>1.7393940714006768</v>
      </c>
      <c r="EN49" s="14">
        <f>[2]EUCAM_output!$AE46</f>
        <v>0.82452040870847199</v>
      </c>
    </row>
    <row r="50" spans="1:144" x14ac:dyDescent="0.3">
      <c r="A50" s="10">
        <v>2010</v>
      </c>
      <c r="B50" s="13">
        <f>[2]EUCAM_output!$E47*10^9</f>
        <v>358996990638.3067</v>
      </c>
      <c r="H50" s="14">
        <f>[2]EUCAM_output!$AK47</f>
        <v>-1.6137451138028659E-2</v>
      </c>
      <c r="I50" s="13">
        <f>[2]EUCAM_output!$W47*10^3</f>
        <v>6452508.5</v>
      </c>
      <c r="K50" s="31">
        <f t="shared" si="4"/>
        <v>6452508.5</v>
      </c>
      <c r="L50" s="14">
        <f>[2]EUCAM_output!$G47</f>
        <v>66.997624662723467</v>
      </c>
      <c r="O50" s="14">
        <f>[2]EUCAM_output!$H47</f>
        <v>67.291530108556373</v>
      </c>
      <c r="P50" s="28"/>
      <c r="Q50" s="19"/>
      <c r="R50" s="14">
        <f>[2]EUCAM_output!$L47</f>
        <v>5.2</v>
      </c>
      <c r="U50" s="14">
        <f>[2]EUCAM_output!$K47</f>
        <v>5.1645269999999996</v>
      </c>
      <c r="V50" s="14">
        <v>5.1645269999999996</v>
      </c>
      <c r="W50" s="14">
        <v>1.0453329957049506E-2</v>
      </c>
      <c r="X50" s="14">
        <v>-3.3060679258190007E-3</v>
      </c>
      <c r="Y50" s="14">
        <f>[2]EUCAM_output!$AI47</f>
        <v>-1.5592727678802E-3</v>
      </c>
      <c r="Z50" s="14">
        <f>[2]EUCAM_output!$M47</f>
        <v>1662.86659118692</v>
      </c>
      <c r="AC50" s="14">
        <f>[2]EUCAM_output!$AL47</f>
        <v>1671.281373305156</v>
      </c>
      <c r="AD50" s="13">
        <f>[2]EUCAM_output!$T47*10^9</f>
        <v>1126623027885.5701</v>
      </c>
      <c r="AE50" s="30" cm="1">
        <f t="array" aca="1" ref="AE50" ca="1">INDEX('[3]Sheet 1'!$B$12:$M$61,MATCH($A50,'[3]Sheet 1'!$A$12:$A$61,0),MATCH(MID(CELL("filename",A49),FIND("]",CELL("filename",A49))+1,255)&amp;AE$1,'[3]Sheet 1'!$B$9:$M$9&amp;'[3]Sheet 1'!$B$8:$M$8,0))*10^6</f>
        <v>1036044200000</v>
      </c>
      <c r="AF50" s="30" cm="1">
        <f t="array" aca="1" ref="AF50" ca="1">INDEX('[3]Sheet 1'!$B$12:$M$61,MATCH($A50,'[3]Sheet 1'!$A$12:$A$61,0),MATCH(MID(CELL("filename",B49),FIND("]",CELL("filename",B49))+1,255)&amp;AF$1,'[3]Sheet 1'!$B$9:$M$9&amp;'[3]Sheet 1'!$B$8:$M$8,0))*10^6</f>
        <v>144668900000</v>
      </c>
      <c r="AG50" s="19">
        <f t="shared" ca="1" si="14"/>
        <v>0.13963583793046666</v>
      </c>
      <c r="AH50" s="31">
        <f t="shared" ca="1" si="15"/>
        <v>157316950530.5611</v>
      </c>
      <c r="AI50" s="31">
        <f t="shared" ca="1" si="5"/>
        <v>11629032996.095118</v>
      </c>
      <c r="AJ50" s="32">
        <v>8664320000</v>
      </c>
      <c r="AK50" s="31">
        <f t="shared" si="6"/>
        <v>10415477532.058298</v>
      </c>
      <c r="AL50" s="19">
        <f t="shared" ca="1" si="9"/>
        <v>6.6206963057264076E-2</v>
      </c>
      <c r="AM50" s="19">
        <f t="shared" ca="1" si="0"/>
        <v>6.516644757419901E-2</v>
      </c>
      <c r="AN50" s="31">
        <f t="shared" ca="1" si="10"/>
        <v>969306077355.00903</v>
      </c>
      <c r="AO50" s="32">
        <v>54609000000</v>
      </c>
      <c r="AP50" s="31">
        <f t="shared" si="1"/>
        <v>65646099468.645157</v>
      </c>
      <c r="AQ50" s="32">
        <v>51708400000</v>
      </c>
      <c r="AR50" s="31">
        <f t="shared" si="2"/>
        <v>51743777714.595024</v>
      </c>
      <c r="AS50" s="19">
        <f t="shared" ca="1" si="11"/>
        <v>5.3382289581625955E-2</v>
      </c>
      <c r="AT50" s="19">
        <f t="shared" si="8"/>
        <v>18.285974863445109</v>
      </c>
      <c r="BB50" s="13">
        <v>353481579828.888</v>
      </c>
      <c r="BC50" s="13">
        <f>[2]EUCAM_output!$AG47*10^9</f>
        <v>294050610000</v>
      </c>
      <c r="BD50" s="19">
        <f t="shared" si="21"/>
        <v>-1.536339009308169</v>
      </c>
      <c r="BN50" s="31">
        <f t="shared" ca="1" si="16"/>
        <v>-4413300000</v>
      </c>
      <c r="BO50" s="48" cm="1">
        <f t="array" aca="1" ref="BO50" ca="1">INDEX([1]Sheet1!$C$6:$CY$72,MATCH($A50,[1]Sheet1!$A$6:$A$72,0),MATCH(MID(CELL("filename",A49),FIND("]",CELL("filename",A49))+1,255) &amp; BO$1,[1]Sheet1!$C$1:$CY$1 &amp; [1]Sheet1!$C$3:$CY$3,0))</f>
        <v>-1.5008809999999999</v>
      </c>
      <c r="BP50" s="32" cm="1">
        <f t="array" aca="1" ref="BP50" ca="1">INDEX([1]Sheet1!$C$6:$CY$72,MATCH($A50,[1]Sheet1!$A$6:$A$72,0),MATCH(MID(CELL("filename",B49),FIND("]",CELL("filename",B49))+1,255) &amp; BP$1,[1]Sheet1!$C$1:$CY$1 &amp; [1]Sheet1!$C$3:$CY$3,0))</f>
        <v>143769100000</v>
      </c>
      <c r="BQ50" s="32" cm="1">
        <f t="array" aca="1" ref="BQ50" ca="1">INDEX([1]Sheet1!$C$6:$CY$72,MATCH($A50,[1]Sheet1!$A$6:$A$72,0),MATCH(MID(CELL("filename",C49),FIND("]",CELL("filename",C49))+1,255) &amp; BQ$1,[1]Sheet1!$C$1:$CY$1 &amp; [1]Sheet1!$C$3:$CY$3,0))</f>
        <v>37145150000</v>
      </c>
      <c r="BR50" s="39" cm="1">
        <f t="array" aca="1" ref="BR50" ca="1">INDEX([6]Annual!$C$5:$T$30,MATCH($A50,[6]Annual!$B$5:$B$30,0),MATCH(MID(CELL("filename",$F$2),FIND("]",CELL("filename",$F$2))+1,255) &amp; BR$1,[6]Annual!$C$3:$T$3 &amp; [6]Annual!$C$4:$T$4,0))</f>
        <v>31347699999.999996</v>
      </c>
      <c r="BS50" s="39" cm="1">
        <f t="array" aca="1" ref="BS50" ca="1">INDEX([6]Annual!$C$5:$T$30,MATCH($A50,[6]Annual!$B$5:$B$30,0),MATCH(MID(CELL("filename",$F$2),FIND("]",CELL("filename",$F$2))+1,255) &amp; BS$1,[6]Annual!$C$3:$T$3 &amp; [6]Annual!$C$4:$T$4,0))</f>
        <v>4963400000</v>
      </c>
      <c r="BT50" s="39" cm="1">
        <f t="array" aca="1" ref="BT50" ca="1">INDEX([6]Annual!$C$5:$T$30,MATCH($A50,[6]Annual!$B$5:$B$30,0),MATCH(MID(CELL("filename",$F$2),FIND("]",CELL("filename",$F$2))+1,255) &amp; BT$1,[6]Annual!$C$3:$T$3 &amp; [6]Annual!$C$4:$T$4,0))</f>
        <v>808399999.99999988</v>
      </c>
      <c r="BU50" s="31">
        <f t="shared" ca="1" si="23"/>
        <v>31369361620.037983</v>
      </c>
      <c r="BV50" s="31">
        <f t="shared" ca="1" si="24"/>
        <v>5775788379.9620171</v>
      </c>
      <c r="BW50" s="32" cm="1">
        <f t="array" aca="1" ref="BW50" ca="1">INDEX([1]Sheet1!$C$6:$CY$72,MATCH($A50,[1]Sheet1!$A$6:$A$72,0),MATCH(MID(CELL("filename",F49),FIND("]",CELL("filename",F49))+1,255) &amp; BW$1,[1]Sheet1!$C$1:$CY$1 &amp; [1]Sheet1!$C$3:$CY$3,0))</f>
        <v>42474330000</v>
      </c>
      <c r="BX50" s="32" cm="1">
        <f t="array" aca="1" ref="BX50" ca="1">INDEX([1]Sheet1!$C$6:$CY$72,MATCH($A50,[1]Sheet1!$A$6:$A$72,0),MATCH(MID(CELL("filename",G49),FIND("]",CELL("filename",G49))+1,255) &amp; BX$1,[1]Sheet1!$C$1:$CY$1 &amp; [1]Sheet1!$C$3:$CY$3,0))</f>
        <v>42102460000</v>
      </c>
      <c r="BY50" s="39" cm="1">
        <f t="array" aca="1" ref="BY50" ca="1">INDEX([4]DATA!$C$18:$N$51,MATCH($A50,[4]DATA!$B$18:$B$51,0),MATCH(MID(CELL("filename",F17),FIND("]",CELL("filename",F17))+1,255) &amp; BY$1,[4]DATA!$C$15:$N$15&amp;[4]DATA!$C$16:$N$16,0)) * 10^6</f>
        <v>22681000000</v>
      </c>
      <c r="BZ50" s="39" cm="1">
        <f t="array" aca="1" ref="BZ50" ca="1">INDEX([4]DATA!$C$18:$N$51,MATCH($A50,[4]DATA!$B$18:$B$51,0),MATCH(MID(CELL("filename",G17),FIND("]",CELL("filename",G17))+1,255) &amp; BZ$1,[4]DATA!$C$15:$N$15&amp;[4]DATA!$C$16:$N$16,0)) * 10^6</f>
        <v>19421000000</v>
      </c>
      <c r="CA50" s="31">
        <f t="shared" ca="1" si="17"/>
        <v>22681247809.130207</v>
      </c>
      <c r="CB50" s="31">
        <f t="shared" ca="1" si="18"/>
        <v>19421212190.869793</v>
      </c>
      <c r="CC50" s="32" cm="1">
        <f t="array" aca="1" ref="CC50" ca="1">INDEX([1]Sheet1!$C$6:$CY$72,MATCH($A50,[1]Sheet1!$A$6:$A$72,0),MATCH(MID(CELL("filename",J49),FIND("]",CELL("filename",J49))+1,255) &amp; CC$1,[1]Sheet1!$C$1:$CY$1 &amp; [1]Sheet1!$C$3:$CY$3,0))</f>
        <v>2106360000</v>
      </c>
      <c r="CD50" s="31">
        <f t="shared" ca="1" si="19"/>
        <v>19940800000</v>
      </c>
      <c r="CE50" s="32" cm="1">
        <f t="array" aca="1" ref="CE50" ca="1">INDEX([1]Sheet1!$C$6:$CY$72,MATCH($A50,[1]Sheet1!$A$6:$A$72,0),MATCH(MID(CELL("filename",L49),FIND("]",CELL("filename",L49))+1,255) &amp; CE$1,[1]Sheet1!$C$1:$CY$1 &amp; [1]Sheet1!$C$3:$CY$3,0))</f>
        <v>156896500000</v>
      </c>
      <c r="CF50" s="31">
        <f t="shared" ca="1" si="12"/>
        <v>148182400000</v>
      </c>
      <c r="CG50" s="32" cm="1">
        <f t="array" aca="1" ref="CG50" ca="1">INDEX([1]Sheet1!$C$6:$CY$72,MATCH($A50,[1]Sheet1!$A$6:$A$72,0),MATCH(MID(CELL("filename",N49),FIND("]",CELL("filename",N49))+1,255) &amp; CG$1,[1]Sheet1!$C$1:$CY$1 &amp; [1]Sheet1!$C$3:$CY$3,0))</f>
        <v>60872700000</v>
      </c>
      <c r="CH50" s="32" cm="1">
        <f t="array" aca="1" ref="CH50" ca="1">INDEX([1]Sheet1!$C$6:$CY$72,MATCH($A50,[1]Sheet1!$A$6:$A$72,0),MATCH(MID(CELL("filename",O49),FIND("]",CELL("filename",O49))+1,255) &amp; CH$1,[1]Sheet1!$C$1:$CY$1 &amp; [1]Sheet1!$C$3:$CY$3,0))</f>
        <v>9673840000</v>
      </c>
      <c r="CI50" s="32" cm="1">
        <f t="array" aca="1" ref="CI50" ca="1">INDEX([1]Sheet1!$C$6:$CY$72,MATCH($A50,[1]Sheet1!$A$6:$A$72,0),MATCH(MID(CELL("filename",P49),FIND("]",CELL("filename",P49))+1,255) &amp; CI$1,[1]Sheet1!$C$1:$CY$1 &amp; [1]Sheet1!$C$3:$CY$3,0))</f>
        <v>4360780000</v>
      </c>
      <c r="CJ50" s="32" cm="1">
        <f t="array" aca="1" ref="CJ50" ca="1">INDEX([1]Sheet1!$C$6:$CY$72,MATCH($A50,[1]Sheet1!$A$6:$A$72,0),MATCH(MID(CELL("filename",R49),FIND("]",CELL("filename",R49))+1,255) &amp; CJ$1,[1]Sheet1!$C$1:$CY$1 &amp; [1]Sheet1!$C$3:$CY$3,0))</f>
        <v>56577500000</v>
      </c>
      <c r="CK50" s="32" cm="1">
        <f t="array" aca="1" ref="CK50" ca="1">INDEX([1]Sheet1!$C$6:$CY$72,MATCH($A50,[1]Sheet1!$A$6:$A$72,0),MATCH(MID(CELL("filename",S49),FIND("]",CELL("filename",S49))+1,255) &amp; CK$1,[1]Sheet1!$C$1:$CY$1 &amp; [1]Sheet1!$C$3:$CY$3,0))</f>
        <v>8714100000</v>
      </c>
      <c r="CL50" s="31">
        <f t="shared" ca="1" si="13"/>
        <v>16697580000</v>
      </c>
      <c r="DK50" s="31">
        <f t="shared" ca="1" si="20"/>
        <v>245985391340.00998</v>
      </c>
      <c r="DL50" s="48" cm="1">
        <f t="array" aca="1" ref="DL50" ca="1">INDEX([1]Sheet1!$C$6:$CY$72,MATCH($A50,[1]Sheet1!$A$6:$A$72,0),MATCH(MID(CELL("filename",AT49),FIND("]",CELL("filename",AT49))+1,255) &amp; DL$1,[1]Sheet1!$C$1:$CY$1 &amp; [1]Sheet1!$C$3:$CY$3,0))</f>
        <v>83.6541</v>
      </c>
      <c r="DM50" s="39" cm="1">
        <f t="array" aca="1" ref="DM50" ca="1">INDEX([5]DATA!$C$18:$T$51,MATCH($A50,[5]DATA!$B$18:$B$51,0),MATCH(MID(CELL("filename",AU17),FIND("]",CELL("filename",AU17))+1,255) &amp; DM$1,[5]DATA!$C$15:$T$15&amp;[5]DATA!$C$16:$T$16,0)) * 10^6</f>
        <v>12215000000</v>
      </c>
      <c r="DN50" s="39" cm="1">
        <f t="array" aca="1" ref="DN50" ca="1">INDEX([5]DATA!$C$18:$T$51,MATCH($A50,[5]DATA!$B$18:$B$51,0),MATCH(MID(CELL("filename",AV17),FIND("]",CELL("filename",AV17))+1,255) &amp; DN$1,[5]DATA!$C$15:$T$15&amp;[5]DATA!$C$16:$T$16,0)) * 10^6</f>
        <v>233770000000</v>
      </c>
      <c r="DQ50" s="48">
        <v>1.3243529999999999</v>
      </c>
      <c r="DR50" s="48" cm="1">
        <f t="array" aca="1" ref="DR50" ca="1">INDEX([1]Sheet1!$C$6:$CY$72,MATCH($A50,[1]Sheet1!$A$6:$A$72,0),MATCH(MID(CELL("filename",AZ49),FIND("]",CELL("filename",AZ49))+1,255) &amp; DR$1,[1]Sheet1!$C$1:$CY$1 &amp; [1]Sheet1!$C$3:$CY$3,0))</f>
        <v>1690000000</v>
      </c>
      <c r="DS50" s="48" cm="1">
        <f t="array" aca="1" ref="DS50" ca="1">INDEX([1]Sheet1!$C$6:$CY$72,MATCH($A50,[1]Sheet1!$A$6:$A$72,0),MATCH(MID(CELL("filename",BA49),FIND("]",CELL("filename",BA49))+1,255) &amp; DS$1,[1]Sheet1!$C$1:$CY$1 &amp; [1]Sheet1!$C$3:$CY$3,0))</f>
        <v>3.76952</v>
      </c>
      <c r="DT50" s="39" cm="1">
        <f t="array" aca="1" ref="DT50" ca="1">INDEX([5]DATA!$C$18:$T$51,MATCH($A50,[5]DATA!$B$18:$B$51,0),MATCH(MID(CELL("filename",BB17),FIND("]",CELL("filename",BB17))+1,255) &amp; DT$1,[5]DATA!$C$15:$T$15&amp;[5]DATA!$C$16:$T$16,0)) * 10^6</f>
        <v>17652000000</v>
      </c>
      <c r="DU50" s="48" cm="1">
        <f t="array" aca="1" ref="DU50" ca="1">INDEX([1]Sheet1!$C$6:$CY$72,MATCH($A50,[1]Sheet1!$A$6:$A$72,0),MATCH(MID(CELL("filename",BC49),FIND("]",CELL("filename",BC49))+1,255) &amp; DU$1,[1]Sheet1!$C$1:$CY$1 &amp; [1]Sheet1!$C$3:$CY$3,0))</f>
        <v>0.81</v>
      </c>
      <c r="DV50" s="17">
        <v>0.5</v>
      </c>
      <c r="DW50" s="14">
        <f>Euro_Area_Data!V47*10^9</f>
        <v>10958818844873.906</v>
      </c>
      <c r="DX50" s="17">
        <v>1</v>
      </c>
      <c r="DY50" s="17">
        <v>0.5</v>
      </c>
      <c r="DZ50" s="48" cm="1">
        <f t="array" aca="1" ref="DZ50" ca="1">INDEX([1]Sheet1!$C$6:$CY$72,MATCH($A50,[1]Sheet1!$A$6:$A$72,0),MATCH(MID(CELL("filename",BH49),FIND("]",CELL("filename",BH49))+1,255) &amp; DZ$1,[1]Sheet1!$C$1:$CY$1 &amp; [1]Sheet1!$C$3:$CY$3,0))</f>
        <v>3.23</v>
      </c>
      <c r="EA50" s="17">
        <v>2</v>
      </c>
      <c r="EB50" s="14">
        <f>SUMPRODUCT(Euro_Area_Data!C47:U47,Euro_Area_Data!Z47:AR47)/SUM(Euro_Area_Data!C47:U47)</f>
        <v>0.88169303024615153</v>
      </c>
      <c r="EC50" s="14">
        <f t="shared" si="22"/>
        <v>0.63011543963104144</v>
      </c>
      <c r="ED50" s="14">
        <f>SUMPRODUCT(Euro_Area_Data!C47:U47,Euro_Area_Data!AW47:BO47)/SUM(Euro_Area_Data!C47:U47)</f>
        <v>-2.1954247122705648</v>
      </c>
      <c r="EE50">
        <v>-5</v>
      </c>
      <c r="EH50" s="43">
        <v>0.75</v>
      </c>
      <c r="EI50" s="43">
        <v>0.05</v>
      </c>
      <c r="EJ50" s="43">
        <v>60</v>
      </c>
      <c r="EK50" s="14">
        <f t="shared" si="7"/>
        <v>0.8913393649005994</v>
      </c>
      <c r="EN50" s="14">
        <f>[2]EUCAM_output!$AE47</f>
        <v>0.83186968368292991</v>
      </c>
    </row>
    <row r="51" spans="1:144" x14ac:dyDescent="0.3">
      <c r="A51" s="10">
        <v>2011</v>
      </c>
      <c r="B51" s="13">
        <f>[2]EUCAM_output!$E48*10^9</f>
        <v>362263250483.34296</v>
      </c>
      <c r="H51" s="14">
        <f>[2]EUCAM_output!$AK48</f>
        <v>-1.71376371139555E-3</v>
      </c>
      <c r="I51" s="13">
        <f>[2]EUCAM_output!$W48*10^3</f>
        <v>6486372</v>
      </c>
      <c r="K51" s="31">
        <f t="shared" si="4"/>
        <v>6486372</v>
      </c>
      <c r="L51" s="14">
        <f>[2]EUCAM_output!$G48</f>
        <v>67.470587105424272</v>
      </c>
      <c r="O51" s="14">
        <f>[2]EUCAM_output!$H48</f>
        <v>67.575900738656827</v>
      </c>
      <c r="P51" s="28"/>
      <c r="Q51" s="19"/>
      <c r="R51" s="14">
        <f>[2]EUCAM_output!$L48</f>
        <v>4.9000000000000004</v>
      </c>
      <c r="U51" s="14">
        <f>[2]EUCAM_output!$K48</f>
        <v>5.2304789999999999</v>
      </c>
      <c r="V51" s="14">
        <v>5.2304789999999999</v>
      </c>
      <c r="W51" s="14">
        <v>1.351633678398545E-2</v>
      </c>
      <c r="X51" s="14">
        <v>9.2928395188875967E-3</v>
      </c>
      <c r="Y51" s="14">
        <f>[2]EUCAM_output!$AI48</f>
        <v>1.0404400274368401E-2</v>
      </c>
      <c r="Z51" s="14">
        <f>[2]EUCAM_output!$M48</f>
        <v>1669.0017155419901</v>
      </c>
      <c r="AC51" s="14">
        <f>[2]EUCAM_output!$AL48</f>
        <v>1657.444655239266</v>
      </c>
      <c r="AD51" s="13">
        <f>[2]EUCAM_output!$T48*10^9</f>
        <v>1141729614808.3</v>
      </c>
      <c r="AE51" s="30" cm="1">
        <f t="array" aca="1" ref="AE51" ca="1">INDEX('[3]Sheet 1'!$B$12:$M$61,MATCH($A51,'[3]Sheet 1'!$A$12:$A$61,0),MATCH(MID(CELL("filename",A50),FIND("]",CELL("filename",A50))+1,255)&amp;AE$1,'[3]Sheet 1'!$B$9:$M$9&amp;'[3]Sheet 1'!$B$8:$M$8,0))*10^6</f>
        <v>1080872600000.0001</v>
      </c>
      <c r="AF51" s="30" cm="1">
        <f t="array" aca="1" ref="AF51" ca="1">INDEX('[3]Sheet 1'!$B$12:$M$61,MATCH($A51,'[3]Sheet 1'!$A$12:$A$61,0),MATCH(MID(CELL("filename",B50),FIND("]",CELL("filename",B50))+1,255)&amp;AF$1,'[3]Sheet 1'!$B$9:$M$9&amp;'[3]Sheet 1'!$B$8:$M$8,0))*10^6</f>
        <v>149901900000</v>
      </c>
      <c r="AG51" s="19">
        <f t="shared" ca="1" si="14"/>
        <v>0.13868600240213322</v>
      </c>
      <c r="AH51" s="31">
        <f t="shared" ca="1" si="15"/>
        <v>158341916101.89053</v>
      </c>
      <c r="AI51" s="31">
        <f t="shared" ca="1" si="5"/>
        <v>11090245477.212584</v>
      </c>
      <c r="AJ51" s="32">
        <v>8956110000</v>
      </c>
      <c r="AK51" s="31">
        <f t="shared" si="6"/>
        <v>10573804808.508656</v>
      </c>
      <c r="AL51" s="19">
        <f t="shared" ca="1" si="9"/>
        <v>6.6778305257494661E-2</v>
      </c>
      <c r="AM51" s="19">
        <f t="shared" ca="1" si="0"/>
        <v>6.516644757419901E-2</v>
      </c>
      <c r="AN51" s="31">
        <f t="shared" ca="1" si="10"/>
        <v>983387698706.40955</v>
      </c>
      <c r="AO51" s="32">
        <v>60583100000</v>
      </c>
      <c r="AP51" s="31">
        <f t="shared" si="1"/>
        <v>71525905118.892105</v>
      </c>
      <c r="AQ51" s="32">
        <v>53391300000</v>
      </c>
      <c r="AR51" s="31">
        <f t="shared" si="2"/>
        <v>52461283491.26973</v>
      </c>
      <c r="AS51" s="19">
        <f t="shared" ca="1" si="11"/>
        <v>5.3347508373634889E-2</v>
      </c>
      <c r="AT51" s="19">
        <f t="shared" si="8"/>
        <v>19.744179135879779</v>
      </c>
      <c r="BB51" s="13">
        <v>363829635311.974</v>
      </c>
      <c r="BC51" s="13">
        <f>[2]EUCAM_output!$AG48*10^9</f>
        <v>308167050000</v>
      </c>
      <c r="BD51" s="19">
        <f t="shared" si="21"/>
        <v>0.43238855350111355</v>
      </c>
      <c r="BN51" s="31">
        <f t="shared" ca="1" si="16"/>
        <v>1113520000</v>
      </c>
      <c r="BO51" s="48" cm="1">
        <f t="array" aca="1" ref="BO51" ca="1">INDEX([1]Sheet1!$C$6:$CY$72,MATCH($A51,[1]Sheet1!$A$6:$A$72,0),MATCH(MID(CELL("filename",A50),FIND("]",CELL("filename",A50))+1,255) &amp; BO$1,[1]Sheet1!$C$1:$CY$1 &amp; [1]Sheet1!$C$3:$CY$3,0))</f>
        <v>0.36135</v>
      </c>
      <c r="BP51" s="32" cm="1">
        <f t="array" aca="1" ref="BP51" ca="1">INDEX([1]Sheet1!$C$6:$CY$72,MATCH($A51,[1]Sheet1!$A$6:$A$72,0),MATCH(MID(CELL("filename",B50),FIND("]",CELL("filename",B50))+1,255) &amp; BP$1,[1]Sheet1!$C$1:$CY$1 &amp; [1]Sheet1!$C$3:$CY$3,0))</f>
        <v>150567600000</v>
      </c>
      <c r="BQ51" s="32" cm="1">
        <f t="array" aca="1" ref="BQ51" ca="1">INDEX([1]Sheet1!$C$6:$CY$72,MATCH($A51,[1]Sheet1!$A$6:$A$72,0),MATCH(MID(CELL("filename",C50),FIND("]",CELL("filename",C50))+1,255) &amp; BQ$1,[1]Sheet1!$C$1:$CY$1 &amp; [1]Sheet1!$C$3:$CY$3,0))</f>
        <v>39188980000</v>
      </c>
      <c r="BR51" s="39" cm="1">
        <f t="array" aca="1" ref="BR51" ca="1">INDEX([6]Annual!$C$5:$T$30,MATCH($A51,[6]Annual!$B$5:$B$30,0),MATCH(MID(CELL("filename",$F$2),FIND("]",CELL("filename",$F$2))+1,255) &amp; BR$1,[6]Annual!$C$3:$T$3 &amp; [6]Annual!$C$4:$T$4,0))</f>
        <v>32733900000</v>
      </c>
      <c r="BS51" s="39" cm="1">
        <f t="array" aca="1" ref="BS51" ca="1">INDEX([6]Annual!$C$5:$T$30,MATCH($A51,[6]Annual!$B$5:$B$30,0),MATCH(MID(CELL("filename",$F$2),FIND("]",CELL("filename",$F$2))+1,255) &amp; BS$1,[6]Annual!$C$3:$T$3 &amp; [6]Annual!$C$4:$T$4,0))</f>
        <v>5556100000</v>
      </c>
      <c r="BT51" s="39" cm="1">
        <f t="array" aca="1" ref="BT51" ca="1">INDEX([6]Annual!$C$5:$T$30,MATCH($A51,[6]Annual!$B$5:$B$30,0),MATCH(MID(CELL("filename",$F$2),FIND("]",CELL("filename",$F$2))+1,255) &amp; BT$1,[6]Annual!$C$3:$T$3 &amp; [6]Annual!$C$4:$T$4,0))</f>
        <v>890300000</v>
      </c>
      <c r="BU51" s="31">
        <f t="shared" ca="1" si="23"/>
        <v>32741151865.146519</v>
      </c>
      <c r="BV51" s="31">
        <f t="shared" ca="1" si="24"/>
        <v>6447828134.8534813</v>
      </c>
      <c r="BW51" s="32" cm="1">
        <f t="array" aca="1" ref="BW51" ca="1">INDEX([1]Sheet1!$C$6:$CY$72,MATCH($A51,[1]Sheet1!$A$6:$A$72,0),MATCH(MID(CELL("filename",F50),FIND("]",CELL("filename",F50))+1,255) &amp; BW$1,[1]Sheet1!$C$1:$CY$1 &amp; [1]Sheet1!$C$3:$CY$3,0))</f>
        <v>44690520000</v>
      </c>
      <c r="BX51" s="32" cm="1">
        <f t="array" aca="1" ref="BX51" ca="1">INDEX([1]Sheet1!$C$6:$CY$72,MATCH($A51,[1]Sheet1!$A$6:$A$72,0),MATCH(MID(CELL("filename",G50),FIND("]",CELL("filename",G50))+1,255) &amp; BX$1,[1]Sheet1!$C$1:$CY$1 &amp; [1]Sheet1!$C$3:$CY$3,0))</f>
        <v>44036640000</v>
      </c>
      <c r="BY51" s="39" cm="1">
        <f t="array" aca="1" ref="BY51" ca="1">INDEX([4]DATA!$C$18:$N$51,MATCH($A51,[4]DATA!$B$18:$B$51,0),MATCH(MID(CELL("filename",F18),FIND("]",CELL("filename",F18))+1,255) &amp; BY$1,[4]DATA!$C$15:$N$15&amp;[4]DATA!$C$16:$N$16,0)) * 10^6</f>
        <v>23735000000</v>
      </c>
      <c r="BZ51" s="39" cm="1">
        <f t="array" aca="1" ref="BZ51" ca="1">INDEX([4]DATA!$C$18:$N$51,MATCH($A51,[4]DATA!$B$18:$B$51,0),MATCH(MID(CELL("filename",G18),FIND("]",CELL("filename",G18))+1,255) &amp; BZ$1,[4]DATA!$C$15:$N$15&amp;[4]DATA!$C$16:$N$16,0)) * 10^6</f>
        <v>20302000000</v>
      </c>
      <c r="CA51" s="31">
        <f t="shared" ca="1" si="17"/>
        <v>23734805967.708969</v>
      </c>
      <c r="CB51" s="31">
        <f t="shared" ca="1" si="18"/>
        <v>20301834032.291031</v>
      </c>
      <c r="CC51" s="32" cm="1">
        <f t="array" aca="1" ref="CC51" ca="1">INDEX([1]Sheet1!$C$6:$CY$72,MATCH($A51,[1]Sheet1!$A$6:$A$72,0),MATCH(MID(CELL("filename",J50),FIND("]",CELL("filename",J50))+1,255) &amp; CC$1,[1]Sheet1!$C$1:$CY$1 &amp; [1]Sheet1!$C$3:$CY$3,0))</f>
        <v>2071100000</v>
      </c>
      <c r="CD51" s="31">
        <f t="shared" ca="1" si="19"/>
        <v>20580360000</v>
      </c>
      <c r="CE51" s="32" cm="1">
        <f t="array" aca="1" ref="CE51" ca="1">INDEX([1]Sheet1!$C$6:$CY$72,MATCH($A51,[1]Sheet1!$A$6:$A$72,0),MATCH(MID(CELL("filename",L50),FIND("]",CELL("filename",L50))+1,255) &amp; CE$1,[1]Sheet1!$C$1:$CY$1 &amp; [1]Sheet1!$C$3:$CY$3,0))</f>
        <v>158215200000</v>
      </c>
      <c r="CF51" s="31">
        <f t="shared" ca="1" si="12"/>
        <v>149454080000</v>
      </c>
      <c r="CG51" s="32" cm="1">
        <f t="array" aca="1" ref="CG51" ca="1">INDEX([1]Sheet1!$C$6:$CY$72,MATCH($A51,[1]Sheet1!$A$6:$A$72,0),MATCH(MID(CELL("filename",N50),FIND("]",CELL("filename",N50))+1,255) &amp; CG$1,[1]Sheet1!$C$1:$CY$1 &amp; [1]Sheet1!$C$3:$CY$3,0))</f>
        <v>62022000000</v>
      </c>
      <c r="CH51" s="32" cm="1">
        <f t="array" aca="1" ref="CH51" ca="1">INDEX([1]Sheet1!$C$6:$CY$72,MATCH($A51,[1]Sheet1!$A$6:$A$72,0),MATCH(MID(CELL("filename",O50),FIND("]",CELL("filename",O50))+1,255) &amp; CH$1,[1]Sheet1!$C$1:$CY$1 &amp; [1]Sheet1!$C$3:$CY$3,0))</f>
        <v>9393540000</v>
      </c>
      <c r="CI51" s="32" cm="1">
        <f t="array" aca="1" ref="CI51" ca="1">INDEX([1]Sheet1!$C$6:$CY$72,MATCH($A51,[1]Sheet1!$A$6:$A$72,0),MATCH(MID(CELL("filename",P50),FIND("]",CELL("filename",P50))+1,255) &amp; CI$1,[1]Sheet1!$C$1:$CY$1 &amp; [1]Sheet1!$C$3:$CY$3,0))</f>
        <v>4294900000</v>
      </c>
      <c r="CJ51" s="32" cm="1">
        <f t="array" aca="1" ref="CJ51" ca="1">INDEX([1]Sheet1!$C$6:$CY$72,MATCH($A51,[1]Sheet1!$A$6:$A$72,0),MATCH(MID(CELL("filename",R50),FIND("]",CELL("filename",R50))+1,255) &amp; CJ$1,[1]Sheet1!$C$1:$CY$1 &amp; [1]Sheet1!$C$3:$CY$3,0))</f>
        <v>57202600000</v>
      </c>
      <c r="CK51" s="32" cm="1">
        <f t="array" aca="1" ref="CK51" ca="1">INDEX([1]Sheet1!$C$6:$CY$72,MATCH($A51,[1]Sheet1!$A$6:$A$72,0),MATCH(MID(CELL("filename",S50),FIND("]",CELL("filename",S50))+1,255) &amp; CK$1,[1]Sheet1!$C$1:$CY$1 &amp; [1]Sheet1!$C$3:$CY$3,0))</f>
        <v>8761120000</v>
      </c>
      <c r="CL51" s="31">
        <f t="shared" ca="1" si="13"/>
        <v>16541040000</v>
      </c>
      <c r="DK51" s="31">
        <f t="shared" ca="1" si="20"/>
        <v>256876034365.04999</v>
      </c>
      <c r="DL51" s="48" cm="1">
        <f t="array" aca="1" ref="DL51" ca="1">INDEX([1]Sheet1!$C$6:$CY$72,MATCH($A51,[1]Sheet1!$A$6:$A$72,0),MATCH(MID(CELL("filename",AT50),FIND("]",CELL("filename",AT50))+1,255) &amp; DL$1,[1]Sheet1!$C$1:$CY$1 &amp; [1]Sheet1!$C$3:$CY$3,0))</f>
        <v>83.356099999999998</v>
      </c>
      <c r="DM51" s="39" cm="1">
        <f t="array" aca="1" ref="DM51" ca="1">INDEX([5]DATA!$C$18:$T$51,MATCH($A51,[5]DATA!$B$18:$B$51,0),MATCH(MID(CELL("filename",AU18),FIND("]",CELL("filename",AU18))+1,255) &amp; DM$1,[5]DATA!$C$15:$T$15&amp;[5]DATA!$C$16:$T$16,0)) * 10^6</f>
        <v>10736000000</v>
      </c>
      <c r="DN51" s="39" cm="1">
        <f t="array" aca="1" ref="DN51" ca="1">INDEX([5]DATA!$C$18:$T$51,MATCH($A51,[5]DATA!$B$18:$B$51,0),MATCH(MID(CELL("filename",AV18),FIND("]",CELL("filename",AV18))+1,255) &amp; DN$1,[5]DATA!$C$15:$T$15&amp;[5]DATA!$C$16:$T$16,0)) * 10^6</f>
        <v>246140000000</v>
      </c>
      <c r="DQ51" s="48">
        <v>1.3911899999999999</v>
      </c>
      <c r="DR51" s="48" cm="1">
        <f t="array" aca="1" ref="DR51" ca="1">INDEX([1]Sheet1!$C$6:$CY$72,MATCH($A51,[1]Sheet1!$A$6:$A$72,0),MATCH(MID(CELL("filename",AZ50),FIND("]",CELL("filename",AZ50))+1,255) &amp; DR$1,[1]Sheet1!$C$1:$CY$1 &amp; [1]Sheet1!$C$3:$CY$3,0))</f>
        <v>3240000000</v>
      </c>
      <c r="DS51" s="48" cm="1">
        <f t="array" aca="1" ref="DS51" ca="1">INDEX([1]Sheet1!$C$6:$CY$72,MATCH($A51,[1]Sheet1!$A$6:$A$72,0),MATCH(MID(CELL("filename",BA50),FIND("]",CELL("filename",BA50))+1,255) &amp; DS$1,[1]Sheet1!$C$1:$CY$1 &amp; [1]Sheet1!$C$3:$CY$3,0))</f>
        <v>3.561642</v>
      </c>
      <c r="DT51" s="39" cm="1">
        <f t="array" aca="1" ref="DT51" ca="1">INDEX([5]DATA!$C$18:$T$51,MATCH($A51,[5]DATA!$B$18:$B$51,0),MATCH(MID(CELL("filename",BB18),FIND("]",CELL("filename",BB18))+1,255) &amp; DT$1,[5]DATA!$C$15:$T$15&amp;[5]DATA!$C$16:$T$16,0)) * 10^6</f>
        <v>23708000000</v>
      </c>
      <c r="DU51" s="48" cm="1">
        <f t="array" aca="1" ref="DU51" ca="1">INDEX([1]Sheet1!$C$6:$CY$72,MATCH($A51,[1]Sheet1!$A$6:$A$72,0),MATCH(MID(CELL("filename",BC50),FIND("]",CELL("filename",BC50))+1,255) &amp; DU$1,[1]Sheet1!$C$1:$CY$1 &amp; [1]Sheet1!$C$3:$CY$3,0))</f>
        <v>1.39</v>
      </c>
      <c r="DV51" s="17">
        <v>0.5</v>
      </c>
      <c r="DW51" s="14">
        <f>Euro_Area_Data!V48*10^9</f>
        <v>11157241868058.555</v>
      </c>
      <c r="DX51" s="17">
        <v>1</v>
      </c>
      <c r="DY51" s="17">
        <v>0.5</v>
      </c>
      <c r="DZ51" s="48" cm="1">
        <f t="array" aca="1" ref="DZ51" ca="1">INDEX([1]Sheet1!$C$6:$CY$72,MATCH($A51,[1]Sheet1!$A$6:$A$72,0),MATCH(MID(CELL("filename",BH50),FIND("]",CELL("filename",BH50))+1,255) &amp; DZ$1,[1]Sheet1!$C$1:$CY$1 &amp; [1]Sheet1!$C$3:$CY$3,0))</f>
        <v>3.32</v>
      </c>
      <c r="EA51" s="17">
        <v>2</v>
      </c>
      <c r="EB51" s="14">
        <f>SUMPRODUCT(Euro_Area_Data!C48:U48,Euro_Area_Data!Z48:AR48)/SUM(Euro_Area_Data!C48:U48)</f>
        <v>0.89066655129076622</v>
      </c>
      <c r="EC51" s="14">
        <f t="shared" si="22"/>
        <v>1.0177602336393032</v>
      </c>
      <c r="ED51" s="14">
        <f>SUMPRODUCT(Euro_Area_Data!C48:U48,Euro_Area_Data!AW48:BO48)/SUM(Euro_Area_Data!C48:U48)</f>
        <v>-1.1172334916550093</v>
      </c>
      <c r="EE51">
        <v>-5</v>
      </c>
      <c r="EH51" s="43">
        <v>0.75</v>
      </c>
      <c r="EI51" s="43">
        <v>0.05</v>
      </c>
      <c r="EJ51" s="43">
        <v>60</v>
      </c>
      <c r="EK51" s="14">
        <f t="shared" si="7"/>
        <v>1.8199390086474778</v>
      </c>
      <c r="EN51" s="14">
        <f>[2]EUCAM_output!$AE48</f>
        <v>0.84700920455738793</v>
      </c>
    </row>
    <row r="52" spans="1:144" x14ac:dyDescent="0.3">
      <c r="A52" s="10">
        <v>2012</v>
      </c>
      <c r="B52" s="13">
        <f>[2]EUCAM_output!$E49*10^9</f>
        <v>365692482972.46338</v>
      </c>
      <c r="H52" s="14">
        <f>[2]EUCAM_output!$AK49</f>
        <v>-1.7116159806233398E-2</v>
      </c>
      <c r="I52" s="13">
        <f>[2]EUCAM_output!$W49*10^3</f>
        <v>6527459</v>
      </c>
      <c r="K52" s="31">
        <f t="shared" si="4"/>
        <v>6527459</v>
      </c>
      <c r="L52" s="14">
        <f>[2]EUCAM_output!$G49</f>
        <v>67.956348478176992</v>
      </c>
      <c r="O52" s="14">
        <f>[2]EUCAM_output!$H49</f>
        <v>67.888041700021631</v>
      </c>
      <c r="P52" s="28"/>
      <c r="Q52" s="19"/>
      <c r="R52" s="14">
        <f>[2]EUCAM_output!$L49</f>
        <v>5.2</v>
      </c>
      <c r="U52" s="14">
        <f>[2]EUCAM_output!$K49</f>
        <v>5.3167660000000003</v>
      </c>
      <c r="V52" s="14">
        <v>5.3167660000000003</v>
      </c>
      <c r="W52" s="14">
        <v>-4.0575437058292252E-3</v>
      </c>
      <c r="X52" s="14">
        <v>1.1467626049610935E-2</v>
      </c>
      <c r="Y52" s="14">
        <f>[2]EUCAM_output!$AI49</f>
        <v>4.9627234103289024E-3</v>
      </c>
      <c r="Z52" s="14">
        <f>[2]EUCAM_output!$M49</f>
        <v>1644.72877369707</v>
      </c>
      <c r="AC52" s="14">
        <f>[2]EUCAM_output!$AL49</f>
        <v>1644.5182949375881</v>
      </c>
      <c r="AD52" s="13">
        <f>[2]EUCAM_output!$T49*10^9</f>
        <v>1156617173668.7</v>
      </c>
      <c r="AE52" s="30" cm="1">
        <f t="array" aca="1" ref="AE52" ca="1">INDEX('[3]Sheet 1'!$B$12:$M$61,MATCH($A52,'[3]Sheet 1'!$A$12:$A$61,0),MATCH(MID(CELL("filename",A51),FIND("]",CELL("filename",A51))+1,255)&amp;AE$1,'[3]Sheet 1'!$B$9:$M$9&amp;'[3]Sheet 1'!$B$8:$M$8,0))*10^6</f>
        <v>1120395000000</v>
      </c>
      <c r="AF52" s="30" cm="1">
        <f t="array" aca="1" ref="AF52" ca="1">INDEX('[3]Sheet 1'!$B$12:$M$61,MATCH($A52,'[3]Sheet 1'!$A$12:$A$61,0),MATCH(MID(CELL("filename",B51),FIND("]",CELL("filename",B51))+1,255)&amp;AF$1,'[3]Sheet 1'!$B$9:$M$9&amp;'[3]Sheet 1'!$B$8:$M$8,0))*10^6</f>
        <v>153770300000</v>
      </c>
      <c r="AG52" s="19">
        <f t="shared" ca="1" si="14"/>
        <v>0.13724650681232958</v>
      </c>
      <c r="AH52" s="31">
        <f t="shared" ca="1" si="15"/>
        <v>158741666805.17862</v>
      </c>
      <c r="AI52" s="31">
        <f t="shared" ca="1" si="5"/>
        <v>10825975549.374256</v>
      </c>
      <c r="AJ52" s="32">
        <v>9278810000</v>
      </c>
      <c r="AK52" s="31">
        <f t="shared" si="6"/>
        <v>10730349857.105095</v>
      </c>
      <c r="AL52" s="19">
        <f t="shared" ca="1" si="9"/>
        <v>6.7596303308785965E-2</v>
      </c>
      <c r="AM52" s="19">
        <f t="shared" ca="1" si="0"/>
        <v>6.516644757419901E-2</v>
      </c>
      <c r="AN52" s="31">
        <f t="shared" ca="1" si="10"/>
        <v>997875506863.52136</v>
      </c>
      <c r="AO52" s="32">
        <v>63304500000</v>
      </c>
      <c r="AP52" s="31">
        <f t="shared" si="1"/>
        <v>73207602324.986664</v>
      </c>
      <c r="AQ52" s="32">
        <v>54910100000</v>
      </c>
      <c r="AR52" s="31">
        <f t="shared" si="2"/>
        <v>52769666167.431076</v>
      </c>
      <c r="AS52" s="19">
        <f t="shared" ca="1" si="11"/>
        <v>5.2882013642457648E-2</v>
      </c>
      <c r="AT52" s="19">
        <f t="shared" si="8"/>
        <v>20.018897224775383</v>
      </c>
      <c r="BB52" s="13">
        <v>366115388757.23102</v>
      </c>
      <c r="BC52" s="13">
        <f>[2]EUCAM_output!$AG49*10^9</f>
        <v>316589410000</v>
      </c>
      <c r="BD52" s="19">
        <f t="shared" si="21"/>
        <v>0.11564519492720444</v>
      </c>
      <c r="BN52" s="31">
        <f t="shared" ca="1" si="16"/>
        <v>1929590000</v>
      </c>
      <c r="BO52" s="48" cm="1">
        <f t="array" aca="1" ref="BO52" ca="1">INDEX([1]Sheet1!$C$6:$CY$72,MATCH($A52,[1]Sheet1!$A$6:$A$72,0),MATCH(MID(CELL("filename",A51),FIND("]",CELL("filename",A51))+1,255) &amp; BO$1,[1]Sheet1!$C$1:$CY$1 &amp; [1]Sheet1!$C$3:$CY$3,0))</f>
        <v>0.609487</v>
      </c>
      <c r="BP52" s="32" cm="1">
        <f t="array" aca="1" ref="BP52" ca="1">INDEX([1]Sheet1!$C$6:$CY$72,MATCH($A52,[1]Sheet1!$A$6:$A$72,0),MATCH(MID(CELL("filename",B51),FIND("]",CELL("filename",B51))+1,255) &amp; BP$1,[1]Sheet1!$C$1:$CY$1 &amp; [1]Sheet1!$C$3:$CY$3,0))</f>
        <v>156954300000</v>
      </c>
      <c r="BQ52" s="32" cm="1">
        <f t="array" aca="1" ref="BQ52" ca="1">INDEX([1]Sheet1!$C$6:$CY$72,MATCH($A52,[1]Sheet1!$A$6:$A$72,0),MATCH(MID(CELL("filename",C51),FIND("]",CELL("filename",C51))+1,255) &amp; BQ$1,[1]Sheet1!$C$1:$CY$1 &amp; [1]Sheet1!$C$3:$CY$3,0))</f>
        <v>41274060000</v>
      </c>
      <c r="BR52" s="39" cm="1">
        <f t="array" aca="1" ref="BR52" ca="1">INDEX([6]Annual!$C$5:$T$30,MATCH($A52,[6]Annual!$B$5:$B$30,0),MATCH(MID(CELL("filename",$F$2),FIND("]",CELL("filename",$F$2))+1,255) &amp; BR$1,[6]Annual!$C$3:$T$3 &amp; [6]Annual!$C$4:$T$4,0))</f>
        <v>34610100000</v>
      </c>
      <c r="BS52" s="39" cm="1">
        <f t="array" aca="1" ref="BS52" ca="1">INDEX([6]Annual!$C$5:$T$30,MATCH($A52,[6]Annual!$B$5:$B$30,0),MATCH(MID(CELL("filename",$F$2),FIND("]",CELL("filename",$F$2))+1,255) &amp; BS$1,[6]Annual!$C$3:$T$3 &amp; [6]Annual!$C$4:$T$4,0))</f>
        <v>5696400000</v>
      </c>
      <c r="BT52" s="39" cm="1">
        <f t="array" aca="1" ref="BT52" ca="1">INDEX([6]Annual!$C$5:$T$30,MATCH($A52,[6]Annual!$B$5:$B$30,0),MATCH(MID(CELL("filename",$F$2),FIND("]",CELL("filename",$F$2))+1,255) &amp; BT$1,[6]Annual!$C$3:$T$3 &amp; [6]Annual!$C$4:$T$4,0))</f>
        <v>955500000</v>
      </c>
      <c r="BU52" s="31">
        <f t="shared" ca="1" si="23"/>
        <v>34620215791.915077</v>
      </c>
      <c r="BV52" s="31">
        <f t="shared" ca="1" si="24"/>
        <v>6653844208.0849228</v>
      </c>
      <c r="BW52" s="32" cm="1">
        <f t="array" aca="1" ref="BW52" ca="1">INDEX([1]Sheet1!$C$6:$CY$72,MATCH($A52,[1]Sheet1!$A$6:$A$72,0),MATCH(MID(CELL("filename",F51),FIND("]",CELL("filename",F51))+1,255) &amp; BW$1,[1]Sheet1!$C$1:$CY$1 &amp; [1]Sheet1!$C$3:$CY$3,0))</f>
        <v>46730160000</v>
      </c>
      <c r="BX52" s="32" cm="1">
        <f t="array" aca="1" ref="BX52" ca="1">INDEX([1]Sheet1!$C$6:$CY$72,MATCH($A52,[1]Sheet1!$A$6:$A$72,0),MATCH(MID(CELL("filename",G51),FIND("]",CELL("filename",G51))+1,255) &amp; BX$1,[1]Sheet1!$C$1:$CY$1 &amp; [1]Sheet1!$C$3:$CY$3,0))</f>
        <v>45610540000</v>
      </c>
      <c r="BY52" s="39" cm="1">
        <f t="array" aca="1" ref="BY52" ca="1">INDEX([4]DATA!$C$18:$N$51,MATCH($A52,[4]DATA!$B$18:$B$51,0),MATCH(MID(CELL("filename",F19),FIND("]",CELL("filename",F19))+1,255) &amp; BY$1,[4]DATA!$C$15:$N$15&amp;[4]DATA!$C$16:$N$16,0)) * 10^6</f>
        <v>24528000000</v>
      </c>
      <c r="BZ52" s="39" cm="1">
        <f t="array" aca="1" ref="BZ52" ca="1">INDEX([4]DATA!$C$18:$N$51,MATCH($A52,[4]DATA!$B$18:$B$51,0),MATCH(MID(CELL("filename",G19),FIND("]",CELL("filename",G19))+1,255) &amp; BZ$1,[4]DATA!$C$15:$N$15&amp;[4]DATA!$C$16:$N$16,0)) * 10^6</f>
        <v>21082000000</v>
      </c>
      <c r="CA52" s="31">
        <f t="shared" ca="1" si="17"/>
        <v>24528290399.473801</v>
      </c>
      <c r="CB52" s="31">
        <f t="shared" ca="1" si="18"/>
        <v>21082249600.526199</v>
      </c>
      <c r="CC52" s="32" cm="1">
        <f t="array" aca="1" ref="CC52" ca="1">INDEX([1]Sheet1!$C$6:$CY$72,MATCH($A52,[1]Sheet1!$A$6:$A$72,0),MATCH(MID(CELL("filename",J51),FIND("]",CELL("filename",J51))+1,255) &amp; CC$1,[1]Sheet1!$C$1:$CY$1 &amp; [1]Sheet1!$C$3:$CY$3,0))</f>
        <v>2024810000</v>
      </c>
      <c r="CD52" s="31">
        <f t="shared" ca="1" si="19"/>
        <v>21314730000</v>
      </c>
      <c r="CE52" s="32" cm="1">
        <f t="array" aca="1" ref="CE52" ca="1">INDEX([1]Sheet1!$C$6:$CY$72,MATCH($A52,[1]Sheet1!$A$6:$A$72,0),MATCH(MID(CELL("filename",L51),FIND("]",CELL("filename",L51))+1,255) &amp; CE$1,[1]Sheet1!$C$1:$CY$1 &amp; [1]Sheet1!$C$3:$CY$3,0))</f>
        <v>163846200000</v>
      </c>
      <c r="CF52" s="31">
        <f t="shared" ca="1" si="12"/>
        <v>155024710000</v>
      </c>
      <c r="CG52" s="32" cm="1">
        <f t="array" aca="1" ref="CG52" ca="1">INDEX([1]Sheet1!$C$6:$CY$72,MATCH($A52,[1]Sheet1!$A$6:$A$72,0),MATCH(MID(CELL("filename",N51),FIND("]",CELL("filename",N51))+1,255) &amp; CG$1,[1]Sheet1!$C$1:$CY$1 &amp; [1]Sheet1!$C$3:$CY$3,0))</f>
        <v>63674800000</v>
      </c>
      <c r="CH52" s="32" cm="1">
        <f t="array" aca="1" ref="CH52" ca="1">INDEX([1]Sheet1!$C$6:$CY$72,MATCH($A52,[1]Sheet1!$A$6:$A$72,0),MATCH(MID(CELL("filename",O51),FIND("]",CELL("filename",O51))+1,255) &amp; CH$1,[1]Sheet1!$C$1:$CY$1 &amp; [1]Sheet1!$C$3:$CY$3,0))</f>
        <v>9361500000</v>
      </c>
      <c r="CI52" s="32" cm="1">
        <f t="array" aca="1" ref="CI52" ca="1">INDEX([1]Sheet1!$C$6:$CY$72,MATCH($A52,[1]Sheet1!$A$6:$A$72,0),MATCH(MID(CELL("filename",P51),FIND("]",CELL("filename",P51))+1,255) &amp; CI$1,[1]Sheet1!$C$1:$CY$1 &amp; [1]Sheet1!$C$3:$CY$3,0))</f>
        <v>4695260000</v>
      </c>
      <c r="CJ52" s="32" cm="1">
        <f t="array" aca="1" ref="CJ52" ca="1">INDEX([1]Sheet1!$C$6:$CY$72,MATCH($A52,[1]Sheet1!$A$6:$A$72,0),MATCH(MID(CELL("filename",R51),FIND("]",CELL("filename",R51))+1,255) &amp; CJ$1,[1]Sheet1!$C$1:$CY$1 &amp; [1]Sheet1!$C$3:$CY$3,0))</f>
        <v>59265900000</v>
      </c>
      <c r="CK52" s="32" cm="1">
        <f t="array" aca="1" ref="CK52" ca="1">INDEX([1]Sheet1!$C$6:$CY$72,MATCH($A52,[1]Sheet1!$A$6:$A$72,0),MATCH(MID(CELL("filename",S51),FIND("]",CELL("filename",S51))+1,255) &amp; CK$1,[1]Sheet1!$C$1:$CY$1 &amp; [1]Sheet1!$C$3:$CY$3,0))</f>
        <v>8821490000</v>
      </c>
      <c r="CL52" s="31">
        <f t="shared" ca="1" si="13"/>
        <v>18027250000</v>
      </c>
      <c r="DK52" s="31">
        <f t="shared" ca="1" si="20"/>
        <v>262565326719.95999</v>
      </c>
      <c r="DL52" s="48" cm="1">
        <f t="array" aca="1" ref="DL52" ca="1">INDEX([1]Sheet1!$C$6:$CY$72,MATCH($A52,[1]Sheet1!$A$6:$A$72,0),MATCH(MID(CELL("filename",AT51),FIND("]",CELL("filename",AT51))+1,255) &amp; DL$1,[1]Sheet1!$C$1:$CY$1 &amp; [1]Sheet1!$C$3:$CY$3,0))</f>
        <v>82.935599999999994</v>
      </c>
      <c r="DM52" s="39" cm="1">
        <f t="array" aca="1" ref="DM52" ca="1">INDEX([5]DATA!$C$18:$T$51,MATCH($A52,[5]DATA!$B$18:$B$51,0),MATCH(MID(CELL("filename",AU19),FIND("]",CELL("filename",AU19))+1,255) &amp; DM$1,[5]DATA!$C$15:$T$15&amp;[5]DATA!$C$16:$T$16,0)) * 10^6</f>
        <v>10454000000</v>
      </c>
      <c r="DN52" s="39" cm="1">
        <f t="array" aca="1" ref="DN52" ca="1">INDEX([5]DATA!$C$18:$T$51,MATCH($A52,[5]DATA!$B$18:$B$51,0),MATCH(MID(CELL("filename",AV19),FIND("]",CELL("filename",AV19))+1,255) &amp; DN$1,[5]DATA!$C$15:$T$15&amp;[5]DATA!$C$16:$T$16,0)) * 10^6</f>
        <v>252111000000</v>
      </c>
      <c r="DQ52" s="48">
        <v>1.28437</v>
      </c>
      <c r="DR52" s="48" cm="1">
        <f t="array" aca="1" ref="DR52" ca="1">INDEX([1]Sheet1!$C$6:$CY$72,MATCH($A52,[1]Sheet1!$A$6:$A$72,0),MATCH(MID(CELL("filename",AZ51),FIND("]",CELL("filename",AZ51))+1,255) &amp; DR$1,[1]Sheet1!$C$1:$CY$1 &amp; [1]Sheet1!$C$3:$CY$3,0))</f>
        <v>-1200000000</v>
      </c>
      <c r="DS52" s="48" cm="1">
        <f t="array" aca="1" ref="DS52" ca="1">INDEX([1]Sheet1!$C$6:$CY$72,MATCH($A52,[1]Sheet1!$A$6:$A$72,0),MATCH(MID(CELL("filename",BA51),FIND("]",CELL("filename",BA51))+1,255) &amp; DS$1,[1]Sheet1!$C$1:$CY$1 &amp; [1]Sheet1!$C$3:$CY$3,0))</f>
        <v>3.434145</v>
      </c>
      <c r="DT52" s="39" cm="1">
        <f t="array" aca="1" ref="DT52" ca="1">INDEX([5]DATA!$C$18:$T$51,MATCH($A52,[5]DATA!$B$18:$B$51,0),MATCH(MID(CELL("filename",BB19),FIND("]",CELL("filename",BB19))+1,255) &amp; DT$1,[5]DATA!$C$15:$T$15&amp;[5]DATA!$C$16:$T$16,0)) * 10^6</f>
        <v>27157000000</v>
      </c>
      <c r="DU52" s="48" cm="1">
        <f t="array" aca="1" ref="DU52" ca="1">INDEX([1]Sheet1!$C$6:$CY$72,MATCH($A52,[1]Sheet1!$A$6:$A$72,0),MATCH(MID(CELL("filename",BC51),FIND("]",CELL("filename",BC51))+1,255) &amp; DU$1,[1]Sheet1!$C$1:$CY$1 &amp; [1]Sheet1!$C$3:$CY$3,0))</f>
        <v>0.56999999999999995</v>
      </c>
      <c r="DV52" s="17">
        <v>0.5</v>
      </c>
      <c r="DW52" s="14">
        <f>Euro_Area_Data!V49*10^9</f>
        <v>11057710341357.236</v>
      </c>
      <c r="DX52" s="17">
        <v>1</v>
      </c>
      <c r="DY52" s="17">
        <v>0.5</v>
      </c>
      <c r="DZ52" s="48" cm="1">
        <f t="array" aca="1" ref="DZ52" ca="1">INDEX([1]Sheet1!$C$6:$CY$72,MATCH($A52,[1]Sheet1!$A$6:$A$72,0),MATCH(MID(CELL("filename",BH51),FIND("]",CELL("filename",BH51))+1,255) &amp; DZ$1,[1]Sheet1!$C$1:$CY$1 &amp; [1]Sheet1!$C$3:$CY$3,0))</f>
        <v>2.37</v>
      </c>
      <c r="EA52" s="17">
        <v>2</v>
      </c>
      <c r="EB52" s="14">
        <f>SUMPRODUCT(Euro_Area_Data!C49:U49,Euro_Area_Data!Z49:AR49)/SUM(Euro_Area_Data!C49:U49)</f>
        <v>0.90124941439693596</v>
      </c>
      <c r="EC52" s="14">
        <f t="shared" si="22"/>
        <v>1.1881958619455177</v>
      </c>
      <c r="ED52" s="14">
        <f>SUMPRODUCT(Euro_Area_Data!C49:U49,Euro_Area_Data!AW49:BO49)/SUM(Euro_Area_Data!C49:U49)</f>
        <v>-2.5709602415429007</v>
      </c>
      <c r="EE52">
        <v>-5</v>
      </c>
      <c r="EH52" s="43">
        <v>0.75</v>
      </c>
      <c r="EI52" s="43">
        <v>0.05</v>
      </c>
      <c r="EJ52" s="43">
        <v>60</v>
      </c>
      <c r="EK52" s="14">
        <f t="shared" si="7"/>
        <v>2.091661032899172</v>
      </c>
      <c r="EN52" s="14">
        <f>[2]EUCAM_output!$AE49</f>
        <v>0.86472576603418405</v>
      </c>
    </row>
    <row r="53" spans="1:144" x14ac:dyDescent="0.3">
      <c r="A53" s="10">
        <v>2013</v>
      </c>
      <c r="B53" s="13">
        <f>[2]EUCAM_output!$E50*10^9</f>
        <v>369346880929.91461</v>
      </c>
      <c r="H53" s="14">
        <f>[2]EUCAM_output!$AK50</f>
        <v>-1.759386244272727E-2</v>
      </c>
      <c r="I53" s="13">
        <f>[2]EUCAM_output!$W50*10^3</f>
        <v>6572898</v>
      </c>
      <c r="K53" s="31">
        <f t="shared" si="4"/>
        <v>6572898</v>
      </c>
      <c r="L53" s="14">
        <f>[2]EUCAM_output!$G50</f>
        <v>68.149314680914031</v>
      </c>
      <c r="O53" s="14">
        <f>[2]EUCAM_output!$H50</f>
        <v>68.224773410788657</v>
      </c>
      <c r="P53" s="28"/>
      <c r="Q53" s="19"/>
      <c r="R53" s="14">
        <f>[2]EUCAM_output!$L50</f>
        <v>5.7</v>
      </c>
      <c r="U53" s="14">
        <f>[2]EUCAM_output!$K50</f>
        <v>5.4100429999999999</v>
      </c>
      <c r="V53" s="14">
        <v>5.4100429999999999</v>
      </c>
      <c r="W53" s="14">
        <v>-6.9704182401811865E-3</v>
      </c>
      <c r="X53" s="14">
        <v>1.4660917926356376E-2</v>
      </c>
      <c r="Y53" s="14">
        <f>[2]EUCAM_output!$AI50</f>
        <v>-4.9923245348837009E-3</v>
      </c>
      <c r="Z53" s="14">
        <f>[2]EUCAM_output!$M50</f>
        <v>1629.67532894892</v>
      </c>
      <c r="AC53" s="14">
        <f>[2]EUCAM_output!$AL50</f>
        <v>1632.929603234852</v>
      </c>
      <c r="AD53" s="13">
        <f>[2]EUCAM_output!$T50*10^9</f>
        <v>1171462579780.27</v>
      </c>
      <c r="AE53" s="30" cm="1">
        <f t="array" aca="1" ref="AE53" ca="1">INDEX('[3]Sheet 1'!$B$12:$M$61,MATCH($A53,'[3]Sheet 1'!$A$12:$A$61,0),MATCH(MID(CELL("filename",A52),FIND("]",CELL("filename",A52))+1,255)&amp;AE$1,'[3]Sheet 1'!$B$9:$M$9&amp;'[3]Sheet 1'!$B$8:$M$8,0))*10^6</f>
        <v>1154505500000</v>
      </c>
      <c r="AF53" s="30" cm="1">
        <f t="array" aca="1" ref="AF53" ca="1">INDEX('[3]Sheet 1'!$B$12:$M$61,MATCH($A53,'[3]Sheet 1'!$A$12:$A$61,0),MATCH(MID(CELL("filename",B52),FIND("]",CELL("filename",B52))+1,255)&amp;AF$1,'[3]Sheet 1'!$B$9:$M$9&amp;'[3]Sheet 1'!$B$8:$M$8,0))*10^6</f>
        <v>157060300000</v>
      </c>
      <c r="AG53" s="19">
        <f t="shared" ca="1" si="14"/>
        <v>0.13604118819702463</v>
      </c>
      <c r="AH53" s="31">
        <f t="shared" ca="1" si="15"/>
        <v>159367161281.6597</v>
      </c>
      <c r="AI53" s="31">
        <f t="shared" ca="1" si="5"/>
        <v>11255182117.917572</v>
      </c>
      <c r="AJ53" s="32">
        <v>9428900000</v>
      </c>
      <c r="AK53" s="31">
        <f t="shared" si="6"/>
        <v>10720731660.593597</v>
      </c>
      <c r="AL53" s="19">
        <f t="shared" ca="1" si="9"/>
        <v>6.7270644556730028E-2</v>
      </c>
      <c r="AM53" s="19">
        <f t="shared" ca="1" si="0"/>
        <v>6.516644757419901E-2</v>
      </c>
      <c r="AN53" s="31">
        <f t="shared" ca="1" si="10"/>
        <v>1012095418498.6104</v>
      </c>
      <c r="AO53" s="32">
        <v>64977599999.999992</v>
      </c>
      <c r="AP53" s="31">
        <f t="shared" si="1"/>
        <v>73880029860.25798</v>
      </c>
      <c r="AQ53" s="32">
        <v>57032400000</v>
      </c>
      <c r="AR53" s="31">
        <f t="shared" si="2"/>
        <v>54125544825.490494</v>
      </c>
      <c r="AS53" s="19">
        <f t="shared" ca="1" si="11"/>
        <v>5.3478697597290632E-2</v>
      </c>
      <c r="AT53" s="19">
        <f t="shared" si="8"/>
        <v>20.002884463041422</v>
      </c>
      <c r="BB53" s="13">
        <v>365197439204.70001</v>
      </c>
      <c r="BC53" s="13">
        <f>[2]EUCAM_output!$AG50*10^9</f>
        <v>321191710000</v>
      </c>
      <c r="BD53" s="19">
        <f t="shared" si="21"/>
        <v>-1.1234538422979066</v>
      </c>
      <c r="BN53" s="31">
        <f t="shared" ca="1" si="16"/>
        <v>2134020000</v>
      </c>
      <c r="BO53" s="48" cm="1">
        <f t="array" aca="1" ref="BO53" ca="1">INDEX([1]Sheet1!$C$6:$CY$72,MATCH($A53,[1]Sheet1!$A$6:$A$72,0),MATCH(MID(CELL("filename",A52),FIND("]",CELL("filename",A52))+1,255) &amp; BO$1,[1]Sheet1!$C$1:$CY$1 &amp; [1]Sheet1!$C$3:$CY$3,0))</f>
        <v>0.66439099999999995</v>
      </c>
      <c r="BP53" s="32" cm="1">
        <f t="array" aca="1" ref="BP53" ca="1">INDEX([1]Sheet1!$C$6:$CY$72,MATCH($A53,[1]Sheet1!$A$6:$A$72,0),MATCH(MID(CELL("filename",B52),FIND("]",CELL("filename",B52))+1,255) &amp; BP$1,[1]Sheet1!$C$1:$CY$1 &amp; [1]Sheet1!$C$3:$CY$3,0))</f>
        <v>161993400000</v>
      </c>
      <c r="BQ53" s="32" cm="1">
        <f t="array" aca="1" ref="BQ53" ca="1">INDEX([1]Sheet1!$C$6:$CY$72,MATCH($A53,[1]Sheet1!$A$6:$A$72,0),MATCH(MID(CELL("filename",C52),FIND("]",CELL("filename",C52))+1,255) &amp; BQ$1,[1]Sheet1!$C$1:$CY$1 &amp; [1]Sheet1!$C$3:$CY$3,0))</f>
        <v>43146030000</v>
      </c>
      <c r="BR53" s="39" cm="1">
        <f t="array" aca="1" ref="BR53" ca="1">INDEX([6]Annual!$C$5:$T$30,MATCH($A53,[6]Annual!$B$5:$B$30,0),MATCH(MID(CELL("filename",$F$2),FIND("]",CELL("filename",$F$2))+1,255) &amp; BR$1,[6]Annual!$C$3:$T$3 &amp; [6]Annual!$C$4:$T$4,0))</f>
        <v>35891100000.000008</v>
      </c>
      <c r="BS53" s="39" cm="1">
        <f t="array" aca="1" ref="BS53" ca="1">INDEX([6]Annual!$C$5:$T$30,MATCH($A53,[6]Annual!$B$5:$B$30,0),MATCH(MID(CELL("filename",$F$2),FIND("]",CELL("filename",$F$2))+1,255) &amp; BS$1,[6]Annual!$C$3:$T$3 &amp; [6]Annual!$C$4:$T$4,0))</f>
        <v>6107000000</v>
      </c>
      <c r="BT53" s="39" cm="1">
        <f t="array" aca="1" ref="BT53" ca="1">INDEX([6]Annual!$C$5:$T$30,MATCH($A53,[6]Annual!$B$5:$B$30,0),MATCH(MID(CELL("filename",$F$2),FIND("]",CELL("filename",$F$2))+1,255) &amp; BT$1,[6]Annual!$C$3:$T$3 &amp; [6]Annual!$C$4:$T$4,0))</f>
        <v>1020000000</v>
      </c>
      <c r="BU53" s="31">
        <f t="shared" ca="1" si="23"/>
        <v>35997835267.782631</v>
      </c>
      <c r="BV53" s="31">
        <f t="shared" ca="1" si="24"/>
        <v>7148194732.2173691</v>
      </c>
      <c r="BW53" s="32" cm="1">
        <f t="array" aca="1" ref="BW53" ca="1">INDEX([1]Sheet1!$C$6:$CY$72,MATCH($A53,[1]Sheet1!$A$6:$A$72,0),MATCH(MID(CELL("filename",F52),FIND("]",CELL("filename",F52))+1,255) &amp; BW$1,[1]Sheet1!$C$1:$CY$1 &amp; [1]Sheet1!$C$3:$CY$3,0))</f>
        <v>47407580000</v>
      </c>
      <c r="BX53" s="32" cm="1">
        <f t="array" aca="1" ref="BX53" ca="1">INDEX([1]Sheet1!$C$6:$CY$72,MATCH($A53,[1]Sheet1!$A$6:$A$72,0),MATCH(MID(CELL("filename",G52),FIND("]",CELL("filename",G52))+1,255) &amp; BX$1,[1]Sheet1!$C$1:$CY$1 &amp; [1]Sheet1!$C$3:$CY$3,0))</f>
        <v>47538840000</v>
      </c>
      <c r="BY53" s="39" cm="1">
        <f t="array" aca="1" ref="BY53" ca="1">INDEX([4]DATA!$C$18:$N$51,MATCH($A53,[4]DATA!$B$18:$B$51,0),MATCH(MID(CELL("filename",F20),FIND("]",CELL("filename",F20))+1,255) &amp; BY$1,[4]DATA!$C$15:$N$15&amp;[4]DATA!$C$16:$N$16,0)) * 10^6</f>
        <v>25617000000</v>
      </c>
      <c r="BZ53" s="39" cm="1">
        <f t="array" aca="1" ref="BZ53" ca="1">INDEX([4]DATA!$C$18:$N$51,MATCH($A53,[4]DATA!$B$18:$B$51,0),MATCH(MID(CELL("filename",G20),FIND("]",CELL("filename",G20))+1,255) &amp; BZ$1,[4]DATA!$C$15:$N$15&amp;[4]DATA!$C$16:$N$16,0)) * 10^6</f>
        <v>21922000000</v>
      </c>
      <c r="CA53" s="31">
        <f t="shared" ca="1" si="17"/>
        <v>25616913781.947456</v>
      </c>
      <c r="CB53" s="31">
        <f t="shared" ca="1" si="18"/>
        <v>21921926218.052544</v>
      </c>
      <c r="CC53" s="32" cm="1">
        <f t="array" aca="1" ref="CC53" ca="1">INDEX([1]Sheet1!$C$6:$CY$72,MATCH($A53,[1]Sheet1!$A$6:$A$72,0),MATCH(MID(CELL("filename",J52),FIND("]",CELL("filename",J52))+1,255) &amp; CC$1,[1]Sheet1!$C$1:$CY$1 &amp; [1]Sheet1!$C$3:$CY$3,0))</f>
        <v>1972120000</v>
      </c>
      <c r="CD53" s="31">
        <f t="shared" ca="1" si="19"/>
        <v>21928830000</v>
      </c>
      <c r="CE53" s="32" cm="1">
        <f t="array" aca="1" ref="CE53" ca="1">INDEX([1]Sheet1!$C$6:$CY$72,MATCH($A53,[1]Sheet1!$A$6:$A$72,0),MATCH(MID(CELL("filename",L52),FIND("]",CELL("filename",L52))+1,255) &amp; CE$1,[1]Sheet1!$C$1:$CY$1 &amp; [1]Sheet1!$C$3:$CY$3,0))</f>
        <v>168393100000</v>
      </c>
      <c r="CF53" s="31">
        <f t="shared" ca="1" si="12"/>
        <v>159859380000</v>
      </c>
      <c r="CG53" s="32" cm="1">
        <f t="array" aca="1" ref="CG53" ca="1">INDEX([1]Sheet1!$C$6:$CY$72,MATCH($A53,[1]Sheet1!$A$6:$A$72,0),MATCH(MID(CELL("filename",N52),FIND("]",CELL("filename",N52))+1,255) &amp; CG$1,[1]Sheet1!$C$1:$CY$1 &amp; [1]Sheet1!$C$3:$CY$3,0))</f>
        <v>64959999999.999992</v>
      </c>
      <c r="CH53" s="32" cm="1">
        <f t="array" aca="1" ref="CH53" ca="1">INDEX([1]Sheet1!$C$6:$CY$72,MATCH($A53,[1]Sheet1!$A$6:$A$72,0),MATCH(MID(CELL("filename",O52),FIND("]",CELL("filename",O52))+1,255) &amp; CH$1,[1]Sheet1!$C$1:$CY$1 &amp; [1]Sheet1!$C$3:$CY$3,0))</f>
        <v>9898950000</v>
      </c>
      <c r="CI53" s="32" cm="1">
        <f t="array" aca="1" ref="CI53" ca="1">INDEX([1]Sheet1!$C$6:$CY$72,MATCH($A53,[1]Sheet1!$A$6:$A$72,0),MATCH(MID(CELL("filename",P52),FIND("]",CELL("filename",P52))+1,255) &amp; CI$1,[1]Sheet1!$C$1:$CY$1 &amp; [1]Sheet1!$C$3:$CY$3,0))</f>
        <v>4639680000</v>
      </c>
      <c r="CJ53" s="32" cm="1">
        <f t="array" aca="1" ref="CJ53" ca="1">INDEX([1]Sheet1!$C$6:$CY$72,MATCH($A53,[1]Sheet1!$A$6:$A$72,0),MATCH(MID(CELL("filename",R52),FIND("]",CELL("filename",R52))+1,255) &amp; CJ$1,[1]Sheet1!$C$1:$CY$1 &amp; [1]Sheet1!$C$3:$CY$3,0))</f>
        <v>61481000000</v>
      </c>
      <c r="CK53" s="32" cm="1">
        <f t="array" aca="1" ref="CK53" ca="1">INDEX([1]Sheet1!$C$6:$CY$72,MATCH($A53,[1]Sheet1!$A$6:$A$72,0),MATCH(MID(CELL("filename",S52),FIND("]",CELL("filename",S52))+1,255) &amp; CK$1,[1]Sheet1!$C$1:$CY$1 &amp; [1]Sheet1!$C$3:$CY$3,0))</f>
        <v>8533720000.000001</v>
      </c>
      <c r="CL53" s="31">
        <f t="shared" ca="1" si="13"/>
        <v>18879750000</v>
      </c>
      <c r="DK53" s="31">
        <f t="shared" ca="1" si="20"/>
        <v>264760896086.68002</v>
      </c>
      <c r="DL53" s="48" cm="1">
        <f t="array" aca="1" ref="DL53" ca="1">INDEX([1]Sheet1!$C$6:$CY$72,MATCH($A53,[1]Sheet1!$A$6:$A$72,0),MATCH(MID(CELL("filename",AT52),FIND("]",CELL("filename",AT52))+1,255) &amp; DL$1,[1]Sheet1!$C$1:$CY$1 &amp; [1]Sheet1!$C$3:$CY$3,0))</f>
        <v>82.430800000000005</v>
      </c>
      <c r="DM53" s="39" cm="1">
        <f t="array" aca="1" ref="DM53" ca="1">INDEX([5]DATA!$C$18:$T$51,MATCH($A53,[5]DATA!$B$18:$B$51,0),MATCH(MID(CELL("filename",AU20),FIND("]",CELL("filename",AU20))+1,255) &amp; DM$1,[5]DATA!$C$15:$T$15&amp;[5]DATA!$C$16:$T$16,0)) * 10^6</f>
        <v>10811000000</v>
      </c>
      <c r="DN53" s="39" cm="1">
        <f t="array" aca="1" ref="DN53" ca="1">INDEX([5]DATA!$C$18:$T$51,MATCH($A53,[5]DATA!$B$18:$B$51,0),MATCH(MID(CELL("filename",AV20),FIND("]",CELL("filename",AV20))+1,255) &amp; DN$1,[5]DATA!$C$15:$T$15&amp;[5]DATA!$C$16:$T$16,0)) * 10^6</f>
        <v>253950000000</v>
      </c>
      <c r="DQ53" s="48">
        <v>1.327863</v>
      </c>
      <c r="DR53" s="48" cm="1">
        <f t="array" aca="1" ref="DR53" ca="1">INDEX([1]Sheet1!$C$6:$CY$72,MATCH($A53,[1]Sheet1!$A$6:$A$72,0),MATCH(MID(CELL("filename",AZ52),FIND("]",CELL("filename",AZ52))+1,255) &amp; DR$1,[1]Sheet1!$C$1:$CY$1 &amp; [1]Sheet1!$C$3:$CY$3,0))</f>
        <v>-4200000000</v>
      </c>
      <c r="DS53" s="48" cm="1">
        <f t="array" aca="1" ref="DS53" ca="1">INDEX([1]Sheet1!$C$6:$CY$72,MATCH($A53,[1]Sheet1!$A$6:$A$72,0),MATCH(MID(CELL("filename",BA52),FIND("]",CELL("filename",BA52))+1,255) &amp; DS$1,[1]Sheet1!$C$1:$CY$1 &amp; [1]Sheet1!$C$3:$CY$3,0))</f>
        <v>3.2501310000000001</v>
      </c>
      <c r="DT53" s="39" cm="1">
        <f t="array" aca="1" ref="DT53" ca="1">INDEX([5]DATA!$C$18:$T$51,MATCH($A53,[5]DATA!$B$18:$B$51,0),MATCH(MID(CELL("filename",BB20),FIND("]",CELL("filename",BB20))+1,255) &amp; DT$1,[5]DATA!$C$15:$T$15&amp;[5]DATA!$C$16:$T$16,0)) * 10^6</f>
        <v>32420000000</v>
      </c>
      <c r="DU53" s="48" cm="1">
        <f t="array" aca="1" ref="DU53" ca="1">INDEX([1]Sheet1!$C$6:$CY$72,MATCH($A53,[1]Sheet1!$A$6:$A$72,0),MATCH(MID(CELL("filename",BC52),FIND("]",CELL("filename",BC52))+1,255) &amp; DU$1,[1]Sheet1!$C$1:$CY$1 &amp; [1]Sheet1!$C$3:$CY$3,0))</f>
        <v>0.22</v>
      </c>
      <c r="DV53" s="17">
        <v>0.5</v>
      </c>
      <c r="DW53" s="14">
        <f>Euro_Area_Data!V50*10^9</f>
        <v>11040124276964.227</v>
      </c>
      <c r="DX53" s="17">
        <v>1</v>
      </c>
      <c r="DY53" s="17">
        <v>0.5</v>
      </c>
      <c r="DZ53" s="48" cm="1">
        <f t="array" aca="1" ref="DZ53" ca="1">INDEX([1]Sheet1!$C$6:$CY$72,MATCH($A53,[1]Sheet1!$A$6:$A$72,0),MATCH(MID(CELL("filename",BH52),FIND("]",CELL("filename",BH52))+1,255) &amp; DZ$1,[1]Sheet1!$C$1:$CY$1 &amp; [1]Sheet1!$C$3:$CY$3,0))</f>
        <v>2.0099999999999998</v>
      </c>
      <c r="EA53" s="17">
        <v>2</v>
      </c>
      <c r="EB53" s="14">
        <f>SUMPRODUCT(Euro_Area_Data!C50:U50,Euro_Area_Data!Z50:AR50)/SUM(Euro_Area_Data!C50:U50)</f>
        <v>0.91215753400363742</v>
      </c>
      <c r="EC53" s="14">
        <f t="shared" si="22"/>
        <v>1.2103330590234607</v>
      </c>
      <c r="ED53" s="14">
        <f>SUMPRODUCT(Euro_Area_Data!C50:U50,Euro_Area_Data!AW50:BO50)/SUM(Euro_Area_Data!C50:U50)</f>
        <v>-3.3137575268840092</v>
      </c>
      <c r="EE53">
        <v>-5</v>
      </c>
      <c r="EH53" s="43">
        <v>0.75</v>
      </c>
      <c r="EI53" s="43">
        <v>0.05</v>
      </c>
      <c r="EJ53" s="43">
        <v>60</v>
      </c>
      <c r="EK53" s="14">
        <f t="shared" si="7"/>
        <v>1.7087236255405913</v>
      </c>
      <c r="EN53" s="14">
        <f>[2]EUCAM_output!$AE50</f>
        <v>0.87950153949454701</v>
      </c>
    </row>
    <row r="54" spans="1:144" x14ac:dyDescent="0.3">
      <c r="A54" s="10">
        <v>2014</v>
      </c>
      <c r="B54" s="13">
        <f>[2]EUCAM_output!$E51*10^9</f>
        <v>373043085567.88849</v>
      </c>
      <c r="H54" s="14">
        <f>[2]EUCAM_output!$AK51</f>
        <v>-1.405705966345642E-2</v>
      </c>
      <c r="I54" s="13">
        <f>[2]EUCAM_output!$W51*10^3</f>
        <v>6611425</v>
      </c>
      <c r="K54" s="31">
        <f t="shared" si="4"/>
        <v>6611425</v>
      </c>
      <c r="L54" s="14">
        <f>[2]EUCAM_output!$G51</f>
        <v>68.647125112806421</v>
      </c>
      <c r="O54" s="14">
        <f>[2]EUCAM_output!$H51</f>
        <v>68.589746966911321</v>
      </c>
      <c r="P54" s="28"/>
      <c r="Q54" s="19"/>
      <c r="R54" s="14">
        <f>[2]EUCAM_output!$L51</f>
        <v>6</v>
      </c>
      <c r="U54" s="14">
        <f>[2]EUCAM_output!$K51</f>
        <v>5.4903449999999996</v>
      </c>
      <c r="V54" s="14">
        <v>5.4903449999999996</v>
      </c>
      <c r="W54" s="14">
        <v>-2.4036636971668246E-3</v>
      </c>
      <c r="X54" s="14">
        <v>1.3640792218088116E-2</v>
      </c>
      <c r="Y54" s="14">
        <f>[2]EUCAM_output!$AI51</f>
        <v>-3.3913194266985999E-3</v>
      </c>
      <c r="Z54" s="14">
        <f>[2]EUCAM_output!$M51</f>
        <v>1621.1044315368999</v>
      </c>
      <c r="AC54" s="14">
        <f>[2]EUCAM_output!$AL51</f>
        <v>1623.1269388417361</v>
      </c>
      <c r="AD54" s="13">
        <f>[2]EUCAM_output!$T51*10^9</f>
        <v>1184919673147.1499</v>
      </c>
      <c r="AE54" s="30" cm="1">
        <f t="array" aca="1" ref="AE54" ca="1">INDEX('[3]Sheet 1'!$B$12:$M$61,MATCH($A54,'[3]Sheet 1'!$A$12:$A$61,0),MATCH(MID(CELL("filename",A53),FIND("]",CELL("filename",A53))+1,255)&amp;AE$1,'[3]Sheet 1'!$B$9:$M$9&amp;'[3]Sheet 1'!$B$8:$M$8,0))*10^6</f>
        <v>1185301100000</v>
      </c>
      <c r="AF54" s="30" cm="1">
        <f t="array" aca="1" ref="AF54" ca="1">INDEX('[3]Sheet 1'!$B$12:$M$61,MATCH($A54,'[3]Sheet 1'!$A$12:$A$61,0),MATCH(MID(CELL("filename",B53),FIND("]",CELL("filename",B53))+1,255)&amp;AF$1,'[3]Sheet 1'!$B$9:$M$9&amp;'[3]Sheet 1'!$B$8:$M$8,0))*10^6</f>
        <v>159511200000</v>
      </c>
      <c r="AG54" s="19">
        <f t="shared" ca="1" si="14"/>
        <v>0.13457441320184382</v>
      </c>
      <c r="AH54" s="31">
        <f t="shared" ca="1" si="15"/>
        <v>159459869705.09827</v>
      </c>
      <c r="AI54" s="31">
        <f t="shared" ca="1" si="5"/>
        <v>11059299254.254667</v>
      </c>
      <c r="AJ54" s="32">
        <v>9592740000</v>
      </c>
      <c r="AK54" s="31">
        <f t="shared" si="6"/>
        <v>10692449029.542738</v>
      </c>
      <c r="AL54" s="19">
        <f t="shared" ca="1" si="9"/>
        <v>6.705416885964556E-2</v>
      </c>
      <c r="AM54" s="19">
        <f t="shared" ca="1" si="0"/>
        <v>6.516644757419901E-2</v>
      </c>
      <c r="AN54" s="31">
        <f t="shared" ca="1" si="10"/>
        <v>1025459803442.0516</v>
      </c>
      <c r="AO54" s="32">
        <v>65895900000</v>
      </c>
      <c r="AP54" s="31">
        <f t="shared" si="1"/>
        <v>73450187538.268036</v>
      </c>
      <c r="AQ54" s="32">
        <v>59586000000</v>
      </c>
      <c r="AR54" s="31">
        <f t="shared" si="2"/>
        <v>55724473338.240982</v>
      </c>
      <c r="AS54" s="19">
        <f t="shared" ca="1" si="11"/>
        <v>5.4340963098891422E-2</v>
      </c>
      <c r="AT54" s="19">
        <f t="shared" si="8"/>
        <v>19.689464938467854</v>
      </c>
      <c r="BB54" s="13">
        <v>367957596981.151</v>
      </c>
      <c r="BC54" s="13">
        <f>[2]EUCAM_output!$AG51*10^9</f>
        <v>330113480000</v>
      </c>
      <c r="BD54" s="19">
        <f t="shared" si="21"/>
        <v>-1.3632442962977804</v>
      </c>
      <c r="BN54" s="31">
        <f t="shared" ca="1" si="16"/>
        <v>1787880000</v>
      </c>
      <c r="BO54" s="48" cm="1">
        <f t="array" aca="1" ref="BO54" ca="1">INDEX([1]Sheet1!$C$6:$CY$72,MATCH($A54,[1]Sheet1!$A$6:$A$72,0),MATCH(MID(CELL("filename",A53),FIND("]",CELL("filename",A53))+1,255) &amp; BO$1,[1]Sheet1!$C$1:$CY$1 &amp; [1]Sheet1!$C$3:$CY$3,0))</f>
        <v>0.54159000000000002</v>
      </c>
      <c r="BP54" s="32" cm="1">
        <f t="array" aca="1" ref="BP54" ca="1">INDEX([1]Sheet1!$C$6:$CY$72,MATCH($A54,[1]Sheet1!$A$6:$A$72,0),MATCH(MID(CELL("filename",B53),FIND("]",CELL("filename",B53))+1,255) &amp; BP$1,[1]Sheet1!$C$1:$CY$1 &amp; [1]Sheet1!$C$3:$CY$3,0))</f>
        <v>166617100000</v>
      </c>
      <c r="BQ54" s="32" cm="1">
        <f t="array" aca="1" ref="BQ54" ca="1">INDEX([1]Sheet1!$C$6:$CY$72,MATCH($A54,[1]Sheet1!$A$6:$A$72,0),MATCH(MID(CELL("filename",C53),FIND("]",CELL("filename",C53))+1,255) &amp; BQ$1,[1]Sheet1!$C$1:$CY$1 &amp; [1]Sheet1!$C$3:$CY$3,0))</f>
        <v>45361610000</v>
      </c>
      <c r="BR54" s="39" cm="1">
        <f t="array" aca="1" ref="BR54" ca="1">INDEX([6]Annual!$C$5:$T$30,MATCH($A54,[6]Annual!$B$5:$B$30,0),MATCH(MID(CELL("filename",$F$2),FIND("]",CELL("filename",$F$2))+1,255) &amp; BR$1,[6]Annual!$C$3:$T$3 &amp; [6]Annual!$C$4:$T$4,0))</f>
        <v>38048899999.999992</v>
      </c>
      <c r="BS54" s="39" cm="1">
        <f t="array" aca="1" ref="BS54" ca="1">INDEX([6]Annual!$C$5:$T$30,MATCH($A54,[6]Annual!$B$5:$B$30,0),MATCH(MID(CELL("filename",$F$2),FIND("]",CELL("filename",$F$2))+1,255) &amp; BS$1,[6]Annual!$C$3:$T$3 &amp; [6]Annual!$C$4:$T$4,0))</f>
        <v>6136100000</v>
      </c>
      <c r="BT54" s="39" cm="1">
        <f t="array" aca="1" ref="BT54" ca="1">INDEX([6]Annual!$C$5:$T$30,MATCH($A54,[6]Annual!$B$5:$B$30,0),MATCH(MID(CELL("filename",$F$2),FIND("]",CELL("filename",$F$2))+1,255) &amp; BT$1,[6]Annual!$C$3:$T$3 &amp; [6]Annual!$C$4:$T$4,0))</f>
        <v>1026300000</v>
      </c>
      <c r="BU54" s="31">
        <f t="shared" ca="1" si="23"/>
        <v>38175397803.845497</v>
      </c>
      <c r="BV54" s="31">
        <f t="shared" ca="1" si="24"/>
        <v>7186212196.1545029</v>
      </c>
      <c r="BW54" s="32" cm="1">
        <f t="array" aca="1" ref="BW54" ca="1">INDEX([1]Sheet1!$C$6:$CY$72,MATCH($A54,[1]Sheet1!$A$6:$A$72,0),MATCH(MID(CELL("filename",F53),FIND("]",CELL("filename",F53))+1,255) &amp; BW$1,[1]Sheet1!$C$1:$CY$1 &amp; [1]Sheet1!$C$3:$CY$3,0))</f>
        <v>48419110000</v>
      </c>
      <c r="BX54" s="32" cm="1">
        <f t="array" aca="1" ref="BX54" ca="1">INDEX([1]Sheet1!$C$6:$CY$72,MATCH($A54,[1]Sheet1!$A$6:$A$72,0),MATCH(MID(CELL("filename",G53),FIND("]",CELL("filename",G53))+1,255) &amp; BX$1,[1]Sheet1!$C$1:$CY$1 &amp; [1]Sheet1!$C$3:$CY$3,0))</f>
        <v>49073050000</v>
      </c>
      <c r="BY54" s="39" cm="1">
        <f t="array" aca="1" ref="BY54" ca="1">INDEX([4]DATA!$C$18:$N$51,MATCH($A54,[4]DATA!$B$18:$B$51,0),MATCH(MID(CELL("filename",F21),FIND("]",CELL("filename",F21))+1,255) &amp; BY$1,[4]DATA!$C$15:$N$15&amp;[4]DATA!$C$16:$N$16,0)) * 10^6</f>
        <v>26406000000</v>
      </c>
      <c r="BZ54" s="39" cm="1">
        <f t="array" aca="1" ref="BZ54" ca="1">INDEX([4]DATA!$C$18:$N$51,MATCH($A54,[4]DATA!$B$18:$B$51,0),MATCH(MID(CELL("filename",G21),FIND("]",CELL("filename",G21))+1,255) &amp; BZ$1,[4]DATA!$C$15:$N$15&amp;[4]DATA!$C$16:$N$16,0)) * 10^6</f>
        <v>22667000000</v>
      </c>
      <c r="CA54" s="31">
        <f t="shared" ca="1" si="17"/>
        <v>26406026904.815273</v>
      </c>
      <c r="CB54" s="31">
        <f t="shared" ca="1" si="18"/>
        <v>22667023095.184727</v>
      </c>
      <c r="CC54" s="32" cm="1">
        <f t="array" aca="1" ref="CC54" ca="1">INDEX([1]Sheet1!$C$6:$CY$72,MATCH($A54,[1]Sheet1!$A$6:$A$72,0),MATCH(MID(CELL("filename",J53),FIND("]",CELL("filename",J53))+1,255) &amp; CC$1,[1]Sheet1!$C$1:$CY$1 &amp; [1]Sheet1!$C$3:$CY$3,0))</f>
        <v>1912970000</v>
      </c>
      <c r="CD54" s="31">
        <f t="shared" ca="1" si="19"/>
        <v>21850360000</v>
      </c>
      <c r="CE54" s="32" cm="1">
        <f t="array" aca="1" ref="CE54" ca="1">INDEX([1]Sheet1!$C$6:$CY$72,MATCH($A54,[1]Sheet1!$A$6:$A$72,0),MATCH(MID(CELL("filename",L53),FIND("]",CELL("filename",L53))+1,255) &amp; CE$1,[1]Sheet1!$C$1:$CY$1 &amp; [1]Sheet1!$C$3:$CY$3,0))</f>
        <v>172966900000</v>
      </c>
      <c r="CF54" s="31">
        <f t="shared" ca="1" si="12"/>
        <v>164829220000</v>
      </c>
      <c r="CG54" s="32" cm="1">
        <f t="array" aca="1" ref="CG54" ca="1">INDEX([1]Sheet1!$C$6:$CY$72,MATCH($A54,[1]Sheet1!$A$6:$A$72,0),MATCH(MID(CELL("filename",N53),FIND("]",CELL("filename",N53))+1,255) &amp; CG$1,[1]Sheet1!$C$1:$CY$1 &amp; [1]Sheet1!$C$3:$CY$3,0))</f>
        <v>66531400000.000008</v>
      </c>
      <c r="CH54" s="32" cm="1">
        <f t="array" aca="1" ref="CH54" ca="1">INDEX([1]Sheet1!$C$6:$CY$72,MATCH($A54,[1]Sheet1!$A$6:$A$72,0),MATCH(MID(CELL("filename",O53),FIND("]",CELL("filename",O53))+1,255) &amp; CH$1,[1]Sheet1!$C$1:$CY$1 &amp; [1]Sheet1!$C$3:$CY$3,0))</f>
        <v>9921860000</v>
      </c>
      <c r="CI54" s="32" cm="1">
        <f t="array" aca="1" ref="CI54" ca="1">INDEX([1]Sheet1!$C$6:$CY$72,MATCH($A54,[1]Sheet1!$A$6:$A$72,0),MATCH(MID(CELL("filename",P53),FIND("]",CELL("filename",P53))+1,255) &amp; CI$1,[1]Sheet1!$C$1:$CY$1 &amp; [1]Sheet1!$C$3:$CY$3,0))</f>
        <v>4939820000</v>
      </c>
      <c r="CJ54" s="32" cm="1">
        <f t="array" aca="1" ref="CJ54" ca="1">INDEX([1]Sheet1!$C$6:$CY$72,MATCH($A54,[1]Sheet1!$A$6:$A$72,0),MATCH(MID(CELL("filename",R53),FIND("]",CELL("filename",R53))+1,255) &amp; CJ$1,[1]Sheet1!$C$1:$CY$1 &amp; [1]Sheet1!$C$3:$CY$3,0))</f>
        <v>63447600000</v>
      </c>
      <c r="CK54" s="32" cm="1">
        <f t="array" aca="1" ref="CK54" ca="1">INDEX([1]Sheet1!$C$6:$CY$72,MATCH($A54,[1]Sheet1!$A$6:$A$72,0),MATCH(MID(CELL("filename",S53),FIND("]",CELL("filename",S53))+1,255) &amp; CK$1,[1]Sheet1!$C$1:$CY$1 &amp; [1]Sheet1!$C$3:$CY$3,0))</f>
        <v>8137680000</v>
      </c>
      <c r="CL54" s="31">
        <f t="shared" ca="1" si="13"/>
        <v>19988540000</v>
      </c>
      <c r="DK54" s="31">
        <f t="shared" ca="1" si="20"/>
        <v>281289036081.03998</v>
      </c>
      <c r="DL54" s="48" cm="1">
        <f t="array" aca="1" ref="DL54" ca="1">INDEX([1]Sheet1!$C$6:$CY$72,MATCH($A54,[1]Sheet1!$A$6:$A$72,0),MATCH(MID(CELL("filename",AT53),FIND("]",CELL("filename",AT53))+1,255) &amp; DL$1,[1]Sheet1!$C$1:$CY$1 &amp; [1]Sheet1!$C$3:$CY$3,0))</f>
        <v>85.209800000000001</v>
      </c>
      <c r="DM54" s="39" cm="1">
        <f t="array" aca="1" ref="DM54" ca="1">INDEX([5]DATA!$C$18:$T$51,MATCH($A54,[5]DATA!$B$18:$B$51,0),MATCH(MID(CELL("filename",AU21),FIND("]",CELL("filename",AU21))+1,255) &amp; DM$1,[5]DATA!$C$15:$T$15&amp;[5]DATA!$C$16:$T$16,0)) * 10^6</f>
        <v>12971000000</v>
      </c>
      <c r="DN54" s="39" cm="1">
        <f t="array" aca="1" ref="DN54" ca="1">INDEX([5]DATA!$C$18:$T$51,MATCH($A54,[5]DATA!$B$18:$B$51,0),MATCH(MID(CELL("filename",AV21),FIND("]",CELL("filename",AV21))+1,255) &amp; DN$1,[5]DATA!$C$15:$T$15&amp;[5]DATA!$C$16:$T$16,0)) * 10^6</f>
        <v>268319000000</v>
      </c>
      <c r="DQ54" s="48">
        <v>1.327442</v>
      </c>
      <c r="DR54" s="48" cm="1">
        <f t="array" aca="1" ref="DR54" ca="1">INDEX([1]Sheet1!$C$6:$CY$72,MATCH($A54,[1]Sheet1!$A$6:$A$72,0),MATCH(MID(CELL("filename",AZ53),FIND("]",CELL("filename",AZ53))+1,255) &amp; DR$1,[1]Sheet1!$C$1:$CY$1 &amp; [1]Sheet1!$C$3:$CY$3,0))</f>
        <v>10180000000</v>
      </c>
      <c r="DS54" s="48" cm="1">
        <f t="array" aca="1" ref="DS54" ca="1">INDEX([1]Sheet1!$C$6:$CY$72,MATCH($A54,[1]Sheet1!$A$6:$A$72,0),MATCH(MID(CELL("filename",BA53),FIND("]",CELL("filename",BA53))+1,255) &amp; DS$1,[1]Sheet1!$C$1:$CY$1 &amp; [1]Sheet1!$C$3:$CY$3,0))</f>
        <v>3.0735950000000001</v>
      </c>
      <c r="DT54" s="39" cm="1">
        <f t="array" aca="1" ref="DT54" ca="1">INDEX([5]DATA!$C$18:$T$51,MATCH($A54,[5]DATA!$B$18:$B$51,0),MATCH(MID(CELL("filename",BB21),FIND("]",CELL("filename",BB21))+1,255) &amp; DT$1,[5]DATA!$C$15:$T$15&amp;[5]DATA!$C$16:$T$16,0)) * 10^6</f>
        <v>26372000000</v>
      </c>
      <c r="DU54" s="48" cm="1">
        <f t="array" aca="1" ref="DU54" ca="1">INDEX([1]Sheet1!$C$6:$CY$72,MATCH($A54,[1]Sheet1!$A$6:$A$72,0),MATCH(MID(CELL("filename",BC53),FIND("]",CELL("filename",BC53))+1,255) &amp; DU$1,[1]Sheet1!$C$1:$CY$1 &amp; [1]Sheet1!$C$3:$CY$3,0))</f>
        <v>0.21</v>
      </c>
      <c r="DV54" s="17">
        <v>0.5</v>
      </c>
      <c r="DW54" s="14">
        <f>Euro_Area_Data!V51*10^9</f>
        <v>11200920425091.514</v>
      </c>
      <c r="DX54" s="17">
        <v>1</v>
      </c>
      <c r="DY54" s="17">
        <v>0.5</v>
      </c>
      <c r="DZ54" s="48" cm="1">
        <f t="array" aca="1" ref="DZ54" ca="1">INDEX([1]Sheet1!$C$6:$CY$72,MATCH($A54,[1]Sheet1!$A$6:$A$72,0),MATCH(MID(CELL("filename",BH53),FIND("]",CELL("filename",BH53))+1,255) &amp; DZ$1,[1]Sheet1!$C$1:$CY$1 &amp; [1]Sheet1!$C$3:$CY$3,0))</f>
        <v>1.49</v>
      </c>
      <c r="EA54" s="17">
        <v>2</v>
      </c>
      <c r="EB54" s="14">
        <f>SUMPRODUCT(Euro_Area_Data!C51:U51,Euro_Area_Data!Z51:AR51)/SUM(Euro_Area_Data!C51:U51)</f>
        <v>0.92031458597177107</v>
      </c>
      <c r="EC54" s="14">
        <f t="shared" si="22"/>
        <v>0.89425912345762937</v>
      </c>
      <c r="ED54" s="14">
        <f>SUMPRODUCT(Euro_Area_Data!C51:U51,Euro_Area_Data!AW51:BO51)/SUM(Euro_Area_Data!C51:U51)</f>
        <v>-2.629792216657485</v>
      </c>
      <c r="EE54">
        <v>-5</v>
      </c>
      <c r="EH54" s="43">
        <v>0.75</v>
      </c>
      <c r="EI54" s="43">
        <v>0.05</v>
      </c>
      <c r="EJ54" s="43">
        <v>60</v>
      </c>
      <c r="EK54" s="14">
        <f t="shared" si="7"/>
        <v>2.0067429624591795</v>
      </c>
      <c r="EN54" s="14">
        <f>[2]EUCAM_output!$AE51</f>
        <v>0.89715087474307398</v>
      </c>
    </row>
    <row r="55" spans="1:144" x14ac:dyDescent="0.3">
      <c r="A55" s="10">
        <v>2015</v>
      </c>
      <c r="B55" s="13">
        <f>[2]EUCAM_output!$E52*10^9</f>
        <v>377671513863.56641</v>
      </c>
      <c r="H55" s="14">
        <f>[2]EUCAM_output!$AK52</f>
        <v>-1.312755375566413E-2</v>
      </c>
      <c r="I55" s="13">
        <f>[2]EUCAM_output!$W52*10^3</f>
        <v>6655438.4999999898</v>
      </c>
      <c r="K55" s="31">
        <f t="shared" si="4"/>
        <v>6655438.4999999898</v>
      </c>
      <c r="L55" s="14">
        <f>[2]EUCAM_output!$G52</f>
        <v>68.677489430898845</v>
      </c>
      <c r="O55" s="14">
        <f>[2]EUCAM_output!$H52</f>
        <v>68.979067591355545</v>
      </c>
      <c r="P55" s="28"/>
      <c r="Q55" s="19"/>
      <c r="R55" s="14">
        <f>[2]EUCAM_output!$L52</f>
        <v>6.1</v>
      </c>
      <c r="U55" s="14">
        <f>[2]EUCAM_output!$K52</f>
        <v>5.5425190000000004</v>
      </c>
      <c r="V55" s="14">
        <v>5.5425190000000004</v>
      </c>
      <c r="W55" s="14">
        <v>6.9621697765001045E-3</v>
      </c>
      <c r="X55" s="14">
        <v>4.5887961105615105E-3</v>
      </c>
      <c r="Y55" s="14">
        <f>[2]EUCAM_output!$AI52</f>
        <v>2.0788203282352999E-3</v>
      </c>
      <c r="Z55" s="14">
        <f>[2]EUCAM_output!$M52</f>
        <v>1599.2112293422299</v>
      </c>
      <c r="AC55" s="14">
        <f>[2]EUCAM_output!$AL52</f>
        <v>1615.233233040321</v>
      </c>
      <c r="AD55" s="13">
        <f>[2]EUCAM_output!$T52*10^9</f>
        <v>1199066116642.52</v>
      </c>
      <c r="AE55" s="30" cm="1">
        <f t="array" aca="1" ref="AE55" ca="1">INDEX('[3]Sheet 1'!$B$12:$M$61,MATCH($A55,'[3]Sheet 1'!$A$12:$A$61,0),MATCH(MID(CELL("filename",A54),FIND("]",CELL("filename",A54))+1,255)&amp;AE$1,'[3]Sheet 1'!$B$9:$M$9&amp;'[3]Sheet 1'!$B$8:$M$8,0))*10^6</f>
        <v>1217227900000</v>
      </c>
      <c r="AF55" s="30" cm="1">
        <f t="array" aca="1" ref="AF55" ca="1">INDEX('[3]Sheet 1'!$B$12:$M$61,MATCH($A55,'[3]Sheet 1'!$A$12:$A$61,0),MATCH(MID(CELL("filename",B54),FIND("]",CELL("filename",B54))+1,255)&amp;AF$1,'[3]Sheet 1'!$B$9:$M$9&amp;'[3]Sheet 1'!$B$8:$M$8,0))*10^6</f>
        <v>162088400000</v>
      </c>
      <c r="AG55" s="19">
        <f t="shared" ca="1" si="14"/>
        <v>0.13316191651538714</v>
      </c>
      <c r="AH55" s="31">
        <f t="shared" ca="1" si="15"/>
        <v>159669942120.7807</v>
      </c>
      <c r="AI55" s="31">
        <f t="shared" ca="1" si="5"/>
        <v>11157769322.964081</v>
      </c>
      <c r="AJ55" s="32">
        <v>9753970000</v>
      </c>
      <c r="AK55" s="31">
        <f t="shared" si="6"/>
        <v>10628489823.247942</v>
      </c>
      <c r="AL55" s="19">
        <f t="shared" ca="1" si="9"/>
        <v>6.6565376564163392E-2</v>
      </c>
      <c r="AM55" s="19">
        <f t="shared" ca="1" si="0"/>
        <v>6.516644757419901E-2</v>
      </c>
      <c r="AN55" s="31">
        <f t="shared" ca="1" si="10"/>
        <v>1039396174521.7393</v>
      </c>
      <c r="AO55" s="32">
        <v>68083600000.000008</v>
      </c>
      <c r="AP55" s="31">
        <f t="shared" si="1"/>
        <v>74187828107.948227</v>
      </c>
      <c r="AQ55" s="32">
        <v>61601500000</v>
      </c>
      <c r="AR55" s="31">
        <f t="shared" si="2"/>
        <v>56496067238.831207</v>
      </c>
      <c r="AS55" s="19">
        <f t="shared" ca="1" si="11"/>
        <v>5.435469999187454E-2</v>
      </c>
      <c r="AT55" s="19">
        <f t="shared" si="8"/>
        <v>19.643479951402565</v>
      </c>
      <c r="BB55" s="13">
        <v>372754009248.60602</v>
      </c>
      <c r="BC55" s="13">
        <f>[2]EUCAM_output!$AG52*10^9</f>
        <v>342083540000</v>
      </c>
      <c r="BD55" s="19">
        <f t="shared" si="21"/>
        <v>-1.3020586500301512</v>
      </c>
      <c r="BN55" s="31">
        <f t="shared" ca="1" si="16"/>
        <v>6413470000</v>
      </c>
      <c r="BO55" s="48" cm="1">
        <f t="array" aca="1" ref="BO55" ca="1">INDEX([1]Sheet1!$C$6:$CY$72,MATCH($A55,[1]Sheet1!$A$6:$A$72,0),MATCH(MID(CELL("filename",A54),FIND("]",CELL("filename",A54))+1,255) &amp; BO$1,[1]Sheet1!$C$1:$CY$1 &amp; [1]Sheet1!$C$3:$CY$3,0))</f>
        <v>1.8748400000000001</v>
      </c>
      <c r="BP55" s="32" cm="1">
        <f t="array" aca="1" ref="BP55" ca="1">INDEX([1]Sheet1!$C$6:$CY$72,MATCH($A55,[1]Sheet1!$A$6:$A$72,0),MATCH(MID(CELL("filename",B54),FIND("]",CELL("filename",B54))+1,255) &amp; BP$1,[1]Sheet1!$C$1:$CY$1 &amp; [1]Sheet1!$C$3:$CY$3,0))</f>
        <v>173569400000</v>
      </c>
      <c r="BQ55" s="32" cm="1">
        <f t="array" aca="1" ref="BQ55" ca="1">INDEX([1]Sheet1!$C$6:$CY$72,MATCH($A55,[1]Sheet1!$A$6:$A$72,0),MATCH(MID(CELL("filename",C54),FIND("]",CELL("filename",C54))+1,255) &amp; BQ$1,[1]Sheet1!$C$1:$CY$1 &amp; [1]Sheet1!$C$3:$CY$3,0))</f>
        <v>48489490000</v>
      </c>
      <c r="BR55" s="39" cm="1">
        <f t="array" aca="1" ref="BR55" ca="1">INDEX([6]Annual!$C$5:$T$30,MATCH($A55,[6]Annual!$B$5:$B$30,0),MATCH(MID(CELL("filename",$F$2),FIND("]",CELL("filename",$F$2))+1,255) &amp; BR$1,[6]Annual!$C$3:$T$3 &amp; [6]Annual!$C$4:$T$4,0))</f>
        <v>40481700000</v>
      </c>
      <c r="BS55" s="39" cm="1">
        <f t="array" aca="1" ref="BS55" ca="1">INDEX([6]Annual!$C$5:$T$30,MATCH($A55,[6]Annual!$B$5:$B$30,0),MATCH(MID(CELL("filename",$F$2),FIND("]",CELL("filename",$F$2))+1,255) &amp; BS$1,[6]Annual!$C$3:$T$3 &amp; [6]Annual!$C$4:$T$4,0))</f>
        <v>6610900000</v>
      </c>
      <c r="BT55" s="39" cm="1">
        <f t="array" aca="1" ref="BT55" ca="1">INDEX([6]Annual!$C$5:$T$30,MATCH($A55,[6]Annual!$B$5:$B$30,0),MATCH(MID(CELL("filename",$F$2),FIND("]",CELL("filename",$F$2))+1,255) &amp; BT$1,[6]Annual!$C$3:$T$3 &amp; [6]Annual!$C$4:$T$4,0))</f>
        <v>1172699999.9999998</v>
      </c>
      <c r="BU55" s="31">
        <f t="shared" ca="1" si="23"/>
        <v>40669735551.89753</v>
      </c>
      <c r="BV55" s="31">
        <f t="shared" ca="1" si="24"/>
        <v>7819754448.1024704</v>
      </c>
      <c r="BW55" s="32" cm="1">
        <f t="array" aca="1" ref="BW55" ca="1">INDEX([1]Sheet1!$C$6:$CY$72,MATCH($A55,[1]Sheet1!$A$6:$A$72,0),MATCH(MID(CELL("filename",F54),FIND("]",CELL("filename",F54))+1,255) &amp; BW$1,[1]Sheet1!$C$1:$CY$1 &amp; [1]Sheet1!$C$3:$CY$3,0))</f>
        <v>50038580000</v>
      </c>
      <c r="BX55" s="32" cm="1">
        <f t="array" aca="1" ref="BX55" ca="1">INDEX([1]Sheet1!$C$6:$CY$72,MATCH($A55,[1]Sheet1!$A$6:$A$72,0),MATCH(MID(CELL("filename",G54),FIND("]",CELL("filename",G54))+1,255) &amp; BX$1,[1]Sheet1!$C$1:$CY$1 &amp; [1]Sheet1!$C$3:$CY$3,0))</f>
        <v>50700050000</v>
      </c>
      <c r="BY55" s="39" cm="1">
        <f t="array" aca="1" ref="BY55" ca="1">INDEX([4]DATA!$C$18:$N$51,MATCH($A55,[4]DATA!$B$18:$B$51,0),MATCH(MID(CELL("filename",F22),FIND("]",CELL("filename",F22))+1,255) &amp; BY$1,[4]DATA!$C$15:$N$15&amp;[4]DATA!$C$16:$N$16,0)) * 10^6</f>
        <v>27322000000</v>
      </c>
      <c r="BZ55" s="39" cm="1">
        <f t="array" aca="1" ref="BZ55" ca="1">INDEX([4]DATA!$C$18:$N$51,MATCH($A55,[4]DATA!$B$18:$B$51,0),MATCH(MID(CELL("filename",G22),FIND("]",CELL("filename",G22))+1,255) &amp; BZ$1,[4]DATA!$C$15:$N$15&amp;[4]DATA!$C$16:$N$16,0)) * 10^6</f>
        <v>23379000000</v>
      </c>
      <c r="CA55" s="31">
        <f t="shared" ca="1" si="17"/>
        <v>27321488059.407108</v>
      </c>
      <c r="CB55" s="31">
        <f t="shared" ca="1" si="18"/>
        <v>23378561940.592892</v>
      </c>
      <c r="CC55" s="32" cm="1">
        <f t="array" aca="1" ref="CC55" ca="1">INDEX([1]Sheet1!$C$6:$CY$72,MATCH($A55,[1]Sheet1!$A$6:$A$72,0),MATCH(MID(CELL("filename",J54),FIND("]",CELL("filename",J54))+1,255) &amp; CC$1,[1]Sheet1!$C$1:$CY$1 &amp; [1]Sheet1!$C$3:$CY$3,0))</f>
        <v>1924860000</v>
      </c>
      <c r="CD55" s="31">
        <f t="shared" ca="1" si="19"/>
        <v>22416420000</v>
      </c>
      <c r="CE55" s="32" cm="1">
        <f t="array" aca="1" ref="CE55" ca="1">INDEX([1]Sheet1!$C$6:$CY$72,MATCH($A55,[1]Sheet1!$A$6:$A$72,0),MATCH(MID(CELL("filename",L54),FIND("]",CELL("filename",L54))+1,255) &amp; CE$1,[1]Sheet1!$C$1:$CY$1 &amp; [1]Sheet1!$C$3:$CY$3,0))</f>
        <v>175200900000</v>
      </c>
      <c r="CF55" s="31">
        <f t="shared" ca="1" si="12"/>
        <v>167155930000</v>
      </c>
      <c r="CG55" s="32" cm="1">
        <f t="array" aca="1" ref="CG55" ca="1">INDEX([1]Sheet1!$C$6:$CY$72,MATCH($A55,[1]Sheet1!$A$6:$A$72,0),MATCH(MID(CELL("filename",N54),FIND("]",CELL("filename",N54))+1,255) &amp; CG$1,[1]Sheet1!$C$1:$CY$1 &amp; [1]Sheet1!$C$3:$CY$3,0))</f>
        <v>68856500000</v>
      </c>
      <c r="CH55" s="32" cm="1">
        <f t="array" aca="1" ref="CH55" ca="1">INDEX([1]Sheet1!$C$6:$CY$72,MATCH($A55,[1]Sheet1!$A$6:$A$72,0),MATCH(MID(CELL("filename",O54),FIND("]",CELL("filename",O54))+1,255) &amp; CH$1,[1]Sheet1!$C$1:$CY$1 &amp; [1]Sheet1!$C$3:$CY$3,0))</f>
        <v>10239700000</v>
      </c>
      <c r="CI55" s="32" cm="1">
        <f t="array" aca="1" ref="CI55" ca="1">INDEX([1]Sheet1!$C$6:$CY$72,MATCH($A55,[1]Sheet1!$A$6:$A$72,0),MATCH(MID(CELL("filename",P54),FIND("]",CELL("filename",P54))+1,255) &amp; CI$1,[1]Sheet1!$C$1:$CY$1 &amp; [1]Sheet1!$C$3:$CY$3,0))</f>
        <v>4956830000</v>
      </c>
      <c r="CJ55" s="32" cm="1">
        <f t="array" aca="1" ref="CJ55" ca="1">INDEX([1]Sheet1!$C$6:$CY$72,MATCH($A55,[1]Sheet1!$A$6:$A$72,0),MATCH(MID(CELL("filename",R54),FIND("]",CELL("filename",R54))+1,255) &amp; CJ$1,[1]Sheet1!$C$1:$CY$1 &amp; [1]Sheet1!$C$3:$CY$3,0))</f>
        <v>65060199999.999992</v>
      </c>
      <c r="CK55" s="32" cm="1">
        <f t="array" aca="1" ref="CK55" ca="1">INDEX([1]Sheet1!$C$6:$CY$72,MATCH($A55,[1]Sheet1!$A$6:$A$72,0),MATCH(MID(CELL("filename",S54),FIND("]",CELL("filename",S54))+1,255) &amp; CK$1,[1]Sheet1!$C$1:$CY$1 &amp; [1]Sheet1!$C$3:$CY$3,0))</f>
        <v>8044969999.999999</v>
      </c>
      <c r="CL55" s="31">
        <f t="shared" ca="1" si="13"/>
        <v>18042700000.000008</v>
      </c>
      <c r="DK55" s="31">
        <f t="shared" ca="1" si="20"/>
        <v>292873796520.38</v>
      </c>
      <c r="DL55" s="48" cm="1">
        <f t="array" aca="1" ref="DL55" ca="1">INDEX([1]Sheet1!$C$6:$CY$72,MATCH($A55,[1]Sheet1!$A$6:$A$72,0),MATCH(MID(CELL("filename",AT54),FIND("]",CELL("filename",AT54))+1,255) &amp; DL$1,[1]Sheet1!$C$1:$CY$1 &amp; [1]Sheet1!$C$3:$CY$3,0))</f>
        <v>85.614699999999999</v>
      </c>
      <c r="DM55" s="39" cm="1">
        <f t="array" aca="1" ref="DM55" ca="1">INDEX([5]DATA!$C$18:$T$51,MATCH($A55,[5]DATA!$B$18:$B$51,0),MATCH(MID(CELL("filename",AU22),FIND("]",CELL("filename",AU22))+1,255) &amp; DM$1,[5]DATA!$C$15:$T$15&amp;[5]DATA!$C$16:$T$16,0)) * 10^6</f>
        <v>11296000000</v>
      </c>
      <c r="DN55" s="39" cm="1">
        <f t="array" aca="1" ref="DN55" ca="1">INDEX([5]DATA!$C$18:$T$51,MATCH($A55,[5]DATA!$B$18:$B$51,0),MATCH(MID(CELL("filename",AV22),FIND("]",CELL("filename",AV22))+1,255) &amp; DN$1,[5]DATA!$C$15:$T$15&amp;[5]DATA!$C$16:$T$16,0)) * 10^6</f>
        <v>281577000000</v>
      </c>
      <c r="DQ55" s="48">
        <v>1.109143</v>
      </c>
      <c r="DR55" s="48" cm="1">
        <f t="array" aca="1" ref="DR55" ca="1">INDEX([1]Sheet1!$C$6:$CY$72,MATCH($A55,[1]Sheet1!$A$6:$A$72,0),MATCH(MID(CELL("filename",AZ54),FIND("]",CELL("filename",AZ54))+1,255) &amp; DR$1,[1]Sheet1!$C$1:$CY$1 &amp; [1]Sheet1!$C$3:$CY$3,0))</f>
        <v>9950000000</v>
      </c>
      <c r="DS55" s="48" cm="1">
        <f t="array" aca="1" ref="DS55" ca="1">INDEX([1]Sheet1!$C$6:$CY$72,MATCH($A55,[1]Sheet1!$A$6:$A$72,0),MATCH(MID(CELL("filename",BA54),FIND("]",CELL("filename",BA54))+1,255) &amp; DS$1,[1]Sheet1!$C$1:$CY$1 &amp; [1]Sheet1!$C$3:$CY$3,0))</f>
        <v>2.8600349999999999</v>
      </c>
      <c r="DT55" s="39" cm="1">
        <f t="array" aca="1" ref="DT55" ca="1">INDEX([5]DATA!$C$18:$T$51,MATCH($A55,[5]DATA!$B$18:$B$51,0),MATCH(MID(CELL("filename",BB22),FIND("]",CELL("filename",BB22))+1,255) &amp; DT$1,[5]DATA!$C$15:$T$15&amp;[5]DATA!$C$16:$T$16,0)) * 10^6</f>
        <v>28716000000</v>
      </c>
      <c r="DU55" s="48" cm="1">
        <f t="array" aca="1" ref="DU55" ca="1">INDEX([1]Sheet1!$C$6:$CY$72,MATCH($A55,[1]Sheet1!$A$6:$A$72,0),MATCH(MID(CELL("filename",BC54),FIND("]",CELL("filename",BC54))+1,255) &amp; DU$1,[1]Sheet1!$C$1:$CY$1 &amp; [1]Sheet1!$C$3:$CY$3,0))</f>
        <v>-0.02</v>
      </c>
      <c r="DV55" s="17">
        <v>0.5</v>
      </c>
      <c r="DW55" s="14">
        <f>Euro_Area_Data!V52*10^9</f>
        <v>11439347275376.889</v>
      </c>
      <c r="DX55" s="17">
        <v>1</v>
      </c>
      <c r="DY55" s="17">
        <v>0.5</v>
      </c>
      <c r="DZ55" s="48" cm="1">
        <f t="array" aca="1" ref="DZ55" ca="1">INDEX([1]Sheet1!$C$6:$CY$72,MATCH($A55,[1]Sheet1!$A$6:$A$72,0),MATCH(MID(CELL("filename",BH54),FIND("]",CELL("filename",BH54))+1,255) &amp; DZ$1,[1]Sheet1!$C$1:$CY$1 &amp; [1]Sheet1!$C$3:$CY$3,0))</f>
        <v>0.75</v>
      </c>
      <c r="EA55" s="17">
        <v>2</v>
      </c>
      <c r="EB55" s="14">
        <f>SUMPRODUCT(Euro_Area_Data!C52:U52,Euro_Area_Data!Z52:AR52)/SUM(Euro_Area_Data!C52:U52)</f>
        <v>0.93244517096182578</v>
      </c>
      <c r="EC55" s="14">
        <f t="shared" si="22"/>
        <v>1.3180911369828912</v>
      </c>
      <c r="ED55" s="14">
        <f>SUMPRODUCT(Euro_Area_Data!C52:U52,Euro_Area_Data!AW52:BO52)/SUM(Euro_Area_Data!C52:U52)</f>
        <v>-1.8689863175875194</v>
      </c>
      <c r="EE55">
        <v>-5</v>
      </c>
      <c r="EH55" s="43">
        <v>0.75</v>
      </c>
      <c r="EI55" s="43">
        <v>0.05</v>
      </c>
      <c r="EJ55" s="43">
        <v>60</v>
      </c>
      <c r="EK55" s="14">
        <f t="shared" si="7"/>
        <v>2.2926358535857676</v>
      </c>
      <c r="EN55" s="14">
        <f>[2]EUCAM_output!$AE52</f>
        <v>0.91771927735819203</v>
      </c>
    </row>
    <row r="56" spans="1:144" x14ac:dyDescent="0.3">
      <c r="A56" s="10">
        <v>2016</v>
      </c>
      <c r="B56" s="13">
        <f>[2]EUCAM_output!$E53*10^9</f>
        <v>382849748472.4342</v>
      </c>
      <c r="H56" s="14">
        <f>[2]EUCAM_output!$AK53</f>
        <v>-1.4427707360525929E-3</v>
      </c>
      <c r="I56" s="13">
        <f>[2]EUCAM_output!$W53*10^3</f>
        <v>6695799.9999999898</v>
      </c>
      <c r="K56" s="31">
        <f t="shared" si="4"/>
        <v>6695799.9999999898</v>
      </c>
      <c r="L56" s="14">
        <f>[2]EUCAM_output!$G53</f>
        <v>69.453067634544098</v>
      </c>
      <c r="O56" s="14">
        <f>[2]EUCAM_output!$H53</f>
        <v>69.394578321676718</v>
      </c>
      <c r="P56" s="28"/>
      <c r="Q56" s="19"/>
      <c r="R56" s="14">
        <f>[2]EUCAM_output!$L53</f>
        <v>6.5</v>
      </c>
      <c r="U56" s="14">
        <f>[2]EUCAM_output!$K53</f>
        <v>5.567088</v>
      </c>
      <c r="V56" s="14">
        <v>5.567088</v>
      </c>
      <c r="W56" s="14">
        <v>7.9758870675745719E-3</v>
      </c>
      <c r="X56" s="14">
        <v>2.0007306917424472E-4</v>
      </c>
      <c r="Y56" s="14">
        <f>[2]EUCAM_output!$AI53</f>
        <v>3.7082006741016981E-3</v>
      </c>
      <c r="Z56" s="14">
        <f>[2]EUCAM_output!$M53</f>
        <v>1612.41556888431</v>
      </c>
      <c r="AC56" s="14">
        <f>[2]EUCAM_output!$AL53</f>
        <v>1609.169166382208</v>
      </c>
      <c r="AD56" s="13">
        <f>[2]EUCAM_output!$T53*10^9</f>
        <v>1215449232259.1799</v>
      </c>
      <c r="AE56" s="30" cm="1">
        <f t="array" aca="1" ref="AE56" ca="1">INDEX('[3]Sheet 1'!$B$12:$M$61,MATCH($A56,'[3]Sheet 1'!$A$12:$A$61,0),MATCH(MID(CELL("filename",A55),FIND("]",CELL("filename",A55))+1,255)&amp;AE$1,'[3]Sheet 1'!$B$9:$M$9&amp;'[3]Sheet 1'!$B$8:$M$8,0))*10^6</f>
        <v>1254859900000</v>
      </c>
      <c r="AF56" s="30" cm="1">
        <f t="array" aca="1" ref="AF56" ca="1">INDEX('[3]Sheet 1'!$B$12:$M$61,MATCH($A56,'[3]Sheet 1'!$A$12:$A$61,0),MATCH(MID(CELL("filename",B55),FIND("]",CELL("filename",B55))+1,255)&amp;AF$1,'[3]Sheet 1'!$B$9:$M$9&amp;'[3]Sheet 1'!$B$8:$M$8,0))*10^6</f>
        <v>165672900000</v>
      </c>
      <c r="AG56" s="19">
        <f t="shared" ca="1" si="14"/>
        <v>0.13202501729475935</v>
      </c>
      <c r="AH56" s="31">
        <f t="shared" ca="1" si="15"/>
        <v>160469705909.9202</v>
      </c>
      <c r="AI56" s="31">
        <f t="shared" ca="1" si="5"/>
        <v>11389919464.726835</v>
      </c>
      <c r="AJ56" s="32">
        <v>10004160000</v>
      </c>
      <c r="AK56" s="31">
        <f t="shared" si="6"/>
        <v>10706809407.639753</v>
      </c>
      <c r="AL56" s="19">
        <f t="shared" ca="1" si="9"/>
        <v>6.6721686482369633E-2</v>
      </c>
      <c r="AM56" s="19">
        <f t="shared" ca="1" si="0"/>
        <v>6.516644757419901E-2</v>
      </c>
      <c r="AN56" s="31">
        <f t="shared" ca="1" si="10"/>
        <v>1054979526349.2598</v>
      </c>
      <c r="AO56" s="32">
        <v>72305600000</v>
      </c>
      <c r="AP56" s="31">
        <f t="shared" si="1"/>
        <v>77384036071.497955</v>
      </c>
      <c r="AQ56" s="32">
        <v>63593200000</v>
      </c>
      <c r="AR56" s="31">
        <f t="shared" si="2"/>
        <v>57352904953.377701</v>
      </c>
      <c r="AS56" s="19">
        <f t="shared" ca="1" si="11"/>
        <v>5.4363998088044929E-2</v>
      </c>
      <c r="AT56" s="19">
        <f t="shared" si="8"/>
        <v>20.21263860829459</v>
      </c>
      <c r="BB56" s="13">
        <v>380646030456.71301</v>
      </c>
      <c r="BC56" s="13">
        <f>[2]EUCAM_output!$AG53*10^9</f>
        <v>355665600000</v>
      </c>
      <c r="BD56" s="19">
        <f t="shared" si="21"/>
        <v>-0.57560910631755646</v>
      </c>
      <c r="BN56" s="31">
        <f t="shared" ca="1" si="16"/>
        <v>2292870000</v>
      </c>
      <c r="BO56" s="48" cm="1">
        <f t="array" aca="1" ref="BO56" ca="1">INDEX([1]Sheet1!$C$6:$CY$72,MATCH($A56,[1]Sheet1!$A$6:$A$72,0),MATCH(MID(CELL("filename",A55),FIND("]",CELL("filename",A55))+1,255) &amp; BO$1,[1]Sheet1!$C$1:$CY$1 &amp; [1]Sheet1!$C$3:$CY$3,0))</f>
        <v>0.64466699999999999</v>
      </c>
      <c r="BP56" s="32" cm="1">
        <f t="array" aca="1" ref="BP56" ca="1">INDEX([1]Sheet1!$C$6:$CY$72,MATCH($A56,[1]Sheet1!$A$6:$A$72,0),MATCH(MID(CELL("filename",B55),FIND("]",CELL("filename",B55))+1,255) &amp; BP$1,[1]Sheet1!$C$1:$CY$1 &amp; [1]Sheet1!$C$3:$CY$3,0))</f>
        <v>174946000000</v>
      </c>
      <c r="BQ56" s="32" cm="1">
        <f t="array" aca="1" ref="BQ56" ca="1">INDEX([1]Sheet1!$C$6:$CY$72,MATCH($A56,[1]Sheet1!$A$6:$A$72,0),MATCH(MID(CELL("filename",C55),FIND("]",CELL("filename",C55))+1,255) &amp; BQ$1,[1]Sheet1!$C$1:$CY$1 &amp; [1]Sheet1!$C$3:$CY$3,0))</f>
        <v>45485540000</v>
      </c>
      <c r="BR56" s="39" cm="1">
        <f t="array" aca="1" ref="BR56" ca="1">INDEX([6]Annual!$C$5:$T$30,MATCH($A56,[6]Annual!$B$5:$B$30,0),MATCH(MID(CELL("filename",$F$2),FIND("]",CELL("filename",$F$2))+1,255) &amp; BR$1,[6]Annual!$C$3:$T$3 &amp; [6]Annual!$C$4:$T$4,0))</f>
        <v>36772000000</v>
      </c>
      <c r="BS56" s="39" cm="1">
        <f t="array" aca="1" ref="BS56" ca="1">INDEX([6]Annual!$C$5:$T$30,MATCH($A56,[6]Annual!$B$5:$B$30,0),MATCH(MID(CELL("filename",$F$2),FIND("]",CELL("filename",$F$2))+1,255) &amp; BS$1,[6]Annual!$C$3:$T$3 &amp; [6]Annual!$C$4:$T$4,0))</f>
        <v>7386500000</v>
      </c>
      <c r="BT56" s="39" cm="1">
        <f t="array" aca="1" ref="BT56" ca="1">INDEX([6]Annual!$C$5:$T$30,MATCH($A56,[6]Annual!$B$5:$B$30,0),MATCH(MID(CELL("filename",$F$2),FIND("]",CELL("filename",$F$2))+1,255) &amp; BT$1,[6]Annual!$C$3:$T$3 &amp; [6]Annual!$C$4:$T$4,0))</f>
        <v>1228700000</v>
      </c>
      <c r="BU56" s="31">
        <f t="shared" ca="1" si="23"/>
        <v>36851673530.863327</v>
      </c>
      <c r="BV56" s="31">
        <f t="shared" ca="1" si="24"/>
        <v>8633866469.136673</v>
      </c>
      <c r="BW56" s="32" cm="1">
        <f t="array" aca="1" ref="BW56" ca="1">INDEX([1]Sheet1!$C$6:$CY$72,MATCH($A56,[1]Sheet1!$A$6:$A$72,0),MATCH(MID(CELL("filename",F55),FIND("]",CELL("filename",F55))+1,255) &amp; BW$1,[1]Sheet1!$C$1:$CY$1 &amp; [1]Sheet1!$C$3:$CY$3,0))</f>
        <v>52028520000</v>
      </c>
      <c r="BX56" s="32" cm="1">
        <f t="array" aca="1" ref="BX56" ca="1">INDEX([1]Sheet1!$C$6:$CY$72,MATCH($A56,[1]Sheet1!$A$6:$A$72,0),MATCH(MID(CELL("filename",G55),FIND("]",CELL("filename",G55))+1,255) &amp; BX$1,[1]Sheet1!$C$1:$CY$1 &amp; [1]Sheet1!$C$3:$CY$3,0))</f>
        <v>52582040000</v>
      </c>
      <c r="BY56" s="39" cm="1">
        <f t="array" aca="1" ref="BY56" ca="1">INDEX([4]DATA!$C$18:$N$51,MATCH($A56,[4]DATA!$B$18:$B$51,0),MATCH(MID(CELL("filename",F23),FIND("]",CELL("filename",F23))+1,255) &amp; BY$1,[4]DATA!$C$15:$N$15&amp;[4]DATA!$C$16:$N$16,0)) * 10^6</f>
        <v>28307000000</v>
      </c>
      <c r="BZ56" s="39" cm="1">
        <f t="array" aca="1" ref="BZ56" ca="1">INDEX([4]DATA!$C$18:$N$51,MATCH($A56,[4]DATA!$B$18:$B$51,0),MATCH(MID(CELL("filename",G23),FIND("]",CELL("filename",G23))+1,255) &amp; BZ$1,[4]DATA!$C$15:$N$15&amp;[4]DATA!$C$16:$N$16,0)) * 10^6</f>
        <v>24275000000</v>
      </c>
      <c r="CA56" s="31">
        <f t="shared" ca="1" si="17"/>
        <v>28307021533.604656</v>
      </c>
      <c r="CB56" s="31">
        <f t="shared" ca="1" si="18"/>
        <v>24275018466.395344</v>
      </c>
      <c r="CC56" s="32" cm="1">
        <f t="array" aca="1" ref="CC56" ca="1">INDEX([1]Sheet1!$C$6:$CY$72,MATCH($A56,[1]Sheet1!$A$6:$A$72,0),MATCH(MID(CELL("filename",J55),FIND("]",CELL("filename",J55))+1,255) &amp; CC$1,[1]Sheet1!$C$1:$CY$1 &amp; [1]Sheet1!$C$3:$CY$3,0))</f>
        <v>1865240000</v>
      </c>
      <c r="CD56" s="31">
        <f t="shared" ca="1" si="19"/>
        <v>22984660000</v>
      </c>
      <c r="CE56" s="32" cm="1">
        <f t="array" aca="1" ref="CE56" ca="1">INDEX([1]Sheet1!$C$6:$CY$72,MATCH($A56,[1]Sheet1!$A$6:$A$72,0),MATCH(MID(CELL("filename",L55),FIND("]",CELL("filename",L55))+1,255) &amp; CE$1,[1]Sheet1!$C$1:$CY$1 &amp; [1]Sheet1!$C$3:$CY$3,0))</f>
        <v>180108200000</v>
      </c>
      <c r="CF56" s="31">
        <f t="shared" ca="1" si="12"/>
        <v>172653130000</v>
      </c>
      <c r="CG56" s="32" cm="1">
        <f t="array" aca="1" ref="CG56" ca="1">INDEX([1]Sheet1!$C$6:$CY$72,MATCH($A56,[1]Sheet1!$A$6:$A$72,0),MATCH(MID(CELL("filename",N55),FIND("]",CELL("filename",N55))+1,255) &amp; CG$1,[1]Sheet1!$C$1:$CY$1 &amp; [1]Sheet1!$C$3:$CY$3,0))</f>
        <v>71049800000</v>
      </c>
      <c r="CH56" s="32" cm="1">
        <f t="array" aca="1" ref="CH56" ca="1">INDEX([1]Sheet1!$C$6:$CY$72,MATCH($A56,[1]Sheet1!$A$6:$A$72,0),MATCH(MID(CELL("filename",O55),FIND("]",CELL("filename",O55))+1,255) &amp; CH$1,[1]Sheet1!$C$1:$CY$1 &amp; [1]Sheet1!$C$3:$CY$3,0))</f>
        <v>10642440000</v>
      </c>
      <c r="CI56" s="32" cm="1">
        <f t="array" aca="1" ref="CI56" ca="1">INDEX([1]Sheet1!$C$6:$CY$72,MATCH($A56,[1]Sheet1!$A$6:$A$72,0),MATCH(MID(CELL("filename",P55),FIND("]",CELL("filename",P55))+1,255) &amp; CI$1,[1]Sheet1!$C$1:$CY$1 &amp; [1]Sheet1!$C$3:$CY$3,0))</f>
        <v>5470730000</v>
      </c>
      <c r="CJ56" s="32" cm="1">
        <f t="array" aca="1" ref="CJ56" ca="1">INDEX([1]Sheet1!$C$6:$CY$72,MATCH($A56,[1]Sheet1!$A$6:$A$72,0),MATCH(MID(CELL("filename",R55),FIND("]",CELL("filename",R55))+1,255) &amp; CJ$1,[1]Sheet1!$C$1:$CY$1 &amp; [1]Sheet1!$C$3:$CY$3,0))</f>
        <v>66786500000</v>
      </c>
      <c r="CK56" s="32" cm="1">
        <f t="array" aca="1" ref="CK56" ca="1">INDEX([1]Sheet1!$C$6:$CY$72,MATCH($A56,[1]Sheet1!$A$6:$A$72,0),MATCH(MID(CELL("filename",S55),FIND("]",CELL("filename",S55))+1,255) &amp; CK$1,[1]Sheet1!$C$1:$CY$1 &amp; [1]Sheet1!$C$3:$CY$3,0))</f>
        <v>7455070000</v>
      </c>
      <c r="CL56" s="31">
        <f t="shared" ca="1" si="13"/>
        <v>18703660000</v>
      </c>
      <c r="DK56" s="31">
        <f t="shared" ca="1" si="20"/>
        <v>296693042529.59998</v>
      </c>
      <c r="DL56" s="48" cm="1">
        <f t="array" aca="1" ref="DL56" ca="1">INDEX([1]Sheet1!$C$6:$CY$72,MATCH($A56,[1]Sheet1!$A$6:$A$72,0),MATCH(MID(CELL("filename",AT55),FIND("]",CELL("filename",AT55))+1,255) &amp; DL$1,[1]Sheet1!$C$1:$CY$1 &amp; [1]Sheet1!$C$3:$CY$3,0))</f>
        <v>83.4191</v>
      </c>
      <c r="DM56" s="39" cm="1">
        <f t="array" aca="1" ref="DM56" ca="1">INDEX([5]DATA!$C$18:$T$51,MATCH($A56,[5]DATA!$B$18:$B$51,0),MATCH(MID(CELL("filename",AU23),FIND("]",CELL("filename",AU23))+1,255) &amp; DM$1,[5]DATA!$C$15:$T$15&amp;[5]DATA!$C$16:$T$16,0)) * 10^6</f>
        <v>13199000000</v>
      </c>
      <c r="DN56" s="39" cm="1">
        <f t="array" aca="1" ref="DN56" ca="1">INDEX([5]DATA!$C$18:$T$51,MATCH($A56,[5]DATA!$B$18:$B$51,0),MATCH(MID(CELL("filename",AV23),FIND("]",CELL("filename",AV23))+1,255) &amp; DN$1,[5]DATA!$C$15:$T$15&amp;[5]DATA!$C$16:$T$16,0)) * 10^6</f>
        <v>283494000000</v>
      </c>
      <c r="DQ56" s="48">
        <v>1.1066180000000001</v>
      </c>
      <c r="DR56" s="48" cm="1">
        <f t="array" aca="1" ref="DR56" ca="1">INDEX([1]Sheet1!$C$6:$CY$72,MATCH($A56,[1]Sheet1!$A$6:$A$72,0),MATCH(MID(CELL("filename",AZ55),FIND("]",CELL("filename",AZ55))+1,255) &amp; DR$1,[1]Sheet1!$C$1:$CY$1 &amp; [1]Sheet1!$C$3:$CY$3,0))</f>
        <v>-1340000000</v>
      </c>
      <c r="DS56" s="48" cm="1">
        <f t="array" aca="1" ref="DS56" ca="1">INDEX([1]Sheet1!$C$6:$CY$72,MATCH($A56,[1]Sheet1!$A$6:$A$72,0),MATCH(MID(CELL("filename",BA55),FIND("]",CELL("filename",BA55))+1,255) &amp; DS$1,[1]Sheet1!$C$1:$CY$1 &amp; [1]Sheet1!$C$3:$CY$3,0))</f>
        <v>2.54549</v>
      </c>
      <c r="DT56" s="39" cm="1">
        <f t="array" aca="1" ref="DT56" ca="1">INDEX([5]DATA!$C$18:$T$51,MATCH($A56,[5]DATA!$B$18:$B$51,0),MATCH(MID(CELL("filename",BB23),FIND("]",CELL("filename",BB23))+1,255) &amp; DT$1,[5]DATA!$C$15:$T$15&amp;[5]DATA!$C$16:$T$16,0)) * 10^6</f>
        <v>31400000000</v>
      </c>
      <c r="DU56" s="48" cm="1">
        <f t="array" aca="1" ref="DU56" ca="1">INDEX([1]Sheet1!$C$6:$CY$72,MATCH($A56,[1]Sheet1!$A$6:$A$72,0),MATCH(MID(CELL("filename",BC55),FIND("]",CELL("filename",BC55))+1,255) &amp; DU$1,[1]Sheet1!$C$1:$CY$1 &amp; [1]Sheet1!$C$3:$CY$3,0))</f>
        <v>-0.26</v>
      </c>
      <c r="DV56" s="17">
        <v>0.5</v>
      </c>
      <c r="DW56" s="14">
        <f>Euro_Area_Data!V53*10^9</f>
        <v>11648525952910.125</v>
      </c>
      <c r="DX56" s="17">
        <v>1</v>
      </c>
      <c r="DY56" s="17">
        <v>0.5</v>
      </c>
      <c r="DZ56" s="48" cm="1">
        <f t="array" aca="1" ref="DZ56" ca="1">INDEX([1]Sheet1!$C$6:$CY$72,MATCH($A56,[1]Sheet1!$A$6:$A$72,0),MATCH(MID(CELL("filename",BH55),FIND("]",CELL("filename",BH55))+1,255) &amp; DZ$1,[1]Sheet1!$C$1:$CY$1 &amp; [1]Sheet1!$C$3:$CY$3,0))</f>
        <v>0.38</v>
      </c>
      <c r="EA56" s="17">
        <v>2</v>
      </c>
      <c r="EB56" s="14">
        <f>SUMPRODUCT(Euro_Area_Data!C53:U53,Euro_Area_Data!Z53:AR53)/SUM(Euro_Area_Data!C53:U53)</f>
        <v>0.94054474514602759</v>
      </c>
      <c r="EC56" s="14">
        <f t="shared" si="22"/>
        <v>0.86863811797609858</v>
      </c>
      <c r="ED56" s="14">
        <f>SUMPRODUCT(Euro_Area_Data!C53:U53,Euro_Area_Data!AW53:BO53)/SUM(Euro_Area_Data!C53:U53)</f>
        <v>-1.0873086716547933</v>
      </c>
      <c r="EE56">
        <v>-5</v>
      </c>
      <c r="EH56" s="43">
        <v>0.75</v>
      </c>
      <c r="EI56" s="43">
        <v>0.05</v>
      </c>
      <c r="EJ56" s="43">
        <v>60</v>
      </c>
      <c r="EK56" s="14">
        <f t="shared" si="7"/>
        <v>1.8147507973923263</v>
      </c>
      <c r="EN56" s="14">
        <f>[2]EUCAM_output!$AE53</f>
        <v>0.93437359526187291</v>
      </c>
    </row>
    <row r="57" spans="1:144" x14ac:dyDescent="0.3">
      <c r="A57" s="10">
        <v>2017</v>
      </c>
      <c r="B57" s="13">
        <f>[2]EUCAM_output!$E54*10^9</f>
        <v>387938250962.95435</v>
      </c>
      <c r="H57" s="14">
        <f>[2]EUCAM_output!$AK54</f>
        <v>3.5878202056712737E-2</v>
      </c>
      <c r="I57" s="13">
        <f>[2]EUCAM_output!$W54*10^3</f>
        <v>6718979.5</v>
      </c>
      <c r="K57" s="31">
        <f t="shared" si="4"/>
        <v>6718979.5</v>
      </c>
      <c r="L57" s="14">
        <f>[2]EUCAM_output!$G54</f>
        <v>69.910292715124882</v>
      </c>
      <c r="O57" s="14">
        <f>[2]EUCAM_output!$H54</f>
        <v>69.807964379384586</v>
      </c>
      <c r="P57" s="28"/>
      <c r="Q57" s="19"/>
      <c r="R57" s="14">
        <f>[2]EUCAM_output!$L54</f>
        <v>5.9</v>
      </c>
      <c r="U57" s="14">
        <f>[2]EUCAM_output!$K54</f>
        <v>5.5442499999999999</v>
      </c>
      <c r="V57" s="14">
        <v>5.5442499999999999</v>
      </c>
      <c r="W57" s="14">
        <v>6.0724615163607609E-3</v>
      </c>
      <c r="X57" s="14">
        <v>9.2491760289075131E-3</v>
      </c>
      <c r="Y57" s="14">
        <f>[2]EUCAM_output!$AI54</f>
        <v>-7.5587396103775984E-3</v>
      </c>
      <c r="Z57" s="14">
        <f>[2]EUCAM_output!$M54</f>
        <v>1601.9836814385101</v>
      </c>
      <c r="AC57" s="14">
        <f>[2]EUCAM_output!$AL54</f>
        <v>1603.2532190491841</v>
      </c>
      <c r="AD57" s="13">
        <f>[2]EUCAM_output!$T54*10^9</f>
        <v>1233951110570.0898</v>
      </c>
      <c r="AE57" s="30" cm="1">
        <f t="array" aca="1" ref="AE57" ca="1">INDEX('[3]Sheet 1'!$B$12:$M$61,MATCH($A57,'[3]Sheet 1'!$A$12:$A$61,0),MATCH(MID(CELL("filename",A56),FIND("]",CELL("filename",A56))+1,255)&amp;AE$1,'[3]Sheet 1'!$B$9:$M$9&amp;'[3]Sheet 1'!$B$8:$M$8,0))*10^6</f>
        <v>1299363500000</v>
      </c>
      <c r="AF57" s="30" cm="1">
        <f t="array" aca="1" ref="AF57" ca="1">INDEX('[3]Sheet 1'!$B$12:$M$61,MATCH($A57,'[3]Sheet 1'!$A$12:$A$61,0),MATCH(MID(CELL("filename",B56),FIND("]",CELL("filename",B56))+1,255)&amp;AF$1,'[3]Sheet 1'!$B$9:$M$9&amp;'[3]Sheet 1'!$B$8:$M$8,0))*10^6</f>
        <v>170343800000</v>
      </c>
      <c r="AG57" s="19">
        <f t="shared" ca="1" si="14"/>
        <v>0.13109787984655563</v>
      </c>
      <c r="AH57" s="31">
        <f t="shared" ca="1" si="15"/>
        <v>161768374430.04153</v>
      </c>
      <c r="AI57" s="31">
        <f t="shared" ca="1" si="5"/>
        <v>12105310923.706484</v>
      </c>
      <c r="AJ57" s="32">
        <v>10236340000</v>
      </c>
      <c r="AK57" s="31">
        <f t="shared" si="6"/>
        <v>10849479776.273388</v>
      </c>
      <c r="AL57" s="19">
        <f t="shared" ca="1" si="9"/>
        <v>6.7067990356578386E-2</v>
      </c>
      <c r="AM57" s="19">
        <f t="shared" ca="1" si="0"/>
        <v>6.516644757419901E-2</v>
      </c>
      <c r="AN57" s="31">
        <f t="shared" ca="1" si="10"/>
        <v>1072182736140.0483</v>
      </c>
      <c r="AO57" s="32">
        <v>76163700000</v>
      </c>
      <c r="AP57" s="31">
        <f t="shared" si="1"/>
        <v>80725779217.586899</v>
      </c>
      <c r="AQ57" s="32">
        <v>65314899999.999992</v>
      </c>
      <c r="AR57" s="31">
        <f t="shared" si="2"/>
        <v>58377674327.568283</v>
      </c>
      <c r="AS57" s="19">
        <f t="shared" ca="1" si="11"/>
        <v>5.4447504478325234E-2</v>
      </c>
      <c r="AT57" s="19">
        <f t="shared" si="8"/>
        <v>20.808924878432702</v>
      </c>
      <c r="BB57" s="13">
        <v>389295254893.67804</v>
      </c>
      <c r="BC57" s="13">
        <f>[2]EUCAM_output!$AG54*10^9</f>
        <v>367294900000</v>
      </c>
      <c r="BD57" s="19">
        <f t="shared" si="21"/>
        <v>0.34979895056888299</v>
      </c>
      <c r="BN57" s="31">
        <f t="shared" ca="1" si="16"/>
        <v>3936490000</v>
      </c>
      <c r="BO57" s="48" cm="1">
        <f t="array" aca="1" ref="BO57" ca="1">INDEX([1]Sheet1!$C$6:$CY$72,MATCH($A57,[1]Sheet1!$A$6:$A$72,0),MATCH(MID(CELL("filename",A56),FIND("]",CELL("filename",A56))+1,255) &amp; BO$1,[1]Sheet1!$C$1:$CY$1 &amp; [1]Sheet1!$C$3:$CY$3,0))</f>
        <v>1.071736</v>
      </c>
      <c r="BP57" s="32" cm="1">
        <f t="array" aca="1" ref="BP57" ca="1">INDEX([1]Sheet1!$C$6:$CY$72,MATCH($A57,[1]Sheet1!$A$6:$A$72,0),MATCH(MID(CELL("filename",B56),FIND("]",CELL("filename",B56))+1,255) &amp; BP$1,[1]Sheet1!$C$1:$CY$1 &amp; [1]Sheet1!$C$3:$CY$3,0))</f>
        <v>180140900000</v>
      </c>
      <c r="BQ57" s="32" cm="1">
        <f t="array" aca="1" ref="BQ57" ca="1">INDEX([1]Sheet1!$C$6:$CY$72,MATCH($A57,[1]Sheet1!$A$6:$A$72,0),MATCH(MID(CELL("filename",C56),FIND("]",CELL("filename",C56))+1,255) &amp; BQ$1,[1]Sheet1!$C$1:$CY$1 &amp; [1]Sheet1!$C$3:$CY$3,0))</f>
        <v>47667030000</v>
      </c>
      <c r="BR57" s="39" cm="1">
        <f t="array" aca="1" ref="BR57" ca="1">INDEX([6]Annual!$C$5:$T$30,MATCH($A57,[6]Annual!$B$5:$B$30,0),MATCH(MID(CELL("filename",$F$2),FIND("]",CELL("filename",$F$2))+1,255) &amp; BR$1,[6]Annual!$C$3:$T$3 &amp; [6]Annual!$C$4:$T$4,0))</f>
        <v>38210800000</v>
      </c>
      <c r="BS57" s="39" cm="1">
        <f t="array" aca="1" ref="BS57" ca="1">INDEX([6]Annual!$C$5:$T$30,MATCH($A57,[6]Annual!$B$5:$B$30,0),MATCH(MID(CELL("filename",$F$2),FIND("]",CELL("filename",$F$2))+1,255) &amp; BS$1,[6]Annual!$C$3:$T$3 &amp; [6]Annual!$C$4:$T$4,0))</f>
        <v>7972400000.000001</v>
      </c>
      <c r="BT57" s="39" cm="1">
        <f t="array" aca="1" ref="BT57" ca="1">INDEX([6]Annual!$C$5:$T$30,MATCH($A57,[6]Annual!$B$5:$B$30,0),MATCH(MID(CELL("filename",$F$2),FIND("]",CELL("filename",$F$2))+1,255) &amp; BT$1,[6]Annual!$C$3:$T$3 &amp; [6]Annual!$C$4:$T$4,0))</f>
        <v>1326500000</v>
      </c>
      <c r="BU57" s="31">
        <f t="shared" ca="1" si="23"/>
        <v>38337336373.919434</v>
      </c>
      <c r="BV57" s="31">
        <f t="shared" ca="1" si="24"/>
        <v>9329693626.0805664</v>
      </c>
      <c r="BW57" s="32" cm="1">
        <f t="array" aca="1" ref="BW57" ca="1">INDEX([1]Sheet1!$C$6:$CY$72,MATCH($A57,[1]Sheet1!$A$6:$A$72,0),MATCH(MID(CELL("filename",F56),FIND("]",CELL("filename",F56))+1,255) &amp; BW$1,[1]Sheet1!$C$1:$CY$1 &amp; [1]Sheet1!$C$3:$CY$3,0))</f>
        <v>52868430000</v>
      </c>
      <c r="BX57" s="32" cm="1">
        <f t="array" aca="1" ref="BX57" ca="1">INDEX([1]Sheet1!$C$6:$CY$72,MATCH($A57,[1]Sheet1!$A$6:$A$72,0),MATCH(MID(CELL("filename",G56),FIND("]",CELL("filename",G56))+1,255) &amp; BX$1,[1]Sheet1!$C$1:$CY$1 &amp; [1]Sheet1!$C$3:$CY$3,0))</f>
        <v>54683280000</v>
      </c>
      <c r="BY57" s="39" cm="1">
        <f t="array" aca="1" ref="BY57" ca="1">INDEX([4]DATA!$C$18:$N$51,MATCH($A57,[4]DATA!$B$18:$B$51,0),MATCH(MID(CELL("filename",F24),FIND("]",CELL("filename",F24))+1,255) &amp; BY$1,[4]DATA!$C$15:$N$15&amp;[4]DATA!$C$16:$N$16,0)) * 10^6</f>
        <v>29398000000</v>
      </c>
      <c r="BZ57" s="39" cm="1">
        <f t="array" aca="1" ref="BZ57" ca="1">INDEX([4]DATA!$C$18:$N$51,MATCH($A57,[4]DATA!$B$18:$B$51,0),MATCH(MID(CELL("filename",G24),FIND("]",CELL("filename",G24))+1,255) &amp; BZ$1,[4]DATA!$C$15:$N$15&amp;[4]DATA!$C$16:$N$16,0)) * 10^6</f>
        <v>25285000000</v>
      </c>
      <c r="CA57" s="31">
        <f t="shared" ca="1" si="17"/>
        <v>29398150530.146481</v>
      </c>
      <c r="CB57" s="31">
        <f t="shared" ca="1" si="18"/>
        <v>25285129469.853519</v>
      </c>
      <c r="CC57" s="32" cm="1">
        <f t="array" aca="1" ref="CC57" ca="1">INDEX([1]Sheet1!$C$6:$CY$72,MATCH($A57,[1]Sheet1!$A$6:$A$72,0),MATCH(MID(CELL("filename",J56),FIND("]",CELL("filename",J56))+1,255) &amp; CC$1,[1]Sheet1!$C$1:$CY$1 &amp; [1]Sheet1!$C$3:$CY$3,0))</f>
        <v>1806860000</v>
      </c>
      <c r="CD57" s="31">
        <f t="shared" ca="1" si="19"/>
        <v>23115300000</v>
      </c>
      <c r="CE57" s="32" cm="1">
        <f t="array" aca="1" ref="CE57" ca="1">INDEX([1]Sheet1!$C$6:$CY$72,MATCH($A57,[1]Sheet1!$A$6:$A$72,0),MATCH(MID(CELL("filename",L56),FIND("]",CELL("filename",L56))+1,255) &amp; CE$1,[1]Sheet1!$C$1:$CY$1 &amp; [1]Sheet1!$C$3:$CY$3,0))</f>
        <v>182990100000</v>
      </c>
      <c r="CF57" s="31">
        <f t="shared" ca="1" si="12"/>
        <v>176204410000</v>
      </c>
      <c r="CG57" s="32" cm="1">
        <f t="array" aca="1" ref="CG57" ca="1">INDEX([1]Sheet1!$C$6:$CY$72,MATCH($A57,[1]Sheet1!$A$6:$A$72,0),MATCH(MID(CELL("filename",N56),FIND("]",CELL("filename",N56))+1,255) &amp; CG$1,[1]Sheet1!$C$1:$CY$1 &amp; [1]Sheet1!$C$3:$CY$3,0))</f>
        <v>72695000000</v>
      </c>
      <c r="CH57" s="32" cm="1">
        <f t="array" aca="1" ref="CH57" ca="1">INDEX([1]Sheet1!$C$6:$CY$72,MATCH($A57,[1]Sheet1!$A$6:$A$72,0),MATCH(MID(CELL("filename",O56),FIND("]",CELL("filename",O56))+1,255) &amp; CH$1,[1]Sheet1!$C$1:$CY$1 &amp; [1]Sheet1!$C$3:$CY$3,0))</f>
        <v>11421200000</v>
      </c>
      <c r="CI57" s="32" cm="1">
        <f t="array" aca="1" ref="CI57" ca="1">INDEX([1]Sheet1!$C$6:$CY$72,MATCH($A57,[1]Sheet1!$A$6:$A$72,0),MATCH(MID(CELL("filename",P56),FIND("]",CELL("filename",P56))+1,255) &amp; CI$1,[1]Sheet1!$C$1:$CY$1 &amp; [1]Sheet1!$C$3:$CY$3,0))</f>
        <v>5759880000</v>
      </c>
      <c r="CJ57" s="32" cm="1">
        <f t="array" aca="1" ref="CJ57" ca="1">INDEX([1]Sheet1!$C$6:$CY$72,MATCH($A57,[1]Sheet1!$A$6:$A$72,0),MATCH(MID(CELL("filename",R56),FIND("]",CELL("filename",R56))+1,255) &amp; CJ$1,[1]Sheet1!$C$1:$CY$1 &amp; [1]Sheet1!$C$3:$CY$3,0))</f>
        <v>67393100000.000008</v>
      </c>
      <c r="CK57" s="32" cm="1">
        <f t="array" aca="1" ref="CK57" ca="1">INDEX([1]Sheet1!$C$6:$CY$72,MATCH($A57,[1]Sheet1!$A$6:$A$72,0),MATCH(MID(CELL("filename",S56),FIND("]",CELL("filename",S56))+1,255) &amp; CK$1,[1]Sheet1!$C$1:$CY$1 &amp; [1]Sheet1!$C$3:$CY$3,0))</f>
        <v>6785690000</v>
      </c>
      <c r="CL57" s="31">
        <f t="shared" ca="1" si="13"/>
        <v>18935229999.999992</v>
      </c>
      <c r="DK57" s="31">
        <f t="shared" ca="1" si="20"/>
        <v>290372696387.90002</v>
      </c>
      <c r="DL57" s="48" cm="1">
        <f t="array" aca="1" ref="DL57" ca="1">INDEX([1]Sheet1!$C$6:$CY$72,MATCH($A57,[1]Sheet1!$A$6:$A$72,0),MATCH(MID(CELL("filename",AT56),FIND("]",CELL("filename",AT56))+1,255) &amp; DL$1,[1]Sheet1!$C$1:$CY$1 &amp; [1]Sheet1!$C$3:$CY$3,0))</f>
        <v>79.057100000000005</v>
      </c>
      <c r="DM57" s="39" cm="1">
        <f t="array" aca="1" ref="DM57" ca="1">INDEX([5]DATA!$C$18:$T$51,MATCH($A57,[5]DATA!$B$18:$B$51,0),MATCH(MID(CELL("filename",AU24),FIND("]",CELL("filename",AU24))+1,255) &amp; DM$1,[5]DATA!$C$15:$T$15&amp;[5]DATA!$C$16:$T$16,0)) * 10^6</f>
        <v>6955000000</v>
      </c>
      <c r="DN57" s="39" cm="1">
        <f t="array" aca="1" ref="DN57" ca="1">INDEX([5]DATA!$C$18:$T$51,MATCH($A57,[5]DATA!$B$18:$B$51,0),MATCH(MID(CELL("filename",AV24),FIND("]",CELL("filename",AV24))+1,255) &amp; DN$1,[5]DATA!$C$15:$T$15&amp;[5]DATA!$C$16:$T$16,0)) * 10^6</f>
        <v>283418000000</v>
      </c>
      <c r="DQ57" s="48">
        <v>1.128517</v>
      </c>
      <c r="DR57" s="48" cm="1">
        <f t="array" aca="1" ref="DR57" ca="1">INDEX([1]Sheet1!$C$6:$CY$72,MATCH($A57,[1]Sheet1!$A$6:$A$72,0),MATCH(MID(CELL("filename",AZ56),FIND("]",CELL("filename",AZ56))+1,255) &amp; DR$1,[1]Sheet1!$C$1:$CY$1 &amp; [1]Sheet1!$C$3:$CY$3,0))</f>
        <v>-9170000000</v>
      </c>
      <c r="DS57" s="48" cm="1">
        <f t="array" aca="1" ref="DS57" ca="1">INDEX([1]Sheet1!$C$6:$CY$72,MATCH($A57,[1]Sheet1!$A$6:$A$72,0),MATCH(MID(CELL("filename",BA56),FIND("]",CELL("filename",BA56))+1,255) &amp; DS$1,[1]Sheet1!$C$1:$CY$1 &amp; [1]Sheet1!$C$3:$CY$3,0))</f>
        <v>2.2871079999999999</v>
      </c>
      <c r="DT57" s="39" cm="1">
        <f t="array" aca="1" ref="DT57" ca="1">INDEX([5]DATA!$C$18:$T$51,MATCH($A57,[5]DATA!$B$18:$B$51,0),MATCH(MID(CELL("filename",BB24),FIND("]",CELL("filename",BB24))+1,255) &amp; DT$1,[5]DATA!$C$15:$T$15&amp;[5]DATA!$C$16:$T$16,0)) * 10^6</f>
        <v>27777000000</v>
      </c>
      <c r="DU57" s="48" cm="1">
        <f t="array" aca="1" ref="DU57" ca="1">INDEX([1]Sheet1!$C$6:$CY$72,MATCH($A57,[1]Sheet1!$A$6:$A$72,0),MATCH(MID(CELL("filename",BC56),FIND("]",CELL("filename",BC56))+1,255) &amp; DU$1,[1]Sheet1!$C$1:$CY$1 &amp; [1]Sheet1!$C$3:$CY$3,0))</f>
        <v>-0.33</v>
      </c>
      <c r="DV57" s="17">
        <v>0.5</v>
      </c>
      <c r="DW57" s="14">
        <f>Euro_Area_Data!V54*10^9</f>
        <v>11950969281829.168</v>
      </c>
      <c r="DX57" s="17">
        <v>1</v>
      </c>
      <c r="DY57" s="17">
        <v>0.5</v>
      </c>
      <c r="DZ57" s="48" cm="1">
        <f t="array" aca="1" ref="DZ57" ca="1">INDEX([1]Sheet1!$C$6:$CY$72,MATCH($A57,[1]Sheet1!$A$6:$A$72,0),MATCH(MID(CELL("filename",BH56),FIND("]",CELL("filename",BH56))+1,255) &amp; DZ$1,[1]Sheet1!$C$1:$CY$1 &amp; [1]Sheet1!$C$3:$CY$3,0))</f>
        <v>0.57999999999999996</v>
      </c>
      <c r="EA57" s="17">
        <v>2</v>
      </c>
      <c r="EB57" s="14">
        <f>SUMPRODUCT(Euro_Area_Data!C54:U54,Euro_Area_Data!Z54:AR54)/SUM(Euro_Area_Data!C54:U54)</f>
        <v>0.95130153076243085</v>
      </c>
      <c r="EC57" s="14">
        <f t="shared" si="22"/>
        <v>1.1436761166246452</v>
      </c>
      <c r="ED57" s="14">
        <f>SUMPRODUCT(Euro_Area_Data!C54:U54,Euro_Area_Data!AW54:BO54)/SUM(Euro_Area_Data!C54:U54)</f>
        <v>0.2285855500185475</v>
      </c>
      <c r="EE57">
        <v>-5</v>
      </c>
      <c r="EH57" s="43">
        <v>0.75</v>
      </c>
      <c r="EI57" s="43">
        <v>0.05</v>
      </c>
      <c r="EJ57" s="43">
        <v>60</v>
      </c>
      <c r="EK57" s="14">
        <f t="shared" si="7"/>
        <v>0.97531829770339629</v>
      </c>
      <c r="EN57" s="14">
        <f>[2]EUCAM_output!$AE54</f>
        <v>0.94348671190537103</v>
      </c>
    </row>
    <row r="58" spans="1:144" x14ac:dyDescent="0.3">
      <c r="A58" s="10">
        <v>2018</v>
      </c>
      <c r="B58" s="13">
        <f>[2]EUCAM_output!$E55*10^9</f>
        <v>393038758001.25818</v>
      </c>
      <c r="H58" s="14">
        <f>[2]EUCAM_output!$AK55</f>
        <v>4.4735659074864348E-2</v>
      </c>
      <c r="I58" s="13">
        <f>[2]EUCAM_output!$W55*10^3</f>
        <v>6737754.4999999898</v>
      </c>
      <c r="K58" s="31">
        <f t="shared" si="4"/>
        <v>6737754.4999999898</v>
      </c>
      <c r="L58" s="14">
        <f>[2]EUCAM_output!$G55</f>
        <v>70.430161746099103</v>
      </c>
      <c r="O58" s="14">
        <f>[2]EUCAM_output!$H55</f>
        <v>70.196759917275642</v>
      </c>
      <c r="P58" s="28"/>
      <c r="Q58" s="19"/>
      <c r="R58" s="14">
        <f>[2]EUCAM_output!$L55</f>
        <v>5.2</v>
      </c>
      <c r="U58" s="14">
        <f>[2]EUCAM_output!$K55</f>
        <v>5.4987890000000004</v>
      </c>
      <c r="V58" s="14">
        <v>5.4987890000000004</v>
      </c>
      <c r="W58" s="14">
        <v>6.9522315068020202E-3</v>
      </c>
      <c r="X58" s="14">
        <v>1.2608539606296709E-2</v>
      </c>
      <c r="Y58" s="14">
        <f>[2]EUCAM_output!$AI55</f>
        <v>1.24009955054798E-2</v>
      </c>
      <c r="Z58" s="14">
        <f>[2]EUCAM_output!$M55</f>
        <v>1606.22504751425</v>
      </c>
      <c r="AC58" s="14">
        <f>[2]EUCAM_output!$AL55</f>
        <v>1596.1285114732509</v>
      </c>
      <c r="AD58" s="13">
        <f>[2]EUCAM_output!$T55*10^9</f>
        <v>1254885070536.0701</v>
      </c>
      <c r="AE58" s="30" cm="1">
        <f t="array" aca="1" ref="AE58" ca="1">INDEX('[3]Sheet 1'!$B$12:$M$61,MATCH($A58,'[3]Sheet 1'!$A$12:$A$61,0),MATCH(MID(CELL("filename",A57),FIND("]",CELL("filename",A57))+1,255)&amp;AE$1,'[3]Sheet 1'!$B$9:$M$9&amp;'[3]Sheet 1'!$B$8:$M$8,0))*10^6</f>
        <v>1354340300000</v>
      </c>
      <c r="AF58" s="30" cm="1">
        <f t="array" aca="1" ref="AF58" ca="1">INDEX('[3]Sheet 1'!$B$12:$M$61,MATCH($A58,'[3]Sheet 1'!$A$12:$A$61,0),MATCH(MID(CELL("filename",B57),FIND("]",CELL("filename",B57))+1,255)&amp;AF$1,'[3]Sheet 1'!$B$9:$M$9&amp;'[3]Sheet 1'!$B$8:$M$8,0))*10^6</f>
        <v>176206000000</v>
      </c>
      <c r="AG58" s="19">
        <f t="shared" ca="1" si="14"/>
        <v>0.13010467162499706</v>
      </c>
      <c r="AH58" s="31">
        <f t="shared" ca="1" si="15"/>
        <v>163266410029.20667</v>
      </c>
      <c r="AI58" s="31">
        <f t="shared" ca="1" si="5"/>
        <v>12305162955.679167</v>
      </c>
      <c r="AJ58" s="32">
        <v>10577540000</v>
      </c>
      <c r="AK58" s="31">
        <f t="shared" si="6"/>
        <v>11011751603.874348</v>
      </c>
      <c r="AL58" s="19">
        <f t="shared" ca="1" si="9"/>
        <v>6.7446522538864295E-2</v>
      </c>
      <c r="AM58" s="19">
        <f t="shared" ca="1" si="0"/>
        <v>6.516644757419901E-2</v>
      </c>
      <c r="AN58" s="31">
        <f t="shared" ca="1" si="10"/>
        <v>1091618660506.8634</v>
      </c>
      <c r="AO58" s="32">
        <v>81358100000</v>
      </c>
      <c r="AP58" s="31">
        <f t="shared" si="1"/>
        <v>84697877593.766571</v>
      </c>
      <c r="AQ58" s="32">
        <v>67685400000</v>
      </c>
      <c r="AR58" s="31">
        <f t="shared" si="2"/>
        <v>59452157018.440178</v>
      </c>
      <c r="AS58" s="19">
        <f t="shared" ca="1" si="11"/>
        <v>5.4462386151254677E-2</v>
      </c>
      <c r="AT58" s="19">
        <f t="shared" si="8"/>
        <v>21.549497567233672</v>
      </c>
      <c r="BB58" s="13">
        <v>398966218791.86304</v>
      </c>
      <c r="BC58" s="13">
        <f>[2]EUCAM_output!$AG55*10^9</f>
        <v>383234320000</v>
      </c>
      <c r="BD58" s="19">
        <f t="shared" si="21"/>
        <v>1.5081110119388998</v>
      </c>
      <c r="BN58" s="31">
        <f t="shared" ca="1" si="16"/>
        <v>7006500000</v>
      </c>
      <c r="BO58" s="48" cm="1">
        <f t="array" aca="1" ref="BO58" ca="1">INDEX([1]Sheet1!$C$6:$CY$72,MATCH($A58,[1]Sheet1!$A$6:$A$72,0),MATCH(MID(CELL("filename",A57),FIND("]",CELL("filename",A57))+1,255) &amp; BO$1,[1]Sheet1!$C$1:$CY$1 &amp; [1]Sheet1!$C$3:$CY$3,0))</f>
        <v>1.828265</v>
      </c>
      <c r="BP58" s="32" cm="1">
        <f t="array" aca="1" ref="BP58" ca="1">INDEX([1]Sheet1!$C$6:$CY$72,MATCH($A58,[1]Sheet1!$A$6:$A$72,0),MATCH(MID(CELL("filename",B57),FIND("]",CELL("filename",B57))+1,255) &amp; BP$1,[1]Sheet1!$C$1:$CY$1 &amp; [1]Sheet1!$C$3:$CY$3,0))</f>
        <v>189271500000</v>
      </c>
      <c r="BQ58" s="32" cm="1">
        <f t="array" aca="1" ref="BQ58" ca="1">INDEX([1]Sheet1!$C$6:$CY$72,MATCH($A58,[1]Sheet1!$A$6:$A$72,0),MATCH(MID(CELL("filename",C57),FIND("]",CELL("filename",C57))+1,255) &amp; BQ$1,[1]Sheet1!$C$1:$CY$1 &amp; [1]Sheet1!$C$3:$CY$3,0))</f>
        <v>51754300000</v>
      </c>
      <c r="BR58" s="39" cm="1">
        <f t="array" aca="1" ref="BR58" ca="1">INDEX([6]Annual!$C$5:$T$30,MATCH($A58,[6]Annual!$B$5:$B$30,0),MATCH(MID(CELL("filename",$F$2),FIND("]",CELL("filename",$F$2))+1,255) &amp; BR$1,[6]Annual!$C$3:$T$3 &amp; [6]Annual!$C$4:$T$4,0))</f>
        <v>40939600000</v>
      </c>
      <c r="BS58" s="39" cm="1">
        <f t="array" aca="1" ref="BS58" ca="1">INDEX([6]Annual!$C$5:$T$30,MATCH($A58,[6]Annual!$B$5:$B$30,0),MATCH(MID(CELL("filename",$F$2),FIND("]",CELL("filename",$F$2))+1,255) &amp; BS$1,[6]Annual!$C$3:$T$3 &amp; [6]Annual!$C$4:$T$4,0))</f>
        <v>9119199999.9999981</v>
      </c>
      <c r="BT58" s="39" cm="1">
        <f t="array" aca="1" ref="BT58" ca="1">INDEX([6]Annual!$C$5:$T$30,MATCH($A58,[6]Annual!$B$5:$B$30,0),MATCH(MID(CELL("filename",$F$2),FIND("]",CELL("filename",$F$2))+1,255) &amp; BT$1,[6]Annual!$C$3:$T$3 &amp; [6]Annual!$C$4:$T$4,0))</f>
        <v>1499100000</v>
      </c>
      <c r="BU58" s="31">
        <f t="shared" ca="1" si="23"/>
        <v>41095551608.579872</v>
      </c>
      <c r="BV58" s="31">
        <f t="shared" ca="1" si="24"/>
        <v>10658748391.420128</v>
      </c>
      <c r="BW58" s="32" cm="1">
        <f t="array" aca="1" ref="BW58" ca="1">INDEX([1]Sheet1!$C$6:$CY$72,MATCH($A58,[1]Sheet1!$A$6:$A$72,0),MATCH(MID(CELL("filename",F57),FIND("]",CELL("filename",F57))+1,255) &amp; BW$1,[1]Sheet1!$C$1:$CY$1 &amp; [1]Sheet1!$C$3:$CY$3,0))</f>
        <v>54048220000</v>
      </c>
      <c r="BX58" s="32" cm="1">
        <f t="array" aca="1" ref="BX58" ca="1">INDEX([1]Sheet1!$C$6:$CY$72,MATCH($A58,[1]Sheet1!$A$6:$A$72,0),MATCH(MID(CELL("filename",G57),FIND("]",CELL("filename",G57))+1,255) &amp; BX$1,[1]Sheet1!$C$1:$CY$1 &amp; [1]Sheet1!$C$3:$CY$3,0))</f>
        <v>57459930000</v>
      </c>
      <c r="BY58" s="39" cm="1">
        <f t="array" aca="1" ref="BY58" ca="1">INDEX([4]DATA!$C$18:$N$51,MATCH($A58,[4]DATA!$B$18:$B$51,0),MATCH(MID(CELL("filename",F25),FIND("]",CELL("filename",F25))+1,255) &amp; BY$1,[4]DATA!$C$15:$N$15&amp;[4]DATA!$C$16:$N$16,0)) * 10^6</f>
        <v>30750000000</v>
      </c>
      <c r="BZ58" s="39" cm="1">
        <f t="array" aca="1" ref="BZ58" ca="1">INDEX([4]DATA!$C$18:$N$51,MATCH($A58,[4]DATA!$B$18:$B$51,0),MATCH(MID(CELL("filename",G25),FIND("]",CELL("filename",G25))+1,255) &amp; BZ$1,[4]DATA!$C$15:$N$15&amp;[4]DATA!$C$16:$N$16,0)) * 10^6</f>
        <v>26710000000</v>
      </c>
      <c r="CA58" s="31">
        <f t="shared" ca="1" si="17"/>
        <v>30749962539.157673</v>
      </c>
      <c r="CB58" s="31">
        <f t="shared" ca="1" si="18"/>
        <v>26709967460.842327</v>
      </c>
      <c r="CC58" s="32" cm="1">
        <f t="array" aca="1" ref="CC58" ca="1">INDEX([1]Sheet1!$C$6:$CY$72,MATCH($A58,[1]Sheet1!$A$6:$A$72,0),MATCH(MID(CELL("filename",J57),FIND("]",CELL("filename",J57))+1,255) &amp; CC$1,[1]Sheet1!$C$1:$CY$1 &amp; [1]Sheet1!$C$3:$CY$3,0))</f>
        <v>1757070000</v>
      </c>
      <c r="CD58" s="31">
        <f t="shared" ca="1" si="19"/>
        <v>24251980000</v>
      </c>
      <c r="CE58" s="32" cm="1">
        <f t="array" aca="1" ref="CE58" ca="1">INDEX([1]Sheet1!$C$6:$CY$72,MATCH($A58,[1]Sheet1!$A$6:$A$72,0),MATCH(MID(CELL("filename",L57),FIND("]",CELL("filename",L57))+1,255) &amp; CE$1,[1]Sheet1!$C$1:$CY$1 &amp; [1]Sheet1!$C$3:$CY$3,0))</f>
        <v>188523500000</v>
      </c>
      <c r="CF58" s="31">
        <f t="shared" ca="1" si="12"/>
        <v>182265000000</v>
      </c>
      <c r="CG58" s="32" cm="1">
        <f t="array" aca="1" ref="CG58" ca="1">INDEX([1]Sheet1!$C$6:$CY$72,MATCH($A58,[1]Sheet1!$A$6:$A$72,0),MATCH(MID(CELL("filename",N57),FIND("]",CELL("filename",N57))+1,255) &amp; CG$1,[1]Sheet1!$C$1:$CY$1 &amp; [1]Sheet1!$C$3:$CY$3,0))</f>
        <v>75207800000</v>
      </c>
      <c r="CH58" s="32" cm="1">
        <f t="array" aca="1" ref="CH58" ca="1">INDEX([1]Sheet1!$C$6:$CY$72,MATCH($A58,[1]Sheet1!$A$6:$A$72,0),MATCH(MID(CELL("filename",O57),FIND("]",CELL("filename",O57))+1,255) &amp; CH$1,[1]Sheet1!$C$1:$CY$1 &amp; [1]Sheet1!$C$3:$CY$3,0))</f>
        <v>11819950000</v>
      </c>
      <c r="CI58" s="32" cm="1">
        <f t="array" aca="1" ref="CI58" ca="1">INDEX([1]Sheet1!$C$6:$CY$72,MATCH($A58,[1]Sheet1!$A$6:$A$72,0),MATCH(MID(CELL("filename",P57),FIND("]",CELL("filename",P57))+1,255) &amp; CI$1,[1]Sheet1!$C$1:$CY$1 &amp; [1]Sheet1!$C$3:$CY$3,0))</f>
        <v>6302970000</v>
      </c>
      <c r="CJ58" s="32" cm="1">
        <f t="array" aca="1" ref="CJ58" ca="1">INDEX([1]Sheet1!$C$6:$CY$72,MATCH($A58,[1]Sheet1!$A$6:$A$72,0),MATCH(MID(CELL("filename",R57),FIND("]",CELL("filename",R57))+1,255) &amp; CJ$1,[1]Sheet1!$C$1:$CY$1 &amp; [1]Sheet1!$C$3:$CY$3,0))</f>
        <v>68952800000</v>
      </c>
      <c r="CK58" s="32" cm="1">
        <f t="array" aca="1" ref="CK58" ca="1">INDEX([1]Sheet1!$C$6:$CY$72,MATCH($A58,[1]Sheet1!$A$6:$A$72,0),MATCH(MID(CELL("filename",S57),FIND("]",CELL("filename",S57))+1,255) &amp; CK$1,[1]Sheet1!$C$1:$CY$1 &amp; [1]Sheet1!$C$3:$CY$3,0))</f>
        <v>6258500000</v>
      </c>
      <c r="CL58" s="31">
        <f t="shared" ca="1" si="13"/>
        <v>19981480000</v>
      </c>
      <c r="DK58" s="31">
        <f t="shared" ca="1" si="20"/>
        <v>285840299618.15997</v>
      </c>
      <c r="DL58" s="48" cm="1">
        <f t="array" aca="1" ref="DL58" ca="1">INDEX([1]Sheet1!$C$6:$CY$72,MATCH($A58,[1]Sheet1!$A$6:$A$72,0),MATCH(MID(CELL("filename",AT57),FIND("]",CELL("filename",AT57))+1,255) &amp; DL$1,[1]Sheet1!$C$1:$CY$1 &amp; [1]Sheet1!$C$3:$CY$3,0))</f>
        <v>74.586299999999994</v>
      </c>
      <c r="DM58" s="39" cm="1">
        <f t="array" aca="1" ref="DM58" ca="1">INDEX([5]DATA!$C$18:$T$51,MATCH($A58,[5]DATA!$B$18:$B$51,0),MATCH(MID(CELL("filename",AU25),FIND("]",CELL("filename",AU25))+1,255) &amp; DM$1,[5]DATA!$C$15:$T$15&amp;[5]DATA!$C$16:$T$16,0)) * 10^6</f>
        <v>8596000000</v>
      </c>
      <c r="DN58" s="39" cm="1">
        <f t="array" aca="1" ref="DN58" ca="1">INDEX([5]DATA!$C$18:$T$51,MATCH($A58,[5]DATA!$B$18:$B$51,0),MATCH(MID(CELL("filename",AV25),FIND("]",CELL("filename",AV25))+1,255) &amp; DN$1,[5]DATA!$C$15:$T$15&amp;[5]DATA!$C$16:$T$16,0)) * 10^6</f>
        <v>277244000000</v>
      </c>
      <c r="DQ58" s="48">
        <v>1.180388</v>
      </c>
      <c r="DR58" s="48" cm="1">
        <f t="array" aca="1" ref="DR58" ca="1">INDEX([1]Sheet1!$C$6:$CY$72,MATCH($A58,[1]Sheet1!$A$6:$A$72,0),MATCH(MID(CELL("filename",AZ57),FIND("]",CELL("filename",AZ57))+1,255) &amp; DR$1,[1]Sheet1!$C$1:$CY$1 &amp; [1]Sheet1!$C$3:$CY$3,0))</f>
        <v>-3780000000</v>
      </c>
      <c r="DS58" s="48" cm="1">
        <f t="array" aca="1" ref="DS58" ca="1">INDEX([1]Sheet1!$C$6:$CY$72,MATCH($A58,[1]Sheet1!$A$6:$A$72,0),MATCH(MID(CELL("filename",BA57),FIND("]",CELL("filename",BA57))+1,255) &amp; DS$1,[1]Sheet1!$C$1:$CY$1 &amp; [1]Sheet1!$C$3:$CY$3,0))</f>
        <v>2.1553330000000002</v>
      </c>
      <c r="DT58" s="39" cm="1">
        <f t="array" aca="1" ref="DT58" ca="1">INDEX([5]DATA!$C$18:$T$51,MATCH($A58,[5]DATA!$B$18:$B$51,0),MATCH(MID(CELL("filename",BB25),FIND("]",CELL("filename",BB25))+1,255) &amp; DT$1,[5]DATA!$C$15:$T$15&amp;[5]DATA!$C$16:$T$16,0)) * 10^6</f>
        <v>39493000000</v>
      </c>
      <c r="DU58" s="48" cm="1">
        <f t="array" aca="1" ref="DU58" ca="1">INDEX([1]Sheet1!$C$6:$CY$72,MATCH($A58,[1]Sheet1!$A$6:$A$72,0),MATCH(MID(CELL("filename",BC57),FIND("]",CELL("filename",BC57))+1,255) &amp; DU$1,[1]Sheet1!$C$1:$CY$1 &amp; [1]Sheet1!$C$3:$CY$3,0))</f>
        <v>-0.32</v>
      </c>
      <c r="DV58" s="17">
        <v>0.5</v>
      </c>
      <c r="DW58" s="14">
        <f>Euro_Area_Data!V55*10^9</f>
        <v>12162172856218.396</v>
      </c>
      <c r="DX58" s="17">
        <v>1</v>
      </c>
      <c r="DY58" s="17">
        <v>0.5</v>
      </c>
      <c r="DZ58" s="48" cm="1">
        <f t="array" aca="1" ref="DZ58" ca="1">INDEX([1]Sheet1!$C$6:$CY$72,MATCH($A58,[1]Sheet1!$A$6:$A$72,0),MATCH(MID(CELL("filename",BH57),FIND("]",CELL("filename",BH57))+1,255) &amp; DZ$1,[1]Sheet1!$C$1:$CY$1 &amp; [1]Sheet1!$C$3:$CY$3,0))</f>
        <v>0.69</v>
      </c>
      <c r="EA58" s="17">
        <v>2</v>
      </c>
      <c r="EB58" s="14">
        <f>SUMPRODUCT(Euro_Area_Data!C55:U55,Euro_Area_Data!Z55:AR55)/SUM(Euro_Area_Data!C55:U55)</f>
        <v>0.9657091480359471</v>
      </c>
      <c r="EC58" s="14">
        <f t="shared" si="22"/>
        <v>1.5145163554997236</v>
      </c>
      <c r="ED58" s="14">
        <f>SUMPRODUCT(Euro_Area_Data!C55:U55,Euro_Area_Data!AW55:BO55)/SUM(Euro_Area_Data!C55:U55)</f>
        <v>0.61026266471478874</v>
      </c>
      <c r="EE58">
        <v>-5</v>
      </c>
      <c r="EH58" s="43">
        <v>0.75</v>
      </c>
      <c r="EI58" s="43">
        <v>0.05</v>
      </c>
      <c r="EJ58" s="43">
        <v>60</v>
      </c>
      <c r="EK58" s="14">
        <f t="shared" si="7"/>
        <v>1.8104793248649558</v>
      </c>
      <c r="EN58" s="14">
        <f>[2]EUCAM_output!$AE55</f>
        <v>0.96056834375726596</v>
      </c>
    </row>
    <row r="59" spans="1:144" x14ac:dyDescent="0.3">
      <c r="A59" s="10">
        <v>2019</v>
      </c>
      <c r="B59" s="13">
        <f>[2]EUCAM_output!$E56*10^9</f>
        <v>397879556468.66272</v>
      </c>
      <c r="H59" s="14">
        <f>[2]EUCAM_output!$AK56</f>
        <v>1.8128404068080251E-2</v>
      </c>
      <c r="I59" s="13">
        <f>[2]EUCAM_output!$W56*10^3</f>
        <v>6755703</v>
      </c>
      <c r="K59" s="31">
        <f t="shared" si="4"/>
        <v>6755703</v>
      </c>
      <c r="L59" s="14">
        <f>[2]EUCAM_output!$G56</f>
        <v>70.744306108247102</v>
      </c>
      <c r="O59" s="14">
        <f>[2]EUCAM_output!$H56</f>
        <v>70.548731921720417</v>
      </c>
      <c r="P59" s="28"/>
      <c r="Q59" s="19"/>
      <c r="R59" s="14">
        <f>[2]EUCAM_output!$L56</f>
        <v>4.8</v>
      </c>
      <c r="U59" s="14">
        <f>[2]EUCAM_output!$K56</f>
        <v>5.4447869999999998</v>
      </c>
      <c r="V59" s="14">
        <v>5.4447869999999998</v>
      </c>
      <c r="W59" s="14">
        <v>6.0947259171235668E-3</v>
      </c>
      <c r="X59" s="14">
        <v>1.5385986574989907E-2</v>
      </c>
      <c r="Y59" s="14">
        <f>[2]EUCAM_output!$AI56</f>
        <v>-3.9431857275909813E-4</v>
      </c>
      <c r="Z59" s="14">
        <f>[2]EUCAM_output!$M56</f>
        <v>1614.2135291777499</v>
      </c>
      <c r="AC59" s="14">
        <f>[2]EUCAM_output!$AL56</f>
        <v>1586.3112103253379</v>
      </c>
      <c r="AD59" s="13">
        <f>[2]EUCAM_output!$T56*10^9</f>
        <v>1277738987370.8601</v>
      </c>
      <c r="AE59" s="30" cm="1">
        <f t="array" aca="1" ref="AE59" ca="1">INDEX('[3]Sheet 1'!$B$12:$M$61,MATCH($A59,'[3]Sheet 1'!$A$12:$A$61,0),MATCH(MID(CELL("filename",A58),FIND("]",CELL("filename",A58))+1,255)&amp;AE$1,'[3]Sheet 1'!$B$9:$M$9&amp;'[3]Sheet 1'!$B$8:$M$8,0))*10^6</f>
        <v>1412069300000</v>
      </c>
      <c r="AF59" s="30" cm="1">
        <f t="array" aca="1" ref="AF59" ca="1">INDEX('[3]Sheet 1'!$B$12:$M$61,MATCH($A59,'[3]Sheet 1'!$A$12:$A$61,0),MATCH(MID(CELL("filename",B58),FIND("]",CELL("filename",B58))+1,255)&amp;AF$1,'[3]Sheet 1'!$B$9:$M$9&amp;'[3]Sheet 1'!$B$8:$M$8,0))*10^6</f>
        <v>182026600000</v>
      </c>
      <c r="AG59" s="19">
        <f t="shared" ca="1" si="14"/>
        <v>0.12890769596081439</v>
      </c>
      <c r="AH59" s="31">
        <f t="shared" ca="1" si="15"/>
        <v>164710388901.28168</v>
      </c>
      <c r="AI59" s="31">
        <f t="shared" ca="1" si="5"/>
        <v>12737142830.719727</v>
      </c>
      <c r="AJ59" s="32">
        <v>11036920000</v>
      </c>
      <c r="AK59" s="31">
        <f t="shared" si="6"/>
        <v>11323122176.946579</v>
      </c>
      <c r="AL59" s="19">
        <f t="shared" ca="1" si="9"/>
        <v>6.8745646540443989E-2</v>
      </c>
      <c r="AM59" s="19">
        <f t="shared" ca="1" si="0"/>
        <v>6.516644757419901E-2</v>
      </c>
      <c r="AN59" s="31">
        <f t="shared" ca="1" si="10"/>
        <v>1113028598469.5784</v>
      </c>
      <c r="AO59" s="32">
        <v>86828500000</v>
      </c>
      <c r="AP59" s="31">
        <f t="shared" si="1"/>
        <v>89080079763.28595</v>
      </c>
      <c r="AQ59" s="32">
        <v>70113500000</v>
      </c>
      <c r="AR59" s="31">
        <f t="shared" si="2"/>
        <v>60608515159.67849</v>
      </c>
      <c r="AS59" s="19">
        <f t="shared" ca="1" si="11"/>
        <v>5.4453690806341902E-2</v>
      </c>
      <c r="AT59" s="19">
        <f t="shared" si="8"/>
        <v>22.388704902032824</v>
      </c>
      <c r="BB59" s="13">
        <v>405967978653.00195</v>
      </c>
      <c r="BC59" s="13">
        <f>[2]EUCAM_output!$AG56*10^9</f>
        <v>395706770000</v>
      </c>
      <c r="BD59" s="19">
        <f t="shared" si="21"/>
        <v>2.0328820752006349</v>
      </c>
      <c r="BN59" s="31">
        <f t="shared" ca="1" si="16"/>
        <v>7786050000</v>
      </c>
      <c r="BO59" s="48" cm="1">
        <f t="array" aca="1" ref="BO59" ca="1">INDEX([1]Sheet1!$C$6:$CY$72,MATCH($A59,[1]Sheet1!$A$6:$A$72,0),MATCH(MID(CELL("filename",A58),FIND("]",CELL("filename",A58))+1,255) &amp; BO$1,[1]Sheet1!$C$1:$CY$1 &amp; [1]Sheet1!$C$3:$CY$3,0))</f>
        <v>1.9676389999999999</v>
      </c>
      <c r="BP59" s="32" cm="1">
        <f t="array" aca="1" ref="BP59" ca="1">INDEX([1]Sheet1!$C$6:$CY$72,MATCH($A59,[1]Sheet1!$A$6:$A$72,0),MATCH(MID(CELL("filename",B58),FIND("]",CELL("filename",B58))+1,255) &amp; BP$1,[1]Sheet1!$C$1:$CY$1 &amp; [1]Sheet1!$C$3:$CY$3,0))</f>
        <v>196311500000</v>
      </c>
      <c r="BQ59" s="32" cm="1">
        <f t="array" aca="1" ref="BQ59" ca="1">INDEX([1]Sheet1!$C$6:$CY$72,MATCH($A59,[1]Sheet1!$A$6:$A$72,0),MATCH(MID(CELL("filename",C58),FIND("]",CELL("filename",C58))+1,255) &amp; BQ$1,[1]Sheet1!$C$1:$CY$1 &amp; [1]Sheet1!$C$3:$CY$3,0))</f>
        <v>53993620000</v>
      </c>
      <c r="BR59" s="39" cm="1">
        <f t="array" aca="1" ref="BR59" ca="1">INDEX([6]Annual!$C$5:$T$30,MATCH($A59,[6]Annual!$B$5:$B$30,0),MATCH(MID(CELL("filename",$F$2),FIND("]",CELL("filename",$F$2))+1,255) &amp; BR$1,[6]Annual!$C$3:$T$3 &amp; [6]Annual!$C$4:$T$4,0))</f>
        <v>42879700000.000008</v>
      </c>
      <c r="BS59" s="39" cm="1">
        <f t="array" aca="1" ref="BS59" ca="1">INDEX([6]Annual!$C$5:$T$30,MATCH($A59,[6]Annual!$B$5:$B$30,0),MATCH(MID(CELL("filename",$F$2),FIND("]",CELL("filename",$F$2))+1,255) &amp; BS$1,[6]Annual!$C$3:$T$3 &amp; [6]Annual!$C$4:$T$4,0))</f>
        <v>9302600000</v>
      </c>
      <c r="BT59" s="39" cm="1">
        <f t="array" aca="1" ref="BT59" ca="1">INDEX([6]Annual!$C$5:$T$30,MATCH($A59,[6]Annual!$B$5:$B$30,0),MATCH(MID(CELL("filename",$F$2),FIND("]",CELL("filename",$F$2))+1,255) &amp; BT$1,[6]Annual!$C$3:$T$3 &amp; [6]Annual!$C$4:$T$4,0))</f>
        <v>1554600000</v>
      </c>
      <c r="BU59" s="31">
        <f t="shared" ca="1" si="23"/>
        <v>43084551351.380524</v>
      </c>
      <c r="BV59" s="31">
        <f t="shared" ca="1" si="24"/>
        <v>10909068648.619476</v>
      </c>
      <c r="BW59" s="32" cm="1">
        <f t="array" aca="1" ref="BW59" ca="1">INDEX([1]Sheet1!$C$6:$CY$72,MATCH($A59,[1]Sheet1!$A$6:$A$72,0),MATCH(MID(CELL("filename",F58),FIND("]",CELL("filename",F58))+1,255) &amp; BW$1,[1]Sheet1!$C$1:$CY$1 &amp; [1]Sheet1!$C$3:$CY$3,0))</f>
        <v>55728910000</v>
      </c>
      <c r="BX59" s="32" cm="1">
        <f t="array" aca="1" ref="BX59" ca="1">INDEX([1]Sheet1!$C$6:$CY$72,MATCH($A59,[1]Sheet1!$A$6:$A$72,0),MATCH(MID(CELL("filename",G58),FIND("]",CELL("filename",G58))+1,255) &amp; BX$1,[1]Sheet1!$C$1:$CY$1 &amp; [1]Sheet1!$C$3:$CY$3,0))</f>
        <v>59905190000</v>
      </c>
      <c r="BY59" s="39" cm="1">
        <f t="array" aca="1" ref="BY59" ca="1">INDEX([4]DATA!$C$18:$N$51,MATCH($A59,[4]DATA!$B$18:$B$51,0),MATCH(MID(CELL("filename",F26),FIND("]",CELL("filename",F26))+1,255) &amp; BY$1,[4]DATA!$C$15:$N$15&amp;[4]DATA!$C$16:$N$16,0)) * 10^6</f>
        <v>32079000000</v>
      </c>
      <c r="BZ59" s="39" cm="1">
        <f t="array" aca="1" ref="BZ59" ca="1">INDEX([4]DATA!$C$18:$N$51,MATCH($A59,[4]DATA!$B$18:$B$51,0),MATCH(MID(CELL("filename",G26),FIND("]",CELL("filename",G26))+1,255) &amp; BZ$1,[4]DATA!$C$15:$N$15&amp;[4]DATA!$C$16:$N$16,0)) * 10^6</f>
        <v>27826000000</v>
      </c>
      <c r="CA59" s="31">
        <f t="shared" ca="1" si="17"/>
        <v>32079101744.595612</v>
      </c>
      <c r="CB59" s="31">
        <f t="shared" ca="1" si="18"/>
        <v>27826088255.404388</v>
      </c>
      <c r="CC59" s="32" cm="1">
        <f t="array" aca="1" ref="CC59" ca="1">INDEX([1]Sheet1!$C$6:$CY$72,MATCH($A59,[1]Sheet1!$A$6:$A$72,0),MATCH(MID(CELL("filename",J58),FIND("]",CELL("filename",J58))+1,255) &amp; CC$1,[1]Sheet1!$C$1:$CY$1 &amp; [1]Sheet1!$C$3:$CY$3,0))</f>
        <v>1703370000</v>
      </c>
      <c r="CD59" s="31">
        <f t="shared" ca="1" si="19"/>
        <v>24980410000</v>
      </c>
      <c r="CE59" s="32" cm="1">
        <f t="array" aca="1" ref="CE59" ca="1">INDEX([1]Sheet1!$C$6:$CY$72,MATCH($A59,[1]Sheet1!$A$6:$A$72,0),MATCH(MID(CELL("filename",L58),FIND("]",CELL("filename",L58))+1,255) &amp; CE$1,[1]Sheet1!$C$1:$CY$1 &amp; [1]Sheet1!$C$3:$CY$3,0))</f>
        <v>194188900000</v>
      </c>
      <c r="CF59" s="31">
        <f t="shared" ca="1" si="12"/>
        <v>188525450000</v>
      </c>
      <c r="CG59" s="32" cm="1">
        <f t="array" aca="1" ref="CG59" ca="1">INDEX([1]Sheet1!$C$6:$CY$72,MATCH($A59,[1]Sheet1!$A$6:$A$72,0),MATCH(MID(CELL("filename",N58),FIND("]",CELL("filename",N58))+1,255) &amp; CG$1,[1]Sheet1!$C$1:$CY$1 &amp; [1]Sheet1!$C$3:$CY$3,0))</f>
        <v>78029500000</v>
      </c>
      <c r="CH59" s="32" cm="1">
        <f t="array" aca="1" ref="CH59" ca="1">INDEX([1]Sheet1!$C$6:$CY$72,MATCH($A59,[1]Sheet1!$A$6:$A$72,0),MATCH(MID(CELL("filename",O58),FIND("]",CELL("filename",O58))+1,255) &amp; CH$1,[1]Sheet1!$C$1:$CY$1 &amp; [1]Sheet1!$C$3:$CY$3,0))</f>
        <v>12415200000</v>
      </c>
      <c r="CI59" s="32" cm="1">
        <f t="array" aca="1" ref="CI59" ca="1">INDEX([1]Sheet1!$C$6:$CY$72,MATCH($A59,[1]Sheet1!$A$6:$A$72,0),MATCH(MID(CELL("filename",P58),FIND("]",CELL("filename",P58))+1,255) &amp; CI$1,[1]Sheet1!$C$1:$CY$1 &amp; [1]Sheet1!$C$3:$CY$3,0))</f>
        <v>6410000000</v>
      </c>
      <c r="CJ59" s="32" cm="1">
        <f t="array" aca="1" ref="CJ59" ca="1">INDEX([1]Sheet1!$C$6:$CY$72,MATCH($A59,[1]Sheet1!$A$6:$A$72,0),MATCH(MID(CELL("filename",R58),FIND("]",CELL("filename",R58))+1,255) &amp; CJ$1,[1]Sheet1!$C$1:$CY$1 &amp; [1]Sheet1!$C$3:$CY$3,0))</f>
        <v>70998300000</v>
      </c>
      <c r="CK59" s="32" cm="1">
        <f t="array" aca="1" ref="CK59" ca="1">INDEX([1]Sheet1!$C$6:$CY$72,MATCH($A59,[1]Sheet1!$A$6:$A$72,0),MATCH(MID(CELL("filename",S58),FIND("]",CELL("filename",S58))+1,255) &amp; CK$1,[1]Sheet1!$C$1:$CY$1 &amp; [1]Sheet1!$C$3:$CY$3,0))</f>
        <v>5663450000</v>
      </c>
      <c r="CL59" s="31">
        <f t="shared" ca="1" si="13"/>
        <v>20672450000</v>
      </c>
      <c r="DK59" s="31">
        <f t="shared" ca="1" si="20"/>
        <v>280975153399.42999</v>
      </c>
      <c r="DL59" s="48" cm="1">
        <f t="array" aca="1" ref="DL59" ca="1">INDEX([1]Sheet1!$C$6:$CY$72,MATCH($A59,[1]Sheet1!$A$6:$A$72,0),MATCH(MID(CELL("filename",AT58),FIND("]",CELL("filename",AT58))+1,255) &amp; DL$1,[1]Sheet1!$C$1:$CY$1 &amp; [1]Sheet1!$C$3:$CY$3,0))</f>
        <v>71.005899999999997</v>
      </c>
      <c r="DM59" s="39" cm="1">
        <f t="array" aca="1" ref="DM59" ca="1">INDEX([5]DATA!$C$18:$T$51,MATCH($A59,[5]DATA!$B$18:$B$51,0),MATCH(MID(CELL("filename",AU26),FIND("]",CELL("filename",AU26))+1,255) &amp; DM$1,[5]DATA!$C$15:$T$15&amp;[5]DATA!$C$16:$T$16,0)) * 10^6</f>
        <v>10236000000</v>
      </c>
      <c r="DN59" s="39" cm="1">
        <f t="array" aca="1" ref="DN59" ca="1">INDEX([5]DATA!$C$18:$T$51,MATCH($A59,[5]DATA!$B$18:$B$51,0),MATCH(MID(CELL("filename",AV26),FIND("]",CELL("filename",AV26))+1,255) &amp; DN$1,[5]DATA!$C$15:$T$15&amp;[5]DATA!$C$16:$T$16,0)) * 10^6</f>
        <v>270739000000</v>
      </c>
      <c r="DQ59" s="48">
        <v>1.1193919999999999</v>
      </c>
      <c r="DR59" s="48" cm="1">
        <f t="array" aca="1" ref="DR59" ca="1">INDEX([1]Sheet1!$C$6:$CY$72,MATCH($A59,[1]Sheet1!$A$6:$A$72,0),MATCH(MID(CELL("filename",AZ58),FIND("]",CELL("filename",AZ58))+1,255) &amp; DR$1,[1]Sheet1!$C$1:$CY$1 &amp; [1]Sheet1!$C$3:$CY$3,0))</f>
        <v>-2740000000</v>
      </c>
      <c r="DS59" s="48" cm="1">
        <f t="array" aca="1" ref="DS59" ca="1">INDEX([1]Sheet1!$C$6:$CY$72,MATCH($A59,[1]Sheet1!$A$6:$A$72,0),MATCH(MID(CELL("filename",BA58),FIND("]",CELL("filename",BA58))+1,255) &amp; DS$1,[1]Sheet1!$C$1:$CY$1 &amp; [1]Sheet1!$C$3:$CY$3,0))</f>
        <v>1.9813339999999999</v>
      </c>
      <c r="DT59" s="39" cm="1">
        <f t="array" aca="1" ref="DT59" ca="1">INDEX([5]DATA!$C$18:$T$51,MATCH($A59,[5]DATA!$B$18:$B$51,0),MATCH(MID(CELL("filename",BB26),FIND("]",CELL("filename",BB26))+1,255) &amp; DT$1,[5]DATA!$C$15:$T$15&amp;[5]DATA!$C$16:$T$16,0)) * 10^6</f>
        <v>34743000000</v>
      </c>
      <c r="DU59" s="48" cm="1">
        <f t="array" aca="1" ref="DU59" ca="1">INDEX([1]Sheet1!$C$6:$CY$72,MATCH($A59,[1]Sheet1!$A$6:$A$72,0),MATCH(MID(CELL("filename",BC58),FIND("]",CELL("filename",BC58))+1,255) &amp; DU$1,[1]Sheet1!$C$1:$CY$1 &amp; [1]Sheet1!$C$3:$CY$3,0))</f>
        <v>-0.36</v>
      </c>
      <c r="DV59" s="17">
        <v>0.5</v>
      </c>
      <c r="DW59" s="14">
        <f>Euro_Area_Data!V56*10^9</f>
        <v>12359915799029.637</v>
      </c>
      <c r="DX59" s="17">
        <v>1</v>
      </c>
      <c r="DY59" s="17">
        <v>0.5</v>
      </c>
      <c r="DZ59" s="48" cm="1">
        <f t="array" aca="1" ref="DZ59" ca="1">INDEX([1]Sheet1!$C$6:$CY$72,MATCH($A59,[1]Sheet1!$A$6:$A$72,0),MATCH(MID(CELL("filename",BH58),FIND("]",CELL("filename",BH58))+1,255) &amp; DZ$1,[1]Sheet1!$C$1:$CY$1 &amp; [1]Sheet1!$C$3:$CY$3,0))</f>
        <v>0.06</v>
      </c>
      <c r="EA59" s="17">
        <v>2</v>
      </c>
      <c r="EB59" s="14">
        <f>SUMPRODUCT(Euro_Area_Data!C56:U56,Euro_Area_Data!Z56:AR56)/SUM(Euro_Area_Data!C56:U56)</f>
        <v>0.98220590188505941</v>
      </c>
      <c r="EC59" s="14">
        <f t="shared" si="22"/>
        <v>1.7082528298156128</v>
      </c>
      <c r="ED59" s="14">
        <f>SUMPRODUCT(Euro_Area_Data!C56:U56,Euro_Area_Data!AW56:BO56)/SUM(Euro_Area_Data!C56:U56)</f>
        <v>0.94555203585759939</v>
      </c>
      <c r="EE59">
        <v>-5</v>
      </c>
      <c r="EH59" s="43">
        <v>0.75</v>
      </c>
      <c r="EI59" s="43">
        <v>0.05</v>
      </c>
      <c r="EJ59" s="43">
        <v>60</v>
      </c>
      <c r="EK59" s="14">
        <f t="shared" si="7"/>
        <v>1.4736848114611791</v>
      </c>
      <c r="EN59" s="14">
        <f>[2]EUCAM_output!$AE56</f>
        <v>0.974724093542921</v>
      </c>
    </row>
    <row r="60" spans="1:144" x14ac:dyDescent="0.3">
      <c r="A60" s="10">
        <v>2020</v>
      </c>
      <c r="B60" s="13">
        <f>[2]EUCAM_output!$E57*10^9</f>
        <v>401589677293.61938</v>
      </c>
      <c r="H60" s="14">
        <f>[2]EUCAM_output!$AK57</f>
        <v>-7.1906865672401066E-2</v>
      </c>
      <c r="I60" s="13">
        <f>[2]EUCAM_output!$W57*10^3</f>
        <v>6784735.9999999898</v>
      </c>
      <c r="K60" s="31">
        <f t="shared" si="4"/>
        <v>6784735.9999999898</v>
      </c>
      <c r="L60" s="14">
        <f>[2]EUCAM_output!$G57</f>
        <v>70.171281096460845</v>
      </c>
      <c r="O60" s="14">
        <f>[2]EUCAM_output!$H57</f>
        <v>70.874987561971764</v>
      </c>
      <c r="P60" s="28" cm="1">
        <f t="array" aca="1" ref="P60" ca="1">INDEX([7]CSMDPART2023!$C$2:$BK$29, MATCH(MID(CELL("filename",A59),FIND("]",CELL("filename",A59))+1,255),[7]CSMDPART2023!A$2:A$29,0), MATCH(A60,[7]CSMDPART2023!C$1:BK$1,0))</f>
        <v>-9.112684680332328E-3</v>
      </c>
      <c r="Q60" s="19">
        <f t="shared" ref="Q60:Q62" ca="1" si="25">Q61/(1+P61)</f>
        <v>73.464656113476636</v>
      </c>
      <c r="R60" s="14">
        <f>[2]EUCAM_output!$L57</f>
        <v>6</v>
      </c>
      <c r="U60" s="14">
        <f>[2]EUCAM_output!$K57</f>
        <v>5.4069130000000003</v>
      </c>
      <c r="V60" s="14">
        <v>5.4069130000000003</v>
      </c>
      <c r="W60" s="14">
        <v>-4.7568523556727027E-2</v>
      </c>
      <c r="X60" s="14">
        <v>0</v>
      </c>
      <c r="Y60" s="14">
        <f>[2]EUCAM_output!$AI57</f>
        <v>-1.0577417592989601E-2</v>
      </c>
      <c r="Z60" s="14">
        <f>[2]EUCAM_output!$M57</f>
        <v>1496.42418351477</v>
      </c>
      <c r="AC60" s="14">
        <f>[2]EUCAM_output!$AL57</f>
        <v>1573.327135880477</v>
      </c>
      <c r="AD60" s="13">
        <f>[2]EUCAM_output!$T57*10^9</f>
        <v>1293554357370.8601</v>
      </c>
      <c r="AE60" s="30" cm="1">
        <f t="array" aca="1" ref="AE60" ca="1">INDEX('[3]Sheet 1'!$B$12:$M$61,MATCH($A60,'[3]Sheet 1'!$A$12:$A$61,0),MATCH(MID(CELL("filename",A59),FIND("]",CELL("filename",A59))+1,255)&amp;AE$1,'[3]Sheet 1'!$B$9:$M$9&amp;'[3]Sheet 1'!$B$8:$M$8,0))*10^6</f>
        <v>1482375200000</v>
      </c>
      <c r="AF60" s="30" cm="1">
        <f t="array" aca="1" ref="AF60" ca="1">INDEX('[3]Sheet 1'!$B$12:$M$61,MATCH($A60,'[3]Sheet 1'!$A$12:$A$61,0),MATCH(MID(CELL("filename",B59),FIND("]",CELL("filename",B59))+1,255)&amp;AF$1,'[3]Sheet 1'!$B$9:$M$9&amp;'[3]Sheet 1'!$B$8:$M$8,0))*10^6</f>
        <v>188879600000</v>
      </c>
      <c r="AG60" s="19">
        <f t="shared" ca="1" si="14"/>
        <v>0.12741686450232034</v>
      </c>
      <c r="AH60" s="31">
        <f t="shared" ca="1" si="15"/>
        <v>164820640279.50894</v>
      </c>
      <c r="AI60" s="31">
        <f t="shared" ca="1" si="5"/>
        <v>12646910000</v>
      </c>
      <c r="AJ60" s="32">
        <v>11373940000</v>
      </c>
      <c r="AK60" s="31">
        <f t="shared" si="6"/>
        <v>11373940000</v>
      </c>
      <c r="AL60" s="19">
        <f t="shared" ca="1" si="9"/>
        <v>6.9007983349122129E-2</v>
      </c>
      <c r="AM60" s="19">
        <f t="shared" ca="1" si="0"/>
        <v>6.516644757419901E-2</v>
      </c>
      <c r="AN60" s="31">
        <f t="shared" ca="1" si="10"/>
        <v>1128733717091.3511</v>
      </c>
      <c r="AO60" s="32">
        <v>82943200000</v>
      </c>
      <c r="AP60" s="31">
        <f t="shared" si="1"/>
        <v>82943200000</v>
      </c>
      <c r="AQ60" s="32">
        <v>73036600000</v>
      </c>
      <c r="AR60" s="31">
        <f t="shared" si="2"/>
        <v>61662660000</v>
      </c>
      <c r="AS60" s="19">
        <f t="shared" ca="1" si="11"/>
        <v>5.4629944216514882E-2</v>
      </c>
      <c r="AT60" s="19">
        <f t="shared" si="8"/>
        <v>20.653718133137343</v>
      </c>
      <c r="BB60" s="13">
        <v>380317880000</v>
      </c>
      <c r="BC60" s="13">
        <f>[2]EUCAM_output!$AG57*10^9</f>
        <v>380317880000</v>
      </c>
      <c r="BD60" s="19">
        <f t="shared" si="21"/>
        <v>-5.2968984255207001</v>
      </c>
      <c r="BN60" s="31">
        <f t="shared" ca="1" si="16"/>
        <v>-26067840000</v>
      </c>
      <c r="BO60" s="48" cm="1">
        <f t="array" aca="1" ref="BO60" ca="1">INDEX([1]Sheet1!$C$6:$CY$72,MATCH($A60,[1]Sheet1!$A$6:$A$72,0),MATCH(MID(CELL("filename",A59),FIND("]",CELL("filename",A59))+1,255) &amp; BO$1,[1]Sheet1!$C$1:$CY$1 &amp; [1]Sheet1!$C$3:$CY$3,0))</f>
        <v>-6.8542240000000003</v>
      </c>
      <c r="BP60" s="32" cm="1">
        <f t="array" aca="1" ref="BP60" ca="1">INDEX([1]Sheet1!$C$6:$CY$72,MATCH($A60,[1]Sheet1!$A$6:$A$72,0),MATCH(MID(CELL("filename",B59),FIND("]",CELL("filename",B59))+1,255) &amp; BP$1,[1]Sheet1!$C$1:$CY$1 &amp; [1]Sheet1!$C$3:$CY$3,0))</f>
        <v>186768300000</v>
      </c>
      <c r="BQ60" s="32" cm="1">
        <f t="array" aca="1" ref="BQ60" ca="1">INDEX([1]Sheet1!$C$6:$CY$72,MATCH($A60,[1]Sheet1!$A$6:$A$72,0),MATCH(MID(CELL("filename",C59),FIND("]",CELL("filename",C59))+1,255) &amp; BQ$1,[1]Sheet1!$C$1:$CY$1 &amp; [1]Sheet1!$C$3:$CY$3,0))</f>
        <v>48668120000</v>
      </c>
      <c r="BR60" s="39" cm="1">
        <f t="array" aca="1" ref="BR60" ca="1">INDEX([6]Annual!$C$5:$T$30,MATCH($A60,[6]Annual!$B$5:$B$30,0),MATCH(MID(CELL("filename",$F$2),FIND("]",CELL("filename",$F$2))+1,255) &amp; BR$1,[6]Annual!$C$3:$T$3 &amp; [6]Annual!$C$4:$T$4,0))</f>
        <v>40182900000</v>
      </c>
      <c r="BS60" s="39" cm="1">
        <f t="array" aca="1" ref="BS60" ca="1">INDEX([6]Annual!$C$5:$T$30,MATCH($A60,[6]Annual!$B$5:$B$30,0),MATCH(MID(CELL("filename",$F$2),FIND("]",CELL("filename",$F$2))+1,255) &amp; BS$1,[6]Annual!$C$3:$T$3 &amp; [6]Annual!$C$4:$T$4,0))</f>
        <v>7076700000</v>
      </c>
      <c r="BT60" s="39" cm="1">
        <f t="array" aca="1" ref="BT60" ca="1">INDEX([6]Annual!$C$5:$T$30,MATCH($A60,[6]Annual!$B$5:$B$30,0),MATCH(MID(CELL("filename",$F$2),FIND("]",CELL("filename",$F$2))+1,255) &amp; BT$1,[6]Annual!$C$3:$T$3 &amp; [6]Annual!$C$4:$T$4,0))</f>
        <v>1131800000</v>
      </c>
      <c r="BU60" s="31">
        <f t="shared" ca="1" si="23"/>
        <v>40412680747.984146</v>
      </c>
      <c r="BV60" s="31">
        <f t="shared" ca="1" si="24"/>
        <v>8255439252.0158539</v>
      </c>
      <c r="BW60" s="32" cm="1">
        <f t="array" aca="1" ref="BW60" ca="1">INDEX([1]Sheet1!$C$6:$CY$72,MATCH($A60,[1]Sheet1!$A$6:$A$72,0),MATCH(MID(CELL("filename",F59),FIND("]",CELL("filename",F59))+1,255) &amp; BW$1,[1]Sheet1!$C$1:$CY$1 &amp; [1]Sheet1!$C$3:$CY$3,0))</f>
        <v>52393110000</v>
      </c>
      <c r="BX60" s="32" cm="1">
        <f t="array" aca="1" ref="BX60" ca="1">INDEX([1]Sheet1!$C$6:$CY$72,MATCH($A60,[1]Sheet1!$A$6:$A$72,0),MATCH(MID(CELL("filename",G59),FIND("]",CELL("filename",G59))+1,255) &amp; BX$1,[1]Sheet1!$C$1:$CY$1 &amp; [1]Sheet1!$C$3:$CY$3,0))</f>
        <v>59898840000</v>
      </c>
      <c r="BY60" s="39" cm="1">
        <f t="array" aca="1" ref="BY60" ca="1">INDEX([4]DATA!$C$18:$N$51,MATCH($A60,[4]DATA!$B$18:$B$51,0),MATCH(MID(CELL("filename",F27),FIND("]",CELL("filename",F27))+1,255) &amp; BY$1,[4]DATA!$C$15:$N$15&amp;[4]DATA!$C$16:$N$16,0)) * 10^6</f>
        <v>32190000000</v>
      </c>
      <c r="BZ60" s="39" cm="1">
        <f t="array" aca="1" ref="BZ60" ca="1">INDEX([4]DATA!$C$18:$N$51,MATCH($A60,[4]DATA!$B$18:$B$51,0),MATCH(MID(CELL("filename",G27),FIND("]",CELL("filename",G27))+1,255) &amp; BZ$1,[4]DATA!$C$15:$N$15&amp;[4]DATA!$C$16:$N$16,0)) * 10^6</f>
        <v>27709000000</v>
      </c>
      <c r="CA60" s="31">
        <f t="shared" ca="1" si="17"/>
        <v>32189914015.259022</v>
      </c>
      <c r="CB60" s="31">
        <f t="shared" ca="1" si="18"/>
        <v>27708925984.740978</v>
      </c>
      <c r="CC60" s="32" cm="1">
        <f t="array" aca="1" ref="CC60" ca="1">INDEX([1]Sheet1!$C$6:$CY$72,MATCH($A60,[1]Sheet1!$A$6:$A$72,0),MATCH(MID(CELL("filename",J59),FIND("]",CELL("filename",J59))+1,255) &amp; CC$1,[1]Sheet1!$C$1:$CY$1 &amp; [1]Sheet1!$C$3:$CY$3,0))</f>
        <v>1639910000</v>
      </c>
      <c r="CD60" s="31">
        <f t="shared" ca="1" si="19"/>
        <v>24168320000</v>
      </c>
      <c r="CE60" s="32" cm="1">
        <f t="array" aca="1" ref="CE60" ca="1">INDEX([1]Sheet1!$C$6:$CY$72,MATCH($A60,[1]Sheet1!$A$6:$A$72,0),MATCH(MID(CELL("filename",L59),FIND("]",CELL("filename",L59))+1,255) &amp; CE$1,[1]Sheet1!$C$1:$CY$1 &amp; [1]Sheet1!$C$3:$CY$3,0))</f>
        <v>217971000000</v>
      </c>
      <c r="CF60" s="31">
        <f t="shared" ca="1" si="12"/>
        <v>212836140000</v>
      </c>
      <c r="CG60" s="32" cm="1">
        <f t="array" aca="1" ref="CG60" ca="1">INDEX([1]Sheet1!$C$6:$CY$72,MATCH($A60,[1]Sheet1!$A$6:$A$72,0),MATCH(MID(CELL("filename",N59),FIND("]",CELL("filename",N59))+1,255) &amp; CG$1,[1]Sheet1!$C$1:$CY$1 &amp; [1]Sheet1!$C$3:$CY$3,0))</f>
        <v>81044300000</v>
      </c>
      <c r="CH60" s="32" cm="1">
        <f t="array" aca="1" ref="CH60" ca="1">INDEX([1]Sheet1!$C$6:$CY$72,MATCH($A60,[1]Sheet1!$A$6:$A$72,0),MATCH(MID(CELL("filename",O59),FIND("]",CELL("filename",O59))+1,255) &amp; CH$1,[1]Sheet1!$C$1:$CY$1 &amp; [1]Sheet1!$C$3:$CY$3,0))</f>
        <v>12646910000</v>
      </c>
      <c r="CI60" s="32" cm="1">
        <f t="array" aca="1" ref="CI60" ca="1">INDEX([1]Sheet1!$C$6:$CY$72,MATCH($A60,[1]Sheet1!$A$6:$A$72,0),MATCH(MID(CELL("filename",P59),FIND("]",CELL("filename",P59))+1,255) &amp; CI$1,[1]Sheet1!$C$1:$CY$1 &amp; [1]Sheet1!$C$3:$CY$3,0))</f>
        <v>19911530000</v>
      </c>
      <c r="CJ60" s="32" cm="1">
        <f t="array" aca="1" ref="CJ60" ca="1">INDEX([1]Sheet1!$C$6:$CY$72,MATCH($A60,[1]Sheet1!$A$6:$A$72,0),MATCH(MID(CELL("filename",R59),FIND("]",CELL("filename",R59))+1,255) &amp; CJ$1,[1]Sheet1!$C$1:$CY$1 &amp; [1]Sheet1!$C$3:$CY$3,0))</f>
        <v>77291800000</v>
      </c>
      <c r="CK60" s="32" cm="1">
        <f t="array" aca="1" ref="CK60" ca="1">INDEX([1]Sheet1!$C$6:$CY$72,MATCH($A60,[1]Sheet1!$A$6:$A$72,0),MATCH(MID(CELL("filename",S59),FIND("]",CELL("filename",S59))+1,255) &amp; CK$1,[1]Sheet1!$C$1:$CY$1 &amp; [1]Sheet1!$C$3:$CY$3,0))</f>
        <v>5134860000</v>
      </c>
      <c r="CL60" s="31">
        <f t="shared" ca="1" si="13"/>
        <v>21941600000</v>
      </c>
      <c r="CO60" s="89"/>
      <c r="DK60" s="31">
        <f t="shared" ca="1" si="20"/>
        <v>316359822120.40002</v>
      </c>
      <c r="DL60" s="48" cm="1">
        <f t="array" aca="1" ref="DL60" ca="1">INDEX([1]Sheet1!$C$6:$CY$72,MATCH($A60,[1]Sheet1!$A$6:$A$72,0),MATCH(MID(CELL("filename",AT59),FIND("]",CELL("filename",AT59))+1,255) &amp; DL$1,[1]Sheet1!$C$1:$CY$1 &amp; [1]Sheet1!$C$3:$CY$3,0))</f>
        <v>83.183000000000007</v>
      </c>
      <c r="DM60" s="39" cm="1">
        <f t="array" aca="1" ref="DM60" ca="1">INDEX([5]DATA!$C$18:$T$51,MATCH($A60,[5]DATA!$B$18:$B$51,0),MATCH(MID(CELL("filename",AU27),FIND("]",CELL("filename",AU27))+1,255) &amp; DM$1,[5]DATA!$C$15:$T$15&amp;[5]DATA!$C$16:$T$16,0)) * 10^6</f>
        <v>25720000000</v>
      </c>
      <c r="DN60" s="39" cm="1">
        <f t="array" aca="1" ref="DN60" ca="1">INDEX([5]DATA!$C$18:$T$51,MATCH($A60,[5]DATA!$B$18:$B$51,0),MATCH(MID(CELL("filename",AV27),FIND("]",CELL("filename",AV27))+1,255) &amp; DN$1,[5]DATA!$C$15:$T$15&amp;[5]DATA!$C$16:$T$16,0)) * 10^6</f>
        <v>290640000000</v>
      </c>
      <c r="DQ60" s="48">
        <v>1.1413340000000001</v>
      </c>
      <c r="DR60" s="48" cm="1">
        <f t="array" aca="1" ref="DR60" ca="1">INDEX([1]Sheet1!$C$6:$CY$72,MATCH($A60,[1]Sheet1!$A$6:$A$72,0),MATCH(MID(CELL("filename",AZ59),FIND("]",CELL("filename",AZ59))+1,255) &amp; DR$1,[1]Sheet1!$C$1:$CY$1 &amp; [1]Sheet1!$C$3:$CY$3,0))</f>
        <v>4179999999.9999995</v>
      </c>
      <c r="DS60" s="48" cm="1">
        <f t="array" aca="1" ref="DS60" ca="1">INDEX([1]Sheet1!$C$6:$CY$72,MATCH($A60,[1]Sheet1!$A$6:$A$72,0),MATCH(MID(CELL("filename",BA59),FIND("]",CELL("filename",BA59))+1,255) &amp; DS$1,[1]Sheet1!$C$1:$CY$1 &amp; [1]Sheet1!$C$3:$CY$3,0))</f>
        <v>1.8275129999999999</v>
      </c>
      <c r="DT60" s="39" cm="1">
        <f t="array" aca="1" ref="DT60" ca="1">INDEX([5]DATA!$C$18:$T$51,MATCH($A60,[5]DATA!$B$18:$B$51,0),MATCH(MID(CELL("filename",BB27),FIND("]",CELL("filename",BB27))+1,255) &amp; DT$1,[5]DATA!$C$15:$T$15&amp;[5]DATA!$C$16:$T$16,0)) * 10^6</f>
        <v>60926000000</v>
      </c>
      <c r="DU60" s="48" cm="1">
        <f t="array" aca="1" ref="DU60" ca="1">INDEX([1]Sheet1!$C$6:$CY$72,MATCH($A60,[1]Sheet1!$A$6:$A$72,0),MATCH(MID(CELL("filename",BC59),FIND("]",CELL("filename",BC59))+1,255) &amp; DU$1,[1]Sheet1!$C$1:$CY$1 &amp; [1]Sheet1!$C$3:$CY$3,0))</f>
        <v>-0.43</v>
      </c>
      <c r="DV60" s="17">
        <v>0.5</v>
      </c>
      <c r="DW60" s="14">
        <f>Euro_Area_Data!V57*10^9</f>
        <v>11615214739999.998</v>
      </c>
      <c r="DX60" s="17">
        <v>1</v>
      </c>
      <c r="DY60" s="17">
        <v>0.5</v>
      </c>
      <c r="DZ60" s="48" cm="1">
        <f t="array" aca="1" ref="DZ60" ca="1">INDEX([1]Sheet1!$C$6:$CY$72,MATCH($A60,[1]Sheet1!$A$6:$A$72,0),MATCH(MID(CELL("filename",BH59),FIND("]",CELL("filename",BH59))+1,255) &amp; DZ$1,[1]Sheet1!$C$1:$CY$1 &amp; [1]Sheet1!$C$3:$CY$3,0))</f>
        <v>-0.22</v>
      </c>
      <c r="EA60" s="17">
        <v>2</v>
      </c>
      <c r="EB60" s="14">
        <f>SUMPRODUCT(Euro_Area_Data!C57:U57,Euro_Area_Data!Z57:AR57)/SUM(Euro_Area_Data!C57:U57)</f>
        <v>1</v>
      </c>
      <c r="EC60" s="14">
        <f t="shared" si="22"/>
        <v>1.8116464257433174</v>
      </c>
      <c r="ED60" s="14">
        <f>SUMPRODUCT(Euro_Area_Data!C57:U57,Euro_Area_Data!AW57:BO57)/SUM(Euro_Area_Data!C57:U57)</f>
        <v>-5.984922308154407</v>
      </c>
      <c r="EE60">
        <v>-5</v>
      </c>
      <c r="EH60" s="43">
        <v>0.75</v>
      </c>
      <c r="EI60" s="43">
        <v>0.05</v>
      </c>
      <c r="EJ60" s="43">
        <v>60</v>
      </c>
      <c r="EK60" s="14">
        <f t="shared" si="7"/>
        <v>2.5931344700023056</v>
      </c>
      <c r="EN60" s="14">
        <f>[2]EUCAM_output!$AE57</f>
        <v>1</v>
      </c>
    </row>
    <row r="61" spans="1:144" x14ac:dyDescent="0.3">
      <c r="A61" s="10">
        <v>2021</v>
      </c>
      <c r="B61" s="13">
        <f>[2]EUCAM_output!$E58*10^9</f>
        <v>405845534720.65948</v>
      </c>
      <c r="H61" s="14">
        <f>[2]EUCAM_output!$AK58</f>
        <v>2.039373183371521E-2</v>
      </c>
      <c r="I61" s="13">
        <f>[2]EUCAM_output!$W58*10^3</f>
        <v>6820363.9999999898</v>
      </c>
      <c r="K61" s="31">
        <f t="shared" si="4"/>
        <v>6820363.9999999898</v>
      </c>
      <c r="L61" s="14">
        <f>[2]EUCAM_output!$G58</f>
        <v>71.364892193118422</v>
      </c>
      <c r="O61" s="14">
        <f>[2]EUCAM_output!$H58</f>
        <v>71.206191425935245</v>
      </c>
      <c r="P61" s="28" cm="1">
        <f t="array" aca="1" ref="P61" ca="1">INDEX([7]CSMDPART2023!$C$2:$BK$29, MATCH(MID(CELL("filename",A60),FIND("]",CELL("filename",A60))+1,255),[7]CSMDPART2023!A$2:A$29,0), MATCH(A61,[7]CSMDPART2023!C$1:BK$1,0))</f>
        <v>7.034560027732617E-3</v>
      </c>
      <c r="Q61" s="19">
        <f t="shared" ca="1" si="25"/>
        <v>73.981447646823625</v>
      </c>
      <c r="R61" s="14">
        <f>[2]EUCAM_output!$L58</f>
        <v>6.2</v>
      </c>
      <c r="U61" s="14">
        <f>[2]EUCAM_output!$K58</f>
        <v>5.3373730000000004</v>
      </c>
      <c r="V61" s="14">
        <v>5.3373730000000004</v>
      </c>
      <c r="W61" s="14">
        <v>2.722867174366983E-2</v>
      </c>
      <c r="X61" s="14">
        <v>1.5590376803107375E-3</v>
      </c>
      <c r="Y61" s="14">
        <f>[2]EUCAM_output!$AI58</f>
        <v>1.2208423752466901E-2</v>
      </c>
      <c r="Z61" s="14">
        <f>[2]EUCAM_output!$M58</f>
        <v>1539.4914873717801</v>
      </c>
      <c r="AC61" s="14">
        <f>[2]EUCAM_output!$AL58</f>
        <v>1559.4923402989421</v>
      </c>
      <c r="AD61" s="13">
        <f>[2]EUCAM_output!$T58*10^9</f>
        <v>1314164251882.51</v>
      </c>
      <c r="AE61" s="30" cm="1">
        <f t="array" aca="1" ref="AE61" ca="1">INDEX('[3]Sheet 1'!$B$12:$M$61,MATCH($A61,'[3]Sheet 1'!$A$12:$A$61,0),MATCH(MID(CELL("filename",A60),FIND("]",CELL("filename",A60))+1,255)&amp;AE$1,'[3]Sheet 1'!$B$9:$M$9&amp;'[3]Sheet 1'!$B$8:$M$8,0))*10^6</f>
        <v>1615183800000</v>
      </c>
      <c r="AF61" s="30" cm="1">
        <f t="array" aca="1" ref="AF61" ca="1">INDEX('[3]Sheet 1'!$B$12:$M$61,MATCH($A61,'[3]Sheet 1'!$A$12:$A$61,0),MATCH(MID(CELL("filename",B60),FIND("]",CELL("filename",B60))+1,255)&amp;AF$1,'[3]Sheet 1'!$B$9:$M$9&amp;'[3]Sheet 1'!$B$8:$M$8,0))*10^6</f>
        <v>202960900000</v>
      </c>
      <c r="AG61" s="19">
        <f t="shared" ca="1" si="14"/>
        <v>0.12565808299959422</v>
      </c>
      <c r="AH61" s="31">
        <f t="shared" ca="1" si="15"/>
        <v>165135360638.15207</v>
      </c>
      <c r="AI61" s="31">
        <f t="shared" ca="1" si="5"/>
        <v>14275986262.138517</v>
      </c>
      <c r="AJ61" s="32">
        <v>11928890000</v>
      </c>
      <c r="AK61" s="31">
        <f t="shared" si="6"/>
        <v>11703466284.18754</v>
      </c>
      <c r="AL61" s="19">
        <f t="shared" ca="1" si="9"/>
        <v>7.0871957641055514E-2</v>
      </c>
      <c r="AM61" s="19">
        <f t="shared" ca="1" si="0"/>
        <v>6.516644757419901E-2</v>
      </c>
      <c r="AN61" s="31">
        <f t="shared" ca="1" si="10"/>
        <v>1149028891244.3579</v>
      </c>
      <c r="AO61" s="32">
        <v>90564700000</v>
      </c>
      <c r="AP61" s="31">
        <f t="shared" si="1"/>
        <v>88853272432.519653</v>
      </c>
      <c r="AQ61" s="32">
        <v>76779800000</v>
      </c>
      <c r="AR61" s="31">
        <f t="shared" si="2"/>
        <v>63625403426.796677</v>
      </c>
      <c r="AS61" s="19">
        <f t="shared" ca="1" si="11"/>
        <v>5.5373197237793215E-2</v>
      </c>
      <c r="AT61" s="19">
        <f t="shared" si="8"/>
        <v>21.893371943509667</v>
      </c>
      <c r="BB61" s="13">
        <v>398555374202.12604</v>
      </c>
      <c r="BC61" s="13">
        <f>[2]EUCAM_output!$AG58*10^9</f>
        <v>406232060000</v>
      </c>
      <c r="BD61" s="19">
        <f t="shared" si="21"/>
        <v>-1.796289448780362</v>
      </c>
      <c r="BN61" s="31">
        <f t="shared" ca="1" si="16"/>
        <v>-18639450000</v>
      </c>
      <c r="BO61" s="48" cm="1">
        <f t="array" aca="1" ref="BO61" ca="1">INDEX([1]Sheet1!$C$6:$CY$72,MATCH($A61,[1]Sheet1!$A$6:$A$72,0),MATCH(MID(CELL("filename",A60),FIND("]",CELL("filename",A60))+1,255) &amp; BO$1,[1]Sheet1!$C$1:$CY$1 &amp; [1]Sheet1!$C$3:$CY$3,0))</f>
        <v>-4.5883700000000003</v>
      </c>
      <c r="BP61" s="32" cm="1">
        <f t="array" aca="1" ref="BP61" ca="1">INDEX([1]Sheet1!$C$6:$CY$72,MATCH($A61,[1]Sheet1!$A$6:$A$72,0),MATCH(MID(CELL("filename",B60),FIND("]",CELL("filename",B60))+1,255) &amp; BP$1,[1]Sheet1!$C$1:$CY$1 &amp; [1]Sheet1!$C$3:$CY$3,0))</f>
        <v>204468600000</v>
      </c>
      <c r="BQ61" s="32" cm="1">
        <f t="array" aca="1" ref="BQ61" ca="1">INDEX([1]Sheet1!$C$6:$CY$72,MATCH($A61,[1]Sheet1!$A$6:$A$72,0),MATCH(MID(CELL("filename",C60),FIND("]",CELL("filename",C60))+1,255) &amp; BQ$1,[1]Sheet1!$C$1:$CY$1 &amp; [1]Sheet1!$C$3:$CY$3,0))</f>
        <v>56128890000</v>
      </c>
      <c r="BR61" s="39" cm="1">
        <f t="array" aca="1" ref="BR61" ca="1">INDEX([6]Annual!$C$5:$T$30,MATCH($A61,[6]Annual!$B$5:$B$30,0),MATCH(MID(CELL("filename",$F$2),FIND("]",CELL("filename",$F$2))+1,255) &amp; BR$1,[6]Annual!$C$3:$T$3 &amp; [6]Annual!$C$4:$T$4,0))</f>
        <v>44516300000</v>
      </c>
      <c r="BS61" s="39" cm="1">
        <f t="array" aca="1" ref="BS61" ca="1">INDEX([6]Annual!$C$5:$T$30,MATCH($A61,[6]Annual!$B$5:$B$30,0),MATCH(MID(CELL("filename",$F$2),FIND("]",CELL("filename",$F$2))+1,255) &amp; BS$1,[6]Annual!$C$3:$T$3 &amp; [6]Annual!$C$4:$T$4,0))</f>
        <v>9801000000</v>
      </c>
      <c r="BT61" s="39" cm="1">
        <f t="array" aca="1" ref="BT61" ca="1">INDEX([6]Annual!$C$5:$T$30,MATCH($A61,[6]Annual!$B$5:$B$30,0),MATCH(MID(CELL("filename",$F$2),FIND("]",CELL("filename",$F$2))+1,255) &amp; BT$1,[6]Annual!$C$3:$T$3 &amp; [6]Annual!$C$4:$T$4,0))</f>
        <v>1547000000</v>
      </c>
      <c r="BU61" s="31">
        <f t="shared" ca="1" si="23"/>
        <v>44727142484.681633</v>
      </c>
      <c r="BV61" s="31">
        <f t="shared" ca="1" si="24"/>
        <v>11401747515.318367</v>
      </c>
      <c r="BW61" s="32" cm="1">
        <f t="array" aca="1" ref="BW61" ca="1">INDEX([1]Sheet1!$C$6:$CY$72,MATCH($A61,[1]Sheet1!$A$6:$A$72,0),MATCH(MID(CELL("filename",F60),FIND("]",CELL("filename",F60))+1,255) &amp; BW$1,[1]Sheet1!$C$1:$CY$1 &amp; [1]Sheet1!$C$3:$CY$3,0))</f>
        <v>57214650000</v>
      </c>
      <c r="BX61" s="32" cm="1">
        <f t="array" aca="1" ref="BX61" ca="1">INDEX([1]Sheet1!$C$6:$CY$72,MATCH($A61,[1]Sheet1!$A$6:$A$72,0),MATCH(MID(CELL("filename",G60),FIND("]",CELL("filename",G60))+1,255) &amp; BX$1,[1]Sheet1!$C$1:$CY$1 &amp; [1]Sheet1!$C$3:$CY$3,0))</f>
        <v>63187120000</v>
      </c>
      <c r="BY61" s="39" cm="1">
        <f t="array" aca="1" ref="BY61" ca="1">INDEX([4]DATA!$C$18:$N$51,MATCH($A61,[4]DATA!$B$18:$B$51,0),MATCH(MID(CELL("filename",F28),FIND("]",CELL("filename",F28))+1,255) &amp; BY$1,[4]DATA!$C$15:$N$15&amp;[4]DATA!$C$16:$N$16,0)) * 10^6</f>
        <v>34003000000</v>
      </c>
      <c r="BZ61" s="39" cm="1">
        <f t="array" aca="1" ref="BZ61" ca="1">INDEX([4]DATA!$C$18:$N$51,MATCH($A61,[4]DATA!$B$18:$B$51,0),MATCH(MID(CELL("filename",G28),FIND("]",CELL("filename",G28))+1,255) &amp; BZ$1,[4]DATA!$C$15:$N$15&amp;[4]DATA!$C$16:$N$16,0)) * 10^6</f>
        <v>29184000000</v>
      </c>
      <c r="CA61" s="31">
        <f t="shared" ca="1" si="17"/>
        <v>34003064575.941254</v>
      </c>
      <c r="CB61" s="31">
        <f t="shared" ca="1" si="18"/>
        <v>29184055424.058746</v>
      </c>
      <c r="CC61" s="32" cm="1">
        <f t="array" aca="1" ref="CC61" ca="1">INDEX([1]Sheet1!$C$6:$CY$72,MATCH($A61,[1]Sheet1!$A$6:$A$72,0),MATCH(MID(CELL("filename",J60),FIND("]",CELL("filename",J60))+1,255) &amp; CC$1,[1]Sheet1!$C$1:$CY$1 &amp; [1]Sheet1!$C$3:$CY$3,0))</f>
        <v>1566780000</v>
      </c>
      <c r="CD61" s="31">
        <f t="shared" ca="1" si="19"/>
        <v>26371160000</v>
      </c>
      <c r="CE61" s="32" cm="1">
        <f t="array" aca="1" ref="CE61" ca="1">INDEX([1]Sheet1!$C$6:$CY$72,MATCH($A61,[1]Sheet1!$A$6:$A$72,0),MATCH(MID(CELL("filename",L60),FIND("]",CELL("filename",L60))+1,255) &amp; CE$1,[1]Sheet1!$C$1:$CY$1 &amp; [1]Sheet1!$C$3:$CY$3,0))</f>
        <v>227597400000</v>
      </c>
      <c r="CF61" s="31">
        <f t="shared" ca="1" si="12"/>
        <v>223108050000</v>
      </c>
      <c r="CG61" s="32" cm="1">
        <f t="array" aca="1" ref="CG61" ca="1">INDEX([1]Sheet1!$C$6:$CY$72,MATCH($A61,[1]Sheet1!$A$6:$A$72,0),MATCH(MID(CELL("filename",N60),FIND("]",CELL("filename",N60))+1,255) &amp; CG$1,[1]Sheet1!$C$1:$CY$1 &amp; [1]Sheet1!$C$3:$CY$3,0))</f>
        <v>88623200000</v>
      </c>
      <c r="CH61" s="32" cm="1">
        <f t="array" aca="1" ref="CH61" ca="1">INDEX([1]Sheet1!$C$6:$CY$72,MATCH($A61,[1]Sheet1!$A$6:$A$72,0),MATCH(MID(CELL("filename",O60),FIND("]",CELL("filename",O60))+1,255) &amp; CH$1,[1]Sheet1!$C$1:$CY$1 &amp; [1]Sheet1!$C$3:$CY$3,0))</f>
        <v>14550960000</v>
      </c>
      <c r="CI61" s="32" cm="1">
        <f t="array" aca="1" ref="CI61" ca="1">INDEX([1]Sheet1!$C$6:$CY$72,MATCH($A61,[1]Sheet1!$A$6:$A$72,0),MATCH(MID(CELL("filename",P60),FIND("]",CELL("filename",P60))+1,255) &amp; CI$1,[1]Sheet1!$C$1:$CY$1 &amp; [1]Sheet1!$C$3:$CY$3,0))</f>
        <v>18685590000</v>
      </c>
      <c r="CJ61" s="32" cm="1">
        <f t="array" aca="1" ref="CJ61" ca="1">INDEX([1]Sheet1!$C$6:$CY$72,MATCH($A61,[1]Sheet1!$A$6:$A$72,0),MATCH(MID(CELL("filename",R60),FIND("]",CELL("filename",R60))+1,255) &amp; CJ$1,[1]Sheet1!$C$1:$CY$1 &amp; [1]Sheet1!$C$3:$CY$3,0))</f>
        <v>78951300000</v>
      </c>
      <c r="CK61" s="32" cm="1">
        <f t="array" aca="1" ref="CK61" ca="1">INDEX([1]Sheet1!$C$6:$CY$72,MATCH($A61,[1]Sheet1!$A$6:$A$72,0),MATCH(MID(CELL("filename",S60),FIND("]",CELL("filename",S60))+1,255) &amp; CK$1,[1]Sheet1!$C$1:$CY$1 &amp; [1]Sheet1!$C$3:$CY$3,0))</f>
        <v>4489350000</v>
      </c>
      <c r="CL61" s="31">
        <f t="shared" ca="1" si="13"/>
        <v>22297000000</v>
      </c>
      <c r="CN61" s="92">
        <f ca="1">SUM(CM64:CS64)-SUM(CT64:CX64)</f>
        <v>-2.4816473107339121</v>
      </c>
      <c r="DK61" s="31">
        <f t="shared" ca="1" si="20"/>
        <v>334713280908.76001</v>
      </c>
      <c r="DL61" s="48" cm="1">
        <f t="array" aca="1" ref="DL61" ca="1">INDEX([1]Sheet1!$C$6:$CY$72,MATCH($A61,[1]Sheet1!$A$6:$A$72,0),MATCH(MID(CELL("filename",AT60),FIND("]",CELL("filename",AT60))+1,255) &amp; DL$1,[1]Sheet1!$C$1:$CY$1 &amp; [1]Sheet1!$C$3:$CY$3,0))</f>
        <v>82.394599999999997</v>
      </c>
      <c r="DM61" s="39" cm="1">
        <f t="array" aca="1" ref="DM61" ca="1">INDEX([5]DATA!$C$18:$T$51,MATCH($A61,[5]DATA!$B$18:$B$51,0),MATCH(MID(CELL("filename",AU28),FIND("]",CELL("filename",AU28))+1,255) &amp; DM$1,[5]DATA!$C$15:$T$15&amp;[5]DATA!$C$16:$T$16,0)) * 10^6</f>
        <v>21489000000</v>
      </c>
      <c r="DN61" s="39" cm="1">
        <f t="array" aca="1" ref="DN61" ca="1">INDEX([5]DATA!$C$18:$T$51,MATCH($A61,[5]DATA!$B$18:$B$51,0),MATCH(MID(CELL("filename",AV28),FIND("]",CELL("filename",AV28))+1,255) &amp; DN$1,[5]DATA!$C$15:$T$15&amp;[5]DATA!$C$16:$T$16,0)) * 10^6</f>
        <v>313224000000</v>
      </c>
      <c r="DQ61" s="48">
        <v>1.1823999999999999</v>
      </c>
      <c r="DR61" s="48" cm="1">
        <f t="array" aca="1" ref="DR61" ca="1">INDEX([1]Sheet1!$C$6:$CY$72,MATCH($A61,[1]Sheet1!$A$6:$A$72,0),MATCH(MID(CELL("filename",AZ60),FIND("]",CELL("filename",AZ60))+1,255) &amp; DR$1,[1]Sheet1!$C$1:$CY$1 &amp; [1]Sheet1!$C$3:$CY$3,0))</f>
        <v>-4780000000</v>
      </c>
      <c r="DS61" s="48" cm="1">
        <f t="array" aca="1" ref="DS61" ca="1">INDEX([1]Sheet1!$C$6:$CY$72,MATCH($A61,[1]Sheet1!$A$6:$A$72,0),MATCH(MID(CELL("filename",BA60),FIND("]",CELL("filename",BA60))+1,255) &amp; DS$1,[1]Sheet1!$C$1:$CY$1 &amp; [1]Sheet1!$C$3:$CY$3,0))</f>
        <v>1.419065</v>
      </c>
      <c r="DT61" s="39" cm="1">
        <f t="array" aca="1" ref="DT61" ca="1">INDEX([5]DATA!$C$18:$T$51,MATCH($A61,[5]DATA!$B$18:$B$51,0),MATCH(MID(CELL("filename",BB28),FIND("]",CELL("filename",BB28))+1,255) &amp; DT$1,[5]DATA!$C$15:$T$15&amp;[5]DATA!$C$16:$T$16,0)) * 10^6</f>
        <v>69460000000</v>
      </c>
      <c r="DU61" s="48" cm="1">
        <f t="array" aca="1" ref="DU61" ca="1">INDEX([1]Sheet1!$C$6:$CY$72,MATCH($A61,[1]Sheet1!$A$6:$A$72,0),MATCH(MID(CELL("filename",BC60),FIND("]",CELL("filename",BC60))+1,255) &amp; DU$1,[1]Sheet1!$C$1:$CY$1 &amp; [1]Sheet1!$C$3:$CY$3,0))</f>
        <v>-0.55000000000000004</v>
      </c>
      <c r="DV61" s="17">
        <v>0.5</v>
      </c>
      <c r="DW61" s="14">
        <f>Euro_Area_Data!V58*10^9</f>
        <v>12350253396073.805</v>
      </c>
      <c r="DX61" s="17">
        <v>1</v>
      </c>
      <c r="DY61" s="17">
        <v>0.5</v>
      </c>
      <c r="DZ61" s="48" cm="1">
        <f t="array" aca="1" ref="DZ61" ca="1">INDEX([1]Sheet1!$C$6:$CY$72,MATCH($A61,[1]Sheet1!$A$6:$A$72,0),MATCH(MID(CELL("filename",BH60),FIND("]",CELL("filename",BH60))+1,255) &amp; DZ$1,[1]Sheet1!$C$1:$CY$1 &amp; [1]Sheet1!$C$3:$CY$3,0))</f>
        <v>-0.09</v>
      </c>
      <c r="EA61" s="17">
        <v>2</v>
      </c>
      <c r="EB61" s="14">
        <f>SUMPRODUCT(Euro_Area_Data!C58:U58,Euro_Area_Data!Z58:AR58)/SUM(Euro_Area_Data!C58:U58)</f>
        <v>1.0213869207254458</v>
      </c>
      <c r="EC61" s="14">
        <f t="shared" si="22"/>
        <v>2.138692072544579</v>
      </c>
      <c r="ED61" s="14">
        <f>SUMPRODUCT(Euro_Area_Data!C58:U58,Euro_Area_Data!AW58:BO58)/SUM(Euro_Area_Data!C58:U58)</f>
        <v>-1.0410808152656776</v>
      </c>
      <c r="EE61">
        <v>-5</v>
      </c>
      <c r="EH61" s="43">
        <v>0.75</v>
      </c>
      <c r="EI61" s="43">
        <v>0.05</v>
      </c>
      <c r="EJ61" s="43">
        <v>60</v>
      </c>
      <c r="EK61" s="14">
        <f t="shared" si="7"/>
        <v>1.9261277841849944</v>
      </c>
      <c r="EN61" s="14">
        <f>[2]EUCAM_output!$AE58</f>
        <v>1.0192612778418499</v>
      </c>
    </row>
    <row r="62" spans="1:144" x14ac:dyDescent="0.3">
      <c r="A62" s="10">
        <v>2022</v>
      </c>
      <c r="B62" s="13">
        <f>[2]EUCAM_output!$E59*10^9</f>
        <v>409846436992.9267</v>
      </c>
      <c r="H62" s="14">
        <f>[2]EUCAM_output!$AK59</f>
        <v>9.9597020065428296E-3</v>
      </c>
      <c r="I62" s="13">
        <f>[2]EUCAM_output!$W59*10^3</f>
        <v>6880191.9999999898</v>
      </c>
      <c r="K62" s="31">
        <f t="shared" si="4"/>
        <v>6880191.9999999898</v>
      </c>
      <c r="L62" s="14">
        <f>[2]EUCAM_output!$G59</f>
        <v>71.508410904616639</v>
      </c>
      <c r="O62" s="14">
        <f>[2]EUCAM_output!$H59</f>
        <v>71.176594769942099</v>
      </c>
      <c r="P62" s="28" cm="1">
        <f t="array" aca="1" ref="P62" ca="1">INDEX([7]CSMDPART2023!$C$2:$BK$29, MATCH(MID(CELL("filename",A61),FIND("]",CELL("filename",A61))+1,255),[7]CSMDPART2023!A$2:A$29,0), MATCH(A62,[7]CSMDPART2023!C$1:BK$1,0))</f>
        <v>5.7273435872609024E-3</v>
      </c>
      <c r="Q62" s="19">
        <f t="shared" ca="1" si="25"/>
        <v>74.405164816579941</v>
      </c>
      <c r="R62" s="14">
        <f>[2]EUCAM_output!$L59</f>
        <v>4.8</v>
      </c>
      <c r="U62" s="14">
        <f>[2]EUCAM_output!$K59</f>
        <v>5.2208750000000004</v>
      </c>
      <c r="V62" s="14">
        <v>5.2208750000000004</v>
      </c>
      <c r="W62" s="14">
        <v>2.6213121486600377E-2</v>
      </c>
      <c r="X62" s="14">
        <v>2.9656147074366146E-2</v>
      </c>
      <c r="Y62" s="14">
        <f>[2]EUCAM_output!$AI59</f>
        <v>1.93124317992273E-2</v>
      </c>
      <c r="Z62" s="14">
        <f>[2]EUCAM_output!$M59</f>
        <v>1537.2070878951899</v>
      </c>
      <c r="AC62" s="14">
        <f>[2]EUCAM_output!$AL59</f>
        <v>1547.4754129804321</v>
      </c>
      <c r="AD62" s="13">
        <f>[2]EUCAM_output!$T59*10^9</f>
        <v>1333912824423.6399</v>
      </c>
      <c r="AE62" s="30" cm="1">
        <f t="array" aca="1" ref="AE62" ca="1">INDEX('[3]Sheet 1'!$B$12:$M$61,MATCH($A62,'[3]Sheet 1'!$A$12:$A$61,0),MATCH(MID(CELL("filename",A61),FIND("]",CELL("filename",A61))+1,255)&amp;AE$1,'[3]Sheet 1'!$B$9:$M$9&amp;'[3]Sheet 1'!$B$8:$M$8,0))*10^6</f>
        <v>1770094500000</v>
      </c>
      <c r="AF62" s="30" cm="1">
        <f t="array" aca="1" ref="AF62" ca="1">INDEX('[3]Sheet 1'!$B$12:$M$61,MATCH($A62,'[3]Sheet 1'!$A$12:$A$61,0),MATCH(MID(CELL("filename",B61),FIND("]",CELL("filename",B61))+1,255)&amp;AF$1,'[3]Sheet 1'!$B$9:$M$9&amp;'[3]Sheet 1'!$B$8:$M$8,0))*10^6</f>
        <v>219145000000</v>
      </c>
      <c r="AG62" s="19">
        <f t="shared" ca="1" si="14"/>
        <v>0.12380412458204915</v>
      </c>
      <c r="AH62" s="31">
        <f t="shared" ca="1" si="15"/>
        <v>165143909496.53735</v>
      </c>
      <c r="AI62" s="31">
        <f t="shared" ca="1" si="5"/>
        <v>14482372598.034643</v>
      </c>
      <c r="AJ62" s="32">
        <v>12918860000</v>
      </c>
      <c r="AK62" s="31">
        <f t="shared" si="6"/>
        <v>12099427353.724932</v>
      </c>
      <c r="AL62" s="19">
        <f t="shared" ca="1" si="9"/>
        <v>7.3265961733687948E-2</v>
      </c>
      <c r="AM62" s="19">
        <f t="shared" ca="1" si="0"/>
        <v>6.516644757419901E-2</v>
      </c>
      <c r="AN62" s="31">
        <f t="shared" ca="1" si="10"/>
        <v>1168768914927.1025</v>
      </c>
      <c r="AO62" s="32">
        <v>98663000000</v>
      </c>
      <c r="AP62" s="31">
        <f t="shared" si="1"/>
        <v>92404887195.972626</v>
      </c>
      <c r="AQ62" s="32">
        <v>79774700000</v>
      </c>
      <c r="AR62" s="31">
        <f t="shared" si="2"/>
        <v>62615229149.65078</v>
      </c>
      <c r="AS62" s="19">
        <f t="shared" ca="1" si="11"/>
        <v>5.3573660584184994E-2</v>
      </c>
      <c r="AT62" s="19">
        <f t="shared" si="8"/>
        <v>22.546221915201713</v>
      </c>
      <c r="BB62" s="13">
        <v>419590706548.60498</v>
      </c>
      <c r="BC62" s="13">
        <f>[2]EUCAM_output!$AG59*10^9</f>
        <v>448007450000</v>
      </c>
      <c r="BD62" s="19">
        <f t="shared" si="21"/>
        <v>2.3775416048929698</v>
      </c>
      <c r="BN62" s="31">
        <f t="shared" ca="1" si="16"/>
        <v>-11067440000</v>
      </c>
      <c r="BO62" s="48" cm="1">
        <f t="array" aca="1" ref="BO62" ca="1">INDEX([1]Sheet1!$C$6:$CY$72,MATCH($A62,[1]Sheet1!$A$6:$A$72,0),MATCH(MID(CELL("filename",A61),FIND("]",CELL("filename",A61))+1,255) &amp; BO$1,[1]Sheet1!$C$1:$CY$1 &amp; [1]Sheet1!$C$3:$CY$3,0))</f>
        <v>-2.4703650000000001</v>
      </c>
      <c r="BP62" s="32" cm="1">
        <f t="array" aca="1" ref="BP62" ca="1">INDEX([1]Sheet1!$C$6:$CY$72,MATCH($A62,[1]Sheet1!$A$6:$A$72,0),MATCH(MID(CELL("filename",B61),FIND("]",CELL("filename",B61))+1,255) &amp; BP$1,[1]Sheet1!$C$1:$CY$1 &amp; [1]Sheet1!$C$3:$CY$3,0))</f>
        <v>222690000000</v>
      </c>
      <c r="BQ62" s="32" cm="1">
        <f t="array" aca="1" ref="BQ62" ca="1">INDEX([1]Sheet1!$C$6:$CY$72,MATCH($A62,[1]Sheet1!$A$6:$A$72,0),MATCH(MID(CELL("filename",C61),FIND("]",CELL("filename",C61))+1,255) &amp; BQ$1,[1]Sheet1!$C$1:$CY$1 &amp; [1]Sheet1!$C$3:$CY$3,0))</f>
        <v>64102040000</v>
      </c>
      <c r="BR62" s="39" cm="1">
        <f t="array" aca="1" ref="BR62" ca="1">INDEX([6]Annual!$C$5:$T$30,MATCH($A62,[6]Annual!$B$5:$B$30,0),MATCH(MID(CELL("filename",$F$2),FIND("]",CELL("filename",$F$2))+1,255) &amp; BR$1,[6]Annual!$C$3:$T$3 &amp; [6]Annual!$C$4:$T$4,0))</f>
        <v>48283400000</v>
      </c>
      <c r="BS62" s="39" cm="1">
        <f t="array" aca="1" ref="BS62" ca="1">INDEX([6]Annual!$C$5:$T$30,MATCH($A62,[6]Annual!$B$5:$B$30,0),MATCH(MID(CELL("filename",$F$2),FIND("]",CELL("filename",$F$2))+1,255) &amp; BS$1,[6]Annual!$C$3:$T$3 &amp; [6]Annual!$C$4:$T$4,0))</f>
        <v>13382600000</v>
      </c>
      <c r="BT62" s="39" cm="1">
        <f t="array" aca="1" ref="BT62" ca="1">INDEX([6]Annual!$C$5:$T$30,MATCH($A62,[6]Annual!$B$5:$B$30,0),MATCH(MID(CELL("filename",$F$2),FIND("]",CELL("filename",$F$2))+1,255) &amp; BT$1,[6]Annual!$C$3:$T$3 &amp; [6]Annual!$C$4:$T$4,0))</f>
        <v>2132399999.9999995</v>
      </c>
      <c r="BU62" s="31">
        <f t="shared" ca="1" si="23"/>
        <v>48513198420.900833</v>
      </c>
      <c r="BV62" s="31">
        <f t="shared" ca="1" si="24"/>
        <v>15588841579.099167</v>
      </c>
      <c r="BW62" s="32" cm="1">
        <f t="array" aca="1" ref="BW62" ca="1">INDEX([1]Sheet1!$C$6:$CY$72,MATCH($A62,[1]Sheet1!$A$6:$A$72,0),MATCH(MID(CELL("filename",F61),FIND("]",CELL("filename",F61))+1,255) &amp; BW$1,[1]Sheet1!$C$1:$CY$1 &amp; [1]Sheet1!$C$3:$CY$3,0))</f>
        <v>61589900000</v>
      </c>
      <c r="BX62" s="32" cm="1">
        <f t="array" aca="1" ref="BX62" ca="1">INDEX([1]Sheet1!$C$6:$CY$72,MATCH($A62,[1]Sheet1!$A$6:$A$72,0),MATCH(MID(CELL("filename",G61),FIND("]",CELL("filename",G61))+1,255) &amp; BX$1,[1]Sheet1!$C$1:$CY$1 &amp; [1]Sheet1!$C$3:$CY$3,0))</f>
        <v>66811269999.999992</v>
      </c>
      <c r="BY62" s="39" cm="1">
        <f t="array" aca="1" ref="BY62" ca="1">INDEX([4]DATA!$C$18:$N$51,MATCH($A62,[4]DATA!$B$18:$B$51,0),MATCH(MID(CELL("filename",F29),FIND("]",CELL("filename",F29))+1,255) &amp; BY$1,[4]DATA!$C$15:$N$15&amp;[4]DATA!$C$16:$N$16,0)) * 10^6</f>
        <v>35731000000</v>
      </c>
      <c r="BZ62" s="39" cm="1">
        <f t="array" aca="1" ref="BZ62" ca="1">INDEX([4]DATA!$C$18:$N$51,MATCH($A62,[4]DATA!$B$18:$B$51,0),MATCH(MID(CELL("filename",G29),FIND("]",CELL("filename",G29))+1,255) &amp; BZ$1,[4]DATA!$C$15:$N$15&amp;[4]DATA!$C$16:$N$16,0)) * 10^6</f>
        <v>31080000000</v>
      </c>
      <c r="CA62" s="31">
        <f t="shared" ca="1" si="17"/>
        <v>35731144397.928482</v>
      </c>
      <c r="CB62" s="31">
        <f t="shared" ca="1" si="18"/>
        <v>31080125602.07151</v>
      </c>
      <c r="CC62" s="32" cm="1">
        <f t="array" aca="1" ref="CC62" ca="1">INDEX([1]Sheet1!$C$6:$CY$72,MATCH($A62,[1]Sheet1!$A$6:$A$72,0),MATCH(MID(CELL("filename",J61),FIND("]",CELL("filename",J61))+1,255) &amp; CC$1,[1]Sheet1!$C$1:$CY$1 &amp; [1]Sheet1!$C$3:$CY$3,0))</f>
        <v>1525700000</v>
      </c>
      <c r="CD62" s="31">
        <f t="shared" ca="1" si="19"/>
        <v>28661090000.000008</v>
      </c>
      <c r="CE62" s="32" cm="1">
        <f t="array" aca="1" ref="CE62" ca="1">INDEX([1]Sheet1!$C$6:$CY$72,MATCH($A62,[1]Sheet1!$A$6:$A$72,0),MATCH(MID(CELL("filename",L61),FIND("]",CELL("filename",L61))+1,255) &amp; CE$1,[1]Sheet1!$C$1:$CY$1 &amp; [1]Sheet1!$C$3:$CY$3,0))</f>
        <v>238015400000</v>
      </c>
      <c r="CF62" s="31">
        <f t="shared" ca="1" si="12"/>
        <v>233757440000</v>
      </c>
      <c r="CG62" s="32" cm="1">
        <f t="array" aca="1" ref="CG62" ca="1">INDEX([1]Sheet1!$C$6:$CY$72,MATCH($A62,[1]Sheet1!$A$6:$A$72,0),MATCH(MID(CELL("filename",N61),FIND("]",CELL("filename",N61))+1,255) &amp; CG$1,[1]Sheet1!$C$1:$CY$1 &amp; [1]Sheet1!$C$3:$CY$3,0))</f>
        <v>92283800000</v>
      </c>
      <c r="CH62" s="32" cm="1">
        <f t="array" aca="1" ref="CH62" ca="1">INDEX([1]Sheet1!$C$6:$CY$72,MATCH($A62,[1]Sheet1!$A$6:$A$72,0),MATCH(MID(CELL("filename",O61),FIND("]",CELL("filename",O61))+1,255) &amp; CH$1,[1]Sheet1!$C$1:$CY$1 &amp; [1]Sheet1!$C$3:$CY$3,0))</f>
        <v>15463190000</v>
      </c>
      <c r="CI62" s="32" cm="1">
        <f t="array" aca="1" ref="CI62" ca="1">INDEX([1]Sheet1!$C$6:$CY$72,MATCH($A62,[1]Sheet1!$A$6:$A$72,0),MATCH(MID(CELL("filename",P61),FIND("]",CELL("filename",P61))+1,255) &amp; CI$1,[1]Sheet1!$C$1:$CY$1 &amp; [1]Sheet1!$C$3:$CY$3,0))</f>
        <v>11775040000</v>
      </c>
      <c r="CJ62" s="32" cm="1">
        <f t="array" aca="1" ref="CJ62" ca="1">INDEX([1]Sheet1!$C$6:$CY$72,MATCH($A62,[1]Sheet1!$A$6:$A$72,0),MATCH(MID(CELL("filename",R61),FIND("]",CELL("filename",R61))+1,255) &amp; CJ$1,[1]Sheet1!$C$1:$CY$1 &amp; [1]Sheet1!$C$3:$CY$3,0))</f>
        <v>81616100000</v>
      </c>
      <c r="CK62" s="32" cm="1">
        <f t="array" aca="1" ref="CK62" ca="1">INDEX([1]Sheet1!$C$6:$CY$72,MATCH($A62,[1]Sheet1!$A$6:$A$72,0),MATCH(MID(CELL("filename",S61),FIND("]",CELL("filename",S61))+1,255) &amp; CK$1,[1]Sheet1!$C$1:$CY$1 &amp; [1]Sheet1!$C$3:$CY$3,0))</f>
        <v>4257959999.9999995</v>
      </c>
      <c r="CL62" s="31">
        <f t="shared" ca="1" si="13"/>
        <v>32619310000</v>
      </c>
      <c r="DK62" s="31">
        <f t="shared" ca="1" si="20"/>
        <v>351131215026.89996</v>
      </c>
      <c r="DL62" s="48" cm="1">
        <f t="array" aca="1" ref="DL62" ca="1">INDEX([1]Sheet1!$C$6:$CY$72,MATCH($A62,[1]Sheet1!$A$6:$A$72,0),MATCH(MID(CELL("filename",AT61),FIND("]",CELL("filename",AT61))+1,255) &amp; DL$1,[1]Sheet1!$C$1:$CY$1 &amp; [1]Sheet1!$C$3:$CY$3,0))</f>
        <v>78.376199999999997</v>
      </c>
      <c r="DM62" s="39" cm="1">
        <f t="array" aca="1" ref="DM62" ca="1">INDEX([5]DATA!$C$18:$T$51,MATCH($A62,[5]DATA!$B$18:$B$51,0),MATCH(MID(CELL("filename",AU29),FIND("]",CELL("filename",AU29))+1,255) &amp; DM$1,[5]DATA!$C$15:$T$15&amp;[5]DATA!$C$16:$T$16,0)) * 10^6</f>
        <v>23157000000</v>
      </c>
      <c r="DN62" s="39" cm="1">
        <f t="array" aca="1" ref="DN62" ca="1">INDEX([5]DATA!$C$18:$T$51,MATCH($A62,[5]DATA!$B$18:$B$51,0),MATCH(MID(CELL("filename",AV29),FIND("]",CELL("filename",AV29))+1,255) &amp; DN$1,[5]DATA!$C$15:$T$15&amp;[5]DATA!$C$16:$T$16,0)) * 10^6</f>
        <v>327974000000</v>
      </c>
      <c r="DQ62" s="48">
        <v>1.0518559999999999</v>
      </c>
      <c r="DR62" s="48" cm="1">
        <f t="array" aca="1" ref="DR62" ca="1">INDEX([1]Sheet1!$C$6:$CY$72,MATCH($A62,[1]Sheet1!$A$6:$A$72,0),MATCH(MID(CELL("filename",AZ61),FIND("]",CELL("filename",AZ61))+1,255) &amp; DR$1,[1]Sheet1!$C$1:$CY$1 &amp; [1]Sheet1!$C$3:$CY$3,0))</f>
        <v>1090000000</v>
      </c>
      <c r="DS62" s="48" cm="1">
        <f t="array" aca="1" ref="DS62" ca="1">INDEX([1]Sheet1!$C$6:$CY$72,MATCH($A62,[1]Sheet1!$A$6:$A$72,0),MATCH(MID(CELL("filename",BA61),FIND("]",CELL("filename",BA61))+1,255) &amp; DS$1,[1]Sheet1!$C$1:$CY$1 &amp; [1]Sheet1!$C$3:$CY$3,0))</f>
        <v>1.272122</v>
      </c>
      <c r="DT62" s="39" cm="1">
        <f t="array" aca="1" ref="DT62" ca="1">INDEX([5]DATA!$C$18:$T$51,MATCH($A62,[5]DATA!$B$18:$B$51,0),MATCH(MID(CELL("filename",BB29),FIND("]",CELL("filename",BB29))+1,255) &amp; DT$1,[5]DATA!$C$15:$T$15&amp;[5]DATA!$C$16:$T$16,0)) * 10^6</f>
        <v>55472000000</v>
      </c>
      <c r="DU62" s="48" cm="1">
        <f t="array" aca="1" ref="DU62" ca="1">INDEX([1]Sheet1!$C$6:$CY$72,MATCH($A62,[1]Sheet1!$A$6:$A$72,0),MATCH(MID(CELL("filename",BC61),FIND("]",CELL("filename",BC61))+1,255) &amp; DU$1,[1]Sheet1!$C$1:$CY$1 &amp; [1]Sheet1!$C$3:$CY$3,0))</f>
        <v>0.35</v>
      </c>
      <c r="DV62" s="17">
        <v>0.5</v>
      </c>
      <c r="DW62" s="14">
        <f>Euro_Area_Data!V59*10^9</f>
        <v>12785623412526.551</v>
      </c>
      <c r="DX62" s="17">
        <v>1</v>
      </c>
      <c r="DY62" s="17">
        <v>0.5</v>
      </c>
      <c r="DZ62" s="48" cm="1">
        <f t="array" aca="1" ref="DZ62" ca="1">INDEX([1]Sheet1!$C$6:$CY$72,MATCH($A62,[1]Sheet1!$A$6:$A$72,0),MATCH(MID(CELL("filename",BH61),FIND("]",CELL("filename",BH61))+1,255) &amp; DZ$1,[1]Sheet1!$C$1:$CY$1 &amp; [1]Sheet1!$C$3:$CY$3,0))</f>
        <v>1.71</v>
      </c>
      <c r="EA62" s="17">
        <v>2</v>
      </c>
      <c r="EB62" s="14">
        <f>SUMPRODUCT(Euro_Area_Data!C59:U59,Euro_Area_Data!Z59:AR59)/SUM(Euro_Area_Data!C59:U59)</f>
        <v>1.0736139557177389</v>
      </c>
      <c r="EC62" s="14">
        <f t="shared" si="22"/>
        <v>5.1133447993634524</v>
      </c>
      <c r="ED62" s="14">
        <f>SUMPRODUCT(Euro_Area_Data!C59:U59,Euro_Area_Data!AW59:BO59)/SUM(Euro_Area_Data!C59:U59)</f>
        <v>1.0397601382115651</v>
      </c>
      <c r="EE62">
        <v>-5</v>
      </c>
      <c r="EH62" s="43">
        <v>0.75</v>
      </c>
      <c r="EI62" s="43">
        <v>0.05</v>
      </c>
      <c r="EJ62" s="43">
        <v>60</v>
      </c>
      <c r="EK62" s="14">
        <f t="shared" si="7"/>
        <v>4.7547802191627797</v>
      </c>
      <c r="EN62" s="14">
        <f>[2]EUCAM_output!$AE59</f>
        <v>1.06772491146226</v>
      </c>
    </row>
    <row r="63" spans="1:144" x14ac:dyDescent="0.3">
      <c r="A63" s="10">
        <v>2023</v>
      </c>
      <c r="B63" s="13">
        <f>[2]EUCAM_output!$E60*10^9</f>
        <v>414212770010.2171</v>
      </c>
      <c r="H63" s="14">
        <f>[2]EUCAM_output!$AK60</f>
        <v>-1.9906917974531271E-2</v>
      </c>
      <c r="I63" s="13">
        <f>[2]EUCAM_output!$W60*10^3</f>
        <v>6940442.9999999898</v>
      </c>
      <c r="J63" s="13">
        <v>6922716</v>
      </c>
      <c r="K63" s="31">
        <f t="shared" si="4"/>
        <v>6940442.9999999898</v>
      </c>
      <c r="L63" s="14">
        <f>[2]EUCAM_output!$G60</f>
        <v>71.707189699987623</v>
      </c>
      <c r="O63" s="14">
        <f>[2]EUCAM_output!$H60</f>
        <v>71.531255539595705</v>
      </c>
      <c r="P63" s="28" cm="1">
        <f t="array" aca="1" ref="P63" ca="1">INDEX([7]CSMDPART2023!$C$2:$BK$29, MATCH(MID(CELL("filename",A62),FIND("]",CELL("filename",A62))+1,255),[7]CSMDPART2023!A$2:A$29,0), MATCH(A63,[7]CSMDPART2023!C$1:BK$1,0))</f>
        <v>-3.5661060024555491E-3</v>
      </c>
      <c r="Q63" s="19">
        <f ca="1">Q64/(1+P64)</f>
        <v>74.13982811171384</v>
      </c>
      <c r="R63" s="14">
        <f>[2]EUCAM_output!$L60</f>
        <v>5.0999999999999996</v>
      </c>
      <c r="U63" s="14">
        <f>[2]EUCAM_output!$K60</f>
        <v>5.1163049999999997</v>
      </c>
      <c r="V63" s="14">
        <v>5.1163049999999997</v>
      </c>
      <c r="W63" s="14">
        <v>-1.7774402115192545E-2</v>
      </c>
      <c r="X63" s="14">
        <v>4.5570887968208851E-2</v>
      </c>
      <c r="Y63" s="14">
        <f>[2]EUCAM_output!$AI60</f>
        <v>1.9139013907929301E-2</v>
      </c>
      <c r="Z63" s="14">
        <f>[2]EUCAM_output!$M60</f>
        <v>1538.8945898564</v>
      </c>
      <c r="AC63" s="14">
        <f>[2]EUCAM_output!$AL60</f>
        <v>1537.944858031932</v>
      </c>
      <c r="AD63" s="13">
        <f>[2]EUCAM_output!$T60*10^9</f>
        <v>1349347546637.04</v>
      </c>
      <c r="AE63" s="30" cm="1">
        <f t="array" aca="1" ref="AE63" ca="1">INDEX('[3]Sheet 1'!$B$12:$M$61,MATCH($A63,'[3]Sheet 1'!$A$12:$A$61,0),MATCH(MID(CELL("filename",A62),FIND("]",CELL("filename",A62))+1,255)&amp;AE$1,'[3]Sheet 1'!$B$9:$M$9&amp;'[3]Sheet 1'!$B$8:$M$8,0))*10^6</f>
        <v>1908430900000</v>
      </c>
      <c r="AF63" s="30" cm="1">
        <f t="array" aca="1" ref="AF63" ca="1">INDEX('[3]Sheet 1'!$B$12:$M$61,MATCH($A63,'[3]Sheet 1'!$A$12:$A$61,0),MATCH(MID(CELL("filename",B62),FIND("]",CELL("filename",B62))+1,255)&amp;AF$1,'[3]Sheet 1'!$B$9:$M$9&amp;'[3]Sheet 1'!$B$8:$M$8,0))*10^6</f>
        <v>235102000000</v>
      </c>
      <c r="AG63" s="19">
        <f t="shared" ca="1" si="14"/>
        <v>0.12319125623044565</v>
      </c>
      <c r="AH63" s="31">
        <f t="shared" ca="1" si="15"/>
        <v>166227819361.6868</v>
      </c>
      <c r="AI63" s="31">
        <f t="shared" ca="1" si="5"/>
        <v>15511693029.550549</v>
      </c>
      <c r="AJ63" s="32">
        <v>13943050000</v>
      </c>
      <c r="AK63" s="31">
        <f t="shared" si="6"/>
        <v>12244670648.708151</v>
      </c>
      <c r="AL63" s="19">
        <f t="shared" ca="1" si="9"/>
        <v>7.3661982066104012E-2</v>
      </c>
      <c r="AM63" s="19">
        <f t="shared" ca="1" si="0"/>
        <v>6.516644757419901E-2</v>
      </c>
      <c r="AN63" s="31">
        <f t="shared" ca="1" si="10"/>
        <v>1183119727275.3533</v>
      </c>
      <c r="AO63" s="32">
        <v>100176100000</v>
      </c>
      <c r="AP63" s="31">
        <f t="shared" si="1"/>
        <v>87973818595.791641</v>
      </c>
      <c r="AQ63" s="32">
        <v>83731800000</v>
      </c>
      <c r="AR63" s="31">
        <f t="shared" si="2"/>
        <v>61287900332.7845</v>
      </c>
      <c r="AS63" s="19">
        <f t="shared" ca="1" si="11"/>
        <v>5.1801942711179785E-2</v>
      </c>
      <c r="AT63" s="19">
        <f t="shared" si="8"/>
        <v>21.23879922717536</v>
      </c>
      <c r="BB63" s="13">
        <v>415583773175.052</v>
      </c>
      <c r="BC63" s="13">
        <f>[2]EUCAM_output!$AG60*10^9</f>
        <v>473226720000</v>
      </c>
      <c r="BD63" s="19">
        <f t="shared" si="21"/>
        <v>0.33099007662199365</v>
      </c>
      <c r="BN63" s="31">
        <f t="shared" ca="1" si="16"/>
        <v>-6634440000</v>
      </c>
      <c r="BO63" s="48" cm="1">
        <f t="array" aca="1" ref="BO63" ca="1">INDEX([1]Sheet1!$C$6:$CY$72,MATCH($A63,[1]Sheet1!$A$6:$A$72,0),MATCH(MID(CELL("filename",A62),FIND("]",CELL("filename",A62))+1,255) &amp; BO$1,[1]Sheet1!$C$1:$CY$1 &amp; [1]Sheet1!$C$3:$CY$3,0))</f>
        <v>-1.40195</v>
      </c>
      <c r="BP63" s="32" cm="1">
        <f t="array" aca="1" ref="BP63" ca="1">INDEX([1]Sheet1!$C$6:$CY$72,MATCH($A63,[1]Sheet1!$A$6:$A$72,0),MATCH(MID(CELL("filename",B62),FIND("]",CELL("filename",B62))+1,255) &amp; BP$1,[1]Sheet1!$C$1:$CY$1 &amp; [1]Sheet1!$C$3:$CY$3,0))</f>
        <v>237093700000</v>
      </c>
      <c r="BQ63" s="32" cm="1">
        <f t="array" aca="1" ref="BQ63" ca="1">INDEX([1]Sheet1!$C$6:$CY$72,MATCH($A63,[1]Sheet1!$A$6:$A$72,0),MATCH(MID(CELL("filename",C62),FIND("]",CELL("filename",C62))+1,255) &amp; BQ$1,[1]Sheet1!$C$1:$CY$1 &amp; [1]Sheet1!$C$3:$CY$3,0))</f>
        <v>66045440000</v>
      </c>
      <c r="BR63" s="39" cm="1">
        <f t="array" aca="1" ref="BR63" ca="1">INDEX([6]Annual!$C$5:$T$30,MATCH($A63,[6]Annual!$B$5:$B$30,0),MATCH(MID(CELL("filename",$F$2),FIND("]",CELL("filename",$F$2))+1,255) &amp; BR$1,[6]Annual!$C$3:$T$3 &amp; [6]Annual!$C$4:$T$4,0))</f>
        <v>49917200000.000008</v>
      </c>
      <c r="BS63" s="39" cm="1">
        <f t="array" aca="1" ref="BS63" ca="1">INDEX([6]Annual!$C$5:$T$30,MATCH($A63,[6]Annual!$B$5:$B$30,0),MATCH(MID(CELL("filename",$F$2),FIND("]",CELL("filename",$F$2))+1,255) &amp; BS$1,[6]Annual!$C$3:$T$3 &amp; [6]Annual!$C$4:$T$4,0))</f>
        <v>13636800000</v>
      </c>
      <c r="BT63" s="39" cm="1">
        <f t="array" aca="1" ref="BT63" ca="1">INDEX([6]Annual!$C$5:$T$30,MATCH($A63,[6]Annual!$B$5:$B$30,0),MATCH(MID(CELL("filename",$F$2),FIND("]",CELL("filename",$F$2))+1,255) &amp; BT$1,[6]Annual!$C$3:$T$3 &amp; [6]Annual!$C$4:$T$4,0))</f>
        <v>2156400000</v>
      </c>
      <c r="BU63" s="31">
        <f t="shared" ca="1" si="23"/>
        <v>50171714638.291656</v>
      </c>
      <c r="BV63" s="31">
        <f t="shared" ca="1" si="24"/>
        <v>15873725361.708344</v>
      </c>
      <c r="BW63" s="32" cm="1">
        <f t="array" aca="1" ref="BW63" ca="1">INDEX([1]Sheet1!$C$6:$CY$72,MATCH($A63,[1]Sheet1!$A$6:$A$72,0),MATCH(MID(CELL("filename",F62),FIND("]",CELL("filename",F62))+1,255) &amp; BW$1,[1]Sheet1!$C$1:$CY$1 &amp; [1]Sheet1!$C$3:$CY$3,0))</f>
        <v>65417310000</v>
      </c>
      <c r="BX63" s="32" cm="1">
        <f t="array" aca="1" ref="BX63" ca="1">INDEX([1]Sheet1!$C$6:$CY$72,MATCH($A63,[1]Sheet1!$A$6:$A$72,0),MATCH(MID(CELL("filename",G62),FIND("]",CELL("filename",G62))+1,255) &amp; BX$1,[1]Sheet1!$C$1:$CY$1 &amp; [1]Sheet1!$C$3:$CY$3,0))</f>
        <v>71740470000</v>
      </c>
      <c r="BY63" s="39" cm="1">
        <f t="array" aca="1" ref="BY63" ca="1">INDEX([4]DATA!$C$18:$N$51,MATCH($A63,[4]DATA!$B$18:$B$51,0),MATCH(MID(CELL("filename",F30),FIND("]",CELL("filename",F30))+1,255) &amp; BY$1,[4]DATA!$C$15:$N$15&amp;[4]DATA!$C$16:$N$16,0)) * 10^6</f>
        <v>38299000000</v>
      </c>
      <c r="BZ63" s="39" cm="1">
        <f t="array" aca="1" ref="BZ63" ca="1">INDEX([4]DATA!$C$18:$N$51,MATCH($A63,[4]DATA!$B$18:$B$51,0),MATCH(MID(CELL("filename",G30),FIND("]",CELL("filename",G30))+1,255) &amp; BZ$1,[4]DATA!$C$15:$N$15&amp;[4]DATA!$C$16:$N$16,0)) * 10^6</f>
        <v>33442000000</v>
      </c>
      <c r="CA63" s="31">
        <f t="shared" ca="1" si="17"/>
        <v>38298717059.003922</v>
      </c>
      <c r="CB63" s="31">
        <f t="shared" ca="1" si="18"/>
        <v>33441752940.996078</v>
      </c>
      <c r="CC63" s="32" cm="1">
        <f t="array" aca="1" ref="CC63" ca="1">INDEX([1]Sheet1!$C$6:$CY$72,MATCH($A63,[1]Sheet1!$A$6:$A$72,0),MATCH(MID(CELL("filename",J62),FIND("]",CELL("filename",J62))+1,255) &amp; CC$1,[1]Sheet1!$C$1:$CY$1 &amp; [1]Sheet1!$C$3:$CY$3,0))</f>
        <v>1528350000</v>
      </c>
      <c r="CD63" s="31">
        <f t="shared" ca="1" si="19"/>
        <v>32362130000</v>
      </c>
      <c r="CE63" s="32" cm="1">
        <f t="array" aca="1" ref="CE63" ca="1">INDEX([1]Sheet1!$C$6:$CY$72,MATCH($A63,[1]Sheet1!$A$6:$A$72,0),MATCH(MID(CELL("filename",L62),FIND("]",CELL("filename",L62))+1,255) &amp; CE$1,[1]Sheet1!$C$1:$CY$1 &amp; [1]Sheet1!$C$3:$CY$3,0))</f>
        <v>249471200000</v>
      </c>
      <c r="CF63" s="31">
        <f t="shared" ca="1" si="12"/>
        <v>243728140000</v>
      </c>
      <c r="CG63" s="32" cm="1">
        <f t="array" aca="1" ref="CG63" ca="1">INDEX([1]Sheet1!$C$6:$CY$72,MATCH($A63,[1]Sheet1!$A$6:$A$72,0),MATCH(MID(CELL("filename",N62),FIND("]",CELL("filename",N62))+1,255) &amp; CG$1,[1]Sheet1!$C$1:$CY$1 &amp; [1]Sheet1!$C$3:$CY$3,0))</f>
        <v>98315000000</v>
      </c>
      <c r="CH63" s="32" cm="1">
        <f t="array" aca="1" ref="CH63" ca="1">INDEX([1]Sheet1!$C$6:$CY$72,MATCH($A63,[1]Sheet1!$A$6:$A$72,0),MATCH(MID(CELL("filename",O62),FIND("]",CELL("filename",O62))+1,255) &amp; CH$1,[1]Sheet1!$C$1:$CY$1 &amp; [1]Sheet1!$C$3:$CY$3,0))</f>
        <v>17663220000</v>
      </c>
      <c r="CI63" s="32" cm="1">
        <f t="array" aca="1" ref="CI63" ca="1">INDEX([1]Sheet1!$C$6:$CY$72,MATCH($A63,[1]Sheet1!$A$6:$A$72,0),MATCH(MID(CELL("filename",P62),FIND("]",CELL("filename",P62))+1,255) &amp; CI$1,[1]Sheet1!$C$1:$CY$1 &amp; [1]Sheet1!$C$3:$CY$3,0))</f>
        <v>10798810000</v>
      </c>
      <c r="CJ63" s="32" cm="1">
        <f t="array" aca="1" ref="CJ63" ca="1">INDEX([1]Sheet1!$C$6:$CY$72,MATCH($A63,[1]Sheet1!$A$6:$A$72,0),MATCH(MID(CELL("filename",R62),FIND("]",CELL("filename",R62))+1,255) &amp; CJ$1,[1]Sheet1!$C$1:$CY$1 &amp; [1]Sheet1!$C$3:$CY$3,0))</f>
        <v>87641300000</v>
      </c>
      <c r="CK63" s="32" cm="1">
        <f t="array" aca="1" ref="CK63" ca="1">INDEX([1]Sheet1!$C$6:$CY$72,MATCH($A63,[1]Sheet1!$A$6:$A$72,0),MATCH(MID(CELL("filename",S62),FIND("]",CELL("filename",S62))+1,255) &amp; CK$1,[1]Sheet1!$C$1:$CY$1 &amp; [1]Sheet1!$C$3:$CY$3,0))</f>
        <v>5743060000</v>
      </c>
      <c r="CL63" s="31">
        <f t="shared" ca="1" si="13"/>
        <v>29309810000</v>
      </c>
      <c r="CM63" s="87" cm="1">
        <f t="array" aca="1" ref="CM63" ca="1">INDEX(Semi_Elasticities!$E$117:$P$122,MATCH(MID(CELL("filename",AT63),FIND("]",CELL("filename",AT63))+1,255),Semi_Elasticities!$D$117:$D$122,0),MATCH(CM$1,Semi_Elasticities!$E$115:$P$115,0))</f>
        <v>10.62615732943031</v>
      </c>
      <c r="CN63" s="87" cm="1">
        <f t="array" aca="1" ref="CN63" ca="1">INDEX(Semi_Elasticities!$E$117:$P$122,MATCH(MID(CELL("filename",AU63),FIND("]",CELL("filename",AU63))+1,255),Semi_Elasticities!$D$117:$D$122,0),MATCH(CN$1,Semi_Elasticities!$E$115:$P$115,0))</f>
        <v>3.3744710552798844</v>
      </c>
      <c r="CO63" s="87" cm="1">
        <f t="array" aca="1" ref="CO63" ca="1">INDEX(Semi_Elasticities!$E$117:$P$122,MATCH(MID(CELL("filename",AV63),FIND("]",CELL("filename",AV63))+1,255),Semi_Elasticities!$D$117:$D$122,0),MATCH(CO$1,Semi_Elasticities!$E$115:$P$115,0))</f>
        <v>13.823672086817076</v>
      </c>
      <c r="CP63" s="87" cm="1">
        <f t="array" aca="1" ref="CP63" ca="1">INDEX(Semi_Elasticities!$E$117:$P$122,MATCH(MID(CELL("filename",AW63),FIND("]",CELL("filename",AW63))+1,255),Semi_Elasticities!$D$117:$D$122,0),MATCH(CP$1,Semi_Elasticities!$E$115:$P$115,0))</f>
        <v>8.0833406800689112</v>
      </c>
      <c r="CQ63" s="87" cm="1">
        <f t="array" aca="1" ref="CQ63" ca="1">INDEX(Semi_Elasticities!$E$117:$P$122,MATCH(MID(CELL("filename",AX63),FIND("]",CELL("filename",AX63))+1,255),Semi_Elasticities!$D$117:$D$122,0),MATCH(CQ$1,Semi_Elasticities!$E$115:$P$115,0))</f>
        <v>7.058228126657732</v>
      </c>
      <c r="CR63" s="87" cm="1">
        <f t="array" aca="1" ref="CR63" ca="1">INDEX(Semi_Elasticities!$E$117:$P$122,MATCH(MID(CELL("filename",AY63),FIND("]",CELL("filename",AY63))+1,255),Semi_Elasticities!$D$117:$D$122,0),MATCH(CR$1,Semi_Elasticities!$E$115:$P$115,0))</f>
        <v>0.32257408803929866</v>
      </c>
      <c r="CS63" s="87" cm="1">
        <f t="array" aca="1" ref="CS63" ca="1">INDEX(Semi_Elasticities!$E$117:$P$122,MATCH(MID(CELL("filename",AZ63),FIND("]",CELL("filename",AZ63))+1,255),Semi_Elasticities!$D$117:$D$122,0),MATCH(CS$1,Semi_Elasticities!$E$115:$P$115,0))</f>
        <v>6.8150457183676751</v>
      </c>
      <c r="CT63" s="87" cm="1">
        <f t="array" aca="1" ref="CT63" ca="1">INDEX(Semi_Elasticities!$E$117:$P$122,MATCH(MID(CELL("filename",BA63),FIND("]",CELL("filename",BA63))+1,255),Semi_Elasticities!$D$117:$D$122,0),MATCH(CT$1,Semi_Elasticities!$E$115:$P$115,0))</f>
        <v>20.855171862421422</v>
      </c>
      <c r="CU63" s="87" cm="1">
        <f t="array" aca="1" ref="CU63" ca="1">INDEX(Semi_Elasticities!$E$117:$P$122,MATCH(MID(CELL("filename",BB63),FIND("]",CELL("filename",BB63))+1,255),Semi_Elasticities!$D$117:$D$122,0),MATCH(CU$1,Semi_Elasticities!$E$115:$P$115,0))</f>
        <v>3.7468289553349869</v>
      </c>
      <c r="CV63" s="87" cm="1">
        <f t="array" aca="1" ref="CV63" ca="1">INDEX(Semi_Elasticities!$E$117:$P$122,MATCH(MID(CELL("filename",BC63),FIND("]",CELL("filename",BC63))+1,255),Semi_Elasticities!$D$117:$D$122,0),MATCH(CV$1,Semi_Elasticities!$E$115:$P$115,0))</f>
        <v>2.2907088283541177</v>
      </c>
      <c r="CW63" s="87" cm="1">
        <f t="array" aca="1" ref="CW63" ca="1">INDEX(Semi_Elasticities!$E$117:$P$122,MATCH(MID(CELL("filename",BD63),FIND("]",CELL("filename",BD63))+1,255),Semi_Elasticities!$D$117:$D$122,0),MATCH(CW$1,Semi_Elasticities!$E$115:$P$115,0))</f>
        <v>18.584358802111129</v>
      </c>
      <c r="CX63" s="87" cm="1">
        <f t="array" aca="1" ref="CX63" ca="1">INDEX(Semi_Elasticities!$E$117:$P$122,MATCH(MID(CELL("filename",BE63),FIND("]",CELL("filename",BE63))+1,255),Semi_Elasticities!$D$117:$D$122,0),MATCH(CX$1,Semi_Elasticities!$E$115:$P$115,0))</f>
        <v>6.2173739999483102</v>
      </c>
      <c r="CY63" s="87" cm="1">
        <f t="array" aca="1" ref="CY63" ca="1">INDEX(Semi_Elasticities!$E$86:$P$91,MATCH(MID(CELL("filename",BF63),FIND("]",CELL("filename",BF63))+1,255),Semi_Elasticities!$D$86:$D$91,0),MATCH(CY$1,Semi_Elasticities!$E$65:$P$65,0))</f>
        <v>-7.2846015896590094E-2</v>
      </c>
      <c r="CZ63" s="87" cm="1">
        <f t="array" aca="1" ref="CZ63" ca="1">INDEX(Semi_Elasticities!$E$86:$P$91,MATCH(MID(CELL("filename",BG63),FIND("]",CELL("filename",BG63))+1,255),Semi_Elasticities!$D$86:$D$91,0),MATCH(CZ$1,Semi_Elasticities!$E$65:$P$65,0))</f>
        <v>-6.0761856633644896E-2</v>
      </c>
      <c r="DA63" s="87" cm="1">
        <f t="array" aca="1" ref="DA63" ca="1">INDEX(Semi_Elasticities!$E$86:$P$91,MATCH(MID(CELL("filename",BH63),FIND("]",CELL("filename",BH63))+1,255),Semi_Elasticities!$D$86:$D$91,0),MATCH(DA$1,Semi_Elasticities!$E$65:$P$65,0))</f>
        <v>0</v>
      </c>
      <c r="DB63" s="87" cm="1">
        <f t="array" aca="1" ref="DB63" ca="1">INDEX(Semi_Elasticities!$E$86:$P$91,MATCH(MID(CELL("filename",BI63),FIND("]",CELL("filename",BI63))+1,255),Semi_Elasticities!$D$86:$D$91,0),MATCH(DB$1,Semi_Elasticities!$E$65:$P$65,0))</f>
        <v>2.9488670698658355E-2</v>
      </c>
      <c r="DC63" s="87" cm="1">
        <f t="array" aca="1" ref="DC63" ca="1">INDEX(Semi_Elasticities!$E$86:$P$91,MATCH(MID(CELL("filename",BJ63),FIND("]",CELL("filename",BJ63))+1,255),Semi_Elasticities!$D$86:$D$91,0),MATCH(DC$1,Semi_Elasticities!$E$65:$P$65,0))</f>
        <v>2.5748978446030767E-2</v>
      </c>
      <c r="DD63" s="87" cm="1">
        <f t="array" aca="1" ref="DD63" ca="1">INDEX(Semi_Elasticities!$E$86:$P$91,MATCH(MID(CELL("filename",BK63),FIND("]",CELL("filename",BK63))+1,255),Semi_Elasticities!$D$86:$D$91,0),MATCH(DD$1,Semi_Elasticities!$E$65:$P$65,0))</f>
        <v>1.1767759685751378E-3</v>
      </c>
      <c r="DE63" s="87" cm="1">
        <f t="array" aca="1" ref="DE63" ca="1">INDEX(Semi_Elasticities!$E$86:$P$91,MATCH(MID(CELL("filename",BL63),FIND("]",CELL("filename",BL63))+1,255),Semi_Elasticities!$D$86:$D$91,0),MATCH(DE$1,Semi_Elasticities!$E$65:$P$65,0))</f>
        <v>7.1193447416970729E-2</v>
      </c>
      <c r="DF63" s="87" cm="1">
        <f t="array" aca="1" ref="DF63" ca="1">INDEX(Semi_Elasticities!$E$86:$P$91,MATCH(MID(CELL("filename",BM63),FIND("]",CELL("filename",BM63))+1,255),Semi_Elasticities!$D$86:$D$91,0),MATCH(DF$1,Semi_Elasticities!$E$65:$P$65,0))</f>
        <v>-0.2408463835858593</v>
      </c>
      <c r="DG63" s="87" cm="1">
        <f t="array" aca="1" ref="DG63" ca="1">INDEX(Semi_Elasticities!$E$86:$P$91,MATCH(MID(CELL("filename",BN63),FIND("]",CELL("filename",BN63))+1,255),Semi_Elasticities!$D$86:$D$91,0),MATCH(DG$1,Semi_Elasticities!$E$65:$P$65,0))</f>
        <v>-4.3270331683684292E-2</v>
      </c>
      <c r="DH63" s="87" cm="1">
        <f t="array" aca="1" ref="DH63" ca="1">INDEX(Semi_Elasticities!$E$86:$P$91,MATCH(MID(CELL("filename",BO63),FIND("]",CELL("filename",BO63))+1,255),Semi_Elasticities!$D$86:$D$91,0),MATCH(DH$1,Semi_Elasticities!$E$65:$P$65,0))</f>
        <v>-2.6454298281348865E-2</v>
      </c>
      <c r="DI63" s="87" cm="1">
        <f t="array" aca="1" ref="DI63" ca="1">INDEX(Semi_Elasticities!$E$86:$P$91,MATCH(MID(CELL("filename",BP63),FIND("]",CELL("filename",BP63))+1,255),Semi_Elasticities!$D$86:$D$91,0),MATCH(DI$1,Semi_Elasticities!$E$65:$P$65,0))</f>
        <v>-0.19462751422118035</v>
      </c>
      <c r="DJ63" s="87" cm="1">
        <f t="array" aca="1" ref="DJ63" ca="1">INDEX(Semi_Elasticities!$E$86:$P$91,MATCH(MID(CELL("filename",BQ63),FIND("]",CELL("filename",BQ63))+1,255),Semi_Elasticities!$D$86:$D$91,0),MATCH(DJ$1,Semi_Elasticities!$E$65:$P$65,0))</f>
        <v>-7.1801472227927127E-2</v>
      </c>
      <c r="DK63" s="31">
        <f t="shared" ca="1" si="20"/>
        <v>371520360110.88007</v>
      </c>
      <c r="DL63" s="48" cm="1">
        <f t="array" aca="1" ref="DL63" ca="1">INDEX([1]Sheet1!$C$6:$CY$72,MATCH($A63,[1]Sheet1!$A$6:$A$72,0),MATCH(MID(CELL("filename",AT62),FIND("]",CELL("filename",AT62))+1,255) &amp; DL$1,[1]Sheet1!$C$1:$CY$1 &amp; [1]Sheet1!$C$3:$CY$3,0))</f>
        <v>78.507900000000006</v>
      </c>
      <c r="DM63" s="39" cm="1">
        <f t="array" aca="1" ref="DM63" ca="1">INDEX([5]DATA!$C$18:$T$51,MATCH($A63,[5]DATA!$B$18:$B$51,0),MATCH(MID(CELL("filename",AU30),FIND("]",CELL("filename",AU30))+1,255) &amp; DM$1,[5]DATA!$C$15:$T$15&amp;[5]DATA!$C$16:$T$16,0)) * 10^6</f>
        <v>23067000000</v>
      </c>
      <c r="DN63" s="39" cm="1">
        <f t="array" aca="1" ref="DN63" ca="1">INDEX([5]DATA!$C$18:$T$51,MATCH($A63,[5]DATA!$B$18:$B$51,0),MATCH(MID(CELL("filename",AV30),FIND("]",CELL("filename",AV30))+1,255) &amp; DN$1,[5]DATA!$C$15:$T$15&amp;[5]DATA!$C$16:$T$16,0)) * 10^6</f>
        <v>348453000000</v>
      </c>
      <c r="DQ63" s="48">
        <v>1.0811440000000001</v>
      </c>
      <c r="DR63" s="48" cm="1">
        <f t="array" aca="1" ref="DR63" ca="1">INDEX([1]Sheet1!$C$6:$CY$72,MATCH($A63,[1]Sheet1!$A$6:$A$72,0),MATCH(MID(CELL("filename",AZ62),FIND("]",CELL("filename",AZ62))+1,255) &amp; DR$1,[1]Sheet1!$C$1:$CY$1 &amp; [1]Sheet1!$C$3:$CY$3,0))</f>
        <v>8010000000</v>
      </c>
      <c r="DS63" s="48" cm="1">
        <f t="array" aca="1" ref="DS63" ca="1">INDEX([1]Sheet1!$C$6:$CY$72,MATCH($A63,[1]Sheet1!$A$6:$A$72,0),MATCH(MID(CELL("filename",BA62),FIND("]",CELL("filename",BA62))+1,255) &amp; DS$1,[1]Sheet1!$C$1:$CY$1 &amp; [1]Sheet1!$C$3:$CY$3,0))</f>
        <v>1.6355869999999999</v>
      </c>
      <c r="DT63" s="39" cm="1">
        <f t="array" aca="1" ref="DT63" ca="1">INDEX([5]DATA!$C$18:$T$51,MATCH($A63,[5]DATA!$B$18:$B$51,0),MATCH(MID(CELL("filename",BB30),FIND("]",CELL("filename",BB30))+1,255) &amp; DT$1,[5]DATA!$C$15:$T$15&amp;[5]DATA!$C$16:$T$16,0)) * 10^6</f>
        <v>50204000000</v>
      </c>
      <c r="DU63" s="48" cm="1">
        <f t="array" aca="1" ref="DU63" ca="1">INDEX([1]Sheet1!$C$6:$CY$72,MATCH($A63,[1]Sheet1!$A$6:$A$72,0),MATCH(MID(CELL("filename",BC62),FIND("]",CELL("filename",BC62))+1,255) &amp; DU$1,[1]Sheet1!$C$1:$CY$1 &amp; [1]Sheet1!$C$3:$CY$3,0))</f>
        <v>3.43</v>
      </c>
      <c r="DV63" s="17">
        <v>0.5</v>
      </c>
      <c r="DW63" s="14">
        <f>Euro_Area_Data!V60*10^9</f>
        <v>12838808089697.604</v>
      </c>
      <c r="DX63" s="17">
        <v>1</v>
      </c>
      <c r="DY63" s="17">
        <v>0.5</v>
      </c>
      <c r="DZ63" s="48" cm="1">
        <f t="array" aca="1" ref="DZ63" ca="1">INDEX([1]Sheet1!$C$6:$CY$72,MATCH($A63,[1]Sheet1!$A$6:$A$72,0),MATCH(MID(CELL("filename",BH62),FIND("]",CELL("filename",BH62))+1,255) &amp; DZ$1,[1]Sheet1!$C$1:$CY$1 &amp; [1]Sheet1!$C$3:$CY$3,0))</f>
        <v>3.08</v>
      </c>
      <c r="EA63" s="17">
        <v>2</v>
      </c>
      <c r="EB63" s="14">
        <f>SUMPRODUCT(Euro_Area_Data!C60:U60,Euro_Area_Data!Z60:AR60)/SUM(Euro_Area_Data!C60:U60)</f>
        <v>1.1371802520872774</v>
      </c>
      <c r="EC63" s="14">
        <f t="shared" si="22"/>
        <v>5.9207777647639421</v>
      </c>
      <c r="ED63" s="14">
        <f>SUMPRODUCT(Euro_Area_Data!C60:U60,Euro_Area_Data!AW60:BO60)/SUM(Euro_Area_Data!C60:U60)</f>
        <v>0.12151397712428465</v>
      </c>
      <c r="EE63">
        <v>-5</v>
      </c>
      <c r="EH63" s="43">
        <v>0.75</v>
      </c>
      <c r="EI63" s="43">
        <v>0.05</v>
      </c>
      <c r="EJ63" s="43">
        <v>60</v>
      </c>
      <c r="EK63" s="14">
        <f t="shared" si="7"/>
        <v>6.6476526847794659</v>
      </c>
      <c r="EN63" s="14">
        <f>[2]EUCAM_output!$AE60</f>
        <v>1.1387035552051401</v>
      </c>
    </row>
    <row r="64" spans="1:144" x14ac:dyDescent="0.3">
      <c r="A64" s="10">
        <v>2024</v>
      </c>
      <c r="B64" s="13">
        <f>[2]EUCAM_output!$E61*10^9</f>
        <v>415576948617.22052</v>
      </c>
      <c r="H64" s="14">
        <f>[2]EUCAM_output!$AK61</f>
        <v>-3.2490745007698912E-2</v>
      </c>
      <c r="I64" s="13">
        <f>[2]EUCAM_output!$W61*10^3</f>
        <v>6946689.3986999998</v>
      </c>
      <c r="J64" s="13">
        <v>6962381</v>
      </c>
      <c r="K64" s="31">
        <f t="shared" si="4"/>
        <v>6946689.3986999998</v>
      </c>
      <c r="L64" s="14">
        <f>[2]EUCAM_output!$G61</f>
        <v>71.751083263454007</v>
      </c>
      <c r="O64" s="14">
        <f>[2]EUCAM_output!$H61</f>
        <v>71.778951678300331</v>
      </c>
      <c r="P64" s="28" cm="1">
        <f t="array" aca="1" ref="P64" ca="1">INDEX([7]CSMDPART2023!$C$2:$BK$29, MATCH(MID(CELL("filename",A63),FIND("]",CELL("filename",A63))+1,255),[7]CSMDPART2023!A$2:A$29,0), MATCH(A64,[7]CSMDPART2023!C$1:BK$1,0))</f>
        <v>-2.7361152788109022E-3</v>
      </c>
      <c r="Q64" s="19">
        <f t="shared" ref="Q64:Q67" ca="1" si="26">Q65/(1+P65)</f>
        <v>73.936972995248965</v>
      </c>
      <c r="R64" s="14">
        <f>[2]EUCAM_output!$L61</f>
        <v>5.2</v>
      </c>
      <c r="U64" s="14">
        <f>[2]EUCAM_output!$K61</f>
        <v>5.0056250000000002</v>
      </c>
      <c r="V64" s="14">
        <v>5.0056250000000002</v>
      </c>
      <c r="W64" s="14">
        <v>-1.2187150860842877E-2</v>
      </c>
      <c r="X64" s="14">
        <v>4.737639606188182E-2</v>
      </c>
      <c r="Y64" s="14">
        <f>[2]EUCAM_output!$AI61</f>
        <v>1.6262072695199189E-2</v>
      </c>
      <c r="Z64" s="14">
        <f>[2]EUCAM_output!$M61</f>
        <v>1522.66273803527</v>
      </c>
      <c r="AC64" s="14">
        <f>[2]EUCAM_output!$AL61</f>
        <v>1530.5423470519031</v>
      </c>
      <c r="AD64" s="13">
        <f>[2]EUCAM_output!$T61*10^9</f>
        <v>1360442636375.4202</v>
      </c>
      <c r="AE64" s="28"/>
      <c r="AF64" s="30"/>
      <c r="AG64" s="19"/>
      <c r="AH64" s="33">
        <f ca="1">(1-AM64)*AH63+0*AI64+0.2*(1-AM64)^2*AI63+0.2*(1-AM64)^3*AI62+0.15*(1-AM64)^3*AI61+0.1*(1-AM64)^4*AI60+0.075*(1-AM64)^5*AI59 + 0.075*(1-AM64)^6*AI58 + 0.05*(1-AM64)^7*AI57 + 0.05*(1-AM64)^8*AI56 + 0.05*(1-AM64)^9*AI55 + 0.05*(1-AM64)^10*AI54</f>
        <v>165782033257.99136</v>
      </c>
      <c r="AI64" s="31">
        <f t="shared" ca="1" si="5"/>
        <v>15890423153.879526</v>
      </c>
      <c r="AJ64" s="32">
        <v>14691270000</v>
      </c>
      <c r="AK64" s="31">
        <f t="shared" si="6"/>
        <v>12519822624.223013</v>
      </c>
      <c r="AL64" s="19"/>
      <c r="AM64" s="19">
        <f t="shared" ca="1" si="0"/>
        <v>6.516644757419901E-2</v>
      </c>
      <c r="AN64" s="33">
        <f ca="1">AN63+AP64-AR63</f>
        <v>1205877485264.8035</v>
      </c>
      <c r="AO64" s="32">
        <v>98622600000</v>
      </c>
      <c r="AP64" s="31">
        <f t="shared" si="1"/>
        <v>84045658322.234665</v>
      </c>
      <c r="AQ64" s="32">
        <v>91961900000</v>
      </c>
      <c r="AR64" s="31">
        <f t="shared" si="2"/>
        <v>65849622371.787148</v>
      </c>
      <c r="AS64" s="19">
        <f t="shared" ca="1" si="11"/>
        <v>5.4607224346117519E-2</v>
      </c>
      <c r="AT64" s="19">
        <f t="shared" si="8"/>
        <v>20.223849903582455</v>
      </c>
      <c r="BB64" s="13">
        <v>410706737124.45898</v>
      </c>
      <c r="BC64" s="13">
        <f>[2]EUCAM_output!$AG61*10^9</f>
        <v>481940020000</v>
      </c>
      <c r="BD64" s="19">
        <f t="shared" si="21"/>
        <v>-1.1719156967118953</v>
      </c>
      <c r="BN64" s="31">
        <f t="shared" ca="1" si="16"/>
        <v>-15185020000</v>
      </c>
      <c r="BO64" s="48" cm="1">
        <f t="array" aca="1" ref="BO64" ca="1">INDEX([1]Sheet1!$C$6:$CY$72,MATCH($A64,[1]Sheet1!$A$6:$A$72,0),MATCH(MID(CELL("filename",A63),FIND("]",CELL("filename",A63))+1,255) &amp; BO$1,[1]Sheet1!$C$1:$CY$1 &amp; [1]Sheet1!$C$3:$CY$3,0))</f>
        <v>-3.150801</v>
      </c>
      <c r="BP64" s="32" cm="1">
        <f t="array" aca="1" ref="BP64" ca="1">INDEX([1]Sheet1!$C$6:$CY$72,MATCH($A64,[1]Sheet1!$A$6:$A$72,0),MATCH(MID(CELL("filename",B63),FIND("]",CELL("filename",B63))+1,255) &amp; BP$1,[1]Sheet1!$C$1:$CY$1 &amp; [1]Sheet1!$C$3:$CY$3,0))</f>
        <v>248824800000</v>
      </c>
      <c r="BQ64" s="32" cm="1">
        <f t="array" aca="1" ref="BQ64" ca="1">INDEX([1]Sheet1!$C$6:$CY$72,MATCH($A64,[1]Sheet1!$A$6:$A$72,0),MATCH(MID(CELL("filename",C63),FIND("]",CELL("filename",C63))+1,255) &amp; BQ$1,[1]Sheet1!$C$1:$CY$1 &amp; [1]Sheet1!$C$3:$CY$3,0))</f>
        <v>69284980000</v>
      </c>
      <c r="BR64" s="39" cm="1">
        <f t="array" aca="1" ref="BR64" ca="1">INDEX([6]Annual!$C$5:$T$30,MATCH($A64,[6]Annual!$B$5:$B$30,0),MATCH(MID(CELL("filename",$F$2),FIND("]",CELL("filename",$F$2))+1,255) &amp; BR$1,[6]Annual!$C$3:$T$3 &amp; [6]Annual!$C$4:$T$4,0))</f>
        <v>53633700000</v>
      </c>
      <c r="BS64" s="39" cm="1">
        <f t="array" aca="1" ref="BS64" ca="1">INDEX([6]Annual!$C$5:$T$30,MATCH($A64,[6]Annual!$B$5:$B$30,0),MATCH(MID(CELL("filename",$F$2),FIND("]",CELL("filename",$F$2))+1,255) &amp; BS$1,[6]Annual!$C$3:$T$3 &amp; [6]Annual!$C$4:$T$4,0))</f>
        <v>13258900000</v>
      </c>
      <c r="BT64" s="39" cm="1">
        <f t="array" aca="1" ref="BT64" ca="1">INDEX([6]Annual!$C$5:$T$30,MATCH($A64,[6]Annual!$B$5:$B$30,0),MATCH(MID(CELL("filename",$F$2),FIND("]",CELL("filename",$F$2))+1,255) &amp; BT$1,[6]Annual!$C$3:$T$3 &amp; [6]Annual!$C$4:$T$4,0))</f>
        <v>2053699999.9999998</v>
      </c>
      <c r="BU64" s="31">
        <f t="shared" ca="1" si="23"/>
        <v>53897161005.391151</v>
      </c>
      <c r="BV64" s="31">
        <f t="shared" ca="1" si="24"/>
        <v>15387818994.608849</v>
      </c>
      <c r="BW64" s="32" cm="1">
        <f t="array" aca="1" ref="BW64" ca="1">INDEX([1]Sheet1!$C$6:$CY$72,MATCH($A64,[1]Sheet1!$A$6:$A$72,0),MATCH(MID(CELL("filename",F63),FIND("]",CELL("filename",F63))+1,255) &amp; BW$1,[1]Sheet1!$C$1:$CY$1 &amp; [1]Sheet1!$C$3:$CY$3,0))</f>
        <v>67517860000</v>
      </c>
      <c r="BX64" s="32" cm="1">
        <f t="array" aca="1" ref="BX64" ca="1">INDEX([1]Sheet1!$C$6:$CY$72,MATCH($A64,[1]Sheet1!$A$6:$A$72,0),MATCH(MID(CELL("filename",G63),FIND("]",CELL("filename",G63))+1,255) &amp; BX$1,[1]Sheet1!$C$1:$CY$1 &amp; [1]Sheet1!$C$3:$CY$3,0))</f>
        <v>77504280000</v>
      </c>
      <c r="BY64" s="39" cm="1">
        <f t="array" aca="1" ref="BY64" ca="1">INDEX([4]DATA!$C$18:$N$51,MATCH($A64,[4]DATA!$B$18:$B$51,0),MATCH(MID(CELL("filename",F31),FIND("]",CELL("filename",F31))+1,255) &amp; BY$1,[4]DATA!$C$15:$N$15&amp;[4]DATA!$C$16:$N$16,0)) * 10^6</f>
        <v>41367000000</v>
      </c>
      <c r="BZ64" s="39" cm="1">
        <f t="array" aca="1" ref="BZ64" ca="1">INDEX([4]DATA!$C$18:$N$51,MATCH($A64,[4]DATA!$B$18:$B$51,0),MATCH(MID(CELL("filename",G31),FIND("]",CELL("filename",G31))+1,255) &amp; BZ$1,[4]DATA!$C$15:$N$15&amp;[4]DATA!$C$16:$N$16,0)) * 10^6</f>
        <v>36137000000</v>
      </c>
      <c r="CA64" s="31">
        <f t="shared" ca="1" si="17"/>
        <v>41367149447.254341</v>
      </c>
      <c r="CB64" s="31">
        <f t="shared" ca="1" si="18"/>
        <v>36137130552.745659</v>
      </c>
      <c r="CC64" s="32" cm="1">
        <f t="array" aca="1" ref="CC64" ca="1">INDEX([1]Sheet1!$C$6:$CY$72,MATCH($A64,[1]Sheet1!$A$6:$A$72,0),MATCH(MID(CELL("filename",J63),FIND("]",CELL("filename",J63))+1,255) &amp; CC$1,[1]Sheet1!$C$1:$CY$1 &amp; [1]Sheet1!$C$3:$CY$3,0))</f>
        <v>1544160000</v>
      </c>
      <c r="CD64" s="31">
        <f t="shared" ca="1" si="19"/>
        <v>32973520000</v>
      </c>
      <c r="CE64" s="32" cm="1">
        <f t="array" aca="1" ref="CE64" ca="1">INDEX([1]Sheet1!$C$6:$CY$72,MATCH($A64,[1]Sheet1!$A$6:$A$72,0),MATCH(MID(CELL("filename",L63),FIND("]",CELL("filename",L63))+1,255) &amp; CE$1,[1]Sheet1!$C$1:$CY$1 &amp; [1]Sheet1!$C$3:$CY$3,0))</f>
        <v>271309300000</v>
      </c>
      <c r="CF64" s="31">
        <f t="shared" ca="1" si="12"/>
        <v>264009820000</v>
      </c>
      <c r="CG64" s="32" cm="1">
        <f t="array" aca="1" ref="CG64" ca="1">INDEX([1]Sheet1!$C$6:$CY$72,MATCH($A64,[1]Sheet1!$A$6:$A$72,0),MATCH(MID(CELL("filename",N63),FIND("]",CELL("filename",N63))+1,255) &amp; CG$1,[1]Sheet1!$C$1:$CY$1 &amp; [1]Sheet1!$C$3:$CY$3,0))</f>
        <v>106766400000</v>
      </c>
      <c r="CH64" s="32" cm="1">
        <f t="array" aca="1" ref="CH64" ca="1">INDEX([1]Sheet1!$C$6:$CY$72,MATCH($A64,[1]Sheet1!$A$6:$A$72,0),MATCH(MID(CELL("filename",O63),FIND("]",CELL("filename",O63))+1,255) &amp; CH$1,[1]Sheet1!$C$1:$CY$1 &amp; [1]Sheet1!$C$3:$CY$3,0))</f>
        <v>18646470000</v>
      </c>
      <c r="CI64" s="32" cm="1">
        <f t="array" aca="1" ref="CI64" ca="1">INDEX([1]Sheet1!$C$6:$CY$72,MATCH($A64,[1]Sheet1!$A$6:$A$72,0),MATCH(MID(CELL("filename",P63),FIND("]",CELL("filename",P63))+1,255) &amp; CI$1,[1]Sheet1!$C$1:$CY$1 &amp; [1]Sheet1!$C$3:$CY$3,0))</f>
        <v>9581780000</v>
      </c>
      <c r="CJ64" s="32" cm="1">
        <f t="array" aca="1" ref="CJ64" ca="1">INDEX([1]Sheet1!$C$6:$CY$72,MATCH($A64,[1]Sheet1!$A$6:$A$72,0),MATCH(MID(CELL("filename",R63),FIND("]",CELL("filename",R63))+1,255) &amp; CJ$1,[1]Sheet1!$C$1:$CY$1 &amp; [1]Sheet1!$C$3:$CY$3,0))</f>
        <v>97148900000</v>
      </c>
      <c r="CK64" s="32" cm="1">
        <f t="array" aca="1" ref="CK64" ca="1">INDEX([1]Sheet1!$C$6:$CY$72,MATCH($A64,[1]Sheet1!$A$6:$A$72,0),MATCH(MID(CELL("filename",S63),FIND("]",CELL("filename",S63))+1,255) &amp; CK$1,[1]Sheet1!$C$1:$CY$1 &amp; [1]Sheet1!$C$3:$CY$3,0))</f>
        <v>7299480000</v>
      </c>
      <c r="CL64" s="31">
        <f t="shared" ca="1" si="13"/>
        <v>31866270000</v>
      </c>
      <c r="CM64" s="91">
        <f ca="1">BU64/$BC64*100-CY64*$BD64</f>
        <v>11.098005878967108</v>
      </c>
      <c r="CN64" s="91">
        <f ca="1">BV64/$BC64*100-CZ64*$BD64</f>
        <v>3.121683116608339</v>
      </c>
      <c r="CO64" s="91">
        <f ca="1">BW64/$BC64*100-DA64*$BD64</f>
        <v>14.009598123849521</v>
      </c>
      <c r="CP64" s="91">
        <f ca="1">CA64/$BC64*100-DB64*$BD64</f>
        <v>8.6180225118194027</v>
      </c>
      <c r="CQ64" s="91">
        <f ca="1">CB64/$BC64*100-DC64*$BD64</f>
        <v>7.5284387048236505</v>
      </c>
      <c r="CR64" s="91">
        <f ca="1">CC64/$BC64*100-DD64*$BD64</f>
        <v>0.3217840986043608</v>
      </c>
      <c r="CS64" s="91">
        <f ca="1">CD64/$BC64*100-DE64*$BD64</f>
        <v>6.9252633679134492</v>
      </c>
      <c r="CT64" s="91">
        <f ca="1">CG64/$BC64*100-DF64*$BD64</f>
        <v>21.87121050992549</v>
      </c>
      <c r="CU64" s="91">
        <f ca="1">CH64/$BC64*100-DG64*$BD64</f>
        <v>3.8183345229181991</v>
      </c>
      <c r="CV64" s="91">
        <f t="shared" ref="CV64:CW64" ca="1" si="27">CI64/$BC64*100-DH64*$BD64</f>
        <v>1.9571663617910786</v>
      </c>
      <c r="CW64" s="91">
        <f t="shared" ca="1" si="27"/>
        <v>19.929794848531955</v>
      </c>
      <c r="CX64" s="91">
        <f ca="1">CL64/$BC64*100-DJ64*$BD64</f>
        <v>6.5279368701530265</v>
      </c>
      <c r="CY64" s="88">
        <f ca="1">CY63</f>
        <v>-7.2846015896590094E-2</v>
      </c>
      <c r="CZ64" s="88">
        <f t="shared" ref="CZ64:DJ79" ca="1" si="28">CZ63</f>
        <v>-6.0761856633644896E-2</v>
      </c>
      <c r="DA64" s="88">
        <f t="shared" ca="1" si="28"/>
        <v>0</v>
      </c>
      <c r="DB64" s="88">
        <f t="shared" ca="1" si="28"/>
        <v>2.9488670698658355E-2</v>
      </c>
      <c r="DC64" s="88">
        <f t="shared" ca="1" si="28"/>
        <v>2.5748978446030767E-2</v>
      </c>
      <c r="DD64" s="88">
        <f t="shared" ca="1" si="28"/>
        <v>1.1767759685751378E-3</v>
      </c>
      <c r="DE64" s="88">
        <f t="shared" ca="1" si="28"/>
        <v>7.1193447416970729E-2</v>
      </c>
      <c r="DF64" s="88">
        <f t="shared" ca="1" si="28"/>
        <v>-0.2408463835858593</v>
      </c>
      <c r="DG64" s="88">
        <f t="shared" ca="1" si="28"/>
        <v>-4.3270331683684292E-2</v>
      </c>
      <c r="DH64" s="88">
        <f t="shared" ca="1" si="28"/>
        <v>-2.6454298281348865E-2</v>
      </c>
      <c r="DI64" s="88">
        <f t="shared" ca="1" si="28"/>
        <v>-0.19462751422118035</v>
      </c>
      <c r="DJ64" s="88">
        <f t="shared" ca="1" si="28"/>
        <v>-7.1801472227927127E-2</v>
      </c>
      <c r="DK64" s="31">
        <f t="shared" ca="1" si="20"/>
        <v>394131030296.02002</v>
      </c>
      <c r="DL64" s="48" cm="1">
        <f t="array" aca="1" ref="DL64" ca="1">INDEX([1]Sheet1!$C$6:$CY$72,MATCH($A64,[1]Sheet1!$A$6:$A$72,0),MATCH(MID(CELL("filename",AT63),FIND("]",CELL("filename",AT63))+1,255) &amp; DL$1,[1]Sheet1!$C$1:$CY$1 &amp; [1]Sheet1!$C$3:$CY$3,0))</f>
        <v>81.780100000000004</v>
      </c>
      <c r="DM64" s="39" cm="1">
        <f t="array" aca="1" ref="DM64" ca="1">INDEX([5]DATA!$C$18:$T$51,MATCH($A64,[5]DATA!$B$18:$B$51,0),MATCH(MID(CELL("filename",AU31),FIND("]",CELL("filename",AU31))+1,255) &amp; DM$1,[5]DATA!$C$15:$T$15&amp;[5]DATA!$C$16:$T$16,0)) * 10^6</f>
        <v>22220000000</v>
      </c>
      <c r="DN64" s="39" cm="1">
        <f t="array" aca="1" ref="DN64" ca="1">INDEX([5]DATA!$C$18:$T$51,MATCH($A64,[5]DATA!$B$18:$B$51,0),MATCH(MID(CELL("filename",AV31),FIND("]",CELL("filename",AV31))+1,255) &amp; DN$1,[5]DATA!$C$15:$T$15&amp;[5]DATA!$C$16:$T$16,0)) * 10^6</f>
        <v>371911000000</v>
      </c>
      <c r="DO64" s="25">
        <v>0.99857915261676999</v>
      </c>
      <c r="DP64" s="25">
        <f>1-DO64</f>
        <v>1.4208473832300061E-3</v>
      </c>
      <c r="DQ64" s="48">
        <v>1.0823799999999999</v>
      </c>
      <c r="DR64" s="48" cm="1">
        <f t="array" aca="1" ref="DR64" ca="1">INDEX([1]Sheet1!$C$6:$CY$72,MATCH($A64,[1]Sheet1!$A$6:$A$72,0),MATCH(MID(CELL("filename",AZ63),FIND("]",CELL("filename",AZ63))+1,255) &amp; DR$1,[1]Sheet1!$C$1:$CY$1 &amp; [1]Sheet1!$C$3:$CY$3,0))</f>
        <v>130000000</v>
      </c>
      <c r="DS64" s="48" cm="1">
        <f t="array" aca="1" ref="DS64" ca="1">INDEX([1]Sheet1!$C$6:$CY$72,MATCH($A64,[1]Sheet1!$A$6:$A$72,0),MATCH(MID(CELL("filename",BA63),FIND("]",CELL("filename",BA63))+1,255) &amp; DS$1,[1]Sheet1!$C$1:$CY$1 &amp; [1]Sheet1!$C$3:$CY$3,0))</f>
        <v>1.9647589999999999</v>
      </c>
      <c r="DT64" s="39" cm="1">
        <f t="array" aca="1" ref="DT64" ca="1">INDEX([5]DATA!$C$18:$T$51,MATCH($A64,[5]DATA!$B$18:$B$51,0),MATCH(MID(CELL("filename",BB31),FIND("]",CELL("filename",BB31))+1,255) &amp; DT$1,[5]DATA!$C$15:$T$15&amp;[5]DATA!$C$16:$T$16,0)) * 10^6</f>
        <v>52508000000</v>
      </c>
      <c r="DU64" s="48" cm="1">
        <f t="array" aca="1" ref="DU64" ca="1">INDEX([1]Sheet1!$C$6:$CY$72,MATCH($A64,[1]Sheet1!$A$6:$A$72,0),MATCH(MID(CELL("filename",BC63),FIND("]",CELL("filename",BC63))+1,255) &amp; DU$1,[1]Sheet1!$C$1:$CY$1 &amp; [1]Sheet1!$C$3:$CY$3,0))</f>
        <v>3.57</v>
      </c>
      <c r="DV64" s="17">
        <v>0.5</v>
      </c>
      <c r="DW64" s="14">
        <f>Euro_Area_Data!V61*10^9</f>
        <v>12948448946722.779</v>
      </c>
      <c r="DX64" s="17">
        <v>1</v>
      </c>
      <c r="DY64" s="17">
        <v>0.5</v>
      </c>
      <c r="DZ64" s="48" cm="1">
        <f t="array" aca="1" ref="DZ64" ca="1">INDEX([1]Sheet1!$C$6:$CY$72,MATCH($A64,[1]Sheet1!$A$6:$A$72,0),MATCH(MID(CELL("filename",BH63),FIND("]",CELL("filename",BH63))+1,255) &amp; DZ$1,[1]Sheet1!$C$1:$CY$1 &amp; [1]Sheet1!$C$3:$CY$3,0))</f>
        <v>2.84</v>
      </c>
      <c r="EA64" s="17">
        <v>2</v>
      </c>
      <c r="EB64" s="14">
        <f>SUMPRODUCT(Euro_Area_Data!C61:U61,Euro_Area_Data!Z61:AR61)/SUM(Euro_Area_Data!C61:U61)</f>
        <v>1.1704493356679102</v>
      </c>
      <c r="EC64" s="14">
        <f t="shared" si="22"/>
        <v>2.925576971598649</v>
      </c>
      <c r="ED64" s="14">
        <f>SUMPRODUCT(Euro_Area_Data!C61:U61,Euro_Area_Data!AW61:BO61)/SUM(Euro_Area_Data!C61:U61)</f>
        <v>-0.22705687411756798</v>
      </c>
      <c r="EE64">
        <v>-5</v>
      </c>
      <c r="EF64" s="27">
        <v>3.1791984210525999</v>
      </c>
      <c r="EG64" s="27">
        <v>3.9130147368421002</v>
      </c>
      <c r="EH64" s="43">
        <v>0.75</v>
      </c>
      <c r="EI64" s="43">
        <v>0.05</v>
      </c>
      <c r="EJ64" s="43">
        <v>60</v>
      </c>
      <c r="EK64" s="14">
        <f t="shared" si="7"/>
        <v>3.0505912306668805</v>
      </c>
      <c r="EN64" s="14">
        <f>[2]EUCAM_output!$AE61</f>
        <v>1.1734407460035201</v>
      </c>
    </row>
    <row r="65" spans="1:144" x14ac:dyDescent="0.3">
      <c r="A65" s="10">
        <v>2025</v>
      </c>
      <c r="B65" s="13">
        <f>[2]EUCAM_output!$E62*10^9</f>
        <v>416475639917.2298</v>
      </c>
      <c r="H65" s="14"/>
      <c r="I65" s="13">
        <f>[2]EUCAM_output!$W62*10^3</f>
        <v>6944605.39188038</v>
      </c>
      <c r="J65" s="13">
        <v>6991767</v>
      </c>
      <c r="K65" s="31">
        <f t="shared" si="4"/>
        <v>6944605.39188038</v>
      </c>
      <c r="L65" s="14">
        <f>[2]EUCAM_output!$G62</f>
        <v>71.924504991778818</v>
      </c>
      <c r="M65">
        <f>L65/100*K65</f>
        <v>4994873.0517423451</v>
      </c>
      <c r="O65" s="14">
        <f>[2]EUCAM_output!$H62</f>
        <v>72.002940534269229</v>
      </c>
      <c r="P65" s="28" cm="1">
        <f t="array" aca="1" ref="P65" ca="1">INDEX([7]CSMDPART2023!$C$2:$BK$29, MATCH(MID(CELL("filename",A64),FIND("]",CELL("filename",A64))+1,255),[7]CSMDPART2023!A$2:A$29,0), MATCH(A65,[7]CSMDPART2023!C$1:BK$1,0))</f>
        <v>-3.2331434833213768E-3</v>
      </c>
      <c r="Q65" s="19">
        <f t="shared" ca="1" si="26"/>
        <v>73.697924152832869</v>
      </c>
      <c r="R65" s="14">
        <f>[2]EUCAM_output!$L62</f>
        <v>5.3</v>
      </c>
      <c r="U65" s="14">
        <f>[2]EUCAM_output!$K62</f>
        <v>4.9042240000000001</v>
      </c>
      <c r="V65" s="14">
        <v>4.9042240000000001</v>
      </c>
      <c r="W65" s="14">
        <v>-3.8823359850650441E-3</v>
      </c>
      <c r="X65" s="14">
        <v>4.1751433962320839E-2</v>
      </c>
      <c r="Y65" s="14">
        <f>[2]EUCAM_output!$AI62</f>
        <v>-5.2424960066403993E-2</v>
      </c>
      <c r="Z65" s="14">
        <f>[2]EUCAM_output!$M62</f>
        <v>1524.18540077331</v>
      </c>
      <c r="AC65" s="14">
        <f>[2]EUCAM_output!$AL62</f>
        <v>1525.0045248212509</v>
      </c>
      <c r="AD65" s="13">
        <f>[2]EUCAM_output!$T62*10^9</f>
        <v>1370144150439.8799</v>
      </c>
      <c r="AE65" s="28"/>
      <c r="AF65" s="30"/>
      <c r="AG65" s="19"/>
      <c r="AH65" s="33">
        <f ca="1">(1-AM65)*AH64+0*AI65+0.2*(1-AM65)^2*AI64+0.2*(1-AM65)^3*AI63+0.15*(1-AM65)^3*AI62+0.1*(1-AM65)^4*AI61+0.075*(1-AM65)^5*AI60 + 0.075*(1-AM65)^6*AI59 + 0.05*(1-AM65)^7*AI58 + 0.05*(1-AM65)^8*AI57 + 0.05*(1-AM65)^9*AI56 + 0.05*(1-AM65)^10*AI55</f>
        <v>165802113874.19031</v>
      </c>
      <c r="AI65" s="31">
        <f t="shared" ca="1" si="5"/>
        <v>16031798321.529999</v>
      </c>
      <c r="AJ65" s="32">
        <v>15132010000</v>
      </c>
      <c r="AK65" s="31">
        <f t="shared" si="6"/>
        <v>12461830486.675859</v>
      </c>
      <c r="AL65" s="19"/>
      <c r="AM65" s="19">
        <f t="shared" ca="1" si="0"/>
        <v>6.516644757419901E-2</v>
      </c>
      <c r="AN65" s="33">
        <f ca="1">AN64+AP65-AR64</f>
        <v>1220188048635.1011</v>
      </c>
      <c r="AO65" s="32">
        <v>97336000000</v>
      </c>
      <c r="AP65" s="31">
        <f t="shared" si="1"/>
        <v>80160185742.084595</v>
      </c>
      <c r="AQ65" s="32">
        <v>99359500000</v>
      </c>
      <c r="AR65" s="31">
        <f t="shared" si="2"/>
        <v>69364790447.414856</v>
      </c>
      <c r="AS65" s="19">
        <f t="shared" ca="1" si="11"/>
        <v>5.6847623220868386E-2</v>
      </c>
      <c r="AT65" s="19">
        <f t="shared" si="8"/>
        <v>19.247268761749332</v>
      </c>
      <c r="BB65" s="13">
        <v>409545559615.383</v>
      </c>
      <c r="BC65" s="13">
        <f>[2]EUCAM_output!$AG62*10^9</f>
        <v>497298331106.46698</v>
      </c>
      <c r="BD65" s="19">
        <f t="shared" si="21"/>
        <v>-1.663982148685595</v>
      </c>
      <c r="BN65" s="31">
        <f t="shared" ca="1" si="16"/>
        <v>-13180914000</v>
      </c>
      <c r="BO65" s="48" cm="1">
        <f t="array" aca="1" ref="BO65" ca="1">INDEX([1]Sheet1!$C$6:$CY$72,MATCH($A65,[1]Sheet1!$A$6:$A$72,0),MATCH(MID(CELL("filename",A64),FIND("]",CELL("filename",A64))+1,255) &amp; BO$1,[1]Sheet1!$C$1:$CY$1 &amp; [1]Sheet1!$C$3:$CY$3,0))</f>
        <v>-2.6504979999999998</v>
      </c>
      <c r="BP65" s="32" cm="1">
        <f t="array" aca="1" ref="BP65" ca="1">INDEX([1]Sheet1!$C$6:$CY$72,MATCH($A65,[1]Sheet1!$A$6:$A$72,0),MATCH(MID(CELL("filename",B64),FIND("]",CELL("filename",B64))+1,255) &amp; BP$1,[1]Sheet1!$C$1:$CY$1 &amp; [1]Sheet1!$C$3:$CY$3,0))</f>
        <v>258550500000</v>
      </c>
      <c r="BQ65" s="32" cm="1">
        <f t="array" aca="1" ref="BQ65" ca="1">INDEX([1]Sheet1!$C$6:$CY$72,MATCH($A65,[1]Sheet1!$A$6:$A$72,0),MATCH(MID(CELL("filename",C64),FIND("]",CELL("filename",C64))+1,255) &amp; BQ$1,[1]Sheet1!$C$1:$CY$1 &amp; [1]Sheet1!$C$3:$CY$3,0))</f>
        <v>69908540000</v>
      </c>
      <c r="BR65" s="25"/>
      <c r="BS65" s="25"/>
      <c r="BT65" s="25"/>
      <c r="BU65" s="19"/>
      <c r="BV65" s="19"/>
      <c r="BW65" s="32" cm="1">
        <f t="array" aca="1" ref="BW65" ca="1">INDEX([1]Sheet1!$C$6:$CY$72,MATCH($A65,[1]Sheet1!$A$6:$A$72,0),MATCH(MID(CELL("filename",F64),FIND("]",CELL("filename",F64))+1,255) &amp; BW$1,[1]Sheet1!$C$1:$CY$1 &amp; [1]Sheet1!$C$3:$CY$3,0))</f>
        <v>72924790000</v>
      </c>
      <c r="BX65" s="32" cm="1">
        <f t="array" aca="1" ref="BX65" ca="1">INDEX([1]Sheet1!$C$6:$CY$72,MATCH($A65,[1]Sheet1!$A$6:$A$72,0),MATCH(MID(CELL("filename",G64),FIND("]",CELL("filename",G64))+1,255) &amp; BX$1,[1]Sheet1!$C$1:$CY$1 &amp; [1]Sheet1!$C$3:$CY$3,0))</f>
        <v>81216740000</v>
      </c>
      <c r="BY65" s="39"/>
      <c r="BZ65" s="39"/>
      <c r="CA65" s="19"/>
      <c r="CB65" s="19"/>
      <c r="CC65" s="32" cm="1">
        <f t="array" aca="1" ref="CC65" ca="1">INDEX([1]Sheet1!$C$6:$CY$72,MATCH($A65,[1]Sheet1!$A$6:$A$72,0),MATCH(MID(CELL("filename",J64),FIND("]",CELL("filename",J64))+1,255) &amp; CC$1,[1]Sheet1!$C$1:$CY$1 &amp; [1]Sheet1!$C$3:$CY$3,0))</f>
        <v>1626030000</v>
      </c>
      <c r="CD65" s="31">
        <f t="shared" ca="1" si="19"/>
        <v>32874400000</v>
      </c>
      <c r="CE65" s="32" cm="1">
        <f t="array" aca="1" ref="CE65" ca="1">INDEX([1]Sheet1!$C$6:$CY$72,MATCH($A65,[1]Sheet1!$A$6:$A$72,0),MATCH(MID(CELL("filename",L64),FIND("]",CELL("filename",L64))+1,255) &amp; CE$1,[1]Sheet1!$C$1:$CY$1 &amp; [1]Sheet1!$C$3:$CY$3,0))</f>
        <v>280344800000</v>
      </c>
      <c r="CF65" s="31">
        <f t="shared" ca="1" si="12"/>
        <v>271731414000</v>
      </c>
      <c r="CG65" s="32" cm="1">
        <f t="array" aca="1" ref="CG65" ca="1">INDEX([1]Sheet1!$C$6:$CY$72,MATCH($A65,[1]Sheet1!$A$6:$A$72,0),MATCH(MID(CELL("filename",N64),FIND("]",CELL("filename",N64))+1,255) &amp; CG$1,[1]Sheet1!$C$1:$CY$1 &amp; [1]Sheet1!$C$3:$CY$3,0))</f>
        <v>110863600000</v>
      </c>
      <c r="CH65" s="32" cm="1">
        <f t="array" aca="1" ref="CH65" ca="1">INDEX([1]Sheet1!$C$6:$CY$72,MATCH($A65,[1]Sheet1!$A$6:$A$72,0),MATCH(MID(CELL("filename",O64),FIND("]",CELL("filename",O64))+1,255) &amp; CH$1,[1]Sheet1!$C$1:$CY$1 &amp; [1]Sheet1!$C$3:$CY$3,0))</f>
        <v>19466910000</v>
      </c>
      <c r="CI65" s="32" cm="1">
        <f t="array" aca="1" ref="CI65" ca="1">INDEX([1]Sheet1!$C$6:$CY$72,MATCH($A65,[1]Sheet1!$A$6:$A$72,0),MATCH(MID(CELL("filename",P64),FIND("]",CELL("filename",P64))+1,255) &amp; CI$1,[1]Sheet1!$C$1:$CY$1 &amp; [1]Sheet1!$C$3:$CY$3,0))</f>
        <v>8931090000</v>
      </c>
      <c r="CJ65" s="32" cm="1">
        <f t="array" aca="1" ref="CJ65" ca="1">INDEX([1]Sheet1!$C$6:$CY$72,MATCH($A65,[1]Sheet1!$A$6:$A$72,0),MATCH(MID(CELL("filename",R64),FIND("]",CELL("filename",R64))+1,255) &amp; CJ$1,[1]Sheet1!$C$1:$CY$1 &amp; [1]Sheet1!$C$3:$CY$3,0))</f>
        <v>103269200000</v>
      </c>
      <c r="CK65" s="32" cm="1">
        <f t="array" aca="1" ref="CK65" ca="1">INDEX([1]Sheet1!$C$6:$CY$72,MATCH($A65,[1]Sheet1!$A$6:$A$72,0),MATCH(MID(CELL("filename",S64),FIND("]",CELL("filename",S64))+1,255) &amp; CK$1,[1]Sheet1!$C$1:$CY$1 &amp; [1]Sheet1!$C$3:$CY$3,0))</f>
        <v>8613386000</v>
      </c>
      <c r="CL65" s="31">
        <f t="shared" ca="1" si="13"/>
        <v>29200614000</v>
      </c>
      <c r="CM65" s="88">
        <f t="shared" ref="CM65:DB80" ca="1" si="29">CM64</f>
        <v>11.098005878967108</v>
      </c>
      <c r="CN65" s="88">
        <f t="shared" ca="1" si="29"/>
        <v>3.121683116608339</v>
      </c>
      <c r="CO65" s="88">
        <f t="shared" ca="1" si="29"/>
        <v>14.009598123849521</v>
      </c>
      <c r="CP65" s="88">
        <f t="shared" ca="1" si="29"/>
        <v>8.6180225118194027</v>
      </c>
      <c r="CQ65" s="88">
        <f t="shared" ca="1" si="29"/>
        <v>7.5284387048236505</v>
      </c>
      <c r="CR65" s="88">
        <f t="shared" ca="1" si="29"/>
        <v>0.3217840986043608</v>
      </c>
      <c r="CS65" s="88">
        <f t="shared" ca="1" si="29"/>
        <v>6.9252633679134492</v>
      </c>
      <c r="CT65" s="88">
        <f t="shared" ca="1" si="29"/>
        <v>21.87121050992549</v>
      </c>
      <c r="CU65" s="88">
        <f t="shared" ca="1" si="29"/>
        <v>3.8183345229181991</v>
      </c>
      <c r="CV65" s="88">
        <f t="shared" ca="1" si="29"/>
        <v>1.9571663617910786</v>
      </c>
      <c r="CW65" s="88">
        <f t="shared" ca="1" si="29"/>
        <v>19.929794848531955</v>
      </c>
      <c r="CX65" s="88">
        <f t="shared" ca="1" si="29"/>
        <v>6.5279368701530265</v>
      </c>
      <c r="CY65" s="88">
        <f t="shared" ca="1" si="29"/>
        <v>-7.2846015896590094E-2</v>
      </c>
      <c r="CZ65" s="88">
        <f t="shared" ca="1" si="28"/>
        <v>-6.0761856633644896E-2</v>
      </c>
      <c r="DA65" s="88">
        <f t="shared" ca="1" si="28"/>
        <v>0</v>
      </c>
      <c r="DB65" s="88">
        <f t="shared" ca="1" si="28"/>
        <v>2.9488670698658355E-2</v>
      </c>
      <c r="DC65" s="88">
        <f t="shared" ca="1" si="28"/>
        <v>2.5748978446030767E-2</v>
      </c>
      <c r="DD65" s="88">
        <f t="shared" ca="1" si="28"/>
        <v>1.1767759685751378E-3</v>
      </c>
      <c r="DE65" s="88">
        <f t="shared" ca="1" si="28"/>
        <v>7.1193447416970729E-2</v>
      </c>
      <c r="DF65" s="88">
        <f t="shared" ca="1" si="28"/>
        <v>-0.2408463835858593</v>
      </c>
      <c r="DG65" s="88">
        <f t="shared" ca="1" si="28"/>
        <v>-4.3270331683684292E-2</v>
      </c>
      <c r="DH65" s="88">
        <f t="shared" ca="1" si="28"/>
        <v>-2.6454298281348865E-2</v>
      </c>
      <c r="DI65" s="88">
        <f t="shared" ca="1" si="28"/>
        <v>-0.19462751422118035</v>
      </c>
      <c r="DJ65" s="88">
        <f t="shared" ca="1" si="28"/>
        <v>-7.1801472227927127E-2</v>
      </c>
      <c r="DK65" s="31">
        <f t="shared" ca="1" si="20"/>
        <v>417914598511.94171</v>
      </c>
      <c r="DL65" s="48" cm="1">
        <f t="array" aca="1" ref="DL65" ca="1">INDEX([1]Sheet1!$C$6:$CY$72,MATCH($A65,[1]Sheet1!$A$6:$A$72,0),MATCH(MID(CELL("filename",AT64),FIND("]",CELL("filename",AT64))+1,255) &amp; DL$1,[1]Sheet1!$C$1:$CY$1 &amp; [1]Sheet1!$C$3:$CY$3,0))</f>
        <v>84.037000000000006</v>
      </c>
      <c r="DM65" s="39"/>
      <c r="DN65" s="39"/>
      <c r="DO65" s="17">
        <f>DO64</f>
        <v>0.99857915261676999</v>
      </c>
      <c r="DP65" s="17">
        <f>DP64</f>
        <v>1.4208473832300061E-3</v>
      </c>
      <c r="DQ65" s="48">
        <v>1.1135200000000001</v>
      </c>
      <c r="DR65" s="48" cm="1">
        <f t="array" aca="1" ref="DR65" ca="1">INDEX([1]Sheet1!$C$6:$CY$72,MATCH($A65,[1]Sheet1!$A$6:$A$72,0),MATCH(MID(CELL("filename",AZ64),FIND("]",CELL("filename",AZ64))+1,255) &amp; DR$1,[1]Sheet1!$C$1:$CY$1 &amp; [1]Sheet1!$C$3:$CY$3,0))</f>
        <v>1990000000</v>
      </c>
      <c r="DS65" s="48" cm="1">
        <f t="array" aca="1" ref="DS65" ca="1">INDEX([1]Sheet1!$C$6:$CY$72,MATCH($A65,[1]Sheet1!$A$6:$A$72,0),MATCH(MID(CELL("filename",BA64),FIND("]",CELL("filename",BA64))+1,255) &amp; DS$1,[1]Sheet1!$C$1:$CY$1 &amp; [1]Sheet1!$C$3:$CY$3,0))</f>
        <v>2.1854119999999999</v>
      </c>
      <c r="DT65" s="39"/>
      <c r="DU65" s="48" cm="1">
        <f t="array" aca="1" ref="DU65" ca="1">INDEX([1]Sheet1!$C$6:$CY$72,MATCH($A65,[1]Sheet1!$A$6:$A$72,0),MATCH(MID(CELL("filename",BC64),FIND("]",CELL("filename",BC64))+1,255) &amp; DU$1,[1]Sheet1!$C$1:$CY$1 &amp; [1]Sheet1!$C$3:$CY$3,0))</f>
        <v>0</v>
      </c>
      <c r="DV65" s="17">
        <v>0.5</v>
      </c>
      <c r="DW65" s="14">
        <f>Euro_Area_Data!V62*10^9</f>
        <v>13060631612884.496</v>
      </c>
      <c r="DX65" s="17">
        <v>1</v>
      </c>
      <c r="DY65" s="17">
        <v>0.5</v>
      </c>
      <c r="DZ65" s="48" cm="1">
        <f t="array" aca="1" ref="DZ65" ca="1">INDEX([1]Sheet1!$C$6:$CY$72,MATCH($A65,[1]Sheet1!$A$6:$A$72,0),MATCH(MID(CELL("filename",BH64),FIND("]",CELL("filename",BH64))+1,255) &amp; DZ$1,[1]Sheet1!$C$1:$CY$1 &amp; [1]Sheet1!$C$3:$CY$3,0))</f>
        <v>0</v>
      </c>
      <c r="EA65" s="17">
        <v>2</v>
      </c>
      <c r="EB65" s="14">
        <f>SUMPRODUCT(Euro_Area_Data!C62:U62,Euro_Area_Data!Z62:AR62)/SUM(Euro_Area_Data!C62:U62)</f>
        <v>1.1991039535430725</v>
      </c>
      <c r="EC65" s="14">
        <f t="shared" si="22"/>
        <v>2.448172424209266</v>
      </c>
      <c r="ED65" s="14">
        <f>SUMPRODUCT(Euro_Area_Data!C62:U62,Euro_Area_Data!AW62:BO62)/SUM(Euro_Area_Data!C62:U62)</f>
        <v>-0.46564458640772316</v>
      </c>
      <c r="EE65">
        <v>-5</v>
      </c>
      <c r="EF65" s="17">
        <f>EF64</f>
        <v>3.1791984210525999</v>
      </c>
      <c r="EG65" s="17">
        <f>EG64</f>
        <v>3.9130147368421002</v>
      </c>
      <c r="EH65" s="43">
        <v>0.75</v>
      </c>
      <c r="EI65" s="43">
        <v>0.05</v>
      </c>
      <c r="EJ65" s="43">
        <v>60</v>
      </c>
      <c r="EK65" s="14">
        <f t="shared" si="7"/>
        <v>3.4793318357795764</v>
      </c>
      <c r="EN65" s="14">
        <f>[2]EUCAM_output!$AE62</f>
        <v>1.2142686434532299</v>
      </c>
    </row>
    <row r="66" spans="1:144" x14ac:dyDescent="0.3">
      <c r="A66" s="10">
        <v>2026</v>
      </c>
      <c r="B66" s="13">
        <f>[2]EUCAM_output!$E63*10^9</f>
        <v>418099721712.8064</v>
      </c>
      <c r="H66" s="14"/>
      <c r="I66" s="13">
        <f>[2]EUCAM_output!$W63*10^3</f>
        <v>6950161.0761938896</v>
      </c>
      <c r="J66" s="13">
        <v>7020736</v>
      </c>
      <c r="K66" s="31">
        <f t="shared" si="4"/>
        <v>6950161.0761938896</v>
      </c>
      <c r="L66" s="14">
        <f>[2]EUCAM_output!$G63</f>
        <v>72.103820390418633</v>
      </c>
      <c r="M66">
        <f t="shared" ref="M66:M69" si="30">L66/100*K66</f>
        <v>5011331.6592236292</v>
      </c>
      <c r="O66" s="14">
        <f>[2]EUCAM_output!$H63</f>
        <v>72.20742629968224</v>
      </c>
      <c r="P66" s="28" cm="1">
        <f t="array" aca="1" ref="P66" ca="1">INDEX([7]CSMDPART2023!$C$2:$BK$29, MATCH(MID(CELL("filename",A65),FIND("]",CELL("filename",A65))+1,255),[7]CSMDPART2023!A$2:A$29,0), MATCH(A66,[7]CSMDPART2023!C$1:BK$1,0))</f>
        <v>-3.2692337545180417E-3</v>
      </c>
      <c r="Q66" s="19">
        <f t="shared" ca="1" si="26"/>
        <v>73.456988411554519</v>
      </c>
      <c r="R66" s="14">
        <f>[2]EUCAM_output!$L63</f>
        <v>5.2</v>
      </c>
      <c r="U66" s="14">
        <f>[2]EUCAM_output!$K63</f>
        <v>4.8104870000000002</v>
      </c>
      <c r="V66" s="14">
        <v>4.8104870000000002</v>
      </c>
      <c r="W66" s="14">
        <v>5.3425323469582509E-3</v>
      </c>
      <c r="X66" s="14">
        <v>4.0767580157820227E-2</v>
      </c>
      <c r="Y66" s="14">
        <f>[2]EUCAM_output!$AI63</f>
        <v>-7.1093032310229896E-4</v>
      </c>
      <c r="Z66" s="14">
        <f>[2]EUCAM_output!$M63</f>
        <v>1528.4531198954701</v>
      </c>
      <c r="AC66" s="14">
        <f>[2]EUCAM_output!$AL63</f>
        <v>1520.280075219219</v>
      </c>
      <c r="AD66" s="13">
        <f>[2]EUCAM_output!$T63*10^9</f>
        <v>1381072280116.7798</v>
      </c>
      <c r="AE66" s="28"/>
      <c r="AF66" s="30"/>
      <c r="AG66" s="19"/>
      <c r="AH66" s="33">
        <f ca="1">(1-AM66)*AH65+0*AI66+0.2*(1-AM66)^2*AI65+0.2*(1-AM66)^3*AI64+0.15*(1-AM66)^3*AI63+0.1*(1-AM66)^4*AI62+0.075*(1-AM66)^5*AI61 + 0.075*(1-AM66)^6*AI60 + 0.05*(1-AM66)^7*AI59 + 0.05*(1-AM66)^8*AI58 + 0.05*(1-AM66)^9*AI57 + 0.05*(1-AM66)^10*AI56</f>
        <v>166176817873.98447</v>
      </c>
      <c r="AI66" s="31">
        <f t="shared" ca="1" si="5"/>
        <v>16517536603.073019</v>
      </c>
      <c r="AJ66" s="32">
        <v>15495180000</v>
      </c>
      <c r="AK66" s="31">
        <f t="shared" si="6"/>
        <v>12485801648.556784</v>
      </c>
      <c r="AL66" s="19"/>
      <c r="AM66" s="19">
        <f t="shared" ca="1" si="0"/>
        <v>6.516644757419901E-2</v>
      </c>
      <c r="AN66" s="33">
        <f ca="1">AN65+AP66-AR65</f>
        <v>1231714600171.1602</v>
      </c>
      <c r="AO66" s="32">
        <v>100388100000</v>
      </c>
      <c r="AP66" s="31">
        <f t="shared" si="1"/>
        <v>80891341983.47377</v>
      </c>
      <c r="AQ66" s="32">
        <v>103579300000</v>
      </c>
      <c r="AR66" s="31">
        <f t="shared" si="2"/>
        <v>70976965140.622665</v>
      </c>
      <c r="AS66" s="19">
        <f t="shared" ca="1" si="11"/>
        <v>5.7624522053046738E-2</v>
      </c>
      <c r="AT66" s="19">
        <f t="shared" si="8"/>
        <v>19.347380010704292</v>
      </c>
      <c r="BB66" s="13">
        <v>413526482777.96899</v>
      </c>
      <c r="BC66" s="13">
        <f>[2]EUCAM_output!$AG63*10^9</f>
        <v>513196306154.05505</v>
      </c>
      <c r="BD66" s="19">
        <f t="shared" si="21"/>
        <v>-1.0938153501041481</v>
      </c>
      <c r="BN66" s="31">
        <f t="shared" ca="1" si="16"/>
        <v>-12494976999.999969</v>
      </c>
      <c r="BO66" s="48" cm="1">
        <f t="array" aca="1" ref="BO66" ca="1">INDEX([1]Sheet1!$C$6:$CY$72,MATCH($A66,[1]Sheet1!$A$6:$A$72,0),MATCH(MID(CELL("filename",A65),FIND("]",CELL("filename",A65))+1,255) &amp; BO$1,[1]Sheet1!$C$1:$CY$1 &amp; [1]Sheet1!$C$3:$CY$3,0))</f>
        <v>-2.4347349999999999</v>
      </c>
      <c r="BP66" s="32" cm="1">
        <f t="array" aca="1" ref="BP66" ca="1">INDEX([1]Sheet1!$C$6:$CY$72,MATCH($A66,[1]Sheet1!$A$6:$A$72,0),MATCH(MID(CELL("filename",B65),FIND("]",CELL("filename",B65))+1,255) &amp; BP$1,[1]Sheet1!$C$1:$CY$1 &amp; [1]Sheet1!$C$3:$CY$3,0))</f>
        <v>267231800000.00003</v>
      </c>
      <c r="BQ66" s="32" cm="1">
        <f t="array" aca="1" ref="BQ66" ca="1">INDEX([1]Sheet1!$C$6:$CY$72,MATCH($A66,[1]Sheet1!$A$6:$A$72,0),MATCH(MID(CELL("filename",C65),FIND("]",CELL("filename",C65))+1,255) &amp; BQ$1,[1]Sheet1!$C$1:$CY$1 &amp; [1]Sheet1!$C$3:$CY$3,0))</f>
        <v>72145620000</v>
      </c>
      <c r="BR66" s="25"/>
      <c r="BS66" s="25"/>
      <c r="BT66" s="25"/>
      <c r="BU66" s="19"/>
      <c r="BV66" s="19"/>
      <c r="BW66" s="32" cm="1">
        <f t="array" aca="1" ref="BW66" ca="1">INDEX([1]Sheet1!$C$6:$CY$72,MATCH($A66,[1]Sheet1!$A$6:$A$72,0),MATCH(MID(CELL("filename",F65),FIND("]",CELL("filename",F65))+1,255) &amp; BW$1,[1]Sheet1!$C$1:$CY$1 &amp; [1]Sheet1!$C$3:$CY$3,0))</f>
        <v>75629140000</v>
      </c>
      <c r="BX66" s="32" cm="1">
        <f t="array" aca="1" ref="BX66" ca="1">INDEX([1]Sheet1!$C$6:$CY$72,MATCH($A66,[1]Sheet1!$A$6:$A$72,0),MATCH(MID(CELL("filename",G65),FIND("]",CELL("filename",G65))+1,255) &amp; BX$1,[1]Sheet1!$C$1:$CY$1 &amp; [1]Sheet1!$C$3:$CY$3,0))</f>
        <v>84108050000</v>
      </c>
      <c r="BY66" s="39"/>
      <c r="BZ66" s="39"/>
      <c r="CA66" s="19"/>
      <c r="CB66" s="19"/>
      <c r="CC66" s="32" cm="1">
        <f t="array" aca="1" ref="CC66" ca="1">INDEX([1]Sheet1!$C$6:$CY$72,MATCH($A66,[1]Sheet1!$A$6:$A$72,0),MATCH(MID(CELL("filename",J65),FIND("]",CELL("filename",J65))+1,255) &amp; CC$1,[1]Sheet1!$C$1:$CY$1 &amp; [1]Sheet1!$C$3:$CY$3,0))</f>
        <v>1717054000</v>
      </c>
      <c r="CD66" s="31">
        <f t="shared" ca="1" si="19"/>
        <v>33631936000.000031</v>
      </c>
      <c r="CE66" s="32" cm="1">
        <f t="array" aca="1" ref="CE66" ca="1">INDEX([1]Sheet1!$C$6:$CY$72,MATCH($A66,[1]Sheet1!$A$6:$A$72,0),MATCH(MID(CELL("filename",L65),FIND("]",CELL("filename",L65))+1,255) &amp; CE$1,[1]Sheet1!$C$1:$CY$1 &amp; [1]Sheet1!$C$3:$CY$3,0))</f>
        <v>288943100000</v>
      </c>
      <c r="CF66" s="31">
        <f t="shared" ca="1" si="12"/>
        <v>279726777000</v>
      </c>
      <c r="CG66" s="32" cm="1">
        <f t="array" aca="1" ref="CG66" ca="1">INDEX([1]Sheet1!$C$6:$CY$72,MATCH($A66,[1]Sheet1!$A$6:$A$72,0),MATCH(MID(CELL("filename",N65),FIND("]",CELL("filename",N65))+1,255) &amp; CG$1,[1]Sheet1!$C$1:$CY$1 &amp; [1]Sheet1!$C$3:$CY$3,0))</f>
        <v>113889600000</v>
      </c>
      <c r="CH66" s="32" cm="1">
        <f t="array" aca="1" ref="CH66" ca="1">INDEX([1]Sheet1!$C$6:$CY$72,MATCH($A66,[1]Sheet1!$A$6:$A$72,0),MATCH(MID(CELL("filename",O65),FIND("]",CELL("filename",O65))+1,255) &amp; CH$1,[1]Sheet1!$C$1:$CY$1 &amp; [1]Sheet1!$C$3:$CY$3,0))</f>
        <v>20498660000</v>
      </c>
      <c r="CI66" s="32" cm="1">
        <f t="array" aca="1" ref="CI66" ca="1">INDEX([1]Sheet1!$C$6:$CY$72,MATCH($A66,[1]Sheet1!$A$6:$A$72,0),MATCH(MID(CELL("filename",P65),FIND("]",CELL("filename",P65))+1,255) &amp; CI$1,[1]Sheet1!$C$1:$CY$1 &amp; [1]Sheet1!$C$3:$CY$3,0))</f>
        <v>8728280000</v>
      </c>
      <c r="CJ66" s="32" cm="1">
        <f t="array" aca="1" ref="CJ66" ca="1">INDEX([1]Sheet1!$C$6:$CY$72,MATCH($A66,[1]Sheet1!$A$6:$A$72,0),MATCH(MID(CELL("filename",R65),FIND("]",CELL("filename",R65))+1,255) &amp; CJ$1,[1]Sheet1!$C$1:$CY$1 &amp; [1]Sheet1!$C$3:$CY$3,0))</f>
        <v>106780400000</v>
      </c>
      <c r="CK66" s="32" cm="1">
        <f t="array" aca="1" ref="CK66" ca="1">INDEX([1]Sheet1!$C$6:$CY$72,MATCH($A66,[1]Sheet1!$A$6:$A$72,0),MATCH(MID(CELL("filename",S65),FIND("]",CELL("filename",S65))+1,255) &amp; CK$1,[1]Sheet1!$C$1:$CY$1 &amp; [1]Sheet1!$C$3:$CY$3,0))</f>
        <v>9216323000</v>
      </c>
      <c r="CL66" s="31">
        <f t="shared" ca="1" si="13"/>
        <v>29829837000</v>
      </c>
      <c r="CM66" s="88">
        <f t="shared" ca="1" si="29"/>
        <v>11.098005878967108</v>
      </c>
      <c r="CN66" s="88">
        <f t="shared" ca="1" si="29"/>
        <v>3.121683116608339</v>
      </c>
      <c r="CO66" s="88">
        <f t="shared" ca="1" si="29"/>
        <v>14.009598123849521</v>
      </c>
      <c r="CP66" s="88">
        <f t="shared" ca="1" si="29"/>
        <v>8.6180225118194027</v>
      </c>
      <c r="CQ66" s="88">
        <f t="shared" ca="1" si="29"/>
        <v>7.5284387048236505</v>
      </c>
      <c r="CR66" s="88">
        <f t="shared" ca="1" si="29"/>
        <v>0.3217840986043608</v>
      </c>
      <c r="CS66" s="88">
        <f t="shared" ca="1" si="29"/>
        <v>6.9252633679134492</v>
      </c>
      <c r="CT66" s="88">
        <f t="shared" ca="1" si="29"/>
        <v>21.87121050992549</v>
      </c>
      <c r="CU66" s="88">
        <f t="shared" ca="1" si="29"/>
        <v>3.8183345229181991</v>
      </c>
      <c r="CV66" s="88">
        <f t="shared" ca="1" si="29"/>
        <v>1.9571663617910786</v>
      </c>
      <c r="CW66" s="88">
        <f t="shared" ca="1" si="29"/>
        <v>19.929794848531955</v>
      </c>
      <c r="CX66" s="88">
        <f t="shared" ca="1" si="29"/>
        <v>6.5279368701530265</v>
      </c>
      <c r="CY66" s="88">
        <f t="shared" ca="1" si="29"/>
        <v>-7.2846015896590094E-2</v>
      </c>
      <c r="CZ66" s="88">
        <f t="shared" ca="1" si="28"/>
        <v>-6.0761856633644896E-2</v>
      </c>
      <c r="DA66" s="88">
        <f t="shared" ca="1" si="28"/>
        <v>0</v>
      </c>
      <c r="DB66" s="88">
        <f t="shared" ca="1" si="28"/>
        <v>2.9488670698658355E-2</v>
      </c>
      <c r="DC66" s="88">
        <f t="shared" ca="1" si="28"/>
        <v>2.5748978446030767E-2</v>
      </c>
      <c r="DD66" s="88">
        <f t="shared" ca="1" si="28"/>
        <v>1.1767759685751378E-3</v>
      </c>
      <c r="DE66" s="88">
        <f t="shared" ca="1" si="28"/>
        <v>7.1193447416970729E-2</v>
      </c>
      <c r="DF66" s="88">
        <f t="shared" ca="1" si="28"/>
        <v>-0.2408463835858593</v>
      </c>
      <c r="DG66" s="88">
        <f t="shared" ca="1" si="28"/>
        <v>-4.3270331683684292E-2</v>
      </c>
      <c r="DH66" s="88">
        <f t="shared" ca="1" si="28"/>
        <v>-2.6454298281348865E-2</v>
      </c>
      <c r="DI66" s="88">
        <f t="shared" ca="1" si="28"/>
        <v>-0.19462751422118035</v>
      </c>
      <c r="DJ66" s="88">
        <f t="shared" ca="1" si="28"/>
        <v>-7.1801472227927127E-2</v>
      </c>
      <c r="DK66" s="31">
        <f t="shared" ca="1" si="20"/>
        <v>440139219598.88226</v>
      </c>
      <c r="DL66" s="48" cm="1">
        <f t="array" aca="1" ref="DL66" ca="1">INDEX([1]Sheet1!$C$6:$CY$72,MATCH($A66,[1]Sheet1!$A$6:$A$72,0),MATCH(MID(CELL("filename",AT65),FIND("]",CELL("filename",AT65))+1,255) &amp; DL$1,[1]Sheet1!$C$1:$CY$1 &amp; [1]Sheet1!$C$3:$CY$3,0))</f>
        <v>85.764300000000006</v>
      </c>
      <c r="DM66" s="39"/>
      <c r="DN66" s="39"/>
      <c r="DO66" s="17">
        <f t="shared" ref="DO66:DO85" si="31">DO65</f>
        <v>0.99857915261676999</v>
      </c>
      <c r="DP66" s="17">
        <f t="shared" ref="DP66:DP85" si="32">DP65</f>
        <v>1.4208473832300061E-3</v>
      </c>
      <c r="DQ66" s="48">
        <v>1.1346799999999999</v>
      </c>
      <c r="DR66" s="48" cm="1">
        <f t="array" aca="1" ref="DR66" ca="1">INDEX([1]Sheet1!$C$6:$CY$72,MATCH($A66,[1]Sheet1!$A$6:$A$72,0),MATCH(MID(CELL("filename",AZ65),FIND("]",CELL("filename",AZ65))+1,255) &amp; DR$1,[1]Sheet1!$C$1:$CY$1 &amp; [1]Sheet1!$C$3:$CY$3,0))</f>
        <v>510000000</v>
      </c>
      <c r="DS66" s="48" cm="1">
        <f t="array" aca="1" ref="DS66" ca="1">INDEX([1]Sheet1!$C$6:$CY$72,MATCH($A66,[1]Sheet1!$A$6:$A$72,0),MATCH(MID(CELL("filename",BA65),FIND("]",CELL("filename",BA65))+1,255) &amp; DS$1,[1]Sheet1!$C$1:$CY$1 &amp; [1]Sheet1!$C$3:$CY$3,0))</f>
        <v>2.2053129999999999</v>
      </c>
      <c r="DT66" s="39"/>
      <c r="DU66" s="48" cm="1">
        <f t="array" aca="1" ref="DU66" ca="1">INDEX([1]Sheet1!$C$6:$CY$72,MATCH($A66,[1]Sheet1!$A$6:$A$72,0),MATCH(MID(CELL("filename",BC65),FIND("]",CELL("filename",BC65))+1,255) &amp; DU$1,[1]Sheet1!$C$1:$CY$1 &amp; [1]Sheet1!$C$3:$CY$3,0))</f>
        <v>0</v>
      </c>
      <c r="DV66" s="17">
        <v>0.5</v>
      </c>
      <c r="DW66" s="14">
        <f>Euro_Area_Data!V63*10^9</f>
        <v>13237583145662.699</v>
      </c>
      <c r="DX66" s="17">
        <v>1</v>
      </c>
      <c r="DY66" s="17">
        <v>0.5</v>
      </c>
      <c r="DZ66" s="48" cm="1">
        <f t="array" aca="1" ref="DZ66" ca="1">INDEX([1]Sheet1!$C$6:$CY$72,MATCH($A66,[1]Sheet1!$A$6:$A$72,0),MATCH(MID(CELL("filename",BH65),FIND("]",CELL("filename",BH65))+1,255) &amp; DZ$1,[1]Sheet1!$C$1:$CY$1 &amp; [1]Sheet1!$C$3:$CY$3,0))</f>
        <v>0</v>
      </c>
      <c r="EA66" s="17">
        <v>2</v>
      </c>
      <c r="EB66" s="14">
        <f>SUMPRODUCT(Euro_Area_Data!C63:U63,Euro_Area_Data!Z63:AR63)/SUM(Euro_Area_Data!C63:U63)</f>
        <v>1.2232109675780332</v>
      </c>
      <c r="EC66" s="14">
        <f t="shared" si="22"/>
        <v>2.0104190269517521</v>
      </c>
      <c r="ED66" s="14">
        <f>SUMPRODUCT(Euro_Area_Data!C63:U63,Euro_Area_Data!AW63:BO63)/SUM(Euro_Area_Data!C63:U63)</f>
        <v>-0.19718320093289421</v>
      </c>
      <c r="EE66">
        <v>-5</v>
      </c>
      <c r="EF66" s="17">
        <f t="shared" ref="EF66:EF85" si="33">EF65</f>
        <v>3.1791984210525999</v>
      </c>
      <c r="EG66" s="17">
        <f t="shared" ref="EG66:EG85" si="34">EG65</f>
        <v>3.9130147368421002</v>
      </c>
      <c r="EH66" s="43">
        <v>0.75</v>
      </c>
      <c r="EI66" s="43">
        <v>0.05</v>
      </c>
      <c r="EJ66" s="43">
        <v>60</v>
      </c>
      <c r="EK66" s="14">
        <f t="shared" si="7"/>
        <v>2.2034165444494183</v>
      </c>
      <c r="EN66" s="14">
        <f>[2]EUCAM_output!$AE63</f>
        <v>1.2410240396371399</v>
      </c>
    </row>
    <row r="67" spans="1:144" x14ac:dyDescent="0.3">
      <c r="A67" s="10">
        <v>2027</v>
      </c>
      <c r="B67" s="13">
        <f>[2]EUCAM_output!$E64*10^9</f>
        <v>420989627586.54437</v>
      </c>
      <c r="H67" s="14"/>
      <c r="I67" s="13">
        <f>[2]EUCAM_output!$W64*10^3</f>
        <v>6976603.4411521535</v>
      </c>
      <c r="J67" s="13">
        <v>7049453</v>
      </c>
      <c r="K67" s="31">
        <f t="shared" si="4"/>
        <v>6976603.4411521535</v>
      </c>
      <c r="L67" s="14">
        <f>[2]EUCAM_output!$G64</f>
        <v>72.387522359321238</v>
      </c>
      <c r="M67">
        <f t="shared" si="30"/>
        <v>5050190.3758851904</v>
      </c>
      <c r="O67" s="14">
        <f>[2]EUCAM_output!$H64</f>
        <v>72.456592965496981</v>
      </c>
      <c r="P67" s="28" cm="1">
        <f t="array" aca="1" ref="P67" ca="1">INDEX([7]CSMDPART2023!$C$2:$BK$29, MATCH(MID(CELL("filename",A66),FIND("]",CELL("filename",A66))+1,255),[7]CSMDPART2023!A$2:A$29,0), MATCH(A67,[7]CSMDPART2023!C$1:BK$1,0))</f>
        <v>-2.9100159019417315E-3</v>
      </c>
      <c r="Q67" s="19">
        <f t="shared" ca="1" si="26"/>
        <v>73.243227407168149</v>
      </c>
      <c r="R67" s="14">
        <f>[2]EUCAM_output!$L64</f>
        <v>5.0232938333333328</v>
      </c>
      <c r="U67" s="14">
        <f>[2]EUCAM_output!$K64</f>
        <v>4.7636184999999998</v>
      </c>
      <c r="V67" s="14">
        <v>4.7261290000000002</v>
      </c>
      <c r="W67" s="14"/>
      <c r="X67" s="14"/>
      <c r="Y67" s="14"/>
      <c r="Z67" s="14"/>
      <c r="AC67" s="14">
        <f>[2]EUCAM_output!$AL64</f>
        <v>1515.2357697202581</v>
      </c>
      <c r="AD67" s="13">
        <f>[2]EUCAM_output!$T64*10^9</f>
        <v>1393037576769.937</v>
      </c>
      <c r="AE67" s="28"/>
      <c r="AF67" s="30"/>
      <c r="AG67" s="19"/>
      <c r="AH67" s="17"/>
      <c r="AI67" s="19"/>
      <c r="AJ67" s="23"/>
      <c r="AK67" s="19"/>
      <c r="AL67" s="19"/>
      <c r="AM67" s="19">
        <f t="shared" ref="AM67:AM85" ca="1" si="35">AVERAGE($AL$35:$AL$63)</f>
        <v>6.516644757419901E-2</v>
      </c>
      <c r="AN67" s="33"/>
      <c r="AO67" s="23"/>
      <c r="AP67" s="19"/>
      <c r="AQ67" s="32">
        <v>104791300000</v>
      </c>
      <c r="AR67" s="19"/>
      <c r="AS67" s="17">
        <f ca="1">AS66</f>
        <v>5.7624522053046738E-2</v>
      </c>
      <c r="AT67" s="19"/>
      <c r="BB67" s="13">
        <v>417919728140.61908</v>
      </c>
      <c r="BC67" s="13"/>
      <c r="BD67" s="19">
        <f t="shared" si="21"/>
        <v>-0.72921023340277014</v>
      </c>
      <c r="BO67" s="32"/>
      <c r="BP67" s="32"/>
      <c r="BQ67" s="32"/>
      <c r="BW67" s="32"/>
      <c r="BX67" s="32"/>
      <c r="BY67" s="25"/>
      <c r="BZ67" s="25"/>
      <c r="CA67" s="19"/>
      <c r="CB67" s="19"/>
      <c r="CC67" s="32"/>
      <c r="CE67" s="32"/>
      <c r="CG67" s="32"/>
      <c r="CH67" s="32"/>
      <c r="CI67" s="32"/>
      <c r="CJ67" s="32"/>
      <c r="CK67" s="32"/>
      <c r="CM67" s="88">
        <f t="shared" ca="1" si="29"/>
        <v>11.098005878967108</v>
      </c>
      <c r="CN67" s="88">
        <f t="shared" ca="1" si="29"/>
        <v>3.121683116608339</v>
      </c>
      <c r="CO67" s="88">
        <f t="shared" ca="1" si="29"/>
        <v>14.009598123849521</v>
      </c>
      <c r="CP67" s="88">
        <f t="shared" ca="1" si="29"/>
        <v>8.6180225118194027</v>
      </c>
      <c r="CQ67" s="88">
        <f t="shared" ca="1" si="29"/>
        <v>7.5284387048236505</v>
      </c>
      <c r="CR67" s="88">
        <f t="shared" ca="1" si="29"/>
        <v>0.3217840986043608</v>
      </c>
      <c r="CS67" s="88">
        <f t="shared" ca="1" si="29"/>
        <v>6.9252633679134492</v>
      </c>
      <c r="CT67" s="88">
        <f t="shared" ca="1" si="29"/>
        <v>21.87121050992549</v>
      </c>
      <c r="CU67" s="88">
        <f t="shared" ca="1" si="29"/>
        <v>3.8183345229181991</v>
      </c>
      <c r="CV67" s="88">
        <f t="shared" ca="1" si="29"/>
        <v>1.9571663617910786</v>
      </c>
      <c r="CW67" s="88">
        <f t="shared" ca="1" si="29"/>
        <v>19.929794848531955</v>
      </c>
      <c r="CX67" s="88">
        <f t="shared" ca="1" si="29"/>
        <v>6.5279368701530265</v>
      </c>
      <c r="CY67" s="88">
        <f t="shared" ca="1" si="29"/>
        <v>-7.2846015896590094E-2</v>
      </c>
      <c r="CZ67" s="88">
        <f t="shared" ca="1" si="28"/>
        <v>-6.0761856633644896E-2</v>
      </c>
      <c r="DA67" s="88">
        <f t="shared" ca="1" si="28"/>
        <v>0</v>
      </c>
      <c r="DB67" s="88">
        <f t="shared" ca="1" si="28"/>
        <v>2.9488670698658355E-2</v>
      </c>
      <c r="DC67" s="88">
        <f t="shared" ca="1" si="28"/>
        <v>2.5748978446030767E-2</v>
      </c>
      <c r="DD67" s="88">
        <f t="shared" ca="1" si="28"/>
        <v>1.1767759685751378E-3</v>
      </c>
      <c r="DE67" s="88">
        <f t="shared" ca="1" si="28"/>
        <v>7.1193447416970729E-2</v>
      </c>
      <c r="DF67" s="88">
        <f t="shared" ca="1" si="28"/>
        <v>-0.2408463835858593</v>
      </c>
      <c r="DG67" s="88">
        <f t="shared" ca="1" si="28"/>
        <v>-4.3270331683684292E-2</v>
      </c>
      <c r="DH67" s="88">
        <f t="shared" ca="1" si="28"/>
        <v>-2.6454298281348865E-2</v>
      </c>
      <c r="DI67" s="88">
        <f t="shared" ca="1" si="28"/>
        <v>-0.19462751422118035</v>
      </c>
      <c r="DJ67" s="88">
        <f t="shared" ca="1" si="28"/>
        <v>-7.1801472227927127E-2</v>
      </c>
      <c r="DL67" s="32"/>
      <c r="DO67" s="17">
        <f t="shared" si="31"/>
        <v>0.99857915261676999</v>
      </c>
      <c r="DP67" s="17">
        <f t="shared" si="32"/>
        <v>1.4208473832300061E-3</v>
      </c>
      <c r="DQ67" s="50">
        <f>DQ66</f>
        <v>1.1346799999999999</v>
      </c>
      <c r="DR67" s="32"/>
      <c r="DS67" s="32"/>
      <c r="DU67" s="32"/>
      <c r="DV67" s="17">
        <v>0.5</v>
      </c>
      <c r="DW67" s="14">
        <f>Euro_Area_Data!V64*10^9</f>
        <v>13379908928220.672</v>
      </c>
      <c r="DX67" s="17">
        <v>1</v>
      </c>
      <c r="DY67" s="17">
        <v>0.5</v>
      </c>
      <c r="DZ67" s="32"/>
      <c r="EA67" s="17">
        <v>2</v>
      </c>
      <c r="EB67" s="14"/>
      <c r="EC67" s="17">
        <f>EC66+($EC$73-$EC$66)/($A$73-$A$66)</f>
        <v>2.0314802185902305</v>
      </c>
      <c r="ED67" s="14">
        <f>SUMPRODUCT(Euro_Area_Data!C64:U64,Euro_Area_Data!AW64:BO64)/SUM(Euro_Area_Data!C64:U64)</f>
        <v>-0.13220778831952201</v>
      </c>
      <c r="EE67">
        <v>-5</v>
      </c>
      <c r="EF67" s="17">
        <f t="shared" si="33"/>
        <v>3.1791984210525999</v>
      </c>
      <c r="EG67" s="17">
        <f t="shared" si="34"/>
        <v>3.9130147368421002</v>
      </c>
      <c r="EH67" s="43">
        <v>0.75</v>
      </c>
      <c r="EI67" s="43">
        <v>0.05</v>
      </c>
      <c r="EJ67" s="43">
        <v>60</v>
      </c>
      <c r="EK67" s="14"/>
      <c r="EN67" s="14"/>
    </row>
    <row r="68" spans="1:144" x14ac:dyDescent="0.3">
      <c r="A68" s="10">
        <v>2028</v>
      </c>
      <c r="B68" s="13">
        <f>[2]EUCAM_output!$E65*10^9</f>
        <v>423791310572.96216</v>
      </c>
      <c r="H68" s="14"/>
      <c r="I68" s="13">
        <f>[2]EUCAM_output!$W65*10^3</f>
        <v>7000442.1240253616</v>
      </c>
      <c r="J68" s="13">
        <v>7074267</v>
      </c>
      <c r="K68" s="31">
        <f t="shared" si="4"/>
        <v>7000442.1240253616</v>
      </c>
      <c r="L68" s="14">
        <f>[2]EUCAM_output!$G65</f>
        <v>72.637589314028958</v>
      </c>
      <c r="M68">
        <f t="shared" si="30"/>
        <v>5084952.4002158279</v>
      </c>
      <c r="O68" s="14">
        <f>[2]EUCAM_output!$H65</f>
        <v>72.672124617116822</v>
      </c>
      <c r="P68" s="28" cm="1">
        <f t="array" aca="1" ref="P68" ca="1">INDEX([7]CSMDPART2023!$C$2:$BK$29, MATCH(MID(CELL("filename",A67),FIND("]",CELL("filename",A67))+1,255),[7]CSMDPART2023!A$2:A$29,0), MATCH(A68,[7]CSMDPART2023!C$1:BK$1,0))</f>
        <v>-2.3781674055037838E-3</v>
      </c>
      <c r="Q68" s="19">
        <f ca="1">Q69/(1+P69)</f>
        <v>73.06904275107452</v>
      </c>
      <c r="R68" s="14">
        <f>[2]EUCAM_output!$L65</f>
        <v>4.8934561666666667</v>
      </c>
      <c r="U68" s="14">
        <f>[2]EUCAM_output!$K65</f>
        <v>4.7636184999999998</v>
      </c>
      <c r="V68" s="14">
        <v>4.6514100000000003</v>
      </c>
      <c r="W68" s="14"/>
      <c r="X68" s="14"/>
      <c r="Y68" s="14"/>
      <c r="Z68" s="14"/>
      <c r="AC68" s="14">
        <f>[2]EUCAM_output!$AL65</f>
        <v>1509.555684266443</v>
      </c>
      <c r="AD68" s="13">
        <f>[2]EUCAM_output!$T65*10^9</f>
        <v>1405723284460.3491</v>
      </c>
      <c r="AE68" s="28"/>
      <c r="AF68" s="30"/>
      <c r="AG68" s="19"/>
      <c r="AH68" s="17"/>
      <c r="AI68" s="31"/>
      <c r="AJ68" s="23"/>
      <c r="AK68" s="19"/>
      <c r="AL68" s="19"/>
      <c r="AM68" s="19">
        <f t="shared" ca="1" si="35"/>
        <v>6.516644757419901E-2</v>
      </c>
      <c r="AN68" s="33"/>
      <c r="AO68" s="23"/>
      <c r="AP68" s="19"/>
      <c r="AQ68" s="32">
        <v>107149900000</v>
      </c>
      <c r="AR68" s="19"/>
      <c r="AS68" s="17">
        <f t="shared" ref="AS68:AS85" ca="1" si="36">AS67</f>
        <v>5.7624522053046738E-2</v>
      </c>
      <c r="AT68" s="19"/>
      <c r="BB68" s="13">
        <v>422246145770.47729</v>
      </c>
      <c r="BC68" s="13"/>
      <c r="BD68" s="19">
        <f t="shared" si="21"/>
        <v>-0.36460511670138157</v>
      </c>
      <c r="BO68" s="32"/>
      <c r="BP68" s="32"/>
      <c r="BQ68" s="32"/>
      <c r="BW68" s="32"/>
      <c r="BX68" s="32"/>
      <c r="BY68" s="25"/>
      <c r="BZ68" s="25"/>
      <c r="CA68" s="19"/>
      <c r="CB68" s="19"/>
      <c r="CC68" s="32"/>
      <c r="CE68" s="32"/>
      <c r="CG68" s="32"/>
      <c r="CH68" s="32"/>
      <c r="CI68" s="32"/>
      <c r="CJ68" s="32"/>
      <c r="CK68" s="32"/>
      <c r="CM68" s="88">
        <f t="shared" ca="1" si="29"/>
        <v>11.098005878967108</v>
      </c>
      <c r="CN68" s="88">
        <f t="shared" ca="1" si="29"/>
        <v>3.121683116608339</v>
      </c>
      <c r="CO68" s="88">
        <f t="shared" ca="1" si="29"/>
        <v>14.009598123849521</v>
      </c>
      <c r="CP68" s="88">
        <f t="shared" ca="1" si="29"/>
        <v>8.6180225118194027</v>
      </c>
      <c r="CQ68" s="88">
        <f t="shared" ca="1" si="29"/>
        <v>7.5284387048236505</v>
      </c>
      <c r="CR68" s="88">
        <f t="shared" ca="1" si="29"/>
        <v>0.3217840986043608</v>
      </c>
      <c r="CS68" s="88">
        <f t="shared" ca="1" si="29"/>
        <v>6.9252633679134492</v>
      </c>
      <c r="CT68" s="88">
        <f t="shared" ca="1" si="29"/>
        <v>21.87121050992549</v>
      </c>
      <c r="CU68" s="88">
        <f t="shared" ca="1" si="29"/>
        <v>3.8183345229181991</v>
      </c>
      <c r="CV68" s="88">
        <f t="shared" ca="1" si="29"/>
        <v>1.9571663617910786</v>
      </c>
      <c r="CW68" s="88">
        <f t="shared" ca="1" si="29"/>
        <v>19.929794848531955</v>
      </c>
      <c r="CX68" s="88">
        <f t="shared" ca="1" si="29"/>
        <v>6.5279368701530265</v>
      </c>
      <c r="CY68" s="88">
        <f t="shared" ca="1" si="29"/>
        <v>-7.2846015896590094E-2</v>
      </c>
      <c r="CZ68" s="88">
        <f t="shared" ca="1" si="28"/>
        <v>-6.0761856633644896E-2</v>
      </c>
      <c r="DA68" s="88">
        <f t="shared" ca="1" si="28"/>
        <v>0</v>
      </c>
      <c r="DB68" s="88">
        <f t="shared" ca="1" si="28"/>
        <v>2.9488670698658355E-2</v>
      </c>
      <c r="DC68" s="88">
        <f t="shared" ca="1" si="28"/>
        <v>2.5748978446030767E-2</v>
      </c>
      <c r="DD68" s="88">
        <f t="shared" ca="1" si="28"/>
        <v>1.1767759685751378E-3</v>
      </c>
      <c r="DE68" s="88">
        <f t="shared" ca="1" si="28"/>
        <v>7.1193447416970729E-2</v>
      </c>
      <c r="DF68" s="88">
        <f t="shared" ca="1" si="28"/>
        <v>-0.2408463835858593</v>
      </c>
      <c r="DG68" s="88">
        <f t="shared" ca="1" si="28"/>
        <v>-4.3270331683684292E-2</v>
      </c>
      <c r="DH68" s="88">
        <f t="shared" ca="1" si="28"/>
        <v>-2.6454298281348865E-2</v>
      </c>
      <c r="DI68" s="88">
        <f t="shared" ca="1" si="28"/>
        <v>-0.19462751422118035</v>
      </c>
      <c r="DJ68" s="88">
        <f t="shared" ca="1" si="28"/>
        <v>-7.1801472227927127E-2</v>
      </c>
      <c r="DL68" s="32"/>
      <c r="DO68" s="17">
        <f t="shared" si="31"/>
        <v>0.99857915261676999</v>
      </c>
      <c r="DP68" s="17">
        <f t="shared" si="32"/>
        <v>1.4208473832300061E-3</v>
      </c>
      <c r="DQ68" s="50">
        <f t="shared" ref="DQ68:DQ85" si="37">DQ67</f>
        <v>1.1346799999999999</v>
      </c>
      <c r="DR68" s="32"/>
      <c r="DS68" s="32"/>
      <c r="DU68" s="32"/>
      <c r="DV68" s="17">
        <v>0.5</v>
      </c>
      <c r="DW68" s="14">
        <f>Euro_Area_Data!V65*10^9</f>
        <v>13516583837643.621</v>
      </c>
      <c r="DX68" s="17">
        <v>1</v>
      </c>
      <c r="DY68" s="17">
        <v>0.5</v>
      </c>
      <c r="DZ68" s="32"/>
      <c r="EA68" s="17">
        <v>2</v>
      </c>
      <c r="EB68" s="14"/>
      <c r="EC68" s="17">
        <f t="shared" ref="EC68:EC72" si="38">EC67+($EC$73-$EC$66)/($A$73-$A$66)</f>
        <v>2.052541410228709</v>
      </c>
      <c r="ED68" s="14">
        <f>SUMPRODUCT(Euro_Area_Data!C65:U65,Euro_Area_Data!AW65:BO65)/SUM(Euro_Area_Data!C65:U65)</f>
        <v>-6.6680600857961458E-2</v>
      </c>
      <c r="EE68">
        <v>-5</v>
      </c>
      <c r="EF68" s="17">
        <f t="shared" si="33"/>
        <v>3.1791984210525999</v>
      </c>
      <c r="EG68" s="17">
        <f t="shared" si="34"/>
        <v>3.9130147368421002</v>
      </c>
      <c r="EH68" s="43">
        <v>0.75</v>
      </c>
      <c r="EI68" s="43">
        <v>0.05</v>
      </c>
      <c r="EJ68" s="43">
        <v>60</v>
      </c>
      <c r="EK68" s="14"/>
      <c r="EN68" s="14"/>
    </row>
    <row r="69" spans="1:144" x14ac:dyDescent="0.3">
      <c r="A69" s="10">
        <v>2029</v>
      </c>
      <c r="B69" s="13">
        <f>[2]EUCAM_output!$E66*10^9</f>
        <v>426863133968.64764</v>
      </c>
      <c r="H69" s="14"/>
      <c r="I69" s="13">
        <f>[2]EUCAM_output!$W66*10^3</f>
        <v>7023285.4702638937</v>
      </c>
      <c r="J69" s="13">
        <v>7097713</v>
      </c>
      <c r="K69" s="31">
        <f t="shared" si="4"/>
        <v>7023285.4702638937</v>
      </c>
      <c r="L69" s="14">
        <f>[2]EUCAM_output!$G66</f>
        <v>72.91045158837953</v>
      </c>
      <c r="M69">
        <f t="shared" si="30"/>
        <v>5120709.1527104499</v>
      </c>
      <c r="O69" s="14">
        <f>[2]EUCAM_output!$H66</f>
        <v>72.91045158837953</v>
      </c>
      <c r="P69" s="28" cm="1">
        <f t="array" aca="1" ref="P69" ca="1">INDEX([7]CSMDPART2023!$C$2:$BK$29, MATCH(MID(CELL("filename",A68),FIND("]",CELL("filename",A68))+1,255),[7]CSMDPART2023!A$2:A$29,0), MATCH(A69,[7]CSMDPART2023!C$1:BK$1,0))</f>
        <v>-2.170428908385591E-3</v>
      </c>
      <c r="Q69" s="17">
        <f>O69</f>
        <v>72.91045158837953</v>
      </c>
      <c r="R69" s="14">
        <f>[2]EUCAM_output!$L66</f>
        <v>4.7636184999999998</v>
      </c>
      <c r="U69" s="14">
        <f>[2]EUCAM_output!$K66</f>
        <v>4.7636184999999998</v>
      </c>
      <c r="V69" s="14">
        <v>4.5865869999999997</v>
      </c>
      <c r="W69" s="14"/>
      <c r="X69" s="14"/>
      <c r="Y69" s="14"/>
      <c r="Z69" s="14"/>
      <c r="AC69" s="14">
        <f>[2]EUCAM_output!$AL66</f>
        <v>1503.2274732645119</v>
      </c>
      <c r="AD69" s="13">
        <f>[2]EUCAM_output!$T66*10^9</f>
        <v>1418968975317.0159</v>
      </c>
      <c r="AE69" s="28"/>
      <c r="AF69" s="30"/>
      <c r="AG69" s="19"/>
      <c r="AH69" s="17"/>
      <c r="AI69" s="31"/>
      <c r="AJ69" s="23"/>
      <c r="AK69" s="19"/>
      <c r="AL69" s="19"/>
      <c r="AM69" s="19">
        <f t="shared" ca="1" si="35"/>
        <v>6.516644757419901E-2</v>
      </c>
      <c r="AN69" s="33"/>
      <c r="AO69" s="23"/>
      <c r="AP69" s="19"/>
      <c r="AR69" s="19"/>
      <c r="AS69" s="17">
        <f t="shared" ca="1" si="36"/>
        <v>5.7624522053046738E-2</v>
      </c>
      <c r="AT69" s="19"/>
      <c r="BB69" s="13">
        <v>426863133968.64764</v>
      </c>
      <c r="BC69" s="13"/>
      <c r="BD69" s="19">
        <f t="shared" si="21"/>
        <v>0</v>
      </c>
      <c r="BO69" s="32"/>
      <c r="BP69" s="32"/>
      <c r="BQ69" s="32"/>
      <c r="BW69" s="32"/>
      <c r="BX69" s="32"/>
      <c r="BY69" s="25"/>
      <c r="BZ69" s="25"/>
      <c r="CA69" s="19"/>
      <c r="CB69" s="19"/>
      <c r="CC69" s="32"/>
      <c r="CE69" s="32"/>
      <c r="CG69" s="32"/>
      <c r="CH69" s="32"/>
      <c r="CI69" s="32"/>
      <c r="CJ69" s="32"/>
      <c r="CK69" s="32"/>
      <c r="CM69" s="88">
        <f t="shared" ca="1" si="29"/>
        <v>11.098005878967108</v>
      </c>
      <c r="CN69" s="88">
        <f t="shared" ca="1" si="29"/>
        <v>3.121683116608339</v>
      </c>
      <c r="CO69" s="88">
        <f t="shared" ca="1" si="29"/>
        <v>14.009598123849521</v>
      </c>
      <c r="CP69" s="88">
        <f t="shared" ca="1" si="29"/>
        <v>8.6180225118194027</v>
      </c>
      <c r="CQ69" s="88">
        <f t="shared" ca="1" si="29"/>
        <v>7.5284387048236505</v>
      </c>
      <c r="CR69" s="88">
        <f t="shared" ca="1" si="29"/>
        <v>0.3217840986043608</v>
      </c>
      <c r="CS69" s="88">
        <f t="shared" ca="1" si="29"/>
        <v>6.9252633679134492</v>
      </c>
      <c r="CT69" s="88">
        <f t="shared" ca="1" si="29"/>
        <v>21.87121050992549</v>
      </c>
      <c r="CU69" s="88">
        <f t="shared" ca="1" si="29"/>
        <v>3.8183345229181991</v>
      </c>
      <c r="CV69" s="88">
        <f t="shared" ca="1" si="29"/>
        <v>1.9571663617910786</v>
      </c>
      <c r="CW69" s="88">
        <f t="shared" ca="1" si="29"/>
        <v>19.929794848531955</v>
      </c>
      <c r="CX69" s="88">
        <f t="shared" ca="1" si="29"/>
        <v>6.5279368701530265</v>
      </c>
      <c r="CY69" s="88">
        <f t="shared" ca="1" si="29"/>
        <v>-7.2846015896590094E-2</v>
      </c>
      <c r="CZ69" s="88">
        <f t="shared" ca="1" si="28"/>
        <v>-6.0761856633644896E-2</v>
      </c>
      <c r="DA69" s="88">
        <f t="shared" ca="1" si="28"/>
        <v>0</v>
      </c>
      <c r="DB69" s="88">
        <f t="shared" ca="1" si="28"/>
        <v>2.9488670698658355E-2</v>
      </c>
      <c r="DC69" s="88">
        <f t="shared" ca="1" si="28"/>
        <v>2.5748978446030767E-2</v>
      </c>
      <c r="DD69" s="88">
        <f t="shared" ca="1" si="28"/>
        <v>1.1767759685751378E-3</v>
      </c>
      <c r="DE69" s="88">
        <f t="shared" ca="1" si="28"/>
        <v>7.1193447416970729E-2</v>
      </c>
      <c r="DF69" s="88">
        <f t="shared" ca="1" si="28"/>
        <v>-0.2408463835858593</v>
      </c>
      <c r="DG69" s="88">
        <f t="shared" ca="1" si="28"/>
        <v>-4.3270331683684292E-2</v>
      </c>
      <c r="DH69" s="88">
        <f t="shared" ca="1" si="28"/>
        <v>-2.6454298281348865E-2</v>
      </c>
      <c r="DI69" s="88">
        <f t="shared" ca="1" si="28"/>
        <v>-0.19462751422118035</v>
      </c>
      <c r="DJ69" s="88">
        <f t="shared" ca="1" si="28"/>
        <v>-7.1801472227927127E-2</v>
      </c>
      <c r="DL69" s="32"/>
      <c r="DO69" s="17">
        <f t="shared" si="31"/>
        <v>0.99857915261676999</v>
      </c>
      <c r="DP69" s="17">
        <f t="shared" si="32"/>
        <v>1.4208473832300061E-3</v>
      </c>
      <c r="DQ69" s="50">
        <f t="shared" si="37"/>
        <v>1.1346799999999999</v>
      </c>
      <c r="DR69" s="32"/>
      <c r="DS69" s="32"/>
      <c r="DU69" s="32"/>
      <c r="DV69" s="17">
        <v>0.5</v>
      </c>
      <c r="DW69" s="14">
        <f>Euro_Area_Data!V66*10^9</f>
        <v>13656002020745.363</v>
      </c>
      <c r="DX69" s="17">
        <v>1</v>
      </c>
      <c r="DY69" s="17">
        <v>0.5</v>
      </c>
      <c r="DZ69" s="32"/>
      <c r="EA69" s="17">
        <v>2</v>
      </c>
      <c r="EB69" s="14"/>
      <c r="EC69" s="17">
        <f t="shared" si="38"/>
        <v>2.0736026018671874</v>
      </c>
      <c r="ED69" s="14">
        <f>SUMPRODUCT(Euro_Area_Data!C66:U66,Euro_Area_Data!AW66:BO66)/SUM(Euro_Area_Data!C66:U66)</f>
        <v>0</v>
      </c>
      <c r="EE69">
        <v>-5</v>
      </c>
      <c r="EF69" s="17">
        <f t="shared" si="33"/>
        <v>3.1791984210525999</v>
      </c>
      <c r="EG69" s="17">
        <f t="shared" si="34"/>
        <v>3.9130147368421002</v>
      </c>
      <c r="EH69" s="43">
        <v>0.75</v>
      </c>
      <c r="EI69" s="43">
        <v>0.05</v>
      </c>
      <c r="EJ69" s="43">
        <v>60</v>
      </c>
      <c r="EK69" s="14"/>
      <c r="EN69" s="14"/>
    </row>
    <row r="70" spans="1:144" x14ac:dyDescent="0.3">
      <c r="A70" s="10">
        <v>2030</v>
      </c>
      <c r="J70" s="13">
        <v>7120512</v>
      </c>
      <c r="K70" s="31">
        <f t="shared" ref="K70:K85" si="39">IF(A70&lt;2030,I70,K69*J70/J69)</f>
        <v>7045845.3970229132</v>
      </c>
      <c r="P70" s="28" cm="1">
        <f t="array" aca="1" ref="P70" ca="1">INDEX([7]CSMDPART2023!$C$2:$BK$29, MATCH(MID(CELL("filename",A69),FIND("]",CELL("filename",A69))+1,255),[7]CSMDPART2023!A$2:A$29,0), MATCH(A70,[7]CSMDPART2023!C$1:BK$1,0))</f>
        <v>-1.6464248490924982E-3</v>
      </c>
      <c r="Q70" s="19">
        <f ca="1">(1+P70)*Q69</f>
        <v>72.790410009125864</v>
      </c>
      <c r="V70" s="14">
        <v>4.5319209999999996</v>
      </c>
      <c r="AI70" s="11"/>
      <c r="AM70" s="19">
        <f t="shared" ca="1" si="35"/>
        <v>6.516644757419901E-2</v>
      </c>
      <c r="AN70" s="11"/>
      <c r="AS70" s="17">
        <f t="shared" ca="1" si="36"/>
        <v>5.7624522053046738E-2</v>
      </c>
      <c r="CM70" s="88">
        <f t="shared" ca="1" si="29"/>
        <v>11.098005878967108</v>
      </c>
      <c r="CN70" s="88">
        <f t="shared" ca="1" si="29"/>
        <v>3.121683116608339</v>
      </c>
      <c r="CO70" s="88">
        <f t="shared" ca="1" si="29"/>
        <v>14.009598123849521</v>
      </c>
      <c r="CP70" s="88">
        <f t="shared" ca="1" si="29"/>
        <v>8.6180225118194027</v>
      </c>
      <c r="CQ70" s="88">
        <f t="shared" ca="1" si="29"/>
        <v>7.5284387048236505</v>
      </c>
      <c r="CR70" s="88">
        <f t="shared" ca="1" si="29"/>
        <v>0.3217840986043608</v>
      </c>
      <c r="CS70" s="88">
        <f t="shared" ca="1" si="29"/>
        <v>6.9252633679134492</v>
      </c>
      <c r="CT70" s="88">
        <f t="shared" ca="1" si="29"/>
        <v>21.87121050992549</v>
      </c>
      <c r="CU70" s="88">
        <f t="shared" ca="1" si="29"/>
        <v>3.8183345229181991</v>
      </c>
      <c r="CV70" s="88">
        <f t="shared" ca="1" si="29"/>
        <v>1.9571663617910786</v>
      </c>
      <c r="CW70" s="88">
        <f t="shared" ca="1" si="29"/>
        <v>19.929794848531955</v>
      </c>
      <c r="CX70" s="88">
        <f t="shared" ca="1" si="29"/>
        <v>6.5279368701530265</v>
      </c>
      <c r="CY70" s="88">
        <f t="shared" ca="1" si="29"/>
        <v>-7.2846015896590094E-2</v>
      </c>
      <c r="CZ70" s="88">
        <f t="shared" ca="1" si="28"/>
        <v>-6.0761856633644896E-2</v>
      </c>
      <c r="DA70" s="88">
        <f t="shared" ca="1" si="28"/>
        <v>0</v>
      </c>
      <c r="DB70" s="88">
        <f t="shared" ca="1" si="28"/>
        <v>2.9488670698658355E-2</v>
      </c>
      <c r="DC70" s="88">
        <f t="shared" ca="1" si="28"/>
        <v>2.5748978446030767E-2</v>
      </c>
      <c r="DD70" s="88">
        <f t="shared" ca="1" si="28"/>
        <v>1.1767759685751378E-3</v>
      </c>
      <c r="DE70" s="88">
        <f t="shared" ca="1" si="28"/>
        <v>7.1193447416970729E-2</v>
      </c>
      <c r="DF70" s="88">
        <f t="shared" ca="1" si="28"/>
        <v>-0.2408463835858593</v>
      </c>
      <c r="DG70" s="88">
        <f t="shared" ca="1" si="28"/>
        <v>-4.3270331683684292E-2</v>
      </c>
      <c r="DH70" s="88">
        <f t="shared" ca="1" si="28"/>
        <v>-2.6454298281348865E-2</v>
      </c>
      <c r="DI70" s="88">
        <f t="shared" ca="1" si="28"/>
        <v>-0.19462751422118035</v>
      </c>
      <c r="DJ70" s="88">
        <f t="shared" ca="1" si="28"/>
        <v>-7.1801472227927127E-2</v>
      </c>
      <c r="DO70" s="17">
        <f t="shared" si="31"/>
        <v>0.99857915261676999</v>
      </c>
      <c r="DP70" s="17">
        <f t="shared" si="32"/>
        <v>1.4208473832300061E-3</v>
      </c>
      <c r="DQ70" s="50">
        <f t="shared" si="37"/>
        <v>1.1346799999999999</v>
      </c>
      <c r="DV70" s="17">
        <v>0.5</v>
      </c>
      <c r="DX70" s="17">
        <v>1</v>
      </c>
      <c r="DY70" s="17">
        <v>0.5</v>
      </c>
      <c r="EA70" s="17">
        <v>2</v>
      </c>
      <c r="EC70" s="17">
        <f t="shared" si="38"/>
        <v>2.0946637935056658</v>
      </c>
      <c r="ED70" s="17">
        <v>0</v>
      </c>
      <c r="EE70">
        <v>-5</v>
      </c>
      <c r="EF70" s="17">
        <f t="shared" si="33"/>
        <v>3.1791984210525999</v>
      </c>
      <c r="EG70" s="17">
        <f t="shared" si="34"/>
        <v>3.9130147368421002</v>
      </c>
      <c r="EH70" s="43">
        <v>0.75</v>
      </c>
      <c r="EI70" s="43">
        <v>0.05</v>
      </c>
      <c r="EJ70" s="43">
        <v>60</v>
      </c>
    </row>
    <row r="71" spans="1:144" x14ac:dyDescent="0.3">
      <c r="A71" s="10">
        <v>2031</v>
      </c>
      <c r="J71" s="13">
        <v>7138853</v>
      </c>
      <c r="K71" s="31">
        <f t="shared" si="39"/>
        <v>7063994.0709422603</v>
      </c>
      <c r="P71" s="28" cm="1">
        <f t="array" aca="1" ref="P71" ca="1">INDEX([7]CSMDPART2023!$C$2:$BK$29, MATCH(MID(CELL("filename",A70),FIND("]",CELL("filename",A70))+1,255),[7]CSMDPART2023!A$2:A$29,0), MATCH(A71,[7]CSMDPART2023!C$1:BK$1,0))</f>
        <v>-1.0968650203552199E-3</v>
      </c>
      <c r="Q71" s="19">
        <f ca="1">(1+P71)*Q70</f>
        <v>72.710568754569536</v>
      </c>
      <c r="V71" s="14">
        <v>4.4876709999999997</v>
      </c>
      <c r="AM71" s="19">
        <f t="shared" ca="1" si="35"/>
        <v>6.516644757419901E-2</v>
      </c>
      <c r="AN71" s="11"/>
      <c r="AS71" s="17">
        <f t="shared" ca="1" si="36"/>
        <v>5.7624522053046738E-2</v>
      </c>
      <c r="CM71" s="88">
        <f t="shared" ca="1" si="29"/>
        <v>11.098005878967108</v>
      </c>
      <c r="CN71" s="88">
        <f t="shared" ca="1" si="29"/>
        <v>3.121683116608339</v>
      </c>
      <c r="CO71" s="88">
        <f t="shared" ca="1" si="29"/>
        <v>14.009598123849521</v>
      </c>
      <c r="CP71" s="88">
        <f t="shared" ca="1" si="29"/>
        <v>8.6180225118194027</v>
      </c>
      <c r="CQ71" s="88">
        <f t="shared" ca="1" si="29"/>
        <v>7.5284387048236505</v>
      </c>
      <c r="CR71" s="88">
        <f t="shared" ca="1" si="29"/>
        <v>0.3217840986043608</v>
      </c>
      <c r="CS71" s="88">
        <f t="shared" ca="1" si="29"/>
        <v>6.9252633679134492</v>
      </c>
      <c r="CT71" s="88">
        <f t="shared" ca="1" si="29"/>
        <v>21.87121050992549</v>
      </c>
      <c r="CU71" s="88">
        <f t="shared" ca="1" si="29"/>
        <v>3.8183345229181991</v>
      </c>
      <c r="CV71" s="88">
        <f t="shared" ca="1" si="29"/>
        <v>1.9571663617910786</v>
      </c>
      <c r="CW71" s="88">
        <f t="shared" ca="1" si="29"/>
        <v>19.929794848531955</v>
      </c>
      <c r="CX71" s="88">
        <f t="shared" ca="1" si="29"/>
        <v>6.5279368701530265</v>
      </c>
      <c r="CY71" s="88">
        <f t="shared" ca="1" si="29"/>
        <v>-7.2846015896590094E-2</v>
      </c>
      <c r="CZ71" s="88">
        <f t="shared" ca="1" si="28"/>
        <v>-6.0761856633644896E-2</v>
      </c>
      <c r="DA71" s="88">
        <f t="shared" ca="1" si="28"/>
        <v>0</v>
      </c>
      <c r="DB71" s="88">
        <f t="shared" ca="1" si="28"/>
        <v>2.9488670698658355E-2</v>
      </c>
      <c r="DC71" s="88">
        <f t="shared" ca="1" si="28"/>
        <v>2.5748978446030767E-2</v>
      </c>
      <c r="DD71" s="88">
        <f t="shared" ca="1" si="28"/>
        <v>1.1767759685751378E-3</v>
      </c>
      <c r="DE71" s="88">
        <f t="shared" ca="1" si="28"/>
        <v>7.1193447416970729E-2</v>
      </c>
      <c r="DF71" s="88">
        <f t="shared" ca="1" si="28"/>
        <v>-0.2408463835858593</v>
      </c>
      <c r="DG71" s="88">
        <f t="shared" ca="1" si="28"/>
        <v>-4.3270331683684292E-2</v>
      </c>
      <c r="DH71" s="88">
        <f t="shared" ca="1" si="28"/>
        <v>-2.6454298281348865E-2</v>
      </c>
      <c r="DI71" s="88">
        <f t="shared" ca="1" si="28"/>
        <v>-0.19462751422118035</v>
      </c>
      <c r="DJ71" s="88">
        <f t="shared" ca="1" si="28"/>
        <v>-7.1801472227927127E-2</v>
      </c>
      <c r="DO71" s="17">
        <f t="shared" si="31"/>
        <v>0.99857915261676999</v>
      </c>
      <c r="DP71" s="17">
        <f t="shared" si="32"/>
        <v>1.4208473832300061E-3</v>
      </c>
      <c r="DQ71" s="50">
        <f t="shared" si="37"/>
        <v>1.1346799999999999</v>
      </c>
      <c r="DV71" s="17">
        <v>0.5</v>
      </c>
      <c r="DX71" s="17">
        <v>1</v>
      </c>
      <c r="DY71" s="17">
        <v>0.5</v>
      </c>
      <c r="EA71" s="17">
        <v>2</v>
      </c>
      <c r="EC71" s="17">
        <f t="shared" si="38"/>
        <v>2.1157249851441442</v>
      </c>
      <c r="ED71" s="17">
        <v>0</v>
      </c>
      <c r="EE71">
        <v>-5</v>
      </c>
      <c r="EF71" s="17">
        <f t="shared" si="33"/>
        <v>3.1791984210525999</v>
      </c>
      <c r="EG71" s="17">
        <f t="shared" si="34"/>
        <v>3.9130147368421002</v>
      </c>
      <c r="EH71" s="43">
        <v>0.75</v>
      </c>
      <c r="EI71" s="43">
        <v>0.05</v>
      </c>
      <c r="EJ71" s="43">
        <v>60</v>
      </c>
    </row>
    <row r="72" spans="1:144" x14ac:dyDescent="0.3">
      <c r="A72" s="10">
        <v>2032</v>
      </c>
      <c r="J72" s="13">
        <v>7153625</v>
      </c>
      <c r="K72" s="31">
        <f t="shared" si="39"/>
        <v>7078611.1698538028</v>
      </c>
      <c r="P72" s="28" cm="1">
        <f t="array" aca="1" ref="P72" ca="1">INDEX([7]CSMDPART2023!$C$2:$BK$29, MATCH(MID(CELL("filename",A71),FIND("]",CELL("filename",A71))+1,255),[7]CSMDPART2023!A$2:A$29,0), MATCH(A72,[7]CSMDPART2023!C$1:BK$1,0))</f>
        <v>-4.9938649784708744E-4</v>
      </c>
      <c r="Q72" s="19">
        <f t="shared" ref="Q72:Q85" ca="1" si="40">(1+P72)*Q71</f>
        <v>72.674258078282719</v>
      </c>
      <c r="V72" s="14">
        <v>4.4540940000000004</v>
      </c>
      <c r="AM72" s="19">
        <f t="shared" ca="1" si="35"/>
        <v>6.516644757419901E-2</v>
      </c>
      <c r="AN72" s="11"/>
      <c r="AS72" s="17">
        <f t="shared" ca="1" si="36"/>
        <v>5.7624522053046738E-2</v>
      </c>
      <c r="CM72" s="88">
        <f t="shared" ca="1" si="29"/>
        <v>11.098005878967108</v>
      </c>
      <c r="CN72" s="88">
        <f t="shared" ca="1" si="29"/>
        <v>3.121683116608339</v>
      </c>
      <c r="CO72" s="88">
        <f t="shared" ca="1" si="29"/>
        <v>14.009598123849521</v>
      </c>
      <c r="CP72" s="88">
        <f t="shared" ca="1" si="29"/>
        <v>8.6180225118194027</v>
      </c>
      <c r="CQ72" s="88">
        <f t="shared" ca="1" si="29"/>
        <v>7.5284387048236505</v>
      </c>
      <c r="CR72" s="88">
        <f t="shared" ca="1" si="29"/>
        <v>0.3217840986043608</v>
      </c>
      <c r="CS72" s="88">
        <f t="shared" ca="1" si="29"/>
        <v>6.9252633679134492</v>
      </c>
      <c r="CT72" s="88">
        <f t="shared" ca="1" si="29"/>
        <v>21.87121050992549</v>
      </c>
      <c r="CU72" s="88">
        <f t="shared" ca="1" si="29"/>
        <v>3.8183345229181991</v>
      </c>
      <c r="CV72" s="88">
        <f t="shared" ca="1" si="29"/>
        <v>1.9571663617910786</v>
      </c>
      <c r="CW72" s="88">
        <f t="shared" ca="1" si="29"/>
        <v>19.929794848531955</v>
      </c>
      <c r="CX72" s="88">
        <f t="shared" ca="1" si="29"/>
        <v>6.5279368701530265</v>
      </c>
      <c r="CY72" s="88">
        <f t="shared" ca="1" si="29"/>
        <v>-7.2846015896590094E-2</v>
      </c>
      <c r="CZ72" s="88">
        <f t="shared" ca="1" si="28"/>
        <v>-6.0761856633644896E-2</v>
      </c>
      <c r="DA72" s="88">
        <f t="shared" ca="1" si="28"/>
        <v>0</v>
      </c>
      <c r="DB72" s="88">
        <f t="shared" ca="1" si="28"/>
        <v>2.9488670698658355E-2</v>
      </c>
      <c r="DC72" s="88">
        <f t="shared" ca="1" si="28"/>
        <v>2.5748978446030767E-2</v>
      </c>
      <c r="DD72" s="88">
        <f t="shared" ca="1" si="28"/>
        <v>1.1767759685751378E-3</v>
      </c>
      <c r="DE72" s="88">
        <f t="shared" ca="1" si="28"/>
        <v>7.1193447416970729E-2</v>
      </c>
      <c r="DF72" s="88">
        <f t="shared" ca="1" si="28"/>
        <v>-0.2408463835858593</v>
      </c>
      <c r="DG72" s="88">
        <f t="shared" ca="1" si="28"/>
        <v>-4.3270331683684292E-2</v>
      </c>
      <c r="DH72" s="88">
        <f t="shared" ca="1" si="28"/>
        <v>-2.6454298281348865E-2</v>
      </c>
      <c r="DI72" s="88">
        <f t="shared" ca="1" si="28"/>
        <v>-0.19462751422118035</v>
      </c>
      <c r="DJ72" s="88">
        <f t="shared" ca="1" si="28"/>
        <v>-7.1801472227927127E-2</v>
      </c>
      <c r="DO72" s="17">
        <f t="shared" si="31"/>
        <v>0.99857915261676999</v>
      </c>
      <c r="DP72" s="17">
        <f t="shared" si="32"/>
        <v>1.4208473832300061E-3</v>
      </c>
      <c r="DQ72" s="50">
        <f t="shared" si="37"/>
        <v>1.1346799999999999</v>
      </c>
      <c r="DV72" s="17">
        <v>0.5</v>
      </c>
      <c r="DX72" s="17">
        <v>1</v>
      </c>
      <c r="DY72" s="17">
        <v>0.5</v>
      </c>
      <c r="EA72" s="17">
        <v>2</v>
      </c>
      <c r="EC72" s="17">
        <f t="shared" si="38"/>
        <v>2.1367861767826226</v>
      </c>
      <c r="ED72" s="17">
        <v>0</v>
      </c>
      <c r="EE72">
        <v>-5</v>
      </c>
      <c r="EF72" s="17">
        <f t="shared" si="33"/>
        <v>3.1791984210525999</v>
      </c>
      <c r="EG72" s="17">
        <f t="shared" si="34"/>
        <v>3.9130147368421002</v>
      </c>
      <c r="EH72" s="43">
        <v>0.75</v>
      </c>
      <c r="EI72" s="43">
        <v>0.05</v>
      </c>
      <c r="EJ72" s="43">
        <v>60</v>
      </c>
    </row>
    <row r="73" spans="1:144" x14ac:dyDescent="0.3">
      <c r="A73" s="10">
        <v>2033</v>
      </c>
      <c r="J73" s="13">
        <v>7166218</v>
      </c>
      <c r="K73" s="31">
        <f t="shared" si="39"/>
        <v>7091072.1180390883</v>
      </c>
      <c r="P73" s="28" cm="1">
        <f t="array" aca="1" ref="P73" ca="1">INDEX([7]CSMDPART2023!$C$2:$BK$29, MATCH(MID(CELL("filename",A72),FIND("]",CELL("filename",A72))+1,255),[7]CSMDPART2023!A$2:A$29,0), MATCH(A73,[7]CSMDPART2023!C$1:BK$1,0))</f>
        <v>2.4052900506021935E-4</v>
      </c>
      <c r="Q73" s="19">
        <f t="shared" ca="1" si="40"/>
        <v>72.691738345271773</v>
      </c>
      <c r="V73" s="14">
        <v>4.431451</v>
      </c>
      <c r="AM73" s="19">
        <f t="shared" ca="1" si="35"/>
        <v>6.516644757419901E-2</v>
      </c>
      <c r="AN73" s="11"/>
      <c r="AS73" s="17">
        <f t="shared" ca="1" si="36"/>
        <v>5.7624522053046738E-2</v>
      </c>
      <c r="CM73" s="88">
        <f t="shared" ca="1" si="29"/>
        <v>11.098005878967108</v>
      </c>
      <c r="CN73" s="88">
        <f t="shared" ca="1" si="29"/>
        <v>3.121683116608339</v>
      </c>
      <c r="CO73" s="88">
        <f t="shared" ca="1" si="29"/>
        <v>14.009598123849521</v>
      </c>
      <c r="CP73" s="88">
        <f t="shared" ca="1" si="29"/>
        <v>8.6180225118194027</v>
      </c>
      <c r="CQ73" s="88">
        <f t="shared" ca="1" si="29"/>
        <v>7.5284387048236505</v>
      </c>
      <c r="CR73" s="88">
        <f t="shared" ca="1" si="29"/>
        <v>0.3217840986043608</v>
      </c>
      <c r="CS73" s="88">
        <f t="shared" ca="1" si="29"/>
        <v>6.9252633679134492</v>
      </c>
      <c r="CT73" s="88">
        <f t="shared" ca="1" si="29"/>
        <v>21.87121050992549</v>
      </c>
      <c r="CU73" s="88">
        <f t="shared" ca="1" si="29"/>
        <v>3.8183345229181991</v>
      </c>
      <c r="CV73" s="88">
        <f t="shared" ca="1" si="29"/>
        <v>1.9571663617910786</v>
      </c>
      <c r="CW73" s="88">
        <f t="shared" ca="1" si="29"/>
        <v>19.929794848531955</v>
      </c>
      <c r="CX73" s="88">
        <f t="shared" ca="1" si="29"/>
        <v>6.5279368701530265</v>
      </c>
      <c r="CY73" s="88">
        <f t="shared" ca="1" si="29"/>
        <v>-7.2846015896590094E-2</v>
      </c>
      <c r="CZ73" s="88">
        <f t="shared" ca="1" si="28"/>
        <v>-6.0761856633644896E-2</v>
      </c>
      <c r="DA73" s="88">
        <f t="shared" ca="1" si="28"/>
        <v>0</v>
      </c>
      <c r="DB73" s="88">
        <f t="shared" ca="1" si="28"/>
        <v>2.9488670698658355E-2</v>
      </c>
      <c r="DC73" s="88">
        <f t="shared" ca="1" si="28"/>
        <v>2.5748978446030767E-2</v>
      </c>
      <c r="DD73" s="88">
        <f t="shared" ca="1" si="28"/>
        <v>1.1767759685751378E-3</v>
      </c>
      <c r="DE73" s="88">
        <f t="shared" ca="1" si="28"/>
        <v>7.1193447416970729E-2</v>
      </c>
      <c r="DF73" s="88">
        <f t="shared" ca="1" si="28"/>
        <v>-0.2408463835858593</v>
      </c>
      <c r="DG73" s="88">
        <f t="shared" ca="1" si="28"/>
        <v>-4.3270331683684292E-2</v>
      </c>
      <c r="DH73" s="88">
        <f t="shared" ca="1" si="28"/>
        <v>-2.6454298281348865E-2</v>
      </c>
      <c r="DI73" s="88">
        <f t="shared" ca="1" si="28"/>
        <v>-0.19462751422118035</v>
      </c>
      <c r="DJ73" s="88">
        <f t="shared" ca="1" si="28"/>
        <v>-7.1801472227927127E-2</v>
      </c>
      <c r="DO73" s="17">
        <f t="shared" si="31"/>
        <v>0.99857915261676999</v>
      </c>
      <c r="DP73" s="17">
        <f t="shared" si="32"/>
        <v>1.4208473832300061E-3</v>
      </c>
      <c r="DQ73" s="50">
        <f t="shared" si="37"/>
        <v>1.1346799999999999</v>
      </c>
      <c r="DV73" s="17">
        <v>0.5</v>
      </c>
      <c r="DX73" s="17">
        <v>1</v>
      </c>
      <c r="DY73" s="17">
        <v>0.5</v>
      </c>
      <c r="EA73" s="17">
        <v>2</v>
      </c>
      <c r="EC73" s="27">
        <f>Euro_Area_Data!$BT$3</f>
        <v>2.1578473684211001</v>
      </c>
      <c r="ED73" s="17">
        <v>0</v>
      </c>
      <c r="EE73">
        <v>-5</v>
      </c>
      <c r="EF73" s="17">
        <f t="shared" si="33"/>
        <v>3.1791984210525999</v>
      </c>
      <c r="EG73" s="17">
        <f t="shared" si="34"/>
        <v>3.9130147368421002</v>
      </c>
      <c r="EH73" s="43">
        <v>0.75</v>
      </c>
      <c r="EI73" s="43">
        <v>0.05</v>
      </c>
      <c r="EJ73" s="43">
        <v>60</v>
      </c>
    </row>
    <row r="74" spans="1:144" x14ac:dyDescent="0.3">
      <c r="A74" s="10">
        <v>2034</v>
      </c>
      <c r="J74" s="13">
        <v>7175368</v>
      </c>
      <c r="K74" s="31">
        <f t="shared" si="39"/>
        <v>7100126.1699643936</v>
      </c>
      <c r="P74" s="28" cm="1">
        <f t="array" aca="1" ref="P74" ca="1">INDEX([7]CSMDPART2023!$C$2:$BK$29, MATCH(MID(CELL("filename",A73),FIND("]",CELL("filename",A73))+1,255),[7]CSMDPART2023!A$2:A$29,0), MATCH(A74,[7]CSMDPART2023!C$1:BK$1,0))</f>
        <v>9.1090788232195408E-4</v>
      </c>
      <c r="Q74" s="19">
        <f t="shared" ca="1" si="40"/>
        <v>72.757953822710164</v>
      </c>
      <c r="V74" s="14">
        <v>4.42</v>
      </c>
      <c r="AM74" s="19">
        <f t="shared" ca="1" si="35"/>
        <v>6.516644757419901E-2</v>
      </c>
      <c r="AN74" s="11"/>
      <c r="AS74" s="17">
        <f t="shared" ca="1" si="36"/>
        <v>5.7624522053046738E-2</v>
      </c>
      <c r="CM74" s="88">
        <f t="shared" ca="1" si="29"/>
        <v>11.098005878967108</v>
      </c>
      <c r="CN74" s="88">
        <f t="shared" ca="1" si="29"/>
        <v>3.121683116608339</v>
      </c>
      <c r="CO74" s="88">
        <f t="shared" ca="1" si="29"/>
        <v>14.009598123849521</v>
      </c>
      <c r="CP74" s="88">
        <f t="shared" ca="1" si="29"/>
        <v>8.6180225118194027</v>
      </c>
      <c r="CQ74" s="88">
        <f t="shared" ca="1" si="29"/>
        <v>7.5284387048236505</v>
      </c>
      <c r="CR74" s="88">
        <f t="shared" ca="1" si="29"/>
        <v>0.3217840986043608</v>
      </c>
      <c r="CS74" s="88">
        <f t="shared" ca="1" si="29"/>
        <v>6.9252633679134492</v>
      </c>
      <c r="CT74" s="88">
        <f t="shared" ca="1" si="29"/>
        <v>21.87121050992549</v>
      </c>
      <c r="CU74" s="88">
        <f t="shared" ca="1" si="29"/>
        <v>3.8183345229181991</v>
      </c>
      <c r="CV74" s="88">
        <f t="shared" ca="1" si="29"/>
        <v>1.9571663617910786</v>
      </c>
      <c r="CW74" s="88">
        <f t="shared" ca="1" si="29"/>
        <v>19.929794848531955</v>
      </c>
      <c r="CX74" s="88">
        <f t="shared" ca="1" si="29"/>
        <v>6.5279368701530265</v>
      </c>
      <c r="CY74" s="88">
        <f t="shared" ca="1" si="29"/>
        <v>-7.2846015896590094E-2</v>
      </c>
      <c r="CZ74" s="88">
        <f t="shared" ca="1" si="28"/>
        <v>-6.0761856633644896E-2</v>
      </c>
      <c r="DA74" s="88">
        <f t="shared" ca="1" si="28"/>
        <v>0</v>
      </c>
      <c r="DB74" s="88">
        <f t="shared" ca="1" si="28"/>
        <v>2.9488670698658355E-2</v>
      </c>
      <c r="DC74" s="88">
        <f t="shared" ca="1" si="28"/>
        <v>2.5748978446030767E-2</v>
      </c>
      <c r="DD74" s="88">
        <f t="shared" ca="1" si="28"/>
        <v>1.1767759685751378E-3</v>
      </c>
      <c r="DE74" s="88">
        <f t="shared" ca="1" si="28"/>
        <v>7.1193447416970729E-2</v>
      </c>
      <c r="DF74" s="88">
        <f t="shared" ca="1" si="28"/>
        <v>-0.2408463835858593</v>
      </c>
      <c r="DG74" s="88">
        <f t="shared" ca="1" si="28"/>
        <v>-4.3270331683684292E-2</v>
      </c>
      <c r="DH74" s="88">
        <f t="shared" ca="1" si="28"/>
        <v>-2.6454298281348865E-2</v>
      </c>
      <c r="DI74" s="88">
        <f t="shared" ca="1" si="28"/>
        <v>-0.19462751422118035</v>
      </c>
      <c r="DJ74" s="88">
        <f t="shared" ca="1" si="28"/>
        <v>-7.1801472227927127E-2</v>
      </c>
      <c r="DO74" s="17">
        <f t="shared" si="31"/>
        <v>0.99857915261676999</v>
      </c>
      <c r="DP74" s="17">
        <f t="shared" si="32"/>
        <v>1.4208473832300061E-3</v>
      </c>
      <c r="DQ74" s="50">
        <f t="shared" si="37"/>
        <v>1.1346799999999999</v>
      </c>
      <c r="DV74" s="17">
        <v>0.5</v>
      </c>
      <c r="DX74" s="17">
        <v>1</v>
      </c>
      <c r="DY74" s="17">
        <v>0.5</v>
      </c>
      <c r="EA74" s="17">
        <v>2</v>
      </c>
      <c r="EC74" s="17">
        <f>EC73+(2-EC73)/(2053-2033)</f>
        <v>2.1499550000000451</v>
      </c>
      <c r="ED74" s="17">
        <v>0</v>
      </c>
      <c r="EE74">
        <v>-5</v>
      </c>
      <c r="EF74" s="17">
        <f t="shared" si="33"/>
        <v>3.1791984210525999</v>
      </c>
      <c r="EG74" s="17">
        <f t="shared" si="34"/>
        <v>3.9130147368421002</v>
      </c>
      <c r="EH74" s="43">
        <v>0.75</v>
      </c>
      <c r="EI74" s="43">
        <v>0.05</v>
      </c>
      <c r="EJ74" s="43">
        <v>60</v>
      </c>
    </row>
    <row r="75" spans="1:144" x14ac:dyDescent="0.3">
      <c r="A75" s="10">
        <v>2035</v>
      </c>
      <c r="J75" s="13">
        <v>7178433</v>
      </c>
      <c r="K75" s="31">
        <f t="shared" si="39"/>
        <v>7103159.0299809035</v>
      </c>
      <c r="P75" s="28" cm="1">
        <f t="array" aca="1" ref="P75" ca="1">INDEX([7]CSMDPART2023!$C$2:$BK$29, MATCH(MID(CELL("filename",A74),FIND("]",CELL("filename",A74))+1,255),[7]CSMDPART2023!A$2:A$29,0), MATCH(A75,[7]CSMDPART2023!C$1:BK$1,0))</f>
        <v>1.7330510703532642E-3</v>
      </c>
      <c r="Q75" s="19">
        <f t="shared" ca="1" si="40"/>
        <v>72.884047072459325</v>
      </c>
      <c r="AM75" s="19">
        <f t="shared" ca="1" si="35"/>
        <v>6.516644757419901E-2</v>
      </c>
      <c r="AN75" s="11"/>
      <c r="AS75" s="17">
        <f t="shared" ca="1" si="36"/>
        <v>5.7624522053046738E-2</v>
      </c>
      <c r="CM75" s="88">
        <f t="shared" ca="1" si="29"/>
        <v>11.098005878967108</v>
      </c>
      <c r="CN75" s="88">
        <f t="shared" ca="1" si="29"/>
        <v>3.121683116608339</v>
      </c>
      <c r="CO75" s="88">
        <f t="shared" ca="1" si="29"/>
        <v>14.009598123849521</v>
      </c>
      <c r="CP75" s="88">
        <f t="shared" ca="1" si="29"/>
        <v>8.6180225118194027</v>
      </c>
      <c r="CQ75" s="88">
        <f t="shared" ca="1" si="29"/>
        <v>7.5284387048236505</v>
      </c>
      <c r="CR75" s="88">
        <f t="shared" ca="1" si="29"/>
        <v>0.3217840986043608</v>
      </c>
      <c r="CS75" s="88">
        <f t="shared" ca="1" si="29"/>
        <v>6.9252633679134492</v>
      </c>
      <c r="CT75" s="88">
        <f t="shared" ca="1" si="29"/>
        <v>21.87121050992549</v>
      </c>
      <c r="CU75" s="88">
        <f t="shared" ca="1" si="29"/>
        <v>3.8183345229181991</v>
      </c>
      <c r="CV75" s="88">
        <f t="shared" ca="1" si="29"/>
        <v>1.9571663617910786</v>
      </c>
      <c r="CW75" s="88">
        <f t="shared" ca="1" si="29"/>
        <v>19.929794848531955</v>
      </c>
      <c r="CX75" s="88">
        <f t="shared" ca="1" si="29"/>
        <v>6.5279368701530265</v>
      </c>
      <c r="CY75" s="88">
        <f t="shared" ca="1" si="29"/>
        <v>-7.2846015896590094E-2</v>
      </c>
      <c r="CZ75" s="88">
        <f t="shared" ca="1" si="28"/>
        <v>-6.0761856633644896E-2</v>
      </c>
      <c r="DA75" s="88">
        <f t="shared" ca="1" si="28"/>
        <v>0</v>
      </c>
      <c r="DB75" s="88">
        <f t="shared" ca="1" si="28"/>
        <v>2.9488670698658355E-2</v>
      </c>
      <c r="DC75" s="88">
        <f t="shared" ca="1" si="28"/>
        <v>2.5748978446030767E-2</v>
      </c>
      <c r="DD75" s="88">
        <f t="shared" ca="1" si="28"/>
        <v>1.1767759685751378E-3</v>
      </c>
      <c r="DE75" s="88">
        <f t="shared" ca="1" si="28"/>
        <v>7.1193447416970729E-2</v>
      </c>
      <c r="DF75" s="88">
        <f t="shared" ca="1" si="28"/>
        <v>-0.2408463835858593</v>
      </c>
      <c r="DG75" s="88">
        <f t="shared" ca="1" si="28"/>
        <v>-4.3270331683684292E-2</v>
      </c>
      <c r="DH75" s="88">
        <f t="shared" ca="1" si="28"/>
        <v>-2.6454298281348865E-2</v>
      </c>
      <c r="DI75" s="88">
        <f t="shared" ca="1" si="28"/>
        <v>-0.19462751422118035</v>
      </c>
      <c r="DJ75" s="88">
        <f t="shared" ca="1" si="28"/>
        <v>-7.1801472227927127E-2</v>
      </c>
      <c r="DO75" s="17">
        <f t="shared" si="31"/>
        <v>0.99857915261676999</v>
      </c>
      <c r="DP75" s="17">
        <f t="shared" si="32"/>
        <v>1.4208473832300061E-3</v>
      </c>
      <c r="DQ75" s="50">
        <f t="shared" si="37"/>
        <v>1.1346799999999999</v>
      </c>
      <c r="DV75" s="17">
        <v>0.5</v>
      </c>
      <c r="DX75" s="17">
        <v>1</v>
      </c>
      <c r="DY75" s="17">
        <v>0.5</v>
      </c>
      <c r="EA75" s="17">
        <v>2</v>
      </c>
      <c r="EC75" s="17">
        <f t="shared" ref="EC75:EC85" si="41">EC74+(2-EC74)/(2053-2033)</f>
        <v>2.1424572500000427</v>
      </c>
      <c r="ED75" s="17">
        <v>0</v>
      </c>
      <c r="EE75">
        <v>-5</v>
      </c>
      <c r="EF75" s="17">
        <f t="shared" si="33"/>
        <v>3.1791984210525999</v>
      </c>
      <c r="EG75" s="17">
        <f t="shared" si="34"/>
        <v>3.9130147368421002</v>
      </c>
      <c r="EH75" s="43">
        <v>0.75</v>
      </c>
      <c r="EI75" s="43">
        <v>0.05</v>
      </c>
      <c r="EJ75" s="43">
        <v>60</v>
      </c>
    </row>
    <row r="76" spans="1:144" x14ac:dyDescent="0.3">
      <c r="A76" s="10">
        <v>2036</v>
      </c>
      <c r="J76" s="13">
        <v>7177918</v>
      </c>
      <c r="K76" s="31">
        <f t="shared" si="39"/>
        <v>7102649.4303370202</v>
      </c>
      <c r="P76" s="28" cm="1">
        <f t="array" aca="1" ref="P76" ca="1">INDEX([7]CSMDPART2023!$C$2:$BK$29, MATCH(MID(CELL("filename",A75),FIND("]",CELL("filename",A75))+1,255),[7]CSMDPART2023!A$2:A$29,0), MATCH(A76,[7]CSMDPART2023!C$1:BK$1,0))</f>
        <v>2.4853612930988422E-3</v>
      </c>
      <c r="Q76" s="19">
        <f t="shared" ca="1" si="40"/>
        <v>73.065190261937616</v>
      </c>
      <c r="AM76" s="19">
        <f t="shared" ca="1" si="35"/>
        <v>6.516644757419901E-2</v>
      </c>
      <c r="AN76" s="11"/>
      <c r="AS76" s="17">
        <f t="shared" ca="1" si="36"/>
        <v>5.7624522053046738E-2</v>
      </c>
      <c r="CM76" s="88">
        <f t="shared" ca="1" si="29"/>
        <v>11.098005878967108</v>
      </c>
      <c r="CN76" s="88">
        <f t="shared" ca="1" si="29"/>
        <v>3.121683116608339</v>
      </c>
      <c r="CO76" s="88">
        <f t="shared" ca="1" si="29"/>
        <v>14.009598123849521</v>
      </c>
      <c r="CP76" s="88">
        <f t="shared" ca="1" si="29"/>
        <v>8.6180225118194027</v>
      </c>
      <c r="CQ76" s="88">
        <f t="shared" ca="1" si="29"/>
        <v>7.5284387048236505</v>
      </c>
      <c r="CR76" s="88">
        <f t="shared" ca="1" si="29"/>
        <v>0.3217840986043608</v>
      </c>
      <c r="CS76" s="88">
        <f t="shared" ca="1" si="29"/>
        <v>6.9252633679134492</v>
      </c>
      <c r="CT76" s="88">
        <f t="shared" ca="1" si="29"/>
        <v>21.87121050992549</v>
      </c>
      <c r="CU76" s="88">
        <f t="shared" ca="1" si="29"/>
        <v>3.8183345229181991</v>
      </c>
      <c r="CV76" s="88">
        <f t="shared" ca="1" si="29"/>
        <v>1.9571663617910786</v>
      </c>
      <c r="CW76" s="88">
        <f t="shared" ca="1" si="29"/>
        <v>19.929794848531955</v>
      </c>
      <c r="CX76" s="88">
        <f t="shared" ca="1" si="29"/>
        <v>6.5279368701530265</v>
      </c>
      <c r="CY76" s="88">
        <f t="shared" ca="1" si="29"/>
        <v>-7.2846015896590094E-2</v>
      </c>
      <c r="CZ76" s="88">
        <f t="shared" ca="1" si="28"/>
        <v>-6.0761856633644896E-2</v>
      </c>
      <c r="DA76" s="88">
        <f t="shared" ca="1" si="28"/>
        <v>0</v>
      </c>
      <c r="DB76" s="88">
        <f t="shared" ca="1" si="28"/>
        <v>2.9488670698658355E-2</v>
      </c>
      <c r="DC76" s="88">
        <f t="shared" ca="1" si="28"/>
        <v>2.5748978446030767E-2</v>
      </c>
      <c r="DD76" s="88">
        <f t="shared" ca="1" si="28"/>
        <v>1.1767759685751378E-3</v>
      </c>
      <c r="DE76" s="88">
        <f t="shared" ca="1" si="28"/>
        <v>7.1193447416970729E-2</v>
      </c>
      <c r="DF76" s="88">
        <f t="shared" ca="1" si="28"/>
        <v>-0.2408463835858593</v>
      </c>
      <c r="DG76" s="88">
        <f t="shared" ca="1" si="28"/>
        <v>-4.3270331683684292E-2</v>
      </c>
      <c r="DH76" s="88">
        <f t="shared" ca="1" si="28"/>
        <v>-2.6454298281348865E-2</v>
      </c>
      <c r="DI76" s="88">
        <f t="shared" ca="1" si="28"/>
        <v>-0.19462751422118035</v>
      </c>
      <c r="DJ76" s="88">
        <f t="shared" ca="1" si="28"/>
        <v>-7.1801472227927127E-2</v>
      </c>
      <c r="DO76" s="17">
        <f t="shared" si="31"/>
        <v>0.99857915261676999</v>
      </c>
      <c r="DP76" s="17">
        <f t="shared" si="32"/>
        <v>1.4208473832300061E-3</v>
      </c>
      <c r="DQ76" s="50">
        <f t="shared" si="37"/>
        <v>1.1346799999999999</v>
      </c>
      <c r="DV76" s="17">
        <v>0.5</v>
      </c>
      <c r="DX76" s="17">
        <v>1</v>
      </c>
      <c r="DY76" s="17">
        <v>0.5</v>
      </c>
      <c r="EA76" s="17">
        <v>2</v>
      </c>
      <c r="EC76" s="17">
        <f t="shared" si="41"/>
        <v>2.1353343875000408</v>
      </c>
      <c r="ED76" s="17">
        <v>0</v>
      </c>
      <c r="EE76">
        <v>-5</v>
      </c>
      <c r="EF76" s="17">
        <f t="shared" si="33"/>
        <v>3.1791984210525999</v>
      </c>
      <c r="EG76" s="17">
        <f t="shared" si="34"/>
        <v>3.9130147368421002</v>
      </c>
      <c r="EH76" s="43">
        <v>0.75</v>
      </c>
      <c r="EI76" s="43">
        <v>0.05</v>
      </c>
      <c r="EJ76" s="43">
        <v>60</v>
      </c>
    </row>
    <row r="77" spans="1:144" x14ac:dyDescent="0.3">
      <c r="A77" s="10">
        <v>2037</v>
      </c>
      <c r="J77" s="13">
        <v>7174645</v>
      </c>
      <c r="K77" s="31">
        <f t="shared" si="39"/>
        <v>7099410.7514352147</v>
      </c>
      <c r="P77" s="28" cm="1">
        <f t="array" aca="1" ref="P77" ca="1">INDEX([7]CSMDPART2023!$C$2:$BK$29, MATCH(MID(CELL("filename",A76),FIND("]",CELL("filename",A76))+1,255),[7]CSMDPART2023!A$2:A$29,0), MATCH(A77,[7]CSMDPART2023!C$1:BK$1,0))</f>
        <v>3.1266189246486054E-3</v>
      </c>
      <c r="Q77" s="19">
        <f t="shared" ca="1" si="40"/>
        <v>73.293637268543648</v>
      </c>
      <c r="AM77" s="19">
        <f t="shared" ca="1" si="35"/>
        <v>6.516644757419901E-2</v>
      </c>
      <c r="AN77" s="11"/>
      <c r="AS77" s="17">
        <f t="shared" ca="1" si="36"/>
        <v>5.7624522053046738E-2</v>
      </c>
      <c r="CM77" s="88">
        <f t="shared" ca="1" si="29"/>
        <v>11.098005878967108</v>
      </c>
      <c r="CN77" s="88">
        <f t="shared" ca="1" si="29"/>
        <v>3.121683116608339</v>
      </c>
      <c r="CO77" s="88">
        <f t="shared" ca="1" si="29"/>
        <v>14.009598123849521</v>
      </c>
      <c r="CP77" s="88">
        <f t="shared" ca="1" si="29"/>
        <v>8.6180225118194027</v>
      </c>
      <c r="CQ77" s="88">
        <f t="shared" ca="1" si="29"/>
        <v>7.5284387048236505</v>
      </c>
      <c r="CR77" s="88">
        <f t="shared" ca="1" si="29"/>
        <v>0.3217840986043608</v>
      </c>
      <c r="CS77" s="88">
        <f t="shared" ca="1" si="29"/>
        <v>6.9252633679134492</v>
      </c>
      <c r="CT77" s="88">
        <f t="shared" ca="1" si="29"/>
        <v>21.87121050992549</v>
      </c>
      <c r="CU77" s="88">
        <f t="shared" ca="1" si="29"/>
        <v>3.8183345229181991</v>
      </c>
      <c r="CV77" s="88">
        <f t="shared" ca="1" si="29"/>
        <v>1.9571663617910786</v>
      </c>
      <c r="CW77" s="88">
        <f t="shared" ca="1" si="29"/>
        <v>19.929794848531955</v>
      </c>
      <c r="CX77" s="88">
        <f t="shared" ca="1" si="29"/>
        <v>6.5279368701530265</v>
      </c>
      <c r="CY77" s="88">
        <f t="shared" ca="1" si="29"/>
        <v>-7.2846015896590094E-2</v>
      </c>
      <c r="CZ77" s="88">
        <f t="shared" ca="1" si="28"/>
        <v>-6.0761856633644896E-2</v>
      </c>
      <c r="DA77" s="88">
        <f t="shared" ca="1" si="28"/>
        <v>0</v>
      </c>
      <c r="DB77" s="88">
        <f t="shared" ca="1" si="28"/>
        <v>2.9488670698658355E-2</v>
      </c>
      <c r="DC77" s="88">
        <f t="shared" ca="1" si="28"/>
        <v>2.5748978446030767E-2</v>
      </c>
      <c r="DD77" s="88">
        <f t="shared" ca="1" si="28"/>
        <v>1.1767759685751378E-3</v>
      </c>
      <c r="DE77" s="88">
        <f t="shared" ca="1" si="28"/>
        <v>7.1193447416970729E-2</v>
      </c>
      <c r="DF77" s="88">
        <f t="shared" ca="1" si="28"/>
        <v>-0.2408463835858593</v>
      </c>
      <c r="DG77" s="88">
        <f t="shared" ca="1" si="28"/>
        <v>-4.3270331683684292E-2</v>
      </c>
      <c r="DH77" s="88">
        <f t="shared" ca="1" si="28"/>
        <v>-2.6454298281348865E-2</v>
      </c>
      <c r="DI77" s="88">
        <f t="shared" ca="1" si="28"/>
        <v>-0.19462751422118035</v>
      </c>
      <c r="DJ77" s="88">
        <f t="shared" ca="1" si="28"/>
        <v>-7.1801472227927127E-2</v>
      </c>
      <c r="DO77" s="17">
        <f t="shared" si="31"/>
        <v>0.99857915261676999</v>
      </c>
      <c r="DP77" s="17">
        <f t="shared" si="32"/>
        <v>1.4208473832300061E-3</v>
      </c>
      <c r="DQ77" s="50">
        <f t="shared" si="37"/>
        <v>1.1346799999999999</v>
      </c>
      <c r="DV77" s="17">
        <v>0.5</v>
      </c>
      <c r="DX77" s="17">
        <v>1</v>
      </c>
      <c r="DY77" s="17">
        <v>0.5</v>
      </c>
      <c r="EA77" s="17">
        <v>2</v>
      </c>
      <c r="EC77" s="17">
        <f t="shared" si="41"/>
        <v>2.1285676681250387</v>
      </c>
      <c r="ED77" s="17">
        <v>0</v>
      </c>
      <c r="EE77">
        <v>-5</v>
      </c>
      <c r="EF77" s="17">
        <f t="shared" si="33"/>
        <v>3.1791984210525999</v>
      </c>
      <c r="EG77" s="17">
        <f t="shared" si="34"/>
        <v>3.9130147368421002</v>
      </c>
      <c r="EH77" s="43">
        <v>0.75</v>
      </c>
      <c r="EI77" s="43">
        <v>0.05</v>
      </c>
      <c r="EJ77" s="43">
        <v>60</v>
      </c>
    </row>
    <row r="78" spans="1:144" x14ac:dyDescent="0.3">
      <c r="A78" s="10">
        <v>2038</v>
      </c>
      <c r="J78" s="13">
        <v>7162128</v>
      </c>
      <c r="K78" s="31">
        <f t="shared" si="39"/>
        <v>7087025.0063041709</v>
      </c>
      <c r="P78" s="28" cm="1">
        <f t="array" aca="1" ref="P78" ca="1">INDEX([7]CSMDPART2023!$C$2:$BK$29, MATCH(MID(CELL("filename",A77),FIND("]",CELL("filename",A77))+1,255),[7]CSMDPART2023!A$2:A$29,0), MATCH(A78,[7]CSMDPART2023!C$1:BK$1,0))</f>
        <v>3.6355342998095619E-3</v>
      </c>
      <c r="Q78" s="19">
        <f t="shared" ca="1" si="40"/>
        <v>73.560098800791238</v>
      </c>
      <c r="AM78" s="19">
        <f t="shared" ca="1" si="35"/>
        <v>6.516644757419901E-2</v>
      </c>
      <c r="AN78" s="11"/>
      <c r="AS78" s="17">
        <f t="shared" ca="1" si="36"/>
        <v>5.7624522053046738E-2</v>
      </c>
      <c r="CM78" s="88">
        <f t="shared" ca="1" si="29"/>
        <v>11.098005878967108</v>
      </c>
      <c r="CN78" s="88">
        <f t="shared" ca="1" si="29"/>
        <v>3.121683116608339</v>
      </c>
      <c r="CO78" s="88">
        <f t="shared" ca="1" si="29"/>
        <v>14.009598123849521</v>
      </c>
      <c r="CP78" s="88">
        <f t="shared" ca="1" si="29"/>
        <v>8.6180225118194027</v>
      </c>
      <c r="CQ78" s="88">
        <f t="shared" ca="1" si="29"/>
        <v>7.5284387048236505</v>
      </c>
      <c r="CR78" s="88">
        <f t="shared" ca="1" si="29"/>
        <v>0.3217840986043608</v>
      </c>
      <c r="CS78" s="88">
        <f t="shared" ca="1" si="29"/>
        <v>6.9252633679134492</v>
      </c>
      <c r="CT78" s="88">
        <f t="shared" ca="1" si="29"/>
        <v>21.87121050992549</v>
      </c>
      <c r="CU78" s="88">
        <f t="shared" ca="1" si="29"/>
        <v>3.8183345229181991</v>
      </c>
      <c r="CV78" s="88">
        <f t="shared" ca="1" si="29"/>
        <v>1.9571663617910786</v>
      </c>
      <c r="CW78" s="88">
        <f t="shared" ca="1" si="29"/>
        <v>19.929794848531955</v>
      </c>
      <c r="CX78" s="88">
        <f t="shared" ca="1" si="29"/>
        <v>6.5279368701530265</v>
      </c>
      <c r="CY78" s="88">
        <f t="shared" ca="1" si="29"/>
        <v>-7.2846015896590094E-2</v>
      </c>
      <c r="CZ78" s="88">
        <f t="shared" ca="1" si="28"/>
        <v>-6.0761856633644896E-2</v>
      </c>
      <c r="DA78" s="88">
        <f t="shared" ca="1" si="28"/>
        <v>0</v>
      </c>
      <c r="DB78" s="88">
        <f t="shared" ca="1" si="28"/>
        <v>2.9488670698658355E-2</v>
      </c>
      <c r="DC78" s="88">
        <f t="shared" ca="1" si="28"/>
        <v>2.5748978446030767E-2</v>
      </c>
      <c r="DD78" s="88">
        <f t="shared" ca="1" si="28"/>
        <v>1.1767759685751378E-3</v>
      </c>
      <c r="DE78" s="88">
        <f t="shared" ca="1" si="28"/>
        <v>7.1193447416970729E-2</v>
      </c>
      <c r="DF78" s="88">
        <f t="shared" ca="1" si="28"/>
        <v>-0.2408463835858593</v>
      </c>
      <c r="DG78" s="88">
        <f t="shared" ca="1" si="28"/>
        <v>-4.3270331683684292E-2</v>
      </c>
      <c r="DH78" s="88">
        <f t="shared" ca="1" si="28"/>
        <v>-2.6454298281348865E-2</v>
      </c>
      <c r="DI78" s="88">
        <f t="shared" ca="1" si="28"/>
        <v>-0.19462751422118035</v>
      </c>
      <c r="DJ78" s="88">
        <f t="shared" ca="1" si="28"/>
        <v>-7.1801472227927127E-2</v>
      </c>
      <c r="DO78" s="17">
        <f t="shared" si="31"/>
        <v>0.99857915261676999</v>
      </c>
      <c r="DP78" s="17">
        <f t="shared" si="32"/>
        <v>1.4208473832300061E-3</v>
      </c>
      <c r="DQ78" s="50">
        <f t="shared" si="37"/>
        <v>1.1346799999999999</v>
      </c>
      <c r="DV78" s="17">
        <v>0.5</v>
      </c>
      <c r="DX78" s="17">
        <v>1</v>
      </c>
      <c r="DY78" s="17">
        <v>0.5</v>
      </c>
      <c r="EA78" s="17">
        <v>2</v>
      </c>
      <c r="EC78" s="17">
        <f t="shared" si="41"/>
        <v>2.122139284718787</v>
      </c>
      <c r="ED78" s="17">
        <v>0</v>
      </c>
      <c r="EE78">
        <v>-5</v>
      </c>
      <c r="EF78" s="17">
        <f t="shared" si="33"/>
        <v>3.1791984210525999</v>
      </c>
      <c r="EG78" s="17">
        <f t="shared" si="34"/>
        <v>3.9130147368421002</v>
      </c>
      <c r="EH78" s="43">
        <v>0.75</v>
      </c>
      <c r="EI78" s="43">
        <v>0.05</v>
      </c>
      <c r="EJ78" s="43">
        <v>60</v>
      </c>
    </row>
    <row r="79" spans="1:144" x14ac:dyDescent="0.3">
      <c r="A79" s="10">
        <v>2039</v>
      </c>
      <c r="J79" s="13">
        <v>7143549</v>
      </c>
      <c r="K79" s="31">
        <f t="shared" si="39"/>
        <v>7068640.8280833792</v>
      </c>
      <c r="P79" s="28" cm="1">
        <f t="array" aca="1" ref="P79" ca="1">INDEX([7]CSMDPART2023!$C$2:$BK$29, MATCH(MID(CELL("filename",A78),FIND("]",CELL("filename",A78))+1,255),[7]CSMDPART2023!A$2:A$29,0), MATCH(A79,[7]CSMDPART2023!C$1:BK$1,0))</f>
        <v>3.9234074306120359E-3</v>
      </c>
      <c r="Q79" s="19">
        <f t="shared" ca="1" si="40"/>
        <v>73.848705039022818</v>
      </c>
      <c r="AM79" s="19">
        <f t="shared" ca="1" si="35"/>
        <v>6.516644757419901E-2</v>
      </c>
      <c r="AN79" s="11"/>
      <c r="AS79" s="17">
        <f t="shared" ca="1" si="36"/>
        <v>5.7624522053046738E-2</v>
      </c>
      <c r="CM79" s="88">
        <f t="shared" ca="1" si="29"/>
        <v>11.098005878967108</v>
      </c>
      <c r="CN79" s="88">
        <f t="shared" ca="1" si="29"/>
        <v>3.121683116608339</v>
      </c>
      <c r="CO79" s="88">
        <f t="shared" ca="1" si="29"/>
        <v>14.009598123849521</v>
      </c>
      <c r="CP79" s="88">
        <f t="shared" ca="1" si="29"/>
        <v>8.6180225118194027</v>
      </c>
      <c r="CQ79" s="88">
        <f t="shared" ca="1" si="29"/>
        <v>7.5284387048236505</v>
      </c>
      <c r="CR79" s="88">
        <f t="shared" ca="1" si="29"/>
        <v>0.3217840986043608</v>
      </c>
      <c r="CS79" s="88">
        <f t="shared" ca="1" si="29"/>
        <v>6.9252633679134492</v>
      </c>
      <c r="CT79" s="88">
        <f t="shared" ca="1" si="29"/>
        <v>21.87121050992549</v>
      </c>
      <c r="CU79" s="88">
        <f t="shared" ca="1" si="29"/>
        <v>3.8183345229181991</v>
      </c>
      <c r="CV79" s="88">
        <f t="shared" ca="1" si="29"/>
        <v>1.9571663617910786</v>
      </c>
      <c r="CW79" s="88">
        <f t="shared" ca="1" si="29"/>
        <v>19.929794848531955</v>
      </c>
      <c r="CX79" s="88">
        <f t="shared" ca="1" si="29"/>
        <v>6.5279368701530265</v>
      </c>
      <c r="CY79" s="88">
        <f t="shared" ca="1" si="29"/>
        <v>-7.2846015896590094E-2</v>
      </c>
      <c r="CZ79" s="88">
        <f t="shared" ca="1" si="28"/>
        <v>-6.0761856633644896E-2</v>
      </c>
      <c r="DA79" s="88">
        <f t="shared" ca="1" si="28"/>
        <v>0</v>
      </c>
      <c r="DB79" s="88">
        <f t="shared" ca="1" si="28"/>
        <v>2.9488670698658355E-2</v>
      </c>
      <c r="DC79" s="88">
        <f t="shared" ca="1" si="28"/>
        <v>2.5748978446030767E-2</v>
      </c>
      <c r="DD79" s="88">
        <f t="shared" ca="1" si="28"/>
        <v>1.1767759685751378E-3</v>
      </c>
      <c r="DE79" s="88">
        <f t="shared" ca="1" si="28"/>
        <v>7.1193447416970729E-2</v>
      </c>
      <c r="DF79" s="88">
        <f t="shared" ca="1" si="28"/>
        <v>-0.2408463835858593</v>
      </c>
      <c r="DG79" s="88">
        <f t="shared" ca="1" si="28"/>
        <v>-4.3270331683684292E-2</v>
      </c>
      <c r="DH79" s="88">
        <f t="shared" ca="1" si="28"/>
        <v>-2.6454298281348865E-2</v>
      </c>
      <c r="DI79" s="88">
        <f t="shared" ca="1" si="28"/>
        <v>-0.19462751422118035</v>
      </c>
      <c r="DJ79" s="88">
        <f t="shared" ca="1" si="28"/>
        <v>-7.1801472227927127E-2</v>
      </c>
      <c r="DO79" s="17">
        <f t="shared" si="31"/>
        <v>0.99857915261676999</v>
      </c>
      <c r="DP79" s="17">
        <f t="shared" si="32"/>
        <v>1.4208473832300061E-3</v>
      </c>
      <c r="DQ79" s="50">
        <f t="shared" si="37"/>
        <v>1.1346799999999999</v>
      </c>
      <c r="DV79" s="17">
        <v>0.5</v>
      </c>
      <c r="DX79" s="17">
        <v>1</v>
      </c>
      <c r="DY79" s="17">
        <v>0.5</v>
      </c>
      <c r="EA79" s="17">
        <v>2</v>
      </c>
      <c r="EC79" s="17">
        <f t="shared" si="41"/>
        <v>2.1160323204828475</v>
      </c>
      <c r="ED79" s="17">
        <v>0</v>
      </c>
      <c r="EE79">
        <v>-5</v>
      </c>
      <c r="EF79" s="17">
        <f t="shared" si="33"/>
        <v>3.1791984210525999</v>
      </c>
      <c r="EG79" s="17">
        <f t="shared" si="34"/>
        <v>3.9130147368421002</v>
      </c>
      <c r="EH79" s="43">
        <v>0.75</v>
      </c>
      <c r="EI79" s="43">
        <v>0.05</v>
      </c>
      <c r="EJ79" s="43">
        <v>60</v>
      </c>
    </row>
    <row r="80" spans="1:144" x14ac:dyDescent="0.3">
      <c r="A80" s="10">
        <v>2040</v>
      </c>
      <c r="J80" s="13">
        <v>7128798</v>
      </c>
      <c r="K80" s="31">
        <f t="shared" si="39"/>
        <v>7054044.5089631416</v>
      </c>
      <c r="P80" s="28" cm="1">
        <f t="array" aca="1" ref="P80" ca="1">INDEX([7]CSMDPART2023!$C$2:$BK$29, MATCH(MID(CELL("filename",A79),FIND("]",CELL("filename",A79))+1,255),[7]CSMDPART2023!A$2:A$29,0), MATCH(A80,[7]CSMDPART2023!C$1:BK$1,0))</f>
        <v>3.9455042103919702E-3</v>
      </c>
      <c r="Q80" s="19">
        <f t="shared" ca="1" si="40"/>
        <v>74.140075415686283</v>
      </c>
      <c r="AM80" s="19">
        <f t="shared" ca="1" si="35"/>
        <v>6.516644757419901E-2</v>
      </c>
      <c r="AN80" s="11"/>
      <c r="AS80" s="17">
        <f t="shared" ca="1" si="36"/>
        <v>5.7624522053046738E-2</v>
      </c>
      <c r="CM80" s="88">
        <f t="shared" ca="1" si="29"/>
        <v>11.098005878967108</v>
      </c>
      <c r="CN80" s="88">
        <f t="shared" ca="1" si="29"/>
        <v>3.121683116608339</v>
      </c>
      <c r="CO80" s="88">
        <f t="shared" ca="1" si="29"/>
        <v>14.009598123849521</v>
      </c>
      <c r="CP80" s="88">
        <f t="shared" ca="1" si="29"/>
        <v>8.6180225118194027</v>
      </c>
      <c r="CQ80" s="88">
        <f t="shared" ca="1" si="29"/>
        <v>7.5284387048236505</v>
      </c>
      <c r="CR80" s="88">
        <f t="shared" ca="1" si="29"/>
        <v>0.3217840986043608</v>
      </c>
      <c r="CS80" s="88">
        <f t="shared" ca="1" si="29"/>
        <v>6.9252633679134492</v>
      </c>
      <c r="CT80" s="88">
        <f t="shared" ca="1" si="29"/>
        <v>21.87121050992549</v>
      </c>
      <c r="CU80" s="88">
        <f t="shared" ca="1" si="29"/>
        <v>3.8183345229181991</v>
      </c>
      <c r="CV80" s="88">
        <f t="shared" ca="1" si="29"/>
        <v>1.9571663617910786</v>
      </c>
      <c r="CW80" s="88">
        <f t="shared" ca="1" si="29"/>
        <v>19.929794848531955</v>
      </c>
      <c r="CX80" s="88">
        <f t="shared" ca="1" si="29"/>
        <v>6.5279368701530265</v>
      </c>
      <c r="CY80" s="88">
        <f t="shared" ca="1" si="29"/>
        <v>-7.2846015896590094E-2</v>
      </c>
      <c r="CZ80" s="88">
        <f t="shared" ca="1" si="29"/>
        <v>-6.0761856633644896E-2</v>
      </c>
      <c r="DA80" s="88">
        <f t="shared" ca="1" si="29"/>
        <v>0</v>
      </c>
      <c r="DB80" s="88">
        <f t="shared" ca="1" si="29"/>
        <v>2.9488670698658355E-2</v>
      </c>
      <c r="DC80" s="88">
        <f t="shared" ref="DC80:DJ85" ca="1" si="42">DC79</f>
        <v>2.5748978446030767E-2</v>
      </c>
      <c r="DD80" s="88">
        <f t="shared" ca="1" si="42"/>
        <v>1.1767759685751378E-3</v>
      </c>
      <c r="DE80" s="88">
        <f t="shared" ca="1" si="42"/>
        <v>7.1193447416970729E-2</v>
      </c>
      <c r="DF80" s="88">
        <f t="shared" ca="1" si="42"/>
        <v>-0.2408463835858593</v>
      </c>
      <c r="DG80" s="88">
        <f t="shared" ca="1" si="42"/>
        <v>-4.3270331683684292E-2</v>
      </c>
      <c r="DH80" s="88">
        <f t="shared" ca="1" si="42"/>
        <v>-2.6454298281348865E-2</v>
      </c>
      <c r="DI80" s="88">
        <f t="shared" ca="1" si="42"/>
        <v>-0.19462751422118035</v>
      </c>
      <c r="DJ80" s="88">
        <f t="shared" ca="1" si="42"/>
        <v>-7.1801472227927127E-2</v>
      </c>
      <c r="DO80" s="17">
        <f t="shared" si="31"/>
        <v>0.99857915261676999</v>
      </c>
      <c r="DP80" s="17">
        <f t="shared" si="32"/>
        <v>1.4208473832300061E-3</v>
      </c>
      <c r="DQ80" s="50">
        <f t="shared" si="37"/>
        <v>1.1346799999999999</v>
      </c>
      <c r="DV80" s="17">
        <v>0.5</v>
      </c>
      <c r="DX80" s="17">
        <v>1</v>
      </c>
      <c r="DY80" s="17">
        <v>0.5</v>
      </c>
      <c r="EA80" s="17">
        <v>2</v>
      </c>
      <c r="EC80" s="17">
        <f t="shared" si="41"/>
        <v>2.1102307044587052</v>
      </c>
      <c r="ED80" s="17">
        <v>0</v>
      </c>
      <c r="EE80">
        <v>-5</v>
      </c>
      <c r="EF80" s="17">
        <f t="shared" si="33"/>
        <v>3.1791984210525999</v>
      </c>
      <c r="EG80" s="17">
        <f t="shared" si="34"/>
        <v>3.9130147368421002</v>
      </c>
      <c r="EH80" s="43">
        <v>0.75</v>
      </c>
      <c r="EI80" s="43">
        <v>0.05</v>
      </c>
      <c r="EJ80" s="43">
        <v>60</v>
      </c>
    </row>
    <row r="81" spans="1:140" x14ac:dyDescent="0.3">
      <c r="A81" s="10">
        <v>2041</v>
      </c>
      <c r="J81" s="13">
        <v>7114282</v>
      </c>
      <c r="K81" s="31">
        <f t="shared" si="39"/>
        <v>7039680.7256027339</v>
      </c>
      <c r="P81" s="28" cm="1">
        <f t="array" aca="1" ref="P81" ca="1">INDEX([7]CSMDPART2023!$C$2:$BK$29, MATCH(MID(CELL("filename",A80),FIND("]",CELL("filename",A80))+1,255),[7]CSMDPART2023!A$2:A$29,0), MATCH(A81,[7]CSMDPART2023!C$1:BK$1,0))</f>
        <v>3.8371283957117086E-3</v>
      </c>
      <c r="Q81" s="19">
        <f t="shared" ca="1" si="40"/>
        <v>74.424560404324026</v>
      </c>
      <c r="AM81" s="19">
        <f t="shared" ca="1" si="35"/>
        <v>6.516644757419901E-2</v>
      </c>
      <c r="AN81" s="11"/>
      <c r="AS81" s="17">
        <f t="shared" ca="1" si="36"/>
        <v>5.7624522053046738E-2</v>
      </c>
      <c r="CM81" s="88">
        <f t="shared" ref="CM81:DB85" ca="1" si="43">CM80</f>
        <v>11.098005878967108</v>
      </c>
      <c r="CN81" s="88">
        <f t="shared" ca="1" si="43"/>
        <v>3.121683116608339</v>
      </c>
      <c r="CO81" s="88">
        <f t="shared" ca="1" si="43"/>
        <v>14.009598123849521</v>
      </c>
      <c r="CP81" s="88">
        <f t="shared" ca="1" si="43"/>
        <v>8.6180225118194027</v>
      </c>
      <c r="CQ81" s="88">
        <f t="shared" ca="1" si="43"/>
        <v>7.5284387048236505</v>
      </c>
      <c r="CR81" s="88">
        <f t="shared" ca="1" si="43"/>
        <v>0.3217840986043608</v>
      </c>
      <c r="CS81" s="88">
        <f t="shared" ca="1" si="43"/>
        <v>6.9252633679134492</v>
      </c>
      <c r="CT81" s="88">
        <f t="shared" ca="1" si="43"/>
        <v>21.87121050992549</v>
      </c>
      <c r="CU81" s="88">
        <f t="shared" ca="1" si="43"/>
        <v>3.8183345229181991</v>
      </c>
      <c r="CV81" s="88">
        <f t="shared" ca="1" si="43"/>
        <v>1.9571663617910786</v>
      </c>
      <c r="CW81" s="88">
        <f t="shared" ca="1" si="43"/>
        <v>19.929794848531955</v>
      </c>
      <c r="CX81" s="88">
        <f t="shared" ca="1" si="43"/>
        <v>6.5279368701530265</v>
      </c>
      <c r="CY81" s="88">
        <f t="shared" ca="1" si="43"/>
        <v>-7.2846015896590094E-2</v>
      </c>
      <c r="CZ81" s="88">
        <f t="shared" ca="1" si="43"/>
        <v>-6.0761856633644896E-2</v>
      </c>
      <c r="DA81" s="88">
        <f t="shared" ca="1" si="43"/>
        <v>0</v>
      </c>
      <c r="DB81" s="88">
        <f t="shared" ca="1" si="43"/>
        <v>2.9488670698658355E-2</v>
      </c>
      <c r="DC81" s="88">
        <f t="shared" ca="1" si="42"/>
        <v>2.5748978446030767E-2</v>
      </c>
      <c r="DD81" s="88">
        <f t="shared" ca="1" si="42"/>
        <v>1.1767759685751378E-3</v>
      </c>
      <c r="DE81" s="88">
        <f t="shared" ca="1" si="42"/>
        <v>7.1193447416970729E-2</v>
      </c>
      <c r="DF81" s="88">
        <f t="shared" ca="1" si="42"/>
        <v>-0.2408463835858593</v>
      </c>
      <c r="DG81" s="88">
        <f t="shared" ca="1" si="42"/>
        <v>-4.3270331683684292E-2</v>
      </c>
      <c r="DH81" s="88">
        <f t="shared" ca="1" si="42"/>
        <v>-2.6454298281348865E-2</v>
      </c>
      <c r="DI81" s="88">
        <f t="shared" ca="1" si="42"/>
        <v>-0.19462751422118035</v>
      </c>
      <c r="DJ81" s="88">
        <f t="shared" ca="1" si="42"/>
        <v>-7.1801472227927127E-2</v>
      </c>
      <c r="DO81" s="17">
        <f t="shared" si="31"/>
        <v>0.99857915261676999</v>
      </c>
      <c r="DP81" s="17">
        <f t="shared" si="32"/>
        <v>1.4208473832300061E-3</v>
      </c>
      <c r="DQ81" s="50">
        <f t="shared" si="37"/>
        <v>1.1346799999999999</v>
      </c>
      <c r="DV81" s="17">
        <v>0.5</v>
      </c>
      <c r="DX81" s="17">
        <v>1</v>
      </c>
      <c r="DY81" s="17">
        <v>0.5</v>
      </c>
      <c r="EA81" s="17">
        <v>2</v>
      </c>
      <c r="EC81" s="17">
        <f t="shared" si="41"/>
        <v>2.1047191692357701</v>
      </c>
      <c r="ED81" s="17">
        <v>0</v>
      </c>
      <c r="EE81">
        <v>-5</v>
      </c>
      <c r="EF81" s="17">
        <f t="shared" si="33"/>
        <v>3.1791984210525999</v>
      </c>
      <c r="EG81" s="17">
        <f t="shared" si="34"/>
        <v>3.9130147368421002</v>
      </c>
      <c r="EH81" s="43">
        <v>0.75</v>
      </c>
      <c r="EI81" s="43">
        <v>0.05</v>
      </c>
      <c r="EJ81" s="43">
        <v>60</v>
      </c>
    </row>
    <row r="82" spans="1:140" x14ac:dyDescent="0.3">
      <c r="A82" s="10">
        <v>2042</v>
      </c>
      <c r="J82" s="13">
        <v>7099305</v>
      </c>
      <c r="K82" s="31">
        <f t="shared" si="39"/>
        <v>7024860.7763475105</v>
      </c>
      <c r="P82" s="28" cm="1">
        <f t="array" aca="1" ref="P82" ca="1">INDEX([7]CSMDPART2023!$C$2:$BK$29, MATCH(MID(CELL("filename",A81),FIND("]",CELL("filename",A81))+1,255),[7]CSMDPART2023!A$2:A$29,0), MATCH(A82,[7]CSMDPART2023!C$1:BK$1,0))</f>
        <v>3.6799452007016953E-3</v>
      </c>
      <c r="Q82" s="19">
        <f t="shared" ca="1" si="40"/>
        <v>74.698438708198253</v>
      </c>
      <c r="AM82" s="19">
        <f t="shared" ca="1" si="35"/>
        <v>6.516644757419901E-2</v>
      </c>
      <c r="AN82" s="11"/>
      <c r="AS82" s="17">
        <f t="shared" ca="1" si="36"/>
        <v>5.7624522053046738E-2</v>
      </c>
      <c r="CM82" s="88">
        <f t="shared" ca="1" si="43"/>
        <v>11.098005878967108</v>
      </c>
      <c r="CN82" s="88">
        <f t="shared" ca="1" si="43"/>
        <v>3.121683116608339</v>
      </c>
      <c r="CO82" s="88">
        <f t="shared" ca="1" si="43"/>
        <v>14.009598123849521</v>
      </c>
      <c r="CP82" s="88">
        <f t="shared" ca="1" si="43"/>
        <v>8.6180225118194027</v>
      </c>
      <c r="CQ82" s="88">
        <f t="shared" ca="1" si="43"/>
        <v>7.5284387048236505</v>
      </c>
      <c r="CR82" s="88">
        <f t="shared" ca="1" si="43"/>
        <v>0.3217840986043608</v>
      </c>
      <c r="CS82" s="88">
        <f t="shared" ca="1" si="43"/>
        <v>6.9252633679134492</v>
      </c>
      <c r="CT82" s="88">
        <f t="shared" ca="1" si="43"/>
        <v>21.87121050992549</v>
      </c>
      <c r="CU82" s="88">
        <f t="shared" ca="1" si="43"/>
        <v>3.8183345229181991</v>
      </c>
      <c r="CV82" s="88">
        <f t="shared" ca="1" si="43"/>
        <v>1.9571663617910786</v>
      </c>
      <c r="CW82" s="88">
        <f t="shared" ca="1" si="43"/>
        <v>19.929794848531955</v>
      </c>
      <c r="CX82" s="88">
        <f t="shared" ca="1" si="43"/>
        <v>6.5279368701530265</v>
      </c>
      <c r="CY82" s="88">
        <f t="shared" ca="1" si="43"/>
        <v>-7.2846015896590094E-2</v>
      </c>
      <c r="CZ82" s="88">
        <f t="shared" ca="1" si="43"/>
        <v>-6.0761856633644896E-2</v>
      </c>
      <c r="DA82" s="88">
        <f t="shared" ca="1" si="43"/>
        <v>0</v>
      </c>
      <c r="DB82" s="88">
        <f t="shared" ca="1" si="43"/>
        <v>2.9488670698658355E-2</v>
      </c>
      <c r="DC82" s="88">
        <f t="shared" ca="1" si="42"/>
        <v>2.5748978446030767E-2</v>
      </c>
      <c r="DD82" s="88">
        <f t="shared" ca="1" si="42"/>
        <v>1.1767759685751378E-3</v>
      </c>
      <c r="DE82" s="88">
        <f t="shared" ca="1" si="42"/>
        <v>7.1193447416970729E-2</v>
      </c>
      <c r="DF82" s="88">
        <f t="shared" ca="1" si="42"/>
        <v>-0.2408463835858593</v>
      </c>
      <c r="DG82" s="88">
        <f t="shared" ca="1" si="42"/>
        <v>-4.3270331683684292E-2</v>
      </c>
      <c r="DH82" s="88">
        <f t="shared" ca="1" si="42"/>
        <v>-2.6454298281348865E-2</v>
      </c>
      <c r="DI82" s="88">
        <f t="shared" ca="1" si="42"/>
        <v>-0.19462751422118035</v>
      </c>
      <c r="DJ82" s="88">
        <f t="shared" ca="1" si="42"/>
        <v>-7.1801472227927127E-2</v>
      </c>
      <c r="DO82" s="17">
        <f t="shared" si="31"/>
        <v>0.99857915261676999</v>
      </c>
      <c r="DP82" s="17">
        <f t="shared" si="32"/>
        <v>1.4208473832300061E-3</v>
      </c>
      <c r="DQ82" s="50">
        <f t="shared" si="37"/>
        <v>1.1346799999999999</v>
      </c>
      <c r="DV82" s="17">
        <v>0.5</v>
      </c>
      <c r="DX82" s="17">
        <v>1</v>
      </c>
      <c r="DY82" s="17">
        <v>0.5</v>
      </c>
      <c r="EA82" s="17">
        <v>2</v>
      </c>
      <c r="EC82" s="17">
        <f t="shared" si="41"/>
        <v>2.0994832107739816</v>
      </c>
      <c r="ED82" s="17">
        <v>0</v>
      </c>
      <c r="EE82">
        <v>-5</v>
      </c>
      <c r="EF82" s="17">
        <f t="shared" si="33"/>
        <v>3.1791984210525999</v>
      </c>
      <c r="EG82" s="17">
        <f t="shared" si="34"/>
        <v>3.9130147368421002</v>
      </c>
      <c r="EH82" s="43">
        <v>0.75</v>
      </c>
      <c r="EI82" s="43">
        <v>0.05</v>
      </c>
      <c r="EJ82" s="43">
        <v>60</v>
      </c>
    </row>
    <row r="83" spans="1:140" x14ac:dyDescent="0.3">
      <c r="A83" s="10">
        <v>2043</v>
      </c>
      <c r="J83" s="13">
        <v>7083587</v>
      </c>
      <c r="K83" s="31">
        <f t="shared" si="39"/>
        <v>7009307.5973134181</v>
      </c>
      <c r="P83" s="28" cm="1">
        <f t="array" aca="1" ref="P83" ca="1">INDEX([7]CSMDPART2023!$C$2:$BK$29, MATCH(MID(CELL("filename",A82),FIND("]",CELL("filename",A82))+1,255),[7]CSMDPART2023!A$2:A$29,0), MATCH(A83,[7]CSMDPART2023!C$1:BK$1,0))</f>
        <v>3.4573336631529283E-3</v>
      </c>
      <c r="Q83" s="19">
        <f t="shared" ca="1" si="40"/>
        <v>74.956696134929075</v>
      </c>
      <c r="AM83" s="19">
        <f t="shared" ca="1" si="35"/>
        <v>6.516644757419901E-2</v>
      </c>
      <c r="AN83" s="11"/>
      <c r="AS83" s="17">
        <f t="shared" ca="1" si="36"/>
        <v>5.7624522053046738E-2</v>
      </c>
      <c r="CM83" s="88">
        <f t="shared" ca="1" si="43"/>
        <v>11.098005878967108</v>
      </c>
      <c r="CN83" s="88">
        <f t="shared" ca="1" si="43"/>
        <v>3.121683116608339</v>
      </c>
      <c r="CO83" s="88">
        <f t="shared" ca="1" si="43"/>
        <v>14.009598123849521</v>
      </c>
      <c r="CP83" s="88">
        <f t="shared" ca="1" si="43"/>
        <v>8.6180225118194027</v>
      </c>
      <c r="CQ83" s="88">
        <f t="shared" ca="1" si="43"/>
        <v>7.5284387048236505</v>
      </c>
      <c r="CR83" s="88">
        <f t="shared" ca="1" si="43"/>
        <v>0.3217840986043608</v>
      </c>
      <c r="CS83" s="88">
        <f t="shared" ca="1" si="43"/>
        <v>6.9252633679134492</v>
      </c>
      <c r="CT83" s="88">
        <f t="shared" ca="1" si="43"/>
        <v>21.87121050992549</v>
      </c>
      <c r="CU83" s="88">
        <f t="shared" ca="1" si="43"/>
        <v>3.8183345229181991</v>
      </c>
      <c r="CV83" s="88">
        <f t="shared" ca="1" si="43"/>
        <v>1.9571663617910786</v>
      </c>
      <c r="CW83" s="88">
        <f t="shared" ca="1" si="43"/>
        <v>19.929794848531955</v>
      </c>
      <c r="CX83" s="88">
        <f t="shared" ca="1" si="43"/>
        <v>6.5279368701530265</v>
      </c>
      <c r="CY83" s="88">
        <f t="shared" ca="1" si="43"/>
        <v>-7.2846015896590094E-2</v>
      </c>
      <c r="CZ83" s="88">
        <f t="shared" ca="1" si="43"/>
        <v>-6.0761856633644896E-2</v>
      </c>
      <c r="DA83" s="88">
        <f t="shared" ca="1" si="43"/>
        <v>0</v>
      </c>
      <c r="DB83" s="88">
        <f t="shared" ca="1" si="43"/>
        <v>2.9488670698658355E-2</v>
      </c>
      <c r="DC83" s="88">
        <f t="shared" ca="1" si="42"/>
        <v>2.5748978446030767E-2</v>
      </c>
      <c r="DD83" s="88">
        <f t="shared" ca="1" si="42"/>
        <v>1.1767759685751378E-3</v>
      </c>
      <c r="DE83" s="88">
        <f t="shared" ca="1" si="42"/>
        <v>7.1193447416970729E-2</v>
      </c>
      <c r="DF83" s="88">
        <f t="shared" ca="1" si="42"/>
        <v>-0.2408463835858593</v>
      </c>
      <c r="DG83" s="88">
        <f t="shared" ca="1" si="42"/>
        <v>-4.3270331683684292E-2</v>
      </c>
      <c r="DH83" s="88">
        <f t="shared" ca="1" si="42"/>
        <v>-2.6454298281348865E-2</v>
      </c>
      <c r="DI83" s="88">
        <f t="shared" ca="1" si="42"/>
        <v>-0.19462751422118035</v>
      </c>
      <c r="DJ83" s="88">
        <f t="shared" ca="1" si="42"/>
        <v>-7.1801472227927127E-2</v>
      </c>
      <c r="DO83" s="17">
        <f t="shared" si="31"/>
        <v>0.99857915261676999</v>
      </c>
      <c r="DP83" s="17">
        <f t="shared" si="32"/>
        <v>1.4208473832300061E-3</v>
      </c>
      <c r="DQ83" s="50">
        <f t="shared" si="37"/>
        <v>1.1346799999999999</v>
      </c>
      <c r="DV83" s="17">
        <v>0.5</v>
      </c>
      <c r="DX83" s="17">
        <v>1</v>
      </c>
      <c r="DY83" s="17">
        <v>0.5</v>
      </c>
      <c r="EA83" s="17">
        <v>2</v>
      </c>
      <c r="EC83" s="17">
        <f t="shared" si="41"/>
        <v>2.0945090502352826</v>
      </c>
      <c r="ED83" s="17">
        <v>0</v>
      </c>
      <c r="EE83">
        <v>-5</v>
      </c>
      <c r="EF83" s="17">
        <f t="shared" si="33"/>
        <v>3.1791984210525999</v>
      </c>
      <c r="EG83" s="17">
        <f t="shared" si="34"/>
        <v>3.9130147368421002</v>
      </c>
      <c r="EH83" s="43">
        <v>0.75</v>
      </c>
      <c r="EI83" s="43">
        <v>0.05</v>
      </c>
      <c r="EJ83" s="43">
        <v>60</v>
      </c>
    </row>
    <row r="84" spans="1:140" x14ac:dyDescent="0.3">
      <c r="A84" s="10">
        <v>2044</v>
      </c>
      <c r="J84" s="13">
        <v>7066654</v>
      </c>
      <c r="K84" s="31">
        <f t="shared" si="39"/>
        <v>6992552.1589253098</v>
      </c>
      <c r="P84" s="28" cm="1">
        <f t="array" aca="1" ref="P84" ca="1">INDEX([7]CSMDPART2023!$C$2:$BK$29, MATCH(MID(CELL("filename",A83),FIND("]",CELL("filename",A83))+1,255),[7]CSMDPART2023!A$2:A$29,0), MATCH(A84,[7]CSMDPART2023!C$1:BK$1,0))</f>
        <v>3.054325689235915E-3</v>
      </c>
      <c r="Q84" s="19">
        <f t="shared" ca="1" si="40"/>
        <v>75.185638297514245</v>
      </c>
      <c r="AM84" s="19">
        <f t="shared" ca="1" si="35"/>
        <v>6.516644757419901E-2</v>
      </c>
      <c r="AN84" s="11"/>
      <c r="AS84" s="17">
        <f t="shared" ca="1" si="36"/>
        <v>5.7624522053046738E-2</v>
      </c>
      <c r="CM84" s="88">
        <f t="shared" ca="1" si="43"/>
        <v>11.098005878967108</v>
      </c>
      <c r="CN84" s="88">
        <f t="shared" ca="1" si="43"/>
        <v>3.121683116608339</v>
      </c>
      <c r="CO84" s="88">
        <f t="shared" ca="1" si="43"/>
        <v>14.009598123849521</v>
      </c>
      <c r="CP84" s="88">
        <f t="shared" ca="1" si="43"/>
        <v>8.6180225118194027</v>
      </c>
      <c r="CQ84" s="88">
        <f t="shared" ca="1" si="43"/>
        <v>7.5284387048236505</v>
      </c>
      <c r="CR84" s="88">
        <f t="shared" ca="1" si="43"/>
        <v>0.3217840986043608</v>
      </c>
      <c r="CS84" s="88">
        <f t="shared" ca="1" si="43"/>
        <v>6.9252633679134492</v>
      </c>
      <c r="CT84" s="88">
        <f t="shared" ca="1" si="43"/>
        <v>21.87121050992549</v>
      </c>
      <c r="CU84" s="88">
        <f t="shared" ca="1" si="43"/>
        <v>3.8183345229181991</v>
      </c>
      <c r="CV84" s="88">
        <f t="shared" ca="1" si="43"/>
        <v>1.9571663617910786</v>
      </c>
      <c r="CW84" s="88">
        <f t="shared" ca="1" si="43"/>
        <v>19.929794848531955</v>
      </c>
      <c r="CX84" s="88">
        <f t="shared" ca="1" si="43"/>
        <v>6.5279368701530265</v>
      </c>
      <c r="CY84" s="88">
        <f t="shared" ca="1" si="43"/>
        <v>-7.2846015896590094E-2</v>
      </c>
      <c r="CZ84" s="88">
        <f t="shared" ca="1" si="43"/>
        <v>-6.0761856633644896E-2</v>
      </c>
      <c r="DA84" s="88">
        <f t="shared" ca="1" si="43"/>
        <v>0</v>
      </c>
      <c r="DB84" s="88">
        <f t="shared" ca="1" si="43"/>
        <v>2.9488670698658355E-2</v>
      </c>
      <c r="DC84" s="88">
        <f t="shared" ca="1" si="42"/>
        <v>2.5748978446030767E-2</v>
      </c>
      <c r="DD84" s="88">
        <f t="shared" ca="1" si="42"/>
        <v>1.1767759685751378E-3</v>
      </c>
      <c r="DE84" s="88">
        <f t="shared" ca="1" si="42"/>
        <v>7.1193447416970729E-2</v>
      </c>
      <c r="DF84" s="88">
        <f t="shared" ca="1" si="42"/>
        <v>-0.2408463835858593</v>
      </c>
      <c r="DG84" s="88">
        <f t="shared" ca="1" si="42"/>
        <v>-4.3270331683684292E-2</v>
      </c>
      <c r="DH84" s="88">
        <f t="shared" ca="1" si="42"/>
        <v>-2.6454298281348865E-2</v>
      </c>
      <c r="DI84" s="88">
        <f t="shared" ca="1" si="42"/>
        <v>-0.19462751422118035</v>
      </c>
      <c r="DJ84" s="88">
        <f t="shared" ca="1" si="42"/>
        <v>-7.1801472227927127E-2</v>
      </c>
      <c r="DO84" s="17">
        <f t="shared" si="31"/>
        <v>0.99857915261676999</v>
      </c>
      <c r="DP84" s="17">
        <f t="shared" si="32"/>
        <v>1.4208473832300061E-3</v>
      </c>
      <c r="DQ84" s="50">
        <f t="shared" si="37"/>
        <v>1.1346799999999999</v>
      </c>
      <c r="DV84" s="17">
        <v>0.5</v>
      </c>
      <c r="DX84" s="17">
        <v>1</v>
      </c>
      <c r="DY84" s="17">
        <v>0.5</v>
      </c>
      <c r="EA84" s="17">
        <v>2</v>
      </c>
      <c r="EC84" s="17">
        <f t="shared" si="41"/>
        <v>2.0897835977235184</v>
      </c>
      <c r="ED84" s="17">
        <v>0</v>
      </c>
      <c r="EE84">
        <v>-5</v>
      </c>
      <c r="EF84" s="17">
        <f t="shared" si="33"/>
        <v>3.1791984210525999</v>
      </c>
      <c r="EG84" s="17">
        <f t="shared" si="34"/>
        <v>3.9130147368421002</v>
      </c>
      <c r="EH84" s="43">
        <v>0.75</v>
      </c>
      <c r="EI84" s="43">
        <v>0.05</v>
      </c>
      <c r="EJ84" s="43">
        <v>60</v>
      </c>
    </row>
    <row r="85" spans="1:140" x14ac:dyDescent="0.3">
      <c r="A85" s="10">
        <v>2045</v>
      </c>
      <c r="J85" s="13">
        <v>7051739</v>
      </c>
      <c r="K85" s="31">
        <f t="shared" si="39"/>
        <v>6977793.5595301259</v>
      </c>
      <c r="P85" s="28" cm="1">
        <f t="array" aca="1" ref="P85" ca="1">INDEX([7]CSMDPART2023!$C$2:$BK$29, MATCH(MID(CELL("filename",A84),FIND("]",CELL("filename",A84))+1,255),[7]CSMDPART2023!A$2:A$29,0), MATCH(A85,[7]CSMDPART2023!C$1:BK$1,0))</f>
        <v>2.1143353789301322E-3</v>
      </c>
      <c r="Q85" s="19">
        <f t="shared" ca="1" si="40"/>
        <v>75.344605952554119</v>
      </c>
      <c r="AM85" s="19">
        <f t="shared" ca="1" si="35"/>
        <v>6.516644757419901E-2</v>
      </c>
      <c r="AN85" s="11"/>
      <c r="AS85" s="17">
        <f t="shared" ca="1" si="36"/>
        <v>5.7624522053046738E-2</v>
      </c>
      <c r="CM85" s="88">
        <f t="shared" ca="1" si="43"/>
        <v>11.098005878967108</v>
      </c>
      <c r="CN85" s="88">
        <f t="shared" ca="1" si="43"/>
        <v>3.121683116608339</v>
      </c>
      <c r="CO85" s="88">
        <f t="shared" ca="1" si="43"/>
        <v>14.009598123849521</v>
      </c>
      <c r="CP85" s="88">
        <f t="shared" ca="1" si="43"/>
        <v>8.6180225118194027</v>
      </c>
      <c r="CQ85" s="88">
        <f t="shared" ca="1" si="43"/>
        <v>7.5284387048236505</v>
      </c>
      <c r="CR85" s="88">
        <f t="shared" ca="1" si="43"/>
        <v>0.3217840986043608</v>
      </c>
      <c r="CS85" s="88">
        <f t="shared" ca="1" si="43"/>
        <v>6.9252633679134492</v>
      </c>
      <c r="CT85" s="88">
        <f t="shared" ca="1" si="43"/>
        <v>21.87121050992549</v>
      </c>
      <c r="CU85" s="88">
        <f t="shared" ca="1" si="43"/>
        <v>3.8183345229181991</v>
      </c>
      <c r="CV85" s="88">
        <f t="shared" ca="1" si="43"/>
        <v>1.9571663617910786</v>
      </c>
      <c r="CW85" s="88">
        <f t="shared" ca="1" si="43"/>
        <v>19.929794848531955</v>
      </c>
      <c r="CX85" s="88">
        <f t="shared" ca="1" si="43"/>
        <v>6.5279368701530265</v>
      </c>
      <c r="CY85" s="88">
        <f t="shared" ca="1" si="43"/>
        <v>-7.2846015896590094E-2</v>
      </c>
      <c r="CZ85" s="88">
        <f t="shared" ca="1" si="43"/>
        <v>-6.0761856633644896E-2</v>
      </c>
      <c r="DA85" s="88">
        <f t="shared" ca="1" si="43"/>
        <v>0</v>
      </c>
      <c r="DB85" s="88">
        <f t="shared" ca="1" si="43"/>
        <v>2.9488670698658355E-2</v>
      </c>
      <c r="DC85" s="88">
        <f t="shared" ca="1" si="42"/>
        <v>2.5748978446030767E-2</v>
      </c>
      <c r="DD85" s="88">
        <f t="shared" ca="1" si="42"/>
        <v>1.1767759685751378E-3</v>
      </c>
      <c r="DE85" s="88">
        <f t="shared" ca="1" si="42"/>
        <v>7.1193447416970729E-2</v>
      </c>
      <c r="DF85" s="88">
        <f t="shared" ca="1" si="42"/>
        <v>-0.2408463835858593</v>
      </c>
      <c r="DG85" s="88">
        <f t="shared" ca="1" si="42"/>
        <v>-4.3270331683684292E-2</v>
      </c>
      <c r="DH85" s="88">
        <f t="shared" ca="1" si="42"/>
        <v>-2.6454298281348865E-2</v>
      </c>
      <c r="DI85" s="88">
        <f t="shared" ca="1" si="42"/>
        <v>-0.19462751422118035</v>
      </c>
      <c r="DJ85" s="88">
        <f t="shared" ca="1" si="42"/>
        <v>-7.1801472227927127E-2</v>
      </c>
      <c r="DO85" s="17">
        <f t="shared" si="31"/>
        <v>0.99857915261676999</v>
      </c>
      <c r="DP85" s="17">
        <f t="shared" si="32"/>
        <v>1.4208473832300061E-3</v>
      </c>
      <c r="DQ85" s="50">
        <f t="shared" si="37"/>
        <v>1.1346799999999999</v>
      </c>
      <c r="DV85" s="17">
        <v>0.5</v>
      </c>
      <c r="DX85" s="17">
        <v>1</v>
      </c>
      <c r="DY85" s="17">
        <v>0.5</v>
      </c>
      <c r="EA85" s="17">
        <v>2</v>
      </c>
      <c r="EC85" s="17">
        <f t="shared" si="41"/>
        <v>2.0852944178373427</v>
      </c>
      <c r="ED85" s="17">
        <v>0</v>
      </c>
      <c r="EE85">
        <v>-5</v>
      </c>
      <c r="EF85" s="17">
        <f t="shared" si="33"/>
        <v>3.1791984210525999</v>
      </c>
      <c r="EG85" s="17">
        <f t="shared" si="34"/>
        <v>3.9130147368421002</v>
      </c>
      <c r="EH85" s="43">
        <v>0.75</v>
      </c>
      <c r="EI85" s="43">
        <v>0.05</v>
      </c>
      <c r="EJ85" s="43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231EA-817F-40B1-BFF2-EC8018D950FC}">
  <dimension ref="A1:EN85"/>
  <sheetViews>
    <sheetView zoomScale="87" zoomScaleNormal="90" workbookViewId="0">
      <pane xSplit="1" ySplit="1" topLeftCell="BP46" activePane="bottomRight" state="frozen"/>
      <selection pane="topRight" activeCell="B1" sqref="B1"/>
      <selection pane="bottomLeft" activeCell="A2" sqref="A2"/>
      <selection pane="bottomRight" activeCell="CM61" sqref="CM61:DJ85"/>
    </sheetView>
  </sheetViews>
  <sheetFormatPr defaultRowHeight="14.4" x14ac:dyDescent="0.3"/>
  <cols>
    <col min="1" max="1" width="9" bestFit="1" customWidth="1"/>
    <col min="2" max="2" width="16.33203125" bestFit="1" customWidth="1"/>
    <col min="9" max="9" width="10.5546875" bestFit="1" customWidth="1"/>
    <col min="10" max="10" width="10.109375" bestFit="1" customWidth="1"/>
    <col min="11" max="11" width="12" bestFit="1" customWidth="1"/>
    <col min="30" max="30" width="17.44140625" bestFit="1" customWidth="1"/>
    <col min="31" max="32" width="16.33203125" customWidth="1"/>
    <col min="33" max="33" width="9.109375" bestFit="1" customWidth="1"/>
    <col min="34" max="34" width="18.109375" bestFit="1" customWidth="1"/>
    <col min="35" max="35" width="15.6640625" bestFit="1" customWidth="1"/>
    <col min="36" max="36" width="14.88671875" bestFit="1" customWidth="1"/>
    <col min="37" max="37" width="15.5546875" bestFit="1" customWidth="1"/>
    <col min="38" max="38" width="13.88671875" bestFit="1" customWidth="1"/>
    <col min="39" max="39" width="13.88671875" customWidth="1"/>
    <col min="40" max="40" width="17.109375" bestFit="1" customWidth="1"/>
    <col min="41" max="41" width="14.88671875" bestFit="1" customWidth="1"/>
    <col min="42" max="42" width="15.5546875" bestFit="1" customWidth="1"/>
    <col min="43" max="43" width="14.88671875" bestFit="1" customWidth="1"/>
    <col min="44" max="44" width="15.5546875" bestFit="1" customWidth="1"/>
    <col min="53" max="54" width="16.33203125" bestFit="1" customWidth="1"/>
    <col min="55" max="55" width="16" bestFit="1" customWidth="1"/>
    <col min="66" max="66" width="15.5546875" bestFit="1" customWidth="1"/>
    <col min="67" max="67" width="9" bestFit="1" customWidth="1"/>
    <col min="68" max="68" width="14.88671875" bestFit="1" customWidth="1"/>
    <col min="69" max="69" width="20.109375" bestFit="1" customWidth="1"/>
    <col min="70" max="70" width="13.88671875" bestFit="1" customWidth="1"/>
    <col min="71" max="72" width="12.6640625" bestFit="1" customWidth="1"/>
    <col min="73" max="73" width="13.88671875" bestFit="1" customWidth="1"/>
    <col min="74" max="74" width="12.77734375" bestFit="1" customWidth="1"/>
    <col min="75" max="78" width="13.77734375" bestFit="1" customWidth="1"/>
    <col min="79" max="80" width="13.88671875" bestFit="1" customWidth="1"/>
    <col min="81" max="81" width="12.6640625" bestFit="1" customWidth="1"/>
    <col min="82" max="83" width="14.77734375" bestFit="1" customWidth="1"/>
    <col min="84" max="84" width="16.33203125" bestFit="1" customWidth="1"/>
    <col min="85" max="86" width="13.77734375" bestFit="1" customWidth="1"/>
    <col min="87" max="87" width="12.6640625" bestFit="1" customWidth="1"/>
    <col min="88" max="88" width="13.77734375" bestFit="1" customWidth="1"/>
    <col min="89" max="89" width="12.6640625" bestFit="1" customWidth="1"/>
    <col min="90" max="90" width="18.33203125" bestFit="1" customWidth="1"/>
    <col min="115" max="115" width="20" bestFit="1" customWidth="1"/>
    <col min="116" max="116" width="9" bestFit="1" customWidth="1"/>
    <col min="117" max="117" width="13.88671875" bestFit="1" customWidth="1"/>
    <col min="118" max="118" width="14.88671875" bestFit="1" customWidth="1"/>
    <col min="121" max="121" width="9" bestFit="1" customWidth="1"/>
    <col min="122" max="122" width="18.44140625" bestFit="1" customWidth="1"/>
    <col min="123" max="123" width="9" bestFit="1" customWidth="1"/>
    <col min="124" max="124" width="21.88671875" bestFit="1" customWidth="1"/>
    <col min="125" max="126" width="9" bestFit="1" customWidth="1"/>
    <col min="127" max="127" width="18.77734375" bestFit="1" customWidth="1"/>
    <col min="128" max="131" width="9" bestFit="1" customWidth="1"/>
    <col min="136" max="137" width="9" bestFit="1" customWidth="1"/>
  </cols>
  <sheetData>
    <row r="1" spans="1:144" s="12" customFormat="1" x14ac:dyDescent="0.3">
      <c r="A1" s="49" t="s">
        <v>321</v>
      </c>
      <c r="B1" s="47" t="s">
        <v>6</v>
      </c>
      <c r="C1" s="47" t="s">
        <v>9</v>
      </c>
      <c r="D1" s="47" t="s">
        <v>11</v>
      </c>
      <c r="E1" s="47" t="s">
        <v>428</v>
      </c>
      <c r="F1" s="47" t="s">
        <v>435</v>
      </c>
      <c r="G1" s="47" t="s">
        <v>436</v>
      </c>
      <c r="H1" s="47" t="s">
        <v>327</v>
      </c>
      <c r="I1" s="47" t="s">
        <v>346</v>
      </c>
      <c r="J1" s="47" t="s">
        <v>347</v>
      </c>
      <c r="K1" s="1" t="s">
        <v>15</v>
      </c>
      <c r="L1" s="47" t="s">
        <v>30</v>
      </c>
      <c r="M1" s="47" t="s">
        <v>32</v>
      </c>
      <c r="N1" s="47" t="s">
        <v>430</v>
      </c>
      <c r="O1" s="47" t="s">
        <v>352</v>
      </c>
      <c r="P1" s="47" t="s">
        <v>647</v>
      </c>
      <c r="Q1" s="47" t="s">
        <v>534</v>
      </c>
      <c r="R1" s="47" t="s">
        <v>33</v>
      </c>
      <c r="S1" s="47" t="s">
        <v>34</v>
      </c>
      <c r="T1" s="47" t="s">
        <v>432</v>
      </c>
      <c r="U1" s="47" t="s">
        <v>353</v>
      </c>
      <c r="V1" s="47" t="s">
        <v>533</v>
      </c>
      <c r="W1" s="47" t="s">
        <v>329</v>
      </c>
      <c r="X1" s="47" t="s">
        <v>330</v>
      </c>
      <c r="Y1" s="47" t="s">
        <v>331</v>
      </c>
      <c r="Z1" s="47" t="s">
        <v>35</v>
      </c>
      <c r="AA1" s="47" t="s">
        <v>36</v>
      </c>
      <c r="AB1" s="47" t="s">
        <v>434</v>
      </c>
      <c r="AC1" s="47" t="s">
        <v>354</v>
      </c>
      <c r="AD1" s="47" t="s">
        <v>37</v>
      </c>
      <c r="AE1" s="47" t="s">
        <v>424</v>
      </c>
      <c r="AF1" s="47" t="s">
        <v>425</v>
      </c>
      <c r="AG1" s="1" t="s">
        <v>336</v>
      </c>
      <c r="AH1" s="1" t="s">
        <v>38</v>
      </c>
      <c r="AI1" s="1" t="s">
        <v>148</v>
      </c>
      <c r="AJ1" s="47" t="s">
        <v>541</v>
      </c>
      <c r="AK1" s="1" t="s">
        <v>58</v>
      </c>
      <c r="AL1" s="1" t="s">
        <v>439</v>
      </c>
      <c r="AM1" s="1" t="s">
        <v>46</v>
      </c>
      <c r="AN1" s="1" t="s">
        <v>60</v>
      </c>
      <c r="AO1" s="47" t="s">
        <v>539</v>
      </c>
      <c r="AP1" s="1" t="s">
        <v>44</v>
      </c>
      <c r="AQ1" s="47" t="s">
        <v>540</v>
      </c>
      <c r="AR1" s="1" t="s">
        <v>59</v>
      </c>
      <c r="AS1" s="1" t="s">
        <v>61</v>
      </c>
      <c r="AT1" s="1" t="s">
        <v>56</v>
      </c>
      <c r="AU1" s="47" t="s">
        <v>62</v>
      </c>
      <c r="AV1" s="47" t="s">
        <v>63</v>
      </c>
      <c r="AW1" s="47" t="s">
        <v>69</v>
      </c>
      <c r="AX1" s="47" t="s">
        <v>70</v>
      </c>
      <c r="AY1" s="47" t="s">
        <v>71</v>
      </c>
      <c r="AZ1" s="47" t="s">
        <v>72</v>
      </c>
      <c r="BA1" s="47" t="s">
        <v>73</v>
      </c>
      <c r="BB1" s="47" t="s">
        <v>78</v>
      </c>
      <c r="BC1" s="47" t="s">
        <v>313</v>
      </c>
      <c r="BD1" s="47" t="s">
        <v>103</v>
      </c>
      <c r="BE1" s="47" t="s">
        <v>81</v>
      </c>
      <c r="BF1" s="47" t="s">
        <v>85</v>
      </c>
      <c r="BG1" s="47" t="s">
        <v>86</v>
      </c>
      <c r="BH1" s="47" t="s">
        <v>87</v>
      </c>
      <c r="BI1" s="47" t="s">
        <v>88</v>
      </c>
      <c r="BJ1" s="47" t="s">
        <v>89</v>
      </c>
      <c r="BK1" s="47" t="s">
        <v>90</v>
      </c>
      <c r="BL1" s="47" t="s">
        <v>91</v>
      </c>
      <c r="BM1" s="47" t="s">
        <v>92</v>
      </c>
      <c r="BN1" s="1" t="s">
        <v>108</v>
      </c>
      <c r="BO1" s="47" t="s">
        <v>109</v>
      </c>
      <c r="BP1" s="47" t="s">
        <v>121</v>
      </c>
      <c r="BQ1" s="47" t="s">
        <v>337</v>
      </c>
      <c r="BR1" s="47" t="s">
        <v>442</v>
      </c>
      <c r="BS1" s="47" t="s">
        <v>576</v>
      </c>
      <c r="BT1" s="47" t="s">
        <v>577</v>
      </c>
      <c r="BU1" s="47" t="s">
        <v>122</v>
      </c>
      <c r="BV1" s="47" t="s">
        <v>123</v>
      </c>
      <c r="BW1" s="47" t="s">
        <v>124</v>
      </c>
      <c r="BX1" s="47" t="s">
        <v>338</v>
      </c>
      <c r="BY1" s="47" t="s">
        <v>586</v>
      </c>
      <c r="BZ1" s="47" t="s">
        <v>587</v>
      </c>
      <c r="CA1" s="47" t="s">
        <v>125</v>
      </c>
      <c r="CB1" s="47" t="s">
        <v>126</v>
      </c>
      <c r="CC1" s="47" t="s">
        <v>127</v>
      </c>
      <c r="CD1" s="1" t="s">
        <v>128</v>
      </c>
      <c r="CE1" s="47" t="s">
        <v>339</v>
      </c>
      <c r="CF1" s="1" t="s">
        <v>133</v>
      </c>
      <c r="CG1" s="47" t="s">
        <v>134</v>
      </c>
      <c r="CH1" s="47" t="s">
        <v>45</v>
      </c>
      <c r="CI1" s="47" t="s">
        <v>153</v>
      </c>
      <c r="CJ1" s="47" t="s">
        <v>31</v>
      </c>
      <c r="CK1" s="47" t="s">
        <v>154</v>
      </c>
      <c r="CL1" s="1" t="s">
        <v>155</v>
      </c>
      <c r="CM1" s="47" t="s">
        <v>156</v>
      </c>
      <c r="CN1" s="47" t="s">
        <v>157</v>
      </c>
      <c r="CO1" s="47" t="s">
        <v>158</v>
      </c>
      <c r="CP1" s="47" t="s">
        <v>527</v>
      </c>
      <c r="CQ1" s="47" t="s">
        <v>528</v>
      </c>
      <c r="CR1" s="47" t="s">
        <v>529</v>
      </c>
      <c r="CS1" s="47" t="s">
        <v>520</v>
      </c>
      <c r="CT1" s="47" t="s">
        <v>159</v>
      </c>
      <c r="CU1" s="47" t="s">
        <v>160</v>
      </c>
      <c r="CV1" s="47" t="s">
        <v>161</v>
      </c>
      <c r="CW1" s="47" t="s">
        <v>162</v>
      </c>
      <c r="CX1" s="47" t="s">
        <v>163</v>
      </c>
      <c r="CY1" s="47" t="s">
        <v>164</v>
      </c>
      <c r="CZ1" s="47" t="s">
        <v>165</v>
      </c>
      <c r="DA1" s="47" t="s">
        <v>166</v>
      </c>
      <c r="DB1" s="47" t="s">
        <v>167</v>
      </c>
      <c r="DC1" s="47" t="s">
        <v>168</v>
      </c>
      <c r="DD1" s="47" t="s">
        <v>169</v>
      </c>
      <c r="DE1" s="47" t="s">
        <v>170</v>
      </c>
      <c r="DF1" s="47" t="s">
        <v>171</v>
      </c>
      <c r="DG1" s="47" t="s">
        <v>172</v>
      </c>
      <c r="DH1" s="47" t="s">
        <v>173</v>
      </c>
      <c r="DI1" s="47" t="s">
        <v>174</v>
      </c>
      <c r="DJ1" s="47" t="s">
        <v>175</v>
      </c>
      <c r="DK1" s="1" t="s">
        <v>79</v>
      </c>
      <c r="DL1" s="47" t="s">
        <v>177</v>
      </c>
      <c r="DM1" s="47" t="s">
        <v>216</v>
      </c>
      <c r="DN1" s="47" t="s">
        <v>217</v>
      </c>
      <c r="DO1" s="47" t="s">
        <v>185</v>
      </c>
      <c r="DP1" s="47" t="s">
        <v>187</v>
      </c>
      <c r="DQ1" s="47" t="s">
        <v>188</v>
      </c>
      <c r="DR1" s="47" t="s">
        <v>205</v>
      </c>
      <c r="DS1" s="47" t="s">
        <v>515</v>
      </c>
      <c r="DT1" s="47" t="s">
        <v>340</v>
      </c>
      <c r="DU1" s="47" t="s">
        <v>232</v>
      </c>
      <c r="DV1" s="47" t="s">
        <v>512</v>
      </c>
      <c r="DW1" s="47" t="s">
        <v>256</v>
      </c>
      <c r="DX1" s="47" t="s">
        <v>261</v>
      </c>
      <c r="DY1" s="47" t="s">
        <v>262</v>
      </c>
      <c r="DZ1" s="47" t="s">
        <v>513</v>
      </c>
      <c r="EA1" s="47" t="s">
        <v>265</v>
      </c>
      <c r="EB1" s="47" t="s">
        <v>324</v>
      </c>
      <c r="EC1" s="47" t="s">
        <v>269</v>
      </c>
      <c r="ED1" s="47" t="s">
        <v>270</v>
      </c>
      <c r="EE1" s="47" t="s">
        <v>275</v>
      </c>
      <c r="EF1" s="47" t="s">
        <v>277</v>
      </c>
      <c r="EG1" s="47" t="s">
        <v>280</v>
      </c>
      <c r="EH1" s="1" t="s">
        <v>521</v>
      </c>
      <c r="EI1" s="1" t="s">
        <v>289</v>
      </c>
      <c r="EJ1" s="1" t="s">
        <v>293</v>
      </c>
      <c r="EK1" s="47" t="s">
        <v>305</v>
      </c>
      <c r="EL1" s="47" t="s">
        <v>309</v>
      </c>
      <c r="EM1" s="47" t="s">
        <v>310</v>
      </c>
      <c r="EN1" s="47" t="s">
        <v>306</v>
      </c>
    </row>
    <row r="2" spans="1:144" x14ac:dyDescent="0.3">
      <c r="A2" s="49">
        <v>1962</v>
      </c>
      <c r="B2" s="12"/>
      <c r="C2" s="12"/>
      <c r="D2" s="12"/>
      <c r="E2" s="12"/>
      <c r="F2" s="12"/>
      <c r="G2" s="12"/>
      <c r="H2" s="12"/>
      <c r="I2" s="12"/>
      <c r="J2" s="12"/>
      <c r="K2" s="19"/>
      <c r="L2" s="12"/>
      <c r="M2" s="12"/>
      <c r="N2" s="12"/>
      <c r="O2" s="12"/>
      <c r="P2" s="28"/>
      <c r="Q2" s="19"/>
      <c r="R2" s="12"/>
      <c r="S2" s="12"/>
      <c r="T2" s="12"/>
      <c r="U2" s="12"/>
      <c r="V2" s="12"/>
      <c r="W2" s="54"/>
      <c r="X2" s="54"/>
      <c r="Y2" s="12"/>
      <c r="Z2" s="12"/>
      <c r="AA2" s="12"/>
      <c r="AB2" s="12"/>
      <c r="AC2" s="12"/>
      <c r="AD2" s="12"/>
      <c r="AE2" s="53"/>
      <c r="AF2" s="53"/>
      <c r="AG2" s="19"/>
      <c r="AH2" s="19"/>
      <c r="AI2" s="19"/>
      <c r="AJ2" s="55">
        <v>79320000</v>
      </c>
      <c r="AK2" s="31"/>
      <c r="AL2" s="19"/>
      <c r="AM2" s="19">
        <f ca="1">AVERAGE($AL$35:$AL$63)</f>
        <v>5.9148516417121183E-2</v>
      </c>
      <c r="AN2" s="19"/>
      <c r="AO2" s="55">
        <v>1451490000</v>
      </c>
      <c r="AP2" s="19"/>
      <c r="AQ2" s="55">
        <v>705830000</v>
      </c>
      <c r="AR2" s="19"/>
      <c r="AS2" s="19"/>
      <c r="AT2" s="19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9"/>
      <c r="BO2" s="56"/>
      <c r="BP2" s="55"/>
      <c r="BQ2" s="55"/>
      <c r="BR2" s="57"/>
      <c r="BS2" s="57"/>
      <c r="BT2" s="57"/>
      <c r="BU2" s="58"/>
      <c r="BV2" s="58"/>
      <c r="BW2" s="55"/>
      <c r="BX2" s="55"/>
      <c r="BY2" s="57"/>
      <c r="BZ2" s="57"/>
      <c r="CA2" s="58"/>
      <c r="CB2" s="58"/>
      <c r="CC2" s="55"/>
      <c r="CD2" s="19"/>
      <c r="CE2" s="55"/>
      <c r="CF2" s="19"/>
      <c r="CG2" s="55"/>
      <c r="CH2" s="55" cm="1">
        <f t="array" aca="1" ref="CH2" ca="1">INDEX([1]Sheet1!$C$6:$CY$72,MATCH($A2,[1]Sheet1!$A$6:$A$72,0),MATCH(MID(CELL("filename",O1),FIND("]",CELL("filename",O1))+1,255) &amp; CH$1,[1]Sheet1!$C$1:$CY$1 &amp; [1]Sheet1!$C$3:$CY$3,0))</f>
        <v>265689999.99999997</v>
      </c>
      <c r="CI2" s="55"/>
      <c r="CJ2" s="55"/>
      <c r="CK2" s="55"/>
      <c r="CL2" s="19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9"/>
      <c r="DL2" s="56"/>
      <c r="DM2" s="57"/>
      <c r="DN2" s="57"/>
      <c r="DO2" s="12"/>
      <c r="DP2" s="12"/>
      <c r="DQ2" s="56">
        <v>1.0698099999999999</v>
      </c>
      <c r="DR2" s="56" cm="1">
        <f t="array" aca="1" ref="DR2" ca="1">INDEX([1]Sheet1!$C$6:$CY$72,MATCH($A2,[1]Sheet1!$A$6:$A$72,0),MATCH(MID(CELL("filename",AZ1),FIND("]",CELL("filename",AZ1))+1,255) &amp; DR$1,[1]Sheet1!$C$1:$CY$1 &amp; [1]Sheet1!$C$3:$CY$3,0))</f>
        <v>0</v>
      </c>
      <c r="DS2" s="56" cm="1">
        <f t="array" aca="1" ref="DS2" ca="1">INDEX([1]Sheet1!$C$6:$CY$72,MATCH($A2,[1]Sheet1!$A$6:$A$72,0),MATCH(MID(CELL("filename",BA1),FIND("]",CELL("filename",BA1))+1,255) &amp; DS$1,[1]Sheet1!$C$1:$CY$1 &amp; [1]Sheet1!$C$3:$CY$3,0))</f>
        <v>0</v>
      </c>
      <c r="DT2" s="57"/>
      <c r="DU2" s="56" cm="1">
        <f t="array" aca="1" ref="DU2" ca="1">INDEX([1]Sheet1!$C$6:$CY$72,MATCH($A2,[1]Sheet1!$A$6:$A$72,0),MATCH(MID(CELL("filename",BC1),FIND("]",CELL("filename",BC1))+1,255) &amp; DU$1,[1]Sheet1!$C$1:$CY$1 &amp; [1]Sheet1!$C$3:$CY$3,0))</f>
        <v>0</v>
      </c>
      <c r="DV2" s="59">
        <v>0.5</v>
      </c>
      <c r="DW2" s="12"/>
      <c r="DX2" s="59">
        <v>1</v>
      </c>
      <c r="DY2" s="59">
        <v>0.5</v>
      </c>
      <c r="DZ2" s="56" cm="1">
        <f t="array" aca="1" ref="DZ2" ca="1">INDEX([1]Sheet1!$C$6:$CY$72,MATCH($A2,[1]Sheet1!$A$6:$A$72,0),MATCH(MID(CELL("filename",BH1),FIND("]",CELL("filename",BH1))+1,255) &amp; DZ$1,[1]Sheet1!$C$1:$CY$1 &amp; [1]Sheet1!$C$3:$CY$3,0))</f>
        <v>7.09</v>
      </c>
      <c r="EA2" s="59">
        <v>2</v>
      </c>
      <c r="EB2" s="12"/>
      <c r="EC2" s="12"/>
      <c r="ED2" s="12"/>
      <c r="EE2" s="17">
        <v>-5</v>
      </c>
      <c r="EF2" s="12"/>
      <c r="EG2" s="12"/>
      <c r="EH2" s="43">
        <v>0.75</v>
      </c>
      <c r="EI2" s="43">
        <v>0.05</v>
      </c>
      <c r="EJ2" s="43">
        <v>60</v>
      </c>
      <c r="EK2" s="12"/>
      <c r="EL2" s="12"/>
      <c r="EM2" s="12"/>
      <c r="EN2" s="12"/>
    </row>
    <row r="3" spans="1:144" x14ac:dyDescent="0.3">
      <c r="A3" s="49">
        <v>1963</v>
      </c>
      <c r="B3" s="12"/>
      <c r="C3" s="12"/>
      <c r="D3" s="12"/>
      <c r="E3" s="12"/>
      <c r="F3" s="12"/>
      <c r="G3" s="12"/>
      <c r="H3" s="12"/>
      <c r="I3" s="12"/>
      <c r="J3" s="12"/>
      <c r="K3" s="19"/>
      <c r="L3" s="12"/>
      <c r="M3" s="12"/>
      <c r="N3" s="12"/>
      <c r="O3" s="12"/>
      <c r="P3" s="28"/>
      <c r="Q3" s="19"/>
      <c r="R3" s="12"/>
      <c r="S3" s="12"/>
      <c r="T3" s="12"/>
      <c r="U3" s="12"/>
      <c r="V3" s="12"/>
      <c r="W3" s="54"/>
      <c r="X3" s="54"/>
      <c r="Y3" s="12"/>
      <c r="Z3" s="12"/>
      <c r="AA3" s="12"/>
      <c r="AB3" s="12"/>
      <c r="AC3" s="12"/>
      <c r="AD3" s="12"/>
      <c r="AE3" s="53"/>
      <c r="AF3" s="53"/>
      <c r="AG3" s="19"/>
      <c r="AH3" s="19"/>
      <c r="AI3" s="19"/>
      <c r="AJ3" s="55">
        <v>86630000</v>
      </c>
      <c r="AK3" s="31"/>
      <c r="AL3" s="19"/>
      <c r="AM3" s="19">
        <f t="shared" ref="AM3:AM66" ca="1" si="0">AVERAGE($AL$35:$AL$63)</f>
        <v>5.9148516417121183E-2</v>
      </c>
      <c r="AN3" s="19"/>
      <c r="AO3" s="55">
        <v>1431710000</v>
      </c>
      <c r="AP3" s="31"/>
      <c r="AQ3" s="55">
        <v>774670000</v>
      </c>
      <c r="AR3" s="19"/>
      <c r="AS3" s="19"/>
      <c r="AT3" s="19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9"/>
      <c r="BO3" s="56"/>
      <c r="BP3" s="55"/>
      <c r="BQ3" s="55"/>
      <c r="BR3" s="57"/>
      <c r="BS3" s="57"/>
      <c r="BT3" s="57"/>
      <c r="BU3" s="58"/>
      <c r="BV3" s="58"/>
      <c r="BW3" s="55"/>
      <c r="BX3" s="55"/>
      <c r="BY3" s="57"/>
      <c r="BZ3" s="57"/>
      <c r="CA3" s="58"/>
      <c r="CB3" s="58"/>
      <c r="CC3" s="55"/>
      <c r="CD3" s="19"/>
      <c r="CE3" s="55"/>
      <c r="CF3" s="19"/>
      <c r="CG3" s="55"/>
      <c r="CH3" s="55" cm="1">
        <f t="array" aca="1" ref="CH3" ca="1">INDEX([1]Sheet1!$C$6:$CY$72,MATCH($A3,[1]Sheet1!$A$6:$A$72,0),MATCH(MID(CELL("filename",O2),FIND("]",CELL("filename",O2))+1,255) &amp; CH$1,[1]Sheet1!$C$1:$CY$1 &amp; [1]Sheet1!$C$3:$CY$3,0))</f>
        <v>300740000</v>
      </c>
      <c r="CI3" s="55"/>
      <c r="CJ3" s="55"/>
      <c r="CK3" s="55"/>
      <c r="CL3" s="19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9"/>
      <c r="DL3" s="56"/>
      <c r="DM3" s="57"/>
      <c r="DN3" s="57"/>
      <c r="DO3" s="12"/>
      <c r="DP3" s="12"/>
      <c r="DQ3" s="56">
        <v>1.0698099999999999</v>
      </c>
      <c r="DR3" s="56" cm="1">
        <f t="array" aca="1" ref="DR3" ca="1">INDEX([1]Sheet1!$C$6:$CY$72,MATCH($A3,[1]Sheet1!$A$6:$A$72,0),MATCH(MID(CELL("filename",AZ2),FIND("]",CELL("filename",AZ2))+1,255) &amp; DR$1,[1]Sheet1!$C$1:$CY$1 &amp; [1]Sheet1!$C$3:$CY$3,0))</f>
        <v>0</v>
      </c>
      <c r="DS3" s="56" cm="1">
        <f t="array" aca="1" ref="DS3" ca="1">INDEX([1]Sheet1!$C$6:$CY$72,MATCH($A3,[1]Sheet1!$A$6:$A$72,0),MATCH(MID(CELL("filename",BA2),FIND("]",CELL("filename",BA2))+1,255) &amp; DS$1,[1]Sheet1!$C$1:$CY$1 &amp; [1]Sheet1!$C$3:$CY$3,0))</f>
        <v>0</v>
      </c>
      <c r="DT3" s="57"/>
      <c r="DU3" s="56" cm="1">
        <f t="array" aca="1" ref="DU3" ca="1">INDEX([1]Sheet1!$C$6:$CY$72,MATCH($A3,[1]Sheet1!$A$6:$A$72,0),MATCH(MID(CELL("filename",BC2),FIND("]",CELL("filename",BC2))+1,255) &amp; DU$1,[1]Sheet1!$C$1:$CY$1 &amp; [1]Sheet1!$C$3:$CY$3,0))</f>
        <v>0</v>
      </c>
      <c r="DV3" s="59">
        <v>0.5</v>
      </c>
      <c r="DW3" s="12"/>
      <c r="DX3" s="59">
        <v>1</v>
      </c>
      <c r="DY3" s="59">
        <v>0.5</v>
      </c>
      <c r="DZ3" s="56" cm="1">
        <f t="array" aca="1" ref="DZ3" ca="1">INDEX([1]Sheet1!$C$6:$CY$72,MATCH($A3,[1]Sheet1!$A$6:$A$72,0),MATCH(MID(CELL("filename",BH2),FIND("]",CELL("filename",BH2))+1,255) &amp; DZ$1,[1]Sheet1!$C$1:$CY$1 &amp; [1]Sheet1!$C$3:$CY$3,0))</f>
        <v>7.95</v>
      </c>
      <c r="EA3" s="59">
        <v>2</v>
      </c>
      <c r="EB3" s="12"/>
      <c r="EC3" s="12"/>
      <c r="ED3" s="12"/>
      <c r="EE3" s="17">
        <v>-5</v>
      </c>
      <c r="EF3" s="12"/>
      <c r="EG3" s="12"/>
      <c r="EH3" s="43">
        <v>0.75</v>
      </c>
      <c r="EI3" s="43">
        <v>0.05</v>
      </c>
      <c r="EJ3" s="43">
        <v>60</v>
      </c>
      <c r="EK3" s="12"/>
      <c r="EL3" s="12"/>
      <c r="EM3" s="12"/>
      <c r="EN3" s="12"/>
    </row>
    <row r="4" spans="1:144" x14ac:dyDescent="0.3">
      <c r="A4" s="49">
        <v>1964</v>
      </c>
      <c r="B4" s="12"/>
      <c r="C4" s="12"/>
      <c r="D4" s="12"/>
      <c r="E4" s="12"/>
      <c r="F4" s="12"/>
      <c r="G4" s="12"/>
      <c r="H4" s="12"/>
      <c r="I4" s="12"/>
      <c r="J4" s="12"/>
      <c r="K4" s="19"/>
      <c r="L4" s="12"/>
      <c r="M4" s="12"/>
      <c r="N4" s="12"/>
      <c r="O4" s="12"/>
      <c r="P4" s="28"/>
      <c r="Q4" s="19"/>
      <c r="R4" s="12"/>
      <c r="S4" s="12"/>
      <c r="T4" s="12"/>
      <c r="U4" s="12"/>
      <c r="V4" s="12"/>
      <c r="W4" s="54"/>
      <c r="X4" s="54"/>
      <c r="Y4" s="12"/>
      <c r="Z4" s="12"/>
      <c r="AA4" s="12"/>
      <c r="AB4" s="12"/>
      <c r="AC4" s="12"/>
      <c r="AD4" s="12"/>
      <c r="AE4" s="53"/>
      <c r="AF4" s="53"/>
      <c r="AG4" s="19"/>
      <c r="AH4" s="19"/>
      <c r="AI4" s="31"/>
      <c r="AJ4" s="55">
        <v>95070000</v>
      </c>
      <c r="AK4" s="31"/>
      <c r="AL4" s="19"/>
      <c r="AM4" s="19">
        <f t="shared" ca="1" si="0"/>
        <v>5.9148516417121183E-2</v>
      </c>
      <c r="AN4" s="19"/>
      <c r="AO4" s="55">
        <v>1547250000</v>
      </c>
      <c r="AP4" s="31"/>
      <c r="AQ4" s="55">
        <v>850220000</v>
      </c>
      <c r="AR4" s="31"/>
      <c r="AS4" s="19"/>
      <c r="AT4" s="19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9"/>
      <c r="BO4" s="56"/>
      <c r="BP4" s="55"/>
      <c r="BQ4" s="55"/>
      <c r="BR4" s="57"/>
      <c r="BS4" s="57"/>
      <c r="BT4" s="57"/>
      <c r="BU4" s="58"/>
      <c r="BV4" s="58"/>
      <c r="BW4" s="55"/>
      <c r="BX4" s="55"/>
      <c r="BY4" s="57"/>
      <c r="BZ4" s="57"/>
      <c r="CA4" s="58"/>
      <c r="CB4" s="58"/>
      <c r="CC4" s="55"/>
      <c r="CD4" s="19"/>
      <c r="CE4" s="55"/>
      <c r="CF4" s="19"/>
      <c r="CG4" s="55"/>
      <c r="CH4" s="55" cm="1">
        <f t="array" aca="1" ref="CH4" ca="1">INDEX([1]Sheet1!$C$6:$CY$72,MATCH($A4,[1]Sheet1!$A$6:$A$72,0),MATCH(MID(CELL("filename",O3),FIND("]",CELL("filename",O3))+1,255) &amp; CH$1,[1]Sheet1!$C$1:$CY$1 &amp; [1]Sheet1!$C$3:$CY$3,0))</f>
        <v>380510000</v>
      </c>
      <c r="CI4" s="55"/>
      <c r="CJ4" s="55"/>
      <c r="CK4" s="55"/>
      <c r="CL4" s="19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9"/>
      <c r="DL4" s="56"/>
      <c r="DM4" s="57"/>
      <c r="DN4" s="57"/>
      <c r="DO4" s="12"/>
      <c r="DP4" s="12"/>
      <c r="DQ4" s="56">
        <v>1.0698099999999999</v>
      </c>
      <c r="DR4" s="56" cm="1">
        <f t="array" aca="1" ref="DR4" ca="1">INDEX([1]Sheet1!$C$6:$CY$72,MATCH($A4,[1]Sheet1!$A$6:$A$72,0),MATCH(MID(CELL("filename",AZ3),FIND("]",CELL("filename",AZ3))+1,255) &amp; DR$1,[1]Sheet1!$C$1:$CY$1 &amp; [1]Sheet1!$C$3:$CY$3,0))</f>
        <v>0</v>
      </c>
      <c r="DS4" s="56" cm="1">
        <f t="array" aca="1" ref="DS4" ca="1">INDEX([1]Sheet1!$C$6:$CY$72,MATCH($A4,[1]Sheet1!$A$6:$A$72,0),MATCH(MID(CELL("filename",BA3),FIND("]",CELL("filename",BA3))+1,255) &amp; DS$1,[1]Sheet1!$C$1:$CY$1 &amp; [1]Sheet1!$C$3:$CY$3,0))</f>
        <v>0</v>
      </c>
      <c r="DT4" s="57"/>
      <c r="DU4" s="56" cm="1">
        <f t="array" aca="1" ref="DU4" ca="1">INDEX([1]Sheet1!$C$6:$CY$72,MATCH($A4,[1]Sheet1!$A$6:$A$72,0),MATCH(MID(CELL("filename",BC3),FIND("]",CELL("filename",BC3))+1,255) &amp; DU$1,[1]Sheet1!$C$1:$CY$1 &amp; [1]Sheet1!$C$3:$CY$3,0))</f>
        <v>0</v>
      </c>
      <c r="DV4" s="59">
        <v>0.5</v>
      </c>
      <c r="DW4" s="12"/>
      <c r="DX4" s="59">
        <v>1</v>
      </c>
      <c r="DY4" s="59">
        <v>0.5</v>
      </c>
      <c r="DZ4" s="56" cm="1">
        <f t="array" aca="1" ref="DZ4" ca="1">INDEX([1]Sheet1!$C$6:$CY$72,MATCH($A4,[1]Sheet1!$A$6:$A$72,0),MATCH(MID(CELL("filename",BH3),FIND("]",CELL("filename",BH3))+1,255) &amp; DZ$1,[1]Sheet1!$C$1:$CY$1 &amp; [1]Sheet1!$C$3:$CY$3,0))</f>
        <v>8.41</v>
      </c>
      <c r="EA4" s="59">
        <v>2</v>
      </c>
      <c r="EB4" s="12"/>
      <c r="EC4" s="12"/>
      <c r="ED4" s="12"/>
      <c r="EE4" s="17">
        <v>-5</v>
      </c>
      <c r="EF4" s="12"/>
      <c r="EG4" s="12"/>
      <c r="EH4" s="43">
        <v>0.75</v>
      </c>
      <c r="EI4" s="43">
        <v>0.05</v>
      </c>
      <c r="EJ4" s="43">
        <v>60</v>
      </c>
      <c r="EK4" s="12"/>
      <c r="EL4" s="12"/>
      <c r="EM4" s="12"/>
      <c r="EN4" s="12"/>
    </row>
    <row r="5" spans="1:144" x14ac:dyDescent="0.3">
      <c r="A5" s="49">
        <v>1965</v>
      </c>
      <c r="B5" s="60">
        <v>58921117550.208359</v>
      </c>
      <c r="C5" s="12"/>
      <c r="D5" s="12"/>
      <c r="E5" s="12"/>
      <c r="F5" s="12"/>
      <c r="G5" s="12"/>
      <c r="H5" s="54"/>
      <c r="I5" s="60">
        <v>3213691.5</v>
      </c>
      <c r="J5" s="12"/>
      <c r="K5" s="31">
        <f>IF(A5&lt;2030,I5,K4*J5/J4)</f>
        <v>3213691.5</v>
      </c>
      <c r="L5" s="54">
        <v>71.427358218496735</v>
      </c>
      <c r="M5" s="12"/>
      <c r="N5" s="12"/>
      <c r="O5" s="54">
        <v>71.149877189322822</v>
      </c>
      <c r="P5" s="28"/>
      <c r="Q5" s="19"/>
      <c r="R5" s="54">
        <v>1.3</v>
      </c>
      <c r="S5" s="12"/>
      <c r="T5" s="12"/>
      <c r="U5" s="54">
        <v>1.40842</v>
      </c>
      <c r="V5" s="54">
        <v>1.40842</v>
      </c>
      <c r="W5" s="54"/>
      <c r="X5" s="54"/>
      <c r="Y5" s="54"/>
      <c r="Z5" s="54">
        <v>2141.4819010000001</v>
      </c>
      <c r="AA5" s="12"/>
      <c r="AB5" s="12"/>
      <c r="AC5" s="54">
        <v>2139.749508231841</v>
      </c>
      <c r="AD5" s="60">
        <v>183780050489.62</v>
      </c>
      <c r="AE5" s="53"/>
      <c r="AF5" s="61"/>
      <c r="AG5" s="19"/>
      <c r="AH5" s="19"/>
      <c r="AI5" s="31"/>
      <c r="AJ5" s="55">
        <v>106330000</v>
      </c>
      <c r="AK5" s="31"/>
      <c r="AL5" s="19"/>
      <c r="AM5" s="19">
        <f t="shared" ca="1" si="0"/>
        <v>5.9148516417121183E-2</v>
      </c>
      <c r="AN5" s="19"/>
      <c r="AO5" s="55">
        <v>1785440000</v>
      </c>
      <c r="AP5" s="31">
        <f t="shared" ref="AP5:AP66" si="1">AO5/EN5</f>
        <v>12951770955.07309</v>
      </c>
      <c r="AQ5" s="55">
        <v>930440000</v>
      </c>
      <c r="AR5" s="31">
        <f t="shared" ref="AR5:AR66" si="2">(AQ5-AJ5)/EN5</f>
        <v>5978181267.2424068</v>
      </c>
      <c r="AS5" s="19"/>
      <c r="AT5" s="19"/>
      <c r="AU5" s="12"/>
      <c r="AV5" s="12"/>
      <c r="AW5" s="12"/>
      <c r="AX5" s="12"/>
      <c r="AY5" s="12"/>
      <c r="AZ5" s="12"/>
      <c r="BA5" s="12"/>
      <c r="BB5" s="60">
        <v>58748396749.162193</v>
      </c>
      <c r="BC5" s="60">
        <v>4662446262.0101805</v>
      </c>
      <c r="BD5" s="19">
        <f t="shared" ref="BD5:BD36" si="3">(BB5-B5)/B5*100</f>
        <v>-0.29313904458615392</v>
      </c>
      <c r="BE5" s="12"/>
      <c r="BF5" s="12"/>
      <c r="BG5" s="12"/>
      <c r="BH5" s="12"/>
      <c r="BI5" s="12"/>
      <c r="BJ5" s="12"/>
      <c r="BK5" s="12"/>
      <c r="BL5" s="12"/>
      <c r="BM5" s="12"/>
      <c r="BN5" s="19"/>
      <c r="BO5" s="56"/>
      <c r="BP5" s="55"/>
      <c r="BQ5" s="55"/>
      <c r="BR5" s="57"/>
      <c r="BS5" s="57"/>
      <c r="BT5" s="57"/>
      <c r="BU5" s="58"/>
      <c r="BV5" s="58"/>
      <c r="BW5" s="55"/>
      <c r="BX5" s="55"/>
      <c r="BY5" s="57"/>
      <c r="BZ5" s="57"/>
      <c r="CA5" s="58"/>
      <c r="CB5" s="58"/>
      <c r="CC5" s="55"/>
      <c r="CD5" s="19"/>
      <c r="CE5" s="55"/>
      <c r="CF5" s="19"/>
      <c r="CG5" s="55"/>
      <c r="CH5" s="55" cm="1">
        <f t="array" aca="1" ref="CH5" ca="1">INDEX([1]Sheet1!$C$6:$CY$72,MATCH($A5,[1]Sheet1!$A$6:$A$72,0),MATCH(MID(CELL("filename",O4),FIND("]",CELL("filename",O4))+1,255) &amp; CH$1,[1]Sheet1!$C$1:$CY$1 &amp; [1]Sheet1!$C$3:$CY$3,0))</f>
        <v>443980000</v>
      </c>
      <c r="CI5" s="55"/>
      <c r="CJ5" s="55"/>
      <c r="CK5" s="55"/>
      <c r="CL5" s="19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9"/>
      <c r="DL5" s="56"/>
      <c r="DM5" s="57"/>
      <c r="DN5" s="57"/>
      <c r="DO5" s="12"/>
      <c r="DP5" s="12"/>
      <c r="DQ5" s="56">
        <v>1.0698099999999999</v>
      </c>
      <c r="DR5" s="56" cm="1">
        <f t="array" aca="1" ref="DR5" ca="1">INDEX([1]Sheet1!$C$6:$CY$72,MATCH($A5,[1]Sheet1!$A$6:$A$72,0),MATCH(MID(CELL("filename",AZ4),FIND("]",CELL("filename",AZ4))+1,255) &amp; DR$1,[1]Sheet1!$C$1:$CY$1 &amp; [1]Sheet1!$C$3:$CY$3,0))</f>
        <v>0</v>
      </c>
      <c r="DS5" s="56" cm="1">
        <f t="array" aca="1" ref="DS5" ca="1">INDEX([1]Sheet1!$C$6:$CY$72,MATCH($A5,[1]Sheet1!$A$6:$A$72,0),MATCH(MID(CELL("filename",BA4),FIND("]",CELL("filename",BA4))+1,255) &amp; DS$1,[1]Sheet1!$C$1:$CY$1 &amp; [1]Sheet1!$C$3:$CY$3,0))</f>
        <v>0</v>
      </c>
      <c r="DT5" s="57"/>
      <c r="DU5" s="56" cm="1">
        <f t="array" aca="1" ref="DU5" ca="1">INDEX([1]Sheet1!$C$6:$CY$72,MATCH($A5,[1]Sheet1!$A$6:$A$72,0),MATCH(MID(CELL("filename",BC4),FIND("]",CELL("filename",BC4))+1,255) &amp; DU$1,[1]Sheet1!$C$1:$CY$1 &amp; [1]Sheet1!$C$3:$CY$3,0))</f>
        <v>0</v>
      </c>
      <c r="DV5" s="59">
        <v>0.5</v>
      </c>
      <c r="DW5" s="60"/>
      <c r="DX5" s="59">
        <v>1</v>
      </c>
      <c r="DY5" s="59">
        <v>0.5</v>
      </c>
      <c r="DZ5" s="56" cm="1">
        <f t="array" aca="1" ref="DZ5" ca="1">INDEX([1]Sheet1!$C$6:$CY$72,MATCH($A5,[1]Sheet1!$A$6:$A$72,0),MATCH(MID(CELL("filename",BH4),FIND("]",CELL("filename",BH4))+1,255) &amp; DZ$1,[1]Sheet1!$C$1:$CY$1 &amp; [1]Sheet1!$C$3:$CY$3,0))</f>
        <v>8.6199999999999992</v>
      </c>
      <c r="EA5" s="59">
        <v>2</v>
      </c>
      <c r="EB5" s="54"/>
      <c r="EC5" s="54"/>
      <c r="ED5" s="54"/>
      <c r="EE5" s="17">
        <v>-5</v>
      </c>
      <c r="EF5" s="12"/>
      <c r="EG5" s="12"/>
      <c r="EH5" s="43">
        <v>0.75</v>
      </c>
      <c r="EI5" s="43">
        <v>0.05</v>
      </c>
      <c r="EJ5" s="43">
        <v>60</v>
      </c>
      <c r="EK5" s="54"/>
      <c r="EL5" s="12"/>
      <c r="EM5" s="12"/>
      <c r="EN5" s="54">
        <v>0.13785296282595699</v>
      </c>
    </row>
    <row r="6" spans="1:144" x14ac:dyDescent="0.3">
      <c r="A6" s="49">
        <v>1966</v>
      </c>
      <c r="B6" s="60">
        <v>61931774635.957878</v>
      </c>
      <c r="C6" s="12"/>
      <c r="D6" s="12"/>
      <c r="E6" s="12"/>
      <c r="F6" s="12"/>
      <c r="G6" s="12"/>
      <c r="H6" s="54"/>
      <c r="I6" s="60">
        <v>3247581</v>
      </c>
      <c r="J6" s="12"/>
      <c r="K6" s="31">
        <f t="shared" ref="K6:K69" si="4">IF(A6&lt;2030,I6,K5*J6/J5)</f>
        <v>3247581</v>
      </c>
      <c r="L6" s="54">
        <v>70.889493518907713</v>
      </c>
      <c r="M6" s="12"/>
      <c r="N6" s="12"/>
      <c r="O6" s="54">
        <v>70.521889990794477</v>
      </c>
      <c r="P6" s="28"/>
      <c r="Q6" s="19"/>
      <c r="R6" s="54">
        <v>1.4</v>
      </c>
      <c r="S6" s="12"/>
      <c r="T6" s="12"/>
      <c r="U6" s="54">
        <v>1.3551960000000001</v>
      </c>
      <c r="V6" s="54">
        <v>1.3551960000000001</v>
      </c>
      <c r="W6" s="54"/>
      <c r="X6" s="54"/>
      <c r="Y6" s="54"/>
      <c r="Z6" s="54">
        <v>2115.680914</v>
      </c>
      <c r="AA6" s="12"/>
      <c r="AB6" s="12"/>
      <c r="AC6" s="54">
        <v>2119.7569258569301</v>
      </c>
      <c r="AD6" s="60">
        <v>194001817007.34702</v>
      </c>
      <c r="AE6" s="53"/>
      <c r="AF6" s="61"/>
      <c r="AG6" s="19"/>
      <c r="AH6" s="19"/>
      <c r="AI6" s="31">
        <f ca="1">CH6/EN6</f>
        <v>3186389694.6477194</v>
      </c>
      <c r="AJ6" s="55">
        <v>114200000</v>
      </c>
      <c r="AK6" s="31">
        <f>AJ6/EN6</f>
        <v>791141870.04841733</v>
      </c>
      <c r="AL6" s="19"/>
      <c r="AM6" s="19">
        <f t="shared" ca="1" si="0"/>
        <v>5.9148516417121183E-2</v>
      </c>
      <c r="AN6" s="19"/>
      <c r="AO6" s="55">
        <v>1940650000</v>
      </c>
      <c r="AP6" s="31">
        <f t="shared" si="1"/>
        <v>13444216025.476892</v>
      </c>
      <c r="AQ6" s="55">
        <v>1025690000</v>
      </c>
      <c r="AR6" s="31">
        <f t="shared" si="2"/>
        <v>6314517540.546689</v>
      </c>
      <c r="AS6" s="19"/>
      <c r="AT6" s="19"/>
      <c r="AU6" s="12"/>
      <c r="AV6" s="12"/>
      <c r="AW6" s="12"/>
      <c r="AX6" s="12"/>
      <c r="AY6" s="12"/>
      <c r="AZ6" s="12"/>
      <c r="BA6" s="12"/>
      <c r="BB6" s="60">
        <v>60142323458.434601</v>
      </c>
      <c r="BC6" s="60">
        <v>4998554125.0070801</v>
      </c>
      <c r="BD6" s="19">
        <f t="shared" si="3"/>
        <v>-2.8893910888907639</v>
      </c>
      <c r="BE6" s="12"/>
      <c r="BF6" s="12"/>
      <c r="BG6" s="12"/>
      <c r="BH6" s="12"/>
      <c r="BI6" s="12"/>
      <c r="BJ6" s="12"/>
      <c r="BK6" s="12"/>
      <c r="BL6" s="12"/>
      <c r="BM6" s="12"/>
      <c r="BN6" s="19"/>
      <c r="BO6" s="56"/>
      <c r="BP6" s="55"/>
      <c r="BQ6" s="55"/>
      <c r="BR6" s="57"/>
      <c r="BS6" s="57"/>
      <c r="BT6" s="57"/>
      <c r="BU6" s="58"/>
      <c r="BV6" s="58"/>
      <c r="BW6" s="55"/>
      <c r="BX6" s="55"/>
      <c r="BY6" s="57"/>
      <c r="BZ6" s="57"/>
      <c r="CA6" s="58"/>
      <c r="CB6" s="58"/>
      <c r="CC6" s="55"/>
      <c r="CD6" s="19"/>
      <c r="CE6" s="55"/>
      <c r="CF6" s="19"/>
      <c r="CG6" s="55"/>
      <c r="CH6" s="55" cm="1">
        <f t="array" aca="1" ref="CH6" ca="1">INDEX([1]Sheet1!$C$6:$CY$72,MATCH($A6,[1]Sheet1!$A$6:$A$72,0),MATCH(MID(CELL("filename",O5),FIND("]",CELL("filename",O5))+1,255) &amp; CH$1,[1]Sheet1!$C$1:$CY$1 &amp; [1]Sheet1!$C$3:$CY$3,0))</f>
        <v>459950000</v>
      </c>
      <c r="CI6" s="55"/>
      <c r="CJ6" s="55"/>
      <c r="CK6" s="55"/>
      <c r="CL6" s="19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9"/>
      <c r="DL6" s="56"/>
      <c r="DM6" s="57"/>
      <c r="DN6" s="57"/>
      <c r="DO6" s="12"/>
      <c r="DP6" s="12"/>
      <c r="DQ6" s="56">
        <v>1.0698099999999999</v>
      </c>
      <c r="DR6" s="56" cm="1">
        <f t="array" aca="1" ref="DR6" ca="1">INDEX([1]Sheet1!$C$6:$CY$72,MATCH($A6,[1]Sheet1!$A$6:$A$72,0),MATCH(MID(CELL("filename",AZ5),FIND("]",CELL("filename",AZ5))+1,255) &amp; DR$1,[1]Sheet1!$C$1:$CY$1 &amp; [1]Sheet1!$C$3:$CY$3,0))</f>
        <v>0</v>
      </c>
      <c r="DS6" s="56" cm="1">
        <f t="array" aca="1" ref="DS6" ca="1">INDEX([1]Sheet1!$C$6:$CY$72,MATCH($A6,[1]Sheet1!$A$6:$A$72,0),MATCH(MID(CELL("filename",BA5),FIND("]",CELL("filename",BA5))+1,255) &amp; DS$1,[1]Sheet1!$C$1:$CY$1 &amp; [1]Sheet1!$C$3:$CY$3,0))</f>
        <v>0</v>
      </c>
      <c r="DT6" s="57"/>
      <c r="DU6" s="56" cm="1">
        <f t="array" aca="1" ref="DU6" ca="1">INDEX([1]Sheet1!$C$6:$CY$72,MATCH($A6,[1]Sheet1!$A$6:$A$72,0),MATCH(MID(CELL("filename",BC5),FIND("]",CELL("filename",BC5))+1,255) &amp; DU$1,[1]Sheet1!$C$1:$CY$1 &amp; [1]Sheet1!$C$3:$CY$3,0))</f>
        <v>0</v>
      </c>
      <c r="DV6" s="59">
        <v>0.5</v>
      </c>
      <c r="DW6" s="60"/>
      <c r="DX6" s="59">
        <v>1</v>
      </c>
      <c r="DY6" s="59">
        <v>0.5</v>
      </c>
      <c r="DZ6" s="56" cm="1">
        <f t="array" aca="1" ref="DZ6" ca="1">INDEX([1]Sheet1!$C$6:$CY$72,MATCH($A6,[1]Sheet1!$A$6:$A$72,0),MATCH(MID(CELL("filename",BH5),FIND("]",CELL("filename",BH5))+1,255) &amp; DZ$1,[1]Sheet1!$C$1:$CY$1 &amp; [1]Sheet1!$C$3:$CY$3,0))</f>
        <v>8.41</v>
      </c>
      <c r="EA6" s="59">
        <v>2</v>
      </c>
      <c r="EB6" s="54"/>
      <c r="EC6" s="54"/>
      <c r="ED6" s="54"/>
      <c r="EE6" s="17">
        <v>-5</v>
      </c>
      <c r="EF6" s="12"/>
      <c r="EG6" s="12"/>
      <c r="EH6" s="43">
        <v>0.75</v>
      </c>
      <c r="EI6" s="43">
        <v>0.05</v>
      </c>
      <c r="EJ6" s="43">
        <v>60</v>
      </c>
      <c r="EK6" s="54">
        <f>(EN6-EN5)/EN5*100</f>
        <v>4.7118010845980596</v>
      </c>
      <c r="EL6" s="12"/>
      <c r="EM6" s="12"/>
      <c r="EN6" s="54">
        <v>0.14434832022354099</v>
      </c>
    </row>
    <row r="7" spans="1:144" x14ac:dyDescent="0.3">
      <c r="A7" s="49">
        <v>1967</v>
      </c>
      <c r="B7" s="60">
        <v>64985807888.846169</v>
      </c>
      <c r="C7" s="12"/>
      <c r="D7" s="12"/>
      <c r="E7" s="12"/>
      <c r="F7" s="12"/>
      <c r="G7" s="12"/>
      <c r="H7" s="54"/>
      <c r="I7" s="60">
        <v>3286100</v>
      </c>
      <c r="J7" s="12"/>
      <c r="K7" s="31">
        <f t="shared" si="4"/>
        <v>3286100</v>
      </c>
      <c r="L7" s="54">
        <v>69.689456381605567</v>
      </c>
      <c r="M7" s="12"/>
      <c r="N7" s="12"/>
      <c r="O7" s="54">
        <v>69.921650895183504</v>
      </c>
      <c r="P7" s="28"/>
      <c r="Q7" s="19"/>
      <c r="R7" s="54">
        <v>2.7</v>
      </c>
      <c r="S7" s="12"/>
      <c r="T7" s="12"/>
      <c r="U7" s="54">
        <v>1.4343140000000001</v>
      </c>
      <c r="V7" s="54">
        <v>1.4343140000000001</v>
      </c>
      <c r="W7" s="54"/>
      <c r="X7" s="54"/>
      <c r="Y7" s="54"/>
      <c r="Z7" s="54">
        <v>2098.1362429999999</v>
      </c>
      <c r="AA7" s="12"/>
      <c r="AB7" s="12"/>
      <c r="AC7" s="54">
        <v>2099.9375827588342</v>
      </c>
      <c r="AD7" s="60">
        <v>203602173473.01199</v>
      </c>
      <c r="AE7" s="53"/>
      <c r="AF7" s="61"/>
      <c r="AG7" s="19"/>
      <c r="AH7" s="19"/>
      <c r="AI7" s="31">
        <f t="shared" ref="AI7:AI66" ca="1" si="5">CH7/EN7</f>
        <v>3176788980.7671638</v>
      </c>
      <c r="AJ7" s="55">
        <v>121100000</v>
      </c>
      <c r="AK7" s="31">
        <f t="shared" ref="AK7:AK66" si="6">AJ7/EN7</f>
        <v>838529927.79028213</v>
      </c>
      <c r="AL7" s="19"/>
      <c r="AM7" s="19">
        <f t="shared" ca="1" si="0"/>
        <v>5.9148516417121183E-2</v>
      </c>
      <c r="AN7" s="19"/>
      <c r="AO7" s="55">
        <v>1868740000</v>
      </c>
      <c r="AP7" s="31">
        <f t="shared" si="1"/>
        <v>12939673140.039734</v>
      </c>
      <c r="AQ7" s="55">
        <v>1059160000.0000001</v>
      </c>
      <c r="AR7" s="31">
        <f t="shared" si="2"/>
        <v>6495387151.6346178</v>
      </c>
      <c r="AS7" s="19"/>
      <c r="AT7" s="19"/>
      <c r="AU7" s="12"/>
      <c r="AV7" s="12"/>
      <c r="AW7" s="12"/>
      <c r="AX7" s="12"/>
      <c r="AY7" s="12"/>
      <c r="AZ7" s="12"/>
      <c r="BA7" s="12"/>
      <c r="BB7" s="60">
        <v>61446699276.954102</v>
      </c>
      <c r="BC7" s="60">
        <v>5482934571.3156404</v>
      </c>
      <c r="BD7" s="19">
        <f t="shared" si="3"/>
        <v>-5.445971554197607</v>
      </c>
      <c r="BE7" s="12"/>
      <c r="BF7" s="12"/>
      <c r="BG7" s="12"/>
      <c r="BH7" s="12"/>
      <c r="BI7" s="12"/>
      <c r="BJ7" s="12"/>
      <c r="BK7" s="12"/>
      <c r="BL7" s="12"/>
      <c r="BM7" s="12"/>
      <c r="BN7" s="19"/>
      <c r="BO7" s="56"/>
      <c r="BP7" s="55"/>
      <c r="BQ7" s="55"/>
      <c r="BR7" s="57"/>
      <c r="BS7" s="57"/>
      <c r="BT7" s="57"/>
      <c r="BU7" s="58"/>
      <c r="BV7" s="58"/>
      <c r="BW7" s="55"/>
      <c r="BX7" s="55"/>
      <c r="BY7" s="57"/>
      <c r="BZ7" s="57"/>
      <c r="CA7" s="58"/>
      <c r="CB7" s="58"/>
      <c r="CC7" s="55"/>
      <c r="CD7" s="19"/>
      <c r="CE7" s="55"/>
      <c r="CF7" s="19"/>
      <c r="CG7" s="55"/>
      <c r="CH7" s="55" cm="1">
        <f t="array" aca="1" ref="CH7" ca="1">INDEX([1]Sheet1!$C$6:$CY$72,MATCH($A7,[1]Sheet1!$A$6:$A$72,0),MATCH(MID(CELL("filename",O6),FIND("]",CELL("filename",O6))+1,255) &amp; CH$1,[1]Sheet1!$C$1:$CY$1 &amp; [1]Sheet1!$C$3:$CY$3,0))</f>
        <v>458790000</v>
      </c>
      <c r="CI7" s="55"/>
      <c r="CJ7" s="55"/>
      <c r="CK7" s="55"/>
      <c r="CL7" s="19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9"/>
      <c r="DL7" s="56"/>
      <c r="DM7" s="57"/>
      <c r="DN7" s="57"/>
      <c r="DO7" s="12"/>
      <c r="DP7" s="12"/>
      <c r="DQ7" s="56">
        <v>1.0648169999999999</v>
      </c>
      <c r="DR7" s="56" cm="1">
        <f t="array" aca="1" ref="DR7" ca="1">INDEX([1]Sheet1!$C$6:$CY$72,MATCH($A7,[1]Sheet1!$A$6:$A$72,0),MATCH(MID(CELL("filename",AZ6),FIND("]",CELL("filename",AZ6))+1,255) &amp; DR$1,[1]Sheet1!$C$1:$CY$1 &amp; [1]Sheet1!$C$3:$CY$3,0))</f>
        <v>0</v>
      </c>
      <c r="DS7" s="56" cm="1">
        <f t="array" aca="1" ref="DS7" ca="1">INDEX([1]Sheet1!$C$6:$CY$72,MATCH($A7,[1]Sheet1!$A$6:$A$72,0),MATCH(MID(CELL("filename",BA6),FIND("]",CELL("filename",BA6))+1,255) &amp; DS$1,[1]Sheet1!$C$1:$CY$1 &amp; [1]Sheet1!$C$3:$CY$3,0))</f>
        <v>0</v>
      </c>
      <c r="DT7" s="57"/>
      <c r="DU7" s="56" cm="1">
        <f t="array" aca="1" ref="DU7" ca="1">INDEX([1]Sheet1!$C$6:$CY$72,MATCH($A7,[1]Sheet1!$A$6:$A$72,0),MATCH(MID(CELL("filename",BC6),FIND("]",CELL("filename",BC6))+1,255) &amp; DU$1,[1]Sheet1!$C$1:$CY$1 &amp; [1]Sheet1!$C$3:$CY$3,0))</f>
        <v>0</v>
      </c>
      <c r="DV7" s="59">
        <v>0.5</v>
      </c>
      <c r="DW7" s="60"/>
      <c r="DX7" s="59">
        <v>1</v>
      </c>
      <c r="DY7" s="59">
        <v>0.5</v>
      </c>
      <c r="DZ7" s="56" cm="1">
        <f t="array" aca="1" ref="DZ7" ca="1">INDEX([1]Sheet1!$C$6:$CY$72,MATCH($A7,[1]Sheet1!$A$6:$A$72,0),MATCH(MID(CELL("filename",BH6),FIND("]",CELL("filename",BH6))+1,255) &amp; DZ$1,[1]Sheet1!$C$1:$CY$1 &amp; [1]Sheet1!$C$3:$CY$3,0))</f>
        <v>8.19</v>
      </c>
      <c r="EA7" s="59">
        <v>2</v>
      </c>
      <c r="EB7" s="54"/>
      <c r="EC7" s="54"/>
      <c r="ED7" s="54"/>
      <c r="EE7" s="17">
        <v>-5</v>
      </c>
      <c r="EF7" s="12"/>
      <c r="EG7" s="12"/>
      <c r="EH7" s="43">
        <v>0.75</v>
      </c>
      <c r="EI7" s="43">
        <v>0.05</v>
      </c>
      <c r="EJ7" s="43">
        <v>60</v>
      </c>
      <c r="EK7" s="54">
        <f t="shared" ref="EK7:EK65" si="7">(EN7-EN6)/EN6*100</f>
        <v>4.925088890810201E-2</v>
      </c>
      <c r="EL7" s="12"/>
      <c r="EM7" s="12"/>
      <c r="EN7" s="54">
        <v>0.144419413054375</v>
      </c>
    </row>
    <row r="8" spans="1:144" x14ac:dyDescent="0.3">
      <c r="A8" s="49">
        <v>1968</v>
      </c>
      <c r="B8" s="60">
        <v>68022201902.455154</v>
      </c>
      <c r="C8" s="12"/>
      <c r="D8" s="12"/>
      <c r="E8" s="12"/>
      <c r="F8" s="12"/>
      <c r="G8" s="12"/>
      <c r="H8" s="54"/>
      <c r="I8" s="60">
        <v>3322255.5</v>
      </c>
      <c r="J8" s="12"/>
      <c r="K8" s="31">
        <f t="shared" si="4"/>
        <v>3322255.5</v>
      </c>
      <c r="L8" s="54">
        <v>68.73736934227999</v>
      </c>
      <c r="M8" s="12"/>
      <c r="N8" s="12"/>
      <c r="O8" s="54">
        <v>69.413668358218644</v>
      </c>
      <c r="P8" s="28"/>
      <c r="Q8" s="19"/>
      <c r="R8" s="54">
        <v>3.7</v>
      </c>
      <c r="S8" s="12"/>
      <c r="T8" s="12"/>
      <c r="U8" s="54">
        <v>1.505544</v>
      </c>
      <c r="V8" s="54">
        <v>1.505544</v>
      </c>
      <c r="W8" s="54"/>
      <c r="X8" s="54"/>
      <c r="Y8" s="54"/>
      <c r="Z8" s="54">
        <v>2081.6236119999999</v>
      </c>
      <c r="AA8" s="12"/>
      <c r="AB8" s="12"/>
      <c r="AC8" s="54">
        <v>2080.0571170286771</v>
      </c>
      <c r="AD8" s="60">
        <v>211876355233.24701</v>
      </c>
      <c r="AE8" s="53"/>
      <c r="AF8" s="61"/>
      <c r="AG8" s="19"/>
      <c r="AH8" s="19"/>
      <c r="AI8" s="31">
        <f t="shared" ca="1" si="5"/>
        <v>3103925018.8471594</v>
      </c>
      <c r="AJ8" s="55">
        <v>121660000</v>
      </c>
      <c r="AK8" s="31">
        <f t="shared" si="6"/>
        <v>884260666.88431191</v>
      </c>
      <c r="AL8" s="19"/>
      <c r="AM8" s="19">
        <f t="shared" ca="1" si="0"/>
        <v>5.9148516417121183E-2</v>
      </c>
      <c r="AN8" s="19"/>
      <c r="AO8" s="55">
        <v>1660270000</v>
      </c>
      <c r="AP8" s="31">
        <f t="shared" si="1"/>
        <v>12067330736.544603</v>
      </c>
      <c r="AQ8" s="55">
        <v>1052200000</v>
      </c>
      <c r="AR8" s="31">
        <f t="shared" si="2"/>
        <v>6763438442.8943577</v>
      </c>
      <c r="AS8" s="19"/>
      <c r="AT8" s="19"/>
      <c r="AU8" s="12"/>
      <c r="AV8" s="12"/>
      <c r="AW8" s="12"/>
      <c r="AX8" s="12"/>
      <c r="AY8" s="12"/>
      <c r="AZ8" s="12"/>
      <c r="BA8" s="12"/>
      <c r="BB8" s="60">
        <v>62861986749.158394</v>
      </c>
      <c r="BC8" s="60">
        <v>6285917262.7566795</v>
      </c>
      <c r="BD8" s="19">
        <f t="shared" si="3"/>
        <v>-7.5860748534670872</v>
      </c>
      <c r="BE8" s="12"/>
      <c r="BF8" s="12"/>
      <c r="BG8" s="12"/>
      <c r="BH8" s="12"/>
      <c r="BI8" s="12"/>
      <c r="BJ8" s="12"/>
      <c r="BK8" s="12"/>
      <c r="BL8" s="12"/>
      <c r="BM8" s="12"/>
      <c r="BN8" s="19"/>
      <c r="BO8" s="56"/>
      <c r="BP8" s="55"/>
      <c r="BQ8" s="55"/>
      <c r="BR8" s="57"/>
      <c r="BS8" s="57"/>
      <c r="BT8" s="57"/>
      <c r="BU8" s="58"/>
      <c r="BV8" s="58"/>
      <c r="BW8" s="55"/>
      <c r="BX8" s="55"/>
      <c r="BY8" s="57"/>
      <c r="BZ8" s="57"/>
      <c r="CA8" s="58"/>
      <c r="CB8" s="58"/>
      <c r="CC8" s="55"/>
      <c r="CD8" s="19"/>
      <c r="CE8" s="55"/>
      <c r="CF8" s="19"/>
      <c r="CG8" s="55"/>
      <c r="CH8" s="55" cm="1">
        <f t="array" aca="1" ref="CH8" ca="1">INDEX([1]Sheet1!$C$6:$CY$72,MATCH($A8,[1]Sheet1!$A$6:$A$72,0),MATCH(MID(CELL("filename",O7),FIND("]",CELL("filename",O7))+1,255) &amp; CH$1,[1]Sheet1!$C$1:$CY$1 &amp; [1]Sheet1!$C$3:$CY$3,0))</f>
        <v>427050000</v>
      </c>
      <c r="CI8" s="55"/>
      <c r="CJ8" s="55"/>
      <c r="CK8" s="55"/>
      <c r="CL8" s="19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9"/>
      <c r="DL8" s="56"/>
      <c r="DM8" s="57"/>
      <c r="DN8" s="57"/>
      <c r="DO8" s="12"/>
      <c r="DP8" s="12"/>
      <c r="DQ8" s="56">
        <v>1.0288900000000001</v>
      </c>
      <c r="DR8" s="56" cm="1">
        <f t="array" aca="1" ref="DR8" ca="1">INDEX([1]Sheet1!$C$6:$CY$72,MATCH($A8,[1]Sheet1!$A$6:$A$72,0),MATCH(MID(CELL("filename",AZ7),FIND("]",CELL("filename",AZ7))+1,255) &amp; DR$1,[1]Sheet1!$C$1:$CY$1 &amp; [1]Sheet1!$C$3:$CY$3,0))</f>
        <v>0</v>
      </c>
      <c r="DS8" s="56" cm="1">
        <f t="array" aca="1" ref="DS8" ca="1">INDEX([1]Sheet1!$C$6:$CY$72,MATCH($A8,[1]Sheet1!$A$6:$A$72,0),MATCH(MID(CELL("filename",BA7),FIND("]",CELL("filename",BA7))+1,255) &amp; DS$1,[1]Sheet1!$C$1:$CY$1 &amp; [1]Sheet1!$C$3:$CY$3,0))</f>
        <v>0</v>
      </c>
      <c r="DT8" s="57"/>
      <c r="DU8" s="56" cm="1">
        <f t="array" aca="1" ref="DU8" ca="1">INDEX([1]Sheet1!$C$6:$CY$72,MATCH($A8,[1]Sheet1!$A$6:$A$72,0),MATCH(MID(CELL("filename",BC7),FIND("]",CELL("filename",BC7))+1,255) &amp; DU$1,[1]Sheet1!$C$1:$CY$1 &amp; [1]Sheet1!$C$3:$CY$3,0))</f>
        <v>0</v>
      </c>
      <c r="DV8" s="59">
        <v>0.5</v>
      </c>
      <c r="DW8" s="60"/>
      <c r="DX8" s="59">
        <v>1</v>
      </c>
      <c r="DY8" s="59">
        <v>0.5</v>
      </c>
      <c r="DZ8" s="56" cm="1">
        <f t="array" aca="1" ref="DZ8" ca="1">INDEX([1]Sheet1!$C$6:$CY$72,MATCH($A8,[1]Sheet1!$A$6:$A$72,0),MATCH(MID(CELL("filename",BH7),FIND("]",CELL("filename",BH7))+1,255) &amp; DZ$1,[1]Sheet1!$C$1:$CY$1 &amp; [1]Sheet1!$C$3:$CY$3,0))</f>
        <v>8.15</v>
      </c>
      <c r="EA8" s="59">
        <v>2</v>
      </c>
      <c r="EB8" s="54"/>
      <c r="EC8" s="54"/>
      <c r="ED8" s="54"/>
      <c r="EE8" s="17">
        <v>-5</v>
      </c>
      <c r="EF8" s="12"/>
      <c r="EG8" s="12"/>
      <c r="EH8" s="43">
        <v>0.75</v>
      </c>
      <c r="EI8" s="43">
        <v>0.05</v>
      </c>
      <c r="EJ8" s="43">
        <v>60</v>
      </c>
      <c r="EK8" s="54">
        <f t="shared" si="7"/>
        <v>-4.7331228923360724</v>
      </c>
      <c r="EL8" s="12"/>
      <c r="EM8" s="12"/>
      <c r="EN8" s="54">
        <v>0.13758386475412099</v>
      </c>
    </row>
    <row r="9" spans="1:144" x14ac:dyDescent="0.3">
      <c r="A9" s="49">
        <v>1969</v>
      </c>
      <c r="B9" s="60">
        <v>71311802524.631241</v>
      </c>
      <c r="C9" s="12"/>
      <c r="D9" s="12"/>
      <c r="E9" s="12"/>
      <c r="F9" s="12"/>
      <c r="G9" s="12"/>
      <c r="H9" s="54"/>
      <c r="I9" s="60">
        <v>3340540</v>
      </c>
      <c r="J9" s="12"/>
      <c r="K9" s="31">
        <f t="shared" si="4"/>
        <v>3340540</v>
      </c>
      <c r="L9" s="54">
        <v>68.61065827653448</v>
      </c>
      <c r="M9" s="12"/>
      <c r="N9" s="12"/>
      <c r="O9" s="54">
        <v>69.039231384270806</v>
      </c>
      <c r="P9" s="28"/>
      <c r="Q9" s="19"/>
      <c r="R9" s="54">
        <v>2.6</v>
      </c>
      <c r="S9" s="12"/>
      <c r="T9" s="12"/>
      <c r="U9" s="54">
        <v>1.3130520000000001</v>
      </c>
      <c r="V9" s="54">
        <v>1.3130520000000001</v>
      </c>
      <c r="W9" s="54"/>
      <c r="X9" s="54"/>
      <c r="Y9" s="54"/>
      <c r="Z9" s="54">
        <v>2062.0148610000001</v>
      </c>
      <c r="AA9" s="12"/>
      <c r="AB9" s="12"/>
      <c r="AC9" s="54">
        <v>2059.7010327816979</v>
      </c>
      <c r="AD9" s="60">
        <v>221896068703.603</v>
      </c>
      <c r="AE9" s="53"/>
      <c r="AF9" s="61"/>
      <c r="AG9" s="19"/>
      <c r="AH9" s="19"/>
      <c r="AI9" s="31">
        <f t="shared" ca="1" si="5"/>
        <v>3054005880.4611039</v>
      </c>
      <c r="AJ9" s="55">
        <v>134570000</v>
      </c>
      <c r="AK9" s="31">
        <f t="shared" si="6"/>
        <v>933000911.10729134</v>
      </c>
      <c r="AL9" s="19"/>
      <c r="AM9" s="19">
        <f t="shared" ca="1" si="0"/>
        <v>5.9148516417121183E-2</v>
      </c>
      <c r="AN9" s="19"/>
      <c r="AO9" s="55">
        <v>2031170000</v>
      </c>
      <c r="AP9" s="31">
        <f t="shared" si="1"/>
        <v>14082510668.156326</v>
      </c>
      <c r="AQ9" s="55">
        <v>1156990000</v>
      </c>
      <c r="AR9" s="31">
        <f t="shared" si="2"/>
        <v>7088643765.5816059</v>
      </c>
      <c r="AS9" s="19"/>
      <c r="AT9" s="19"/>
      <c r="AU9" s="12"/>
      <c r="AV9" s="12"/>
      <c r="AW9" s="12"/>
      <c r="AX9" s="12"/>
      <c r="AY9" s="12"/>
      <c r="AZ9" s="12"/>
      <c r="BA9" s="12"/>
      <c r="BB9" s="60">
        <v>68892568294.3228</v>
      </c>
      <c r="BC9" s="60">
        <v>7174852537.9120302</v>
      </c>
      <c r="BD9" s="19">
        <f t="shared" si="3"/>
        <v>-3.3924738187242327</v>
      </c>
      <c r="BE9" s="12"/>
      <c r="BF9" s="12"/>
      <c r="BG9" s="12"/>
      <c r="BH9" s="12"/>
      <c r="BI9" s="12"/>
      <c r="BJ9" s="12"/>
      <c r="BK9" s="12"/>
      <c r="BL9" s="12"/>
      <c r="BM9" s="12"/>
      <c r="BN9" s="19"/>
      <c r="BO9" s="56"/>
      <c r="BP9" s="55"/>
      <c r="BQ9" s="55"/>
      <c r="BR9" s="57"/>
      <c r="BS9" s="57"/>
      <c r="BT9" s="57"/>
      <c r="BU9" s="58"/>
      <c r="BV9" s="58"/>
      <c r="BW9" s="55"/>
      <c r="BX9" s="55"/>
      <c r="BY9" s="57"/>
      <c r="BZ9" s="57"/>
      <c r="CA9" s="58"/>
      <c r="CB9" s="58"/>
      <c r="CC9" s="55"/>
      <c r="CD9" s="19"/>
      <c r="CE9" s="55"/>
      <c r="CF9" s="19"/>
      <c r="CG9" s="55"/>
      <c r="CH9" s="55" cm="1">
        <f t="array" aca="1" ref="CH9" ca="1">INDEX([1]Sheet1!$C$6:$CY$72,MATCH($A9,[1]Sheet1!$A$6:$A$72,0),MATCH(MID(CELL("filename",O8),FIND("]",CELL("filename",O8))+1,255) &amp; CH$1,[1]Sheet1!$C$1:$CY$1 &amp; [1]Sheet1!$C$3:$CY$3,0))</f>
        <v>440490000</v>
      </c>
      <c r="CI9" s="55"/>
      <c r="CJ9" s="55"/>
      <c r="CK9" s="55"/>
      <c r="CL9" s="19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9"/>
      <c r="DL9" s="56"/>
      <c r="DM9" s="57"/>
      <c r="DN9" s="57"/>
      <c r="DO9" s="12"/>
      <c r="DP9" s="12"/>
      <c r="DQ9" s="56">
        <v>1.022187</v>
      </c>
      <c r="DR9" s="56" cm="1">
        <f t="array" aca="1" ref="DR9" ca="1">INDEX([1]Sheet1!$C$6:$CY$72,MATCH($A9,[1]Sheet1!$A$6:$A$72,0),MATCH(MID(CELL("filename",AZ8),FIND("]",CELL("filename",AZ8))+1,255) &amp; DR$1,[1]Sheet1!$C$1:$CY$1 &amp; [1]Sheet1!$C$3:$CY$3,0))</f>
        <v>0</v>
      </c>
      <c r="DS9" s="56" cm="1">
        <f t="array" aca="1" ref="DS9" ca="1">INDEX([1]Sheet1!$C$6:$CY$72,MATCH($A9,[1]Sheet1!$A$6:$A$72,0),MATCH(MID(CELL("filename",BA8),FIND("]",CELL("filename",BA8))+1,255) &amp; DS$1,[1]Sheet1!$C$1:$CY$1 &amp; [1]Sheet1!$C$3:$CY$3,0))</f>
        <v>0</v>
      </c>
      <c r="DT9" s="57"/>
      <c r="DU9" s="56" cm="1">
        <f t="array" aca="1" ref="DU9" ca="1">INDEX([1]Sheet1!$C$6:$CY$72,MATCH($A9,[1]Sheet1!$A$6:$A$72,0),MATCH(MID(CELL("filename",BC8),FIND("]",CELL("filename",BC8))+1,255) &amp; DU$1,[1]Sheet1!$C$1:$CY$1 &amp; [1]Sheet1!$C$3:$CY$3,0))</f>
        <v>0</v>
      </c>
      <c r="DV9" s="59">
        <v>0.5</v>
      </c>
      <c r="DW9" s="60"/>
      <c r="DX9" s="59">
        <v>1</v>
      </c>
      <c r="DY9" s="59">
        <v>0.5</v>
      </c>
      <c r="DZ9" s="56" cm="1">
        <f t="array" aca="1" ref="DZ9" ca="1">INDEX([1]Sheet1!$C$6:$CY$72,MATCH($A9,[1]Sheet1!$A$6:$A$72,0),MATCH(MID(CELL("filename",BH8),FIND("]",CELL("filename",BH8))+1,255) &amp; DZ$1,[1]Sheet1!$C$1:$CY$1 &amp; [1]Sheet1!$C$3:$CY$3,0))</f>
        <v>7.91</v>
      </c>
      <c r="EA9" s="59">
        <v>2</v>
      </c>
      <c r="EB9" s="54"/>
      <c r="EC9" s="54"/>
      <c r="ED9" s="54"/>
      <c r="EE9" s="17">
        <v>-5</v>
      </c>
      <c r="EF9" s="12"/>
      <c r="EG9" s="12"/>
      <c r="EH9" s="43">
        <v>0.75</v>
      </c>
      <c r="EI9" s="43">
        <v>0.05</v>
      </c>
      <c r="EJ9" s="43">
        <v>60</v>
      </c>
      <c r="EK9" s="54">
        <f t="shared" si="7"/>
        <v>4.8331606946851968</v>
      </c>
      <c r="EL9" s="12"/>
      <c r="EM9" s="12"/>
      <c r="EN9" s="54">
        <v>0.144233514027646</v>
      </c>
    </row>
    <row r="10" spans="1:144" x14ac:dyDescent="0.3">
      <c r="A10" s="49">
        <v>1970</v>
      </c>
      <c r="B10" s="60">
        <v>74670347754.119415</v>
      </c>
      <c r="C10" s="12"/>
      <c r="D10" s="12"/>
      <c r="E10" s="12"/>
      <c r="F10" s="12"/>
      <c r="G10" s="12"/>
      <c r="H10" s="54"/>
      <c r="I10" s="60">
        <v>3349154</v>
      </c>
      <c r="J10" s="12"/>
      <c r="K10" s="31">
        <f t="shared" si="4"/>
        <v>3349154</v>
      </c>
      <c r="L10" s="54">
        <v>69.318657628305075</v>
      </c>
      <c r="M10" s="12"/>
      <c r="N10" s="12"/>
      <c r="O10" s="54">
        <v>68.771999076117069</v>
      </c>
      <c r="P10" s="28"/>
      <c r="Q10" s="19"/>
      <c r="R10" s="54">
        <v>1.8</v>
      </c>
      <c r="S10" s="12"/>
      <c r="T10" s="12"/>
      <c r="U10" s="54">
        <v>1.3784829999999999</v>
      </c>
      <c r="V10" s="54">
        <v>1.3784829999999999</v>
      </c>
      <c r="W10" s="54"/>
      <c r="X10" s="54"/>
      <c r="Y10" s="54"/>
      <c r="Z10" s="54">
        <v>2045.5022300000001</v>
      </c>
      <c r="AA10" s="12"/>
      <c r="AB10" s="12"/>
      <c r="AC10" s="54">
        <v>2038.6114836302679</v>
      </c>
      <c r="AD10" s="60">
        <v>233751403406.87802</v>
      </c>
      <c r="AE10" s="53"/>
      <c r="AF10" s="61"/>
      <c r="AG10" s="19"/>
      <c r="AH10" s="19"/>
      <c r="AI10" s="31">
        <f t="shared" ca="1" si="5"/>
        <v>2848472138.6817923</v>
      </c>
      <c r="AJ10" s="55">
        <v>156550000</v>
      </c>
      <c r="AK10" s="31">
        <f t="shared" si="6"/>
        <v>1045209809.9349207</v>
      </c>
      <c r="AL10" s="19"/>
      <c r="AM10" s="19">
        <f t="shared" ca="1" si="0"/>
        <v>5.9148516417121183E-2</v>
      </c>
      <c r="AN10" s="19"/>
      <c r="AO10" s="55">
        <v>2605400000</v>
      </c>
      <c r="AP10" s="31">
        <f t="shared" si="1"/>
        <v>17395015259.051052</v>
      </c>
      <c r="AQ10" s="55">
        <v>1338640000</v>
      </c>
      <c r="AR10" s="31">
        <f t="shared" si="2"/>
        <v>7892252087.0390949</v>
      </c>
      <c r="AS10" s="19"/>
      <c r="AT10" s="19"/>
      <c r="AU10" s="12"/>
      <c r="AV10" s="12"/>
      <c r="AW10" s="12"/>
      <c r="AX10" s="12"/>
      <c r="AY10" s="12"/>
      <c r="AZ10" s="12"/>
      <c r="BA10" s="12"/>
      <c r="BB10" s="60">
        <v>74039142881.229599</v>
      </c>
      <c r="BC10" s="60">
        <v>8007594779.7225895</v>
      </c>
      <c r="BD10" s="19">
        <f t="shared" si="3"/>
        <v>-0.84532199443921019</v>
      </c>
      <c r="BE10" s="12"/>
      <c r="BF10" s="12"/>
      <c r="BG10" s="12"/>
      <c r="BH10" s="12"/>
      <c r="BI10" s="12"/>
      <c r="BJ10" s="12"/>
      <c r="BK10" s="12"/>
      <c r="BL10" s="12"/>
      <c r="BM10" s="12"/>
      <c r="BN10" s="19"/>
      <c r="BO10" s="56"/>
      <c r="BP10" s="55"/>
      <c r="BQ10" s="55"/>
      <c r="BR10" s="57"/>
      <c r="BS10" s="57"/>
      <c r="BT10" s="57"/>
      <c r="BU10" s="58"/>
      <c r="BV10" s="58"/>
      <c r="BW10" s="55"/>
      <c r="BX10" s="55"/>
      <c r="BY10" s="57"/>
      <c r="BZ10" s="57"/>
      <c r="CA10" s="58"/>
      <c r="CB10" s="58"/>
      <c r="CC10" s="55"/>
      <c r="CD10" s="19"/>
      <c r="CE10" s="55"/>
      <c r="CF10" s="19"/>
      <c r="CG10" s="55"/>
      <c r="CH10" s="55" cm="1">
        <f t="array" aca="1" ref="CH10" ca="1">INDEX([1]Sheet1!$C$6:$CY$72,MATCH($A10,[1]Sheet1!$A$6:$A$72,0),MATCH(MID(CELL("filename",O9),FIND("]",CELL("filename",O9))+1,255) &amp; CH$1,[1]Sheet1!$C$1:$CY$1 &amp; [1]Sheet1!$C$3:$CY$3,0))</f>
        <v>426640000</v>
      </c>
      <c r="CI10" s="55"/>
      <c r="CJ10" s="55"/>
      <c r="CK10" s="55"/>
      <c r="CL10" s="19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9"/>
      <c r="DL10" s="56"/>
      <c r="DM10" s="57"/>
      <c r="DN10" s="57"/>
      <c r="DO10" s="12"/>
      <c r="DP10" s="12"/>
      <c r="DQ10" s="56">
        <v>1.022227</v>
      </c>
      <c r="DR10" s="56" cm="1">
        <f t="array" aca="1" ref="DR10" ca="1">INDEX([1]Sheet1!$C$6:$CY$72,MATCH($A10,[1]Sheet1!$A$6:$A$72,0),MATCH(MID(CELL("filename",AZ9),FIND("]",CELL("filename",AZ9))+1,255) &amp; DR$1,[1]Sheet1!$C$1:$CY$1 &amp; [1]Sheet1!$C$3:$CY$3,0))</f>
        <v>0</v>
      </c>
      <c r="DS10" s="56" cm="1">
        <f t="array" aca="1" ref="DS10" ca="1">INDEX([1]Sheet1!$C$6:$CY$72,MATCH($A10,[1]Sheet1!$A$6:$A$72,0),MATCH(MID(CELL("filename",BA9),FIND("]",CELL("filename",BA9))+1,255) &amp; DS$1,[1]Sheet1!$C$1:$CY$1 &amp; [1]Sheet1!$C$3:$CY$3,0))</f>
        <v>0</v>
      </c>
      <c r="DT10" s="57"/>
      <c r="DU10" s="56" cm="1">
        <f t="array" aca="1" ref="DU10" ca="1">INDEX([1]Sheet1!$C$6:$CY$72,MATCH($A10,[1]Sheet1!$A$6:$A$72,0),MATCH(MID(CELL("filename",BC9),FIND("]",CELL("filename",BC9))+1,255) &amp; DU$1,[1]Sheet1!$C$1:$CY$1 &amp; [1]Sheet1!$C$3:$CY$3,0))</f>
        <v>10.61</v>
      </c>
      <c r="DV10" s="59">
        <v>0.5</v>
      </c>
      <c r="DW10" s="60"/>
      <c r="DX10" s="59">
        <v>1</v>
      </c>
      <c r="DY10" s="59">
        <v>0.5</v>
      </c>
      <c r="DZ10" s="56" cm="1">
        <f t="array" aca="1" ref="DZ10" ca="1">INDEX([1]Sheet1!$C$6:$CY$72,MATCH($A10,[1]Sheet1!$A$6:$A$72,0),MATCH(MID(CELL("filename",BH9),FIND("]",CELL("filename",BH9))+1,255) &amp; DZ$1,[1]Sheet1!$C$1:$CY$1 &amp; [1]Sheet1!$C$3:$CY$3,0))</f>
        <v>7.83</v>
      </c>
      <c r="EA10" s="59">
        <v>2</v>
      </c>
      <c r="EB10" s="54"/>
      <c r="EC10" s="54"/>
      <c r="ED10" s="54"/>
      <c r="EE10" s="17">
        <v>-5</v>
      </c>
      <c r="EF10" s="12"/>
      <c r="EG10" s="12"/>
      <c r="EH10" s="43">
        <v>0.75</v>
      </c>
      <c r="EI10" s="43">
        <v>0.05</v>
      </c>
      <c r="EJ10" s="43">
        <v>60</v>
      </c>
      <c r="EK10" s="54">
        <f t="shared" si="7"/>
        <v>3.8444786254019743</v>
      </c>
      <c r="EL10" s="12"/>
      <c r="EM10" s="12"/>
      <c r="EN10" s="54">
        <v>0.14977854064510501</v>
      </c>
    </row>
    <row r="11" spans="1:144" x14ac:dyDescent="0.3">
      <c r="A11" s="49">
        <v>1971</v>
      </c>
      <c r="B11" s="60">
        <v>78247104491.686081</v>
      </c>
      <c r="C11" s="12"/>
      <c r="D11" s="12"/>
      <c r="E11" s="12"/>
      <c r="F11" s="12"/>
      <c r="G11" s="12"/>
      <c r="H11" s="54"/>
      <c r="I11" s="60">
        <v>3377444</v>
      </c>
      <c r="J11" s="12"/>
      <c r="K11" s="31">
        <f t="shared" si="4"/>
        <v>3377444</v>
      </c>
      <c r="L11" s="54">
        <v>68.485948719906375</v>
      </c>
      <c r="M11" s="12"/>
      <c r="N11" s="12"/>
      <c r="O11" s="54">
        <v>68.54277322576084</v>
      </c>
      <c r="P11" s="28"/>
      <c r="Q11" s="19"/>
      <c r="R11" s="54">
        <v>2.1</v>
      </c>
      <c r="S11" s="12"/>
      <c r="T11" s="12"/>
      <c r="U11" s="54">
        <v>1.705557</v>
      </c>
      <c r="V11" s="54">
        <v>1.705557</v>
      </c>
      <c r="W11" s="54"/>
      <c r="X11" s="54"/>
      <c r="Y11" s="54"/>
      <c r="Z11" s="54">
        <v>2009.38084901664</v>
      </c>
      <c r="AA11" s="12"/>
      <c r="AB11" s="12"/>
      <c r="AC11" s="54">
        <v>2016.7620060085881</v>
      </c>
      <c r="AD11" s="60">
        <v>245884803639.07401</v>
      </c>
      <c r="AE11" s="61"/>
      <c r="AF11" s="61"/>
      <c r="AG11" s="19"/>
      <c r="AH11" s="19"/>
      <c r="AI11" s="31">
        <f t="shared" ca="1" si="5"/>
        <v>2987375430.7734971</v>
      </c>
      <c r="AJ11" s="55">
        <v>173950000</v>
      </c>
      <c r="AK11" s="31">
        <f t="shared" si="6"/>
        <v>1104612609.8610871</v>
      </c>
      <c r="AL11" s="19"/>
      <c r="AM11" s="19">
        <f t="shared" ca="1" si="0"/>
        <v>5.9148516417121183E-2</v>
      </c>
      <c r="AN11" s="19"/>
      <c r="AO11" s="55">
        <v>2944820000</v>
      </c>
      <c r="AP11" s="31">
        <f t="shared" si="1"/>
        <v>18700116733.378132</v>
      </c>
      <c r="AQ11" s="55">
        <v>1532160000</v>
      </c>
      <c r="AR11" s="31">
        <f t="shared" si="2"/>
        <v>8624868599.2493649</v>
      </c>
      <c r="AS11" s="19"/>
      <c r="AT11" s="19"/>
      <c r="AU11" s="12"/>
      <c r="AV11" s="12"/>
      <c r="AW11" s="12"/>
      <c r="AX11" s="12"/>
      <c r="AY11" s="12"/>
      <c r="AZ11" s="12"/>
      <c r="BA11" s="12"/>
      <c r="BB11" s="60">
        <v>75784197537.168503</v>
      </c>
      <c r="BC11" s="60">
        <v>8799910735.6115303</v>
      </c>
      <c r="BD11" s="19">
        <f t="shared" si="3"/>
        <v>-3.1476013975434287</v>
      </c>
      <c r="BE11" s="12"/>
      <c r="BF11" s="12"/>
      <c r="BG11" s="12"/>
      <c r="BH11" s="12"/>
      <c r="BI11" s="12"/>
      <c r="BJ11" s="12"/>
      <c r="BK11" s="12"/>
      <c r="BL11" s="12"/>
      <c r="BM11" s="12"/>
      <c r="BN11" s="19"/>
      <c r="BO11" s="56"/>
      <c r="BP11" s="55"/>
      <c r="BQ11" s="55"/>
      <c r="BR11" s="57"/>
      <c r="BS11" s="57"/>
      <c r="BT11" s="57"/>
      <c r="BU11" s="58"/>
      <c r="BV11" s="58"/>
      <c r="BW11" s="55"/>
      <c r="BX11" s="55"/>
      <c r="BY11" s="57"/>
      <c r="BZ11" s="57"/>
      <c r="CA11" s="58"/>
      <c r="CB11" s="58"/>
      <c r="CC11" s="55"/>
      <c r="CD11" s="19"/>
      <c r="CE11" s="55"/>
      <c r="CF11" s="19"/>
      <c r="CG11" s="55"/>
      <c r="CH11" s="55" cm="1">
        <f t="array" aca="1" ref="CH11" ca="1">INDEX([1]Sheet1!$C$6:$CY$72,MATCH($A11,[1]Sheet1!$A$6:$A$72,0),MATCH(MID(CELL("filename",O10),FIND("]",CELL("filename",O10))+1,255) &amp; CH$1,[1]Sheet1!$C$1:$CY$1 &amp; [1]Sheet1!$C$3:$CY$3,0))</f>
        <v>470440000</v>
      </c>
      <c r="CI11" s="55"/>
      <c r="CJ11" s="55"/>
      <c r="CK11" s="55"/>
      <c r="CL11" s="19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9"/>
      <c r="DL11" s="56"/>
      <c r="DM11" s="57"/>
      <c r="DN11" s="57"/>
      <c r="DO11" s="12"/>
      <c r="DP11" s="12"/>
      <c r="DQ11" s="56">
        <v>1.04776</v>
      </c>
      <c r="DR11" s="56" cm="1">
        <f t="array" aca="1" ref="DR11" ca="1">INDEX([1]Sheet1!$C$6:$CY$72,MATCH($A11,[1]Sheet1!$A$6:$A$72,0),MATCH(MID(CELL("filename",AZ10),FIND("]",CELL("filename",AZ10))+1,255) &amp; DR$1,[1]Sheet1!$C$1:$CY$1 &amp; [1]Sheet1!$C$3:$CY$3,0))</f>
        <v>0</v>
      </c>
      <c r="DS11" s="56" cm="1">
        <f t="array" aca="1" ref="DS11" ca="1">INDEX([1]Sheet1!$C$6:$CY$72,MATCH($A11,[1]Sheet1!$A$6:$A$72,0),MATCH(MID(CELL("filename",BA10),FIND("]",CELL("filename",BA10))+1,255) &amp; DS$1,[1]Sheet1!$C$1:$CY$1 &amp; [1]Sheet1!$C$3:$CY$3,0))</f>
        <v>0</v>
      </c>
      <c r="DT11" s="57"/>
      <c r="DU11" s="56" cm="1">
        <f t="array" aca="1" ref="DU11" ca="1">INDEX([1]Sheet1!$C$6:$CY$72,MATCH($A11,[1]Sheet1!$A$6:$A$72,0),MATCH(MID(CELL("filename",BC10),FIND("]",CELL("filename",BC10))+1,255) &amp; DU$1,[1]Sheet1!$C$1:$CY$1 &amp; [1]Sheet1!$C$3:$CY$3,0))</f>
        <v>8.09</v>
      </c>
      <c r="DV11" s="59">
        <v>0.5</v>
      </c>
      <c r="DW11" s="60"/>
      <c r="DX11" s="59">
        <v>1</v>
      </c>
      <c r="DY11" s="59">
        <v>0.5</v>
      </c>
      <c r="DZ11" s="56" cm="1">
        <f t="array" aca="1" ref="DZ11" ca="1">INDEX([1]Sheet1!$C$6:$CY$72,MATCH($A11,[1]Sheet1!$A$6:$A$72,0),MATCH(MID(CELL("filename",BH10),FIND("]",CELL("filename",BH10))+1,255) &amp; DZ$1,[1]Sheet1!$C$1:$CY$1 &amp; [1]Sheet1!$C$3:$CY$3,0))</f>
        <v>8.1</v>
      </c>
      <c r="EA11" s="59">
        <v>2</v>
      </c>
      <c r="EB11" s="54"/>
      <c r="EC11" s="54"/>
      <c r="ED11" s="54"/>
      <c r="EE11" s="17">
        <v>-5</v>
      </c>
      <c r="EF11" s="12"/>
      <c r="EG11" s="12"/>
      <c r="EH11" s="43">
        <v>0.75</v>
      </c>
      <c r="EI11" s="43">
        <v>0.05</v>
      </c>
      <c r="EJ11" s="43">
        <v>60</v>
      </c>
      <c r="EK11" s="54">
        <f t="shared" si="7"/>
        <v>5.1392420014365827</v>
      </c>
      <c r="EL11" s="12"/>
      <c r="EM11" s="12"/>
      <c r="EN11" s="54">
        <v>0.15747602231507701</v>
      </c>
    </row>
    <row r="12" spans="1:144" x14ac:dyDescent="0.3">
      <c r="A12" s="49">
        <v>1972</v>
      </c>
      <c r="B12" s="60">
        <v>82205234211.615585</v>
      </c>
      <c r="C12" s="12"/>
      <c r="D12" s="12"/>
      <c r="E12" s="12"/>
      <c r="F12" s="12"/>
      <c r="G12" s="12"/>
      <c r="H12" s="54"/>
      <c r="I12" s="60">
        <v>3421739.5</v>
      </c>
      <c r="J12" s="12"/>
      <c r="K12" s="31">
        <f t="shared" si="4"/>
        <v>3421739.5</v>
      </c>
      <c r="L12" s="54">
        <v>68.429987193336729</v>
      </c>
      <c r="M12" s="12"/>
      <c r="N12" s="12"/>
      <c r="O12" s="54">
        <v>68.337021480424283</v>
      </c>
      <c r="P12" s="28"/>
      <c r="Q12" s="19"/>
      <c r="R12" s="54">
        <v>2.4</v>
      </c>
      <c r="S12" s="12"/>
      <c r="T12" s="12"/>
      <c r="U12" s="54">
        <v>1.9909129999999999</v>
      </c>
      <c r="V12" s="54">
        <v>1.9909129999999999</v>
      </c>
      <c r="W12" s="54"/>
      <c r="X12" s="54"/>
      <c r="Y12" s="54"/>
      <c r="Z12" s="54">
        <v>1992.86821741774</v>
      </c>
      <c r="AA12" s="12"/>
      <c r="AB12" s="12"/>
      <c r="AC12" s="54">
        <v>1994.815210987829</v>
      </c>
      <c r="AD12" s="60">
        <v>258927739558.29398</v>
      </c>
      <c r="AE12" s="61"/>
      <c r="AF12" s="61"/>
      <c r="AG12" s="19"/>
      <c r="AH12" s="19"/>
      <c r="AI12" s="31">
        <f t="shared" ca="1" si="5"/>
        <v>3541184100.4634981</v>
      </c>
      <c r="AJ12" s="55">
        <v>189220000</v>
      </c>
      <c r="AK12" s="31">
        <f t="shared" si="6"/>
        <v>1177676952.1937943</v>
      </c>
      <c r="AL12" s="19"/>
      <c r="AM12" s="19">
        <f t="shared" ca="1" si="0"/>
        <v>5.9148516417121183E-2</v>
      </c>
      <c r="AN12" s="19"/>
      <c r="AO12" s="55">
        <v>3249130000</v>
      </c>
      <c r="AP12" s="31">
        <f t="shared" si="1"/>
        <v>20222098698.242378</v>
      </c>
      <c r="AQ12" s="55">
        <v>1692000000</v>
      </c>
      <c r="AR12" s="31">
        <f t="shared" si="2"/>
        <v>9353077741.3475857</v>
      </c>
      <c r="AS12" s="19"/>
      <c r="AT12" s="19"/>
      <c r="AU12" s="12"/>
      <c r="AV12" s="12"/>
      <c r="AW12" s="12"/>
      <c r="AX12" s="12"/>
      <c r="AY12" s="12"/>
      <c r="AZ12" s="12"/>
      <c r="BA12" s="12"/>
      <c r="BB12" s="60">
        <v>81646468376.553207</v>
      </c>
      <c r="BC12" s="60">
        <v>10262210018.631199</v>
      </c>
      <c r="BD12" s="19">
        <f t="shared" si="3"/>
        <v>-0.67972050736329437</v>
      </c>
      <c r="BE12" s="12"/>
      <c r="BF12" s="12"/>
      <c r="BG12" s="12"/>
      <c r="BH12" s="12"/>
      <c r="BI12" s="12"/>
      <c r="BJ12" s="12"/>
      <c r="BK12" s="12"/>
      <c r="BL12" s="12"/>
      <c r="BM12" s="12"/>
      <c r="BN12" s="19"/>
      <c r="BO12" s="56"/>
      <c r="BP12" s="55"/>
      <c r="BQ12" s="55"/>
      <c r="BR12" s="57"/>
      <c r="BS12" s="57"/>
      <c r="BT12" s="57"/>
      <c r="BU12" s="58"/>
      <c r="BV12" s="58"/>
      <c r="BW12" s="55"/>
      <c r="BX12" s="55"/>
      <c r="BY12" s="57"/>
      <c r="BZ12" s="57"/>
      <c r="CA12" s="58"/>
      <c r="CB12" s="58"/>
      <c r="CC12" s="55"/>
      <c r="CD12" s="19"/>
      <c r="CE12" s="55"/>
      <c r="CF12" s="19"/>
      <c r="CG12" s="55"/>
      <c r="CH12" s="55" cm="1">
        <f t="array" aca="1" ref="CH12" ca="1">INDEX([1]Sheet1!$C$6:$CY$72,MATCH($A12,[1]Sheet1!$A$6:$A$72,0),MATCH(MID(CELL("filename",O11),FIND("]",CELL("filename",O11))+1,255) &amp; CH$1,[1]Sheet1!$C$1:$CY$1 &amp; [1]Sheet1!$C$3:$CY$3,0))</f>
        <v>568970000</v>
      </c>
      <c r="CI12" s="55"/>
      <c r="CJ12" s="55"/>
      <c r="CK12" s="55"/>
      <c r="CL12" s="19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9"/>
      <c r="DL12" s="56"/>
      <c r="DM12" s="57"/>
      <c r="DN12" s="57"/>
      <c r="DO12" s="12"/>
      <c r="DP12" s="12"/>
      <c r="DQ12" s="56">
        <v>1.12178</v>
      </c>
      <c r="DR12" s="56" cm="1">
        <f t="array" aca="1" ref="DR12" ca="1">INDEX([1]Sheet1!$C$6:$CY$72,MATCH($A12,[1]Sheet1!$A$6:$A$72,0),MATCH(MID(CELL("filename",AZ11),FIND("]",CELL("filename",AZ11))+1,255) &amp; DR$1,[1]Sheet1!$C$1:$CY$1 &amp; [1]Sheet1!$C$3:$CY$3,0))</f>
        <v>0</v>
      </c>
      <c r="DS12" s="56" cm="1">
        <f t="array" aca="1" ref="DS12" ca="1">INDEX([1]Sheet1!$C$6:$CY$72,MATCH($A12,[1]Sheet1!$A$6:$A$72,0),MATCH(MID(CELL("filename",BA11),FIND("]",CELL("filename",BA11))+1,255) &amp; DS$1,[1]Sheet1!$C$1:$CY$1 &amp; [1]Sheet1!$C$3:$CY$3,0))</f>
        <v>0</v>
      </c>
      <c r="DT12" s="57"/>
      <c r="DU12" s="56" cm="1">
        <f t="array" aca="1" ref="DU12" ca="1">INDEX([1]Sheet1!$C$6:$CY$72,MATCH($A12,[1]Sheet1!$A$6:$A$72,0),MATCH(MID(CELL("filename",BC11),FIND("]",CELL("filename",BC11))+1,255) &amp; DU$1,[1]Sheet1!$C$1:$CY$1 &amp; [1]Sheet1!$C$3:$CY$3,0))</f>
        <v>7.77</v>
      </c>
      <c r="DV12" s="59">
        <v>0.5</v>
      </c>
      <c r="DW12" s="60"/>
      <c r="DX12" s="59">
        <v>1</v>
      </c>
      <c r="DY12" s="59">
        <v>0.5</v>
      </c>
      <c r="DZ12" s="56" cm="1">
        <f t="array" aca="1" ref="DZ12" ca="1">INDEX([1]Sheet1!$C$6:$CY$72,MATCH($A12,[1]Sheet1!$A$6:$A$72,0),MATCH(MID(CELL("filename",BH11),FIND("]",CELL("filename",BH11))+1,255) &amp; DZ$1,[1]Sheet1!$C$1:$CY$1 &amp; [1]Sheet1!$C$3:$CY$3,0))</f>
        <v>7.97</v>
      </c>
      <c r="EA12" s="59">
        <v>2</v>
      </c>
      <c r="EB12" s="54"/>
      <c r="EC12" s="54"/>
      <c r="ED12" s="54"/>
      <c r="EE12" s="17">
        <v>-5</v>
      </c>
      <c r="EF12" s="12"/>
      <c r="EG12" s="12"/>
      <c r="EH12" s="43">
        <v>0.75</v>
      </c>
      <c r="EI12" s="43">
        <v>0.05</v>
      </c>
      <c r="EJ12" s="43">
        <v>60</v>
      </c>
      <c r="EK12" s="54">
        <f t="shared" si="7"/>
        <v>2.0296568411373794</v>
      </c>
      <c r="EL12" s="12"/>
      <c r="EM12" s="12"/>
      <c r="EN12" s="54">
        <v>0.160672245175146</v>
      </c>
    </row>
    <row r="13" spans="1:144" x14ac:dyDescent="0.3">
      <c r="A13" s="49">
        <v>1973</v>
      </c>
      <c r="B13" s="60">
        <v>86191578393.077011</v>
      </c>
      <c r="C13" s="12"/>
      <c r="D13" s="12"/>
      <c r="E13" s="12"/>
      <c r="F13" s="12"/>
      <c r="G13" s="12"/>
      <c r="H13" s="54"/>
      <c r="I13" s="60">
        <v>3460961.4999999898</v>
      </c>
      <c r="J13" s="12"/>
      <c r="K13" s="31">
        <f t="shared" si="4"/>
        <v>3460961.4999999898</v>
      </c>
      <c r="L13" s="54">
        <v>68.713302940915071</v>
      </c>
      <c r="M13" s="12"/>
      <c r="N13" s="12"/>
      <c r="O13" s="54">
        <v>68.134529036744084</v>
      </c>
      <c r="P13" s="28"/>
      <c r="Q13" s="19"/>
      <c r="R13" s="54">
        <v>2.1</v>
      </c>
      <c r="S13" s="12"/>
      <c r="T13" s="12"/>
      <c r="U13" s="54">
        <v>2.2771859999999999</v>
      </c>
      <c r="V13" s="54">
        <v>2.2771859999999999</v>
      </c>
      <c r="W13" s="54"/>
      <c r="X13" s="54"/>
      <c r="Y13" s="54"/>
      <c r="Z13" s="54">
        <v>1976.3555853641101</v>
      </c>
      <c r="AA13" s="12"/>
      <c r="AB13" s="12"/>
      <c r="AC13" s="54">
        <v>1972.695593939967</v>
      </c>
      <c r="AD13" s="60">
        <v>273279752182.44598</v>
      </c>
      <c r="AE13" s="61"/>
      <c r="AF13" s="61"/>
      <c r="AG13" s="19"/>
      <c r="AH13" s="19"/>
      <c r="AI13" s="31">
        <f t="shared" ca="1" si="5"/>
        <v>3494231946.7704759</v>
      </c>
      <c r="AJ13" s="55">
        <v>236090000</v>
      </c>
      <c r="AK13" s="31">
        <f t="shared" si="6"/>
        <v>1306918697.6221313</v>
      </c>
      <c r="AL13" s="19"/>
      <c r="AM13" s="19">
        <f t="shared" ca="1" si="0"/>
        <v>5.9148516417121183E-2</v>
      </c>
      <c r="AN13" s="19"/>
      <c r="AO13" s="55">
        <v>4101960000</v>
      </c>
      <c r="AP13" s="31">
        <f t="shared" si="1"/>
        <v>22707138044.381706</v>
      </c>
      <c r="AQ13" s="55">
        <v>2064360000.0000002</v>
      </c>
      <c r="AR13" s="31">
        <f t="shared" si="2"/>
        <v>10120717723.332687</v>
      </c>
      <c r="AS13" s="19"/>
      <c r="AT13" s="19"/>
      <c r="AU13" s="12"/>
      <c r="AV13" s="12"/>
      <c r="AW13" s="12"/>
      <c r="AX13" s="12"/>
      <c r="AY13" s="12"/>
      <c r="AZ13" s="12"/>
      <c r="BA13" s="12"/>
      <c r="BB13" s="60">
        <v>87348510553.722794</v>
      </c>
      <c r="BC13" s="60">
        <v>12490934646.149799</v>
      </c>
      <c r="BD13" s="19">
        <f t="shared" si="3"/>
        <v>1.3422798169092449</v>
      </c>
      <c r="BE13" s="12"/>
      <c r="BF13" s="12"/>
      <c r="BG13" s="12"/>
      <c r="BH13" s="12"/>
      <c r="BI13" s="12"/>
      <c r="BJ13" s="12"/>
      <c r="BK13" s="12"/>
      <c r="BL13" s="12"/>
      <c r="BM13" s="12"/>
      <c r="BN13" s="19"/>
      <c r="BO13" s="56"/>
      <c r="BP13" s="55"/>
      <c r="BQ13" s="55"/>
      <c r="BR13" s="57"/>
      <c r="BS13" s="57"/>
      <c r="BT13" s="57"/>
      <c r="BU13" s="58"/>
      <c r="BV13" s="58"/>
      <c r="BW13" s="55"/>
      <c r="BX13" s="55"/>
      <c r="BY13" s="57"/>
      <c r="BZ13" s="57"/>
      <c r="CA13" s="58"/>
      <c r="CB13" s="58"/>
      <c r="CC13" s="55"/>
      <c r="CD13" s="19"/>
      <c r="CE13" s="55"/>
      <c r="CF13" s="19"/>
      <c r="CG13" s="55"/>
      <c r="CH13" s="55" cm="1">
        <f t="array" aca="1" ref="CH13" ca="1">INDEX([1]Sheet1!$C$6:$CY$72,MATCH($A13,[1]Sheet1!$A$6:$A$72,0),MATCH(MID(CELL("filename",O12),FIND("]",CELL("filename",O12))+1,255) &amp; CH$1,[1]Sheet1!$C$1:$CY$1 &amp; [1]Sheet1!$C$3:$CY$3,0))</f>
        <v>631220000</v>
      </c>
      <c r="CI13" s="55"/>
      <c r="CJ13" s="55"/>
      <c r="CK13" s="55"/>
      <c r="CL13" s="19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9"/>
      <c r="DL13" s="56"/>
      <c r="DM13" s="57"/>
      <c r="DN13" s="57"/>
      <c r="DO13" s="12"/>
      <c r="DP13" s="12"/>
      <c r="DQ13" s="56">
        <v>1.23173</v>
      </c>
      <c r="DR13" s="56" cm="1">
        <f t="array" aca="1" ref="DR13" ca="1">INDEX([1]Sheet1!$C$6:$CY$72,MATCH($A13,[1]Sheet1!$A$6:$A$72,0),MATCH(MID(CELL("filename",AZ12),FIND("]",CELL("filename",AZ12))+1,255) &amp; DR$1,[1]Sheet1!$C$1:$CY$1 &amp; [1]Sheet1!$C$3:$CY$3,0))</f>
        <v>0</v>
      </c>
      <c r="DS13" s="56" cm="1">
        <f t="array" aca="1" ref="DS13" ca="1">INDEX([1]Sheet1!$C$6:$CY$72,MATCH($A13,[1]Sheet1!$A$6:$A$72,0),MATCH(MID(CELL("filename",BA12),FIND("]",CELL("filename",BA12))+1,255) &amp; DS$1,[1]Sheet1!$C$1:$CY$1 &amp; [1]Sheet1!$C$3:$CY$3,0))</f>
        <v>0</v>
      </c>
      <c r="DT13" s="57"/>
      <c r="DU13" s="56" cm="1">
        <f t="array" aca="1" ref="DU13" ca="1">INDEX([1]Sheet1!$C$6:$CY$72,MATCH($A13,[1]Sheet1!$A$6:$A$72,0),MATCH(MID(CELL("filename",BC12),FIND("]",CELL("filename",BC12))+1,255) &amp; DU$1,[1]Sheet1!$C$1:$CY$1 &amp; [1]Sheet1!$C$3:$CY$3,0))</f>
        <v>9.34</v>
      </c>
      <c r="DV13" s="59">
        <v>0.5</v>
      </c>
      <c r="DW13" s="60"/>
      <c r="DX13" s="59">
        <v>1</v>
      </c>
      <c r="DY13" s="59">
        <v>0.5</v>
      </c>
      <c r="DZ13" s="56" cm="1">
        <f t="array" aca="1" ref="DZ13" ca="1">INDEX([1]Sheet1!$C$6:$CY$72,MATCH($A13,[1]Sheet1!$A$6:$A$72,0),MATCH(MID(CELL("filename",BH12),FIND("]",CELL("filename",BH12))+1,255) &amp; DZ$1,[1]Sheet1!$C$1:$CY$1 &amp; [1]Sheet1!$C$3:$CY$3,0))</f>
        <v>8.26</v>
      </c>
      <c r="EA13" s="59">
        <v>2</v>
      </c>
      <c r="EB13" s="54"/>
      <c r="EC13" s="54"/>
      <c r="ED13" s="54"/>
      <c r="EE13" s="17">
        <v>-5</v>
      </c>
      <c r="EF13" s="12"/>
      <c r="EG13" s="12"/>
      <c r="EH13" s="43">
        <v>0.75</v>
      </c>
      <c r="EI13" s="43">
        <v>0.05</v>
      </c>
      <c r="EJ13" s="43">
        <v>60</v>
      </c>
      <c r="EK13" s="54">
        <f t="shared" si="7"/>
        <v>12.431539776638868</v>
      </c>
      <c r="EL13" s="12"/>
      <c r="EM13" s="12"/>
      <c r="EN13" s="54">
        <v>0.180646279244113</v>
      </c>
    </row>
    <row r="14" spans="1:144" x14ac:dyDescent="0.3">
      <c r="A14" s="49">
        <v>1974</v>
      </c>
      <c r="B14" s="60">
        <v>90008702392.882767</v>
      </c>
      <c r="C14" s="12"/>
      <c r="D14" s="12"/>
      <c r="E14" s="12"/>
      <c r="F14" s="12"/>
      <c r="G14" s="12"/>
      <c r="H14" s="54"/>
      <c r="I14" s="60">
        <v>3494656</v>
      </c>
      <c r="J14" s="12"/>
      <c r="K14" s="31">
        <f t="shared" si="4"/>
        <v>3494656</v>
      </c>
      <c r="L14" s="54">
        <v>67.931829050910835</v>
      </c>
      <c r="M14" s="12"/>
      <c r="N14" s="12"/>
      <c r="O14" s="54">
        <v>67.924377662648112</v>
      </c>
      <c r="P14" s="28"/>
      <c r="Q14" s="19"/>
      <c r="R14" s="54">
        <v>1.6</v>
      </c>
      <c r="S14" s="12"/>
      <c r="T14" s="12"/>
      <c r="U14" s="54">
        <v>2.601588</v>
      </c>
      <c r="V14" s="54">
        <v>2.601588</v>
      </c>
      <c r="W14" s="54"/>
      <c r="X14" s="54"/>
      <c r="Y14" s="54"/>
      <c r="Z14" s="54">
        <v>1970.1633490223301</v>
      </c>
      <c r="AA14" s="12"/>
      <c r="AB14" s="12"/>
      <c r="AC14" s="54">
        <v>1950.1329508799679</v>
      </c>
      <c r="AD14" s="60">
        <v>287994592135.841</v>
      </c>
      <c r="AE14" s="61"/>
      <c r="AF14" s="61"/>
      <c r="AG14" s="19"/>
      <c r="AH14" s="19"/>
      <c r="AI14" s="31">
        <f t="shared" ca="1" si="5"/>
        <v>3586850150.7867351</v>
      </c>
      <c r="AJ14" s="55">
        <v>330280000</v>
      </c>
      <c r="AK14" s="31">
        <f t="shared" si="6"/>
        <v>1443586551.7179797</v>
      </c>
      <c r="AL14" s="19"/>
      <c r="AM14" s="19">
        <f t="shared" ca="1" si="0"/>
        <v>5.9148516417121183E-2</v>
      </c>
      <c r="AN14" s="19"/>
      <c r="AO14" s="55">
        <v>5593020000</v>
      </c>
      <c r="AP14" s="31">
        <f t="shared" si="1"/>
        <v>24445950270.950996</v>
      </c>
      <c r="AQ14" s="55">
        <v>2822060000</v>
      </c>
      <c r="AR14" s="31">
        <f t="shared" si="2"/>
        <v>10891062425.335556</v>
      </c>
      <c r="AS14" s="19"/>
      <c r="AT14" s="19"/>
      <c r="AU14" s="12"/>
      <c r="AV14" s="12"/>
      <c r="AW14" s="12"/>
      <c r="AX14" s="12"/>
      <c r="AY14" s="12"/>
      <c r="AZ14" s="12"/>
      <c r="BA14" s="12"/>
      <c r="BB14" s="60">
        <v>90175583550.2621</v>
      </c>
      <c r="BC14" s="60">
        <v>15741359109.6656</v>
      </c>
      <c r="BD14" s="19">
        <f t="shared" si="3"/>
        <v>0.18540558073030197</v>
      </c>
      <c r="BE14" s="12"/>
      <c r="BF14" s="12"/>
      <c r="BG14" s="12"/>
      <c r="BH14" s="12"/>
      <c r="BI14" s="12"/>
      <c r="BJ14" s="12"/>
      <c r="BK14" s="12"/>
      <c r="BL14" s="12"/>
      <c r="BM14" s="12"/>
      <c r="BN14" s="19"/>
      <c r="BO14" s="56"/>
      <c r="BP14" s="55"/>
      <c r="BQ14" s="55"/>
      <c r="BR14" s="57"/>
      <c r="BS14" s="57"/>
      <c r="BT14" s="57"/>
      <c r="BU14" s="58"/>
      <c r="BV14" s="58"/>
      <c r="BW14" s="55"/>
      <c r="BX14" s="55"/>
      <c r="BY14" s="57"/>
      <c r="BZ14" s="57"/>
      <c r="CA14" s="58"/>
      <c r="CB14" s="58"/>
      <c r="CC14" s="55"/>
      <c r="CD14" s="19"/>
      <c r="CE14" s="55"/>
      <c r="CF14" s="19"/>
      <c r="CG14" s="55"/>
      <c r="CH14" s="55" cm="1">
        <f t="array" aca="1" ref="CH14" ca="1">INDEX([1]Sheet1!$C$6:$CY$72,MATCH($A14,[1]Sheet1!$A$6:$A$72,0),MATCH(MID(CELL("filename",O13),FIND("]",CELL("filename",O13))+1,255) &amp; CH$1,[1]Sheet1!$C$1:$CY$1 &amp; [1]Sheet1!$C$3:$CY$3,0))</f>
        <v>820640000</v>
      </c>
      <c r="CI14" s="55"/>
      <c r="CJ14" s="55"/>
      <c r="CK14" s="55"/>
      <c r="CL14" s="19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9"/>
      <c r="DL14" s="56"/>
      <c r="DM14" s="57"/>
      <c r="DN14" s="57"/>
      <c r="DO14" s="12"/>
      <c r="DP14" s="12"/>
      <c r="DQ14" s="56">
        <v>1.1927000000000001</v>
      </c>
      <c r="DR14" s="56" cm="1">
        <f t="array" aca="1" ref="DR14" ca="1">INDEX([1]Sheet1!$C$6:$CY$72,MATCH($A14,[1]Sheet1!$A$6:$A$72,0),MATCH(MID(CELL("filename",AZ13),FIND("]",CELL("filename",AZ13))+1,255) &amp; DR$1,[1]Sheet1!$C$1:$CY$1 &amp; [1]Sheet1!$C$3:$CY$3,0))</f>
        <v>0</v>
      </c>
      <c r="DS14" s="56" cm="1">
        <f t="array" aca="1" ref="DS14" ca="1">INDEX([1]Sheet1!$C$6:$CY$72,MATCH($A14,[1]Sheet1!$A$6:$A$72,0),MATCH(MID(CELL("filename",BA13),FIND("]",CELL("filename",BA13))+1,255) &amp; DS$1,[1]Sheet1!$C$1:$CY$1 &amp; [1]Sheet1!$C$3:$CY$3,0))</f>
        <v>0</v>
      </c>
      <c r="DT14" s="57"/>
      <c r="DU14" s="56" cm="1">
        <f t="array" aca="1" ref="DU14" ca="1">INDEX([1]Sheet1!$C$6:$CY$72,MATCH($A14,[1]Sheet1!$A$6:$A$72,0),MATCH(MID(CELL("filename",BC13),FIND("]",CELL("filename",BC13))+1,255) &amp; DU$1,[1]Sheet1!$C$1:$CY$1 &amp; [1]Sheet1!$C$3:$CY$3,0))</f>
        <v>10.41</v>
      </c>
      <c r="DV14" s="59">
        <v>0.5</v>
      </c>
      <c r="DW14" s="60"/>
      <c r="DX14" s="59">
        <v>1</v>
      </c>
      <c r="DY14" s="59">
        <v>0.5</v>
      </c>
      <c r="DZ14" s="56" cm="1">
        <f t="array" aca="1" ref="DZ14" ca="1">INDEX([1]Sheet1!$C$6:$CY$72,MATCH($A14,[1]Sheet1!$A$6:$A$72,0),MATCH(MID(CELL("filename",BH13),FIND("]",CELL("filename",BH13))+1,255) &amp; DZ$1,[1]Sheet1!$C$1:$CY$1 &amp; [1]Sheet1!$C$3:$CY$3,0))</f>
        <v>8.7899999999999991</v>
      </c>
      <c r="EA14" s="59">
        <v>2</v>
      </c>
      <c r="EB14" s="54"/>
      <c r="EC14" s="54"/>
      <c r="ED14" s="54"/>
      <c r="EE14" s="17">
        <v>-5</v>
      </c>
      <c r="EF14" s="12"/>
      <c r="EG14" s="12"/>
      <c r="EH14" s="43">
        <v>0.75</v>
      </c>
      <c r="EI14" s="43">
        <v>0.05</v>
      </c>
      <c r="EJ14" s="43">
        <v>60</v>
      </c>
      <c r="EK14" s="54">
        <f t="shared" si="7"/>
        <v>26.651526173366218</v>
      </c>
      <c r="EL14" s="12"/>
      <c r="EM14" s="12"/>
      <c r="EN14" s="54">
        <v>0.22879126963807001</v>
      </c>
    </row>
    <row r="15" spans="1:144" x14ac:dyDescent="0.3">
      <c r="A15" s="49">
        <v>1975</v>
      </c>
      <c r="B15" s="60">
        <v>93656976560.239609</v>
      </c>
      <c r="C15" s="12"/>
      <c r="D15" s="12"/>
      <c r="E15" s="12"/>
      <c r="F15" s="12"/>
      <c r="G15" s="12"/>
      <c r="H15" s="54"/>
      <c r="I15" s="60">
        <v>3522419.4999999898</v>
      </c>
      <c r="J15" s="12"/>
      <c r="K15" s="31">
        <f t="shared" si="4"/>
        <v>3522419.4999999898</v>
      </c>
      <c r="L15" s="54">
        <v>67.504428432235287</v>
      </c>
      <c r="M15" s="12"/>
      <c r="N15" s="12"/>
      <c r="O15" s="54">
        <v>67.753526516481358</v>
      </c>
      <c r="P15" s="28"/>
      <c r="Q15" s="19"/>
      <c r="R15" s="54">
        <v>2.2999999999999998</v>
      </c>
      <c r="S15" s="12"/>
      <c r="T15" s="12"/>
      <c r="U15" s="54">
        <v>3.1438549999999998</v>
      </c>
      <c r="V15" s="54">
        <v>3.1438549999999998</v>
      </c>
      <c r="W15" s="54"/>
      <c r="X15" s="54"/>
      <c r="Y15" s="54"/>
      <c r="Z15" s="54">
        <v>1899.14338599285</v>
      </c>
      <c r="AA15" s="12"/>
      <c r="AB15" s="12"/>
      <c r="AC15" s="54">
        <v>1927.223076965214</v>
      </c>
      <c r="AD15" s="60">
        <v>304017419639.41901</v>
      </c>
      <c r="AE15" s="61"/>
      <c r="AF15" s="61"/>
      <c r="AG15" s="19"/>
      <c r="AH15" s="19"/>
      <c r="AI15" s="31">
        <f t="shared" ca="1" si="5"/>
        <v>4270753595.598835</v>
      </c>
      <c r="AJ15" s="55">
        <v>434390000</v>
      </c>
      <c r="AK15" s="31">
        <f t="shared" si="6"/>
        <v>1706235369.0295854</v>
      </c>
      <c r="AL15" s="19"/>
      <c r="AM15" s="19">
        <f t="shared" ca="1" si="0"/>
        <v>5.9148516417121183E-2</v>
      </c>
      <c r="AN15" s="19"/>
      <c r="AO15" s="55">
        <v>6750070000</v>
      </c>
      <c r="AP15" s="31">
        <f t="shared" si="1"/>
        <v>26513520517.105675</v>
      </c>
      <c r="AQ15" s="55">
        <v>3447650000</v>
      </c>
      <c r="AR15" s="31">
        <f t="shared" si="2"/>
        <v>11835748493.478415</v>
      </c>
      <c r="AS15" s="19"/>
      <c r="AT15" s="19"/>
      <c r="AU15" s="12"/>
      <c r="AV15" s="12"/>
      <c r="AW15" s="12"/>
      <c r="AX15" s="12"/>
      <c r="AY15" s="12"/>
      <c r="AZ15" s="12"/>
      <c r="BA15" s="12"/>
      <c r="BB15" s="60">
        <v>93162300752.8349</v>
      </c>
      <c r="BC15" s="60">
        <v>18127508447.574299</v>
      </c>
      <c r="BD15" s="19">
        <f t="shared" si="3"/>
        <v>-0.52817827947556728</v>
      </c>
      <c r="BE15" s="12"/>
      <c r="BF15" s="12"/>
      <c r="BG15" s="12"/>
      <c r="BH15" s="12"/>
      <c r="BI15" s="12"/>
      <c r="BJ15" s="12"/>
      <c r="BK15" s="12"/>
      <c r="BL15" s="12"/>
      <c r="BM15" s="12"/>
      <c r="BN15" s="31">
        <f t="shared" ref="BN15:BN30" ca="1" si="8">BP15-CC15</f>
        <v>9987072000</v>
      </c>
      <c r="BO15" s="56" cm="1">
        <f t="array" aca="1" ref="BO15" ca="1">INDEX([1]Sheet1!$C$6:$CY$72,MATCH($A15,[1]Sheet1!$A$6:$A$72,0),MATCH(MID(CELL("filename",A14),FIND("]",CELL("filename",A14))+1,255) &amp; BO$1,[1]Sheet1!$C$1:$CY$1 &amp; [1]Sheet1!$C$3:$CY$3,0))</f>
        <v>5.5330269999999997</v>
      </c>
      <c r="BP15" s="55" cm="1">
        <f t="array" aca="1" ref="BP15" ca="1">INDEX([1]Sheet1!$C$6:$CY$72,MATCH($A15,[1]Sheet1!$A$6:$A$72,0),MATCH(MID(CELL("filename",B14),FIND("]",CELL("filename",B14))+1,255) &amp; BP$1,[1]Sheet1!$C$1:$CY$1 &amp; [1]Sheet1!$C$3:$CY$3,0))</f>
        <v>10333800000</v>
      </c>
      <c r="BQ15" s="55" cm="1">
        <f t="array" aca="1" ref="BQ15" ca="1">INDEX([1]Sheet1!$C$6:$CY$72,MATCH($A15,[1]Sheet1!$A$6:$A$72,0),MATCH(MID(CELL("filename",C14),FIND("]",CELL("filename",C14))+1,255) &amp; BQ$1,[1]Sheet1!$C$1:$CY$1 &amp; [1]Sheet1!$C$3:$CY$3,0))</f>
        <v>3791760000</v>
      </c>
      <c r="BR15" s="57"/>
      <c r="BS15" s="57"/>
      <c r="BT15" s="57"/>
      <c r="BU15" s="58"/>
      <c r="BV15" s="58"/>
      <c r="BW15" s="55" cm="1">
        <f t="array" aca="1" ref="BW15" ca="1">INDEX([1]Sheet1!$C$6:$CY$72,MATCH($A15,[1]Sheet1!$A$6:$A$72,0),MATCH(MID(CELL("filename",F14),FIND("]",CELL("filename",F14))+1,255) &amp; BW$1,[1]Sheet1!$C$1:$CY$1 &amp; [1]Sheet1!$C$3:$CY$3,0))</f>
        <v>2848400000</v>
      </c>
      <c r="BX15" s="55" cm="1">
        <f t="array" aca="1" ref="BX15" ca="1">INDEX([1]Sheet1!$C$6:$CY$72,MATCH($A15,[1]Sheet1!$A$6:$A$72,0),MATCH(MID(CELL("filename",G14),FIND("]",CELL("filename",G14))+1,255) &amp; BX$1,[1]Sheet1!$C$1:$CY$1 &amp; [1]Sheet1!$C$3:$CY$3,0))</f>
        <v>2118310000.0000002</v>
      </c>
      <c r="BY15" s="57"/>
      <c r="BZ15" s="57"/>
      <c r="CA15" s="58"/>
      <c r="CB15" s="58"/>
      <c r="CC15" s="55" cm="1">
        <f t="array" aca="1" ref="CC15" ca="1">INDEX([1]Sheet1!$C$6:$CY$72,MATCH($A15,[1]Sheet1!$A$6:$A$72,0),MATCH(MID(CELL("filename",J14),FIND("]",CELL("filename",J14))+1,255) &amp; CC$1,[1]Sheet1!$C$1:$CY$1 &amp; [1]Sheet1!$C$3:$CY$3,0))</f>
        <v>346728000</v>
      </c>
      <c r="CD15" s="31">
        <f t="shared" ref="CD15:CD34" ca="1" si="9">BP15-BQ15-BW15-BX15-CC15</f>
        <v>1228601999.9999998</v>
      </c>
      <c r="CE15" s="55" cm="1">
        <f t="array" aca="1" ref="CE15" ca="1">INDEX([1]Sheet1!$C$6:$CY$72,MATCH($A15,[1]Sheet1!$A$6:$A$72,0),MATCH(MID(CELL("filename",L14),FIND("]",CELL("filename",L14))+1,255) &amp; CE$1,[1]Sheet1!$C$1:$CY$1 &amp; [1]Sheet1!$C$3:$CY$3,0))</f>
        <v>9157500000</v>
      </c>
      <c r="CF15" s="31">
        <f t="shared" ref="CF15:CF30" ca="1" si="10">CE15-CK15</f>
        <v>9021426000</v>
      </c>
      <c r="CG15" s="55" cm="1">
        <f t="array" aca="1" ref="CG15" ca="1">INDEX([1]Sheet1!$C$6:$CY$72,MATCH($A15,[1]Sheet1!$A$6:$A$72,0),MATCH(MID(CELL("filename",N14),FIND("]",CELL("filename",N14))+1,255) &amp; CG$1,[1]Sheet1!$C$1:$CY$1 &amp; [1]Sheet1!$C$3:$CY$3,0))</f>
        <v>4010270000</v>
      </c>
      <c r="CH15" s="55" cm="1">
        <f t="array" aca="1" ref="CH15" ca="1">INDEX([1]Sheet1!$C$6:$CY$72,MATCH($A15,[1]Sheet1!$A$6:$A$72,0),MATCH(MID(CELL("filename",O14),FIND("]",CELL("filename",O14))+1,255) &amp; CH$1,[1]Sheet1!$C$1:$CY$1 &amp; [1]Sheet1!$C$3:$CY$3,0))</f>
        <v>1087290000</v>
      </c>
      <c r="CI15" s="55" cm="1">
        <f t="array" aca="1" ref="CI15" ca="1">INDEX([1]Sheet1!$C$6:$CY$72,MATCH($A15,[1]Sheet1!$A$6:$A$72,0),MATCH(MID(CELL("filename",CI2),FIND("]",CELL("filename",CI2))+1,255) &amp; CI$1,[1]Sheet1!$C$1:$CY$1 &amp; [1]Sheet1!$C$3:$CY$3,0))</f>
        <v>779811000</v>
      </c>
      <c r="CJ15" s="55" cm="1">
        <f t="array" aca="1" ref="CJ15" ca="1">INDEX([1]Sheet1!$C$6:$CY$72,MATCH($A15,[1]Sheet1!$A$6:$A$72,0),MATCH(MID(CELL("filename",R14),FIND("]",CELL("filename",R14))+1,255) &amp; CJ$1,[1]Sheet1!$C$1:$CY$1 &amp; [1]Sheet1!$C$3:$CY$3,0))</f>
        <v>2194200000</v>
      </c>
      <c r="CK15" s="55" cm="1">
        <f t="array" aca="1" ref="CK15" ca="1">INDEX([1]Sheet1!$C$6:$CY$72,MATCH($A15,[1]Sheet1!$A$6:$A$72,0),MATCH(MID(CELL("filename",S14),FIND("]",CELL("filename",S14))+1,255) &amp; CK$1,[1]Sheet1!$C$1:$CY$1 &amp; [1]Sheet1!$C$3:$CY$3,0))</f>
        <v>136074000</v>
      </c>
      <c r="CL15" s="31">
        <f t="shared" ref="CL15:CL34" ca="1" si="11">CF15-CG15-CH15-CI15-CJ15</f>
        <v>949855000</v>
      </c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31">
        <f t="shared" ref="DK15:DK34" ca="1" si="12">DL15/100*BC15</f>
        <v>1179992034.8864014</v>
      </c>
      <c r="DL15" s="56" cm="1">
        <f t="array" aca="1" ref="DL15" ca="1">INDEX([1]Sheet1!$C$6:$CY$72,MATCH($A15,[1]Sheet1!$A$6:$A$72,0),MATCH(MID(CELL("filename",AT14),FIND("]",CELL("filename",AT14))+1,255) &amp; DL$1,[1]Sheet1!$C$1:$CY$1 &amp; [1]Sheet1!$C$3:$CY$3,0))</f>
        <v>6.5094000000000003</v>
      </c>
      <c r="DM15" s="57"/>
      <c r="DN15" s="57"/>
      <c r="DO15" s="12"/>
      <c r="DP15" s="12"/>
      <c r="DQ15" s="56">
        <v>1.2407699999999999</v>
      </c>
      <c r="DR15" s="56" cm="1">
        <f t="array" aca="1" ref="DR15" ca="1">INDEX([1]Sheet1!$C$6:$CY$72,MATCH($A15,[1]Sheet1!$A$6:$A$72,0),MATCH(MID(CELL("filename",AZ14),FIND("]",CELL("filename",AZ14))+1,255) &amp; DR$1,[1]Sheet1!$C$1:$CY$1 &amp; [1]Sheet1!$C$3:$CY$3,0))</f>
        <v>0</v>
      </c>
      <c r="DS15" s="56" cm="1">
        <f t="array" aca="1" ref="DS15" ca="1">INDEX([1]Sheet1!$C$6:$CY$72,MATCH($A15,[1]Sheet1!$A$6:$A$72,0),MATCH(MID(CELL("filename",BA14),FIND("]",CELL("filename",BA14))+1,255) &amp; DS$1,[1]Sheet1!$C$1:$CY$1 &amp; [1]Sheet1!$C$3:$CY$3,0))</f>
        <v>0</v>
      </c>
      <c r="DT15" s="57"/>
      <c r="DU15" s="56" cm="1">
        <f t="array" aca="1" ref="DU15" ca="1">INDEX([1]Sheet1!$C$6:$CY$72,MATCH($A15,[1]Sheet1!$A$6:$A$72,0),MATCH(MID(CELL("filename",BC14),FIND("]",CELL("filename",BC14))+1,255) &amp; DU$1,[1]Sheet1!$C$1:$CY$1 &amp; [1]Sheet1!$C$3:$CY$3,0))</f>
        <v>11.72</v>
      </c>
      <c r="DV15" s="59">
        <v>0.5</v>
      </c>
      <c r="DW15" s="60"/>
      <c r="DX15" s="59">
        <v>1</v>
      </c>
      <c r="DY15" s="59">
        <v>0.5</v>
      </c>
      <c r="DZ15" s="56" cm="1">
        <f t="array" aca="1" ref="DZ15" ca="1">INDEX([1]Sheet1!$C$6:$CY$72,MATCH($A15,[1]Sheet1!$A$6:$A$72,0),MATCH(MID(CELL("filename",BH14),FIND("]",CELL("filename",BH14))+1,255) &amp; DZ$1,[1]Sheet1!$C$1:$CY$1 &amp; [1]Sheet1!$C$3:$CY$3,0))</f>
        <v>9.6300000000000008</v>
      </c>
      <c r="EA15" s="59">
        <v>2</v>
      </c>
      <c r="EB15" s="54"/>
      <c r="EC15" s="54"/>
      <c r="ED15" s="54"/>
      <c r="EE15" s="17">
        <v>-5</v>
      </c>
      <c r="EF15" s="12"/>
      <c r="EG15" s="12"/>
      <c r="EH15" s="43">
        <v>0.75</v>
      </c>
      <c r="EI15" s="43">
        <v>0.05</v>
      </c>
      <c r="EJ15" s="43">
        <v>60</v>
      </c>
      <c r="EK15" s="54">
        <f t="shared" si="7"/>
        <v>11.275980625838198</v>
      </c>
      <c r="EL15" s="12"/>
      <c r="EM15" s="12"/>
      <c r="EN15" s="54">
        <v>0.25458972887606801</v>
      </c>
    </row>
    <row r="16" spans="1:144" x14ac:dyDescent="0.3">
      <c r="A16" s="49">
        <v>1976</v>
      </c>
      <c r="B16" s="60">
        <v>96904205038.980835</v>
      </c>
      <c r="C16" s="12"/>
      <c r="D16" s="12"/>
      <c r="E16" s="12"/>
      <c r="F16" s="12"/>
      <c r="G16" s="12"/>
      <c r="H16" s="54"/>
      <c r="I16" s="60">
        <v>3542424</v>
      </c>
      <c r="J16" s="12"/>
      <c r="K16" s="31">
        <f t="shared" si="4"/>
        <v>3542424</v>
      </c>
      <c r="L16" s="54">
        <v>67.618031543698038</v>
      </c>
      <c r="M16" s="12"/>
      <c r="N16" s="12"/>
      <c r="O16" s="54">
        <v>67.669679895415072</v>
      </c>
      <c r="P16" s="28"/>
      <c r="Q16" s="19"/>
      <c r="R16" s="54">
        <v>3.9</v>
      </c>
      <c r="S16" s="12"/>
      <c r="T16" s="12"/>
      <c r="U16" s="54">
        <v>3.6496979999999999</v>
      </c>
      <c r="V16" s="54">
        <v>3.6496979999999999</v>
      </c>
      <c r="W16" s="54"/>
      <c r="X16" s="54"/>
      <c r="Y16" s="54"/>
      <c r="Z16" s="54">
        <v>1896.1292845041</v>
      </c>
      <c r="AA16" s="12"/>
      <c r="AB16" s="12"/>
      <c r="AC16" s="54">
        <v>1906.0648071673199</v>
      </c>
      <c r="AD16" s="60">
        <v>317102838404.08801</v>
      </c>
      <c r="AE16" s="61"/>
      <c r="AF16" s="61"/>
      <c r="AG16" s="19"/>
      <c r="AH16" s="19"/>
      <c r="AI16" s="31">
        <f t="shared" ca="1" si="5"/>
        <v>3960331520.920157</v>
      </c>
      <c r="AJ16" s="55">
        <v>553030000</v>
      </c>
      <c r="AK16" s="31">
        <f t="shared" si="6"/>
        <v>1823282919.1865625</v>
      </c>
      <c r="AL16" s="19"/>
      <c r="AM16" s="19">
        <f t="shared" ca="1" si="0"/>
        <v>5.9148516417121183E-2</v>
      </c>
      <c r="AN16" s="19"/>
      <c r="AO16" s="55">
        <v>7204620000</v>
      </c>
      <c r="AP16" s="31">
        <f t="shared" si="1"/>
        <v>23752889689.944294</v>
      </c>
      <c r="AQ16" s="55">
        <v>4284980000</v>
      </c>
      <c r="AR16" s="31">
        <f t="shared" si="2"/>
        <v>12303854565.318865</v>
      </c>
      <c r="AS16" s="19"/>
      <c r="AT16" s="19"/>
      <c r="AU16" s="12"/>
      <c r="AV16" s="12"/>
      <c r="AW16" s="12"/>
      <c r="AX16" s="12"/>
      <c r="AY16" s="12"/>
      <c r="AZ16" s="12"/>
      <c r="BA16" s="12"/>
      <c r="BB16" s="60">
        <v>93593583932.931793</v>
      </c>
      <c r="BC16" s="60">
        <v>20584138002.415001</v>
      </c>
      <c r="BD16" s="19">
        <f t="shared" si="3"/>
        <v>-3.4163853928911609</v>
      </c>
      <c r="BE16" s="12"/>
      <c r="BF16" s="12"/>
      <c r="BG16" s="12"/>
      <c r="BH16" s="12"/>
      <c r="BI16" s="12"/>
      <c r="BJ16" s="12"/>
      <c r="BK16" s="12"/>
      <c r="BL16" s="12"/>
      <c r="BM16" s="12"/>
      <c r="BN16" s="31">
        <f t="shared" ca="1" si="8"/>
        <v>13054967000</v>
      </c>
      <c r="BO16" s="56" cm="1">
        <f t="array" aca="1" ref="BO16" ca="1">INDEX([1]Sheet1!$C$6:$CY$72,MATCH($A16,[1]Sheet1!$A$6:$A$72,0),MATCH(MID(CELL("filename",A15),FIND("]",CELL("filename",A15))+1,255) &amp; BO$1,[1]Sheet1!$C$1:$CY$1 &amp; [1]Sheet1!$C$3:$CY$3,0))</f>
        <v>8.2490699999999997</v>
      </c>
      <c r="BP16" s="55" cm="1">
        <f t="array" aca="1" ref="BP16" ca="1">INDEX([1]Sheet1!$C$6:$CY$72,MATCH($A16,[1]Sheet1!$A$6:$A$72,0),MATCH(MID(CELL("filename",B15),FIND("]",CELL("filename",B15))+1,255) &amp; BP$1,[1]Sheet1!$C$1:$CY$1 &amp; [1]Sheet1!$C$3:$CY$3,0))</f>
        <v>13482500000</v>
      </c>
      <c r="BQ16" s="55" cm="1">
        <f t="array" aca="1" ref="BQ16" ca="1">INDEX([1]Sheet1!$C$6:$CY$72,MATCH($A16,[1]Sheet1!$A$6:$A$72,0),MATCH(MID(CELL("filename",C15),FIND("]",CELL("filename",C15))+1,255) &amp; BQ$1,[1]Sheet1!$C$1:$CY$1 &amp; [1]Sheet1!$C$3:$CY$3,0))</f>
        <v>5312440000</v>
      </c>
      <c r="BR16" s="57"/>
      <c r="BS16" s="57"/>
      <c r="BT16" s="57"/>
      <c r="BU16" s="58"/>
      <c r="BV16" s="58"/>
      <c r="BW16" s="55" cm="1">
        <f t="array" aca="1" ref="BW16" ca="1">INDEX([1]Sheet1!$C$6:$CY$72,MATCH($A16,[1]Sheet1!$A$6:$A$72,0),MATCH(MID(CELL("filename",F15),FIND("]",CELL("filename",F15))+1,255) &amp; BW$1,[1]Sheet1!$C$1:$CY$1 &amp; [1]Sheet1!$C$3:$CY$3,0))</f>
        <v>3428540000</v>
      </c>
      <c r="BX16" s="55" cm="1">
        <f t="array" aca="1" ref="BX16" ca="1">INDEX([1]Sheet1!$C$6:$CY$72,MATCH($A16,[1]Sheet1!$A$6:$A$72,0),MATCH(MID(CELL("filename",G15),FIND("]",CELL("filename",G15))+1,255) &amp; BX$1,[1]Sheet1!$C$1:$CY$1 &amp; [1]Sheet1!$C$3:$CY$3,0))</f>
        <v>2730700000</v>
      </c>
      <c r="BY16" s="57"/>
      <c r="BZ16" s="57"/>
      <c r="CA16" s="58"/>
      <c r="CB16" s="58"/>
      <c r="CC16" s="55" cm="1">
        <f t="array" aca="1" ref="CC16" ca="1">INDEX([1]Sheet1!$C$6:$CY$72,MATCH($A16,[1]Sheet1!$A$6:$A$72,0),MATCH(MID(CELL("filename",J15),FIND("]",CELL("filename",J15))+1,255) &amp; CC$1,[1]Sheet1!$C$1:$CY$1 &amp; [1]Sheet1!$C$3:$CY$3,0))</f>
        <v>427533000</v>
      </c>
      <c r="CD16" s="31">
        <f t="shared" ca="1" si="9"/>
        <v>1583287000</v>
      </c>
      <c r="CE16" s="55" cm="1">
        <f t="array" aca="1" ref="CE16" ca="1">INDEX([1]Sheet1!$C$6:$CY$72,MATCH($A16,[1]Sheet1!$A$6:$A$72,0),MATCH(MID(CELL("filename",L15),FIND("]",CELL("filename",L15))+1,255) &amp; CE$1,[1]Sheet1!$C$1:$CY$1 &amp; [1]Sheet1!$C$3:$CY$3,0))</f>
        <v>11310300000</v>
      </c>
      <c r="CF16" s="31">
        <f t="shared" ca="1" si="10"/>
        <v>11140666000</v>
      </c>
      <c r="CG16" s="55" cm="1">
        <f t="array" aca="1" ref="CG16" ca="1">INDEX([1]Sheet1!$C$6:$CY$72,MATCH($A16,[1]Sheet1!$A$6:$A$72,0),MATCH(MID(CELL("filename",N15),FIND("]",CELL("filename",N15))+1,255) &amp; CG$1,[1]Sheet1!$C$1:$CY$1 &amp; [1]Sheet1!$C$3:$CY$3,0))</f>
        <v>5105570000</v>
      </c>
      <c r="CH16" s="55" cm="1">
        <f t="array" aca="1" ref="CH16" ca="1">INDEX([1]Sheet1!$C$6:$CY$72,MATCH($A16,[1]Sheet1!$A$6:$A$72,0),MATCH(MID(CELL("filename",O15),FIND("]",CELL("filename",O15))+1,255) &amp; CH$1,[1]Sheet1!$C$1:$CY$1 &amp; [1]Sheet1!$C$3:$CY$3,0))</f>
        <v>1201230000</v>
      </c>
      <c r="CI16" s="55" cm="1">
        <f t="array" aca="1" ref="CI16" ca="1">INDEX([1]Sheet1!$C$6:$CY$72,MATCH($A16,[1]Sheet1!$A$6:$A$72,0),MATCH(MID(CELL("filename",CI3),FIND("]",CELL("filename",CI3))+1,255) &amp; CI$1,[1]Sheet1!$C$1:$CY$1 &amp; [1]Sheet1!$C$3:$CY$3,0))</f>
        <v>906094000</v>
      </c>
      <c r="CJ16" s="55" cm="1">
        <f t="array" aca="1" ref="CJ16" ca="1">INDEX([1]Sheet1!$C$6:$CY$72,MATCH($A16,[1]Sheet1!$A$6:$A$72,0),MATCH(MID(CELL("filename",R15),FIND("]",CELL("filename",R15))+1,255) &amp; CJ$1,[1]Sheet1!$C$1:$CY$1 &amp; [1]Sheet1!$C$3:$CY$3,0))</f>
        <v>2894810000</v>
      </c>
      <c r="CK16" s="55" cm="1">
        <f t="array" aca="1" ref="CK16" ca="1">INDEX([1]Sheet1!$C$6:$CY$72,MATCH($A16,[1]Sheet1!$A$6:$A$72,0),MATCH(MID(CELL("filename",S15),FIND("]",CELL("filename",S15))+1,255) &amp; CK$1,[1]Sheet1!$C$1:$CY$1 &amp; [1]Sheet1!$C$3:$CY$3,0))</f>
        <v>169634000</v>
      </c>
      <c r="CL16" s="31">
        <f t="shared" ca="1" si="11"/>
        <v>1032962000</v>
      </c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31">
        <f t="shared" ca="1" si="12"/>
        <v>1256990971.2554746</v>
      </c>
      <c r="DL16" s="56" cm="1">
        <f t="array" aca="1" ref="DL16" ca="1">INDEX([1]Sheet1!$C$6:$CY$72,MATCH($A16,[1]Sheet1!$A$6:$A$72,0),MATCH(MID(CELL("filename",AT15),FIND("]",CELL("filename",AT15))+1,255) &amp; DL$1,[1]Sheet1!$C$1:$CY$1 &amp; [1]Sheet1!$C$3:$CY$3,0))</f>
        <v>6.1066000000000003</v>
      </c>
      <c r="DM16" s="57"/>
      <c r="DN16" s="57"/>
      <c r="DO16" s="12"/>
      <c r="DP16" s="12"/>
      <c r="DQ16" s="56">
        <v>1.11805</v>
      </c>
      <c r="DR16" s="56" cm="1">
        <f t="array" aca="1" ref="DR16" ca="1">INDEX([1]Sheet1!$C$6:$CY$72,MATCH($A16,[1]Sheet1!$A$6:$A$72,0),MATCH(MID(CELL("filename",AZ15),FIND("]",CELL("filename",AZ15))+1,255) &amp; DR$1,[1]Sheet1!$C$1:$CY$1 &amp; [1]Sheet1!$C$3:$CY$3,0))</f>
        <v>2370000000</v>
      </c>
      <c r="DS16" s="56" cm="1">
        <f t="array" aca="1" ref="DS16" ca="1">INDEX([1]Sheet1!$C$6:$CY$72,MATCH($A16,[1]Sheet1!$A$6:$A$72,0),MATCH(MID(CELL("filename",BA15),FIND("]",CELL("filename",BA15))+1,255) &amp; DS$1,[1]Sheet1!$C$1:$CY$1 &amp; [1]Sheet1!$C$3:$CY$3,0))</f>
        <v>10.423729</v>
      </c>
      <c r="DT16" s="57"/>
      <c r="DU16" s="56" cm="1">
        <f t="array" aca="1" ref="DU16" ca="1">INDEX([1]Sheet1!$C$6:$CY$72,MATCH($A16,[1]Sheet1!$A$6:$A$72,0),MATCH(MID(CELL("filename",BC15),FIND("]",CELL("filename",BC15))+1,255) &amp; DU$1,[1]Sheet1!$C$1:$CY$1 &amp; [1]Sheet1!$C$3:$CY$3,0))</f>
        <v>12.37</v>
      </c>
      <c r="DV16" s="59">
        <v>0.5</v>
      </c>
      <c r="DW16" s="60"/>
      <c r="DX16" s="59">
        <v>1</v>
      </c>
      <c r="DY16" s="59">
        <v>0.5</v>
      </c>
      <c r="DZ16" s="56" cm="1">
        <f t="array" aca="1" ref="DZ16" ca="1">INDEX([1]Sheet1!$C$6:$CY$72,MATCH($A16,[1]Sheet1!$A$6:$A$72,0),MATCH(MID(CELL("filename",BH15),FIND("]",CELL("filename",BH15))+1,255) &amp; DZ$1,[1]Sheet1!$C$1:$CY$1 &amp; [1]Sheet1!$C$3:$CY$3,0))</f>
        <v>10.17</v>
      </c>
      <c r="EA16" s="59">
        <v>2</v>
      </c>
      <c r="EB16" s="54"/>
      <c r="EC16" s="54"/>
      <c r="ED16" s="54"/>
      <c r="EE16" s="17">
        <v>-5</v>
      </c>
      <c r="EF16" s="12"/>
      <c r="EG16" s="12"/>
      <c r="EH16" s="43">
        <v>0.75</v>
      </c>
      <c r="EI16" s="43">
        <v>0.05</v>
      </c>
      <c r="EJ16" s="43">
        <v>60</v>
      </c>
      <c r="EK16" s="54">
        <f t="shared" si="7"/>
        <v>19.13894470225004</v>
      </c>
      <c r="EL16" s="12"/>
      <c r="EM16" s="12"/>
      <c r="EN16" s="54">
        <v>0.30331551630326697</v>
      </c>
    </row>
    <row r="17" spans="1:144" x14ac:dyDescent="0.3">
      <c r="A17" s="49">
        <v>1977</v>
      </c>
      <c r="B17" s="60">
        <v>100096692838.5269</v>
      </c>
      <c r="C17" s="12"/>
      <c r="D17" s="12"/>
      <c r="E17" s="12"/>
      <c r="F17" s="12"/>
      <c r="G17" s="12"/>
      <c r="H17" s="54"/>
      <c r="I17" s="60">
        <v>3560262.5</v>
      </c>
      <c r="J17" s="12"/>
      <c r="K17" s="31">
        <f t="shared" si="4"/>
        <v>3560262.5</v>
      </c>
      <c r="L17" s="54">
        <v>67.461502873324307</v>
      </c>
      <c r="M17" s="12"/>
      <c r="N17" s="12"/>
      <c r="O17" s="54">
        <v>67.695632288195867</v>
      </c>
      <c r="P17" s="28"/>
      <c r="Q17" s="19"/>
      <c r="R17" s="54">
        <v>5.9</v>
      </c>
      <c r="S17" s="12"/>
      <c r="T17" s="12"/>
      <c r="U17" s="54">
        <v>4.0451240000000004</v>
      </c>
      <c r="V17" s="54">
        <v>4.0451240000000004</v>
      </c>
      <c r="W17" s="54"/>
      <c r="X17" s="54"/>
      <c r="Y17" s="54"/>
      <c r="Z17" s="54">
        <v>1887.83682137958</v>
      </c>
      <c r="AA17" s="12"/>
      <c r="AB17" s="12"/>
      <c r="AC17" s="54">
        <v>1885.9490073606651</v>
      </c>
      <c r="AD17" s="60">
        <v>328674722453.57404</v>
      </c>
      <c r="AE17" s="61"/>
      <c r="AF17" s="61"/>
      <c r="AG17" s="19"/>
      <c r="AH17" s="19"/>
      <c r="AI17" s="31">
        <f t="shared" ca="1" si="5"/>
        <v>4054693547.4312963</v>
      </c>
      <c r="AJ17" s="55">
        <v>616130000</v>
      </c>
      <c r="AK17" s="31">
        <f t="shared" si="6"/>
        <v>1977486749.6052849</v>
      </c>
      <c r="AL17" s="19"/>
      <c r="AM17" s="19">
        <f t="shared" ca="1" si="0"/>
        <v>5.9148516417121183E-2</v>
      </c>
      <c r="AN17" s="19"/>
      <c r="AO17" s="55">
        <v>7220140000</v>
      </c>
      <c r="AP17" s="31">
        <f t="shared" si="1"/>
        <v>23173244575.48748</v>
      </c>
      <c r="AQ17" s="55">
        <v>4707720000</v>
      </c>
      <c r="AR17" s="31">
        <f t="shared" si="2"/>
        <v>13132074415.817259</v>
      </c>
      <c r="AS17" s="19"/>
      <c r="AT17" s="19"/>
      <c r="AU17" s="12"/>
      <c r="AV17" s="12"/>
      <c r="AW17" s="12"/>
      <c r="AX17" s="12"/>
      <c r="AY17" s="12"/>
      <c r="AZ17" s="12"/>
      <c r="BA17" s="12"/>
      <c r="BB17" s="60">
        <v>93857048686.6203</v>
      </c>
      <c r="BC17" s="60">
        <v>22592200387.624397</v>
      </c>
      <c r="BD17" s="19">
        <f t="shared" si="3"/>
        <v>-6.2336166909852002</v>
      </c>
      <c r="BE17" s="12"/>
      <c r="BF17" s="12"/>
      <c r="BG17" s="12"/>
      <c r="BH17" s="12"/>
      <c r="BI17" s="12"/>
      <c r="BJ17" s="12"/>
      <c r="BK17" s="12"/>
      <c r="BL17" s="12"/>
      <c r="BM17" s="12"/>
      <c r="BN17" s="31">
        <f t="shared" ca="1" si="8"/>
        <v>13571701000</v>
      </c>
      <c r="BO17" s="56" cm="1">
        <f t="array" aca="1" ref="BO17" ca="1">INDEX([1]Sheet1!$C$6:$CY$72,MATCH($A17,[1]Sheet1!$A$6:$A$72,0),MATCH(MID(CELL("filename",A16),FIND("]",CELL("filename",A16))+1,255) &amp; BO$1,[1]Sheet1!$C$1:$CY$1 &amp; [1]Sheet1!$C$3:$CY$3,0))</f>
        <v>7.0068429999999999</v>
      </c>
      <c r="BP17" s="55" cm="1">
        <f t="array" aca="1" ref="BP17" ca="1">INDEX([1]Sheet1!$C$6:$CY$72,MATCH($A17,[1]Sheet1!$A$6:$A$72,0),MATCH(MID(CELL("filename",B16),FIND("]",CELL("filename",B16))+1,255) &amp; BP$1,[1]Sheet1!$C$1:$CY$1 &amp; [1]Sheet1!$C$3:$CY$3,0))</f>
        <v>14033800000</v>
      </c>
      <c r="BQ17" s="55" cm="1">
        <f t="array" aca="1" ref="BQ17" ca="1">INDEX([1]Sheet1!$C$6:$CY$72,MATCH($A17,[1]Sheet1!$A$6:$A$72,0),MATCH(MID(CELL("filename",C16),FIND("]",CELL("filename",C16))+1,255) &amp; BQ$1,[1]Sheet1!$C$1:$CY$1 &amp; [1]Sheet1!$C$3:$CY$3,0))</f>
        <v>5084390000</v>
      </c>
      <c r="BR17" s="57"/>
      <c r="BS17" s="57"/>
      <c r="BT17" s="57"/>
      <c r="BU17" s="58"/>
      <c r="BV17" s="58"/>
      <c r="BW17" s="55" cm="1">
        <f t="array" aca="1" ref="BW17" ca="1">INDEX([1]Sheet1!$C$6:$CY$72,MATCH($A17,[1]Sheet1!$A$6:$A$72,0),MATCH(MID(CELL("filename",F16),FIND("]",CELL("filename",F16))+1,255) &amp; BW$1,[1]Sheet1!$C$1:$CY$1 &amp; [1]Sheet1!$C$3:$CY$3,0))</f>
        <v>3834000000</v>
      </c>
      <c r="BX17" s="55" cm="1">
        <f t="array" aca="1" ref="BX17" ca="1">INDEX([1]Sheet1!$C$6:$CY$72,MATCH($A17,[1]Sheet1!$A$6:$A$72,0),MATCH(MID(CELL("filename",G16),FIND("]",CELL("filename",G16))+1,255) &amp; BX$1,[1]Sheet1!$C$1:$CY$1 &amp; [1]Sheet1!$C$3:$CY$3,0))</f>
        <v>2943460000</v>
      </c>
      <c r="BY17" s="57"/>
      <c r="BZ17" s="57"/>
      <c r="CA17" s="58"/>
      <c r="CB17" s="58"/>
      <c r="CC17" s="55" cm="1">
        <f t="array" aca="1" ref="CC17" ca="1">INDEX([1]Sheet1!$C$6:$CY$72,MATCH($A17,[1]Sheet1!$A$6:$A$72,0),MATCH(MID(CELL("filename",J16),FIND("]",CELL("filename",J16))+1,255) &amp; CC$1,[1]Sheet1!$C$1:$CY$1 &amp; [1]Sheet1!$C$3:$CY$3,0))</f>
        <v>462099000</v>
      </c>
      <c r="CD17" s="31">
        <f t="shared" ca="1" si="9"/>
        <v>1709851000</v>
      </c>
      <c r="CE17" s="55" cm="1">
        <f t="array" aca="1" ref="CE17" ca="1">INDEX([1]Sheet1!$C$6:$CY$72,MATCH($A17,[1]Sheet1!$A$6:$A$72,0),MATCH(MID(CELL("filename",L16),FIND("]",CELL("filename",L16))+1,255) &amp; CE$1,[1]Sheet1!$C$1:$CY$1 &amp; [1]Sheet1!$C$3:$CY$3,0))</f>
        <v>12195800000</v>
      </c>
      <c r="CF17" s="31">
        <f t="shared" ca="1" si="10"/>
        <v>11984813000</v>
      </c>
      <c r="CG17" s="55" cm="1">
        <f t="array" aca="1" ref="CG17" ca="1">INDEX([1]Sheet1!$C$6:$CY$72,MATCH($A17,[1]Sheet1!$A$6:$A$72,0),MATCH(MID(CELL("filename",N16),FIND("]",CELL("filename",N16))+1,255) &amp; CG$1,[1]Sheet1!$C$1:$CY$1 &amp; [1]Sheet1!$C$3:$CY$3,0))</f>
        <v>5422220000</v>
      </c>
      <c r="CH17" s="55" cm="1">
        <f t="array" aca="1" ref="CH17" ca="1">INDEX([1]Sheet1!$C$6:$CY$72,MATCH($A17,[1]Sheet1!$A$6:$A$72,0),MATCH(MID(CELL("filename",O16),FIND("]",CELL("filename",O16))+1,255) &amp; CH$1,[1]Sheet1!$C$1:$CY$1 &amp; [1]Sheet1!$C$3:$CY$3,0))</f>
        <v>1263330000</v>
      </c>
      <c r="CI17" s="55" cm="1">
        <f t="array" aca="1" ref="CI17" ca="1">INDEX([1]Sheet1!$C$6:$CY$72,MATCH($A17,[1]Sheet1!$A$6:$A$72,0),MATCH(MID(CELL("filename",CI4),FIND("]",CELL("filename",CI4))+1,255) &amp; CI$1,[1]Sheet1!$C$1:$CY$1 &amp; [1]Sheet1!$C$3:$CY$3,0))</f>
        <v>941026000</v>
      </c>
      <c r="CJ17" s="55" cm="1">
        <f t="array" aca="1" ref="CJ17" ca="1">INDEX([1]Sheet1!$C$6:$CY$72,MATCH($A17,[1]Sheet1!$A$6:$A$72,0),MATCH(MID(CELL("filename",R16),FIND("]",CELL("filename",R16))+1,255) &amp; CJ$1,[1]Sheet1!$C$1:$CY$1 &amp; [1]Sheet1!$C$3:$CY$3,0))</f>
        <v>3353780000</v>
      </c>
      <c r="CK17" s="55" cm="1">
        <f t="array" aca="1" ref="CK17" ca="1">INDEX([1]Sheet1!$C$6:$CY$72,MATCH($A17,[1]Sheet1!$A$6:$A$72,0),MATCH(MID(CELL("filename",S16),FIND("]",CELL("filename",S16))+1,255) &amp; CK$1,[1]Sheet1!$C$1:$CY$1 &amp; [1]Sheet1!$C$3:$CY$3,0))</f>
        <v>210987000</v>
      </c>
      <c r="CL17" s="31">
        <f t="shared" ca="1" si="11"/>
        <v>1004457000</v>
      </c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31">
        <f t="shared" ca="1" si="12"/>
        <v>1756001367.3284941</v>
      </c>
      <c r="DL17" s="56" cm="1">
        <f t="array" aca="1" ref="DL17" ca="1">INDEX([1]Sheet1!$C$6:$CY$72,MATCH($A17,[1]Sheet1!$A$6:$A$72,0),MATCH(MID(CELL("filename",AT16),FIND("]",CELL("filename",AT16))+1,255) &amp; DL$1,[1]Sheet1!$C$1:$CY$1 &amp; [1]Sheet1!$C$3:$CY$3,0))</f>
        <v>7.7725999999999997</v>
      </c>
      <c r="DM17" s="57"/>
      <c r="DN17" s="57"/>
      <c r="DO17" s="12"/>
      <c r="DP17" s="12"/>
      <c r="DQ17" s="56">
        <v>1.1411199999999999</v>
      </c>
      <c r="DR17" s="56" cm="1">
        <f t="array" aca="1" ref="DR17" ca="1">INDEX([1]Sheet1!$C$6:$CY$72,MATCH($A17,[1]Sheet1!$A$6:$A$72,0),MATCH(MID(CELL("filename",AZ16),FIND("]",CELL("filename",AZ16))+1,255) &amp; DR$1,[1]Sheet1!$C$1:$CY$1 &amp; [1]Sheet1!$C$3:$CY$3,0))</f>
        <v>2190000000</v>
      </c>
      <c r="DS17" s="56" cm="1">
        <f t="array" aca="1" ref="DS17" ca="1">INDEX([1]Sheet1!$C$6:$CY$72,MATCH($A17,[1]Sheet1!$A$6:$A$72,0),MATCH(MID(CELL("filename",BA16),FIND("]",CELL("filename",BA16))+1,255) &amp; DS$1,[1]Sheet1!$C$1:$CY$1 &amp; [1]Sheet1!$C$3:$CY$3,0))</f>
        <v>12.967383</v>
      </c>
      <c r="DT17" s="57"/>
      <c r="DU17" s="56" cm="1">
        <f t="array" aca="1" ref="DU17" ca="1">INDEX([1]Sheet1!$C$6:$CY$72,MATCH($A17,[1]Sheet1!$A$6:$A$72,0),MATCH(MID(CELL("filename",BC16),FIND("]",CELL("filename",BC16))+1,255) &amp; DU$1,[1]Sheet1!$C$1:$CY$1 &amp; [1]Sheet1!$C$3:$CY$3,0))</f>
        <v>11.76</v>
      </c>
      <c r="DV17" s="59">
        <v>0.5</v>
      </c>
      <c r="DW17" s="60"/>
      <c r="DX17" s="59">
        <v>1</v>
      </c>
      <c r="DY17" s="59">
        <v>0.5</v>
      </c>
      <c r="DZ17" s="56" cm="1">
        <f t="array" aca="1" ref="DZ17" ca="1">INDEX([1]Sheet1!$C$6:$CY$72,MATCH($A17,[1]Sheet1!$A$6:$A$72,0),MATCH(MID(CELL("filename",BH16),FIND("]",CELL("filename",BH16))+1,255) &amp; DZ$1,[1]Sheet1!$C$1:$CY$1 &amp; [1]Sheet1!$C$3:$CY$3,0))</f>
        <v>10.75</v>
      </c>
      <c r="EA17" s="59">
        <v>2</v>
      </c>
      <c r="EB17" s="54"/>
      <c r="EC17" s="54"/>
      <c r="ED17" s="54"/>
      <c r="EE17" s="17">
        <v>-5</v>
      </c>
      <c r="EF17" s="12"/>
      <c r="EG17" s="12"/>
      <c r="EH17" s="43">
        <v>0.75</v>
      </c>
      <c r="EI17" s="43">
        <v>0.05</v>
      </c>
      <c r="EJ17" s="43">
        <v>60</v>
      </c>
      <c r="EK17" s="54">
        <f t="shared" si="7"/>
        <v>2.7221606928448834</v>
      </c>
      <c r="EL17" s="12"/>
      <c r="EM17" s="12"/>
      <c r="EN17" s="54">
        <v>0.31157225206337402</v>
      </c>
    </row>
    <row r="18" spans="1:144" x14ac:dyDescent="0.3">
      <c r="A18" s="49">
        <v>1978</v>
      </c>
      <c r="B18" s="60">
        <v>103164014152.8354</v>
      </c>
      <c r="C18" s="12"/>
      <c r="D18" s="12"/>
      <c r="E18" s="12"/>
      <c r="F18" s="12"/>
      <c r="G18" s="12"/>
      <c r="H18" s="54"/>
      <c r="I18" s="60">
        <v>3579370.5</v>
      </c>
      <c r="J18" s="12"/>
      <c r="K18" s="31">
        <f t="shared" si="4"/>
        <v>3579370.5</v>
      </c>
      <c r="L18" s="54">
        <v>67.478855034766909</v>
      </c>
      <c r="M18" s="12"/>
      <c r="N18" s="12"/>
      <c r="O18" s="54">
        <v>67.849013348398671</v>
      </c>
      <c r="P18" s="28"/>
      <c r="Q18" s="19"/>
      <c r="R18" s="54">
        <v>7.3</v>
      </c>
      <c r="S18" s="12"/>
      <c r="T18" s="12"/>
      <c r="U18" s="54">
        <v>4.3926460000000001</v>
      </c>
      <c r="V18" s="54">
        <v>4.3926460000000001</v>
      </c>
      <c r="W18" s="54"/>
      <c r="X18" s="54"/>
      <c r="Y18" s="54"/>
      <c r="Z18" s="54">
        <v>1893.2559178204499</v>
      </c>
      <c r="AA18" s="12"/>
      <c r="AB18" s="12"/>
      <c r="AC18" s="54">
        <v>1865.1729911533071</v>
      </c>
      <c r="AD18" s="60">
        <v>337819593727.90698</v>
      </c>
      <c r="AE18" s="61"/>
      <c r="AF18" s="61"/>
      <c r="AG18" s="19"/>
      <c r="AH18" s="19"/>
      <c r="AI18" s="31">
        <f t="shared" ca="1" si="5"/>
        <v>4141030483.3380141</v>
      </c>
      <c r="AJ18" s="55">
        <v>606090000</v>
      </c>
      <c r="AK18" s="31">
        <f t="shared" si="6"/>
        <v>2064706986.4397838</v>
      </c>
      <c r="AL18" s="19"/>
      <c r="AM18" s="19">
        <f t="shared" ca="1" si="0"/>
        <v>5.9148516417121183E-2</v>
      </c>
      <c r="AN18" s="19"/>
      <c r="AO18" s="55">
        <v>6149450000</v>
      </c>
      <c r="AP18" s="31">
        <f t="shared" si="1"/>
        <v>20948724410.173618</v>
      </c>
      <c r="AQ18" s="55">
        <v>4592230000</v>
      </c>
      <c r="AR18" s="31">
        <f t="shared" si="2"/>
        <v>13579189735.727499</v>
      </c>
      <c r="AS18" s="19"/>
      <c r="AT18" s="19"/>
      <c r="AU18" s="12"/>
      <c r="AV18" s="12"/>
      <c r="AW18" s="12"/>
      <c r="AX18" s="12"/>
      <c r="AY18" s="12"/>
      <c r="AZ18" s="12"/>
      <c r="BA18" s="12"/>
      <c r="BB18" s="60">
        <v>96766476084.888397</v>
      </c>
      <c r="BC18" s="60">
        <v>25026851150.189198</v>
      </c>
      <c r="BD18" s="19">
        <f t="shared" si="3"/>
        <v>-6.2013271977466706</v>
      </c>
      <c r="BE18" s="12"/>
      <c r="BF18" s="12"/>
      <c r="BG18" s="12"/>
      <c r="BH18" s="12"/>
      <c r="BI18" s="12"/>
      <c r="BJ18" s="12"/>
      <c r="BK18" s="12"/>
      <c r="BL18" s="12"/>
      <c r="BM18" s="12"/>
      <c r="BN18" s="31">
        <f t="shared" ca="1" si="8"/>
        <v>12387448000</v>
      </c>
      <c r="BO18" s="56" cm="1">
        <f t="array" aca="1" ref="BO18" ca="1">INDEX([1]Sheet1!$C$6:$CY$72,MATCH($A18,[1]Sheet1!$A$6:$A$72,0),MATCH(MID(CELL("filename",A17),FIND("]",CELL("filename",A17))+1,255) &amp; BO$1,[1]Sheet1!$C$1:$CY$1 &amp; [1]Sheet1!$C$3:$CY$3,0))</f>
        <v>4.6110480000000003</v>
      </c>
      <c r="BP18" s="55" cm="1">
        <f t="array" aca="1" ref="BP18" ca="1">INDEX([1]Sheet1!$C$6:$CY$72,MATCH($A18,[1]Sheet1!$A$6:$A$72,0),MATCH(MID(CELL("filename",B17),FIND("]",CELL("filename",B17))+1,255) &amp; BP$1,[1]Sheet1!$C$1:$CY$1 &amp; [1]Sheet1!$C$3:$CY$3,0))</f>
        <v>12830100000</v>
      </c>
      <c r="BQ18" s="55" cm="1">
        <f t="array" aca="1" ref="BQ18" ca="1">INDEX([1]Sheet1!$C$6:$CY$72,MATCH($A18,[1]Sheet1!$A$6:$A$72,0),MATCH(MID(CELL("filename",C17),FIND("]",CELL("filename",C17))+1,255) &amp; BQ$1,[1]Sheet1!$C$1:$CY$1 &amp; [1]Sheet1!$C$3:$CY$3,0))</f>
        <v>4255130000.0000005</v>
      </c>
      <c r="BR18" s="57"/>
      <c r="BS18" s="57"/>
      <c r="BT18" s="57"/>
      <c r="BU18" s="58"/>
      <c r="BV18" s="58"/>
      <c r="BW18" s="55" cm="1">
        <f t="array" aca="1" ref="BW18" ca="1">INDEX([1]Sheet1!$C$6:$CY$72,MATCH($A18,[1]Sheet1!$A$6:$A$72,0),MATCH(MID(CELL("filename",F17),FIND("]",CELL("filename",F17))+1,255) &amp; BW$1,[1]Sheet1!$C$1:$CY$1 &amp; [1]Sheet1!$C$3:$CY$3,0))</f>
        <v>3787510000</v>
      </c>
      <c r="BX18" s="55" cm="1">
        <f t="array" aca="1" ref="BX18" ca="1">INDEX([1]Sheet1!$C$6:$CY$72,MATCH($A18,[1]Sheet1!$A$6:$A$72,0),MATCH(MID(CELL("filename",G17),FIND("]",CELL("filename",G17))+1,255) &amp; BX$1,[1]Sheet1!$C$1:$CY$1 &amp; [1]Sheet1!$C$3:$CY$3,0))</f>
        <v>2570780000</v>
      </c>
      <c r="BY18" s="57"/>
      <c r="BZ18" s="57"/>
      <c r="CA18" s="58"/>
      <c r="CB18" s="58"/>
      <c r="CC18" s="55" cm="1">
        <f t="array" aca="1" ref="CC18" ca="1">INDEX([1]Sheet1!$C$6:$CY$72,MATCH($A18,[1]Sheet1!$A$6:$A$72,0),MATCH(MID(CELL("filename",J17),FIND("]",CELL("filename",J17))+1,255) &amp; CC$1,[1]Sheet1!$C$1:$CY$1 &amp; [1]Sheet1!$C$3:$CY$3,0))</f>
        <v>442652000</v>
      </c>
      <c r="CD18" s="31">
        <f t="shared" ca="1" si="9"/>
        <v>1774028000</v>
      </c>
      <c r="CE18" s="55" cm="1">
        <f t="array" aca="1" ref="CE18" ca="1">INDEX([1]Sheet1!$C$6:$CY$72,MATCH($A18,[1]Sheet1!$A$6:$A$72,0),MATCH(MID(CELL("filename",L17),FIND("]",CELL("filename",L17))+1,255) &amp; CE$1,[1]Sheet1!$C$1:$CY$1 &amp; [1]Sheet1!$C$3:$CY$3,0))</f>
        <v>11739300000</v>
      </c>
      <c r="CF18" s="31">
        <f t="shared" ca="1" si="10"/>
        <v>11520244000</v>
      </c>
      <c r="CG18" s="55" cm="1">
        <f t="array" aca="1" ref="CG18" ca="1">INDEX([1]Sheet1!$C$6:$CY$72,MATCH($A18,[1]Sheet1!$A$6:$A$72,0),MATCH(MID(CELL("filename",N17),FIND("]",CELL("filename",N17))+1,255) &amp; CG$1,[1]Sheet1!$C$1:$CY$1 &amp; [1]Sheet1!$C$3:$CY$3,0))</f>
        <v>5149510000</v>
      </c>
      <c r="CH18" s="55" cm="1">
        <f t="array" aca="1" ref="CH18" ca="1">INDEX([1]Sheet1!$C$6:$CY$72,MATCH($A18,[1]Sheet1!$A$6:$A$72,0),MATCH(MID(CELL("filename",O17),FIND("]",CELL("filename",O17))+1,255) &amp; CH$1,[1]Sheet1!$C$1:$CY$1 &amp; [1]Sheet1!$C$3:$CY$3,0))</f>
        <v>1215590000</v>
      </c>
      <c r="CI18" s="55" cm="1">
        <f t="array" aca="1" ref="CI18" ca="1">INDEX([1]Sheet1!$C$6:$CY$72,MATCH($A18,[1]Sheet1!$A$6:$A$72,0),MATCH(MID(CELL("filename",CI5),FIND("]",CELL("filename",CI5))+1,255) &amp; CI$1,[1]Sheet1!$C$1:$CY$1 &amp; [1]Sheet1!$C$3:$CY$3,0))</f>
        <v>862603000</v>
      </c>
      <c r="CJ18" s="55" cm="1">
        <f t="array" aca="1" ref="CJ18" ca="1">INDEX([1]Sheet1!$C$6:$CY$72,MATCH($A18,[1]Sheet1!$A$6:$A$72,0),MATCH(MID(CELL("filename",R17),FIND("]",CELL("filename",R17))+1,255) &amp; CJ$1,[1]Sheet1!$C$1:$CY$1 &amp; [1]Sheet1!$C$3:$CY$3,0))</f>
        <v>3353940000</v>
      </c>
      <c r="CK18" s="55" cm="1">
        <f t="array" aca="1" ref="CK18" ca="1">INDEX([1]Sheet1!$C$6:$CY$72,MATCH($A18,[1]Sheet1!$A$6:$A$72,0),MATCH(MID(CELL("filename",S17),FIND("]",CELL("filename",S17))+1,255) &amp; CK$1,[1]Sheet1!$C$1:$CY$1 &amp; [1]Sheet1!$C$3:$CY$3,0))</f>
        <v>219056000</v>
      </c>
      <c r="CL18" s="31">
        <f t="shared" ca="1" si="11"/>
        <v>938601000</v>
      </c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31">
        <f t="shared" ca="1" si="12"/>
        <v>2746997235.9470668</v>
      </c>
      <c r="DL18" s="56" cm="1">
        <f t="array" aca="1" ref="DL18" ca="1">INDEX([1]Sheet1!$C$6:$CY$72,MATCH($A18,[1]Sheet1!$A$6:$A$72,0),MATCH(MID(CELL("filename",AT17),FIND("]",CELL("filename",AT17))+1,255) &amp; DL$1,[1]Sheet1!$C$1:$CY$1 &amp; [1]Sheet1!$C$3:$CY$3,0))</f>
        <v>10.9762</v>
      </c>
      <c r="DM18" s="57"/>
      <c r="DN18" s="57"/>
      <c r="DO18" s="12"/>
      <c r="DP18" s="12"/>
      <c r="DQ18" s="56">
        <v>1.2741</v>
      </c>
      <c r="DR18" s="56" cm="1">
        <f t="array" aca="1" ref="DR18" ca="1">INDEX([1]Sheet1!$C$6:$CY$72,MATCH($A18,[1]Sheet1!$A$6:$A$72,0),MATCH(MID(CELL("filename",AZ17),FIND("]",CELL("filename",AZ17))+1,255) &amp; DR$1,[1]Sheet1!$C$1:$CY$1 &amp; [1]Sheet1!$C$3:$CY$3,0))</f>
        <v>1990000000</v>
      </c>
      <c r="DS18" s="56" cm="1">
        <f t="array" aca="1" ref="DS18" ca="1">INDEX([1]Sheet1!$C$6:$CY$72,MATCH($A18,[1]Sheet1!$A$6:$A$72,0),MATCH(MID(CELL("filename",BA17),FIND("]",CELL("filename",BA17))+1,255) &amp; DS$1,[1]Sheet1!$C$1:$CY$1 &amp; [1]Sheet1!$C$3:$CY$3,0))</f>
        <v>10.990888</v>
      </c>
      <c r="DT18" s="57"/>
      <c r="DU18" s="56" cm="1">
        <f t="array" aca="1" ref="DU18" ca="1">INDEX([1]Sheet1!$C$6:$CY$72,MATCH($A18,[1]Sheet1!$A$6:$A$72,0),MATCH(MID(CELL("filename",BC17),FIND("]",CELL("filename",BC17))+1,255) &amp; DU$1,[1]Sheet1!$C$1:$CY$1 &amp; [1]Sheet1!$C$3:$CY$3,0))</f>
        <v>8.58</v>
      </c>
      <c r="DV18" s="59">
        <v>0.5</v>
      </c>
      <c r="DW18" s="60"/>
      <c r="DX18" s="59">
        <v>1</v>
      </c>
      <c r="DY18" s="59">
        <v>0.5</v>
      </c>
      <c r="DZ18" s="56" cm="1">
        <f t="array" aca="1" ref="DZ18" ca="1">INDEX([1]Sheet1!$C$6:$CY$72,MATCH($A18,[1]Sheet1!$A$6:$A$72,0),MATCH(MID(CELL("filename",BH17),FIND("]",CELL("filename",BH17))+1,255) &amp; DZ$1,[1]Sheet1!$C$1:$CY$1 &amp; [1]Sheet1!$C$3:$CY$3,0))</f>
        <v>9.7799999999999994</v>
      </c>
      <c r="EA18" s="59">
        <v>2</v>
      </c>
      <c r="EB18" s="54"/>
      <c r="EC18" s="54"/>
      <c r="ED18" s="54"/>
      <c r="EE18" s="17">
        <v>-5</v>
      </c>
      <c r="EF18" s="12"/>
      <c r="EG18" s="12"/>
      <c r="EH18" s="43">
        <v>0.75</v>
      </c>
      <c r="EI18" s="43">
        <v>0.05</v>
      </c>
      <c r="EJ18" s="43">
        <v>60</v>
      </c>
      <c r="EK18" s="54">
        <f t="shared" si="7"/>
        <v>-5.7850292086988535</v>
      </c>
      <c r="EL18" s="12"/>
      <c r="EM18" s="12"/>
      <c r="EN18" s="54">
        <v>0.29354770627530702</v>
      </c>
    </row>
    <row r="19" spans="1:144" x14ac:dyDescent="0.3">
      <c r="A19" s="49">
        <v>1979</v>
      </c>
      <c r="B19" s="60">
        <v>106567967115.33281</v>
      </c>
      <c r="C19" s="12"/>
      <c r="D19" s="12"/>
      <c r="E19" s="12"/>
      <c r="F19" s="12"/>
      <c r="G19" s="12"/>
      <c r="H19" s="54"/>
      <c r="I19" s="60">
        <v>3597367.5</v>
      </c>
      <c r="J19" s="12"/>
      <c r="K19" s="31">
        <f t="shared" si="4"/>
        <v>3597367.5</v>
      </c>
      <c r="L19" s="54">
        <v>67.661770814115869</v>
      </c>
      <c r="M19" s="12"/>
      <c r="N19" s="12"/>
      <c r="O19" s="54">
        <v>68.124039788111247</v>
      </c>
      <c r="P19" s="28"/>
      <c r="Q19" s="19"/>
      <c r="R19" s="54">
        <v>6</v>
      </c>
      <c r="S19" s="12"/>
      <c r="T19" s="12"/>
      <c r="U19" s="54">
        <v>4.3800720000000002</v>
      </c>
      <c r="V19" s="54">
        <v>4.3800720000000002</v>
      </c>
      <c r="W19" s="54"/>
      <c r="X19" s="54"/>
      <c r="Y19" s="54"/>
      <c r="Z19" s="54">
        <v>1869.14335664335</v>
      </c>
      <c r="AA19" s="12"/>
      <c r="AB19" s="12"/>
      <c r="AC19" s="54">
        <v>1842.2228535551919</v>
      </c>
      <c r="AD19" s="60">
        <v>347589071324.17798</v>
      </c>
      <c r="AE19" s="61"/>
      <c r="AF19" s="61"/>
      <c r="AG19" s="19"/>
      <c r="AH19" s="19"/>
      <c r="AI19" s="31">
        <f t="shared" ca="1" si="5"/>
        <v>4257386886.644412</v>
      </c>
      <c r="AJ19" s="55">
        <v>680370000</v>
      </c>
      <c r="AK19" s="31">
        <f t="shared" si="6"/>
        <v>2175113250.7819018</v>
      </c>
      <c r="AL19" s="19"/>
      <c r="AM19" s="19">
        <f t="shared" ca="1" si="0"/>
        <v>5.9148516417121183E-2</v>
      </c>
      <c r="AN19" s="19"/>
      <c r="AO19" s="55">
        <v>6871860000</v>
      </c>
      <c r="AP19" s="31">
        <f t="shared" si="1"/>
        <v>21969037058.53891</v>
      </c>
      <c r="AQ19" s="55">
        <v>5050840000</v>
      </c>
      <c r="AR19" s="31">
        <f t="shared" si="2"/>
        <v>13972202197.546597</v>
      </c>
      <c r="AS19" s="19"/>
      <c r="AT19" s="19"/>
      <c r="AU19" s="12"/>
      <c r="AV19" s="12"/>
      <c r="AW19" s="12"/>
      <c r="AX19" s="12"/>
      <c r="AY19" s="12"/>
      <c r="AZ19" s="12"/>
      <c r="BA19" s="12"/>
      <c r="BB19" s="60">
        <v>103676987663.67999</v>
      </c>
      <c r="BC19" s="60">
        <v>29027990380.4198</v>
      </c>
      <c r="BD19" s="19">
        <f t="shared" si="3"/>
        <v>-2.7128034154241343</v>
      </c>
      <c r="BE19" s="12"/>
      <c r="BF19" s="12"/>
      <c r="BG19" s="12"/>
      <c r="BH19" s="12"/>
      <c r="BI19" s="12"/>
      <c r="BJ19" s="12"/>
      <c r="BK19" s="12"/>
      <c r="BL19" s="12"/>
      <c r="BM19" s="12"/>
      <c r="BN19" s="31">
        <f t="shared" ca="1" si="8"/>
        <v>13693411000</v>
      </c>
      <c r="BO19" s="56" cm="1">
        <f t="array" aca="1" ref="BO19" ca="1">INDEX([1]Sheet1!$C$6:$CY$72,MATCH($A19,[1]Sheet1!$A$6:$A$72,0),MATCH(MID(CELL("filename",A18),FIND("]",CELL("filename",A18))+1,255) &amp; BO$1,[1]Sheet1!$C$1:$CY$1 &amp; [1]Sheet1!$C$3:$CY$3,0))</f>
        <v>4.2992990000000004</v>
      </c>
      <c r="BP19" s="55" cm="1">
        <f t="array" aca="1" ref="BP19" ca="1">INDEX([1]Sheet1!$C$6:$CY$72,MATCH($A19,[1]Sheet1!$A$6:$A$72,0),MATCH(MID(CELL("filename",B18),FIND("]",CELL("filename",B18))+1,255) &amp; BP$1,[1]Sheet1!$C$1:$CY$1 &amp; [1]Sheet1!$C$3:$CY$3,0))</f>
        <v>14199500000</v>
      </c>
      <c r="BQ19" s="55" cm="1">
        <f t="array" aca="1" ref="BQ19" ca="1">INDEX([1]Sheet1!$C$6:$CY$72,MATCH($A19,[1]Sheet1!$A$6:$A$72,0),MATCH(MID(CELL("filename",C18),FIND("]",CELL("filename",C18))+1,255) &amp; BQ$1,[1]Sheet1!$C$1:$CY$1 &amp; [1]Sheet1!$C$3:$CY$3,0))</f>
        <v>4534690000</v>
      </c>
      <c r="BR19" s="57"/>
      <c r="BS19" s="57"/>
      <c r="BT19" s="57"/>
      <c r="BU19" s="58"/>
      <c r="BV19" s="58"/>
      <c r="BW19" s="55" cm="1">
        <f t="array" aca="1" ref="BW19" ca="1">INDEX([1]Sheet1!$C$6:$CY$72,MATCH($A19,[1]Sheet1!$A$6:$A$72,0),MATCH(MID(CELL("filename",F18),FIND("]",CELL("filename",F18))+1,255) &amp; BW$1,[1]Sheet1!$C$1:$CY$1 &amp; [1]Sheet1!$C$3:$CY$3,0))</f>
        <v>4258740000.0000005</v>
      </c>
      <c r="BX19" s="55" cm="1">
        <f t="array" aca="1" ref="BX19" ca="1">INDEX([1]Sheet1!$C$6:$CY$72,MATCH($A19,[1]Sheet1!$A$6:$A$72,0),MATCH(MID(CELL("filename",G18),FIND("]",CELL("filename",G18))+1,255) &amp; BX$1,[1]Sheet1!$C$1:$CY$1 &amp; [1]Sheet1!$C$3:$CY$3,0))</f>
        <v>2881240000</v>
      </c>
      <c r="BY19" s="57"/>
      <c r="BZ19" s="57"/>
      <c r="CA19" s="58"/>
      <c r="CB19" s="58"/>
      <c r="CC19" s="55" cm="1">
        <f t="array" aca="1" ref="CC19" ca="1">INDEX([1]Sheet1!$C$6:$CY$72,MATCH($A19,[1]Sheet1!$A$6:$A$72,0),MATCH(MID(CELL("filename",J18),FIND("]",CELL("filename",J18))+1,255) &amp; CC$1,[1]Sheet1!$C$1:$CY$1 &amp; [1]Sheet1!$C$3:$CY$3,0))</f>
        <v>506089000</v>
      </c>
      <c r="CD19" s="31">
        <f t="shared" ca="1" si="9"/>
        <v>2018741000</v>
      </c>
      <c r="CE19" s="55" cm="1">
        <f t="array" aca="1" ref="CE19" ca="1">INDEX([1]Sheet1!$C$6:$CY$72,MATCH($A19,[1]Sheet1!$A$6:$A$72,0),MATCH(MID(CELL("filename",L18),FIND("]",CELL("filename",L18))+1,255) &amp; CE$1,[1]Sheet1!$C$1:$CY$1 &amp; [1]Sheet1!$C$3:$CY$3,0))</f>
        <v>13093500000</v>
      </c>
      <c r="CF19" s="31">
        <f t="shared" ca="1" si="10"/>
        <v>12805264000</v>
      </c>
      <c r="CG19" s="55" cm="1">
        <f t="array" aca="1" ref="CG19" ca="1">INDEX([1]Sheet1!$C$6:$CY$72,MATCH($A19,[1]Sheet1!$A$6:$A$72,0),MATCH(MID(CELL("filename",N18),FIND("]",CELL("filename",N18))+1,255) &amp; CG$1,[1]Sheet1!$C$1:$CY$1 &amp; [1]Sheet1!$C$3:$CY$3,0))</f>
        <v>5737910000</v>
      </c>
      <c r="CH19" s="55" cm="1">
        <f t="array" aca="1" ref="CH19" ca="1">INDEX([1]Sheet1!$C$6:$CY$72,MATCH($A19,[1]Sheet1!$A$6:$A$72,0),MATCH(MID(CELL("filename",O18),FIND("]",CELL("filename",O18))+1,255) &amp; CH$1,[1]Sheet1!$C$1:$CY$1 &amp; [1]Sheet1!$C$3:$CY$3,0))</f>
        <v>1331700000</v>
      </c>
      <c r="CI19" s="55" cm="1">
        <f t="array" aca="1" ref="CI19" ca="1">INDEX([1]Sheet1!$C$6:$CY$72,MATCH($A19,[1]Sheet1!$A$6:$A$72,0),MATCH(MID(CELL("filename",CI6),FIND("]",CELL("filename",CI6))+1,255) &amp; CI$1,[1]Sheet1!$C$1:$CY$1 &amp; [1]Sheet1!$C$3:$CY$3,0))</f>
        <v>1057982999.9999999</v>
      </c>
      <c r="CJ19" s="55" cm="1">
        <f t="array" aca="1" ref="CJ19" ca="1">INDEX([1]Sheet1!$C$6:$CY$72,MATCH($A19,[1]Sheet1!$A$6:$A$72,0),MATCH(MID(CELL("filename",R18),FIND("]",CELL("filename",R18))+1,255) &amp; CJ$1,[1]Sheet1!$C$1:$CY$1 &amp; [1]Sheet1!$C$3:$CY$3,0))</f>
        <v>3606300000</v>
      </c>
      <c r="CK19" s="55" cm="1">
        <f t="array" aca="1" ref="CK19" ca="1">INDEX([1]Sheet1!$C$6:$CY$72,MATCH($A19,[1]Sheet1!$A$6:$A$72,0),MATCH(MID(CELL("filename",S18),FIND("]",CELL("filename",S18))+1,255) &amp; CK$1,[1]Sheet1!$C$1:$CY$1 &amp; [1]Sheet1!$C$3:$CY$3,0))</f>
        <v>288236000</v>
      </c>
      <c r="CL19" s="31">
        <f t="shared" ca="1" si="11"/>
        <v>1071371000</v>
      </c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31">
        <f t="shared" ca="1" si="12"/>
        <v>3232005476.946321</v>
      </c>
      <c r="DL19" s="56" cm="1">
        <f t="array" aca="1" ref="DL19" ca="1">INDEX([1]Sheet1!$C$6:$CY$72,MATCH($A19,[1]Sheet1!$A$6:$A$72,0),MATCH(MID(CELL("filename",AT18),FIND("]",CELL("filename",AT18))+1,255) &amp; DL$1,[1]Sheet1!$C$1:$CY$1 &amp; [1]Sheet1!$C$3:$CY$3,0))</f>
        <v>11.1341</v>
      </c>
      <c r="DM19" s="57"/>
      <c r="DN19" s="57"/>
      <c r="DO19" s="12"/>
      <c r="DP19" s="12"/>
      <c r="DQ19" s="56">
        <v>1.3704700000000001</v>
      </c>
      <c r="DR19" s="56" cm="1">
        <f t="array" aca="1" ref="DR19" ca="1">INDEX([1]Sheet1!$C$6:$CY$72,MATCH($A19,[1]Sheet1!$A$6:$A$72,0),MATCH(MID(CELL("filename",AZ18),FIND("]",CELL("filename",AZ18))+1,255) &amp; DR$1,[1]Sheet1!$C$1:$CY$1 &amp; [1]Sheet1!$C$3:$CY$3,0))</f>
        <v>1700000000</v>
      </c>
      <c r="DS19" s="56" cm="1">
        <f t="array" aca="1" ref="DS19" ca="1">INDEX([1]Sheet1!$C$6:$CY$72,MATCH($A19,[1]Sheet1!$A$6:$A$72,0),MATCH(MID(CELL("filename",BA18),FIND("]",CELL("filename",BA18))+1,255) &amp; DS$1,[1]Sheet1!$C$1:$CY$1 &amp; [1]Sheet1!$C$3:$CY$3,0))</f>
        <v>9.3920639999999995</v>
      </c>
      <c r="DT19" s="57"/>
      <c r="DU19" s="56" cm="1">
        <f t="array" aca="1" ref="DU19" ca="1">INDEX([1]Sheet1!$C$6:$CY$72,MATCH($A19,[1]Sheet1!$A$6:$A$72,0),MATCH(MID(CELL("filename",BC18),FIND("]",CELL("filename",BC18))+1,255) &amp; DU$1,[1]Sheet1!$C$1:$CY$1 &amp; [1]Sheet1!$C$3:$CY$3,0))</f>
        <v>8.52</v>
      </c>
      <c r="DV19" s="59">
        <v>0.5</v>
      </c>
      <c r="DW19" s="60"/>
      <c r="DX19" s="59">
        <v>1</v>
      </c>
      <c r="DY19" s="59">
        <v>0.5</v>
      </c>
      <c r="DZ19" s="56" cm="1">
        <f t="array" aca="1" ref="DZ19" ca="1">INDEX([1]Sheet1!$C$6:$CY$72,MATCH($A19,[1]Sheet1!$A$6:$A$72,0),MATCH(MID(CELL("filename",BH18),FIND("]",CELL("filename",BH18))+1,255) &amp; DZ$1,[1]Sheet1!$C$1:$CY$1 &amp; [1]Sheet1!$C$3:$CY$3,0))</f>
        <v>9.5</v>
      </c>
      <c r="EA19" s="59">
        <v>2</v>
      </c>
      <c r="EB19" s="54"/>
      <c r="EC19" s="54"/>
      <c r="ED19" s="54"/>
      <c r="EE19" s="17">
        <v>-5</v>
      </c>
      <c r="EF19" s="12"/>
      <c r="EG19" s="12"/>
      <c r="EH19" s="43">
        <v>0.75</v>
      </c>
      <c r="EI19" s="43">
        <v>0.05</v>
      </c>
      <c r="EJ19" s="43">
        <v>60</v>
      </c>
      <c r="EK19" s="54">
        <f t="shared" si="7"/>
        <v>6.5576392734908158</v>
      </c>
      <c r="EL19" s="12"/>
      <c r="EM19" s="12"/>
      <c r="EN19" s="54">
        <v>0.31279750594844802</v>
      </c>
    </row>
    <row r="20" spans="1:144" x14ac:dyDescent="0.3">
      <c r="A20" s="49">
        <v>1980</v>
      </c>
      <c r="B20" s="60">
        <v>110223183804.1754</v>
      </c>
      <c r="C20" s="12"/>
      <c r="D20" s="12"/>
      <c r="E20" s="12"/>
      <c r="F20" s="12"/>
      <c r="G20" s="12"/>
      <c r="H20" s="54"/>
      <c r="I20" s="60">
        <v>3615550</v>
      </c>
      <c r="J20" s="12"/>
      <c r="K20" s="31">
        <f t="shared" si="4"/>
        <v>3615550</v>
      </c>
      <c r="L20" s="54">
        <v>68.495672250950904</v>
      </c>
      <c r="M20" s="12"/>
      <c r="N20" s="12"/>
      <c r="O20" s="54">
        <v>68.477912488058251</v>
      </c>
      <c r="P20" s="28"/>
      <c r="Q20" s="19"/>
      <c r="R20" s="54">
        <v>4.7</v>
      </c>
      <c r="S20" s="12"/>
      <c r="T20" s="12"/>
      <c r="U20" s="54">
        <v>4.3736790000000001</v>
      </c>
      <c r="V20" s="54">
        <v>4.3736790000000001</v>
      </c>
      <c r="W20" s="54"/>
      <c r="X20" s="54"/>
      <c r="Y20" s="54"/>
      <c r="Z20" s="54">
        <v>1790.0088979280499</v>
      </c>
      <c r="AA20" s="12"/>
      <c r="AB20" s="12"/>
      <c r="AC20" s="54">
        <v>1818.3929822429859</v>
      </c>
      <c r="AD20" s="60">
        <v>359436327320.93298</v>
      </c>
      <c r="AE20" s="61"/>
      <c r="AF20" s="61"/>
      <c r="AG20" s="19"/>
      <c r="AH20" s="19"/>
      <c r="AI20" s="31">
        <f t="shared" ca="1" si="5"/>
        <v>4730694181.125041</v>
      </c>
      <c r="AJ20" s="55">
        <v>846070000</v>
      </c>
      <c r="AK20" s="31">
        <f t="shared" si="6"/>
        <v>2396289522.0736899</v>
      </c>
      <c r="AL20" s="19"/>
      <c r="AM20" s="19">
        <f t="shared" ca="1" si="0"/>
        <v>5.9148516417121183E-2</v>
      </c>
      <c r="AN20" s="19"/>
      <c r="AO20" s="55">
        <v>8899790000</v>
      </c>
      <c r="AP20" s="31">
        <f t="shared" si="1"/>
        <v>25206511902.864071</v>
      </c>
      <c r="AQ20" s="55">
        <v>6142030000</v>
      </c>
      <c r="AR20" s="31">
        <f t="shared" si="2"/>
        <v>14999531312.209839</v>
      </c>
      <c r="AS20" s="19"/>
      <c r="AT20" s="19"/>
      <c r="AU20" s="12"/>
      <c r="AV20" s="12"/>
      <c r="AW20" s="12"/>
      <c r="AX20" s="12"/>
      <c r="AY20" s="12"/>
      <c r="AZ20" s="12"/>
      <c r="BA20" s="12"/>
      <c r="BB20" s="60">
        <v>109475277354.991</v>
      </c>
      <c r="BC20" s="60">
        <v>33624555074.125504</v>
      </c>
      <c r="BD20" s="19">
        <f t="shared" si="3"/>
        <v>-0.67853823793835177</v>
      </c>
      <c r="BE20" s="12"/>
      <c r="BF20" s="12"/>
      <c r="BG20" s="12"/>
      <c r="BH20" s="12"/>
      <c r="BI20" s="12"/>
      <c r="BJ20" s="12"/>
      <c r="BK20" s="12"/>
      <c r="BL20" s="12"/>
      <c r="BM20" s="12"/>
      <c r="BN20" s="31">
        <f t="shared" ca="1" si="8"/>
        <v>16348885000</v>
      </c>
      <c r="BO20" s="56" cm="1">
        <f t="array" aca="1" ref="BO20" ca="1">INDEX([1]Sheet1!$C$6:$CY$72,MATCH($A20,[1]Sheet1!$A$6:$A$72,0),MATCH(MID(CELL("filename",A19),FIND("]",CELL("filename",A19))+1,255) &amp; BO$1,[1]Sheet1!$C$1:$CY$1 &amp; [1]Sheet1!$C$3:$CY$3,0))</f>
        <v>4.663259</v>
      </c>
      <c r="BP20" s="55" cm="1">
        <f t="array" aca="1" ref="BP20" ca="1">INDEX([1]Sheet1!$C$6:$CY$72,MATCH($A20,[1]Sheet1!$A$6:$A$72,0),MATCH(MID(CELL("filename",B19),FIND("]",CELL("filename",B19))+1,255) &amp; BP$1,[1]Sheet1!$C$1:$CY$1 &amp; [1]Sheet1!$C$3:$CY$3,0))</f>
        <v>16945500000</v>
      </c>
      <c r="BQ20" s="55" cm="1">
        <f t="array" aca="1" ref="BQ20" ca="1">INDEX([1]Sheet1!$C$6:$CY$72,MATCH($A20,[1]Sheet1!$A$6:$A$72,0),MATCH(MID(CELL("filename",C19),FIND("]",CELL("filename",C19))+1,255) &amp; BQ$1,[1]Sheet1!$C$1:$CY$1 &amp; [1]Sheet1!$C$3:$CY$3,0))</f>
        <v>5412060000</v>
      </c>
      <c r="BR20" s="57"/>
      <c r="BS20" s="57"/>
      <c r="BT20" s="57"/>
      <c r="BU20" s="58"/>
      <c r="BV20" s="58"/>
      <c r="BW20" s="55" cm="1">
        <f t="array" aca="1" ref="BW20" ca="1">INDEX([1]Sheet1!$C$6:$CY$72,MATCH($A20,[1]Sheet1!$A$6:$A$72,0),MATCH(MID(CELL("filename",F19),FIND("]",CELL("filename",F19))+1,255) &amp; BW$1,[1]Sheet1!$C$1:$CY$1 &amp; [1]Sheet1!$C$3:$CY$3,0))</f>
        <v>5014320000</v>
      </c>
      <c r="BX20" s="55" cm="1">
        <f t="array" aca="1" ref="BX20" ca="1">INDEX([1]Sheet1!$C$6:$CY$72,MATCH($A20,[1]Sheet1!$A$6:$A$72,0),MATCH(MID(CELL("filename",G19),FIND("]",CELL("filename",G19))+1,255) &amp; BX$1,[1]Sheet1!$C$1:$CY$1 &amp; [1]Sheet1!$C$3:$CY$3,0))</f>
        <v>3517610000</v>
      </c>
      <c r="BY20" s="57"/>
      <c r="BZ20" s="57"/>
      <c r="CA20" s="58"/>
      <c r="CB20" s="58"/>
      <c r="CC20" s="55" cm="1">
        <f t="array" aca="1" ref="CC20" ca="1">INDEX([1]Sheet1!$C$6:$CY$72,MATCH($A20,[1]Sheet1!$A$6:$A$72,0),MATCH(MID(CELL("filename",J19),FIND("]",CELL("filename",J19))+1,255) &amp; CC$1,[1]Sheet1!$C$1:$CY$1 &amp; [1]Sheet1!$C$3:$CY$3,0))</f>
        <v>596615000</v>
      </c>
      <c r="CD20" s="31">
        <f t="shared" ca="1" si="9"/>
        <v>2404895000</v>
      </c>
      <c r="CE20" s="55" cm="1">
        <f t="array" aca="1" ref="CE20" ca="1">INDEX([1]Sheet1!$C$6:$CY$72,MATCH($A20,[1]Sheet1!$A$6:$A$72,0),MATCH(MID(CELL("filename",L19),FIND("]",CELL("filename",L19))+1,255) &amp; CE$1,[1]Sheet1!$C$1:$CY$1 &amp; [1]Sheet1!$C$3:$CY$3,0))</f>
        <v>15513100000</v>
      </c>
      <c r="CF20" s="31">
        <f t="shared" ca="1" si="10"/>
        <v>15142946000</v>
      </c>
      <c r="CG20" s="55" cm="1">
        <f t="array" aca="1" ref="CG20" ca="1">INDEX([1]Sheet1!$C$6:$CY$72,MATCH($A20,[1]Sheet1!$A$6:$A$72,0),MATCH(MID(CELL("filename",N19),FIND("]",CELL("filename",N19))+1,255) &amp; CG$1,[1]Sheet1!$C$1:$CY$1 &amp; [1]Sheet1!$C$3:$CY$3,0))</f>
        <v>6858190000</v>
      </c>
      <c r="CH20" s="55" cm="1">
        <f t="array" aca="1" ref="CH20" ca="1">INDEX([1]Sheet1!$C$6:$CY$72,MATCH($A20,[1]Sheet1!$A$6:$A$72,0),MATCH(MID(CELL("filename",O19),FIND("]",CELL("filename",O19))+1,255) &amp; CH$1,[1]Sheet1!$C$1:$CY$1 &amp; [1]Sheet1!$C$3:$CY$3,0))</f>
        <v>1670290000</v>
      </c>
      <c r="CI20" s="55" cm="1">
        <f t="array" aca="1" ref="CI20" ca="1">INDEX([1]Sheet1!$C$6:$CY$72,MATCH($A20,[1]Sheet1!$A$6:$A$72,0),MATCH(MID(CELL("filename",CI7),FIND("]",CELL("filename",CI7))+1,255) &amp; CI$1,[1]Sheet1!$C$1:$CY$1 &amp; [1]Sheet1!$C$3:$CY$3,0))</f>
        <v>1184033000</v>
      </c>
      <c r="CJ20" s="55" cm="1">
        <f t="array" aca="1" ref="CJ20" ca="1">INDEX([1]Sheet1!$C$6:$CY$72,MATCH($A20,[1]Sheet1!$A$6:$A$72,0),MATCH(MID(CELL("filename",R19),FIND("]",CELL("filename",R19))+1,255) &amp; CJ$1,[1]Sheet1!$C$1:$CY$1 &amp; [1]Sheet1!$C$3:$CY$3,0))</f>
        <v>4152160000.0000005</v>
      </c>
      <c r="CK20" s="55" cm="1">
        <f t="array" aca="1" ref="CK20" ca="1">INDEX([1]Sheet1!$C$6:$CY$72,MATCH($A20,[1]Sheet1!$A$6:$A$72,0),MATCH(MID(CELL("filename",S19),FIND("]",CELL("filename",S19))+1,255) &amp; CK$1,[1]Sheet1!$C$1:$CY$1 &amp; [1]Sheet1!$C$3:$CY$3,0))</f>
        <v>370154000</v>
      </c>
      <c r="CL20" s="31">
        <f t="shared" ca="1" si="11"/>
        <v>1278272999.9999995</v>
      </c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31">
        <f t="shared" ca="1" si="12"/>
        <v>3773011324.8676229</v>
      </c>
      <c r="DL20" s="56" cm="1">
        <f t="array" aca="1" ref="DL20" ca="1">INDEX([1]Sheet1!$C$6:$CY$72,MATCH($A20,[1]Sheet1!$A$6:$A$72,0),MATCH(MID(CELL("filename",AT19),FIND("]",CELL("filename",AT19))+1,255) &amp; DL$1,[1]Sheet1!$C$1:$CY$1 &amp; [1]Sheet1!$C$3:$CY$3,0))</f>
        <v>11.221</v>
      </c>
      <c r="DM20" s="57"/>
      <c r="DN20" s="57"/>
      <c r="DO20" s="12"/>
      <c r="DP20" s="12"/>
      <c r="DQ20" s="56">
        <v>1.3923300000000001</v>
      </c>
      <c r="DR20" s="56" cm="1">
        <f t="array" aca="1" ref="DR20" ca="1">INDEX([1]Sheet1!$C$6:$CY$72,MATCH($A20,[1]Sheet1!$A$6:$A$72,0),MATCH(MID(CELL("filename",AZ19),FIND("]",CELL("filename",AZ19))+1,255) &amp; DR$1,[1]Sheet1!$C$1:$CY$1 &amp; [1]Sheet1!$C$3:$CY$3,0))</f>
        <v>2290000000</v>
      </c>
      <c r="DS20" s="56" cm="1">
        <f t="array" aca="1" ref="DS20" ca="1">INDEX([1]Sheet1!$C$6:$CY$72,MATCH($A20,[1]Sheet1!$A$6:$A$72,0),MATCH(MID(CELL("filename",BA19),FIND("]",CELL("filename",BA19))+1,255) &amp; DS$1,[1]Sheet1!$C$1:$CY$1 &amp; [1]Sheet1!$C$3:$CY$3,0))</f>
        <v>9.9628709999999998</v>
      </c>
      <c r="DT20" s="57"/>
      <c r="DU20" s="56" cm="1">
        <f t="array" aca="1" ref="DU20" ca="1">INDEX([1]Sheet1!$C$6:$CY$72,MATCH($A20,[1]Sheet1!$A$6:$A$72,0),MATCH(MID(CELL("filename",BC19),FIND("]",CELL("filename",BC19))+1,255) &amp; DU$1,[1]Sheet1!$C$1:$CY$1 &amp; [1]Sheet1!$C$3:$CY$3,0))</f>
        <v>13.8</v>
      </c>
      <c r="DV20" s="59">
        <v>0.5</v>
      </c>
      <c r="DW20" s="60"/>
      <c r="DX20" s="59">
        <v>1</v>
      </c>
      <c r="DY20" s="59">
        <v>0.5</v>
      </c>
      <c r="DZ20" s="56" cm="1">
        <f t="array" aca="1" ref="DZ20" ca="1">INDEX([1]Sheet1!$C$6:$CY$72,MATCH($A20,[1]Sheet1!$A$6:$A$72,0),MATCH(MID(CELL("filename",BH19),FIND("]",CELL("filename",BH19))+1,255) &amp; DZ$1,[1]Sheet1!$C$1:$CY$1 &amp; [1]Sheet1!$C$3:$CY$3,0))</f>
        <v>11.6</v>
      </c>
      <c r="EA20" s="59">
        <v>2</v>
      </c>
      <c r="EB20" s="54"/>
      <c r="EC20" s="54"/>
      <c r="ED20" s="54"/>
      <c r="EE20" s="17">
        <v>-5</v>
      </c>
      <c r="EF20" s="12"/>
      <c r="EG20" s="12"/>
      <c r="EH20" s="43">
        <v>0.75</v>
      </c>
      <c r="EI20" s="43">
        <v>0.05</v>
      </c>
      <c r="EJ20" s="43">
        <v>60</v>
      </c>
      <c r="EK20" s="54">
        <f t="shared" si="7"/>
        <v>12.876549657856959</v>
      </c>
      <c r="EL20" s="12"/>
      <c r="EM20" s="12"/>
      <c r="EN20" s="54">
        <v>0.353075032130438</v>
      </c>
    </row>
    <row r="21" spans="1:144" x14ac:dyDescent="0.3">
      <c r="A21" s="49">
        <v>1981</v>
      </c>
      <c r="B21" s="60">
        <v>113003044672.1333</v>
      </c>
      <c r="C21" s="12"/>
      <c r="D21" s="12"/>
      <c r="E21" s="12"/>
      <c r="F21" s="12"/>
      <c r="G21" s="12"/>
      <c r="H21" s="54"/>
      <c r="I21" s="60">
        <v>3636405</v>
      </c>
      <c r="J21" s="12"/>
      <c r="K21" s="31">
        <f t="shared" si="4"/>
        <v>3636405</v>
      </c>
      <c r="L21" s="54">
        <v>69.365141570883722</v>
      </c>
      <c r="M21" s="12"/>
      <c r="N21" s="12"/>
      <c r="O21" s="54">
        <v>68.821605431564763</v>
      </c>
      <c r="P21" s="28"/>
      <c r="Q21" s="19"/>
      <c r="R21" s="54">
        <v>4.9000000000000004</v>
      </c>
      <c r="S21" s="12"/>
      <c r="T21" s="12"/>
      <c r="U21" s="54">
        <v>4.5082370000000003</v>
      </c>
      <c r="V21" s="54">
        <v>4.5082370000000003</v>
      </c>
      <c r="W21" s="54"/>
      <c r="X21" s="54"/>
      <c r="Y21" s="54"/>
      <c r="Z21" s="54">
        <v>1783.76688344172</v>
      </c>
      <c r="AA21" s="12"/>
      <c r="AB21" s="12"/>
      <c r="AC21" s="54">
        <v>1797.669815202167</v>
      </c>
      <c r="AD21" s="60">
        <v>371235721868.92603</v>
      </c>
      <c r="AE21" s="61"/>
      <c r="AF21" s="61"/>
      <c r="AG21" s="19"/>
      <c r="AH21" s="19"/>
      <c r="AI21" s="31">
        <f t="shared" ca="1" si="5"/>
        <v>4662277877.2047195</v>
      </c>
      <c r="AJ21" s="55">
        <v>1056910000</v>
      </c>
      <c r="AK21" s="31">
        <f t="shared" si="6"/>
        <v>2484211855.9952207</v>
      </c>
      <c r="AL21" s="19"/>
      <c r="AM21" s="19">
        <f t="shared" ca="1" si="0"/>
        <v>5.9148516417121183E-2</v>
      </c>
      <c r="AN21" s="19"/>
      <c r="AO21" s="55">
        <v>10824670000</v>
      </c>
      <c r="AP21" s="31">
        <f t="shared" si="1"/>
        <v>25442822521.535217</v>
      </c>
      <c r="AQ21" s="55">
        <v>7601830000</v>
      </c>
      <c r="AR21" s="31">
        <f t="shared" si="2"/>
        <v>15383493259.161367</v>
      </c>
      <c r="AS21" s="19"/>
      <c r="AT21" s="19"/>
      <c r="AU21" s="12"/>
      <c r="AV21" s="12"/>
      <c r="AW21" s="12"/>
      <c r="AX21" s="12"/>
      <c r="AY21" s="12"/>
      <c r="AZ21" s="12"/>
      <c r="BA21" s="12"/>
      <c r="BB21" s="60">
        <v>110886834493.93599</v>
      </c>
      <c r="BC21" s="60">
        <v>38030303889.435699</v>
      </c>
      <c r="BD21" s="19">
        <f t="shared" si="3"/>
        <v>-1.8727019120035902</v>
      </c>
      <c r="BE21" s="12"/>
      <c r="BF21" s="12"/>
      <c r="BG21" s="12"/>
      <c r="BH21" s="12"/>
      <c r="BI21" s="12"/>
      <c r="BJ21" s="12"/>
      <c r="BK21" s="12"/>
      <c r="BL21" s="12"/>
      <c r="BM21" s="12"/>
      <c r="BN21" s="31">
        <f t="shared" ca="1" si="8"/>
        <v>21046436000</v>
      </c>
      <c r="BO21" s="56" cm="1">
        <f t="array" aca="1" ref="BO21" ca="1">INDEX([1]Sheet1!$C$6:$CY$72,MATCH($A21,[1]Sheet1!$A$6:$A$72,0),MATCH(MID(CELL("filename",A20),FIND("]",CELL("filename",A20))+1,255) &amp; BO$1,[1]Sheet1!$C$1:$CY$1 &amp; [1]Sheet1!$C$3:$CY$3,0))</f>
        <v>6.1451000000000002</v>
      </c>
      <c r="BP21" s="55" cm="1">
        <f t="array" aca="1" ref="BP21" ca="1">INDEX([1]Sheet1!$C$6:$CY$72,MATCH($A21,[1]Sheet1!$A$6:$A$72,0),MATCH(MID(CELL("filename",B20),FIND("]",CELL("filename",B20))+1,255) &amp; BP$1,[1]Sheet1!$C$1:$CY$1 &amp; [1]Sheet1!$C$3:$CY$3,0))</f>
        <v>21789500000</v>
      </c>
      <c r="BQ21" s="55" cm="1">
        <f t="array" aca="1" ref="BQ21" ca="1">INDEX([1]Sheet1!$C$6:$CY$72,MATCH($A21,[1]Sheet1!$A$6:$A$72,0),MATCH(MID(CELL("filename",C20),FIND("]",CELL("filename",C20))+1,255) &amp; BQ$1,[1]Sheet1!$C$1:$CY$1 &amp; [1]Sheet1!$C$3:$CY$3,0))</f>
        <v>7302870000</v>
      </c>
      <c r="BR21" s="57"/>
      <c r="BS21" s="57"/>
      <c r="BT21" s="57"/>
      <c r="BU21" s="58"/>
      <c r="BV21" s="58"/>
      <c r="BW21" s="55" cm="1">
        <f t="array" aca="1" ref="BW21" ca="1">INDEX([1]Sheet1!$C$6:$CY$72,MATCH($A21,[1]Sheet1!$A$6:$A$72,0),MATCH(MID(CELL("filename",F20),FIND("]",CELL("filename",F20))+1,255) &amp; BW$1,[1]Sheet1!$C$1:$CY$1 &amp; [1]Sheet1!$C$3:$CY$3,0))</f>
        <v>6254640000</v>
      </c>
      <c r="BX21" s="55" cm="1">
        <f t="array" aca="1" ref="BX21" ca="1">INDEX([1]Sheet1!$C$6:$CY$72,MATCH($A21,[1]Sheet1!$A$6:$A$72,0),MATCH(MID(CELL("filename",G20),FIND("]",CELL("filename",G20))+1,255) &amp; BX$1,[1]Sheet1!$C$1:$CY$1 &amp; [1]Sheet1!$C$3:$CY$3,0))</f>
        <v>4385200000</v>
      </c>
      <c r="BY21" s="57"/>
      <c r="BZ21" s="57"/>
      <c r="CA21" s="58"/>
      <c r="CB21" s="58"/>
      <c r="CC21" s="55" cm="1">
        <f t="array" aca="1" ref="CC21" ca="1">INDEX([1]Sheet1!$C$6:$CY$72,MATCH($A21,[1]Sheet1!$A$6:$A$72,0),MATCH(MID(CELL("filename",J20),FIND("]",CELL("filename",J20))+1,255) &amp; CC$1,[1]Sheet1!$C$1:$CY$1 &amp; [1]Sheet1!$C$3:$CY$3,0))</f>
        <v>743064000</v>
      </c>
      <c r="CD21" s="31">
        <f t="shared" ca="1" si="9"/>
        <v>3103726000</v>
      </c>
      <c r="CE21" s="55" cm="1">
        <f t="array" aca="1" ref="CE21" ca="1">INDEX([1]Sheet1!$C$6:$CY$72,MATCH($A21,[1]Sheet1!$A$6:$A$72,0),MATCH(MID(CELL("filename",L20),FIND("]",CELL("filename",L20))+1,255) &amp; CE$1,[1]Sheet1!$C$1:$CY$1 &amp; [1]Sheet1!$C$3:$CY$3,0))</f>
        <v>19378000000</v>
      </c>
      <c r="CF21" s="31">
        <f t="shared" ca="1" si="10"/>
        <v>18890480000</v>
      </c>
      <c r="CG21" s="55" cm="1">
        <f t="array" aca="1" ref="CG21" ca="1">INDEX([1]Sheet1!$C$6:$CY$72,MATCH($A21,[1]Sheet1!$A$6:$A$72,0),MATCH(MID(CELL("filename",N20),FIND("]",CELL("filename",N20))+1,255) &amp; CG$1,[1]Sheet1!$C$1:$CY$1 &amp; [1]Sheet1!$C$3:$CY$3,0))</f>
        <v>8659990000</v>
      </c>
      <c r="CH21" s="55" cm="1">
        <f t="array" aca="1" ref="CH21" ca="1">INDEX([1]Sheet1!$C$6:$CY$72,MATCH($A21,[1]Sheet1!$A$6:$A$72,0),MATCH(MID(CELL("filename",O20),FIND("]",CELL("filename",O20))+1,255) &amp; CH$1,[1]Sheet1!$C$1:$CY$1 &amp; [1]Sheet1!$C$3:$CY$3,0))</f>
        <v>1983570000</v>
      </c>
      <c r="CI21" s="55" cm="1">
        <f t="array" aca="1" ref="CI21" ca="1">INDEX([1]Sheet1!$C$6:$CY$72,MATCH($A21,[1]Sheet1!$A$6:$A$72,0),MATCH(MID(CELL("filename",CI8),FIND("]",CELL("filename",CI8))+1,255) &amp; CI$1,[1]Sheet1!$C$1:$CY$1 &amp; [1]Sheet1!$C$3:$CY$3,0))</f>
        <v>1458837000</v>
      </c>
      <c r="CJ21" s="55" cm="1">
        <f t="array" aca="1" ref="CJ21" ca="1">INDEX([1]Sheet1!$C$6:$CY$72,MATCH($A21,[1]Sheet1!$A$6:$A$72,0),MATCH(MID(CELL("filename",R20),FIND("]",CELL("filename",R20))+1,255) &amp; CJ$1,[1]Sheet1!$C$1:$CY$1 &amp; [1]Sheet1!$C$3:$CY$3,0))</f>
        <v>5179120000</v>
      </c>
      <c r="CK21" s="55" cm="1">
        <f t="array" aca="1" ref="CK21" ca="1">INDEX([1]Sheet1!$C$6:$CY$72,MATCH($A21,[1]Sheet1!$A$6:$A$72,0),MATCH(MID(CELL("filename",S20),FIND("]",CELL("filename",S20))+1,255) &amp; CK$1,[1]Sheet1!$C$1:$CY$1 &amp; [1]Sheet1!$C$3:$CY$3,0))</f>
        <v>487520000</v>
      </c>
      <c r="CL21" s="31">
        <f t="shared" ca="1" si="11"/>
        <v>1608963000</v>
      </c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31">
        <f t="shared" ca="1" si="12"/>
        <v>4376983735.2429333</v>
      </c>
      <c r="DL21" s="56" cm="1">
        <f t="array" aca="1" ref="DL21" ca="1">INDEX([1]Sheet1!$C$6:$CY$72,MATCH($A21,[1]Sheet1!$A$6:$A$72,0),MATCH(MID(CELL("filename",AT20),FIND("]",CELL("filename",AT20))+1,255) &amp; DL$1,[1]Sheet1!$C$1:$CY$1 &amp; [1]Sheet1!$C$3:$CY$3,0))</f>
        <v>11.5092</v>
      </c>
      <c r="DM21" s="57"/>
      <c r="DN21" s="57"/>
      <c r="DO21" s="12"/>
      <c r="DP21" s="12"/>
      <c r="DQ21" s="56">
        <v>1.1164499999999999</v>
      </c>
      <c r="DR21" s="56" cm="1">
        <f t="array" aca="1" ref="DR21" ca="1">INDEX([1]Sheet1!$C$6:$CY$72,MATCH($A21,[1]Sheet1!$A$6:$A$72,0),MATCH(MID(CELL("filename",AZ20),FIND("]",CELL("filename",AZ20))+1,255) &amp; DR$1,[1]Sheet1!$C$1:$CY$1 &amp; [1]Sheet1!$C$3:$CY$3,0))</f>
        <v>3460000000</v>
      </c>
      <c r="DS21" s="56" cm="1">
        <f t="array" aca="1" ref="DS21" ca="1">INDEX([1]Sheet1!$C$6:$CY$72,MATCH($A21,[1]Sheet1!$A$6:$A$72,0),MATCH(MID(CELL("filename",BA20),FIND("]",CELL("filename",BA20))+1,255) &amp; DS$1,[1]Sheet1!$C$1:$CY$1 &amp; [1]Sheet1!$C$3:$CY$3,0))</f>
        <v>10.416115</v>
      </c>
      <c r="DT21" s="57"/>
      <c r="DU21" s="56" cm="1">
        <f t="array" aca="1" ref="DU21" ca="1">INDEX([1]Sheet1!$C$6:$CY$72,MATCH($A21,[1]Sheet1!$A$6:$A$72,0),MATCH(MID(CELL("filename",BC20),FIND("]",CELL("filename",BC20))+1,255) &amp; DU$1,[1]Sheet1!$C$1:$CY$1 &amp; [1]Sheet1!$C$3:$CY$3,0))</f>
        <v>12.7</v>
      </c>
      <c r="DV21" s="59">
        <v>0.5</v>
      </c>
      <c r="DW21" s="60"/>
      <c r="DX21" s="59">
        <v>1</v>
      </c>
      <c r="DY21" s="59">
        <v>0.5</v>
      </c>
      <c r="DZ21" s="56" cm="1">
        <f t="array" aca="1" ref="DZ21" ca="1">INDEX([1]Sheet1!$C$6:$CY$72,MATCH($A21,[1]Sheet1!$A$6:$A$72,0),MATCH(MID(CELL("filename",BH20),FIND("]",CELL("filename",BH20))+1,255) &amp; DZ$1,[1]Sheet1!$C$1:$CY$1 &amp; [1]Sheet1!$C$3:$CY$3,0))</f>
        <v>12.4</v>
      </c>
      <c r="EA21" s="59">
        <v>2</v>
      </c>
      <c r="EB21" s="54"/>
      <c r="EC21" s="54"/>
      <c r="ED21" s="54"/>
      <c r="EE21" s="17">
        <v>-5</v>
      </c>
      <c r="EF21" s="12"/>
      <c r="EG21" s="12"/>
      <c r="EH21" s="43">
        <v>0.75</v>
      </c>
      <c r="EI21" s="43">
        <v>0.05</v>
      </c>
      <c r="EJ21" s="43">
        <v>60</v>
      </c>
      <c r="EK21" s="54">
        <f t="shared" si="7"/>
        <v>20.498702225230105</v>
      </c>
      <c r="EL21" s="12"/>
      <c r="EM21" s="12"/>
      <c r="EN21" s="54">
        <v>0.42545083159849201</v>
      </c>
    </row>
    <row r="22" spans="1:144" x14ac:dyDescent="0.3">
      <c r="A22" s="49">
        <v>1982</v>
      </c>
      <c r="B22" s="60">
        <v>116303571886.37759</v>
      </c>
      <c r="C22" s="12"/>
      <c r="D22" s="12"/>
      <c r="E22" s="12"/>
      <c r="F22" s="12"/>
      <c r="G22" s="12"/>
      <c r="H22" s="54"/>
      <c r="I22" s="60">
        <v>3659231.5</v>
      </c>
      <c r="J22" s="12"/>
      <c r="K22" s="31">
        <f t="shared" si="4"/>
        <v>3659231.5</v>
      </c>
      <c r="L22" s="54">
        <v>69.727206803762044</v>
      </c>
      <c r="M22" s="12"/>
      <c r="N22" s="12"/>
      <c r="O22" s="54">
        <v>69.067868578245196</v>
      </c>
      <c r="P22" s="28"/>
      <c r="Q22" s="19"/>
      <c r="R22" s="54">
        <v>5.4</v>
      </c>
      <c r="S22" s="12"/>
      <c r="T22" s="12"/>
      <c r="U22" s="54">
        <v>4.4633510000000003</v>
      </c>
      <c r="V22" s="54">
        <v>4.4633510000000003</v>
      </c>
      <c r="W22" s="54"/>
      <c r="X22" s="54"/>
      <c r="Y22" s="54"/>
      <c r="Z22" s="54">
        <v>1776.4013754816201</v>
      </c>
      <c r="AA22" s="12"/>
      <c r="AB22" s="12"/>
      <c r="AC22" s="54">
        <v>1781.2013819867241</v>
      </c>
      <c r="AD22" s="60">
        <v>383991538283.38202</v>
      </c>
      <c r="AE22" s="61"/>
      <c r="AF22" s="61"/>
      <c r="AG22" s="19"/>
      <c r="AH22" s="19"/>
      <c r="AI22" s="31">
        <f t="shared" ca="1" si="5"/>
        <v>5044278521.2933292</v>
      </c>
      <c r="AJ22" s="55">
        <v>1221430000</v>
      </c>
      <c r="AK22" s="31">
        <f t="shared" si="6"/>
        <v>2584962854.5801792</v>
      </c>
      <c r="AL22" s="19"/>
      <c r="AM22" s="19">
        <f t="shared" ca="1" si="0"/>
        <v>5.9148516417121183E-2</v>
      </c>
      <c r="AN22" s="19"/>
      <c r="AO22" s="55">
        <v>12439120000</v>
      </c>
      <c r="AP22" s="31">
        <f t="shared" si="1"/>
        <v>26325424415.370018</v>
      </c>
      <c r="AQ22" s="55">
        <v>8686420000</v>
      </c>
      <c r="AR22" s="31">
        <f t="shared" si="2"/>
        <v>15798467255.440338</v>
      </c>
      <c r="AS22" s="19"/>
      <c r="AT22" s="19"/>
      <c r="AU22" s="12"/>
      <c r="AV22" s="12"/>
      <c r="AW22" s="12"/>
      <c r="AX22" s="12"/>
      <c r="AY22" s="12"/>
      <c r="AZ22" s="12"/>
      <c r="BA22" s="12"/>
      <c r="BB22" s="60">
        <v>114309595225.588</v>
      </c>
      <c r="BC22" s="60">
        <v>42761738444.834511</v>
      </c>
      <c r="BD22" s="19">
        <f t="shared" si="3"/>
        <v>-1.714458660596947</v>
      </c>
      <c r="BE22" s="12"/>
      <c r="BF22" s="12"/>
      <c r="BG22" s="12"/>
      <c r="BH22" s="12"/>
      <c r="BI22" s="12"/>
      <c r="BJ22" s="12"/>
      <c r="BK22" s="12"/>
      <c r="BL22" s="12"/>
      <c r="BM22" s="12"/>
      <c r="BN22" s="31">
        <f t="shared" ca="1" si="8"/>
        <v>23886695000</v>
      </c>
      <c r="BO22" s="56" cm="1">
        <f t="array" aca="1" ref="BO22" ca="1">INDEX([1]Sheet1!$C$6:$CY$72,MATCH($A22,[1]Sheet1!$A$6:$A$72,0),MATCH(MID(CELL("filename",A21),FIND("]",CELL("filename",A21))+1,255) &amp; BO$1,[1]Sheet1!$C$1:$CY$1 &amp; [1]Sheet1!$C$3:$CY$3,0))</f>
        <v>4.2327560000000002</v>
      </c>
      <c r="BP22" s="55" cm="1">
        <f t="array" aca="1" ref="BP22" ca="1">INDEX([1]Sheet1!$C$6:$CY$72,MATCH($A22,[1]Sheet1!$A$6:$A$72,0),MATCH(MID(CELL("filename",B21),FIND("]",CELL("filename",B21))+1,255) &amp; BP$1,[1]Sheet1!$C$1:$CY$1 &amp; [1]Sheet1!$C$3:$CY$3,0))</f>
        <v>24749400000</v>
      </c>
      <c r="BQ22" s="55" cm="1">
        <f t="array" aca="1" ref="BQ22" ca="1">INDEX([1]Sheet1!$C$6:$CY$72,MATCH($A22,[1]Sheet1!$A$6:$A$72,0),MATCH(MID(CELL("filename",C21),FIND("]",CELL("filename",C21))+1,255) &amp; BQ$1,[1]Sheet1!$C$1:$CY$1 &amp; [1]Sheet1!$C$3:$CY$3,0))</f>
        <v>8249380000</v>
      </c>
      <c r="BR22" s="57"/>
      <c r="BS22" s="57"/>
      <c r="BT22" s="57"/>
      <c r="BU22" s="58"/>
      <c r="BV22" s="58"/>
      <c r="BW22" s="55" cm="1">
        <f t="array" aca="1" ref="BW22" ca="1">INDEX([1]Sheet1!$C$6:$CY$72,MATCH($A22,[1]Sheet1!$A$6:$A$72,0),MATCH(MID(CELL("filename",F21),FIND("]",CELL("filename",F21))+1,255) &amp; BW$1,[1]Sheet1!$C$1:$CY$1 &amp; [1]Sheet1!$C$3:$CY$3,0))</f>
        <v>7132790000</v>
      </c>
      <c r="BX22" s="55" cm="1">
        <f t="array" aca="1" ref="BX22" ca="1">INDEX([1]Sheet1!$C$6:$CY$72,MATCH($A22,[1]Sheet1!$A$6:$A$72,0),MATCH(MID(CELL("filename",G21),FIND("]",CELL("filename",G21))+1,255) &amp; BX$1,[1]Sheet1!$C$1:$CY$1 &amp; [1]Sheet1!$C$3:$CY$3,0))</f>
        <v>4732880000</v>
      </c>
      <c r="BY22" s="57"/>
      <c r="BZ22" s="57"/>
      <c r="CA22" s="58"/>
      <c r="CB22" s="58"/>
      <c r="CC22" s="55" cm="1">
        <f t="array" aca="1" ref="CC22" ca="1">INDEX([1]Sheet1!$C$6:$CY$72,MATCH($A22,[1]Sheet1!$A$6:$A$72,0),MATCH(MID(CELL("filename",J21),FIND("]",CELL("filename",J21))+1,255) &amp; CC$1,[1]Sheet1!$C$1:$CY$1 &amp; [1]Sheet1!$C$3:$CY$3,0))</f>
        <v>862705000</v>
      </c>
      <c r="CD22" s="31">
        <f t="shared" ca="1" si="9"/>
        <v>3771645000</v>
      </c>
      <c r="CE22" s="55" cm="1">
        <f t="array" aca="1" ref="CE22" ca="1">INDEX([1]Sheet1!$C$6:$CY$72,MATCH($A22,[1]Sheet1!$A$6:$A$72,0),MATCH(MID(CELL("filename",L21),FIND("]",CELL("filename",L21))+1,255) &amp; CE$1,[1]Sheet1!$C$1:$CY$1 &amp; [1]Sheet1!$C$3:$CY$3,0))</f>
        <v>23098500000</v>
      </c>
      <c r="CF22" s="31">
        <f t="shared" ca="1" si="10"/>
        <v>22463155000</v>
      </c>
      <c r="CG22" s="55" cm="1">
        <f t="array" aca="1" ref="CG22" ca="1">INDEX([1]Sheet1!$C$6:$CY$72,MATCH($A22,[1]Sheet1!$A$6:$A$72,0),MATCH(MID(CELL("filename",N21),FIND("]",CELL("filename",N21))+1,255) &amp; CG$1,[1]Sheet1!$C$1:$CY$1 &amp; [1]Sheet1!$C$3:$CY$3,0))</f>
        <v>9968470000</v>
      </c>
      <c r="CH22" s="55" cm="1">
        <f t="array" aca="1" ref="CH22" ca="1">INDEX([1]Sheet1!$C$6:$CY$72,MATCH($A22,[1]Sheet1!$A$6:$A$72,0),MATCH(MID(CELL("filename",O21),FIND("]",CELL("filename",O21))+1,255) &amp; CH$1,[1]Sheet1!$C$1:$CY$1 &amp; [1]Sheet1!$C$3:$CY$3,0))</f>
        <v>2383490000</v>
      </c>
      <c r="CI22" s="55" cm="1">
        <f t="array" aca="1" ref="CI22" ca="1">INDEX([1]Sheet1!$C$6:$CY$72,MATCH($A22,[1]Sheet1!$A$6:$A$72,0),MATCH(MID(CELL("filename",CI9),FIND("]",CELL("filename",CI9))+1,255) &amp; CI$1,[1]Sheet1!$C$1:$CY$1 &amp; [1]Sheet1!$C$3:$CY$3,0))</f>
        <v>1588994000</v>
      </c>
      <c r="CJ22" s="55" cm="1">
        <f t="array" aca="1" ref="CJ22" ca="1">INDEX([1]Sheet1!$C$6:$CY$72,MATCH($A22,[1]Sheet1!$A$6:$A$72,0),MATCH(MID(CELL("filename",R21),FIND("]",CELL("filename",R21))+1,255) &amp; CJ$1,[1]Sheet1!$C$1:$CY$1 &amp; [1]Sheet1!$C$3:$CY$3,0))</f>
        <v>6450710000</v>
      </c>
      <c r="CK22" s="55" cm="1">
        <f t="array" aca="1" ref="CK22" ca="1">INDEX([1]Sheet1!$C$6:$CY$72,MATCH($A22,[1]Sheet1!$A$6:$A$72,0),MATCH(MID(CELL("filename",S21),FIND("]",CELL("filename",S21))+1,255) &amp; CK$1,[1]Sheet1!$C$1:$CY$1 &amp; [1]Sheet1!$C$3:$CY$3,0))</f>
        <v>635345000</v>
      </c>
      <c r="CL22" s="31">
        <f t="shared" ca="1" si="11"/>
        <v>2071491000</v>
      </c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31">
        <f t="shared" ca="1" si="12"/>
        <v>5903984941.8629665</v>
      </c>
      <c r="DL22" s="56" cm="1">
        <f t="array" aca="1" ref="DL22" ca="1">INDEX([1]Sheet1!$C$6:$CY$72,MATCH($A22,[1]Sheet1!$A$6:$A$72,0),MATCH(MID(CELL("filename",AT21),FIND("]",CELL("filename",AT21))+1,255) &amp; DL$1,[1]Sheet1!$C$1:$CY$1 &amp; [1]Sheet1!$C$3:$CY$3,0))</f>
        <v>13.806699999999999</v>
      </c>
      <c r="DM22" s="57"/>
      <c r="DN22" s="57"/>
      <c r="DO22" s="12"/>
      <c r="DP22" s="12"/>
      <c r="DQ22" s="56">
        <v>0.979715</v>
      </c>
      <c r="DR22" s="56" cm="1">
        <f t="array" aca="1" ref="DR22" ca="1">INDEX([1]Sheet1!$C$6:$CY$72,MATCH($A22,[1]Sheet1!$A$6:$A$72,0),MATCH(MID(CELL("filename",AZ21),FIND("]",CELL("filename",AZ21))+1,255) &amp; DR$1,[1]Sheet1!$C$1:$CY$1 &amp; [1]Sheet1!$C$3:$CY$3,0))</f>
        <v>3010000000</v>
      </c>
      <c r="DS22" s="56" cm="1">
        <f t="array" aca="1" ref="DS22" ca="1">INDEX([1]Sheet1!$C$6:$CY$72,MATCH($A22,[1]Sheet1!$A$6:$A$72,0),MATCH(MID(CELL("filename",BA21),FIND("]",CELL("filename",BA21))+1,255) &amp; DS$1,[1]Sheet1!$C$1:$CY$1 &amp; [1]Sheet1!$C$3:$CY$3,0))</f>
        <v>11.491889</v>
      </c>
      <c r="DT22" s="57"/>
      <c r="DU22" s="56" cm="1">
        <f t="array" aca="1" ref="DU22" ca="1">INDEX([1]Sheet1!$C$6:$CY$72,MATCH($A22,[1]Sheet1!$A$6:$A$72,0),MATCH(MID(CELL("filename",BC21),FIND("]",CELL("filename",BC21))+1,255) &amp; DU$1,[1]Sheet1!$C$1:$CY$1 &amp; [1]Sheet1!$C$3:$CY$3,0))</f>
        <v>13.67</v>
      </c>
      <c r="DV22" s="59">
        <v>0.5</v>
      </c>
      <c r="DW22" s="60"/>
      <c r="DX22" s="59">
        <v>1</v>
      </c>
      <c r="DY22" s="59">
        <v>0.5</v>
      </c>
      <c r="DZ22" s="56" cm="1">
        <f t="array" aca="1" ref="DZ22" ca="1">INDEX([1]Sheet1!$C$6:$CY$72,MATCH($A22,[1]Sheet1!$A$6:$A$72,0),MATCH(MID(CELL("filename",BH21),FIND("]",CELL("filename",BH21))+1,255) &amp; DZ$1,[1]Sheet1!$C$1:$CY$1 &amp; [1]Sheet1!$C$3:$CY$3,0))</f>
        <v>12.38</v>
      </c>
      <c r="EA22" s="59">
        <v>2</v>
      </c>
      <c r="EB22" s="54"/>
      <c r="EC22" s="54"/>
      <c r="ED22" s="54"/>
      <c r="EE22" s="17">
        <v>-5</v>
      </c>
      <c r="EF22" s="12"/>
      <c r="EG22" s="12"/>
      <c r="EH22" s="43">
        <v>0.75</v>
      </c>
      <c r="EI22" s="43">
        <v>0.05</v>
      </c>
      <c r="EJ22" s="43">
        <v>60</v>
      </c>
      <c r="EK22" s="54">
        <f t="shared" si="7"/>
        <v>11.061848882078623</v>
      </c>
      <c r="EL22" s="12"/>
      <c r="EM22" s="12"/>
      <c r="EN22" s="54">
        <v>0.472513559657464</v>
      </c>
    </row>
    <row r="23" spans="1:144" x14ac:dyDescent="0.3">
      <c r="A23" s="49">
        <v>1983</v>
      </c>
      <c r="B23" s="60">
        <v>119908385474.77629</v>
      </c>
      <c r="C23" s="12"/>
      <c r="D23" s="12"/>
      <c r="E23" s="12"/>
      <c r="F23" s="12"/>
      <c r="G23" s="12"/>
      <c r="H23" s="54"/>
      <c r="I23" s="60">
        <v>3680651.4999999898</v>
      </c>
      <c r="J23" s="12"/>
      <c r="K23" s="31">
        <f t="shared" si="4"/>
        <v>3680651.4999999898</v>
      </c>
      <c r="L23" s="54">
        <v>69.182024061479694</v>
      </c>
      <c r="M23" s="12"/>
      <c r="N23" s="12"/>
      <c r="O23" s="54">
        <v>69.183805501645764</v>
      </c>
      <c r="P23" s="28"/>
      <c r="Q23" s="19"/>
      <c r="R23" s="54">
        <v>5.5</v>
      </c>
      <c r="S23" s="12"/>
      <c r="T23" s="12"/>
      <c r="U23" s="54">
        <v>4.2925840000000006</v>
      </c>
      <c r="V23" s="54">
        <v>4.2925840000000006</v>
      </c>
      <c r="W23" s="54"/>
      <c r="X23" s="54"/>
      <c r="Y23" s="54"/>
      <c r="Z23" s="54">
        <v>1766.1139508789399</v>
      </c>
      <c r="AA23" s="12"/>
      <c r="AB23" s="12"/>
      <c r="AC23" s="54">
        <v>1768.7454189745961</v>
      </c>
      <c r="AD23" s="60">
        <v>397231245051.03198</v>
      </c>
      <c r="AE23" s="61"/>
      <c r="AF23" s="61"/>
      <c r="AG23" s="19"/>
      <c r="AH23" s="19"/>
      <c r="AI23" s="31">
        <f t="shared" ca="1" si="5"/>
        <v>5420269327.9038439</v>
      </c>
      <c r="AJ23" s="55">
        <v>1334970000</v>
      </c>
      <c r="AK23" s="31">
        <f t="shared" si="6"/>
        <v>2744716817.0055737</v>
      </c>
      <c r="AL23" s="19"/>
      <c r="AM23" s="19">
        <f t="shared" ca="1" si="0"/>
        <v>5.9148516417121183E-2</v>
      </c>
      <c r="AN23" s="19"/>
      <c r="AO23" s="55">
        <v>13311290000</v>
      </c>
      <c r="AP23" s="31">
        <f t="shared" si="1"/>
        <v>27368196677.856522</v>
      </c>
      <c r="AQ23" s="55">
        <v>9364050000</v>
      </c>
      <c r="AR23" s="31">
        <f t="shared" si="2"/>
        <v>16507899728.895115</v>
      </c>
      <c r="AS23" s="19"/>
      <c r="AT23" s="19"/>
      <c r="AU23" s="12"/>
      <c r="AV23" s="12"/>
      <c r="AW23" s="12"/>
      <c r="AX23" s="12"/>
      <c r="AY23" s="12"/>
      <c r="AZ23" s="12"/>
      <c r="BA23" s="12"/>
      <c r="BB23" s="60">
        <v>117857591853.77699</v>
      </c>
      <c r="BC23" s="60">
        <v>47705967670.9048</v>
      </c>
      <c r="BD23" s="19">
        <f t="shared" si="3"/>
        <v>-1.7103004205078713</v>
      </c>
      <c r="BE23" s="12"/>
      <c r="BF23" s="12"/>
      <c r="BG23" s="12"/>
      <c r="BH23" s="12"/>
      <c r="BI23" s="12"/>
      <c r="BJ23" s="12"/>
      <c r="BK23" s="12"/>
      <c r="BL23" s="12"/>
      <c r="BM23" s="12"/>
      <c r="BN23" s="31">
        <f t="shared" ca="1" si="8"/>
        <v>25390956000</v>
      </c>
      <c r="BO23" s="56" cm="1">
        <f t="array" aca="1" ref="BO23" ca="1">INDEX([1]Sheet1!$C$6:$CY$72,MATCH($A23,[1]Sheet1!$A$6:$A$72,0),MATCH(MID(CELL("filename",A22),FIND("]",CELL("filename",A22))+1,255) &amp; BO$1,[1]Sheet1!$C$1:$CY$1 &amp; [1]Sheet1!$C$3:$CY$3,0))</f>
        <v>2.943028</v>
      </c>
      <c r="BP23" s="55" cm="1">
        <f t="array" aca="1" ref="BP23" ca="1">INDEX([1]Sheet1!$C$6:$CY$72,MATCH($A23,[1]Sheet1!$A$6:$A$72,0),MATCH(MID(CELL("filename",B22),FIND("]",CELL("filename",B22))+1,255) &amp; BP$1,[1]Sheet1!$C$1:$CY$1 &amp; [1]Sheet1!$C$3:$CY$3,0))</f>
        <v>26327000000</v>
      </c>
      <c r="BQ23" s="55" cm="1">
        <f t="array" aca="1" ref="BQ23" ca="1">INDEX([1]Sheet1!$C$6:$CY$72,MATCH($A23,[1]Sheet1!$A$6:$A$72,0),MATCH(MID(CELL("filename",C22),FIND("]",CELL("filename",C22))+1,255) &amp; BQ$1,[1]Sheet1!$C$1:$CY$1 &amp; [1]Sheet1!$C$3:$CY$3,0))</f>
        <v>8772860000</v>
      </c>
      <c r="BR23" s="57"/>
      <c r="BS23" s="57"/>
      <c r="BT23" s="57"/>
      <c r="BU23" s="58"/>
      <c r="BV23" s="58"/>
      <c r="BW23" s="55" cm="1">
        <f t="array" aca="1" ref="BW23" ca="1">INDEX([1]Sheet1!$C$6:$CY$72,MATCH($A23,[1]Sheet1!$A$6:$A$72,0),MATCH(MID(CELL("filename",F22),FIND("]",CELL("filename",F22))+1,255) &amp; BW$1,[1]Sheet1!$C$1:$CY$1 &amp; [1]Sheet1!$C$3:$CY$3,0))</f>
        <v>7565250000</v>
      </c>
      <c r="BX23" s="55" cm="1">
        <f t="array" aca="1" ref="BX23" ca="1">INDEX([1]Sheet1!$C$6:$CY$72,MATCH($A23,[1]Sheet1!$A$6:$A$72,0),MATCH(MID(CELL("filename",G22),FIND("]",CELL("filename",G22))+1,255) &amp; BX$1,[1]Sheet1!$C$1:$CY$1 &amp; [1]Sheet1!$C$3:$CY$3,0))</f>
        <v>4791970000</v>
      </c>
      <c r="BY23" s="57"/>
      <c r="BZ23" s="57"/>
      <c r="CA23" s="58"/>
      <c r="CB23" s="58"/>
      <c r="CC23" s="55" cm="1">
        <f t="array" aca="1" ref="CC23" ca="1">INDEX([1]Sheet1!$C$6:$CY$72,MATCH($A23,[1]Sheet1!$A$6:$A$72,0),MATCH(MID(CELL("filename",J22),FIND("]",CELL("filename",J22))+1,255) &amp; CC$1,[1]Sheet1!$C$1:$CY$1 &amp; [1]Sheet1!$C$3:$CY$3,0))</f>
        <v>936044000</v>
      </c>
      <c r="CD23" s="31">
        <f t="shared" ca="1" si="9"/>
        <v>4260876000</v>
      </c>
      <c r="CE23" s="55" cm="1">
        <f t="array" aca="1" ref="CE23" ca="1">INDEX([1]Sheet1!$C$6:$CY$72,MATCH($A23,[1]Sheet1!$A$6:$A$72,0),MATCH(MID(CELL("filename",L22),FIND("]",CELL("filename",L22))+1,255) &amp; CE$1,[1]Sheet1!$C$1:$CY$1 &amp; [1]Sheet1!$C$3:$CY$3,0))</f>
        <v>25455800000</v>
      </c>
      <c r="CF23" s="31">
        <f t="shared" ca="1" si="10"/>
        <v>24639916000</v>
      </c>
      <c r="CG23" s="55" cm="1">
        <f t="array" aca="1" ref="CG23" ca="1">INDEX([1]Sheet1!$C$6:$CY$72,MATCH($A23,[1]Sheet1!$A$6:$A$72,0),MATCH(MID(CELL("filename",N22),FIND("]",CELL("filename",N22))+1,255) &amp; CG$1,[1]Sheet1!$C$1:$CY$1 &amp; [1]Sheet1!$C$3:$CY$3,0))</f>
        <v>10765110000</v>
      </c>
      <c r="CH23" s="55" cm="1">
        <f t="array" aca="1" ref="CH23" ca="1">INDEX([1]Sheet1!$C$6:$CY$72,MATCH($A23,[1]Sheet1!$A$6:$A$72,0),MATCH(MID(CELL("filename",O22),FIND("]",CELL("filename",O22))+1,255) &amp; CH$1,[1]Sheet1!$C$1:$CY$1 &amp; [1]Sheet1!$C$3:$CY$3,0))</f>
        <v>2636300000</v>
      </c>
      <c r="CI23" s="55" cm="1">
        <f t="array" aca="1" ref="CI23" ca="1">INDEX([1]Sheet1!$C$6:$CY$72,MATCH($A23,[1]Sheet1!$A$6:$A$72,0),MATCH(MID(CELL("filename",CI10),FIND("]",CELL("filename",CI10))+1,255) &amp; CI$1,[1]Sheet1!$C$1:$CY$1 &amp; [1]Sheet1!$C$3:$CY$3,0))</f>
        <v>1750727000</v>
      </c>
      <c r="CJ23" s="55" cm="1">
        <f t="array" aca="1" ref="CJ23" ca="1">INDEX([1]Sheet1!$C$6:$CY$72,MATCH($A23,[1]Sheet1!$A$6:$A$72,0),MATCH(MID(CELL("filename",R22),FIND("]",CELL("filename",R22))+1,255) &amp; CJ$1,[1]Sheet1!$C$1:$CY$1 &amp; [1]Sheet1!$C$3:$CY$3,0))</f>
        <v>7303310000</v>
      </c>
      <c r="CK23" s="55" cm="1">
        <f t="array" aca="1" ref="CK23" ca="1">INDEX([1]Sheet1!$C$6:$CY$72,MATCH($A23,[1]Sheet1!$A$6:$A$72,0),MATCH(MID(CELL("filename",S22),FIND("]",CELL("filename",S22))+1,255) &amp; CK$1,[1]Sheet1!$C$1:$CY$1 &amp; [1]Sheet1!$C$3:$CY$3,0))</f>
        <v>815884000</v>
      </c>
      <c r="CL23" s="31">
        <f t="shared" ca="1" si="11"/>
        <v>2184469000</v>
      </c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31">
        <f t="shared" ca="1" si="12"/>
        <v>7302018529.611702</v>
      </c>
      <c r="DL23" s="56" cm="1">
        <f t="array" aca="1" ref="DL23" ca="1">INDEX([1]Sheet1!$C$6:$CY$72,MATCH($A23,[1]Sheet1!$A$6:$A$72,0),MATCH(MID(CELL("filename",AT22),FIND("]",CELL("filename",AT22))+1,255) &amp; DL$1,[1]Sheet1!$C$1:$CY$1 &amp; [1]Sheet1!$C$3:$CY$3,0))</f>
        <v>15.3063</v>
      </c>
      <c r="DM23" s="57"/>
      <c r="DN23" s="57"/>
      <c r="DO23" s="12"/>
      <c r="DP23" s="12"/>
      <c r="DQ23" s="56">
        <v>0.89022000000000001</v>
      </c>
      <c r="DR23" s="56" cm="1">
        <f t="array" aca="1" ref="DR23" ca="1">INDEX([1]Sheet1!$C$6:$CY$72,MATCH($A23,[1]Sheet1!$A$6:$A$72,0),MATCH(MID(CELL("filename",AZ22),FIND("]",CELL("filename",AZ22))+1,255) &amp; DR$1,[1]Sheet1!$C$1:$CY$1 &amp; [1]Sheet1!$C$3:$CY$3,0))</f>
        <v>3040000000</v>
      </c>
      <c r="DS23" s="56" cm="1">
        <f t="array" aca="1" ref="DS23" ca="1">INDEX([1]Sheet1!$C$6:$CY$72,MATCH($A23,[1]Sheet1!$A$6:$A$72,0),MATCH(MID(CELL("filename",BA22),FIND("]",CELL("filename",BA22))+1,255) &amp; DS$1,[1]Sheet1!$C$1:$CY$1 &amp; [1]Sheet1!$C$3:$CY$3,0))</f>
        <v>11.500678000000001</v>
      </c>
      <c r="DT23" s="57"/>
      <c r="DU23" s="56" cm="1">
        <f t="array" aca="1" ref="DU23" ca="1">INDEX([1]Sheet1!$C$6:$CY$72,MATCH($A23,[1]Sheet1!$A$6:$A$72,0),MATCH(MID(CELL("filename",BC22),FIND("]",CELL("filename",BC22))+1,255) &amp; DU$1,[1]Sheet1!$C$1:$CY$1 &amp; [1]Sheet1!$C$3:$CY$3,0))</f>
        <v>14.22</v>
      </c>
      <c r="DV23" s="59">
        <v>0.5</v>
      </c>
      <c r="DW23" s="60"/>
      <c r="DX23" s="59">
        <v>1</v>
      </c>
      <c r="DY23" s="59">
        <v>0.5</v>
      </c>
      <c r="DZ23" s="56" cm="1">
        <f t="array" aca="1" ref="DZ23" ca="1">INDEX([1]Sheet1!$C$6:$CY$72,MATCH($A23,[1]Sheet1!$A$6:$A$72,0),MATCH(MID(CELL("filename",BH22),FIND("]",CELL("filename",BH22))+1,255) &amp; DZ$1,[1]Sheet1!$C$1:$CY$1 &amp; [1]Sheet1!$C$3:$CY$3,0))</f>
        <v>13.06</v>
      </c>
      <c r="EA23" s="59">
        <v>2</v>
      </c>
      <c r="EB23" s="54"/>
      <c r="EC23" s="54"/>
      <c r="ED23" s="54"/>
      <c r="EE23" s="17">
        <v>-5</v>
      </c>
      <c r="EF23" s="12"/>
      <c r="EG23" s="12"/>
      <c r="EH23" s="43">
        <v>0.75</v>
      </c>
      <c r="EI23" s="43">
        <v>0.05</v>
      </c>
      <c r="EJ23" s="43">
        <v>60</v>
      </c>
      <c r="EK23" s="54">
        <f t="shared" si="7"/>
        <v>2.9341984434145285</v>
      </c>
      <c r="EL23" s="12"/>
      <c r="EM23" s="12"/>
      <c r="EN23" s="54">
        <v>0.48637804516985589</v>
      </c>
    </row>
    <row r="24" spans="1:144" x14ac:dyDescent="0.3">
      <c r="A24" s="49">
        <v>1984</v>
      </c>
      <c r="B24" s="60">
        <v>123485117594.9435</v>
      </c>
      <c r="C24" s="12"/>
      <c r="D24" s="12"/>
      <c r="E24" s="12"/>
      <c r="F24" s="12"/>
      <c r="G24" s="12"/>
      <c r="H24" s="54"/>
      <c r="I24" s="60">
        <v>3696365</v>
      </c>
      <c r="J24" s="12"/>
      <c r="K24" s="31">
        <f t="shared" si="4"/>
        <v>3696365</v>
      </c>
      <c r="L24" s="54">
        <v>68.895373497309919</v>
      </c>
      <c r="M24" s="12"/>
      <c r="N24" s="12"/>
      <c r="O24" s="54">
        <v>69.202453597864405</v>
      </c>
      <c r="P24" s="28"/>
      <c r="Q24" s="19"/>
      <c r="R24" s="54">
        <v>5.2</v>
      </c>
      <c r="S24" s="12"/>
      <c r="T24" s="12"/>
      <c r="U24" s="54">
        <v>4.0884729999999996</v>
      </c>
      <c r="V24" s="54">
        <v>4.0884729999999996</v>
      </c>
      <c r="W24" s="54"/>
      <c r="X24" s="54"/>
      <c r="Y24" s="54"/>
      <c r="Z24" s="54">
        <v>1761.8672852290599</v>
      </c>
      <c r="AA24" s="12"/>
      <c r="AB24" s="12"/>
      <c r="AC24" s="54">
        <v>1759.5796618932141</v>
      </c>
      <c r="AD24" s="60">
        <v>409342238633.84802</v>
      </c>
      <c r="AE24" s="61"/>
      <c r="AF24" s="61"/>
      <c r="AG24" s="19"/>
      <c r="AH24" s="19"/>
      <c r="AI24" s="31">
        <f t="shared" ca="1" si="5"/>
        <v>5111656840.3636265</v>
      </c>
      <c r="AJ24" s="55">
        <v>1587100000</v>
      </c>
      <c r="AK24" s="31">
        <f t="shared" si="6"/>
        <v>2872467716.3690515</v>
      </c>
      <c r="AL24" s="19"/>
      <c r="AM24" s="19">
        <f t="shared" ca="1" si="0"/>
        <v>5.9148516417121183E-2</v>
      </c>
      <c r="AN24" s="19"/>
      <c r="AO24" s="55">
        <v>14886730000</v>
      </c>
      <c r="AP24" s="31">
        <f t="shared" si="1"/>
        <v>26943262130.491241</v>
      </c>
      <c r="AQ24" s="55">
        <v>10981290000</v>
      </c>
      <c r="AR24" s="31">
        <f t="shared" si="2"/>
        <v>17002399027.43178</v>
      </c>
      <c r="AS24" s="19"/>
      <c r="AT24" s="19"/>
      <c r="AU24" s="12"/>
      <c r="AV24" s="12"/>
      <c r="AW24" s="12"/>
      <c r="AX24" s="12"/>
      <c r="AY24" s="12"/>
      <c r="AZ24" s="12"/>
      <c r="BA24" s="12"/>
      <c r="BB24" s="60">
        <v>121660305559.67101</v>
      </c>
      <c r="BC24" s="60">
        <v>53408465230.4944</v>
      </c>
      <c r="BD24" s="19">
        <f t="shared" si="3"/>
        <v>-1.4777586731206338</v>
      </c>
      <c r="BE24" s="12"/>
      <c r="BF24" s="12"/>
      <c r="BG24" s="12"/>
      <c r="BH24" s="12"/>
      <c r="BI24" s="12"/>
      <c r="BJ24" s="12"/>
      <c r="BK24" s="12"/>
      <c r="BL24" s="12"/>
      <c r="BM24" s="12"/>
      <c r="BN24" s="31">
        <f t="shared" ca="1" si="8"/>
        <v>30917542000</v>
      </c>
      <c r="BO24" s="56" cm="1">
        <f t="array" aca="1" ref="BO24" ca="1">INDEX([1]Sheet1!$C$6:$CY$72,MATCH($A24,[1]Sheet1!$A$6:$A$72,0),MATCH(MID(CELL("filename",A23),FIND("]",CELL("filename",A23))+1,255) &amp; BO$1,[1]Sheet1!$C$1:$CY$1 &amp; [1]Sheet1!$C$3:$CY$3,0))</f>
        <v>4.8082269999999996</v>
      </c>
      <c r="BP24" s="55" cm="1">
        <f t="array" aca="1" ref="BP24" ca="1">INDEX([1]Sheet1!$C$6:$CY$72,MATCH($A24,[1]Sheet1!$A$6:$A$72,0),MATCH(MID(CELL("filename",B23),FIND("]",CELL("filename",B23))+1,255) &amp; BP$1,[1]Sheet1!$C$1:$CY$1 &amp; [1]Sheet1!$C$3:$CY$3,0))</f>
        <v>32016300000</v>
      </c>
      <c r="BQ24" s="55" cm="1">
        <f t="array" aca="1" ref="BQ24" ca="1">INDEX([1]Sheet1!$C$6:$CY$72,MATCH($A24,[1]Sheet1!$A$6:$A$72,0),MATCH(MID(CELL("filename",C23),FIND("]",CELL("filename",C23))+1,255) &amp; BQ$1,[1]Sheet1!$C$1:$CY$1 &amp; [1]Sheet1!$C$3:$CY$3,0))</f>
        <v>10549590000</v>
      </c>
      <c r="BR24" s="57"/>
      <c r="BS24" s="57"/>
      <c r="BT24" s="57"/>
      <c r="BU24" s="58"/>
      <c r="BV24" s="58"/>
      <c r="BW24" s="55" cm="1">
        <f t="array" aca="1" ref="BW24" ca="1">INDEX([1]Sheet1!$C$6:$CY$72,MATCH($A24,[1]Sheet1!$A$6:$A$72,0),MATCH(MID(CELL("filename",F23),FIND("]",CELL("filename",F23))+1,255) &amp; BW$1,[1]Sheet1!$C$1:$CY$1 &amp; [1]Sheet1!$C$3:$CY$3,0))</f>
        <v>9348890000</v>
      </c>
      <c r="BX24" s="55" cm="1">
        <f t="array" aca="1" ref="BX24" ca="1">INDEX([1]Sheet1!$C$6:$CY$72,MATCH($A24,[1]Sheet1!$A$6:$A$72,0),MATCH(MID(CELL("filename",G23),FIND("]",CELL("filename",G23))+1,255) &amp; BX$1,[1]Sheet1!$C$1:$CY$1 &amp; [1]Sheet1!$C$3:$CY$3,0))</f>
        <v>5780750000</v>
      </c>
      <c r="BY24" s="57"/>
      <c r="BZ24" s="57"/>
      <c r="CA24" s="58"/>
      <c r="CB24" s="58"/>
      <c r="CC24" s="55" cm="1">
        <f t="array" aca="1" ref="CC24" ca="1">INDEX([1]Sheet1!$C$6:$CY$72,MATCH($A24,[1]Sheet1!$A$6:$A$72,0),MATCH(MID(CELL("filename",J23),FIND("]",CELL("filename",J23))+1,255) &amp; CC$1,[1]Sheet1!$C$1:$CY$1 &amp; [1]Sheet1!$C$3:$CY$3,0))</f>
        <v>1098758000</v>
      </c>
      <c r="CD24" s="31">
        <f t="shared" ca="1" si="9"/>
        <v>5238312000</v>
      </c>
      <c r="CE24" s="55" cm="1">
        <f t="array" aca="1" ref="CE24" ca="1">INDEX([1]Sheet1!$C$6:$CY$72,MATCH($A24,[1]Sheet1!$A$6:$A$72,0),MATCH(MID(CELL("filename",L23),FIND("]",CELL("filename",L23))+1,255) &amp; CE$1,[1]Sheet1!$C$1:$CY$1 &amp; [1]Sheet1!$C$3:$CY$3,0))</f>
        <v>29843900000</v>
      </c>
      <c r="CF24" s="31">
        <f t="shared" ca="1" si="10"/>
        <v>28784158000</v>
      </c>
      <c r="CG24" s="55" cm="1">
        <f t="array" aca="1" ref="CG24" ca="1">INDEX([1]Sheet1!$C$6:$CY$72,MATCH($A24,[1]Sheet1!$A$6:$A$72,0),MATCH(MID(CELL("filename",N23),FIND("]",CELL("filename",N23))+1,255) &amp; CG$1,[1]Sheet1!$C$1:$CY$1 &amp; [1]Sheet1!$C$3:$CY$3,0))</f>
        <v>12729490000</v>
      </c>
      <c r="CH24" s="55" cm="1">
        <f t="array" aca="1" ref="CH24" ca="1">INDEX([1]Sheet1!$C$6:$CY$72,MATCH($A24,[1]Sheet1!$A$6:$A$72,0),MATCH(MID(CELL("filename",O23),FIND("]",CELL("filename",O23))+1,255) &amp; CH$1,[1]Sheet1!$C$1:$CY$1 &amp; [1]Sheet1!$C$3:$CY$3,0))</f>
        <v>2824300000</v>
      </c>
      <c r="CI24" s="55" cm="1">
        <f t="array" aca="1" ref="CI24" ca="1">INDEX([1]Sheet1!$C$6:$CY$72,MATCH($A24,[1]Sheet1!$A$6:$A$72,0),MATCH(MID(CELL("filename",CI11),FIND("]",CELL("filename",CI11))+1,255) &amp; CI$1,[1]Sheet1!$C$1:$CY$1 &amp; [1]Sheet1!$C$3:$CY$3,0))</f>
        <v>2035157000</v>
      </c>
      <c r="CJ24" s="55" cm="1">
        <f t="array" aca="1" ref="CJ24" ca="1">INDEX([1]Sheet1!$C$6:$CY$72,MATCH($A24,[1]Sheet1!$A$6:$A$72,0),MATCH(MID(CELL("filename",R23),FIND("]",CELL("filename",R23))+1,255) &amp; CJ$1,[1]Sheet1!$C$1:$CY$1 &amp; [1]Sheet1!$C$3:$CY$3,0))</f>
        <v>8652880000</v>
      </c>
      <c r="CK24" s="55" cm="1">
        <f t="array" aca="1" ref="CK24" ca="1">INDEX([1]Sheet1!$C$6:$CY$72,MATCH($A24,[1]Sheet1!$A$6:$A$72,0),MATCH(MID(CELL("filename",S23),FIND("]",CELL("filename",S23))+1,255) &amp; CK$1,[1]Sheet1!$C$1:$CY$1 &amp; [1]Sheet1!$C$3:$CY$3,0))</f>
        <v>1059742000</v>
      </c>
      <c r="CL24" s="31">
        <f t="shared" ca="1" si="11"/>
        <v>2542331000</v>
      </c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31">
        <f t="shared" ca="1" si="12"/>
        <v>8081982592.5393353</v>
      </c>
      <c r="DL24" s="56" cm="1">
        <f t="array" aca="1" ref="DL24" ca="1">INDEX([1]Sheet1!$C$6:$CY$72,MATCH($A24,[1]Sheet1!$A$6:$A$72,0),MATCH(MID(CELL("filename",AT23),FIND("]",CELL("filename",AT23))+1,255) &amp; DL$1,[1]Sheet1!$C$1:$CY$1 &amp; [1]Sheet1!$C$3:$CY$3,0))</f>
        <v>15.132400000000001</v>
      </c>
      <c r="DM24" s="57"/>
      <c r="DN24" s="57"/>
      <c r="DO24" s="12"/>
      <c r="DP24" s="12"/>
      <c r="DQ24" s="56">
        <v>0.78903400000000001</v>
      </c>
      <c r="DR24" s="56" cm="1">
        <f t="array" aca="1" ref="DR24" ca="1">INDEX([1]Sheet1!$C$6:$CY$72,MATCH($A24,[1]Sheet1!$A$6:$A$72,0),MATCH(MID(CELL("filename",AZ23),FIND("]",CELL("filename",AZ23))+1,255) &amp; DR$1,[1]Sheet1!$C$1:$CY$1 &amp; [1]Sheet1!$C$3:$CY$3,0))</f>
        <v>3520000000</v>
      </c>
      <c r="DS24" s="56" cm="1">
        <f t="array" aca="1" ref="DS24" ca="1">INDEX([1]Sheet1!$C$6:$CY$72,MATCH($A24,[1]Sheet1!$A$6:$A$72,0),MATCH(MID(CELL("filename",BA23),FIND("]",CELL("filename",BA23))+1,255) &amp; DS$1,[1]Sheet1!$C$1:$CY$1 &amp; [1]Sheet1!$C$3:$CY$3,0))</f>
        <v>11.531086999999999</v>
      </c>
      <c r="DT24" s="57"/>
      <c r="DU24" s="56" cm="1">
        <f t="array" aca="1" ref="DU24" ca="1">INDEX([1]Sheet1!$C$6:$CY$72,MATCH($A24,[1]Sheet1!$A$6:$A$72,0),MATCH(MID(CELL("filename",BC23),FIND("]",CELL("filename",BC23))+1,255) &amp; DU$1,[1]Sheet1!$C$1:$CY$1 &amp; [1]Sheet1!$C$3:$CY$3,0))</f>
        <v>15.8</v>
      </c>
      <c r="DV24" s="59">
        <v>0.5</v>
      </c>
      <c r="DW24" s="60"/>
      <c r="DX24" s="59">
        <v>1</v>
      </c>
      <c r="DY24" s="59">
        <v>0.5</v>
      </c>
      <c r="DZ24" s="56" cm="1">
        <f t="array" aca="1" ref="DZ24" ca="1">INDEX([1]Sheet1!$C$6:$CY$72,MATCH($A24,[1]Sheet1!$A$6:$A$72,0),MATCH(MID(CELL("filename",BH23),FIND("]",CELL("filename",BH23))+1,255) &amp; DZ$1,[1]Sheet1!$C$1:$CY$1 &amp; [1]Sheet1!$C$3:$CY$3,0))</f>
        <v>14.01</v>
      </c>
      <c r="EA24" s="59">
        <v>2</v>
      </c>
      <c r="EB24" s="54"/>
      <c r="EC24" s="54"/>
      <c r="ED24" s="54"/>
      <c r="EE24" s="17">
        <v>-5</v>
      </c>
      <c r="EF24" s="12"/>
      <c r="EG24" s="12"/>
      <c r="EH24" s="43">
        <v>0.75</v>
      </c>
      <c r="EI24" s="43">
        <v>0.05</v>
      </c>
      <c r="EJ24" s="43">
        <v>60</v>
      </c>
      <c r="EK24" s="54">
        <f t="shared" si="7"/>
        <v>13.59917369513917</v>
      </c>
      <c r="EL24" s="12"/>
      <c r="EM24" s="12"/>
      <c r="EN24" s="54">
        <v>0.55252144034752704</v>
      </c>
    </row>
    <row r="25" spans="1:144" x14ac:dyDescent="0.3">
      <c r="A25" s="49">
        <v>1985</v>
      </c>
      <c r="B25" s="60">
        <v>127101072531.3159</v>
      </c>
      <c r="C25" s="12"/>
      <c r="D25" s="12"/>
      <c r="E25" s="12"/>
      <c r="F25" s="12"/>
      <c r="G25" s="12"/>
      <c r="H25" s="54"/>
      <c r="I25" s="60">
        <v>3706354.4999999898</v>
      </c>
      <c r="J25" s="12"/>
      <c r="K25" s="31">
        <f t="shared" si="4"/>
        <v>3706354.4999999898</v>
      </c>
      <c r="L25" s="54">
        <v>68.894480660458498</v>
      </c>
      <c r="M25" s="12"/>
      <c r="N25" s="12"/>
      <c r="O25" s="54">
        <v>69.156672118982343</v>
      </c>
      <c r="P25" s="28"/>
      <c r="Q25" s="19"/>
      <c r="R25" s="54">
        <v>5</v>
      </c>
      <c r="S25" s="12"/>
      <c r="T25" s="12"/>
      <c r="U25" s="54">
        <v>3.9763000000000002</v>
      </c>
      <c r="V25" s="54">
        <v>3.9763000000000002</v>
      </c>
      <c r="W25" s="54"/>
      <c r="X25" s="54"/>
      <c r="Y25" s="54"/>
      <c r="Z25" s="54">
        <v>1755.8743507296499</v>
      </c>
      <c r="AA25" s="12"/>
      <c r="AB25" s="12"/>
      <c r="AC25" s="54">
        <v>1752.7186996604401</v>
      </c>
      <c r="AD25" s="60">
        <v>422191532788.24402</v>
      </c>
      <c r="AE25" s="61"/>
      <c r="AF25" s="61"/>
      <c r="AG25" s="19"/>
      <c r="AH25" s="19"/>
      <c r="AI25" s="31">
        <f t="shared" ca="1" si="5"/>
        <v>5557034262.8918819</v>
      </c>
      <c r="AJ25" s="55">
        <v>1789710000</v>
      </c>
      <c r="AK25" s="31">
        <f t="shared" si="6"/>
        <v>3058858201.5089736</v>
      </c>
      <c r="AL25" s="19"/>
      <c r="AM25" s="19">
        <f t="shared" ca="1" si="0"/>
        <v>5.9148516417121183E-2</v>
      </c>
      <c r="AN25" s="19"/>
      <c r="AO25" s="55">
        <v>16411390000</v>
      </c>
      <c r="AP25" s="31">
        <f t="shared" si="1"/>
        <v>28049301227.384521</v>
      </c>
      <c r="AQ25" s="55">
        <v>12112530000</v>
      </c>
      <c r="AR25" s="31">
        <f t="shared" si="2"/>
        <v>17643105653.821491</v>
      </c>
      <c r="AS25" s="19"/>
      <c r="AT25" s="19"/>
      <c r="AU25" s="12"/>
      <c r="AV25" s="12"/>
      <c r="AW25" s="12"/>
      <c r="AX25" s="12"/>
      <c r="AY25" s="12"/>
      <c r="AZ25" s="12"/>
      <c r="BA25" s="12"/>
      <c r="BB25" s="60">
        <v>125967146815.188</v>
      </c>
      <c r="BC25" s="60">
        <v>58188852550.507797</v>
      </c>
      <c r="BD25" s="19">
        <f t="shared" si="3"/>
        <v>-0.89214488402410297</v>
      </c>
      <c r="BE25" s="12"/>
      <c r="BF25" s="12"/>
      <c r="BG25" s="12"/>
      <c r="BH25" s="12"/>
      <c r="BI25" s="12"/>
      <c r="BJ25" s="12"/>
      <c r="BK25" s="12"/>
      <c r="BL25" s="12"/>
      <c r="BM25" s="12"/>
      <c r="BN25" s="31">
        <f t="shared" ca="1" si="8"/>
        <v>35355961000</v>
      </c>
      <c r="BO25" s="56" cm="1">
        <f t="array" aca="1" ref="BO25" ca="1">INDEX([1]Sheet1!$C$6:$CY$72,MATCH($A25,[1]Sheet1!$A$6:$A$72,0),MATCH(MID(CELL("filename",A24),FIND("]",CELL("filename",A24))+1,255) &amp; BO$1,[1]Sheet1!$C$1:$CY$1 &amp; [1]Sheet1!$C$3:$CY$3,0))</f>
        <v>5.0679809999999996</v>
      </c>
      <c r="BP25" s="55" cm="1">
        <f t="array" aca="1" ref="BP25" ca="1">INDEX([1]Sheet1!$C$6:$CY$72,MATCH($A25,[1]Sheet1!$A$6:$A$72,0),MATCH(MID(CELL("filename",B24),FIND("]",CELL("filename",B24))+1,255) &amp; BP$1,[1]Sheet1!$C$1:$CY$1 &amp; [1]Sheet1!$C$3:$CY$3,0))</f>
        <v>36587100000</v>
      </c>
      <c r="BQ25" s="55" cm="1">
        <f t="array" aca="1" ref="BQ25" ca="1">INDEX([1]Sheet1!$C$6:$CY$72,MATCH($A25,[1]Sheet1!$A$6:$A$72,0),MATCH(MID(CELL("filename",C24),FIND("]",CELL("filename",C24))+1,255) &amp; BQ$1,[1]Sheet1!$C$1:$CY$1 &amp; [1]Sheet1!$C$3:$CY$3,0))</f>
        <v>11980810000</v>
      </c>
      <c r="BR25" s="57"/>
      <c r="BS25" s="57"/>
      <c r="BT25" s="57"/>
      <c r="BU25" s="58"/>
      <c r="BV25" s="58"/>
      <c r="BW25" s="55" cm="1">
        <f t="array" aca="1" ref="BW25" ca="1">INDEX([1]Sheet1!$C$6:$CY$72,MATCH($A25,[1]Sheet1!$A$6:$A$72,0),MATCH(MID(CELL("filename",F24),FIND("]",CELL("filename",F24))+1,255) &amp; BW$1,[1]Sheet1!$C$1:$CY$1 &amp; [1]Sheet1!$C$3:$CY$3,0))</f>
        <v>10353220000</v>
      </c>
      <c r="BX25" s="55" cm="1">
        <f t="array" aca="1" ref="BX25" ca="1">INDEX([1]Sheet1!$C$6:$CY$72,MATCH($A25,[1]Sheet1!$A$6:$A$72,0),MATCH(MID(CELL("filename",G24),FIND("]",CELL("filename",G24))+1,255) &amp; BX$1,[1]Sheet1!$C$1:$CY$1 &amp; [1]Sheet1!$C$3:$CY$3,0))</f>
        <v>6970120000</v>
      </c>
      <c r="BY25" s="57"/>
      <c r="BZ25" s="57"/>
      <c r="CA25" s="58"/>
      <c r="CB25" s="58"/>
      <c r="CC25" s="55" cm="1">
        <f t="array" aca="1" ref="CC25" ca="1">INDEX([1]Sheet1!$C$6:$CY$72,MATCH($A25,[1]Sheet1!$A$6:$A$72,0),MATCH(MID(CELL("filename",J24),FIND("]",CELL("filename",J24))+1,255) &amp; CC$1,[1]Sheet1!$C$1:$CY$1 &amp; [1]Sheet1!$C$3:$CY$3,0))</f>
        <v>1231139000</v>
      </c>
      <c r="CD25" s="31">
        <f t="shared" ca="1" si="9"/>
        <v>6051811000</v>
      </c>
      <c r="CE25" s="55" cm="1">
        <f t="array" aca="1" ref="CE25" ca="1">INDEX([1]Sheet1!$C$6:$CY$72,MATCH($A25,[1]Sheet1!$A$6:$A$72,0),MATCH(MID(CELL("filename",L24),FIND("]",CELL("filename",L24))+1,255) &amp; CE$1,[1]Sheet1!$C$1:$CY$1 &amp; [1]Sheet1!$C$3:$CY$3,0))</f>
        <v>34126100000</v>
      </c>
      <c r="CF25" s="31">
        <f t="shared" ca="1" si="10"/>
        <v>32851896000</v>
      </c>
      <c r="CG25" s="55" cm="1">
        <f t="array" aca="1" ref="CG25" ca="1">INDEX([1]Sheet1!$C$6:$CY$72,MATCH($A25,[1]Sheet1!$A$6:$A$72,0),MATCH(MID(CELL("filename",N24),FIND("]",CELL("filename",N24))+1,255) &amp; CG$1,[1]Sheet1!$C$1:$CY$1 &amp; [1]Sheet1!$C$3:$CY$3,0))</f>
        <v>14516550000</v>
      </c>
      <c r="CH25" s="55" cm="1">
        <f t="array" aca="1" ref="CH25" ca="1">INDEX([1]Sheet1!$C$6:$CY$72,MATCH($A25,[1]Sheet1!$A$6:$A$72,0),MATCH(MID(CELL("filename",O24),FIND("]",CELL("filename",O24))+1,255) &amp; CH$1,[1]Sheet1!$C$1:$CY$1 &amp; [1]Sheet1!$C$3:$CY$3,0))</f>
        <v>3251370000</v>
      </c>
      <c r="CI25" s="55" cm="1">
        <f t="array" aca="1" ref="CI25" ca="1">INDEX([1]Sheet1!$C$6:$CY$72,MATCH($A25,[1]Sheet1!$A$6:$A$72,0),MATCH(MID(CELL("filename",CI12),FIND("]",CELL("filename",CI12))+1,255) &amp; CI$1,[1]Sheet1!$C$1:$CY$1 &amp; [1]Sheet1!$C$3:$CY$3,0))</f>
        <v>2179825000</v>
      </c>
      <c r="CJ25" s="55" cm="1">
        <f t="array" aca="1" ref="CJ25" ca="1">INDEX([1]Sheet1!$C$6:$CY$72,MATCH($A25,[1]Sheet1!$A$6:$A$72,0),MATCH(MID(CELL("filename",R24),FIND("]",CELL("filename",R24))+1,255) &amp; CJ$1,[1]Sheet1!$C$1:$CY$1 &amp; [1]Sheet1!$C$3:$CY$3,0))</f>
        <v>10030240000</v>
      </c>
      <c r="CK25" s="55" cm="1">
        <f t="array" aca="1" ref="CK25" ca="1">INDEX([1]Sheet1!$C$6:$CY$72,MATCH($A25,[1]Sheet1!$A$6:$A$72,0),MATCH(MID(CELL("filename",S24),FIND("]",CELL("filename",S24))+1,255) &amp; CK$1,[1]Sheet1!$C$1:$CY$1 &amp; [1]Sheet1!$C$3:$CY$3,0))</f>
        <v>1274204000</v>
      </c>
      <c r="CL25" s="31">
        <f t="shared" ca="1" si="11"/>
        <v>2873911000</v>
      </c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31">
        <f t="shared" ca="1" si="12"/>
        <v>9188019817.7251797</v>
      </c>
      <c r="DL25" s="56" cm="1">
        <f t="array" aca="1" ref="DL25" ca="1">INDEX([1]Sheet1!$C$6:$CY$72,MATCH($A25,[1]Sheet1!$A$6:$A$72,0),MATCH(MID(CELL("filename",AT24),FIND("]",CELL("filename",AT24))+1,255) &amp; DL$1,[1]Sheet1!$C$1:$CY$1 &amp; [1]Sheet1!$C$3:$CY$3,0))</f>
        <v>15.79</v>
      </c>
      <c r="DM25" s="57"/>
      <c r="DN25" s="57"/>
      <c r="DO25" s="12"/>
      <c r="DP25" s="12"/>
      <c r="DQ25" s="56">
        <v>0.76308799999999999</v>
      </c>
      <c r="DR25" s="56" cm="1">
        <f t="array" aca="1" ref="DR25" ca="1">INDEX([1]Sheet1!$C$6:$CY$72,MATCH($A25,[1]Sheet1!$A$6:$A$72,0),MATCH(MID(CELL("filename",AZ24),FIND("]",CELL("filename",AZ24))+1,255) &amp; DR$1,[1]Sheet1!$C$1:$CY$1 &amp; [1]Sheet1!$C$3:$CY$3,0))</f>
        <v>3430000000</v>
      </c>
      <c r="DS25" s="56" cm="1">
        <f t="array" aca="1" ref="DS25" ca="1">INDEX([1]Sheet1!$C$6:$CY$72,MATCH($A25,[1]Sheet1!$A$6:$A$72,0),MATCH(MID(CELL("filename",BA24),FIND("]",CELL("filename",BA24))+1,255) &amp; DS$1,[1]Sheet1!$C$1:$CY$1 &amp; [1]Sheet1!$C$3:$CY$3,0))</f>
        <v>12.447414</v>
      </c>
      <c r="DT25" s="57"/>
      <c r="DU25" s="56" cm="1">
        <f t="array" aca="1" ref="DU25" ca="1">INDEX([1]Sheet1!$C$6:$CY$72,MATCH($A25,[1]Sheet1!$A$6:$A$72,0),MATCH(MID(CELL("filename",BC24),FIND("]",CELL("filename",BC24))+1,255) &amp; DU$1,[1]Sheet1!$C$1:$CY$1 &amp; [1]Sheet1!$C$3:$CY$3,0))</f>
        <v>12.81</v>
      </c>
      <c r="DV25" s="59">
        <v>0.5</v>
      </c>
      <c r="DW25" s="60"/>
      <c r="DX25" s="59">
        <v>1</v>
      </c>
      <c r="DY25" s="59">
        <v>0.5</v>
      </c>
      <c r="DZ25" s="56" cm="1">
        <f t="array" aca="1" ref="DZ25" ca="1">INDEX([1]Sheet1!$C$6:$CY$72,MATCH($A25,[1]Sheet1!$A$6:$A$72,0),MATCH(MID(CELL("filename",BH24),FIND("]",CELL("filename",BH24))+1,255) &amp; DZ$1,[1]Sheet1!$C$1:$CY$1 &amp; [1]Sheet1!$C$3:$CY$3,0))</f>
        <v>12.7</v>
      </c>
      <c r="EA25" s="59">
        <v>2</v>
      </c>
      <c r="EB25" s="54"/>
      <c r="EC25" s="54"/>
      <c r="ED25" s="54"/>
      <c r="EE25" s="17">
        <v>-5</v>
      </c>
      <c r="EF25" s="12"/>
      <c r="EG25" s="12"/>
      <c r="EH25" s="43">
        <v>0.75</v>
      </c>
      <c r="EI25" s="43">
        <v>0.05</v>
      </c>
      <c r="EJ25" s="43">
        <v>60</v>
      </c>
      <c r="EK25" s="54">
        <f t="shared" si="7"/>
        <v>5.8946902700098445</v>
      </c>
      <c r="EL25" s="12"/>
      <c r="EM25" s="12"/>
      <c r="EN25" s="54">
        <v>0.58509086793141096</v>
      </c>
    </row>
    <row r="26" spans="1:144" x14ac:dyDescent="0.3">
      <c r="A26" s="49">
        <v>1986</v>
      </c>
      <c r="B26" s="60">
        <v>130526833063.70821</v>
      </c>
      <c r="C26" s="12"/>
      <c r="D26" s="12"/>
      <c r="E26" s="12"/>
      <c r="F26" s="12"/>
      <c r="G26" s="12"/>
      <c r="H26" s="54"/>
      <c r="I26" s="60">
        <v>3713384.9999999902</v>
      </c>
      <c r="J26" s="12"/>
      <c r="K26" s="31">
        <f t="shared" si="4"/>
        <v>3713384.9999999902</v>
      </c>
      <c r="L26" s="54">
        <v>68.717419396184113</v>
      </c>
      <c r="M26" s="12"/>
      <c r="N26" s="12"/>
      <c r="O26" s="54">
        <v>69.048612307025422</v>
      </c>
      <c r="P26" s="28"/>
      <c r="Q26" s="19"/>
      <c r="R26" s="54">
        <v>5.3</v>
      </c>
      <c r="S26" s="12"/>
      <c r="T26" s="12"/>
      <c r="U26" s="54">
        <v>4.0858549999999996</v>
      </c>
      <c r="V26" s="54">
        <v>4.0858549999999996</v>
      </c>
      <c r="W26" s="54"/>
      <c r="X26" s="54"/>
      <c r="Y26" s="54"/>
      <c r="Z26" s="54">
        <v>1739.29236499068</v>
      </c>
      <c r="AA26" s="12"/>
      <c r="AB26" s="12"/>
      <c r="AC26" s="54">
        <v>1747.4058835277251</v>
      </c>
      <c r="AD26" s="60">
        <v>434760339514.20496</v>
      </c>
      <c r="AE26" s="61"/>
      <c r="AF26" s="61"/>
      <c r="AG26" s="19"/>
      <c r="AH26" s="19"/>
      <c r="AI26" s="31">
        <f t="shared" ca="1" si="5"/>
        <v>5637740189.120513</v>
      </c>
      <c r="AJ26" s="55">
        <v>1861420000</v>
      </c>
      <c r="AK26" s="31">
        <f t="shared" si="6"/>
        <v>3221857595.9132581</v>
      </c>
      <c r="AL26" s="19"/>
      <c r="AM26" s="19">
        <f t="shared" ca="1" si="0"/>
        <v>5.9148516417121183E-2</v>
      </c>
      <c r="AN26" s="19"/>
      <c r="AO26" s="55">
        <v>16305050000.000002</v>
      </c>
      <c r="AP26" s="31">
        <f t="shared" si="1"/>
        <v>28221760373.395298</v>
      </c>
      <c r="AQ26" s="55">
        <v>12352960000</v>
      </c>
      <c r="AR26" s="31">
        <f t="shared" si="2"/>
        <v>18159387909.138069</v>
      </c>
      <c r="AS26" s="19"/>
      <c r="AT26" s="19"/>
      <c r="AU26" s="12"/>
      <c r="AV26" s="12"/>
      <c r="AW26" s="12"/>
      <c r="AX26" s="12"/>
      <c r="AY26" s="12"/>
      <c r="AZ26" s="12"/>
      <c r="BA26" s="12"/>
      <c r="BB26" s="60">
        <v>129437666998.90901</v>
      </c>
      <c r="BC26" s="60">
        <v>62632564734.294594</v>
      </c>
      <c r="BD26" s="19">
        <f t="shared" si="3"/>
        <v>-0.83443843632334869</v>
      </c>
      <c r="BE26" s="12"/>
      <c r="BF26" s="12"/>
      <c r="BG26" s="12"/>
      <c r="BH26" s="12"/>
      <c r="BI26" s="12"/>
      <c r="BJ26" s="12"/>
      <c r="BK26" s="12"/>
      <c r="BL26" s="12"/>
      <c r="BM26" s="12"/>
      <c r="BN26" s="31">
        <f t="shared" ca="1" si="8"/>
        <v>36715007000</v>
      </c>
      <c r="BO26" s="56" cm="1">
        <f t="array" aca="1" ref="BO26" ca="1">INDEX([1]Sheet1!$C$6:$CY$72,MATCH($A26,[1]Sheet1!$A$6:$A$72,0),MATCH(MID(CELL("filename",A25),FIND("]",CELL("filename",A25))+1,255) &amp; BO$1,[1]Sheet1!$C$1:$CY$1 &amp; [1]Sheet1!$C$3:$CY$3,0))</f>
        <v>5.4620150000000001</v>
      </c>
      <c r="BP26" s="55" cm="1">
        <f t="array" aca="1" ref="BP26" ca="1">INDEX([1]Sheet1!$C$6:$CY$72,MATCH($A26,[1]Sheet1!$A$6:$A$72,0),MATCH(MID(CELL("filename",B25),FIND("]",CELL("filename",B25))+1,255) &amp; BP$1,[1]Sheet1!$C$1:$CY$1 &amp; [1]Sheet1!$C$3:$CY$3,0))</f>
        <v>37986600000</v>
      </c>
      <c r="BQ26" s="55" cm="1">
        <f t="array" aca="1" ref="BQ26" ca="1">INDEX([1]Sheet1!$C$6:$CY$72,MATCH($A26,[1]Sheet1!$A$6:$A$72,0),MATCH(MID(CELL("filename",C25),FIND("]",CELL("filename",C25))+1,255) &amp; BQ$1,[1]Sheet1!$C$1:$CY$1 &amp; [1]Sheet1!$C$3:$CY$3,0))</f>
        <v>12787570000</v>
      </c>
      <c r="BR26" s="57"/>
      <c r="BS26" s="57"/>
      <c r="BT26" s="57"/>
      <c r="BU26" s="58"/>
      <c r="BV26" s="58"/>
      <c r="BW26" s="55" cm="1">
        <f t="array" aca="1" ref="BW26" ca="1">INDEX([1]Sheet1!$C$6:$CY$72,MATCH($A26,[1]Sheet1!$A$6:$A$72,0),MATCH(MID(CELL("filename",F25),FIND("]",CELL("filename",F25))+1,255) &amp; BW$1,[1]Sheet1!$C$1:$CY$1 &amp; [1]Sheet1!$C$3:$CY$3,0))</f>
        <v>10743470000</v>
      </c>
      <c r="BX26" s="55" cm="1">
        <f t="array" aca="1" ref="BX26" ca="1">INDEX([1]Sheet1!$C$6:$CY$72,MATCH($A26,[1]Sheet1!$A$6:$A$72,0),MATCH(MID(CELL("filename",G25),FIND("]",CELL("filename",G25))+1,255) &amp; BX$1,[1]Sheet1!$C$1:$CY$1 &amp; [1]Sheet1!$C$3:$CY$3,0))</f>
        <v>7015850000</v>
      </c>
      <c r="BY26" s="57"/>
      <c r="BZ26" s="57"/>
      <c r="CA26" s="58"/>
      <c r="CB26" s="58"/>
      <c r="CC26" s="55" cm="1">
        <f t="array" aca="1" ref="CC26" ca="1">INDEX([1]Sheet1!$C$6:$CY$72,MATCH($A26,[1]Sheet1!$A$6:$A$72,0),MATCH(MID(CELL("filename",J25),FIND("]",CELL("filename",J25))+1,255) &amp; CC$1,[1]Sheet1!$C$1:$CY$1 &amp; [1]Sheet1!$C$3:$CY$3,0))</f>
        <v>1271593000</v>
      </c>
      <c r="CD26" s="31">
        <f t="shared" ca="1" si="9"/>
        <v>6168117000</v>
      </c>
      <c r="CE26" s="55" cm="1">
        <f t="array" aca="1" ref="CE26" ca="1">INDEX([1]Sheet1!$C$6:$CY$72,MATCH($A26,[1]Sheet1!$A$6:$A$72,0),MATCH(MID(CELL("filename",L25),FIND("]",CELL("filename",L25))+1,255) &amp; CE$1,[1]Sheet1!$C$1:$CY$1 &amp; [1]Sheet1!$C$3:$CY$3,0))</f>
        <v>35119800000</v>
      </c>
      <c r="CF26" s="31">
        <f t="shared" ca="1" si="10"/>
        <v>33901936000</v>
      </c>
      <c r="CG26" s="55" cm="1">
        <f t="array" aca="1" ref="CG26" ca="1">INDEX([1]Sheet1!$C$6:$CY$72,MATCH($A26,[1]Sheet1!$A$6:$A$72,0),MATCH(MID(CELL("filename",N25),FIND("]",CELL("filename",N25))+1,255) &amp; CG$1,[1]Sheet1!$C$1:$CY$1 &amp; [1]Sheet1!$C$3:$CY$3,0))</f>
        <v>14903310000</v>
      </c>
      <c r="CH26" s="55" cm="1">
        <f t="array" aca="1" ref="CH26" ca="1">INDEX([1]Sheet1!$C$6:$CY$72,MATCH($A26,[1]Sheet1!$A$6:$A$72,0),MATCH(MID(CELL("filename",O25),FIND("]",CELL("filename",O25))+1,255) &amp; CH$1,[1]Sheet1!$C$1:$CY$1 &amp; [1]Sheet1!$C$3:$CY$3,0))</f>
        <v>3257190000</v>
      </c>
      <c r="CI26" s="55" cm="1">
        <f t="array" aca="1" ref="CI26" ca="1">INDEX([1]Sheet1!$C$6:$CY$72,MATCH($A26,[1]Sheet1!$A$6:$A$72,0),MATCH(MID(CELL("filename",CI13),FIND("]",CELL("filename",CI13))+1,255) &amp; CI$1,[1]Sheet1!$C$1:$CY$1 &amp; [1]Sheet1!$C$3:$CY$3,0))</f>
        <v>2213646000</v>
      </c>
      <c r="CJ26" s="55" cm="1">
        <f t="array" aca="1" ref="CJ26" ca="1">INDEX([1]Sheet1!$C$6:$CY$72,MATCH($A26,[1]Sheet1!$A$6:$A$72,0),MATCH(MID(CELL("filename",R25),FIND("]",CELL("filename",R25))+1,255) &amp; CJ$1,[1]Sheet1!$C$1:$CY$1 &amp; [1]Sheet1!$C$3:$CY$3,0))</f>
        <v>10443780000</v>
      </c>
      <c r="CK26" s="55" cm="1">
        <f t="array" aca="1" ref="CK26" ca="1">INDEX([1]Sheet1!$C$6:$CY$72,MATCH($A26,[1]Sheet1!$A$6:$A$72,0),MATCH(MID(CELL("filename",S25),FIND("]",CELL("filename",S25))+1,255) &amp; CK$1,[1]Sheet1!$C$1:$CY$1 &amp; [1]Sheet1!$C$3:$CY$3,0))</f>
        <v>1217864000</v>
      </c>
      <c r="CL26" s="31">
        <f t="shared" ca="1" si="11"/>
        <v>3084010000</v>
      </c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31">
        <f t="shared" ca="1" si="12"/>
        <v>10272993267.719</v>
      </c>
      <c r="DL26" s="56" cm="1">
        <f t="array" aca="1" ref="DL26" ca="1">INDEX([1]Sheet1!$C$6:$CY$72,MATCH($A26,[1]Sheet1!$A$6:$A$72,0),MATCH(MID(CELL("filename",AT25),FIND("]",CELL("filename",AT25))+1,255) &amp; DL$1,[1]Sheet1!$C$1:$CY$1 &amp; [1]Sheet1!$C$3:$CY$3,0))</f>
        <v>16.402000000000001</v>
      </c>
      <c r="DM26" s="57"/>
      <c r="DN26" s="57"/>
      <c r="DO26" s="12"/>
      <c r="DP26" s="12"/>
      <c r="DQ26" s="56">
        <v>0.98416700000000001</v>
      </c>
      <c r="DR26" s="56" cm="1">
        <f t="array" aca="1" ref="DR26" ca="1">INDEX([1]Sheet1!$C$6:$CY$72,MATCH($A26,[1]Sheet1!$A$6:$A$72,0),MATCH(MID(CELL("filename",AZ25),FIND("]",CELL("filename",AZ25))+1,255) &amp; DR$1,[1]Sheet1!$C$1:$CY$1 &amp; [1]Sheet1!$C$3:$CY$3,0))</f>
        <v>3430000000</v>
      </c>
      <c r="DS26" s="56" cm="1">
        <f t="array" aca="1" ref="DS26" ca="1">INDEX([1]Sheet1!$C$6:$CY$72,MATCH($A26,[1]Sheet1!$A$6:$A$72,0),MATCH(MID(CELL("filename",BA25),FIND("]",CELL("filename",BA25))+1,255) &amp; DS$1,[1]Sheet1!$C$1:$CY$1 &amp; [1]Sheet1!$C$3:$CY$3,0))</f>
        <v>11.101437000000001</v>
      </c>
      <c r="DT26" s="57"/>
      <c r="DU26" s="56" cm="1">
        <f t="array" aca="1" ref="DU26" ca="1">INDEX([1]Sheet1!$C$6:$CY$72,MATCH($A26,[1]Sheet1!$A$6:$A$72,0),MATCH(MID(CELL("filename",BC25),FIND("]",CELL("filename",BC25))+1,255) &amp; DU$1,[1]Sheet1!$C$1:$CY$1 &amp; [1]Sheet1!$C$3:$CY$3,0))</f>
        <v>11.67</v>
      </c>
      <c r="DV26" s="59">
        <v>0.5</v>
      </c>
      <c r="DW26" s="60"/>
      <c r="DX26" s="59">
        <v>1</v>
      </c>
      <c r="DY26" s="59">
        <v>0.5</v>
      </c>
      <c r="DZ26" s="56" cm="1">
        <f t="array" aca="1" ref="DZ26" ca="1">INDEX([1]Sheet1!$C$6:$CY$72,MATCH($A26,[1]Sheet1!$A$6:$A$72,0),MATCH(MID(CELL("filename",BH25),FIND("]",CELL("filename",BH25))+1,255) &amp; DZ$1,[1]Sheet1!$C$1:$CY$1 &amp; [1]Sheet1!$C$3:$CY$3,0))</f>
        <v>11.66</v>
      </c>
      <c r="EA26" s="59">
        <v>2</v>
      </c>
      <c r="EB26" s="54"/>
      <c r="EC26" s="54"/>
      <c r="ED26" s="54"/>
      <c r="EE26" s="17">
        <v>-5</v>
      </c>
      <c r="EF26" s="12"/>
      <c r="EG26" s="12"/>
      <c r="EH26" s="43">
        <v>0.75</v>
      </c>
      <c r="EI26" s="43">
        <v>0.05</v>
      </c>
      <c r="EJ26" s="43">
        <v>60</v>
      </c>
      <c r="EK26" s="54">
        <f t="shared" si="7"/>
        <v>-1.255090710082793</v>
      </c>
      <c r="EL26" s="12"/>
      <c r="EM26" s="12"/>
      <c r="EN26" s="54">
        <v>0.57774744680246104</v>
      </c>
    </row>
    <row r="27" spans="1:144" x14ac:dyDescent="0.3">
      <c r="A27" s="49">
        <v>1987</v>
      </c>
      <c r="B27" s="60">
        <v>133859548716.24651</v>
      </c>
      <c r="C27" s="12"/>
      <c r="D27" s="12"/>
      <c r="E27" s="12"/>
      <c r="F27" s="12"/>
      <c r="G27" s="12"/>
      <c r="H27" s="54"/>
      <c r="I27" s="60">
        <v>3717600</v>
      </c>
      <c r="J27" s="12"/>
      <c r="K27" s="31">
        <f t="shared" si="4"/>
        <v>3717600</v>
      </c>
      <c r="L27" s="54">
        <v>69.035301316023791</v>
      </c>
      <c r="M27" s="12"/>
      <c r="N27" s="12"/>
      <c r="O27" s="54">
        <v>68.854206258167125</v>
      </c>
      <c r="P27" s="28"/>
      <c r="Q27" s="19"/>
      <c r="R27" s="54">
        <v>4.9000000000000004</v>
      </c>
      <c r="S27" s="12"/>
      <c r="T27" s="12"/>
      <c r="U27" s="54">
        <v>4.3081630000000004</v>
      </c>
      <c r="V27" s="54">
        <v>4.3081630000000004</v>
      </c>
      <c r="W27" s="54"/>
      <c r="X27" s="54"/>
      <c r="Y27" s="54"/>
      <c r="Z27" s="54">
        <v>1746.2613184741999</v>
      </c>
      <c r="AA27" s="12"/>
      <c r="AB27" s="12"/>
      <c r="AC27" s="54">
        <v>1743.200129853436</v>
      </c>
      <c r="AD27" s="60">
        <v>448228092260.70801</v>
      </c>
      <c r="AE27" s="61"/>
      <c r="AF27" s="61"/>
      <c r="AG27" s="19"/>
      <c r="AH27" s="19"/>
      <c r="AI27" s="31">
        <f t="shared" ca="1" si="5"/>
        <v>6275268256.4656935</v>
      </c>
      <c r="AJ27" s="55">
        <v>2062440000</v>
      </c>
      <c r="AK27" s="31">
        <f t="shared" si="6"/>
        <v>3481413686.0911741</v>
      </c>
      <c r="AL27" s="19"/>
      <c r="AM27" s="19">
        <f t="shared" ca="1" si="0"/>
        <v>5.9148516417121183E-2</v>
      </c>
      <c r="AN27" s="19"/>
      <c r="AO27" s="55">
        <v>17679260000</v>
      </c>
      <c r="AP27" s="31">
        <f t="shared" si="1"/>
        <v>29842719169.510021</v>
      </c>
      <c r="AQ27" s="55">
        <v>13401770000</v>
      </c>
      <c r="AR27" s="31">
        <f t="shared" si="2"/>
        <v>19140871323.82238</v>
      </c>
      <c r="AS27" s="19"/>
      <c r="AT27" s="19"/>
      <c r="AU27" s="12"/>
      <c r="AV27" s="12"/>
      <c r="AW27" s="12"/>
      <c r="AX27" s="12"/>
      <c r="AY27" s="12"/>
      <c r="AZ27" s="12"/>
      <c r="BA27" s="12"/>
      <c r="BB27" s="60">
        <v>134046984784.19899</v>
      </c>
      <c r="BC27" s="60">
        <v>67650722625.292999</v>
      </c>
      <c r="BD27" s="19">
        <f t="shared" si="3"/>
        <v>0.14002442840279428</v>
      </c>
      <c r="BE27" s="12"/>
      <c r="BF27" s="12"/>
      <c r="BG27" s="12"/>
      <c r="BH27" s="12"/>
      <c r="BI27" s="12"/>
      <c r="BJ27" s="12"/>
      <c r="BK27" s="12"/>
      <c r="BL27" s="12"/>
      <c r="BM27" s="12"/>
      <c r="BN27" s="31">
        <f t="shared" ca="1" si="8"/>
        <v>37861146000</v>
      </c>
      <c r="BO27" s="56" cm="1">
        <f t="array" aca="1" ref="BO27" ca="1">INDEX([1]Sheet1!$C$6:$CY$72,MATCH($A27,[1]Sheet1!$A$6:$A$72,0),MATCH(MID(CELL("filename",A26),FIND("]",CELL("filename",A26))+1,255) &amp; BO$1,[1]Sheet1!$C$1:$CY$1 &amp; [1]Sheet1!$C$3:$CY$3,0))</f>
        <v>3.2268690000000002</v>
      </c>
      <c r="BP27" s="55" cm="1">
        <f t="array" aca="1" ref="BP27" ca="1">INDEX([1]Sheet1!$C$6:$CY$72,MATCH($A27,[1]Sheet1!$A$6:$A$72,0),MATCH(MID(CELL("filename",B26),FIND("]",CELL("filename",B26))+1,255) &amp; BP$1,[1]Sheet1!$C$1:$CY$1 &amp; [1]Sheet1!$C$3:$CY$3,0))</f>
        <v>39227500000</v>
      </c>
      <c r="BQ27" s="55" cm="1">
        <f t="array" aca="1" ref="BQ27" ca="1">INDEX([1]Sheet1!$C$6:$CY$72,MATCH($A27,[1]Sheet1!$A$6:$A$72,0),MATCH(MID(CELL("filename",C26),FIND("]",CELL("filename",C26))+1,255) &amp; BQ$1,[1]Sheet1!$C$1:$CY$1 &amp; [1]Sheet1!$C$3:$CY$3,0))</f>
        <v>12222060000</v>
      </c>
      <c r="BR27" s="57"/>
      <c r="BS27" s="57"/>
      <c r="BT27" s="57"/>
      <c r="BU27" s="58"/>
      <c r="BV27" s="58"/>
      <c r="BW27" s="55" cm="1">
        <f t="array" aca="1" ref="BW27" ca="1">INDEX([1]Sheet1!$C$6:$CY$72,MATCH($A27,[1]Sheet1!$A$6:$A$72,0),MATCH(MID(CELL("filename",F26),FIND("]",CELL("filename",F26))+1,255) &amp; BW$1,[1]Sheet1!$C$1:$CY$1 &amp; [1]Sheet1!$C$3:$CY$3,0))</f>
        <v>11572930000</v>
      </c>
      <c r="BX27" s="55" cm="1">
        <f t="array" aca="1" ref="BX27" ca="1">INDEX([1]Sheet1!$C$6:$CY$72,MATCH($A27,[1]Sheet1!$A$6:$A$72,0),MATCH(MID(CELL("filename",G26),FIND("]",CELL("filename",G26))+1,255) &amp; BX$1,[1]Sheet1!$C$1:$CY$1 &amp; [1]Sheet1!$C$3:$CY$3,0))</f>
        <v>7465650000</v>
      </c>
      <c r="BY27" s="57"/>
      <c r="BZ27" s="57"/>
      <c r="CA27" s="58"/>
      <c r="CB27" s="58"/>
      <c r="CC27" s="55" cm="1">
        <f t="array" aca="1" ref="CC27" ca="1">INDEX([1]Sheet1!$C$6:$CY$72,MATCH($A27,[1]Sheet1!$A$6:$A$72,0),MATCH(MID(CELL("filename",J26),FIND("]",CELL("filename",J26))+1,255) &amp; CC$1,[1]Sheet1!$C$1:$CY$1 &amp; [1]Sheet1!$C$3:$CY$3,0))</f>
        <v>1366354000</v>
      </c>
      <c r="CD27" s="31">
        <f t="shared" ca="1" si="9"/>
        <v>6600506000</v>
      </c>
      <c r="CE27" s="55" cm="1">
        <f t="array" aca="1" ref="CE27" ca="1">INDEX([1]Sheet1!$C$6:$CY$72,MATCH($A27,[1]Sheet1!$A$6:$A$72,0),MATCH(MID(CELL("filename",L26),FIND("]",CELL("filename",L26))+1,255) &amp; CE$1,[1]Sheet1!$C$1:$CY$1 &amp; [1]Sheet1!$C$3:$CY$3,0))</f>
        <v>37933900000</v>
      </c>
      <c r="CF27" s="31">
        <f t="shared" ca="1" si="10"/>
        <v>36664975000</v>
      </c>
      <c r="CG27" s="55" cm="1">
        <f t="array" aca="1" ref="CG27" ca="1">INDEX([1]Sheet1!$C$6:$CY$72,MATCH($A27,[1]Sheet1!$A$6:$A$72,0),MATCH(MID(CELL("filename",N26),FIND("]",CELL("filename",N26))+1,255) &amp; CG$1,[1]Sheet1!$C$1:$CY$1 &amp; [1]Sheet1!$C$3:$CY$3,0))</f>
        <v>16126270000.000002</v>
      </c>
      <c r="CH27" s="55" cm="1">
        <f t="array" aca="1" ref="CH27" ca="1">INDEX([1]Sheet1!$C$6:$CY$72,MATCH($A27,[1]Sheet1!$A$6:$A$72,0),MATCH(MID(CELL("filename",O26),FIND("]",CELL("filename",O26))+1,255) &amp; CH$1,[1]Sheet1!$C$1:$CY$1 &amp; [1]Sheet1!$C$3:$CY$3,0))</f>
        <v>3717560000</v>
      </c>
      <c r="CI27" s="55" cm="1">
        <f t="array" aca="1" ref="CI27" ca="1">INDEX([1]Sheet1!$C$6:$CY$72,MATCH($A27,[1]Sheet1!$A$6:$A$72,0),MATCH(MID(CELL("filename",CI14),FIND("]",CELL("filename",CI14))+1,255) &amp; CI$1,[1]Sheet1!$C$1:$CY$1 &amp; [1]Sheet1!$C$3:$CY$3,0))</f>
        <v>2264345000</v>
      </c>
      <c r="CJ27" s="55" cm="1">
        <f t="array" aca="1" ref="CJ27" ca="1">INDEX([1]Sheet1!$C$6:$CY$72,MATCH($A27,[1]Sheet1!$A$6:$A$72,0),MATCH(MID(CELL("filename",R26),FIND("]",CELL("filename",R26))+1,255) &amp; CJ$1,[1]Sheet1!$C$1:$CY$1 &amp; [1]Sheet1!$C$3:$CY$3,0))</f>
        <v>11263030000</v>
      </c>
      <c r="CK27" s="55" cm="1">
        <f t="array" aca="1" ref="CK27" ca="1">INDEX([1]Sheet1!$C$6:$CY$72,MATCH($A27,[1]Sheet1!$A$6:$A$72,0),MATCH(MID(CELL("filename",S26),FIND("]",CELL("filename",S26))+1,255) &amp; CK$1,[1]Sheet1!$C$1:$CY$1 &amp; [1]Sheet1!$C$3:$CY$3,0))</f>
        <v>1268925000</v>
      </c>
      <c r="CL27" s="31">
        <f t="shared" ca="1" si="11"/>
        <v>3293770000</v>
      </c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31">
        <f t="shared" ca="1" si="12"/>
        <v>11918974915.014622</v>
      </c>
      <c r="DL27" s="56" cm="1">
        <f t="array" aca="1" ref="DL27" ca="1">INDEX([1]Sheet1!$C$6:$CY$72,MATCH($A27,[1]Sheet1!$A$6:$A$72,0),MATCH(MID(CELL("filename",AT26),FIND("]",CELL("filename",AT26))+1,255) &amp; DL$1,[1]Sheet1!$C$1:$CY$1 &amp; [1]Sheet1!$C$3:$CY$3,0))</f>
        <v>17.618400000000001</v>
      </c>
      <c r="DM27" s="57"/>
      <c r="DN27" s="57"/>
      <c r="DO27" s="12"/>
      <c r="DP27" s="12"/>
      <c r="DQ27" s="56">
        <v>1.1544399999999999</v>
      </c>
      <c r="DR27" s="56" cm="1">
        <f t="array" aca="1" ref="DR27" ca="1">INDEX([1]Sheet1!$C$6:$CY$72,MATCH($A27,[1]Sheet1!$A$6:$A$72,0),MATCH(MID(CELL("filename",AZ26),FIND("]",CELL("filename",AZ26))+1,255) &amp; DR$1,[1]Sheet1!$C$1:$CY$1 &amp; [1]Sheet1!$C$3:$CY$3,0))</f>
        <v>3170000000</v>
      </c>
      <c r="DS27" s="56" cm="1">
        <f t="array" aca="1" ref="DS27" ca="1">INDEX([1]Sheet1!$C$6:$CY$72,MATCH($A27,[1]Sheet1!$A$6:$A$72,0),MATCH(MID(CELL("filename",BA26),FIND("]",CELL("filename",BA26))+1,255) &amp; DS$1,[1]Sheet1!$C$1:$CY$1 &amp; [1]Sheet1!$C$3:$CY$3,0))</f>
        <v>10.522729999999999</v>
      </c>
      <c r="DT27" s="57"/>
      <c r="DU27" s="56" cm="1">
        <f t="array" aca="1" ref="DU27" ca="1">INDEX([1]Sheet1!$C$6:$CY$72,MATCH($A27,[1]Sheet1!$A$6:$A$72,0),MATCH(MID(CELL("filename",BC26),FIND("]",CELL("filename",BC26))+1,255) &amp; DU$1,[1]Sheet1!$C$1:$CY$1 &amp; [1]Sheet1!$C$3:$CY$3,0))</f>
        <v>10.029999999999999</v>
      </c>
      <c r="DV27" s="59">
        <v>0.5</v>
      </c>
      <c r="DW27" s="60"/>
      <c r="DX27" s="59">
        <v>1</v>
      </c>
      <c r="DY27" s="59">
        <v>0.5</v>
      </c>
      <c r="DZ27" s="56" cm="1">
        <f t="array" aca="1" ref="DZ27" ca="1">INDEX([1]Sheet1!$C$6:$CY$72,MATCH($A27,[1]Sheet1!$A$6:$A$72,0),MATCH(MID(CELL("filename",BH26),FIND("]",CELL("filename",BH26))+1,255) &amp; DZ$1,[1]Sheet1!$C$1:$CY$1 &amp; [1]Sheet1!$C$3:$CY$3,0))</f>
        <v>10.41</v>
      </c>
      <c r="EA27" s="59">
        <v>2</v>
      </c>
      <c r="EB27" s="54"/>
      <c r="EC27" s="54"/>
      <c r="ED27" s="54"/>
      <c r="EE27" s="17">
        <v>-5</v>
      </c>
      <c r="EF27" s="12"/>
      <c r="EG27" s="12"/>
      <c r="EH27" s="43">
        <v>0.75</v>
      </c>
      <c r="EI27" s="43">
        <v>0.05</v>
      </c>
      <c r="EJ27" s="43">
        <v>60</v>
      </c>
      <c r="EK27" s="54">
        <f t="shared" si="7"/>
        <v>2.5386642858032138</v>
      </c>
      <c r="EL27" s="12"/>
      <c r="EM27" s="12"/>
      <c r="EN27" s="54">
        <v>0.59241451489657504</v>
      </c>
    </row>
    <row r="28" spans="1:144" x14ac:dyDescent="0.3">
      <c r="A28" s="49">
        <v>1988</v>
      </c>
      <c r="B28" s="60">
        <v>137070096580.09679</v>
      </c>
      <c r="C28" s="12"/>
      <c r="D28" s="12"/>
      <c r="E28" s="12"/>
      <c r="F28" s="12"/>
      <c r="G28" s="12"/>
      <c r="H28" s="54"/>
      <c r="I28" s="60">
        <v>3720292.5</v>
      </c>
      <c r="J28" s="12"/>
      <c r="K28" s="31">
        <f t="shared" si="4"/>
        <v>3720292.5</v>
      </c>
      <c r="L28" s="54">
        <v>68.777527112804009</v>
      </c>
      <c r="M28" s="12"/>
      <c r="N28" s="12"/>
      <c r="O28" s="54">
        <v>68.516266777496725</v>
      </c>
      <c r="P28" s="28"/>
      <c r="Q28" s="19"/>
      <c r="R28" s="54">
        <v>4.3</v>
      </c>
      <c r="S28" s="12"/>
      <c r="T28" s="12"/>
      <c r="U28" s="54">
        <v>4.7862330000000002</v>
      </c>
      <c r="V28" s="54">
        <v>4.7862330000000002</v>
      </c>
      <c r="W28" s="54"/>
      <c r="X28" s="54"/>
      <c r="Y28" s="54"/>
      <c r="Z28" s="54">
        <v>1749.90811450974</v>
      </c>
      <c r="AA28" s="12"/>
      <c r="AB28" s="12"/>
      <c r="AC28" s="54">
        <v>1738.84900314224</v>
      </c>
      <c r="AD28" s="60">
        <v>464506435710.539</v>
      </c>
      <c r="AE28" s="61"/>
      <c r="AF28" s="61"/>
      <c r="AG28" s="19"/>
      <c r="AH28" s="19"/>
      <c r="AI28" s="31">
        <f t="shared" ca="1" si="5"/>
        <v>6564441093.665452</v>
      </c>
      <c r="AJ28" s="55">
        <v>2384970000</v>
      </c>
      <c r="AK28" s="31">
        <f t="shared" si="6"/>
        <v>3649365061.364944</v>
      </c>
      <c r="AL28" s="19"/>
      <c r="AM28" s="19">
        <f t="shared" ca="1" si="0"/>
        <v>5.9148516417121183E-2</v>
      </c>
      <c r="AN28" s="19"/>
      <c r="AO28" s="55">
        <v>21707670000</v>
      </c>
      <c r="AP28" s="31">
        <f t="shared" si="1"/>
        <v>33216020520.861877</v>
      </c>
      <c r="AQ28" s="55">
        <v>15401880000</v>
      </c>
      <c r="AR28" s="31">
        <f t="shared" si="2"/>
        <v>19917842388.345325</v>
      </c>
      <c r="AS28" s="19"/>
      <c r="AT28" s="19"/>
      <c r="AU28" s="12"/>
      <c r="AV28" s="12"/>
      <c r="AW28" s="12"/>
      <c r="AX28" s="12"/>
      <c r="AY28" s="12"/>
      <c r="AZ28" s="12"/>
      <c r="BA28" s="12"/>
      <c r="BB28" s="60">
        <v>141059133669.16702</v>
      </c>
      <c r="BC28" s="60">
        <v>76649039990.258606</v>
      </c>
      <c r="BD28" s="19">
        <f t="shared" si="3"/>
        <v>2.9102168807032585</v>
      </c>
      <c r="BE28" s="12"/>
      <c r="BF28" s="12"/>
      <c r="BG28" s="12"/>
      <c r="BH28" s="12"/>
      <c r="BI28" s="12"/>
      <c r="BJ28" s="12"/>
      <c r="BK28" s="12"/>
      <c r="BL28" s="12"/>
      <c r="BM28" s="12"/>
      <c r="BN28" s="31">
        <f t="shared" ca="1" si="8"/>
        <v>46831027000</v>
      </c>
      <c r="BO28" s="56" cm="1">
        <f t="array" aca="1" ref="BO28" ca="1">INDEX([1]Sheet1!$C$6:$CY$72,MATCH($A28,[1]Sheet1!$A$6:$A$72,0),MATCH(MID(CELL("filename",A27),FIND("]",CELL("filename",A27))+1,255) &amp; BO$1,[1]Sheet1!$C$1:$CY$1 &amp; [1]Sheet1!$C$3:$CY$3,0))</f>
        <v>6.6550079999999996</v>
      </c>
      <c r="BP28" s="55" cm="1">
        <f t="array" aca="1" ref="BP28" ca="1">INDEX([1]Sheet1!$C$6:$CY$72,MATCH($A28,[1]Sheet1!$A$6:$A$72,0),MATCH(MID(CELL("filename",B27),FIND("]",CELL("filename",B27))+1,255) &amp; BP$1,[1]Sheet1!$C$1:$CY$1 &amp; [1]Sheet1!$C$3:$CY$3,0))</f>
        <v>47529800000</v>
      </c>
      <c r="BQ28" s="55" cm="1">
        <f t="array" aca="1" ref="BQ28" ca="1">INDEX([1]Sheet1!$C$6:$CY$72,MATCH($A28,[1]Sheet1!$A$6:$A$72,0),MATCH(MID(CELL("filename",C27),FIND("]",CELL("filename",C27))+1,255) &amp; BQ$1,[1]Sheet1!$C$1:$CY$1 &amp; [1]Sheet1!$C$3:$CY$3,0))</f>
        <v>15393460000</v>
      </c>
      <c r="BR28" s="57"/>
      <c r="BS28" s="57"/>
      <c r="BT28" s="57"/>
      <c r="BU28" s="58"/>
      <c r="BV28" s="58"/>
      <c r="BW28" s="55" cm="1">
        <f t="array" aca="1" ref="BW28" ca="1">INDEX([1]Sheet1!$C$6:$CY$72,MATCH($A28,[1]Sheet1!$A$6:$A$72,0),MATCH(MID(CELL("filename",F27),FIND("]",CELL("filename",F27))+1,255) &amp; BW$1,[1]Sheet1!$C$1:$CY$1 &amp; [1]Sheet1!$C$3:$CY$3,0))</f>
        <v>14430090000</v>
      </c>
      <c r="BX28" s="55" cm="1">
        <f t="array" aca="1" ref="BX28" ca="1">INDEX([1]Sheet1!$C$6:$CY$72,MATCH($A28,[1]Sheet1!$A$6:$A$72,0),MATCH(MID(CELL("filename",G27),FIND("]",CELL("filename",G27))+1,255) &amp; BX$1,[1]Sheet1!$C$1:$CY$1 &amp; [1]Sheet1!$C$3:$CY$3,0))</f>
        <v>9507400000</v>
      </c>
      <c r="BY28" s="57"/>
      <c r="BZ28" s="57"/>
      <c r="CA28" s="58"/>
      <c r="CB28" s="58"/>
      <c r="CC28" s="55" cm="1">
        <f t="array" aca="1" ref="CC28" ca="1">INDEX([1]Sheet1!$C$6:$CY$72,MATCH($A28,[1]Sheet1!$A$6:$A$72,0),MATCH(MID(CELL("filename",J27),FIND("]",CELL("filename",J27))+1,255) &amp; CC$1,[1]Sheet1!$C$1:$CY$1 &amp; [1]Sheet1!$C$3:$CY$3,0))</f>
        <v>698773000</v>
      </c>
      <c r="CD28" s="31">
        <f t="shared" ca="1" si="9"/>
        <v>7500077000</v>
      </c>
      <c r="CE28" s="55" cm="1">
        <f t="array" aca="1" ref="CE28" ca="1">INDEX([1]Sheet1!$C$6:$CY$72,MATCH($A28,[1]Sheet1!$A$6:$A$72,0),MATCH(MID(CELL("filename",L27),FIND("]",CELL("filename",L27))+1,255) &amp; CE$1,[1]Sheet1!$C$1:$CY$1 &amp; [1]Sheet1!$C$3:$CY$3,0))</f>
        <v>42829600000</v>
      </c>
      <c r="CF28" s="31">
        <f t="shared" ca="1" si="10"/>
        <v>41394770000</v>
      </c>
      <c r="CG28" s="55" cm="1">
        <f t="array" aca="1" ref="CG28" ca="1">INDEX([1]Sheet1!$C$6:$CY$72,MATCH($A28,[1]Sheet1!$A$6:$A$72,0),MATCH(MID(CELL("filename",N27),FIND("]",CELL("filename",N27))+1,255) &amp; CG$1,[1]Sheet1!$C$1:$CY$1 &amp; [1]Sheet1!$C$3:$CY$3,0))</f>
        <v>18082710000</v>
      </c>
      <c r="CH28" s="55" cm="1">
        <f t="array" aca="1" ref="CH28" ca="1">INDEX([1]Sheet1!$C$6:$CY$72,MATCH($A28,[1]Sheet1!$A$6:$A$72,0),MATCH(MID(CELL("filename",O27),FIND("]",CELL("filename",O27))+1,255) &amp; CH$1,[1]Sheet1!$C$1:$CY$1 &amp; [1]Sheet1!$C$3:$CY$3,0))</f>
        <v>4290060000.0000005</v>
      </c>
      <c r="CI28" s="55" cm="1">
        <f t="array" aca="1" ref="CI28" ca="1">INDEX([1]Sheet1!$C$6:$CY$72,MATCH($A28,[1]Sheet1!$A$6:$A$72,0),MATCH(MID(CELL("filename",CI15),FIND("]",CELL("filename",CI15))+1,255) &amp; CI$1,[1]Sheet1!$C$1:$CY$1 &amp; [1]Sheet1!$C$3:$CY$3,0))</f>
        <v>2552146000</v>
      </c>
      <c r="CJ28" s="55" cm="1">
        <f t="array" aca="1" ref="CJ28" ca="1">INDEX([1]Sheet1!$C$6:$CY$72,MATCH($A28,[1]Sheet1!$A$6:$A$72,0),MATCH(MID(CELL("filename",R27),FIND("]",CELL("filename",R27))+1,255) &amp; CJ$1,[1]Sheet1!$C$1:$CY$1 &amp; [1]Sheet1!$C$3:$CY$3,0))</f>
        <v>12431190000</v>
      </c>
      <c r="CK28" s="55" cm="1">
        <f t="array" aca="1" ref="CK28" ca="1">INDEX([1]Sheet1!$C$6:$CY$72,MATCH($A28,[1]Sheet1!$A$6:$A$72,0),MATCH(MID(CELL("filename",S27),FIND("]",CELL("filename",S27))+1,255) &amp; CK$1,[1]Sheet1!$C$1:$CY$1 &amp; [1]Sheet1!$C$3:$CY$3,0))</f>
        <v>1434830000</v>
      </c>
      <c r="CL28" s="31">
        <f t="shared" ca="1" si="11"/>
        <v>4038664000</v>
      </c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31">
        <f t="shared" ca="1" si="12"/>
        <v>12656979324.551411</v>
      </c>
      <c r="DL28" s="56" cm="1">
        <f t="array" aca="1" ref="DL28" ca="1">INDEX([1]Sheet1!$C$6:$CY$72,MATCH($A28,[1]Sheet1!$A$6:$A$72,0),MATCH(MID(CELL("filename",AT27),FIND("]",CELL("filename",AT27))+1,255) &amp; DL$1,[1]Sheet1!$C$1:$CY$1 &amp; [1]Sheet1!$C$3:$CY$3,0))</f>
        <v>16.512899999999998</v>
      </c>
      <c r="DM28" s="57"/>
      <c r="DN28" s="57"/>
      <c r="DO28" s="12"/>
      <c r="DP28" s="12"/>
      <c r="DQ28" s="56">
        <v>1.18248</v>
      </c>
      <c r="DR28" s="56" cm="1">
        <f t="array" aca="1" ref="DR28" ca="1">INDEX([1]Sheet1!$C$6:$CY$72,MATCH($A28,[1]Sheet1!$A$6:$A$72,0),MATCH(MID(CELL("filename",AZ27),FIND("]",CELL("filename",AZ27))+1,255) &amp; DR$1,[1]Sheet1!$C$1:$CY$1 &amp; [1]Sheet1!$C$3:$CY$3,0))</f>
        <v>6360000000</v>
      </c>
      <c r="DS28" s="56" cm="1">
        <f t="array" aca="1" ref="DS28" ca="1">INDEX([1]Sheet1!$C$6:$CY$72,MATCH($A28,[1]Sheet1!$A$6:$A$72,0),MATCH(MID(CELL("filename",BA27),FIND("]",CELL("filename",BA27))+1,255) &amp; DS$1,[1]Sheet1!$C$1:$CY$1 &amp; [1]Sheet1!$C$3:$CY$3,0))</f>
        <v>10.009228999999999</v>
      </c>
      <c r="DT28" s="57"/>
      <c r="DU28" s="56" cm="1">
        <f t="array" aca="1" ref="DU28" ca="1">INDEX([1]Sheet1!$C$6:$CY$72,MATCH($A28,[1]Sheet1!$A$6:$A$72,0),MATCH(MID(CELL("filename",BC27),FIND("]",CELL("filename",BC27))+1,255) &amp; DU$1,[1]Sheet1!$C$1:$CY$1 &amp; [1]Sheet1!$C$3:$CY$3,0))</f>
        <v>9.9700000000000006</v>
      </c>
      <c r="DV28" s="59">
        <v>0.5</v>
      </c>
      <c r="DW28" s="60"/>
      <c r="DX28" s="59">
        <v>1</v>
      </c>
      <c r="DY28" s="59">
        <v>0.5</v>
      </c>
      <c r="DZ28" s="56" cm="1">
        <f t="array" aca="1" ref="DZ28" ca="1">INDEX([1]Sheet1!$C$6:$CY$72,MATCH($A28,[1]Sheet1!$A$6:$A$72,0),MATCH(MID(CELL("filename",BH27),FIND("]",CELL("filename",BH27))+1,255) &amp; DZ$1,[1]Sheet1!$C$1:$CY$1 &amp; [1]Sheet1!$C$3:$CY$3,0))</f>
        <v>10.56</v>
      </c>
      <c r="EA28" s="59">
        <v>2</v>
      </c>
      <c r="EB28" s="54"/>
      <c r="EC28" s="54"/>
      <c r="ED28" s="54"/>
      <c r="EE28" s="17">
        <v>-5</v>
      </c>
      <c r="EF28" s="12"/>
      <c r="EG28" s="12"/>
      <c r="EH28" s="43">
        <v>0.75</v>
      </c>
      <c r="EI28" s="43">
        <v>0.05</v>
      </c>
      <c r="EJ28" s="43">
        <v>60</v>
      </c>
      <c r="EK28" s="54">
        <f t="shared" si="7"/>
        <v>10.316359115457464</v>
      </c>
      <c r="EL28" s="12"/>
      <c r="EM28" s="12"/>
      <c r="EN28" s="54">
        <v>0.65353012370540098</v>
      </c>
    </row>
    <row r="29" spans="1:144" x14ac:dyDescent="0.3">
      <c r="A29" s="49">
        <v>1989</v>
      </c>
      <c r="B29" s="60">
        <v>140198727817.6636</v>
      </c>
      <c r="C29" s="12"/>
      <c r="D29" s="12"/>
      <c r="E29" s="12"/>
      <c r="F29" s="12"/>
      <c r="G29" s="12"/>
      <c r="H29" s="54"/>
      <c r="I29" s="60">
        <v>3727263.9999999902</v>
      </c>
      <c r="J29" s="12"/>
      <c r="K29" s="31">
        <f t="shared" si="4"/>
        <v>3727263.9999999902</v>
      </c>
      <c r="L29" s="54">
        <v>68.573998314269829</v>
      </c>
      <c r="M29" s="12"/>
      <c r="N29" s="12"/>
      <c r="O29" s="54">
        <v>67.995716175889157</v>
      </c>
      <c r="P29" s="28"/>
      <c r="Q29" s="19"/>
      <c r="R29" s="54">
        <v>3.1</v>
      </c>
      <c r="S29" s="12"/>
      <c r="T29" s="12"/>
      <c r="U29" s="54">
        <v>5.4533300000000002</v>
      </c>
      <c r="V29" s="54">
        <v>5.4533300000000002</v>
      </c>
      <c r="W29" s="54"/>
      <c r="X29" s="54"/>
      <c r="Y29" s="54"/>
      <c r="Z29" s="54">
        <v>1750.03028223038</v>
      </c>
      <c r="AA29" s="12"/>
      <c r="AB29" s="12"/>
      <c r="AC29" s="54">
        <v>1733.406186760875</v>
      </c>
      <c r="AD29" s="60">
        <v>484194368329.77698</v>
      </c>
      <c r="AE29" s="61"/>
      <c r="AF29" s="61"/>
      <c r="AG29" s="19"/>
      <c r="AH29" s="19"/>
      <c r="AI29" s="31">
        <f t="shared" ca="1" si="5"/>
        <v>5885460741.5652657</v>
      </c>
      <c r="AJ29" s="55">
        <v>2809830000</v>
      </c>
      <c r="AK29" s="31">
        <f t="shared" si="6"/>
        <v>3855692945.1185427</v>
      </c>
      <c r="AL29" s="19"/>
      <c r="AM29" s="19">
        <f t="shared" ca="1" si="0"/>
        <v>5.9148516417121183E-2</v>
      </c>
      <c r="AN29" s="19"/>
      <c r="AO29" s="55">
        <v>28751690000</v>
      </c>
      <c r="AP29" s="31">
        <f t="shared" si="1"/>
        <v>39453521491.775429</v>
      </c>
      <c r="AQ29" s="55">
        <v>18464080000</v>
      </c>
      <c r="AR29" s="31">
        <f t="shared" si="2"/>
        <v>21481008205.522022</v>
      </c>
      <c r="AS29" s="19"/>
      <c r="AT29" s="19"/>
      <c r="AU29" s="12"/>
      <c r="AV29" s="12"/>
      <c r="AW29" s="12"/>
      <c r="AX29" s="12"/>
      <c r="AY29" s="12"/>
      <c r="AZ29" s="12"/>
      <c r="BA29" s="12"/>
      <c r="BB29" s="60">
        <v>148230480727.70001</v>
      </c>
      <c r="BC29" s="60">
        <v>85808202153.2435</v>
      </c>
      <c r="BD29" s="19">
        <f t="shared" si="3"/>
        <v>5.7288343732206739</v>
      </c>
      <c r="BE29" s="12"/>
      <c r="BF29" s="12"/>
      <c r="BG29" s="12"/>
      <c r="BH29" s="12"/>
      <c r="BI29" s="12"/>
      <c r="BJ29" s="12"/>
      <c r="BK29" s="12"/>
      <c r="BL29" s="12"/>
      <c r="BM29" s="12"/>
      <c r="BN29" s="31">
        <f t="shared" ca="1" si="8"/>
        <v>54483355000</v>
      </c>
      <c r="BO29" s="56" cm="1">
        <f t="array" aca="1" ref="BO29" ca="1">INDEX([1]Sheet1!$C$6:$CY$72,MATCH($A29,[1]Sheet1!$A$6:$A$72,0),MATCH(MID(CELL("filename",A28),FIND("]",CELL("filename",A28))+1,255) &amp; BO$1,[1]Sheet1!$C$1:$CY$1 &amp; [1]Sheet1!$C$3:$CY$3,0))</f>
        <v>8.141413</v>
      </c>
      <c r="BP29" s="55" cm="1">
        <f t="array" aca="1" ref="BP29" ca="1">INDEX([1]Sheet1!$C$6:$CY$72,MATCH($A29,[1]Sheet1!$A$6:$A$72,0),MATCH(MID(CELL("filename",B28),FIND("]",CELL("filename",B28))+1,255) &amp; BP$1,[1]Sheet1!$C$1:$CY$1 &amp; [1]Sheet1!$C$3:$CY$3,0))</f>
        <v>55268900000</v>
      </c>
      <c r="BQ29" s="55" cm="1">
        <f t="array" aca="1" ref="BQ29" ca="1">INDEX([1]Sheet1!$C$6:$CY$72,MATCH($A29,[1]Sheet1!$A$6:$A$72,0),MATCH(MID(CELL("filename",C28),FIND("]",CELL("filename",C28))+1,255) &amp; BQ$1,[1]Sheet1!$C$1:$CY$1 &amp; [1]Sheet1!$C$3:$CY$3,0))</f>
        <v>17697420000</v>
      </c>
      <c r="BR29" s="57"/>
      <c r="BS29" s="57"/>
      <c r="BT29" s="57"/>
      <c r="BU29" s="58"/>
      <c r="BV29" s="58"/>
      <c r="BW29" s="55" cm="1">
        <f t="array" aca="1" ref="BW29" ca="1">INDEX([1]Sheet1!$C$6:$CY$72,MATCH($A29,[1]Sheet1!$A$6:$A$72,0),MATCH(MID(CELL("filename",F28),FIND("]",CELL("filename",F28))+1,255) &amp; BW$1,[1]Sheet1!$C$1:$CY$1 &amp; [1]Sheet1!$C$3:$CY$3,0))</f>
        <v>16673940000.000002</v>
      </c>
      <c r="BX29" s="55" cm="1">
        <f t="array" aca="1" ref="BX29" ca="1">INDEX([1]Sheet1!$C$6:$CY$72,MATCH($A29,[1]Sheet1!$A$6:$A$72,0),MATCH(MID(CELL("filename",G28),FIND("]",CELL("filename",G28))+1,255) &amp; BX$1,[1]Sheet1!$C$1:$CY$1 &amp; [1]Sheet1!$C$3:$CY$3,0))</f>
        <v>11244370000</v>
      </c>
      <c r="BY29" s="57"/>
      <c r="BZ29" s="57"/>
      <c r="CA29" s="58"/>
      <c r="CB29" s="58"/>
      <c r="CC29" s="55" cm="1">
        <f t="array" aca="1" ref="CC29" ca="1">INDEX([1]Sheet1!$C$6:$CY$72,MATCH($A29,[1]Sheet1!$A$6:$A$72,0),MATCH(MID(CELL("filename",J28),FIND("]",CELL("filename",J28))+1,255) &amp; CC$1,[1]Sheet1!$C$1:$CY$1 &amp; [1]Sheet1!$C$3:$CY$3,0))</f>
        <v>785545000</v>
      </c>
      <c r="CD29" s="31">
        <f t="shared" ca="1" si="9"/>
        <v>8867625000</v>
      </c>
      <c r="CE29" s="55" cm="1">
        <f t="array" aca="1" ref="CE29" ca="1">INDEX([1]Sheet1!$C$6:$CY$72,MATCH($A29,[1]Sheet1!$A$6:$A$72,0),MATCH(MID(CELL("filename",L28),FIND("]",CELL("filename",L28))+1,255) &amp; CE$1,[1]Sheet1!$C$1:$CY$1 &amp; [1]Sheet1!$C$3:$CY$3,0))</f>
        <v>47990000000</v>
      </c>
      <c r="CF29" s="31">
        <f t="shared" ca="1" si="10"/>
        <v>46474302000</v>
      </c>
      <c r="CG29" s="55" cm="1">
        <f t="array" aca="1" ref="CG29" ca="1">INDEX([1]Sheet1!$C$6:$CY$72,MATCH($A29,[1]Sheet1!$A$6:$A$72,0),MATCH(MID(CELL("filename",N28),FIND("]",CELL("filename",N28))+1,255) &amp; CG$1,[1]Sheet1!$C$1:$CY$1 &amp; [1]Sheet1!$C$3:$CY$3,0))</f>
        <v>20984370000</v>
      </c>
      <c r="CH29" s="55" cm="1">
        <f t="array" aca="1" ref="CH29" ca="1">INDEX([1]Sheet1!$C$6:$CY$72,MATCH($A29,[1]Sheet1!$A$6:$A$72,0),MATCH(MID(CELL("filename",O28),FIND("]",CELL("filename",O28))+1,255) &amp; CH$1,[1]Sheet1!$C$1:$CY$1 &amp; [1]Sheet1!$C$3:$CY$3,0))</f>
        <v>4289020000</v>
      </c>
      <c r="CI29" s="55" cm="1">
        <f t="array" aca="1" ref="CI29" ca="1">INDEX([1]Sheet1!$C$6:$CY$72,MATCH($A29,[1]Sheet1!$A$6:$A$72,0),MATCH(MID(CELL("filename",CI16),FIND("]",CELL("filename",CI16))+1,255) &amp; CI$1,[1]Sheet1!$C$1:$CY$1 &amp; [1]Sheet1!$C$3:$CY$3,0))</f>
        <v>2821163000</v>
      </c>
      <c r="CJ29" s="55" cm="1">
        <f t="array" aca="1" ref="CJ29" ca="1">INDEX([1]Sheet1!$C$6:$CY$72,MATCH($A29,[1]Sheet1!$A$6:$A$72,0),MATCH(MID(CELL("filename",R28),FIND("]",CELL("filename",R28))+1,255) &amp; CJ$1,[1]Sheet1!$C$1:$CY$1 &amp; [1]Sheet1!$C$3:$CY$3,0))</f>
        <v>14191420000</v>
      </c>
      <c r="CK29" s="55" cm="1">
        <f t="array" aca="1" ref="CK29" ca="1">INDEX([1]Sheet1!$C$6:$CY$72,MATCH($A29,[1]Sheet1!$A$6:$A$72,0),MATCH(MID(CELL("filename",S28),FIND("]",CELL("filename",S28))+1,255) &amp; CK$1,[1]Sheet1!$C$1:$CY$1 &amp; [1]Sheet1!$C$3:$CY$3,0))</f>
        <v>1515698000</v>
      </c>
      <c r="CL29" s="31">
        <f t="shared" ca="1" si="11"/>
        <v>4188329000</v>
      </c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31">
        <f t="shared" ca="1" si="12"/>
        <v>12223979054.144609</v>
      </c>
      <c r="DL29" s="56" cm="1">
        <f t="array" aca="1" ref="DL29" ca="1">INDEX([1]Sheet1!$C$6:$CY$72,MATCH($A29,[1]Sheet1!$A$6:$A$72,0),MATCH(MID(CELL("filename",AT28),FIND("]",CELL("filename",AT28))+1,255) &amp; DL$1,[1]Sheet1!$C$1:$CY$1 &amp; [1]Sheet1!$C$3:$CY$3,0))</f>
        <v>14.245699999999999</v>
      </c>
      <c r="DM29" s="57"/>
      <c r="DN29" s="57"/>
      <c r="DO29" s="12"/>
      <c r="DP29" s="12"/>
      <c r="DQ29" s="56">
        <v>1.10175</v>
      </c>
      <c r="DR29" s="56" cm="1">
        <f t="array" aca="1" ref="DR29" ca="1">INDEX([1]Sheet1!$C$6:$CY$72,MATCH($A29,[1]Sheet1!$A$6:$A$72,0),MATCH(MID(CELL("filename",AZ28),FIND("]",CELL("filename",AZ28))+1,255) &amp; DR$1,[1]Sheet1!$C$1:$CY$1 &amp; [1]Sheet1!$C$3:$CY$3,0))</f>
        <v>6850000000</v>
      </c>
      <c r="DS29" s="56" cm="1">
        <f t="array" aca="1" ref="DS29" ca="1">INDEX([1]Sheet1!$C$6:$CY$72,MATCH($A29,[1]Sheet1!$A$6:$A$72,0),MATCH(MID(CELL("filename",BA28),FIND("]",CELL("filename",BA28))+1,255) &amp; DS$1,[1]Sheet1!$C$1:$CY$1 &amp; [1]Sheet1!$C$3:$CY$3,0))</f>
        <v>9.5125229999999998</v>
      </c>
      <c r="DT29" s="57"/>
      <c r="DU29" s="56" cm="1">
        <f t="array" aca="1" ref="DU29" ca="1">INDEX([1]Sheet1!$C$6:$CY$72,MATCH($A29,[1]Sheet1!$A$6:$A$72,0),MATCH(MID(CELL("filename",BC28),FIND("]",CELL("filename",BC28))+1,255) &amp; DU$1,[1]Sheet1!$C$1:$CY$1 &amp; [1]Sheet1!$C$3:$CY$3,0))</f>
        <v>12.56</v>
      </c>
      <c r="DV29" s="59">
        <v>0.5</v>
      </c>
      <c r="DW29" s="60"/>
      <c r="DX29" s="59">
        <v>1</v>
      </c>
      <c r="DY29" s="59">
        <v>0.5</v>
      </c>
      <c r="DZ29" s="56" cm="1">
        <f t="array" aca="1" ref="DZ29" ca="1">INDEX([1]Sheet1!$C$6:$CY$72,MATCH($A29,[1]Sheet1!$A$6:$A$72,0),MATCH(MID(CELL("filename",BH28),FIND("]",CELL("filename",BH28))+1,255) &amp; DZ$1,[1]Sheet1!$C$1:$CY$1 &amp; [1]Sheet1!$C$3:$CY$3,0))</f>
        <v>12.09</v>
      </c>
      <c r="EA29" s="59">
        <v>2</v>
      </c>
      <c r="EB29" s="54"/>
      <c r="EC29" s="54"/>
      <c r="ED29" s="54"/>
      <c r="EE29" s="17">
        <v>-5</v>
      </c>
      <c r="EF29" s="12"/>
      <c r="EG29" s="12"/>
      <c r="EH29" s="43">
        <v>0.75</v>
      </c>
      <c r="EI29" s="43">
        <v>0.05</v>
      </c>
      <c r="EJ29" s="43">
        <v>60</v>
      </c>
      <c r="EK29" s="54">
        <f t="shared" si="7"/>
        <v>11.50953212403396</v>
      </c>
      <c r="EL29" s="12"/>
      <c r="EM29" s="12"/>
      <c r="EN29" s="54">
        <v>0.72874838323351299</v>
      </c>
    </row>
    <row r="30" spans="1:144" x14ac:dyDescent="0.3">
      <c r="A30" s="49">
        <v>1990</v>
      </c>
      <c r="B30" s="60">
        <v>142413451806.5231</v>
      </c>
      <c r="C30" s="12"/>
      <c r="D30" s="12"/>
      <c r="E30" s="12"/>
      <c r="F30" s="12"/>
      <c r="G30" s="12"/>
      <c r="H30" s="54"/>
      <c r="I30" s="60">
        <v>3742085</v>
      </c>
      <c r="J30" s="12"/>
      <c r="K30" s="31">
        <f t="shared" si="4"/>
        <v>3742085</v>
      </c>
      <c r="L30" s="54">
        <v>68.14382890821561</v>
      </c>
      <c r="M30" s="12"/>
      <c r="N30" s="12"/>
      <c r="O30" s="54">
        <v>67.279602797750044</v>
      </c>
      <c r="P30" s="28"/>
      <c r="Q30" s="19"/>
      <c r="R30" s="54">
        <v>3.2</v>
      </c>
      <c r="S30" s="12"/>
      <c r="T30" s="12"/>
      <c r="U30" s="54">
        <v>6.513134</v>
      </c>
      <c r="V30" s="54">
        <v>6.513134</v>
      </c>
      <c r="W30" s="54"/>
      <c r="X30" s="54"/>
      <c r="Y30" s="54"/>
      <c r="Z30" s="54">
        <v>1726.4219737481701</v>
      </c>
      <c r="AA30" s="12"/>
      <c r="AB30" s="12"/>
      <c r="AC30" s="54">
        <v>1727.03127521283</v>
      </c>
      <c r="AD30" s="60">
        <v>500857441170.51001</v>
      </c>
      <c r="AE30" s="61"/>
      <c r="AF30" s="61"/>
      <c r="AG30" s="19"/>
      <c r="AH30" s="19"/>
      <c r="AI30" s="31">
        <f t="shared" ca="1" si="5"/>
        <v>6726020117.9334784</v>
      </c>
      <c r="AJ30" s="55">
        <v>3181700000</v>
      </c>
      <c r="AK30" s="31">
        <f t="shared" si="6"/>
        <v>4267208413.3552437</v>
      </c>
      <c r="AL30" s="19"/>
      <c r="AM30" s="19">
        <f t="shared" ca="1" si="0"/>
        <v>5.9148516417121183E-2</v>
      </c>
      <c r="AN30" s="19"/>
      <c r="AO30" s="55">
        <v>28046200000</v>
      </c>
      <c r="AP30" s="31">
        <f t="shared" si="1"/>
        <v>37614791024.497543</v>
      </c>
      <c r="AQ30" s="55">
        <v>20258510000</v>
      </c>
      <c r="AR30" s="31">
        <f t="shared" si="2"/>
        <v>22902947262.554283</v>
      </c>
      <c r="AS30" s="19"/>
      <c r="AT30" s="19"/>
      <c r="AU30" s="12"/>
      <c r="AV30" s="12"/>
      <c r="AW30" s="12"/>
      <c r="AX30" s="12"/>
      <c r="AY30" s="12"/>
      <c r="AZ30" s="12"/>
      <c r="BA30" s="12"/>
      <c r="BB30" s="60">
        <v>149255716965.46002</v>
      </c>
      <c r="BC30" s="60">
        <v>90871316664.806305</v>
      </c>
      <c r="BD30" s="19">
        <f t="shared" si="3"/>
        <v>4.8045076305239283</v>
      </c>
      <c r="BE30" s="12"/>
      <c r="BF30" s="12"/>
      <c r="BG30" s="12"/>
      <c r="BH30" s="12"/>
      <c r="BI30" s="12"/>
      <c r="BJ30" s="12"/>
      <c r="BK30" s="12"/>
      <c r="BL30" s="12"/>
      <c r="BM30" s="12"/>
      <c r="BN30" s="31">
        <f t="shared" ca="1" si="8"/>
        <v>58415625000</v>
      </c>
      <c r="BO30" s="56" cm="1">
        <f t="array" aca="1" ref="BO30" ca="1">INDEX([1]Sheet1!$C$6:$CY$72,MATCH($A30,[1]Sheet1!$A$6:$A$72,0),MATCH(MID(CELL("filename",A29),FIND("]",CELL("filename",A29))+1,255) &amp; BO$1,[1]Sheet1!$C$1:$CY$1 &amp; [1]Sheet1!$C$3:$CY$3,0))</f>
        <v>6.6863780000000004</v>
      </c>
      <c r="BP30" s="55" cm="1">
        <f t="array" aca="1" ref="BP30" ca="1">INDEX([1]Sheet1!$C$6:$CY$72,MATCH($A30,[1]Sheet1!$A$6:$A$72,0),MATCH(MID(CELL("filename",B29),FIND("]",CELL("filename",B29))+1,255) &amp; BP$1,[1]Sheet1!$C$1:$CY$1 &amp; [1]Sheet1!$C$3:$CY$3,0))</f>
        <v>59253300000</v>
      </c>
      <c r="BQ30" s="55" cm="1">
        <f t="array" aca="1" ref="BQ30" ca="1">INDEX([1]Sheet1!$C$6:$CY$72,MATCH($A30,[1]Sheet1!$A$6:$A$72,0),MATCH(MID(CELL("filename",C29),FIND("]",CELL("filename",C29))+1,255) &amp; BQ$1,[1]Sheet1!$C$1:$CY$1 &amp; [1]Sheet1!$C$3:$CY$3,0))</f>
        <v>18976280000</v>
      </c>
      <c r="BR30" s="57"/>
      <c r="BS30" s="57"/>
      <c r="BT30" s="57"/>
      <c r="BU30" s="58"/>
      <c r="BV30" s="58"/>
      <c r="BW30" s="55" cm="1">
        <f t="array" aca="1" ref="BW30" ca="1">INDEX([1]Sheet1!$C$6:$CY$72,MATCH($A30,[1]Sheet1!$A$6:$A$72,0),MATCH(MID(CELL("filename",F29),FIND("]",CELL("filename",F29))+1,255) &amp; BW$1,[1]Sheet1!$C$1:$CY$1 &amp; [1]Sheet1!$C$3:$CY$3,0))</f>
        <v>16409370000</v>
      </c>
      <c r="BX30" s="55" cm="1">
        <f t="array" aca="1" ref="BX30" ca="1">INDEX([1]Sheet1!$C$6:$CY$72,MATCH($A30,[1]Sheet1!$A$6:$A$72,0),MATCH(MID(CELL("filename",G29),FIND("]",CELL("filename",G29))+1,255) &amp; BX$1,[1]Sheet1!$C$1:$CY$1 &amp; [1]Sheet1!$C$3:$CY$3,0))</f>
        <v>13035400000</v>
      </c>
      <c r="BY30" s="57"/>
      <c r="BZ30" s="57"/>
      <c r="CA30" s="58"/>
      <c r="CB30" s="58"/>
      <c r="CC30" s="55" cm="1">
        <f t="array" aca="1" ref="CC30" ca="1">INDEX([1]Sheet1!$C$6:$CY$72,MATCH($A30,[1]Sheet1!$A$6:$A$72,0),MATCH(MID(CELL("filename",J29),FIND("]",CELL("filename",J29))+1,255) &amp; CC$1,[1]Sheet1!$C$1:$CY$1 &amp; [1]Sheet1!$C$3:$CY$3,0))</f>
        <v>837675000</v>
      </c>
      <c r="CD30" s="31">
        <f t="shared" ca="1" si="9"/>
        <v>9994575000</v>
      </c>
      <c r="CE30" s="55" cm="1">
        <f t="array" aca="1" ref="CE30" ca="1">INDEX([1]Sheet1!$C$6:$CY$72,MATCH($A30,[1]Sheet1!$A$6:$A$72,0),MATCH(MID(CELL("filename",L29),FIND("]",CELL("filename",L29))+1,255) &amp; CE$1,[1]Sheet1!$C$1:$CY$1 &amp; [1]Sheet1!$C$3:$CY$3,0))</f>
        <v>53339300000</v>
      </c>
      <c r="CF30" s="31">
        <f t="shared" ca="1" si="10"/>
        <v>51812135000</v>
      </c>
      <c r="CG30" s="55" cm="1">
        <f t="array" aca="1" ref="CG30" ca="1">INDEX([1]Sheet1!$C$6:$CY$72,MATCH($A30,[1]Sheet1!$A$6:$A$72,0),MATCH(MID(CELL("filename",N29),FIND("]",CELL("filename",N29))+1,255) &amp; CG$1,[1]Sheet1!$C$1:$CY$1 &amp; [1]Sheet1!$C$3:$CY$3,0))</f>
        <v>23255280000</v>
      </c>
      <c r="CH30" s="55" cm="1">
        <f t="array" aca="1" ref="CH30" ca="1">INDEX([1]Sheet1!$C$6:$CY$72,MATCH($A30,[1]Sheet1!$A$6:$A$72,0),MATCH(MID(CELL("filename",O29),FIND("]",CELL("filename",O29))+1,255) &amp; CH$1,[1]Sheet1!$C$1:$CY$1 &amp; [1]Sheet1!$C$3:$CY$3,0))</f>
        <v>5015030000</v>
      </c>
      <c r="CI30" s="55" cm="1">
        <f t="array" aca="1" ref="CI30" ca="1">INDEX([1]Sheet1!$C$6:$CY$72,MATCH($A30,[1]Sheet1!$A$6:$A$72,0),MATCH(MID(CELL("filename",CI17),FIND("]",CELL("filename",CI17))+1,255) &amp; CI$1,[1]Sheet1!$C$1:$CY$1 &amp; [1]Sheet1!$C$3:$CY$3,0))</f>
        <v>3033511000</v>
      </c>
      <c r="CJ30" s="55" cm="1">
        <f t="array" aca="1" ref="CJ30" ca="1">INDEX([1]Sheet1!$C$6:$CY$72,MATCH($A30,[1]Sheet1!$A$6:$A$72,0),MATCH(MID(CELL("filename",R29),FIND("]",CELL("filename",R29))+1,255) &amp; CJ$1,[1]Sheet1!$C$1:$CY$1 &amp; [1]Sheet1!$C$3:$CY$3,0))</f>
        <v>16007680000</v>
      </c>
      <c r="CK30" s="55" cm="1">
        <f t="array" aca="1" ref="CK30" ca="1">INDEX([1]Sheet1!$C$6:$CY$72,MATCH($A30,[1]Sheet1!$A$6:$A$72,0),MATCH(MID(CELL("filename",S29),FIND("]",CELL("filename",S29))+1,255) &amp; CK$1,[1]Sheet1!$C$1:$CY$1 &amp; [1]Sheet1!$C$3:$CY$3,0))</f>
        <v>1527165000</v>
      </c>
      <c r="CL30" s="31">
        <f t="shared" ca="1" si="11"/>
        <v>4500634000</v>
      </c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31">
        <f t="shared" ca="1" si="12"/>
        <v>12546966177.176466</v>
      </c>
      <c r="DL30" s="56" cm="1">
        <f t="array" aca="1" ref="DL30" ca="1">INDEX([1]Sheet1!$C$6:$CY$72,MATCH($A30,[1]Sheet1!$A$6:$A$72,0),MATCH(MID(CELL("filename",AT29),FIND("]",CELL("filename",AT29))+1,255) &amp; DL$1,[1]Sheet1!$C$1:$CY$1 &amp; [1]Sheet1!$C$3:$CY$3,0))</f>
        <v>13.807399999999999</v>
      </c>
      <c r="DM30" s="57"/>
      <c r="DN30" s="57"/>
      <c r="DO30" s="12"/>
      <c r="DP30" s="12"/>
      <c r="DQ30" s="56">
        <v>1.2734300000000001</v>
      </c>
      <c r="DR30" s="56" cm="1">
        <f t="array" aca="1" ref="DR30" ca="1">INDEX([1]Sheet1!$C$6:$CY$72,MATCH($A30,[1]Sheet1!$A$6:$A$72,0),MATCH(MID(CELL("filename",AZ29),FIND("]",CELL("filename",AZ29))+1,255) &amp; DR$1,[1]Sheet1!$C$1:$CY$1 &amp; [1]Sheet1!$C$3:$CY$3,0))</f>
        <v>6010000000</v>
      </c>
      <c r="DS30" s="56" cm="1">
        <f t="array" aca="1" ref="DS30" ca="1">INDEX([1]Sheet1!$C$6:$CY$72,MATCH($A30,[1]Sheet1!$A$6:$A$72,0),MATCH(MID(CELL("filename",BA29),FIND("]",CELL("filename",BA29))+1,255) &amp; DS$1,[1]Sheet1!$C$1:$CY$1 &amp; [1]Sheet1!$C$3:$CY$3,0))</f>
        <v>10.201244000000001</v>
      </c>
      <c r="DT30" s="57"/>
      <c r="DU30" s="56" cm="1">
        <f t="array" aca="1" ref="DU30" ca="1">INDEX([1]Sheet1!$C$6:$CY$72,MATCH($A30,[1]Sheet1!$A$6:$A$72,0),MATCH(MID(CELL("filename",BC29),FIND("]",CELL("filename",BC29))+1,255) &amp; DU$1,[1]Sheet1!$C$1:$CY$1 &amp; [1]Sheet1!$C$3:$CY$3,0))</f>
        <v>14</v>
      </c>
      <c r="DV30" s="59">
        <v>0.5</v>
      </c>
      <c r="DW30" s="60"/>
      <c r="DX30" s="59">
        <v>1</v>
      </c>
      <c r="DY30" s="59">
        <v>0.5</v>
      </c>
      <c r="DZ30" s="56" cm="1">
        <f t="array" aca="1" ref="DZ30" ca="1">INDEX([1]Sheet1!$C$6:$CY$72,MATCH($A30,[1]Sheet1!$A$6:$A$72,0),MATCH(MID(CELL("filename",BH29),FIND("]",CELL("filename",BH29))+1,255) &amp; DZ$1,[1]Sheet1!$C$1:$CY$1 &amp; [1]Sheet1!$C$3:$CY$3,0))</f>
        <v>13.3</v>
      </c>
      <c r="EA30" s="59">
        <v>2</v>
      </c>
      <c r="EB30" s="54"/>
      <c r="EC30" s="54"/>
      <c r="ED30" s="54"/>
      <c r="EE30" s="17">
        <v>-5</v>
      </c>
      <c r="EF30" s="12"/>
      <c r="EG30" s="12"/>
      <c r="EH30" s="43">
        <v>0.75</v>
      </c>
      <c r="EI30" s="43">
        <v>0.05</v>
      </c>
      <c r="EJ30" s="43">
        <v>60</v>
      </c>
      <c r="EK30" s="54">
        <f t="shared" si="7"/>
        <v>2.3146373090518502</v>
      </c>
      <c r="EL30" s="12"/>
      <c r="EM30" s="12"/>
      <c r="EN30" s="54">
        <v>0.74561626520094804</v>
      </c>
    </row>
    <row r="31" spans="1:144" x14ac:dyDescent="0.3">
      <c r="A31" s="49">
        <v>1991</v>
      </c>
      <c r="B31" s="60">
        <v>143199561392.91132</v>
      </c>
      <c r="C31" s="12"/>
      <c r="D31" s="12"/>
      <c r="E31" s="12"/>
      <c r="F31" s="12"/>
      <c r="G31" s="12"/>
      <c r="H31" s="54"/>
      <c r="I31" s="60">
        <v>3764197.4999999902</v>
      </c>
      <c r="J31" s="12"/>
      <c r="K31" s="31">
        <f t="shared" si="4"/>
        <v>3764197.4999999902</v>
      </c>
      <c r="L31" s="54">
        <v>66.392439581372813</v>
      </c>
      <c r="M31" s="12"/>
      <c r="N31" s="12"/>
      <c r="O31" s="54">
        <v>66.412803201323115</v>
      </c>
      <c r="P31" s="28"/>
      <c r="Q31" s="19"/>
      <c r="R31" s="54">
        <v>6.7</v>
      </c>
      <c r="S31" s="12"/>
      <c r="T31" s="12"/>
      <c r="U31" s="54">
        <v>8.1238829999999993</v>
      </c>
      <c r="V31" s="54">
        <v>8.1238829999999993</v>
      </c>
      <c r="W31" s="54"/>
      <c r="X31" s="54"/>
      <c r="Y31" s="54"/>
      <c r="Z31" s="54">
        <v>1707.33799373847</v>
      </c>
      <c r="AA31" s="12"/>
      <c r="AB31" s="12"/>
      <c r="AC31" s="54">
        <v>1721.5462725485449</v>
      </c>
      <c r="AD31" s="60">
        <v>509246584622.974</v>
      </c>
      <c r="AE31" s="61"/>
      <c r="AF31" s="61"/>
      <c r="AG31" s="19"/>
      <c r="AH31" s="19"/>
      <c r="AI31" s="31">
        <f t="shared" ca="1" si="5"/>
        <v>6669941333.2648706</v>
      </c>
      <c r="AJ31" s="55">
        <v>3266390000</v>
      </c>
      <c r="AK31" s="31">
        <f t="shared" si="6"/>
        <v>4446623017.755168</v>
      </c>
      <c r="AL31" s="19"/>
      <c r="AM31" s="19">
        <f t="shared" ca="1" si="0"/>
        <v>5.9148516417121183E-2</v>
      </c>
      <c r="AN31" s="19"/>
      <c r="AO31" s="55">
        <v>21827080000</v>
      </c>
      <c r="AP31" s="31">
        <f t="shared" si="1"/>
        <v>29713780760.52874</v>
      </c>
      <c r="AQ31" s="55">
        <v>20455380000</v>
      </c>
      <c r="AR31" s="31">
        <f t="shared" si="2"/>
        <v>23399826287.113113</v>
      </c>
      <c r="AS31" s="19"/>
      <c r="AT31" s="19">
        <f t="shared" ref="AT31:AT66" si="13">AP31/B31*100</f>
        <v>20.749910454683583</v>
      </c>
      <c r="AU31" s="12"/>
      <c r="AV31" s="12"/>
      <c r="AW31" s="12"/>
      <c r="AX31" s="12"/>
      <c r="AY31" s="12"/>
      <c r="AZ31" s="12"/>
      <c r="BA31" s="12"/>
      <c r="BB31" s="60">
        <v>140478590996.233</v>
      </c>
      <c r="BC31" s="60">
        <v>86815230453.885895</v>
      </c>
      <c r="BD31" s="19">
        <f t="shared" si="3"/>
        <v>-1.9001248119835428</v>
      </c>
      <c r="BE31" s="12"/>
      <c r="BF31" s="12"/>
      <c r="BG31" s="12"/>
      <c r="BH31" s="12"/>
      <c r="BI31" s="12"/>
      <c r="BJ31" s="12"/>
      <c r="BK31" s="12"/>
      <c r="BL31" s="12"/>
      <c r="BM31" s="12"/>
      <c r="BN31" s="31">
        <f ca="1">BP31-CC31</f>
        <v>57342559000</v>
      </c>
      <c r="BO31" s="56" cm="1">
        <f t="array" aca="1" ref="BO31" ca="1">INDEX([1]Sheet1!$C$6:$CY$72,MATCH($A31,[1]Sheet1!$A$6:$A$72,0),MATCH(MID(CELL("filename",A30),FIND("]",CELL("filename",A30))+1,255) &amp; BO$1,[1]Sheet1!$C$1:$CY$1 &amp; [1]Sheet1!$C$3:$CY$3,0))</f>
        <v>0.93877500000000003</v>
      </c>
      <c r="BP31" s="55" cm="1">
        <f t="array" aca="1" ref="BP31" ca="1">INDEX([1]Sheet1!$C$6:$CY$72,MATCH($A31,[1]Sheet1!$A$6:$A$72,0),MATCH(MID(CELL("filename",B30),FIND("]",CELL("filename",B30))+1,255) &amp; BP$1,[1]Sheet1!$C$1:$CY$1 &amp; [1]Sheet1!$C$3:$CY$3,0))</f>
        <v>57631400000</v>
      </c>
      <c r="BQ31" s="55" cm="1">
        <f t="array" aca="1" ref="BQ31" ca="1">INDEX([1]Sheet1!$C$6:$CY$72,MATCH($A31,[1]Sheet1!$A$6:$A$72,0),MATCH(MID(CELL("filename",C30),FIND("]",CELL("filename",C30))+1,255) &amp; BQ$1,[1]Sheet1!$C$1:$CY$1 &amp; [1]Sheet1!$C$3:$CY$3,0))</f>
        <v>17694160000</v>
      </c>
      <c r="BR31" s="57"/>
      <c r="BS31" s="57"/>
      <c r="BT31" s="57"/>
      <c r="BU31" s="58"/>
      <c r="BV31" s="58"/>
      <c r="BW31" s="55" cm="1">
        <f t="array" aca="1" ref="BW31" ca="1">INDEX([1]Sheet1!$C$6:$CY$72,MATCH($A31,[1]Sheet1!$A$6:$A$72,0),MATCH(MID(CELL("filename",F30),FIND("]",CELL("filename",F30))+1,255) &amp; BW$1,[1]Sheet1!$C$1:$CY$1 &amp; [1]Sheet1!$C$3:$CY$3,0))</f>
        <v>15288340000</v>
      </c>
      <c r="BX31" s="55" cm="1">
        <f t="array" aca="1" ref="BX31" ca="1">INDEX([1]Sheet1!$C$6:$CY$72,MATCH($A31,[1]Sheet1!$A$6:$A$72,0),MATCH(MID(CELL("filename",G30),FIND("]",CELL("filename",G30))+1,255) &amp; BX$1,[1]Sheet1!$C$1:$CY$1 &amp; [1]Sheet1!$C$3:$CY$3,0))</f>
        <v>13409100000</v>
      </c>
      <c r="BY31" s="57"/>
      <c r="BZ31" s="57"/>
      <c r="CA31" s="58"/>
      <c r="CB31" s="58"/>
      <c r="CC31" s="55" cm="1">
        <f t="array" aca="1" ref="CC31" ca="1">INDEX([1]Sheet1!$C$6:$CY$72,MATCH($A31,[1]Sheet1!$A$6:$A$72,0),MATCH(MID(CELL("filename",J30),FIND("]",CELL("filename",J30))+1,255) &amp; CC$1,[1]Sheet1!$C$1:$CY$1 &amp; [1]Sheet1!$C$3:$CY$3,0))</f>
        <v>288841000</v>
      </c>
      <c r="CD31" s="31">
        <f t="shared" ca="1" si="9"/>
        <v>10950959000</v>
      </c>
      <c r="CE31" s="55" cm="1">
        <f t="array" aca="1" ref="CE31" ca="1">INDEX([1]Sheet1!$C$6:$CY$72,MATCH($A31,[1]Sheet1!$A$6:$A$72,0),MATCH(MID(CELL("filename",L30),FIND("]",CELL("filename",L30))+1,255) &amp; CE$1,[1]Sheet1!$C$1:$CY$1 &amp; [1]Sheet1!$C$3:$CY$3,0))</f>
        <v>58560900000</v>
      </c>
      <c r="CF31" s="31">
        <f ca="1">CE31-CK31</f>
        <v>56662635000</v>
      </c>
      <c r="CG31" s="55" cm="1">
        <f t="array" aca="1" ref="CG31" ca="1">INDEX([1]Sheet1!$C$6:$CY$72,MATCH($A31,[1]Sheet1!$A$6:$A$72,0),MATCH(MID(CELL("filename",N30),FIND("]",CELL("filename",N30))+1,255) &amp; CG$1,[1]Sheet1!$C$1:$CY$1 &amp; [1]Sheet1!$C$3:$CY$3,0))</f>
        <v>24717860000</v>
      </c>
      <c r="CH31" s="55" cm="1">
        <f t="array" aca="1" ref="CH31" ca="1">INDEX([1]Sheet1!$C$6:$CY$72,MATCH($A31,[1]Sheet1!$A$6:$A$72,0),MATCH(MID(CELL("filename",O30),FIND("]",CELL("filename",O30))+1,255) &amp; CH$1,[1]Sheet1!$C$1:$CY$1 &amp; [1]Sheet1!$C$3:$CY$3,0))</f>
        <v>4899590000</v>
      </c>
      <c r="CI31" s="55" cm="1">
        <f t="array" aca="1" ref="CI31" ca="1">INDEX([1]Sheet1!$C$6:$CY$72,MATCH($A31,[1]Sheet1!$A$6:$A$72,0),MATCH(MID(CELL("filename",CI18),FIND("]",CELL("filename",CI18))+1,255) &amp; CI$1,[1]Sheet1!$C$1:$CY$1 &amp; [1]Sheet1!$C$3:$CY$3,0))</f>
        <v>3305620000</v>
      </c>
      <c r="CJ31" s="55" cm="1">
        <f t="array" aca="1" ref="CJ31" ca="1">INDEX([1]Sheet1!$C$6:$CY$72,MATCH($A31,[1]Sheet1!$A$6:$A$72,0),MATCH(MID(CELL("filename",R30),FIND("]",CELL("filename",R30))+1,255) &amp; CJ$1,[1]Sheet1!$C$1:$CY$1 &amp; [1]Sheet1!$C$3:$CY$3,0))</f>
        <v>18538100000</v>
      </c>
      <c r="CK31" s="55" cm="1">
        <f t="array" aca="1" ref="CK31" ca="1">INDEX([1]Sheet1!$C$6:$CY$72,MATCH($A31,[1]Sheet1!$A$6:$A$72,0),MATCH(MID(CELL("filename",S30),FIND("]",CELL("filename",S30))+1,255) &amp; CK$1,[1]Sheet1!$C$1:$CY$1 &amp; [1]Sheet1!$C$3:$CY$3,0))</f>
        <v>1898265000</v>
      </c>
      <c r="CL31" s="31">
        <f t="shared" ca="1" si="11"/>
        <v>5201465000</v>
      </c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31">
        <f t="shared" ca="1" si="12"/>
        <v>18996040575.614773</v>
      </c>
      <c r="DL31" s="56" cm="1">
        <f t="array" aca="1" ref="DL31" ca="1">INDEX([1]Sheet1!$C$6:$CY$72,MATCH($A31,[1]Sheet1!$A$6:$A$72,0),MATCH(MID(CELL("filename",AT30),FIND("]",CELL("filename",AT30))+1,255) &amp; DL$1,[1]Sheet1!$C$1:$CY$1 &amp; [1]Sheet1!$C$3:$CY$3,0))</f>
        <v>21.881</v>
      </c>
      <c r="DM31" s="57"/>
      <c r="DN31" s="57"/>
      <c r="DO31" s="12"/>
      <c r="DP31" s="12"/>
      <c r="DQ31" s="56">
        <v>1.23916</v>
      </c>
      <c r="DR31" s="56" cm="1">
        <f t="array" aca="1" ref="DR31" ca="1">INDEX([1]Sheet1!$C$6:$CY$72,MATCH($A31,[1]Sheet1!$A$6:$A$72,0),MATCH(MID(CELL("filename",AZ30),FIND("]",CELL("filename",AZ30))+1,255) &amp; DR$1,[1]Sheet1!$C$1:$CY$1 &amp; [1]Sheet1!$C$3:$CY$3,0))</f>
        <v>4320000000</v>
      </c>
      <c r="DS31" s="56" cm="1">
        <f t="array" aca="1" ref="DS31" ca="1">INDEX([1]Sheet1!$C$6:$CY$72,MATCH($A31,[1]Sheet1!$A$6:$A$72,0),MATCH(MID(CELL("filename",BA30),FIND("]",CELL("filename",BA30))+1,255) &amp; DS$1,[1]Sheet1!$C$1:$CY$1 &amp; [1]Sheet1!$C$3:$CY$3,0))</f>
        <v>12.728142</v>
      </c>
      <c r="DT31" s="57"/>
      <c r="DU31" s="56" cm="1">
        <f t="array" aca="1" ref="DU31" ca="1">INDEX([1]Sheet1!$C$6:$CY$72,MATCH($A31,[1]Sheet1!$A$6:$A$72,0),MATCH(MID(CELL("filename",BC30),FIND("]",CELL("filename",BC30))+1,255) &amp; DU$1,[1]Sheet1!$C$1:$CY$1 &amp; [1]Sheet1!$C$3:$CY$3,0))</f>
        <v>13.08</v>
      </c>
      <c r="DV31" s="59">
        <v>0.5</v>
      </c>
      <c r="DW31" s="60"/>
      <c r="DX31" s="59">
        <v>1</v>
      </c>
      <c r="DY31" s="59">
        <v>0.5</v>
      </c>
      <c r="DZ31" s="56" cm="1">
        <f t="array" aca="1" ref="DZ31" ca="1">INDEX([1]Sheet1!$C$6:$CY$72,MATCH($A31,[1]Sheet1!$A$6:$A$72,0),MATCH(MID(CELL("filename",BH30),FIND("]",CELL("filename",BH30))+1,255) &amp; DZ$1,[1]Sheet1!$C$1:$CY$1 &amp; [1]Sheet1!$C$3:$CY$3,0))</f>
        <v>11.23</v>
      </c>
      <c r="EA31" s="59">
        <v>2</v>
      </c>
      <c r="EB31" s="54"/>
      <c r="EC31" s="54"/>
      <c r="ED31" s="54"/>
      <c r="EE31" s="17">
        <v>-5</v>
      </c>
      <c r="EF31" s="12"/>
      <c r="EG31" s="12"/>
      <c r="EH31" s="43">
        <v>0.75</v>
      </c>
      <c r="EI31" s="43">
        <v>0.05</v>
      </c>
      <c r="EJ31" s="43">
        <v>60</v>
      </c>
      <c r="EK31" s="54">
        <f t="shared" si="7"/>
        <v>-1.4804652557588889</v>
      </c>
      <c r="EL31" s="12"/>
      <c r="EM31" s="12"/>
      <c r="EN31" s="54">
        <v>0.73457767545336095</v>
      </c>
    </row>
    <row r="32" spans="1:144" x14ac:dyDescent="0.3">
      <c r="A32" s="49">
        <v>1992</v>
      </c>
      <c r="B32" s="60">
        <v>143654810311.45358</v>
      </c>
      <c r="C32" s="12"/>
      <c r="D32" s="12"/>
      <c r="E32" s="12"/>
      <c r="F32" s="12"/>
      <c r="G32" s="12"/>
      <c r="H32" s="54"/>
      <c r="I32" s="60">
        <v>3787067.5</v>
      </c>
      <c r="J32" s="12"/>
      <c r="K32" s="31">
        <f t="shared" si="4"/>
        <v>3787067.5</v>
      </c>
      <c r="L32" s="54">
        <v>65.148919581990626</v>
      </c>
      <c r="M32" s="12"/>
      <c r="N32" s="12"/>
      <c r="O32" s="54">
        <v>65.526616555898642</v>
      </c>
      <c r="P32" s="28"/>
      <c r="Q32" s="19"/>
      <c r="R32" s="54">
        <v>11.8</v>
      </c>
      <c r="S32" s="12"/>
      <c r="T32" s="12"/>
      <c r="U32" s="54">
        <v>9.8144419999999997</v>
      </c>
      <c r="V32" s="54">
        <v>9.8144419999999997</v>
      </c>
      <c r="W32" s="54"/>
      <c r="X32" s="54"/>
      <c r="Y32" s="54"/>
      <c r="Z32" s="54">
        <v>1706.44731400211</v>
      </c>
      <c r="AA32" s="12"/>
      <c r="AB32" s="12"/>
      <c r="AC32" s="54">
        <v>1718.7122526719961</v>
      </c>
      <c r="AD32" s="60">
        <v>511976089582.89697</v>
      </c>
      <c r="AE32" s="61"/>
      <c r="AF32" s="61"/>
      <c r="AG32" s="19"/>
      <c r="AH32" s="19"/>
      <c r="AI32" s="31">
        <f t="shared" ca="1" si="5"/>
        <v>6513893114.8437672</v>
      </c>
      <c r="AJ32" s="55">
        <v>2857660000</v>
      </c>
      <c r="AK32" s="31">
        <f t="shared" si="6"/>
        <v>4475691821.2858896</v>
      </c>
      <c r="AL32" s="19"/>
      <c r="AM32" s="19">
        <f t="shared" ca="1" si="0"/>
        <v>5.9148516417121183E-2</v>
      </c>
      <c r="AN32" s="19"/>
      <c r="AO32" s="55">
        <v>15135070000</v>
      </c>
      <c r="AP32" s="31">
        <f t="shared" si="1"/>
        <v>23704677608.10923</v>
      </c>
      <c r="AQ32" s="55">
        <v>17586250000</v>
      </c>
      <c r="AR32" s="31">
        <f t="shared" si="2"/>
        <v>23068045114.55986</v>
      </c>
      <c r="AS32" s="19"/>
      <c r="AT32" s="19">
        <f t="shared" si="13"/>
        <v>16.501137383924593</v>
      </c>
      <c r="AU32" s="12"/>
      <c r="AV32" s="12"/>
      <c r="AW32" s="12"/>
      <c r="AX32" s="12"/>
      <c r="AY32" s="12"/>
      <c r="AZ32" s="12"/>
      <c r="BA32" s="12"/>
      <c r="BB32" s="60">
        <v>135826820364.658</v>
      </c>
      <c r="BC32" s="60">
        <v>84700271215.334503</v>
      </c>
      <c r="BD32" s="19">
        <f t="shared" si="3"/>
        <v>-5.4491666027917569</v>
      </c>
      <c r="BE32" s="12"/>
      <c r="BF32" s="12"/>
      <c r="BG32" s="12"/>
      <c r="BH32" s="12"/>
      <c r="BI32" s="12"/>
      <c r="BJ32" s="12"/>
      <c r="BK32" s="12"/>
      <c r="BL32" s="12"/>
      <c r="BM32" s="12"/>
      <c r="BN32" s="31">
        <f t="shared" ref="BN32:BN34" ca="1" si="14">BP32-CC32</f>
        <v>48797311000</v>
      </c>
      <c r="BO32" s="56" cm="1">
        <f t="array" aca="1" ref="BO32" ca="1">INDEX([1]Sheet1!$C$6:$CY$72,MATCH($A32,[1]Sheet1!$A$6:$A$72,0),MATCH(MID(CELL("filename",A31),FIND("]",CELL("filename",A31))+1,255) &amp; BO$1,[1]Sheet1!$C$1:$CY$1 &amp; [1]Sheet1!$C$3:$CY$3,0))</f>
        <v>-2.8488690000000001</v>
      </c>
      <c r="BP32" s="55" cm="1">
        <f t="array" aca="1" ref="BP32" ca="1">INDEX([1]Sheet1!$C$6:$CY$72,MATCH($A32,[1]Sheet1!$A$6:$A$72,0),MATCH(MID(CELL("filename",B31),FIND("]",CELL("filename",B31))+1,255) &amp; BP$1,[1]Sheet1!$C$1:$CY$1 &amp; [1]Sheet1!$C$3:$CY$3,0))</f>
        <v>49036900000</v>
      </c>
      <c r="BQ32" s="55" cm="1">
        <f t="array" aca="1" ref="BQ32" ca="1">INDEX([1]Sheet1!$C$6:$CY$72,MATCH($A32,[1]Sheet1!$A$6:$A$72,0),MATCH(MID(CELL("filename",C31),FIND("]",CELL("filename",C31))+1,255) &amp; BQ$1,[1]Sheet1!$C$1:$CY$1 &amp; [1]Sheet1!$C$3:$CY$3,0))</f>
        <v>14030290000</v>
      </c>
      <c r="BR32" s="57"/>
      <c r="BS32" s="57"/>
      <c r="BT32" s="57"/>
      <c r="BU32" s="58"/>
      <c r="BV32" s="58"/>
      <c r="BW32" s="55" cm="1">
        <f t="array" aca="1" ref="BW32" ca="1">INDEX([1]Sheet1!$C$6:$CY$72,MATCH($A32,[1]Sheet1!$A$6:$A$72,0),MATCH(MID(CELL("filename",F31),FIND("]",CELL("filename",F31))+1,255) &amp; BW$1,[1]Sheet1!$C$1:$CY$1 &amp; [1]Sheet1!$C$3:$CY$3,0))</f>
        <v>12589690000</v>
      </c>
      <c r="BX32" s="55" cm="1">
        <f t="array" aca="1" ref="BX32" ca="1">INDEX([1]Sheet1!$C$6:$CY$72,MATCH($A32,[1]Sheet1!$A$6:$A$72,0),MATCH(MID(CELL("filename",G31),FIND("]",CELL("filename",G31))+1,255) &amp; BX$1,[1]Sheet1!$C$1:$CY$1 &amp; [1]Sheet1!$C$3:$CY$3,0))</f>
        <v>12033720000</v>
      </c>
      <c r="BY32" s="57"/>
      <c r="BZ32" s="57"/>
      <c r="CA32" s="58"/>
      <c r="CB32" s="58"/>
      <c r="CC32" s="55" cm="1">
        <f t="array" aca="1" ref="CC32" ca="1">INDEX([1]Sheet1!$C$6:$CY$72,MATCH($A32,[1]Sheet1!$A$6:$A$72,0),MATCH(MID(CELL("filename",J31),FIND("]",CELL("filename",J31))+1,255) &amp; CC$1,[1]Sheet1!$C$1:$CY$1 &amp; [1]Sheet1!$C$3:$CY$3,0))</f>
        <v>239589000</v>
      </c>
      <c r="CD32" s="31">
        <f t="shared" ca="1" si="9"/>
        <v>10143611000</v>
      </c>
      <c r="CE32" s="55" cm="1">
        <f t="array" aca="1" ref="CE32" ca="1">INDEX([1]Sheet1!$C$6:$CY$72,MATCH($A32,[1]Sheet1!$A$6:$A$72,0),MATCH(MID(CELL("filename",L31),FIND("]",CELL("filename",L31))+1,255) &amp; CE$1,[1]Sheet1!$C$1:$CY$1 &amp; [1]Sheet1!$C$3:$CY$3,0))</f>
        <v>53656700000</v>
      </c>
      <c r="CF32" s="31">
        <f t="shared" ref="CF32:CF66" ca="1" si="15">CE32-CK32</f>
        <v>51507566000</v>
      </c>
      <c r="CG32" s="55" cm="1">
        <f t="array" aca="1" ref="CG32" ca="1">INDEX([1]Sheet1!$C$6:$CY$72,MATCH($A32,[1]Sheet1!$A$6:$A$72,0),MATCH(MID(CELL("filename",N31),FIND("]",CELL("filename",N31))+1,255) &amp; CG$1,[1]Sheet1!$C$1:$CY$1 &amp; [1]Sheet1!$C$3:$CY$3,0))</f>
        <v>21075650000</v>
      </c>
      <c r="CH32" s="55" cm="1">
        <f t="array" aca="1" ref="CH32" ca="1">INDEX([1]Sheet1!$C$6:$CY$72,MATCH($A32,[1]Sheet1!$A$6:$A$72,0),MATCH(MID(CELL("filename",O31),FIND("]",CELL("filename",O31))+1,255) &amp; CH$1,[1]Sheet1!$C$1:$CY$1 &amp; [1]Sheet1!$C$3:$CY$3,0))</f>
        <v>4159020000</v>
      </c>
      <c r="CI32" s="55" cm="1">
        <f t="array" aca="1" ref="CI32" ca="1">INDEX([1]Sheet1!$C$6:$CY$72,MATCH($A32,[1]Sheet1!$A$6:$A$72,0),MATCH(MID(CELL("filename",CI19),FIND("]",CELL("filename",CI19))+1,255) &amp; CI$1,[1]Sheet1!$C$1:$CY$1 &amp; [1]Sheet1!$C$3:$CY$3,0))</f>
        <v>2878140000</v>
      </c>
      <c r="CJ32" s="55" cm="1">
        <f t="array" aca="1" ref="CJ32" ca="1">INDEX([1]Sheet1!$C$6:$CY$72,MATCH($A32,[1]Sheet1!$A$6:$A$72,0),MATCH(MID(CELL("filename",R31),FIND("]",CELL("filename",R31))+1,255) &amp; CJ$1,[1]Sheet1!$C$1:$CY$1 &amp; [1]Sheet1!$C$3:$CY$3,0))</f>
        <v>18796480000</v>
      </c>
      <c r="CK32" s="55" cm="1">
        <f t="array" aca="1" ref="CK32" ca="1">INDEX([1]Sheet1!$C$6:$CY$72,MATCH($A32,[1]Sheet1!$A$6:$A$72,0),MATCH(MID(CELL("filename",S31),FIND("]",CELL("filename",S31))+1,255) &amp; CK$1,[1]Sheet1!$C$1:$CY$1 &amp; [1]Sheet1!$C$3:$CY$3,0))</f>
        <v>2149134000</v>
      </c>
      <c r="CL32" s="31">
        <f t="shared" ca="1" si="11"/>
        <v>4598276000</v>
      </c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31">
        <f t="shared" ca="1" si="12"/>
        <v>33250023168.562931</v>
      </c>
      <c r="DL32" s="56" cm="1">
        <f t="array" aca="1" ref="DL32" ca="1">INDEX([1]Sheet1!$C$6:$CY$72,MATCH($A32,[1]Sheet1!$A$6:$A$72,0),MATCH(MID(CELL("filename",AT31),FIND("]",CELL("filename",AT31))+1,255) &amp; DL$1,[1]Sheet1!$C$1:$CY$1 &amp; [1]Sheet1!$C$3:$CY$3,0))</f>
        <v>39.256100000000004</v>
      </c>
      <c r="DM32" s="57"/>
      <c r="DN32" s="57"/>
      <c r="DO32" s="12"/>
      <c r="DP32" s="12"/>
      <c r="DQ32" s="56">
        <v>1.2981</v>
      </c>
      <c r="DR32" s="56" cm="1">
        <f t="array" aca="1" ref="DR32" ca="1">INDEX([1]Sheet1!$C$6:$CY$72,MATCH($A32,[1]Sheet1!$A$6:$A$72,0),MATCH(MID(CELL("filename",AZ31),FIND("]",CELL("filename",AZ31))+1,255) &amp; DR$1,[1]Sheet1!$C$1:$CY$1 &amp; [1]Sheet1!$C$3:$CY$3,0))</f>
        <v>6240000000</v>
      </c>
      <c r="DS32" s="56" cm="1">
        <f t="array" aca="1" ref="DS32" ca="1">INDEX([1]Sheet1!$C$6:$CY$72,MATCH($A32,[1]Sheet1!$A$6:$A$72,0),MATCH(MID(CELL("filename",BA31),FIND("]",CELL("filename",BA31))+1,255) &amp; DS$1,[1]Sheet1!$C$1:$CY$1 &amp; [1]Sheet1!$C$3:$CY$3,0))</f>
        <v>11.049695</v>
      </c>
      <c r="DT32" s="57"/>
      <c r="DU32" s="56" cm="1">
        <f t="array" aca="1" ref="DU32" ca="1">INDEX([1]Sheet1!$C$6:$CY$72,MATCH($A32,[1]Sheet1!$A$6:$A$72,0),MATCH(MID(CELL("filename",BC31),FIND("]",CELL("filename",BC31))+1,255) &amp; DU$1,[1]Sheet1!$C$1:$CY$1 &amp; [1]Sheet1!$C$3:$CY$3,0))</f>
        <v>13.25</v>
      </c>
      <c r="DV32" s="59">
        <v>0.5</v>
      </c>
      <c r="DW32" s="60"/>
      <c r="DX32" s="59">
        <v>1</v>
      </c>
      <c r="DY32" s="59">
        <v>0.5</v>
      </c>
      <c r="DZ32" s="56" cm="1">
        <f t="array" aca="1" ref="DZ32" ca="1">INDEX([1]Sheet1!$C$6:$CY$72,MATCH($A32,[1]Sheet1!$A$6:$A$72,0),MATCH(MID(CELL("filename",BH31),FIND("]",CELL("filename",BH31))+1,255) &amp; DZ$1,[1]Sheet1!$C$1:$CY$1 &amp; [1]Sheet1!$C$3:$CY$3,0))</f>
        <v>11.98</v>
      </c>
      <c r="EA32" s="59">
        <v>2</v>
      </c>
      <c r="EB32" s="54"/>
      <c r="EC32" s="54"/>
      <c r="ED32" s="54"/>
      <c r="EE32" s="17">
        <v>-5</v>
      </c>
      <c r="EF32" s="12"/>
      <c r="EG32" s="12"/>
      <c r="EH32" s="43">
        <v>0.75</v>
      </c>
      <c r="EI32" s="43">
        <v>0.05</v>
      </c>
      <c r="EJ32" s="43">
        <v>60</v>
      </c>
      <c r="EK32" s="54">
        <f t="shared" si="7"/>
        <v>-13.08141346966581</v>
      </c>
      <c r="EL32" s="12"/>
      <c r="EM32" s="12"/>
      <c r="EN32" s="54">
        <v>0.63848453247144699</v>
      </c>
    </row>
    <row r="33" spans="1:144" x14ac:dyDescent="0.3">
      <c r="A33" s="49">
        <v>1993</v>
      </c>
      <c r="B33" s="60">
        <v>144203744713.61969</v>
      </c>
      <c r="C33" s="12"/>
      <c r="D33" s="12"/>
      <c r="E33" s="12"/>
      <c r="F33" s="12"/>
      <c r="G33" s="12"/>
      <c r="H33" s="54"/>
      <c r="I33" s="60">
        <v>3805977.5</v>
      </c>
      <c r="J33" s="12"/>
      <c r="K33" s="31">
        <f t="shared" si="4"/>
        <v>3805977.5</v>
      </c>
      <c r="L33" s="54">
        <v>64.540770028954256</v>
      </c>
      <c r="M33" s="12"/>
      <c r="N33" s="12"/>
      <c r="O33" s="54">
        <v>64.750305668771915</v>
      </c>
      <c r="P33" s="28"/>
      <c r="Q33" s="19"/>
      <c r="R33" s="54">
        <v>16.5</v>
      </c>
      <c r="S33" s="12"/>
      <c r="T33" s="12"/>
      <c r="U33" s="54">
        <v>11.417146000000001</v>
      </c>
      <c r="V33" s="54">
        <v>11.417146000000001</v>
      </c>
      <c r="W33" s="54"/>
      <c r="X33" s="54"/>
      <c r="Y33" s="54"/>
      <c r="Z33" s="54">
        <v>1705.8651455316599</v>
      </c>
      <c r="AA33" s="12"/>
      <c r="AB33" s="12"/>
      <c r="AC33" s="54">
        <v>1718.8694616061489</v>
      </c>
      <c r="AD33" s="60">
        <v>510394985581.651</v>
      </c>
      <c r="AE33" s="61"/>
      <c r="AF33" s="61"/>
      <c r="AG33" s="19"/>
      <c r="AH33" s="19"/>
      <c r="AI33" s="31">
        <f t="shared" ca="1" si="5"/>
        <v>5423739774.7781467</v>
      </c>
      <c r="AJ33" s="55">
        <v>2542100000</v>
      </c>
      <c r="AK33" s="31">
        <f t="shared" si="6"/>
        <v>4506134102.4993877</v>
      </c>
      <c r="AL33" s="19"/>
      <c r="AM33" s="19">
        <f t="shared" ca="1" si="0"/>
        <v>5.9148516417121183E-2</v>
      </c>
      <c r="AN33" s="19"/>
      <c r="AO33" s="55">
        <v>11513600000</v>
      </c>
      <c r="AP33" s="31">
        <f t="shared" si="1"/>
        <v>20409041974.169762</v>
      </c>
      <c r="AQ33" s="55">
        <v>15427530000</v>
      </c>
      <c r="AR33" s="31">
        <f t="shared" si="2"/>
        <v>22840751956.401669</v>
      </c>
      <c r="AS33" s="19"/>
      <c r="AT33" s="19">
        <f t="shared" si="13"/>
        <v>14.152920934682342</v>
      </c>
      <c r="AU33" s="12"/>
      <c r="AV33" s="12"/>
      <c r="AW33" s="12"/>
      <c r="AX33" s="12"/>
      <c r="AY33" s="12"/>
      <c r="AZ33" s="12"/>
      <c r="BA33" s="12"/>
      <c r="BB33" s="60">
        <v>134767621849.871</v>
      </c>
      <c r="BC33" s="60">
        <v>85625378562.948303</v>
      </c>
      <c r="BD33" s="19">
        <f t="shared" si="3"/>
        <v>-6.5436045939641048</v>
      </c>
      <c r="BE33" s="12"/>
      <c r="BF33" s="12"/>
      <c r="BG33" s="12"/>
      <c r="BH33" s="12"/>
      <c r="BI33" s="12"/>
      <c r="BJ33" s="12"/>
      <c r="BK33" s="12"/>
      <c r="BL33" s="12"/>
      <c r="BM33" s="12"/>
      <c r="BN33" s="31">
        <f t="shared" ca="1" si="14"/>
        <v>42488486000</v>
      </c>
      <c r="BO33" s="56" cm="1">
        <f t="array" aca="1" ref="BO33" ca="1">INDEX([1]Sheet1!$C$6:$CY$72,MATCH($A33,[1]Sheet1!$A$6:$A$72,0),MATCH(MID(CELL("filename",A32),FIND("]",CELL("filename",A32))+1,255) &amp; BO$1,[1]Sheet1!$C$1:$CY$1 &amp; [1]Sheet1!$C$3:$CY$3,0))</f>
        <v>-3.665969</v>
      </c>
      <c r="BP33" s="55" cm="1">
        <f t="array" aca="1" ref="BP33" ca="1">INDEX([1]Sheet1!$C$6:$CY$72,MATCH($A33,[1]Sheet1!$A$6:$A$72,0),MATCH(MID(CELL("filename",B32),FIND("]",CELL("filename",B32))+1,255) &amp; BP$1,[1]Sheet1!$C$1:$CY$1 &amp; [1]Sheet1!$C$3:$CY$3,0))</f>
        <v>42678500000</v>
      </c>
      <c r="BQ33" s="55" cm="1">
        <f t="array" aca="1" ref="BQ33" ca="1">INDEX([1]Sheet1!$C$6:$CY$72,MATCH($A33,[1]Sheet1!$A$6:$A$72,0),MATCH(MID(CELL("filename",C32),FIND("]",CELL("filename",C32))+1,255) &amp; BQ$1,[1]Sheet1!$C$1:$CY$1 &amp; [1]Sheet1!$C$3:$CY$3,0))</f>
        <v>11646790000</v>
      </c>
      <c r="BR33" s="57"/>
      <c r="BS33" s="57"/>
      <c r="BT33" s="57"/>
      <c r="BU33" s="58"/>
      <c r="BV33" s="58"/>
      <c r="BW33" s="55" cm="1">
        <f t="array" aca="1" ref="BW33" ca="1">INDEX([1]Sheet1!$C$6:$CY$72,MATCH($A33,[1]Sheet1!$A$6:$A$72,0),MATCH(MID(CELL("filename",F32),FIND("]",CELL("filename",F32))+1,255) &amp; BW$1,[1]Sheet1!$C$1:$CY$1 &amp; [1]Sheet1!$C$3:$CY$3,0))</f>
        <v>10797940000</v>
      </c>
      <c r="BX33" s="55" cm="1">
        <f t="array" aca="1" ref="BX33" ca="1">INDEX([1]Sheet1!$C$6:$CY$72,MATCH($A33,[1]Sheet1!$A$6:$A$72,0),MATCH(MID(CELL("filename",G32),FIND("]",CELL("filename",G32))+1,255) &amp; BX$1,[1]Sheet1!$C$1:$CY$1 &amp; [1]Sheet1!$C$3:$CY$3,0))</f>
        <v>10929350000</v>
      </c>
      <c r="BY33" s="57"/>
      <c r="BZ33" s="57"/>
      <c r="CA33" s="58"/>
      <c r="CB33" s="58"/>
      <c r="CC33" s="55" cm="1">
        <f t="array" aca="1" ref="CC33" ca="1">INDEX([1]Sheet1!$C$6:$CY$72,MATCH($A33,[1]Sheet1!$A$6:$A$72,0),MATCH(MID(CELL("filename",J32),FIND("]",CELL("filename",J32))+1,255) &amp; CC$1,[1]Sheet1!$C$1:$CY$1 &amp; [1]Sheet1!$C$3:$CY$3,0))</f>
        <v>190014000</v>
      </c>
      <c r="CD33" s="31">
        <f t="shared" ca="1" si="9"/>
        <v>9114406000</v>
      </c>
      <c r="CE33" s="55" cm="1">
        <f t="array" aca="1" ref="CE33" ca="1">INDEX([1]Sheet1!$C$6:$CY$72,MATCH($A33,[1]Sheet1!$A$6:$A$72,0),MATCH(MID(CELL("filename",L32),FIND("]",CELL("filename",L32))+1,255) &amp; CE$1,[1]Sheet1!$C$1:$CY$1 &amp; [1]Sheet1!$C$3:$CY$3,0))</f>
        <v>48744800000</v>
      </c>
      <c r="CF33" s="31">
        <f t="shared" ca="1" si="15"/>
        <v>45465729000</v>
      </c>
      <c r="CG33" s="55" cm="1">
        <f t="array" aca="1" ref="CG33" ca="1">INDEX([1]Sheet1!$C$6:$CY$72,MATCH($A33,[1]Sheet1!$A$6:$A$72,0),MATCH(MID(CELL("filename",N32),FIND("]",CELL("filename",N32))+1,255) &amp; CG$1,[1]Sheet1!$C$1:$CY$1 &amp; [1]Sheet1!$C$3:$CY$3,0))</f>
        <v>17649090000</v>
      </c>
      <c r="CH33" s="55" cm="1">
        <f t="array" aca="1" ref="CH33" ca="1">INDEX([1]Sheet1!$C$6:$CY$72,MATCH($A33,[1]Sheet1!$A$6:$A$72,0),MATCH(MID(CELL("filename",O32),FIND("]",CELL("filename",O32))+1,255) &amp; CH$1,[1]Sheet1!$C$1:$CY$1 &amp; [1]Sheet1!$C$3:$CY$3,0))</f>
        <v>3059760000</v>
      </c>
      <c r="CI33" s="55" cm="1">
        <f t="array" aca="1" ref="CI33" ca="1">INDEX([1]Sheet1!$C$6:$CY$72,MATCH($A33,[1]Sheet1!$A$6:$A$72,0),MATCH(MID(CELL("filename",CI20),FIND("]",CELL("filename",CI20))+1,255) &amp; CI$1,[1]Sheet1!$C$1:$CY$1 &amp; [1]Sheet1!$C$3:$CY$3,0))</f>
        <v>2380501000</v>
      </c>
      <c r="CJ33" s="55" cm="1">
        <f t="array" aca="1" ref="CJ33" ca="1">INDEX([1]Sheet1!$C$6:$CY$72,MATCH($A33,[1]Sheet1!$A$6:$A$72,0),MATCH(MID(CELL("filename",R32),FIND("]",CELL("filename",R32))+1,255) &amp; CJ$1,[1]Sheet1!$C$1:$CY$1 &amp; [1]Sheet1!$C$3:$CY$3,0))</f>
        <v>17591380000</v>
      </c>
      <c r="CK33" s="55" cm="1">
        <f t="array" aca="1" ref="CK33" ca="1">INDEX([1]Sheet1!$C$6:$CY$72,MATCH($A33,[1]Sheet1!$A$6:$A$72,0),MATCH(MID(CELL("filename",S32),FIND("]",CELL("filename",S32))+1,255) &amp; CK$1,[1]Sheet1!$C$1:$CY$1 &amp; [1]Sheet1!$C$3:$CY$3,0))</f>
        <v>3279071000</v>
      </c>
      <c r="CL33" s="31">
        <f t="shared" ca="1" si="11"/>
        <v>4784998000</v>
      </c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31">
        <f t="shared" ca="1" si="12"/>
        <v>46403988909.161331</v>
      </c>
      <c r="DL33" s="56" cm="1">
        <f t="array" aca="1" ref="DL33" ca="1">INDEX([1]Sheet1!$C$6:$CY$72,MATCH($A33,[1]Sheet1!$A$6:$A$72,0),MATCH(MID(CELL("filename",AT32),FIND("]",CELL("filename",AT32))+1,255) &amp; DL$1,[1]Sheet1!$C$1:$CY$1 &amp; [1]Sheet1!$C$3:$CY$3,0))</f>
        <v>54.194200000000002</v>
      </c>
      <c r="DM33" s="57"/>
      <c r="DN33" s="57"/>
      <c r="DO33" s="12"/>
      <c r="DP33" s="12"/>
      <c r="DQ33" s="56">
        <v>1.171</v>
      </c>
      <c r="DR33" s="56" cm="1">
        <f t="array" aca="1" ref="DR33" ca="1">INDEX([1]Sheet1!$C$6:$CY$72,MATCH($A33,[1]Sheet1!$A$6:$A$72,0),MATCH(MID(CELL("filename",AZ32),FIND("]",CELL("filename",AZ32))+1,255) &amp; DR$1,[1]Sheet1!$C$1:$CY$1 &amp; [1]Sheet1!$C$3:$CY$3,0))</f>
        <v>5420000000</v>
      </c>
      <c r="DS33" s="56" cm="1">
        <f t="array" aca="1" ref="DS33" ca="1">INDEX([1]Sheet1!$C$6:$CY$72,MATCH($A33,[1]Sheet1!$A$6:$A$72,0),MATCH(MID(CELL("filename",BA32),FIND("]",CELL("filename",BA32))+1,255) &amp; DS$1,[1]Sheet1!$C$1:$CY$1 &amp; [1]Sheet1!$C$3:$CY$3,0))</f>
        <v>11.106767</v>
      </c>
      <c r="DT33" s="57"/>
      <c r="DU33" s="56" cm="1">
        <f t="array" aca="1" ref="DU33" ca="1">INDEX([1]Sheet1!$C$6:$CY$72,MATCH($A33,[1]Sheet1!$A$6:$A$72,0),MATCH(MID(CELL("filename",BC32),FIND("]",CELL("filename",BC32))+1,255) &amp; DU$1,[1]Sheet1!$C$1:$CY$1 &amp; [1]Sheet1!$C$3:$CY$3,0))</f>
        <v>7.77</v>
      </c>
      <c r="DV33" s="59">
        <v>0.5</v>
      </c>
      <c r="DW33" s="60"/>
      <c r="DX33" s="59">
        <v>1</v>
      </c>
      <c r="DY33" s="59">
        <v>0.5</v>
      </c>
      <c r="DZ33" s="56" cm="1">
        <f t="array" aca="1" ref="DZ33" ca="1">INDEX([1]Sheet1!$C$6:$CY$72,MATCH($A33,[1]Sheet1!$A$6:$A$72,0),MATCH(MID(CELL("filename",BH32),FIND("]",CELL("filename",BH32))+1,255) &amp; DZ$1,[1]Sheet1!$C$1:$CY$1 &amp; [1]Sheet1!$C$3:$CY$3,0))</f>
        <v>8.83</v>
      </c>
      <c r="EA33" s="59">
        <v>2</v>
      </c>
      <c r="EB33" s="54"/>
      <c r="EC33" s="54"/>
      <c r="ED33" s="54"/>
      <c r="EE33" s="17">
        <v>-5</v>
      </c>
      <c r="EF33" s="12"/>
      <c r="EG33" s="12"/>
      <c r="EH33" s="43">
        <v>0.75</v>
      </c>
      <c r="EI33" s="43">
        <v>0.05</v>
      </c>
      <c r="EJ33" s="43">
        <v>60</v>
      </c>
      <c r="EK33" s="54">
        <f t="shared" si="7"/>
        <v>-11.643574559375024</v>
      </c>
      <c r="EL33" s="12"/>
      <c r="EM33" s="12"/>
      <c r="EN33" s="54">
        <v>0.56414210988305702</v>
      </c>
    </row>
    <row r="34" spans="1:144" x14ac:dyDescent="0.3">
      <c r="A34" s="49">
        <v>1994</v>
      </c>
      <c r="B34" s="60">
        <v>146229813105.64178</v>
      </c>
      <c r="C34" s="12"/>
      <c r="D34" s="12"/>
      <c r="E34" s="12"/>
      <c r="F34" s="12"/>
      <c r="G34" s="12"/>
      <c r="H34" s="54"/>
      <c r="I34" s="60">
        <v>3824748</v>
      </c>
      <c r="J34" s="12"/>
      <c r="K34" s="31">
        <f t="shared" si="4"/>
        <v>3824748</v>
      </c>
      <c r="L34" s="54">
        <v>63.399727451123773</v>
      </c>
      <c r="M34" s="12"/>
      <c r="N34" s="12"/>
      <c r="O34" s="54">
        <v>64.17536364984737</v>
      </c>
      <c r="P34" s="28"/>
      <c r="Q34" s="19"/>
      <c r="R34" s="54">
        <v>16.8</v>
      </c>
      <c r="S34" s="12"/>
      <c r="T34" s="12"/>
      <c r="U34" s="54">
        <v>12.250907</v>
      </c>
      <c r="V34" s="54">
        <v>12.250907</v>
      </c>
      <c r="W34" s="54"/>
      <c r="X34" s="54"/>
      <c r="Y34" s="54"/>
      <c r="Z34" s="54">
        <v>1726.8401486988801</v>
      </c>
      <c r="AA34" s="12"/>
      <c r="AB34" s="12"/>
      <c r="AC34" s="54">
        <v>1721.1316515069841</v>
      </c>
      <c r="AD34" s="60">
        <v>509265144506.98102</v>
      </c>
      <c r="AE34" s="61"/>
      <c r="AF34" s="61"/>
      <c r="AG34" s="19"/>
      <c r="AH34" s="19"/>
      <c r="AI34" s="31">
        <f t="shared" ca="1" si="5"/>
        <v>5854066437.5045223</v>
      </c>
      <c r="AJ34" s="55">
        <v>2908150000</v>
      </c>
      <c r="AK34" s="31">
        <f t="shared" si="6"/>
        <v>4679542534.9783745</v>
      </c>
      <c r="AL34" s="19"/>
      <c r="AM34" s="19">
        <f t="shared" ca="1" si="0"/>
        <v>5.9148516417121183E-2</v>
      </c>
      <c r="AN34" s="19"/>
      <c r="AO34" s="55">
        <v>12618940000</v>
      </c>
      <c r="AP34" s="31">
        <f t="shared" si="1"/>
        <v>20305302847.63166</v>
      </c>
      <c r="AQ34" s="55">
        <v>16932179999.999998</v>
      </c>
      <c r="AR34" s="31">
        <f t="shared" si="2"/>
        <v>22566251705.315327</v>
      </c>
      <c r="AS34" s="19"/>
      <c r="AT34" s="19">
        <f t="shared" si="13"/>
        <v>13.885884428343189</v>
      </c>
      <c r="AU34" s="12"/>
      <c r="AV34" s="12"/>
      <c r="AW34" s="12"/>
      <c r="AX34" s="12"/>
      <c r="AY34" s="12"/>
      <c r="AZ34" s="12"/>
      <c r="BA34" s="12"/>
      <c r="BB34" s="60">
        <v>140110312554.71802</v>
      </c>
      <c r="BC34" s="60">
        <v>90661519102.172501</v>
      </c>
      <c r="BD34" s="19">
        <f t="shared" si="3"/>
        <v>-4.1848515162245441</v>
      </c>
      <c r="BE34" s="12"/>
      <c r="BF34" s="12"/>
      <c r="BG34" s="12"/>
      <c r="BH34" s="12"/>
      <c r="BI34" s="12"/>
      <c r="BJ34" s="12"/>
      <c r="BK34" s="12"/>
      <c r="BL34" s="12"/>
      <c r="BM34" s="12"/>
      <c r="BN34" s="31">
        <f t="shared" ca="1" si="14"/>
        <v>48682610000</v>
      </c>
      <c r="BO34" s="56" cm="1">
        <f t="array" aca="1" ref="BO34" ca="1">INDEX([1]Sheet1!$C$6:$CY$72,MATCH($A34,[1]Sheet1!$A$6:$A$72,0),MATCH(MID(CELL("filename",A33),FIND("]",CELL("filename",A33))+1,255) &amp; BO$1,[1]Sheet1!$C$1:$CY$1 &amp; [1]Sheet1!$C$3:$CY$3,0))</f>
        <v>-2.3648400000000001</v>
      </c>
      <c r="BP34" s="55" cm="1">
        <f t="array" aca="1" ref="BP34" ca="1">INDEX([1]Sheet1!$C$6:$CY$72,MATCH($A34,[1]Sheet1!$A$6:$A$72,0),MATCH(MID(CELL("filename",B33),FIND("]",CELL("filename",B33))+1,255) &amp; BP$1,[1]Sheet1!$C$1:$CY$1 &amp; [1]Sheet1!$C$3:$CY$3,0))</f>
        <v>48889100000</v>
      </c>
      <c r="BQ34" s="55" cm="1">
        <f t="array" aca="1" ref="BQ34" ca="1">INDEX([1]Sheet1!$C$6:$CY$72,MATCH($A34,[1]Sheet1!$A$6:$A$72,0),MATCH(MID(CELL("filename",C33),FIND("]",CELL("filename",C33))+1,255) &amp; BQ$1,[1]Sheet1!$C$1:$CY$1 &amp; [1]Sheet1!$C$3:$CY$3,0))</f>
        <v>14548420000</v>
      </c>
      <c r="BR34" s="57"/>
      <c r="BS34" s="57"/>
      <c r="BT34" s="57"/>
      <c r="BU34" s="58"/>
      <c r="BV34" s="58"/>
      <c r="BW34" s="55" cm="1">
        <f t="array" aca="1" ref="BW34" ca="1">INDEX([1]Sheet1!$C$6:$CY$72,MATCH($A34,[1]Sheet1!$A$6:$A$72,0),MATCH(MID(CELL("filename",F33),FIND("]",CELL("filename",F33))+1,255) &amp; BW$1,[1]Sheet1!$C$1:$CY$1 &amp; [1]Sheet1!$C$3:$CY$3,0))</f>
        <v>12372110000</v>
      </c>
      <c r="BX34" s="55" cm="1">
        <f t="array" aca="1" ref="BX34" ca="1">INDEX([1]Sheet1!$C$6:$CY$72,MATCH($A34,[1]Sheet1!$A$6:$A$72,0),MATCH(MID(CELL("filename",G33),FIND("]",CELL("filename",G33))+1,255) &amp; BX$1,[1]Sheet1!$C$1:$CY$1 &amp; [1]Sheet1!$C$3:$CY$3,0))</f>
        <v>13170220000</v>
      </c>
      <c r="BY34" s="57"/>
      <c r="BZ34" s="57"/>
      <c r="CA34" s="58"/>
      <c r="CB34" s="58"/>
      <c r="CC34" s="55" cm="1">
        <f t="array" aca="1" ref="CC34" ca="1">INDEX([1]Sheet1!$C$6:$CY$72,MATCH($A34,[1]Sheet1!$A$6:$A$72,0),MATCH(MID(CELL("filename",J33),FIND("]",CELL("filename",J33))+1,255) &amp; CC$1,[1]Sheet1!$C$1:$CY$1 &amp; [1]Sheet1!$C$3:$CY$3,0))</f>
        <v>206490000</v>
      </c>
      <c r="CD34" s="31">
        <f t="shared" ca="1" si="9"/>
        <v>8591860000</v>
      </c>
      <c r="CE34" s="55" cm="1">
        <f t="array" aca="1" ref="CE34" ca="1">INDEX([1]Sheet1!$C$6:$CY$72,MATCH($A34,[1]Sheet1!$A$6:$A$72,0),MATCH(MID(CELL("filename",L33),FIND("]",CELL("filename",L33))+1,255) &amp; CE$1,[1]Sheet1!$C$1:$CY$1 &amp; [1]Sheet1!$C$3:$CY$3,0))</f>
        <v>54451900000</v>
      </c>
      <c r="CF34" s="31">
        <f t="shared" ca="1" si="15"/>
        <v>50948293000</v>
      </c>
      <c r="CG34" s="55" cm="1">
        <f t="array" aca="1" ref="CG34" ca="1">INDEX([1]Sheet1!$C$6:$CY$72,MATCH($A34,[1]Sheet1!$A$6:$A$72,0),MATCH(MID(CELL("filename",N33),FIND("]",CELL("filename",N33))+1,255) &amp; CG$1,[1]Sheet1!$C$1:$CY$1 &amp; [1]Sheet1!$C$3:$CY$3,0))</f>
        <v>19426380000</v>
      </c>
      <c r="CH34" s="55" cm="1">
        <f t="array" aca="1" ref="CH34" ca="1">INDEX([1]Sheet1!$C$6:$CY$72,MATCH($A34,[1]Sheet1!$A$6:$A$72,0),MATCH(MID(CELL("filename",O33),FIND("]",CELL("filename",O33))+1,255) &amp; CH$1,[1]Sheet1!$C$1:$CY$1 &amp; [1]Sheet1!$C$3:$CY$3,0))</f>
        <v>3638070000</v>
      </c>
      <c r="CI34" s="55" cm="1">
        <f t="array" aca="1" ref="CI34" ca="1">INDEX([1]Sheet1!$C$6:$CY$72,MATCH($A34,[1]Sheet1!$A$6:$A$72,0),MATCH(MID(CELL("filename",CI21),FIND("]",CELL("filename",CI21))+1,255) &amp; CI$1,[1]Sheet1!$C$1:$CY$1 &amp; [1]Sheet1!$C$3:$CY$3,0))</f>
        <v>2557594000</v>
      </c>
      <c r="CJ34" s="55" cm="1">
        <f t="array" aca="1" ref="CJ34" ca="1">INDEX([1]Sheet1!$C$6:$CY$72,MATCH($A34,[1]Sheet1!$A$6:$A$72,0),MATCH(MID(CELL("filename",R33),FIND("]",CELL("filename",R33))+1,255) &amp; CJ$1,[1]Sheet1!$C$1:$CY$1 &amp; [1]Sheet1!$C$3:$CY$3,0))</f>
        <v>20026650000</v>
      </c>
      <c r="CK34" s="55" cm="1">
        <f t="array" aca="1" ref="CK34" ca="1">INDEX([1]Sheet1!$C$6:$CY$72,MATCH($A34,[1]Sheet1!$A$6:$A$72,0),MATCH(MID(CELL("filename",S33),FIND("]",CELL("filename",S33))+1,255) &amp; CK$1,[1]Sheet1!$C$1:$CY$1 &amp; [1]Sheet1!$C$3:$CY$3,0))</f>
        <v>3503607000</v>
      </c>
      <c r="CL34" s="31">
        <f t="shared" ca="1" si="11"/>
        <v>5299599000</v>
      </c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31">
        <f t="shared" ca="1" si="12"/>
        <v>50949960505.038902</v>
      </c>
      <c r="DL34" s="56" cm="1">
        <f t="array" aca="1" ref="DL34" ca="1">INDEX([1]Sheet1!$C$6:$CY$72,MATCH($A34,[1]Sheet1!$A$6:$A$72,0),MATCH(MID(CELL("filename",AT33),FIND("]",CELL("filename",AT33))+1,255) &amp; DL$1,[1]Sheet1!$C$1:$CY$1 &amp; [1]Sheet1!$C$3:$CY$3,0))</f>
        <v>56.198</v>
      </c>
      <c r="DM34" s="57"/>
      <c r="DN34" s="57"/>
      <c r="DO34" s="12"/>
      <c r="DP34" s="12"/>
      <c r="DQ34" s="56">
        <v>1.1895199999999999</v>
      </c>
      <c r="DR34" s="56" cm="1">
        <f t="array" aca="1" ref="DR34" ca="1">INDEX([1]Sheet1!$C$6:$CY$72,MATCH($A34,[1]Sheet1!$A$6:$A$72,0),MATCH(MID(CELL("filename",AZ33),FIND("]",CELL("filename",AZ33))+1,255) &amp; DR$1,[1]Sheet1!$C$1:$CY$1 &amp; [1]Sheet1!$C$3:$CY$3,0))</f>
        <v>3700000000</v>
      </c>
      <c r="DS34" s="56" cm="1">
        <f t="array" aca="1" ref="DS34" ca="1">INDEX([1]Sheet1!$C$6:$CY$72,MATCH($A34,[1]Sheet1!$A$6:$A$72,0),MATCH(MID(CELL("filename",BA33),FIND("]",CELL("filename",BA33))+1,255) &amp; DS$1,[1]Sheet1!$C$1:$CY$1 &amp; [1]Sheet1!$C$3:$CY$3,0))</f>
        <v>7.8613910000000002</v>
      </c>
      <c r="DT34" s="57"/>
      <c r="DU34" s="56" cm="1">
        <f t="array" aca="1" ref="DU34" ca="1">INDEX([1]Sheet1!$C$6:$CY$72,MATCH($A34,[1]Sheet1!$A$6:$A$72,0),MATCH(MID(CELL("filename",BC33),FIND("]",CELL("filename",BC33))+1,255) &amp; DU$1,[1]Sheet1!$C$1:$CY$1 &amp; [1]Sheet1!$C$3:$CY$3,0))</f>
        <v>5.34</v>
      </c>
      <c r="DV34" s="59">
        <v>0.5</v>
      </c>
      <c r="DW34" s="60"/>
      <c r="DX34" s="59">
        <v>1</v>
      </c>
      <c r="DY34" s="59">
        <v>0.5</v>
      </c>
      <c r="DZ34" s="56" cm="1">
        <f t="array" aca="1" ref="DZ34" ca="1">INDEX([1]Sheet1!$C$6:$CY$72,MATCH($A34,[1]Sheet1!$A$6:$A$72,0),MATCH(MID(CELL("filename",BH33),FIND("]",CELL("filename",BH33))+1,255) &amp; DZ$1,[1]Sheet1!$C$1:$CY$1 &amp; [1]Sheet1!$C$3:$CY$3,0))</f>
        <v>9.0399999999999991</v>
      </c>
      <c r="EA34" s="59">
        <v>2</v>
      </c>
      <c r="EB34" s="54"/>
      <c r="EC34" s="54"/>
      <c r="ED34" s="54"/>
      <c r="EE34" s="17">
        <v>-5</v>
      </c>
      <c r="EF34" s="12"/>
      <c r="EG34" s="12"/>
      <c r="EH34" s="43">
        <v>0.75</v>
      </c>
      <c r="EI34" s="43">
        <v>0.05</v>
      </c>
      <c r="EJ34" s="43">
        <v>60</v>
      </c>
      <c r="EK34" s="54">
        <f t="shared" si="7"/>
        <v>10.160243110298875</v>
      </c>
      <c r="EL34" s="12"/>
      <c r="EM34" s="12"/>
      <c r="EN34" s="54">
        <v>0.62146031973474503</v>
      </c>
    </row>
    <row r="35" spans="1:144" x14ac:dyDescent="0.3">
      <c r="A35" s="49">
        <v>1995</v>
      </c>
      <c r="B35" s="60">
        <v>149456961416.40369</v>
      </c>
      <c r="C35" s="12"/>
      <c r="D35" s="12"/>
      <c r="E35" s="12"/>
      <c r="F35" s="12"/>
      <c r="G35" s="12"/>
      <c r="H35" s="54"/>
      <c r="I35" s="60">
        <v>3839701.9999999902</v>
      </c>
      <c r="J35" s="12"/>
      <c r="K35" s="31">
        <f t="shared" si="4"/>
        <v>3839701.9999999902</v>
      </c>
      <c r="L35" s="54">
        <v>63.526232230487338</v>
      </c>
      <c r="M35" s="12"/>
      <c r="N35" s="12"/>
      <c r="O35" s="54">
        <v>63.87233004504769</v>
      </c>
      <c r="P35" s="28"/>
      <c r="Q35" s="19"/>
      <c r="R35" s="54">
        <v>15.6</v>
      </c>
      <c r="S35" s="12"/>
      <c r="T35" s="12"/>
      <c r="U35" s="54">
        <v>12.696367</v>
      </c>
      <c r="V35" s="54">
        <v>12.696367</v>
      </c>
      <c r="W35" s="54"/>
      <c r="X35" s="54"/>
      <c r="Y35" s="54"/>
      <c r="Z35" s="54">
        <v>1732.4525185796799</v>
      </c>
      <c r="AA35" s="12"/>
      <c r="AB35" s="12"/>
      <c r="AC35" s="54">
        <v>1723.3121429230309</v>
      </c>
      <c r="AD35" s="60">
        <v>511203665910.73901</v>
      </c>
      <c r="AE35" s="61" cm="1">
        <f t="array" aca="1" ref="AE35" ca="1">INDEX('[3]Sheet 1'!$B$12:$M$61,MATCH($A35,'[3]Sheet 1'!$A$12:$A$61,0),MATCH(MID(CELL("filename",A34),FIND("]",CELL("filename",A34))+1,255)&amp;AE$1,'[3]Sheet 1'!$B$9:$M$9&amp;'[3]Sheet 1'!$B$8:$M$8,0))*10^6</f>
        <v>334901700000</v>
      </c>
      <c r="AF35" s="61" cm="1">
        <f t="array" aca="1" ref="AF35" ca="1">INDEX('[3]Sheet 1'!$B$12:$M$61,MATCH($A35,'[3]Sheet 1'!$A$12:$A$61,0),MATCH(MID(CELL("filename",B34),FIND("]",CELL("filename",B34))+1,255)&amp;AF$1,'[3]Sheet 1'!$B$9:$M$9&amp;'[3]Sheet 1'!$B$8:$M$8,0))*10^6</f>
        <v>67902700000</v>
      </c>
      <c r="AG35" s="19">
        <f ca="1">AF35/AE35</f>
        <v>0.20275412158254197</v>
      </c>
      <c r="AH35" s="31">
        <f ca="1">AD35*AG35</f>
        <v>103648650231.50714</v>
      </c>
      <c r="AI35" s="31">
        <f t="shared" ca="1" si="5"/>
        <v>5415757618.9099703</v>
      </c>
      <c r="AJ35" s="55">
        <v>3340250000</v>
      </c>
      <c r="AK35" s="31">
        <f t="shared" si="6"/>
        <v>4757154642.2569361</v>
      </c>
      <c r="AL35" s="19">
        <f t="shared" ref="AL35:AL63" ca="1" si="16">AK35/AH35</f>
        <v>4.589692805098252E-2</v>
      </c>
      <c r="AM35" s="19">
        <f t="shared" ca="1" si="0"/>
        <v>5.9148516417121183E-2</v>
      </c>
      <c r="AN35" s="31">
        <f t="shared" ref="AN35:AN63" ca="1" si="17">AD35-AH35</f>
        <v>407555015679.23187</v>
      </c>
      <c r="AO35" s="55">
        <v>15985680000</v>
      </c>
      <c r="AP35" s="31">
        <f t="shared" si="1"/>
        <v>22766664717.201962</v>
      </c>
      <c r="AQ35" s="55">
        <v>18535390000</v>
      </c>
      <c r="AR35" s="31">
        <f t="shared" si="2"/>
        <v>21640784609.15921</v>
      </c>
      <c r="AS35" s="19">
        <f t="shared" ref="AS35:AS66" ca="1" si="18">AR35/AN35</f>
        <v>5.3099051113608901E-2</v>
      </c>
      <c r="AT35" s="19">
        <f t="shared" si="13"/>
        <v>15.232923579766556</v>
      </c>
      <c r="AU35" s="12"/>
      <c r="AV35" s="12"/>
      <c r="AW35" s="12"/>
      <c r="AX35" s="12"/>
      <c r="AY35" s="12"/>
      <c r="AZ35" s="12"/>
      <c r="BA35" s="12"/>
      <c r="BB35" s="60">
        <v>146043097822.914</v>
      </c>
      <c r="BC35" s="60">
        <v>98454000000</v>
      </c>
      <c r="BD35" s="19">
        <f t="shared" si="3"/>
        <v>-2.2841783755915404</v>
      </c>
      <c r="BE35" s="12"/>
      <c r="BF35" s="12"/>
      <c r="BG35" s="12"/>
      <c r="BH35" s="12"/>
      <c r="BI35" s="12"/>
      <c r="BJ35" s="12"/>
      <c r="BK35" s="12"/>
      <c r="BL35" s="12"/>
      <c r="BM35" s="12"/>
      <c r="BN35" s="31">
        <f ca="1">BP35-CF35</f>
        <v>-2045631000</v>
      </c>
      <c r="BO35" s="56" cm="1">
        <f t="array" aca="1" ref="BO35" ca="1">INDEX([1]Sheet1!$C$6:$CY$72,MATCH($A35,[1]Sheet1!$A$6:$A$72,0),MATCH(MID(CELL("filename",A34),FIND("]",CELL("filename",A34))+1,255) &amp; BO$1,[1]Sheet1!$C$1:$CY$1 &amp; [1]Sheet1!$C$3:$CY$3,0))</f>
        <v>-1.9948399999999999</v>
      </c>
      <c r="BP35" s="55" cm="1">
        <f t="array" aca="1" ref="BP35" ca="1">INDEX([1]Sheet1!$C$6:$CY$72,MATCH($A35,[1]Sheet1!$A$6:$A$72,0),MATCH(MID(CELL("filename",B34),FIND("]",CELL("filename",B34))+1,255) &amp; BP$1,[1]Sheet1!$C$1:$CY$1 &amp; [1]Sheet1!$C$3:$CY$3,0))</f>
        <v>56589400000</v>
      </c>
      <c r="BQ35" s="55" cm="1">
        <f t="array" aca="1" ref="BQ35" ca="1">INDEX([1]Sheet1!$C$6:$CY$72,MATCH($A35,[1]Sheet1!$A$6:$A$72,0),MATCH(MID(CELL("filename",C34),FIND("]",CELL("filename",C34))+1,255) &amp; BQ$1,[1]Sheet1!$C$1:$CY$1 &amp; [1]Sheet1!$C$3:$CY$3,0))</f>
        <v>17266790000</v>
      </c>
      <c r="BR35" s="57"/>
      <c r="BS35" s="57"/>
      <c r="BT35" s="57"/>
      <c r="BU35" s="58"/>
      <c r="BV35" s="58"/>
      <c r="BW35" s="55" cm="1">
        <f t="array" aca="1" ref="BW35" ca="1">INDEX([1]Sheet1!$C$6:$CY$72,MATCH($A35,[1]Sheet1!$A$6:$A$72,0),MATCH(MID(CELL("filename",F34),FIND("]",CELL("filename",F34))+1,255) &amp; BW$1,[1]Sheet1!$C$1:$CY$1 &amp; [1]Sheet1!$C$3:$CY$3,0))</f>
        <v>13975490000</v>
      </c>
      <c r="BX35" s="55" cm="1">
        <f t="array" aca="1" ref="BX35" ca="1">INDEX([1]Sheet1!$C$6:$CY$72,MATCH($A35,[1]Sheet1!$A$6:$A$72,0),MATCH(MID(CELL("filename",G34),FIND("]",CELL("filename",G34))+1,255) &amp; BX$1,[1]Sheet1!$C$1:$CY$1 &amp; [1]Sheet1!$C$3:$CY$3,0))</f>
        <v>14463980000</v>
      </c>
      <c r="BY35" s="62" cm="1">
        <f t="array" aca="1" ref="BY35" ca="1">INDEX([4]DATA!$C$18:$N$51,MATCH($A35,[4]DATA!$B$18:$B$51,0),MATCH(MID(CELL("filename",F2),FIND("]",CELL("filename",F2))+1,255) &amp; BY$1,[4]DATA!$C$15:$N$15&amp;[4]DATA!$C$16:$N$16,0)) * 10^6</f>
        <v>4257000000</v>
      </c>
      <c r="BZ35" s="62" cm="1">
        <f t="array" aca="1" ref="BZ35" ca="1">INDEX([4]DATA!$C$18:$N$51,MATCH($A35,[4]DATA!$B$18:$B$51,0),MATCH(MID(CELL("filename",G2),FIND("]",CELL("filename",G2))+1,255) &amp; BZ$1,[4]DATA!$C$15:$N$15&amp;[4]DATA!$C$16:$N$16,0)) * 10^6</f>
        <v>9630000000</v>
      </c>
      <c r="CA35" s="63">
        <f ca="1">$BX35*BY35/SUM($BY35:$BZ35)</f>
        <v>4433870732.3395987</v>
      </c>
      <c r="CB35" s="63">
        <f ca="1">BX35-CA35</f>
        <v>10030109267.6604</v>
      </c>
      <c r="CC35" s="55" cm="1">
        <f t="array" aca="1" ref="CC35" ca="1">INDEX([1]Sheet1!$C$6:$CY$72,MATCH($A35,[1]Sheet1!$A$6:$A$72,0),MATCH(MID(CELL("filename",J34),FIND("]",CELL("filename",J34))+1,255) &amp; CC$1,[1]Sheet1!$C$1:$CY$1 &amp; [1]Sheet1!$C$3:$CY$3,0))</f>
        <v>234348000</v>
      </c>
      <c r="CD35" s="31">
        <f ca="1">BP35-BQ35-BW35-BX35-CC35</f>
        <v>10648792000</v>
      </c>
      <c r="CE35" s="55" cm="1">
        <f t="array" aca="1" ref="CE35" ca="1">INDEX([1]Sheet1!$C$6:$CY$72,MATCH($A35,[1]Sheet1!$A$6:$A$72,0),MATCH(MID(CELL("filename",L34),FIND("]",CELL("filename",L34))+1,255) &amp; CE$1,[1]Sheet1!$C$1:$CY$1 &amp; [1]Sheet1!$C$3:$CY$3,0))</f>
        <v>62570000000</v>
      </c>
      <c r="CF35" s="31">
        <f t="shared" ca="1" si="15"/>
        <v>58635031000</v>
      </c>
      <c r="CG35" s="55" cm="1">
        <f t="array" aca="1" ref="CG35" ca="1">INDEX([1]Sheet1!$C$6:$CY$72,MATCH($A35,[1]Sheet1!$A$6:$A$72,0),MATCH(MID(CELL("filename",N34),FIND("]",CELL("filename",N34))+1,255) &amp; CG$1,[1]Sheet1!$C$1:$CY$1 &amp; [1]Sheet1!$C$3:$CY$3,0))</f>
        <v>22378700000</v>
      </c>
      <c r="CH35" s="55" cm="1">
        <f t="array" aca="1" ref="CH35" ca="1">INDEX([1]Sheet1!$C$6:$CY$72,MATCH($A35,[1]Sheet1!$A$6:$A$72,0),MATCH(MID(CELL("filename",O34),FIND("]",CELL("filename",O34))+1,255) &amp; CH$1,[1]Sheet1!$C$1:$CY$1 &amp; [1]Sheet1!$C$3:$CY$3,0))</f>
        <v>3802690000</v>
      </c>
      <c r="CI35" s="55" cm="1">
        <f t="array" aca="1" ref="CI35" ca="1">INDEX([1]Sheet1!$C$6:$CY$72,MATCH($A35,[1]Sheet1!$A$6:$A$72,0),MATCH(MID(CELL("filename",CI22),FIND("]",CELL("filename",CI22))+1,255) &amp; CI$1,[1]Sheet1!$C$1:$CY$1 &amp; [1]Sheet1!$C$3:$CY$3,0))</f>
        <v>2740313000</v>
      </c>
      <c r="CJ35" s="55" cm="1">
        <f t="array" aca="1" ref="CJ35" ca="1">INDEX([1]Sheet1!$C$6:$CY$72,MATCH($A35,[1]Sheet1!$A$6:$A$72,0),MATCH(MID(CELL("filename",R34),FIND("]",CELL("filename",R34))+1,255) &amp; CJ$1,[1]Sheet1!$C$1:$CY$1 &amp; [1]Sheet1!$C$3:$CY$3,0))</f>
        <v>21864180000</v>
      </c>
      <c r="CK35" s="55" cm="1">
        <f t="array" aca="1" ref="CK35" ca="1">INDEX([1]Sheet1!$C$6:$CY$72,MATCH($A35,[1]Sheet1!$A$6:$A$72,0),MATCH(MID(CELL("filename",S34),FIND("]",CELL("filename",S34))+1,255) &amp; CK$1,[1]Sheet1!$C$1:$CY$1 &amp; [1]Sheet1!$C$3:$CY$3,0))</f>
        <v>3934969000</v>
      </c>
      <c r="CL35" s="31">
        <f t="shared" ref="CL35:CL66" ca="1" si="19">CF35-CG35-CH35-CI35-CJ35</f>
        <v>7849148000</v>
      </c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31">
        <f ca="1">DL35/100*BC35</f>
        <v>54351038430</v>
      </c>
      <c r="DL35" s="56" cm="1">
        <f t="array" aca="1" ref="DL35" ca="1">INDEX([1]Sheet1!$C$6:$CY$72,MATCH($A35,[1]Sheet1!$A$6:$A$72,0),MATCH(MID(CELL("filename",AT34),FIND("]",CELL("filename",AT34))+1,255) &amp; DL$1,[1]Sheet1!$C$1:$CY$1 &amp; [1]Sheet1!$C$3:$CY$3,0))</f>
        <v>55.204500000000003</v>
      </c>
      <c r="DM35" s="62" cm="1">
        <f t="array" aca="1" ref="DM35" ca="1">INDEX([5]DATA!$C$18:$T$51,MATCH($A35,[5]DATA!$B$18:$B$51,0),MATCH(MID(CELL("filename",AU2),FIND("]",CELL("filename",AU2))+1,255) &amp; DM$1,[5]DATA!$C$15:$T$15&amp;[5]DATA!$C$16:$T$16,0)) * 10^6</f>
        <v>5531000000</v>
      </c>
      <c r="DN35" s="62" cm="1">
        <f t="array" aca="1" ref="DN35" ca="1">INDEX([5]DATA!$C$18:$T$51,MATCH($A35,[5]DATA!$B$18:$B$51,0),MATCH(MID(CELL("filename",AV2),FIND("]",CELL("filename",AV2))+1,255) &amp; DN$1,[5]DATA!$C$15:$T$15&amp;[5]DATA!$C$16:$T$16,0)) * 10^6</f>
        <v>48822000000</v>
      </c>
      <c r="DO35" s="12"/>
      <c r="DP35" s="12"/>
      <c r="DQ35" s="56">
        <v>1.3080099999999999</v>
      </c>
      <c r="DR35" s="56" cm="1">
        <f t="array" aca="1" ref="DR35" ca="1">INDEX([1]Sheet1!$C$6:$CY$72,MATCH($A35,[1]Sheet1!$A$6:$A$72,0),MATCH(MID(CELL("filename",AZ34),FIND("]",CELL("filename",AZ34))+1,255) &amp; DR$1,[1]Sheet1!$C$1:$CY$1 &amp; [1]Sheet1!$C$3:$CY$3,0))</f>
        <v>-1420000000</v>
      </c>
      <c r="DS35" s="56" cm="1">
        <f t="array" aca="1" ref="DS35" ca="1">INDEX([1]Sheet1!$C$6:$CY$72,MATCH($A35,[1]Sheet1!$A$6:$A$72,0),MATCH(MID(CELL("filename",BA34),FIND("]",CELL("filename",BA34))+1,255) &amp; DS$1,[1]Sheet1!$C$1:$CY$1 &amp; [1]Sheet1!$C$3:$CY$3,0))</f>
        <v>7.4151129999999998</v>
      </c>
      <c r="DT35" s="62" cm="1">
        <f t="array" aca="1" ref="DT35" ca="1">INDEX([5]DATA!$C$18:$T$51,MATCH($A35,[5]DATA!$B$18:$B$51,0),MATCH(MID(CELL("filename",BB2),FIND("]",CELL("filename",BB2))+1,255) &amp; DT$1,[5]DATA!$C$15:$T$15&amp;[5]DATA!$C$16:$T$16,0)) * 10^6</f>
        <v>10601000000</v>
      </c>
      <c r="DU35" s="56" cm="1">
        <f t="array" aca="1" ref="DU35" ca="1">INDEX([1]Sheet1!$C$6:$CY$72,MATCH($A35,[1]Sheet1!$A$6:$A$72,0),MATCH(MID(CELL("filename",BC34),FIND("]",CELL("filename",BC34))+1,255) &amp; DU$1,[1]Sheet1!$C$1:$CY$1 &amp; [1]Sheet1!$C$3:$CY$3,0))</f>
        <v>5.75</v>
      </c>
      <c r="DV35" s="59">
        <v>0.5</v>
      </c>
      <c r="DW35" s="60">
        <f>Euro_Area_Data!V32*10^9</f>
        <v>8430198089259.6094</v>
      </c>
      <c r="DX35" s="59">
        <v>1</v>
      </c>
      <c r="DY35" s="59">
        <v>0.5</v>
      </c>
      <c r="DZ35" s="56" cm="1">
        <f t="array" aca="1" ref="DZ35" ca="1">INDEX([1]Sheet1!$C$6:$CY$72,MATCH($A35,[1]Sheet1!$A$6:$A$72,0),MATCH(MID(CELL("filename",BH34),FIND("]",CELL("filename",BH34))+1,255) &amp; DZ$1,[1]Sheet1!$C$1:$CY$1 &amp; [1]Sheet1!$C$3:$CY$3,0))</f>
        <v>8.7899999999999991</v>
      </c>
      <c r="EA35" s="59">
        <v>2</v>
      </c>
      <c r="EB35" s="54">
        <f>(SUMPRODUCT(Euro_Area_Data!B32:U32,Euro_Area_Data!Y32:AR32)-Euro_Area_Data!I32*Euro_Area_Data!AF32)/(SUM(Euro_Area_Data!B32:U32)-Euro_Area_Data!I32)</f>
        <v>0.68308654851089468</v>
      </c>
      <c r="EC35" s="14"/>
      <c r="ED35" s="54"/>
      <c r="EE35" s="17">
        <v>-5</v>
      </c>
      <c r="EF35" s="12"/>
      <c r="EG35" s="12"/>
      <c r="EH35" s="43">
        <v>0.75</v>
      </c>
      <c r="EI35" s="43">
        <v>0.05</v>
      </c>
      <c r="EJ35" s="43">
        <v>60</v>
      </c>
      <c r="EK35" s="54">
        <f t="shared" si="7"/>
        <v>12.984351997712187</v>
      </c>
      <c r="EL35" s="12"/>
      <c r="EM35" s="12"/>
      <c r="EN35" s="54">
        <v>0.70215291517521194</v>
      </c>
    </row>
    <row r="36" spans="1:144" x14ac:dyDescent="0.3">
      <c r="A36" s="49">
        <v>1996</v>
      </c>
      <c r="B36" s="60">
        <v>153872599394.61462</v>
      </c>
      <c r="C36" s="12"/>
      <c r="D36" s="12"/>
      <c r="E36" s="12"/>
      <c r="F36" s="12"/>
      <c r="G36" s="12"/>
      <c r="H36" s="54">
        <v>-1.7523472592414591E-2</v>
      </c>
      <c r="I36" s="60">
        <v>3850563.5</v>
      </c>
      <c r="J36" s="12"/>
      <c r="K36" s="31">
        <f t="shared" si="4"/>
        <v>3850563.5</v>
      </c>
      <c r="L36" s="54">
        <v>63.292975298015627</v>
      </c>
      <c r="M36" s="12"/>
      <c r="N36" s="12"/>
      <c r="O36" s="54">
        <v>63.834180780423281</v>
      </c>
      <c r="P36" s="28"/>
      <c r="Q36" s="19"/>
      <c r="R36" s="54">
        <v>14.1</v>
      </c>
      <c r="S36" s="12"/>
      <c r="T36" s="12"/>
      <c r="U36" s="54">
        <v>12.672332000000001</v>
      </c>
      <c r="V36" s="54">
        <v>12.672332000000001</v>
      </c>
      <c r="W36" s="54"/>
      <c r="X36" s="54"/>
      <c r="Y36" s="54"/>
      <c r="Z36" s="54">
        <v>1730.9768330546899</v>
      </c>
      <c r="AA36" s="12"/>
      <c r="AB36" s="12"/>
      <c r="AC36" s="54">
        <v>1723.795106122011</v>
      </c>
      <c r="AD36" s="60">
        <v>515414684235.04205</v>
      </c>
      <c r="AE36" s="61" cm="1">
        <f t="array" aca="1" ref="AE36" ca="1">INDEX('[3]Sheet 1'!$B$12:$M$61,MATCH($A36,'[3]Sheet 1'!$A$12:$A$61,0),MATCH(MID(CELL("filename",A35),FIND("]",CELL("filename",A35))+1,255)&amp;AE$1,'[3]Sheet 1'!$B$9:$M$9&amp;'[3]Sheet 1'!$B$8:$M$8,0))*10^6</f>
        <v>330612200000</v>
      </c>
      <c r="AF36" s="61" cm="1">
        <f t="array" aca="1" ref="AF36" ca="1">INDEX('[3]Sheet 1'!$B$12:$M$61,MATCH($A36,'[3]Sheet 1'!$A$12:$A$61,0),MATCH(MID(CELL("filename",B35),FIND("]",CELL("filename",B35))+1,255)&amp;AF$1,'[3]Sheet 1'!$B$9:$M$9&amp;'[3]Sheet 1'!$B$8:$M$8,0))*10^6</f>
        <v>67353800000</v>
      </c>
      <c r="AG36" s="19">
        <f t="shared" ref="AG36:AG63" ca="1" si="20">AF36/AE36</f>
        <v>0.20372448445641148</v>
      </c>
      <c r="AH36" s="31">
        <f t="shared" ref="AH36:AH63" ca="1" si="21">AD36*AG36</f>
        <v>105002590827.04805</v>
      </c>
      <c r="AI36" s="31">
        <f t="shared" ca="1" si="5"/>
        <v>6068930039.5119791</v>
      </c>
      <c r="AJ36" s="55">
        <v>3399210000</v>
      </c>
      <c r="AK36" s="31">
        <f t="shared" si="6"/>
        <v>4946592864.9620218</v>
      </c>
      <c r="AL36" s="19">
        <f t="shared" ca="1" si="16"/>
        <v>4.7109245838606574E-2</v>
      </c>
      <c r="AM36" s="19">
        <f t="shared" ca="1" si="0"/>
        <v>5.9148516417121183E-2</v>
      </c>
      <c r="AN36" s="31">
        <f t="shared" ca="1" si="17"/>
        <v>410412093407.99402</v>
      </c>
      <c r="AO36" s="55">
        <v>17181720000</v>
      </c>
      <c r="AP36" s="31">
        <f t="shared" si="1"/>
        <v>25003154721.17794</v>
      </c>
      <c r="AQ36" s="55">
        <v>18682390000</v>
      </c>
      <c r="AR36" s="31">
        <f t="shared" si="2"/>
        <v>22240364420.53603</v>
      </c>
      <c r="AS36" s="19">
        <f t="shared" ca="1" si="18"/>
        <v>5.4190324256421708E-2</v>
      </c>
      <c r="AT36" s="19">
        <f t="shared" si="13"/>
        <v>16.249257385362025</v>
      </c>
      <c r="AU36" s="12"/>
      <c r="AV36" s="12"/>
      <c r="AW36" s="12"/>
      <c r="AX36" s="12"/>
      <c r="AY36" s="12"/>
      <c r="AZ36" s="12"/>
      <c r="BA36" s="12"/>
      <c r="BB36" s="60">
        <v>151392156454.70502</v>
      </c>
      <c r="BC36" s="60">
        <v>101977000000</v>
      </c>
      <c r="BD36" s="19">
        <f t="shared" si="3"/>
        <v>-1.6120108126258248</v>
      </c>
      <c r="BE36" s="12"/>
      <c r="BF36" s="12"/>
      <c r="BG36" s="12"/>
      <c r="BH36" s="12"/>
      <c r="BI36" s="12"/>
      <c r="BJ36" s="12"/>
      <c r="BK36" s="12"/>
      <c r="BL36" s="12"/>
      <c r="BM36" s="12"/>
      <c r="BN36" s="31">
        <f t="shared" ref="BN36:BN66" ca="1" si="22">BP36-CF36</f>
        <v>955968000</v>
      </c>
      <c r="BO36" s="56" cm="1">
        <f t="array" aca="1" ref="BO36" ca="1">INDEX([1]Sheet1!$C$6:$CY$72,MATCH($A36,[1]Sheet1!$A$6:$A$72,0),MATCH(MID(CELL("filename",A35),FIND("]",CELL("filename",A35))+1,255) &amp; BO$1,[1]Sheet1!$C$1:$CY$1 &amp; [1]Sheet1!$C$3:$CY$3,0))</f>
        <v>0.91883499999999996</v>
      </c>
      <c r="BP36" s="55" cm="1">
        <f t="array" aca="1" ref="BP36" ca="1">INDEX([1]Sheet1!$C$6:$CY$72,MATCH($A36,[1]Sheet1!$A$6:$A$72,0),MATCH(MID(CELL("filename",B35),FIND("]",CELL("filename",B35))+1,255) &amp; BP$1,[1]Sheet1!$C$1:$CY$1 &amp; [1]Sheet1!$C$3:$CY$3,0))</f>
        <v>58586400000</v>
      </c>
      <c r="BQ36" s="55" cm="1">
        <f t="array" aca="1" ref="BQ36" ca="1">INDEX([1]Sheet1!$C$6:$CY$72,MATCH($A36,[1]Sheet1!$A$6:$A$72,0),MATCH(MID(CELL("filename",C35),FIND("]",CELL("filename",C35))+1,255) &amp; BQ$1,[1]Sheet1!$C$1:$CY$1 &amp; [1]Sheet1!$C$3:$CY$3,0))</f>
        <v>19144530000</v>
      </c>
      <c r="BR36" s="57"/>
      <c r="BS36" s="57"/>
      <c r="BT36" s="57"/>
      <c r="BU36" s="58"/>
      <c r="BV36" s="58"/>
      <c r="BW36" s="55" cm="1">
        <f t="array" aca="1" ref="BW36" ca="1">INDEX([1]Sheet1!$C$6:$CY$72,MATCH($A36,[1]Sheet1!$A$6:$A$72,0),MATCH(MID(CELL("filename",F35),FIND("]",CELL("filename",F35))+1,255) &amp; BW$1,[1]Sheet1!$C$1:$CY$1 &amp; [1]Sheet1!$C$3:$CY$3,0))</f>
        <v>14285450000</v>
      </c>
      <c r="BX36" s="55" cm="1">
        <f t="array" aca="1" ref="BX36" ca="1">INDEX([1]Sheet1!$C$6:$CY$72,MATCH($A36,[1]Sheet1!$A$6:$A$72,0),MATCH(MID(CELL("filename",G35),FIND("]",CELL("filename",G35))+1,255) &amp; BX$1,[1]Sheet1!$C$1:$CY$1 &amp; [1]Sheet1!$C$3:$CY$3,0))</f>
        <v>14112030000</v>
      </c>
      <c r="BY36" s="62" cm="1">
        <f t="array" aca="1" ref="BY36" ca="1">INDEX([4]DATA!$C$18:$N$51,MATCH($A36,[4]DATA!$B$18:$B$51,0),MATCH(MID(CELL("filename",F3),FIND("]",CELL("filename",F3))+1,255) &amp; BY$1,[4]DATA!$C$15:$N$15&amp;[4]DATA!$C$16:$N$16,0)) * 10^6</f>
        <v>4134000000</v>
      </c>
      <c r="BZ36" s="62" cm="1">
        <f t="array" aca="1" ref="BZ36" ca="1">INDEX([4]DATA!$C$18:$N$51,MATCH($A36,[4]DATA!$B$18:$B$51,0),MATCH(MID(CELL("filename",G3),FIND("]",CELL("filename",G3))+1,255) &amp; BZ$1,[4]DATA!$C$15:$N$15&amp;[4]DATA!$C$16:$N$16,0)) * 10^6</f>
        <v>9699000000</v>
      </c>
      <c r="CA36" s="63">
        <f t="shared" ref="CA36:CA64" ca="1" si="23">$BX36*BY36/SUM($BY36:$BZ36)</f>
        <v>4217388275.8620687</v>
      </c>
      <c r="CB36" s="63">
        <f t="shared" ref="CB36:CB64" ca="1" si="24">BX36-CA36</f>
        <v>9894641724.1379318</v>
      </c>
      <c r="CC36" s="55" cm="1">
        <f t="array" aca="1" ref="CC36" ca="1">INDEX([1]Sheet1!$C$6:$CY$72,MATCH($A36,[1]Sheet1!$A$6:$A$72,0),MATCH(MID(CELL("filename",J35),FIND("]",CELL("filename",J35))+1,255) &amp; CC$1,[1]Sheet1!$C$1:$CY$1 &amp; [1]Sheet1!$C$3:$CY$3,0))</f>
        <v>228518000</v>
      </c>
      <c r="CD36" s="31">
        <f t="shared" ref="CD36:CD66" ca="1" si="25">BP36-BQ36-BW36-BX36-CC36</f>
        <v>10815872000</v>
      </c>
      <c r="CE36" s="55" cm="1">
        <f t="array" aca="1" ref="CE36" ca="1">INDEX([1]Sheet1!$C$6:$CY$72,MATCH($A36,[1]Sheet1!$A$6:$A$72,0),MATCH(MID(CELL("filename",L35),FIND("]",CELL("filename",L35))+1,255) &amp; CE$1,[1]Sheet1!$C$1:$CY$1 &amp; [1]Sheet1!$C$3:$CY$3,0))</f>
        <v>61857000000</v>
      </c>
      <c r="CF36" s="31">
        <f t="shared" ca="1" si="15"/>
        <v>57630432000</v>
      </c>
      <c r="CG36" s="55" cm="1">
        <f t="array" aca="1" ref="CG36" ca="1">INDEX([1]Sheet1!$C$6:$CY$72,MATCH($A36,[1]Sheet1!$A$6:$A$72,0),MATCH(MID(CELL("filename",N35),FIND("]",CELL("filename",N35))+1,255) &amp; CG$1,[1]Sheet1!$C$1:$CY$1 &amp; [1]Sheet1!$C$3:$CY$3,0))</f>
        <v>22973230000</v>
      </c>
      <c r="CH36" s="55" cm="1">
        <f t="array" aca="1" ref="CH36" ca="1">INDEX([1]Sheet1!$C$6:$CY$72,MATCH($A36,[1]Sheet1!$A$6:$A$72,0),MATCH(MID(CELL("filename",O35),FIND("]",CELL("filename",O35))+1,255) &amp; CH$1,[1]Sheet1!$C$1:$CY$1 &amp; [1]Sheet1!$C$3:$CY$3,0))</f>
        <v>4170460000.0000005</v>
      </c>
      <c r="CI36" s="55" cm="1">
        <f t="array" aca="1" ref="CI36" ca="1">INDEX([1]Sheet1!$C$6:$CY$72,MATCH($A36,[1]Sheet1!$A$6:$A$72,0),MATCH(MID(CELL("filename",CI23),FIND("]",CELL("filename",CI23))+1,255) &amp; CI$1,[1]Sheet1!$C$1:$CY$1 &amp; [1]Sheet1!$C$3:$CY$3,0))</f>
        <v>2013818000</v>
      </c>
      <c r="CJ36" s="55" cm="1">
        <f t="array" aca="1" ref="CJ36" ca="1">INDEX([1]Sheet1!$C$6:$CY$72,MATCH($A36,[1]Sheet1!$A$6:$A$72,0),MATCH(MID(CELL("filename",R35),FIND("]",CELL("filename",R35))+1,255) &amp; CJ$1,[1]Sheet1!$C$1:$CY$1 &amp; [1]Sheet1!$C$3:$CY$3,0))</f>
        <v>21534790000</v>
      </c>
      <c r="CK36" s="55" cm="1">
        <f t="array" aca="1" ref="CK36" ca="1">INDEX([1]Sheet1!$C$6:$CY$72,MATCH($A36,[1]Sheet1!$A$6:$A$72,0),MATCH(MID(CELL("filename",S35),FIND("]",CELL("filename",S35))+1,255) &amp; CK$1,[1]Sheet1!$C$1:$CY$1 &amp; [1]Sheet1!$C$3:$CY$3,0))</f>
        <v>4226568000.0000005</v>
      </c>
      <c r="CL36" s="31">
        <f t="shared" ca="1" si="19"/>
        <v>6938134000</v>
      </c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31">
        <f t="shared" ref="DK36:DK66" ca="1" si="26">DL36/100*BC36</f>
        <v>56458036395</v>
      </c>
      <c r="DL36" s="56" cm="1">
        <f t="array" aca="1" ref="DL36" ca="1">INDEX([1]Sheet1!$C$6:$CY$72,MATCH($A36,[1]Sheet1!$A$6:$A$72,0),MATCH(MID(CELL("filename",AT35),FIND("]",CELL("filename",AT35))+1,255) &amp; DL$1,[1]Sheet1!$C$1:$CY$1 &amp; [1]Sheet1!$C$3:$CY$3,0))</f>
        <v>55.363500000000002</v>
      </c>
      <c r="DM36" s="62" cm="1">
        <f t="array" aca="1" ref="DM36" ca="1">INDEX([5]DATA!$C$18:$T$51,MATCH($A36,[5]DATA!$B$18:$B$51,0),MATCH(MID(CELL("filename",AU3),FIND("]",CELL("filename",AU3))+1,255) &amp; DM$1,[5]DATA!$C$15:$T$15&amp;[5]DATA!$C$16:$T$16,0)) * 10^6</f>
        <v>5482000000</v>
      </c>
      <c r="DN36" s="62" cm="1">
        <f t="array" aca="1" ref="DN36" ca="1">INDEX([5]DATA!$C$18:$T$51,MATCH($A36,[5]DATA!$B$18:$B$51,0),MATCH(MID(CELL("filename",AV3),FIND("]",CELL("filename",AV3))+1,255) &amp; DN$1,[5]DATA!$C$15:$T$15&amp;[5]DATA!$C$16:$T$16,0)) * 10^6</f>
        <v>50976000000</v>
      </c>
      <c r="DO36" s="12"/>
      <c r="DP36" s="12"/>
      <c r="DQ36" s="56">
        <v>1.2697499999999999</v>
      </c>
      <c r="DR36" s="56" cm="1">
        <f t="array" aca="1" ref="DR36" ca="1">INDEX([1]Sheet1!$C$6:$CY$72,MATCH($A36,[1]Sheet1!$A$6:$A$72,0),MATCH(MID(CELL("filename",AZ35),FIND("]",CELL("filename",AZ35))+1,255) &amp; DR$1,[1]Sheet1!$C$1:$CY$1 &amp; [1]Sheet1!$C$3:$CY$3,0))</f>
        <v>-2080000000</v>
      </c>
      <c r="DS36" s="56" cm="1">
        <f t="array" aca="1" ref="DS36" ca="1">INDEX([1]Sheet1!$C$6:$CY$72,MATCH($A36,[1]Sheet1!$A$6:$A$72,0),MATCH(MID(CELL("filename",BA35),FIND("]",CELL("filename",BA35))+1,255) &amp; DS$1,[1]Sheet1!$C$1:$CY$1 &amp; [1]Sheet1!$C$3:$CY$3,0))</f>
        <v>7.6226750000000001</v>
      </c>
      <c r="DT36" s="62" cm="1">
        <f t="array" aca="1" ref="DT36" ca="1">INDEX([5]DATA!$C$18:$T$51,MATCH($A36,[5]DATA!$B$18:$B$51,0),MATCH(MID(CELL("filename",BB3),FIND("]",CELL("filename",BB3))+1,255) &amp; DT$1,[5]DATA!$C$15:$T$15&amp;[5]DATA!$C$16:$T$16,0)) * 10^6</f>
        <v>13063000000</v>
      </c>
      <c r="DU36" s="56" cm="1">
        <f t="array" aca="1" ref="DU36" ca="1">INDEX([1]Sheet1!$C$6:$CY$72,MATCH($A36,[1]Sheet1!$A$6:$A$72,0),MATCH(MID(CELL("filename",BC35),FIND("]",CELL("filename",BC35))+1,255) &amp; DU$1,[1]Sheet1!$C$1:$CY$1 &amp; [1]Sheet1!$C$3:$CY$3,0))</f>
        <v>3.63</v>
      </c>
      <c r="DV36" s="59">
        <v>0.5</v>
      </c>
      <c r="DW36" s="60">
        <f>Euro_Area_Data!V33*10^9</f>
        <v>8577158940614.2881</v>
      </c>
      <c r="DX36" s="59">
        <v>1</v>
      </c>
      <c r="DY36" s="59">
        <v>0.5</v>
      </c>
      <c r="DZ36" s="56" cm="1">
        <f t="array" aca="1" ref="DZ36" ca="1">INDEX([1]Sheet1!$C$6:$CY$72,MATCH($A36,[1]Sheet1!$A$6:$A$72,0),MATCH(MID(CELL("filename",BH35),FIND("]",CELL("filename",BH35))+1,255) &amp; DZ$1,[1]Sheet1!$C$1:$CY$1 &amp; [1]Sheet1!$C$3:$CY$3,0))</f>
        <v>7.08</v>
      </c>
      <c r="EA36" s="59">
        <v>2</v>
      </c>
      <c r="EB36" s="54">
        <f>(SUMPRODUCT(Euro_Area_Data!B33:U33,Euro_Area_Data!Y33:AR33)-Euro_Area_Data!I33*Euro_Area_Data!AF33)/(SUM(Euro_Area_Data!B33:U33)-Euro_Area_Data!I33)</f>
        <v>0.70050492709902856</v>
      </c>
      <c r="EC36" s="14">
        <f t="shared" ref="EC36:EC66" si="27">(EB36-EB35)/EB35*100</f>
        <v>2.5499519242627975</v>
      </c>
      <c r="ED36" s="54"/>
      <c r="EE36" s="17">
        <v>-5</v>
      </c>
      <c r="EF36" s="12"/>
      <c r="EG36" s="12"/>
      <c r="EH36" s="43">
        <v>0.75</v>
      </c>
      <c r="EI36" s="43">
        <v>0.05</v>
      </c>
      <c r="EJ36" s="43">
        <v>60</v>
      </c>
      <c r="EK36" s="54">
        <f t="shared" si="7"/>
        <v>-2.1321324125782777</v>
      </c>
      <c r="EL36" s="12"/>
      <c r="EM36" s="12"/>
      <c r="EN36" s="54">
        <v>0.68718208528489799</v>
      </c>
    </row>
    <row r="37" spans="1:144" x14ac:dyDescent="0.3">
      <c r="A37" s="49">
        <v>1997</v>
      </c>
      <c r="B37" s="60">
        <v>159458796760.74658</v>
      </c>
      <c r="C37" s="12"/>
      <c r="D37" s="12"/>
      <c r="E37" s="12"/>
      <c r="F37" s="12"/>
      <c r="G37" s="12"/>
      <c r="H37" s="54">
        <v>6.7198181770231805E-2</v>
      </c>
      <c r="I37" s="60">
        <v>3863895</v>
      </c>
      <c r="J37" s="12"/>
      <c r="K37" s="31">
        <f t="shared" si="4"/>
        <v>3863895</v>
      </c>
      <c r="L37" s="54">
        <v>64.61498391238095</v>
      </c>
      <c r="M37" s="12"/>
      <c r="N37" s="12"/>
      <c r="O37" s="54">
        <v>64.019282000568509</v>
      </c>
      <c r="P37" s="28"/>
      <c r="Q37" s="19"/>
      <c r="R37" s="54">
        <v>13.3</v>
      </c>
      <c r="S37" s="12"/>
      <c r="T37" s="12"/>
      <c r="U37" s="54">
        <v>12.36768</v>
      </c>
      <c r="V37" s="54">
        <v>12.36768</v>
      </c>
      <c r="W37" s="54"/>
      <c r="X37" s="54"/>
      <c r="Y37" s="54"/>
      <c r="Z37" s="54">
        <v>1726.7855492931701</v>
      </c>
      <c r="AA37" s="12"/>
      <c r="AB37" s="12"/>
      <c r="AC37" s="54">
        <v>1721.878748937309</v>
      </c>
      <c r="AD37" s="60">
        <v>522511222496.90002</v>
      </c>
      <c r="AE37" s="61" cm="1">
        <f t="array" aca="1" ref="AE37" ca="1">INDEX('[3]Sheet 1'!$B$12:$M$61,MATCH($A37,'[3]Sheet 1'!$A$12:$A$61,0),MATCH(MID(CELL("filename",A36),FIND("]",CELL("filename",A36))+1,255)&amp;AE$1,'[3]Sheet 1'!$B$9:$M$9&amp;'[3]Sheet 1'!$B$8:$M$8,0))*10^6</f>
        <v>340723900000</v>
      </c>
      <c r="AF37" s="61" cm="1">
        <f t="array" aca="1" ref="AF37" ca="1">INDEX('[3]Sheet 1'!$B$12:$M$61,MATCH($A37,'[3]Sheet 1'!$A$12:$A$61,0),MATCH(MID(CELL("filename",B36),FIND("]",CELL("filename",B36))+1,255)&amp;AF$1,'[3]Sheet 1'!$B$9:$M$9&amp;'[3]Sheet 1'!$B$8:$M$8,0))*10^6</f>
        <v>69060000000</v>
      </c>
      <c r="AG37" s="19">
        <f t="shared" ca="1" si="20"/>
        <v>0.20268610449692551</v>
      </c>
      <c r="AH37" s="31">
        <f t="shared" ca="1" si="21"/>
        <v>105905764243.82297</v>
      </c>
      <c r="AI37" s="31">
        <f t="shared" ca="1" si="5"/>
        <v>7070536501.9445572</v>
      </c>
      <c r="AJ37" s="55">
        <v>3570080000</v>
      </c>
      <c r="AK37" s="31">
        <f t="shared" si="6"/>
        <v>5134927836.0196724</v>
      </c>
      <c r="AL37" s="19">
        <f t="shared" ca="1" si="16"/>
        <v>4.8485820131543698E-2</v>
      </c>
      <c r="AM37" s="19">
        <f t="shared" ca="1" si="0"/>
        <v>5.9148516417121183E-2</v>
      </c>
      <c r="AN37" s="31">
        <f t="shared" ca="1" si="17"/>
        <v>416605458253.07703</v>
      </c>
      <c r="AO37" s="55">
        <v>19016180000</v>
      </c>
      <c r="AP37" s="31">
        <f t="shared" si="1"/>
        <v>27351407256.072853</v>
      </c>
      <c r="AQ37" s="55">
        <v>19384210000</v>
      </c>
      <c r="AR37" s="31">
        <f t="shared" si="2"/>
        <v>22745825398.712013</v>
      </c>
      <c r="AS37" s="19">
        <f t="shared" ca="1" si="18"/>
        <v>5.4598001413832926E-2</v>
      </c>
      <c r="AT37" s="19">
        <f t="shared" si="13"/>
        <v>17.152648716590502</v>
      </c>
      <c r="AU37" s="12"/>
      <c r="AV37" s="12"/>
      <c r="AW37" s="12"/>
      <c r="AX37" s="12"/>
      <c r="AY37" s="12"/>
      <c r="AZ37" s="12"/>
      <c r="BA37" s="12"/>
      <c r="BB37" s="60">
        <v>161077773334.41</v>
      </c>
      <c r="BC37" s="60">
        <v>110764000000</v>
      </c>
      <c r="BD37" s="19">
        <f t="shared" ref="BD37:BD69" si="28">(BB37-B37)/B37*100</f>
        <v>1.0152946131235072</v>
      </c>
      <c r="BE37" s="12"/>
      <c r="BF37" s="12"/>
      <c r="BG37" s="12"/>
      <c r="BH37" s="12"/>
      <c r="BI37" s="12"/>
      <c r="BJ37" s="12"/>
      <c r="BK37" s="12"/>
      <c r="BL37" s="12"/>
      <c r="BM37" s="12"/>
      <c r="BN37" s="31">
        <f t="shared" ca="1" si="22"/>
        <v>3228364000</v>
      </c>
      <c r="BO37" s="56" cm="1">
        <f t="array" aca="1" ref="BO37" ca="1">INDEX([1]Sheet1!$C$6:$CY$72,MATCH($A37,[1]Sheet1!$A$6:$A$72,0),MATCH(MID(CELL("filename",A36),FIND("]",CELL("filename",A36))+1,255) &amp; BO$1,[1]Sheet1!$C$1:$CY$1 &amp; [1]Sheet1!$C$3:$CY$3,0))</f>
        <v>2.8827060000000002</v>
      </c>
      <c r="BP37" s="55" cm="1">
        <f t="array" aca="1" ref="BP37" ca="1">INDEX([1]Sheet1!$C$6:$CY$72,MATCH($A37,[1]Sheet1!$A$6:$A$72,0),MATCH(MID(CELL("filename",B36),FIND("]",CELL("filename",B36))+1,255) &amp; BP$1,[1]Sheet1!$C$1:$CY$1 &amp; [1]Sheet1!$C$3:$CY$3,0))</f>
        <v>61456800000</v>
      </c>
      <c r="BQ37" s="55" cm="1">
        <f t="array" aca="1" ref="BQ37" ca="1">INDEX([1]Sheet1!$C$6:$CY$72,MATCH($A37,[1]Sheet1!$A$6:$A$72,0),MATCH(MID(CELL("filename",C36),FIND("]",CELL("filename",C36))+1,255) &amp; BQ$1,[1]Sheet1!$C$1:$CY$1 &amp; [1]Sheet1!$C$3:$CY$3,0))</f>
        <v>20003990000</v>
      </c>
      <c r="BR37" s="57"/>
      <c r="BS37" s="57"/>
      <c r="BT37" s="57"/>
      <c r="BU37" s="58"/>
      <c r="BV37" s="58"/>
      <c r="BW37" s="55" cm="1">
        <f t="array" aca="1" ref="BW37" ca="1">INDEX([1]Sheet1!$C$6:$CY$72,MATCH($A37,[1]Sheet1!$A$6:$A$72,0),MATCH(MID(CELL("filename",F36),FIND("]",CELL("filename",F36))+1,255) &amp; BW$1,[1]Sheet1!$C$1:$CY$1 &amp; [1]Sheet1!$C$3:$CY$3,0))</f>
        <v>16010269999.999998</v>
      </c>
      <c r="BX37" s="55" cm="1">
        <f t="array" aca="1" ref="BX37" ca="1">INDEX([1]Sheet1!$C$6:$CY$72,MATCH($A37,[1]Sheet1!$A$6:$A$72,0),MATCH(MID(CELL("filename",G36),FIND("]",CELL("filename",G36))+1,255) &amp; BX$1,[1]Sheet1!$C$1:$CY$1 &amp; [1]Sheet1!$C$3:$CY$3,0))</f>
        <v>14265170000</v>
      </c>
      <c r="BY37" s="62" cm="1">
        <f t="array" aca="1" ref="BY37" ca="1">INDEX([4]DATA!$C$18:$N$51,MATCH($A37,[4]DATA!$B$18:$B$51,0),MATCH(MID(CELL("filename",F4),FIND("]",CELL("filename",F4))+1,255) &amp; BY$1,[4]DATA!$C$15:$N$15&amp;[4]DATA!$C$16:$N$16,0)) * 10^6</f>
        <v>4137000000</v>
      </c>
      <c r="BZ37" s="62" cm="1">
        <f t="array" aca="1" ref="BZ37" ca="1">INDEX([4]DATA!$C$18:$N$51,MATCH($A37,[4]DATA!$B$18:$B$51,0),MATCH(MID(CELL("filename",G4),FIND("]",CELL("filename",G4))+1,255) &amp; BZ$1,[4]DATA!$C$15:$N$15&amp;[4]DATA!$C$16:$N$16,0)) * 10^6</f>
        <v>9972000000</v>
      </c>
      <c r="CA37" s="63">
        <f t="shared" ca="1" si="23"/>
        <v>4182791713.7997026</v>
      </c>
      <c r="CB37" s="63">
        <f t="shared" ca="1" si="24"/>
        <v>10082378286.200298</v>
      </c>
      <c r="CC37" s="55" cm="1">
        <f t="array" aca="1" ref="CC37" ca="1">INDEX([1]Sheet1!$C$6:$CY$72,MATCH($A37,[1]Sheet1!$A$6:$A$72,0),MATCH(MID(CELL("filename",J36),FIND("]",CELL("filename",J36))+1,255) &amp; CC$1,[1]Sheet1!$C$1:$CY$1 &amp; [1]Sheet1!$C$3:$CY$3,0))</f>
        <v>227490000</v>
      </c>
      <c r="CD37" s="31">
        <f t="shared" ca="1" si="25"/>
        <v>10949880000</v>
      </c>
      <c r="CE37" s="55" cm="1">
        <f t="array" aca="1" ref="CE37" ca="1">INDEX([1]Sheet1!$C$6:$CY$72,MATCH($A37,[1]Sheet1!$A$6:$A$72,0),MATCH(MID(CELL("filename",L36),FIND("]",CELL("filename",L36))+1,255) &amp; CE$1,[1]Sheet1!$C$1:$CY$1 &amp; [1]Sheet1!$C$3:$CY$3,0))</f>
        <v>62774200000</v>
      </c>
      <c r="CF37" s="31">
        <f t="shared" ca="1" si="15"/>
        <v>58228436000</v>
      </c>
      <c r="CG37" s="55" cm="1">
        <f t="array" aca="1" ref="CG37" ca="1">INDEX([1]Sheet1!$C$6:$CY$72,MATCH($A37,[1]Sheet1!$A$6:$A$72,0),MATCH(MID(CELL("filename",N36),FIND("]",CELL("filename",N36))+1,255) &amp; CG$1,[1]Sheet1!$C$1:$CY$1 &amp; [1]Sheet1!$C$3:$CY$3,0))</f>
        <v>23838970000</v>
      </c>
      <c r="CH37" s="55" cm="1">
        <f t="array" aca="1" ref="CH37" ca="1">INDEX([1]Sheet1!$C$6:$CY$72,MATCH($A37,[1]Sheet1!$A$6:$A$72,0),MATCH(MID(CELL("filename",O36),FIND("]",CELL("filename",O36))+1,255) &amp; CH$1,[1]Sheet1!$C$1:$CY$1 &amp; [1]Sheet1!$C$3:$CY$3,0))</f>
        <v>4915820000</v>
      </c>
      <c r="CI37" s="55" cm="1">
        <f t="array" aca="1" ref="CI37" ca="1">INDEX([1]Sheet1!$C$6:$CY$72,MATCH($A37,[1]Sheet1!$A$6:$A$72,0),MATCH(MID(CELL("filename",CI24),FIND("]",CELL("filename",CI24))+1,255) &amp; CI$1,[1]Sheet1!$C$1:$CY$1 &amp; [1]Sheet1!$C$3:$CY$3,0))</f>
        <v>2000905000</v>
      </c>
      <c r="CJ37" s="55" cm="1">
        <f t="array" aca="1" ref="CJ37" ca="1">INDEX([1]Sheet1!$C$6:$CY$72,MATCH($A37,[1]Sheet1!$A$6:$A$72,0),MATCH(MID(CELL("filename",R36),FIND("]",CELL("filename",R36))+1,255) &amp; CJ$1,[1]Sheet1!$C$1:$CY$1 &amp; [1]Sheet1!$C$3:$CY$3,0))</f>
        <v>21377020000</v>
      </c>
      <c r="CK37" s="55" cm="1">
        <f t="array" aca="1" ref="CK37" ca="1">INDEX([1]Sheet1!$C$6:$CY$72,MATCH($A37,[1]Sheet1!$A$6:$A$72,0),MATCH(MID(CELL("filename",S36),FIND("]",CELL("filename",S36))+1,255) &amp; CK$1,[1]Sheet1!$C$1:$CY$1 &amp; [1]Sheet1!$C$3:$CY$3,0))</f>
        <v>4545764000</v>
      </c>
      <c r="CL37" s="31">
        <f t="shared" ca="1" si="19"/>
        <v>6095721000</v>
      </c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31">
        <f t="shared" ca="1" si="26"/>
        <v>57858018456</v>
      </c>
      <c r="DL37" s="56" cm="1">
        <f t="array" aca="1" ref="DL37" ca="1">INDEX([1]Sheet1!$C$6:$CY$72,MATCH($A37,[1]Sheet1!$A$6:$A$72,0),MATCH(MID(CELL("filename",AT36),FIND("]",CELL("filename",AT36))+1,255) &amp; DL$1,[1]Sheet1!$C$1:$CY$1 &amp; [1]Sheet1!$C$3:$CY$3,0))</f>
        <v>52.235399999999998</v>
      </c>
      <c r="DM37" s="62" cm="1">
        <f t="array" aca="1" ref="DM37" ca="1">INDEX([5]DATA!$C$18:$T$51,MATCH($A37,[5]DATA!$B$18:$B$51,0),MATCH(MID(CELL("filename",AU4),FIND("]",CELL("filename",AU4))+1,255) &amp; DM$1,[5]DATA!$C$15:$T$15&amp;[5]DATA!$C$16:$T$16,0)) * 10^6</f>
        <v>5017000000</v>
      </c>
      <c r="DN37" s="62" cm="1">
        <f t="array" aca="1" ref="DN37" ca="1">INDEX([5]DATA!$C$18:$T$51,MATCH($A37,[5]DATA!$B$18:$B$51,0),MATCH(MID(CELL("filename",AV4),FIND("]",CELL("filename",AV4))+1,255) &amp; DN$1,[5]DATA!$C$15:$T$15&amp;[5]DATA!$C$16:$T$16,0)) * 10^6</f>
        <v>52841000000</v>
      </c>
      <c r="DO37" s="12"/>
      <c r="DP37" s="12"/>
      <c r="DQ37" s="56">
        <v>1.1340399999999999</v>
      </c>
      <c r="DR37" s="56" cm="1">
        <f t="array" aca="1" ref="DR37" ca="1">INDEX([1]Sheet1!$C$6:$CY$72,MATCH($A37,[1]Sheet1!$A$6:$A$72,0),MATCH(MID(CELL("filename",AZ36),FIND("]",CELL("filename",AZ36))+1,255) &amp; DR$1,[1]Sheet1!$C$1:$CY$1 &amp; [1]Sheet1!$C$3:$CY$3,0))</f>
        <v>-1570000000</v>
      </c>
      <c r="DS37" s="56" cm="1">
        <f t="array" aca="1" ref="DS37" ca="1">INDEX([1]Sheet1!$C$6:$CY$72,MATCH($A37,[1]Sheet1!$A$6:$A$72,0),MATCH(MID(CELL("filename",BA36),FIND("]",CELL("filename",BA36))+1,255) &amp; DS$1,[1]Sheet1!$C$1:$CY$1 &amp; [1]Sheet1!$C$3:$CY$3,0))</f>
        <v>7.9634419999999997</v>
      </c>
      <c r="DT37" s="62" cm="1">
        <f t="array" aca="1" ref="DT37" ca="1">INDEX([5]DATA!$C$18:$T$51,MATCH($A37,[5]DATA!$B$18:$B$51,0),MATCH(MID(CELL("filename",BB4),FIND("]",CELL("filename",BB4))+1,255) &amp; DT$1,[5]DATA!$C$15:$T$15&amp;[5]DATA!$C$16:$T$16,0)) * 10^6</f>
        <v>9731000000</v>
      </c>
      <c r="DU37" s="56" cm="1">
        <f t="array" aca="1" ref="DU37" ca="1">INDEX([1]Sheet1!$C$6:$CY$72,MATCH($A37,[1]Sheet1!$A$6:$A$72,0),MATCH(MID(CELL("filename",BC36),FIND("]",CELL("filename",BC36))+1,255) &amp; DU$1,[1]Sheet1!$C$1:$CY$1 &amp; [1]Sheet1!$C$3:$CY$3,0))</f>
        <v>3.23</v>
      </c>
      <c r="DV37" s="59">
        <v>0.5</v>
      </c>
      <c r="DW37" s="60">
        <f>Euro_Area_Data!V34*10^9</f>
        <v>8814155589760.2656</v>
      </c>
      <c r="DX37" s="59">
        <v>1</v>
      </c>
      <c r="DY37" s="59">
        <v>0.5</v>
      </c>
      <c r="DZ37" s="56" cm="1">
        <f t="array" aca="1" ref="DZ37" ca="1">INDEX([1]Sheet1!$C$6:$CY$72,MATCH($A37,[1]Sheet1!$A$6:$A$72,0),MATCH(MID(CELL("filename",BH36),FIND("]",CELL("filename",BH36))+1,255) &amp; DZ$1,[1]Sheet1!$C$1:$CY$1 &amp; [1]Sheet1!$C$3:$CY$3,0))</f>
        <v>5.96</v>
      </c>
      <c r="EA37" s="59">
        <v>2</v>
      </c>
      <c r="EB37" s="54">
        <f>(SUMPRODUCT(Euro_Area_Data!B34:U34,Euro_Area_Data!Y34:AR34)-Euro_Area_Data!I34*Euro_Area_Data!AF34)/(SUM(Euro_Area_Data!B34:U34)-Euro_Area_Data!I34)</f>
        <v>0.69823842123620128</v>
      </c>
      <c r="EC37" s="14">
        <f t="shared" si="27"/>
        <v>-0.32355316503103965</v>
      </c>
      <c r="ED37" s="54"/>
      <c r="EE37" s="17">
        <v>-5</v>
      </c>
      <c r="EF37" s="12"/>
      <c r="EG37" s="12"/>
      <c r="EH37" s="43">
        <v>0.75</v>
      </c>
      <c r="EI37" s="43">
        <v>0.05</v>
      </c>
      <c r="EJ37" s="43">
        <v>60</v>
      </c>
      <c r="EK37" s="54">
        <f t="shared" si="7"/>
        <v>1.1746648683695486</v>
      </c>
      <c r="EL37" s="12"/>
      <c r="EM37" s="12"/>
      <c r="EN37" s="54">
        <v>0.69525417182246896</v>
      </c>
    </row>
    <row r="38" spans="1:144" x14ac:dyDescent="0.3">
      <c r="A38" s="49">
        <v>1998</v>
      </c>
      <c r="B38" s="60">
        <v>166438112094.15778</v>
      </c>
      <c r="C38" s="12"/>
      <c r="D38" s="12"/>
      <c r="E38" s="12"/>
      <c r="F38" s="12"/>
      <c r="G38" s="12"/>
      <c r="H38" s="54">
        <v>9.6381470024596669E-2</v>
      </c>
      <c r="I38" s="60">
        <v>3878331</v>
      </c>
      <c r="J38" s="12"/>
      <c r="K38" s="31">
        <f t="shared" si="4"/>
        <v>3878331</v>
      </c>
      <c r="L38" s="54">
        <v>64.323784265363713</v>
      </c>
      <c r="M38" s="12"/>
      <c r="N38" s="12"/>
      <c r="O38" s="54">
        <v>64.331879301836977</v>
      </c>
      <c r="P38" s="28"/>
      <c r="Q38" s="19"/>
      <c r="R38" s="54">
        <v>11.5</v>
      </c>
      <c r="S38" s="12"/>
      <c r="T38" s="12"/>
      <c r="U38" s="54">
        <v>11.587774</v>
      </c>
      <c r="V38" s="54">
        <v>11.587774</v>
      </c>
      <c r="W38" s="54"/>
      <c r="X38" s="54"/>
      <c r="Y38" s="54"/>
      <c r="Z38" s="54">
        <v>1716.5051182172299</v>
      </c>
      <c r="AA38" s="12"/>
      <c r="AB38" s="12"/>
      <c r="AC38" s="54">
        <v>1717.57945189558</v>
      </c>
      <c r="AD38" s="60">
        <v>532580693546.93793</v>
      </c>
      <c r="AE38" s="61" cm="1">
        <f t="array" aca="1" ref="AE38" ca="1">INDEX('[3]Sheet 1'!$B$12:$M$61,MATCH($A38,'[3]Sheet 1'!$A$12:$A$61,0),MATCH(MID(CELL("filename",A37),FIND("]",CELL("filename",A37))+1,255)&amp;AE$1,'[3]Sheet 1'!$B$9:$M$9&amp;'[3]Sheet 1'!$B$8:$M$8,0))*10^6</f>
        <v>353784600000</v>
      </c>
      <c r="AF38" s="61" cm="1">
        <f t="array" aca="1" ref="AF38" ca="1">INDEX('[3]Sheet 1'!$B$12:$M$61,MATCH($A38,'[3]Sheet 1'!$A$12:$A$61,0),MATCH(MID(CELL("filename",B37),FIND("]",CELL("filename",B37))+1,255)&amp;AF$1,'[3]Sheet 1'!$B$9:$M$9&amp;'[3]Sheet 1'!$B$8:$M$8,0))*10^6</f>
        <v>70538700000</v>
      </c>
      <c r="AG38" s="19">
        <f t="shared" ca="1" si="20"/>
        <v>0.19938318400518282</v>
      </c>
      <c r="AH38" s="31">
        <f t="shared" ca="1" si="21"/>
        <v>106187634419.07701</v>
      </c>
      <c r="AI38" s="31">
        <f t="shared" ca="1" si="5"/>
        <v>6995898433.8717928</v>
      </c>
      <c r="AJ38" s="55">
        <v>3725950000</v>
      </c>
      <c r="AK38" s="31">
        <f t="shared" si="6"/>
        <v>5287821258.0326653</v>
      </c>
      <c r="AL38" s="19">
        <f t="shared" ca="1" si="16"/>
        <v>4.9796958816917467E-2</v>
      </c>
      <c r="AM38" s="19">
        <f t="shared" ca="1" si="0"/>
        <v>5.9148516417121183E-2</v>
      </c>
      <c r="AN38" s="31">
        <f t="shared" ca="1" si="17"/>
        <v>426393059127.8609</v>
      </c>
      <c r="AO38" s="55">
        <v>21662990000</v>
      </c>
      <c r="AP38" s="31">
        <f t="shared" si="1"/>
        <v>30743842250.848522</v>
      </c>
      <c r="AQ38" s="55">
        <v>20113580000</v>
      </c>
      <c r="AR38" s="31">
        <f t="shared" si="2"/>
        <v>23257117857.935253</v>
      </c>
      <c r="AS38" s="19">
        <f t="shared" ca="1" si="18"/>
        <v>5.4543847185282691E-2</v>
      </c>
      <c r="AT38" s="19">
        <f t="shared" si="13"/>
        <v>18.471636011742333</v>
      </c>
      <c r="AU38" s="12"/>
      <c r="AV38" s="12"/>
      <c r="AW38" s="12"/>
      <c r="AX38" s="12"/>
      <c r="AY38" s="12"/>
      <c r="AZ38" s="12"/>
      <c r="BA38" s="12"/>
      <c r="BB38" s="60">
        <v>169863389872.89401</v>
      </c>
      <c r="BC38" s="60">
        <v>120431000000</v>
      </c>
      <c r="BD38" s="19">
        <f t="shared" si="28"/>
        <v>2.0579888438042846</v>
      </c>
      <c r="BE38" s="12"/>
      <c r="BF38" s="12"/>
      <c r="BG38" s="12"/>
      <c r="BH38" s="12"/>
      <c r="BI38" s="12"/>
      <c r="BJ38" s="12"/>
      <c r="BK38" s="12"/>
      <c r="BL38" s="12"/>
      <c r="BM38" s="12"/>
      <c r="BN38" s="31">
        <f t="shared" ca="1" si="22"/>
        <v>6091325999.9999924</v>
      </c>
      <c r="BO38" s="56" cm="1">
        <f t="array" aca="1" ref="BO38" ca="1">INDEX([1]Sheet1!$C$6:$CY$72,MATCH($A38,[1]Sheet1!$A$6:$A$72,0),MATCH(MID(CELL("filename",A37),FIND("]",CELL("filename",A37))+1,255) &amp; BO$1,[1]Sheet1!$C$1:$CY$1 &amp; [1]Sheet1!$C$3:$CY$3,0))</f>
        <v>5.0892210000000002</v>
      </c>
      <c r="BP38" s="55" cm="1">
        <f t="array" aca="1" ref="BP38" ca="1">INDEX([1]Sheet1!$C$6:$CY$72,MATCH($A38,[1]Sheet1!$A$6:$A$72,0),MATCH(MID(CELL("filename",B37),FIND("]",CELL("filename",B37))+1,255) &amp; BP$1,[1]Sheet1!$C$1:$CY$1 &amp; [1]Sheet1!$C$3:$CY$3,0))</f>
        <v>64616299999.999992</v>
      </c>
      <c r="BQ38" s="55" cm="1">
        <f t="array" aca="1" ref="BQ38" ca="1">INDEX([1]Sheet1!$C$6:$CY$72,MATCH($A38,[1]Sheet1!$A$6:$A$72,0),MATCH(MID(CELL("filename",C37),FIND("]",CELL("filename",C37))+1,255) &amp; BQ$1,[1]Sheet1!$C$1:$CY$1 &amp; [1]Sheet1!$C$3:$CY$3,0))</f>
        <v>21853810000</v>
      </c>
      <c r="BR38" s="57"/>
      <c r="BS38" s="57"/>
      <c r="BT38" s="57"/>
      <c r="BU38" s="58"/>
      <c r="BV38" s="58"/>
      <c r="BW38" s="55" cm="1">
        <f t="array" aca="1" ref="BW38" ca="1">INDEX([1]Sheet1!$C$6:$CY$72,MATCH($A38,[1]Sheet1!$A$6:$A$72,0),MATCH(MID(CELL("filename",F37),FIND("]",CELL("filename",F37))+1,255) &amp; BW$1,[1]Sheet1!$C$1:$CY$1 &amp; [1]Sheet1!$C$3:$CY$3,0))</f>
        <v>16722560000.000002</v>
      </c>
      <c r="BX38" s="55" cm="1">
        <f t="array" aca="1" ref="BX38" ca="1">INDEX([1]Sheet1!$C$6:$CY$72,MATCH($A38,[1]Sheet1!$A$6:$A$72,0),MATCH(MID(CELL("filename",G37),FIND("]",CELL("filename",G37))+1,255) &amp; BX$1,[1]Sheet1!$C$1:$CY$1 &amp; [1]Sheet1!$C$3:$CY$3,0))</f>
        <v>14972380000</v>
      </c>
      <c r="BY38" s="62" cm="1">
        <f t="array" aca="1" ref="BY38" ca="1">INDEX([4]DATA!$C$18:$N$51,MATCH($A38,[4]DATA!$B$18:$B$51,0),MATCH(MID(CELL("filename",F5),FIND("]",CELL("filename",F5))+1,255) &amp; BY$1,[4]DATA!$C$15:$N$15&amp;[4]DATA!$C$16:$N$16,0)) * 10^6</f>
        <v>4138000000</v>
      </c>
      <c r="BZ38" s="62" cm="1">
        <f t="array" aca="1" ref="BZ38" ca="1">INDEX([4]DATA!$C$18:$N$51,MATCH($A38,[4]DATA!$B$18:$B$51,0),MATCH(MID(CELL("filename",G5),FIND("]",CELL("filename",G5))+1,255) &amp; BZ$1,[4]DATA!$C$15:$N$15&amp;[4]DATA!$C$16:$N$16,0)) * 10^6</f>
        <v>10927000000</v>
      </c>
      <c r="CA38" s="63">
        <f t="shared" ca="1" si="23"/>
        <v>4112559471.6229672</v>
      </c>
      <c r="CB38" s="63">
        <f t="shared" ca="1" si="24"/>
        <v>10859820528.377033</v>
      </c>
      <c r="CC38" s="55" cm="1">
        <f t="array" aca="1" ref="CC38" ca="1">INDEX([1]Sheet1!$C$6:$CY$72,MATCH($A38,[1]Sheet1!$A$6:$A$72,0),MATCH(MID(CELL("filename",J37),FIND("]",CELL("filename",J37))+1,255) &amp; CC$1,[1]Sheet1!$C$1:$CY$1 &amp; [1]Sheet1!$C$3:$CY$3,0))</f>
        <v>121250000</v>
      </c>
      <c r="CD38" s="31">
        <f t="shared" ca="1" si="25"/>
        <v>10946299999.999992</v>
      </c>
      <c r="CE38" s="55" cm="1">
        <f t="array" aca="1" ref="CE38" ca="1">INDEX([1]Sheet1!$C$6:$CY$72,MATCH($A38,[1]Sheet1!$A$6:$A$72,0),MATCH(MID(CELL("filename",L37),FIND("]",CELL("filename",L37))+1,255) &amp; CE$1,[1]Sheet1!$C$1:$CY$1 &amp; [1]Sheet1!$C$3:$CY$3,0))</f>
        <v>62610700000</v>
      </c>
      <c r="CF38" s="31">
        <f t="shared" ca="1" si="15"/>
        <v>58524974000</v>
      </c>
      <c r="CG38" s="55" cm="1">
        <f t="array" aca="1" ref="CG38" ca="1">INDEX([1]Sheet1!$C$6:$CY$72,MATCH($A38,[1]Sheet1!$A$6:$A$72,0),MATCH(MID(CELL("filename",N37),FIND("]",CELL("filename",N37))+1,255) &amp; CG$1,[1]Sheet1!$C$1:$CY$1 &amp; [1]Sheet1!$C$3:$CY$3,0))</f>
        <v>24597840000</v>
      </c>
      <c r="CH38" s="55" cm="1">
        <f t="array" aca="1" ref="CH38" ca="1">INDEX([1]Sheet1!$C$6:$CY$72,MATCH($A38,[1]Sheet1!$A$6:$A$72,0),MATCH(MID(CELL("filename",O37),FIND("]",CELL("filename",O37))+1,255) &amp; CH$1,[1]Sheet1!$C$1:$CY$1 &amp; [1]Sheet1!$C$3:$CY$3,0))</f>
        <v>4929510000</v>
      </c>
      <c r="CI38" s="55" cm="1">
        <f t="array" aca="1" ref="CI38" ca="1">INDEX([1]Sheet1!$C$6:$CY$72,MATCH($A38,[1]Sheet1!$A$6:$A$72,0),MATCH(MID(CELL("filename",CI25),FIND("]",CELL("filename",CI25))+1,255) &amp; CI$1,[1]Sheet1!$C$1:$CY$1 &amp; [1]Sheet1!$C$3:$CY$3,0))</f>
        <v>1961864000</v>
      </c>
      <c r="CJ38" s="55" cm="1">
        <f t="array" aca="1" ref="CJ38" ca="1">INDEX([1]Sheet1!$C$6:$CY$72,MATCH($A38,[1]Sheet1!$A$6:$A$72,0),MATCH(MID(CELL("filename",R37),FIND("]",CELL("filename",R37))+1,255) &amp; CJ$1,[1]Sheet1!$C$1:$CY$1 &amp; [1]Sheet1!$C$3:$CY$3,0))</f>
        <v>21104450000</v>
      </c>
      <c r="CK38" s="55" cm="1">
        <f t="array" aca="1" ref="CK38" ca="1">INDEX([1]Sheet1!$C$6:$CY$72,MATCH($A38,[1]Sheet1!$A$6:$A$72,0),MATCH(MID(CELL("filename",S37),FIND("]",CELL("filename",S37))+1,255) &amp; CK$1,[1]Sheet1!$C$1:$CY$1 &amp; [1]Sheet1!$C$3:$CY$3,0))</f>
        <v>4085726000</v>
      </c>
      <c r="CL38" s="31">
        <f t="shared" ca="1" si="19"/>
        <v>5931310000</v>
      </c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31">
        <f t="shared" ca="1" si="26"/>
        <v>56413975054</v>
      </c>
      <c r="DL38" s="56" cm="1">
        <f t="array" aca="1" ref="DL38" ca="1">INDEX([1]Sheet1!$C$6:$CY$72,MATCH($A38,[1]Sheet1!$A$6:$A$72,0),MATCH(MID(CELL("filename",AT37),FIND("]",CELL("filename",AT37))+1,255) &amp; DL$1,[1]Sheet1!$C$1:$CY$1 &amp; [1]Sheet1!$C$3:$CY$3,0))</f>
        <v>46.843400000000003</v>
      </c>
      <c r="DM38" s="62" cm="1">
        <f t="array" aca="1" ref="DM38" ca="1">INDEX([5]DATA!$C$18:$T$51,MATCH($A38,[5]DATA!$B$18:$B$51,0),MATCH(MID(CELL("filename",AU5),FIND("]",CELL("filename",AU5))+1,255) &amp; DM$1,[5]DATA!$C$15:$T$15&amp;[5]DATA!$C$16:$T$16,0)) * 10^6</f>
        <v>2858000000</v>
      </c>
      <c r="DN38" s="62" cm="1">
        <f t="array" aca="1" ref="DN38" ca="1">INDEX([5]DATA!$C$18:$T$51,MATCH($A38,[5]DATA!$B$18:$B$51,0),MATCH(MID(CELL("filename",AV5),FIND("]",CELL("filename",AV5))+1,255) &amp; DN$1,[5]DATA!$C$15:$T$15&amp;[5]DATA!$C$16:$T$16,0)) * 10^6</f>
        <v>53556000000</v>
      </c>
      <c r="DO38" s="12"/>
      <c r="DP38" s="12"/>
      <c r="DQ38" s="56">
        <v>1.1210899999999999</v>
      </c>
      <c r="DR38" s="56" cm="1">
        <f t="array" aca="1" ref="DR38" ca="1">INDEX([1]Sheet1!$C$6:$CY$72,MATCH($A38,[1]Sheet1!$A$6:$A$72,0),MATCH(MID(CELL("filename",AZ37),FIND("]",CELL("filename",AZ37))+1,255) &amp; DR$1,[1]Sheet1!$C$1:$CY$1 &amp; [1]Sheet1!$C$3:$CY$3,0))</f>
        <v>960000000</v>
      </c>
      <c r="DS38" s="56" cm="1">
        <f t="array" aca="1" ref="DS38" ca="1">INDEX([1]Sheet1!$C$6:$CY$72,MATCH($A38,[1]Sheet1!$A$6:$A$72,0),MATCH(MID(CELL("filename",BA37),FIND("]",CELL("filename",BA37))+1,255) &amp; DS$1,[1]Sheet1!$C$1:$CY$1 &amp; [1]Sheet1!$C$3:$CY$3,0))</f>
        <v>7.1053269999999999</v>
      </c>
      <c r="DT38" s="62" cm="1">
        <f t="array" aca="1" ref="DT38" ca="1">INDEX([5]DATA!$C$18:$T$51,MATCH($A38,[5]DATA!$B$18:$B$51,0),MATCH(MID(CELL("filename",BB5),FIND("]",CELL("filename",BB5))+1,255) &amp; DT$1,[5]DATA!$C$15:$T$15&amp;[5]DATA!$C$16:$T$16,0)) * 10^6</f>
        <v>5398000000</v>
      </c>
      <c r="DU38" s="56" cm="1">
        <f t="array" aca="1" ref="DU38" ca="1">INDEX([1]Sheet1!$C$6:$CY$72,MATCH($A38,[1]Sheet1!$A$6:$A$72,0),MATCH(MID(CELL("filename",BC37),FIND("]",CELL("filename",BC37))+1,255) &amp; DU$1,[1]Sheet1!$C$1:$CY$1 &amp; [1]Sheet1!$C$3:$CY$3,0))</f>
        <v>3.57</v>
      </c>
      <c r="DV38" s="59">
        <v>0.5</v>
      </c>
      <c r="DW38" s="60">
        <f>Euro_Area_Data!V35*10^9</f>
        <v>9078372167244.832</v>
      </c>
      <c r="DX38" s="59">
        <v>1</v>
      </c>
      <c r="DY38" s="59">
        <v>0.5</v>
      </c>
      <c r="DZ38" s="56" cm="1">
        <f t="array" aca="1" ref="DZ38" ca="1">INDEX([1]Sheet1!$C$6:$CY$72,MATCH($A38,[1]Sheet1!$A$6:$A$72,0),MATCH(MID(CELL("filename",BH37),FIND("]",CELL("filename",BH37))+1,255) &amp; DZ$1,[1]Sheet1!$C$1:$CY$1 &amp; [1]Sheet1!$C$3:$CY$3,0))</f>
        <v>4.79</v>
      </c>
      <c r="EA38" s="59">
        <v>2</v>
      </c>
      <c r="EB38" s="54">
        <f>(SUMPRODUCT(Euro_Area_Data!B35:U35,Euro_Area_Data!Y35:AR35)-Euro_Area_Data!I35*Euro_Area_Data!AF35)/(SUM(Euro_Area_Data!B35:U35)-Euro_Area_Data!I35)</f>
        <v>0.70544307116913207</v>
      </c>
      <c r="EC38" s="14">
        <f t="shared" si="27"/>
        <v>1.0318323532204474</v>
      </c>
      <c r="ED38" s="54"/>
      <c r="EE38" s="17">
        <v>-5</v>
      </c>
      <c r="EF38" s="12"/>
      <c r="EG38" s="12"/>
      <c r="EH38" s="43">
        <v>0.75</v>
      </c>
      <c r="EI38" s="43">
        <v>0.05</v>
      </c>
      <c r="EJ38" s="43">
        <v>60</v>
      </c>
      <c r="EK38" s="54">
        <f t="shared" si="7"/>
        <v>1.3483430260074343</v>
      </c>
      <c r="EL38" s="12"/>
      <c r="EM38" s="12"/>
      <c r="EN38" s="54">
        <v>0.70462858296126296</v>
      </c>
    </row>
    <row r="39" spans="1:144" x14ac:dyDescent="0.3">
      <c r="A39" s="49">
        <v>1999</v>
      </c>
      <c r="B39" s="60">
        <v>173950184472.9649</v>
      </c>
      <c r="C39" s="12"/>
      <c r="D39" s="12"/>
      <c r="E39" s="12"/>
      <c r="F39" s="12"/>
      <c r="G39" s="12"/>
      <c r="H39" s="54">
        <v>6.0404762314530222E-2</v>
      </c>
      <c r="I39" s="60">
        <v>3890999.4999999898</v>
      </c>
      <c r="J39" s="12"/>
      <c r="K39" s="31">
        <f t="shared" si="4"/>
        <v>3890999.4999999898</v>
      </c>
      <c r="L39" s="54">
        <v>64.560279017750346</v>
      </c>
      <c r="M39" s="12"/>
      <c r="N39" s="12"/>
      <c r="O39" s="54">
        <v>64.735788471763513</v>
      </c>
      <c r="P39" s="28"/>
      <c r="Q39" s="19"/>
      <c r="R39" s="54">
        <v>10.3</v>
      </c>
      <c r="S39" s="12"/>
      <c r="T39" s="12"/>
      <c r="U39" s="54">
        <v>10.71588</v>
      </c>
      <c r="V39" s="54">
        <v>10.71588</v>
      </c>
      <c r="W39" s="54"/>
      <c r="X39" s="54"/>
      <c r="Y39" s="54"/>
      <c r="Z39" s="54">
        <v>1716.1496471841299</v>
      </c>
      <c r="AA39" s="12"/>
      <c r="AB39" s="12"/>
      <c r="AC39" s="54">
        <v>1711.4042755590649</v>
      </c>
      <c r="AD39" s="60">
        <v>543355438386.60205</v>
      </c>
      <c r="AE39" s="61" cm="1">
        <f t="array" aca="1" ref="AE39" ca="1">INDEX('[3]Sheet 1'!$B$12:$M$61,MATCH($A39,'[3]Sheet 1'!$A$12:$A$61,0),MATCH(MID(CELL("filename",A38),FIND("]",CELL("filename",A38))+1,255)&amp;AE$1,'[3]Sheet 1'!$B$9:$M$9&amp;'[3]Sheet 1'!$B$8:$M$8,0))*10^6</f>
        <v>374726000000</v>
      </c>
      <c r="AF39" s="61" cm="1">
        <f t="array" aca="1" ref="AF39" ca="1">INDEX('[3]Sheet 1'!$B$12:$M$61,MATCH($A39,'[3]Sheet 1'!$A$12:$A$61,0),MATCH(MID(CELL("filename",B38),FIND("]",CELL("filename",B38))+1,255)&amp;AF$1,'[3]Sheet 1'!$B$9:$M$9&amp;'[3]Sheet 1'!$B$8:$M$8,0))*10^6</f>
        <v>70998000000</v>
      </c>
      <c r="AG39" s="19">
        <f t="shared" ca="1" si="20"/>
        <v>0.18946643680982905</v>
      </c>
      <c r="AH39" s="31">
        <f t="shared" ca="1" si="21"/>
        <v>102947618832.3521</v>
      </c>
      <c r="AI39" s="31">
        <f t="shared" ca="1" si="5"/>
        <v>6981641907.2225084</v>
      </c>
      <c r="AJ39" s="55">
        <v>3854000000</v>
      </c>
      <c r="AK39" s="31">
        <f t="shared" si="6"/>
        <v>5385758188.6380196</v>
      </c>
      <c r="AL39" s="19">
        <f t="shared" ca="1" si="16"/>
        <v>5.2315519773299533E-2</v>
      </c>
      <c r="AM39" s="19">
        <f t="shared" ca="1" si="0"/>
        <v>5.9148516417121183E-2</v>
      </c>
      <c r="AN39" s="31">
        <f t="shared" ca="1" si="17"/>
        <v>440407819554.24994</v>
      </c>
      <c r="AO39" s="55">
        <v>23489000000</v>
      </c>
      <c r="AP39" s="31">
        <f t="shared" si="1"/>
        <v>32824617045.386208</v>
      </c>
      <c r="AQ39" s="55">
        <v>21381000000</v>
      </c>
      <c r="AR39" s="31">
        <f t="shared" si="2"/>
        <v>24493041975.157906</v>
      </c>
      <c r="AS39" s="19">
        <f t="shared" ca="1" si="18"/>
        <v>5.5614457526998617E-2</v>
      </c>
      <c r="AT39" s="19">
        <f t="shared" si="13"/>
        <v>18.870124883648952</v>
      </c>
      <c r="AU39" s="12"/>
      <c r="AV39" s="12"/>
      <c r="AW39" s="12"/>
      <c r="AX39" s="12"/>
      <c r="AY39" s="12"/>
      <c r="AZ39" s="12"/>
      <c r="BA39" s="12"/>
      <c r="BB39" s="60">
        <v>177319171001.53101</v>
      </c>
      <c r="BC39" s="60">
        <v>126888000000</v>
      </c>
      <c r="BD39" s="19">
        <f t="shared" si="28"/>
        <v>1.9367536394246847</v>
      </c>
      <c r="BE39" s="12"/>
      <c r="BF39" s="12"/>
      <c r="BG39" s="12"/>
      <c r="BH39" s="12"/>
      <c r="BI39" s="12"/>
      <c r="BJ39" s="12"/>
      <c r="BK39" s="12"/>
      <c r="BL39" s="12"/>
      <c r="BM39" s="12"/>
      <c r="BN39" s="31">
        <f t="shared" ca="1" si="22"/>
        <v>5817000000</v>
      </c>
      <c r="BO39" s="56" cm="1">
        <f t="array" aca="1" ref="BO39" ca="1">INDEX([1]Sheet1!$C$6:$CY$72,MATCH($A39,[1]Sheet1!$A$6:$A$72,0),MATCH(MID(CELL("filename",A38),FIND("]",CELL("filename",A38))+1,255) &amp; BO$1,[1]Sheet1!$C$1:$CY$1 &amp; [1]Sheet1!$C$3:$CY$3,0))</f>
        <v>4.5843579999999999</v>
      </c>
      <c r="BP39" s="55" cm="1">
        <f t="array" aca="1" ref="BP39" ca="1">INDEX([1]Sheet1!$C$6:$CY$72,MATCH($A39,[1]Sheet1!$A$6:$A$72,0),MATCH(MID(CELL("filename",B38),FIND("]",CELL("filename",B38))+1,255) &amp; BP$1,[1]Sheet1!$C$1:$CY$1 &amp; [1]Sheet1!$C$3:$CY$3,0))</f>
        <v>66818000000</v>
      </c>
      <c r="BQ39" s="55" cm="1">
        <f t="array" aca="1" ref="BQ39" ca="1">INDEX([1]Sheet1!$C$6:$CY$72,MATCH($A39,[1]Sheet1!$A$6:$A$72,0),MATCH(MID(CELL("filename",C38),FIND("]",CELL("filename",C38))+1,255) &amp; BQ$1,[1]Sheet1!$C$1:$CY$1 &amp; [1]Sheet1!$C$3:$CY$3,0))</f>
        <v>22647000000</v>
      </c>
      <c r="BR39" s="62" cm="1">
        <f t="array" aca="1" ref="BR39" ca="1">INDEX([6]Annual!$C$5:$T$30,MATCH($A39,[6]Annual!$B$5:$B$30,0),MATCH(MID(CELL("filename",$F$2),FIND("]",CELL("filename",$F$2))+1,255) &amp; BR$1,[6]Annual!$C$3:$T$3 &amp; [6]Annual!$C$4:$T$4,0))</f>
        <v>17072000000</v>
      </c>
      <c r="BS39" s="62" cm="1">
        <f t="array" aca="1" ref="BS39" ca="1">INDEX([6]Annual!$C$5:$T$30,MATCH($A39,[6]Annual!$B$5:$B$30,0),MATCH(MID(CELL("filename",$F$2),FIND("]",CELL("filename",$F$2))+1,255) &amp; BS$1,[6]Annual!$C$3:$T$3 &amp; [6]Annual!$C$4:$T$4,0))</f>
        <v>4265000000</v>
      </c>
      <c r="BT39" s="62" cm="1">
        <f t="array" aca="1" ref="BT39" ca="1">INDEX([6]Annual!$C$5:$T$30,MATCH($A39,[6]Annual!$B$5:$B$30,0),MATCH(MID(CELL("filename",$F$2),FIND("]",CELL("filename",$F$2))+1,255) &amp; BT$1,[6]Annual!$C$3:$T$3 &amp; [6]Annual!$C$4:$T$4,0))</f>
        <v>1273000000</v>
      </c>
      <c r="BU39" s="63">
        <f ca="1">BQ39*BR39/SUM(BR39:BT39)</f>
        <v>17099937372.843874</v>
      </c>
      <c r="BV39" s="63">
        <f ca="1">BQ39-BU39</f>
        <v>5547062627.156126</v>
      </c>
      <c r="BW39" s="55" cm="1">
        <f t="array" aca="1" ref="BW39" ca="1">INDEX([1]Sheet1!$C$6:$CY$72,MATCH($A39,[1]Sheet1!$A$6:$A$72,0),MATCH(MID(CELL("filename",F38),FIND("]",CELL("filename",F38))+1,255) &amp; BW$1,[1]Sheet1!$C$1:$CY$1 &amp; [1]Sheet1!$C$3:$CY$3,0))</f>
        <v>17622000000</v>
      </c>
      <c r="BX39" s="55" cm="1">
        <f t="array" aca="1" ref="BX39" ca="1">INDEX([1]Sheet1!$C$6:$CY$72,MATCH($A39,[1]Sheet1!$A$6:$A$72,0),MATCH(MID(CELL("filename",G38),FIND("]",CELL("filename",G38))+1,255) &amp; BX$1,[1]Sheet1!$C$1:$CY$1 &amp; [1]Sheet1!$C$3:$CY$3,0))</f>
        <v>15798000000</v>
      </c>
      <c r="BY39" s="62" cm="1">
        <f t="array" aca="1" ref="BY39" ca="1">INDEX([4]DATA!$C$18:$N$51,MATCH($A39,[4]DATA!$B$18:$B$51,0),MATCH(MID(CELL("filename",F6),FIND("]",CELL("filename",F6))+1,255) &amp; BY$1,[4]DATA!$C$15:$N$15&amp;[4]DATA!$C$16:$N$16,0)) * 10^6</f>
        <v>4274000000</v>
      </c>
      <c r="BZ39" s="62" cm="1">
        <f t="array" aca="1" ref="BZ39" ca="1">INDEX([4]DATA!$C$18:$N$51,MATCH($A39,[4]DATA!$B$18:$B$51,0),MATCH(MID(CELL("filename",G6),FIND("]",CELL("filename",G6))+1,255) &amp; BZ$1,[4]DATA!$C$15:$N$15&amp;[4]DATA!$C$16:$N$16,0)) * 10^6</f>
        <v>11524000000</v>
      </c>
      <c r="CA39" s="63">
        <f t="shared" ca="1" si="23"/>
        <v>4274000000</v>
      </c>
      <c r="CB39" s="63">
        <f t="shared" ca="1" si="24"/>
        <v>11524000000</v>
      </c>
      <c r="CC39" s="55" cm="1">
        <f t="array" aca="1" ref="CC39" ca="1">INDEX([1]Sheet1!$C$6:$CY$72,MATCH($A39,[1]Sheet1!$A$6:$A$72,0),MATCH(MID(CELL("filename",J38),FIND("]",CELL("filename",J38))+1,255) &amp; CC$1,[1]Sheet1!$C$1:$CY$1 &amp; [1]Sheet1!$C$3:$CY$3,0))</f>
        <v>72000000</v>
      </c>
      <c r="CD39" s="31">
        <f t="shared" ca="1" si="25"/>
        <v>10679000000</v>
      </c>
      <c r="CE39" s="55" cm="1">
        <f t="array" aca="1" ref="CE39" ca="1">INDEX([1]Sheet1!$C$6:$CY$72,MATCH($A39,[1]Sheet1!$A$6:$A$72,0),MATCH(MID(CELL("filename",L38),FIND("]",CELL("filename",L38))+1,255) &amp; CE$1,[1]Sheet1!$C$1:$CY$1 &amp; [1]Sheet1!$C$3:$CY$3,0))</f>
        <v>64681000000</v>
      </c>
      <c r="CF39" s="31">
        <f t="shared" ca="1" si="15"/>
        <v>61001000000</v>
      </c>
      <c r="CG39" s="55" cm="1">
        <f t="array" aca="1" ref="CG39" ca="1">INDEX([1]Sheet1!$C$6:$CY$72,MATCH($A39,[1]Sheet1!$A$6:$A$72,0),MATCH(MID(CELL("filename",N38),FIND("]",CELL("filename",N38))+1,255) &amp; CG$1,[1]Sheet1!$C$1:$CY$1 &amp; [1]Sheet1!$C$3:$CY$3,0))</f>
        <v>25692000000</v>
      </c>
      <c r="CH39" s="55" cm="1">
        <f t="array" aca="1" ref="CH39" ca="1">INDEX([1]Sheet1!$C$6:$CY$72,MATCH($A39,[1]Sheet1!$A$6:$A$72,0),MATCH(MID(CELL("filename",O38),FIND("]",CELL("filename",O38))+1,255) &amp; CH$1,[1]Sheet1!$C$1:$CY$1 &amp; [1]Sheet1!$C$3:$CY$3,0))</f>
        <v>4996000000</v>
      </c>
      <c r="CI39" s="55" cm="1">
        <f t="array" aca="1" ref="CI39" ca="1">INDEX([1]Sheet1!$C$6:$CY$72,MATCH($A39,[1]Sheet1!$A$6:$A$72,0),MATCH(MID(CELL("filename",CI26),FIND("]",CELL("filename",CI26))+1,255) &amp; CI$1,[1]Sheet1!$C$1:$CY$1 &amp; [1]Sheet1!$C$3:$CY$3,0))</f>
        <v>1955000000</v>
      </c>
      <c r="CJ39" s="55" cm="1">
        <f t="array" aca="1" ref="CJ39" ca="1">INDEX([1]Sheet1!$C$6:$CY$72,MATCH($A39,[1]Sheet1!$A$6:$A$72,0),MATCH(MID(CELL("filename",R38),FIND("]",CELL("filename",R38))+1,255) &amp; CJ$1,[1]Sheet1!$C$1:$CY$1 &amp; [1]Sheet1!$C$3:$CY$3,0))</f>
        <v>21633000000</v>
      </c>
      <c r="CK39" s="55" cm="1">
        <f t="array" aca="1" ref="CK39" ca="1">INDEX([1]Sheet1!$C$6:$CY$72,MATCH($A39,[1]Sheet1!$A$6:$A$72,0),MATCH(MID(CELL("filename",S38),FIND("]",CELL("filename",S38))+1,255) &amp; CK$1,[1]Sheet1!$C$1:$CY$1 &amp; [1]Sheet1!$C$3:$CY$3,0))</f>
        <v>3680000000</v>
      </c>
      <c r="CL39" s="31">
        <f t="shared" ca="1" si="19"/>
        <v>6725000000</v>
      </c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31">
        <f t="shared" ca="1" si="26"/>
        <v>55912943424</v>
      </c>
      <c r="DL39" s="56" cm="1">
        <f t="array" aca="1" ref="DL39" ca="1">INDEX([1]Sheet1!$C$6:$CY$72,MATCH($A39,[1]Sheet1!$A$6:$A$72,0),MATCH(MID(CELL("filename",AT38),FIND("]",CELL("filename",AT38))+1,255) &amp; DL$1,[1]Sheet1!$C$1:$CY$1 &amp; [1]Sheet1!$C$3:$CY$3,0))</f>
        <v>44.064799999999998</v>
      </c>
      <c r="DM39" s="62" cm="1">
        <f t="array" aca="1" ref="DM39" ca="1">INDEX([5]DATA!$C$18:$T$51,MATCH($A39,[5]DATA!$B$18:$B$51,0),MATCH(MID(CELL("filename",AU6),FIND("]",CELL("filename",AU6))+1,255) &amp; DM$1,[5]DATA!$C$15:$T$15&amp;[5]DATA!$C$16:$T$16,0)) * 10^6</f>
        <v>1830000000</v>
      </c>
      <c r="DN39" s="62" cm="1">
        <f t="array" aca="1" ref="DN39" ca="1">INDEX([5]DATA!$C$18:$T$51,MATCH($A39,[5]DATA!$B$18:$B$51,0),MATCH(MID(CELL("filename",AV6),FIND("]",CELL("filename",AV6))+1,255) &amp; DN$1,[5]DATA!$C$15:$T$15&amp;[5]DATA!$C$16:$T$16,0)) * 10^6</f>
        <v>54082000000</v>
      </c>
      <c r="DO39" s="12"/>
      <c r="DP39" s="12"/>
      <c r="DQ39" s="56">
        <v>1.0657760000000001</v>
      </c>
      <c r="DR39" s="56" cm="1">
        <f t="array" aca="1" ref="DR39" ca="1">INDEX([1]Sheet1!$C$6:$CY$72,MATCH($A39,[1]Sheet1!$A$6:$A$72,0),MATCH(MID(CELL("filename",AZ38),FIND("]",CELL("filename",AZ38))+1,255) &amp; DR$1,[1]Sheet1!$C$1:$CY$1 &amp; [1]Sheet1!$C$3:$CY$3,0))</f>
        <v>1640000000</v>
      </c>
      <c r="DS39" s="56" cm="1">
        <f t="array" aca="1" ref="DS39" ca="1">INDEX([1]Sheet1!$C$6:$CY$72,MATCH($A39,[1]Sheet1!$A$6:$A$72,0),MATCH(MID(CELL("filename",BA38),FIND("]",CELL("filename",BA38))+1,255) &amp; DS$1,[1]Sheet1!$C$1:$CY$1 &amp; [1]Sheet1!$C$3:$CY$3,0))</f>
        <v>6.5232039999999998</v>
      </c>
      <c r="DT39" s="62" cm="1">
        <f t="array" aca="1" ref="DT39" ca="1">INDEX([5]DATA!$C$18:$T$51,MATCH($A39,[5]DATA!$B$18:$B$51,0),MATCH(MID(CELL("filename",BB6),FIND("]",CELL("filename",BB6))+1,255) &amp; DT$1,[5]DATA!$C$15:$T$15&amp;[5]DATA!$C$16:$T$16,0)) * 10^6</f>
        <v>8405000000</v>
      </c>
      <c r="DU39" s="56" cm="1">
        <f t="array" aca="1" ref="DU39" ca="1">INDEX([1]Sheet1!$C$6:$CY$72,MATCH($A39,[1]Sheet1!$A$6:$A$72,0),MATCH(MID(CELL("filename",BC38),FIND("]",CELL("filename",BC38))+1,255) &amp; DU$1,[1]Sheet1!$C$1:$CY$1 &amp; [1]Sheet1!$C$3:$CY$3,0))</f>
        <v>2.96</v>
      </c>
      <c r="DV39" s="59">
        <v>0.5</v>
      </c>
      <c r="DW39" s="60">
        <f>Euro_Area_Data!V36*10^9</f>
        <v>9351472072109.1699</v>
      </c>
      <c r="DX39" s="59">
        <v>1</v>
      </c>
      <c r="DY39" s="59">
        <v>0.5</v>
      </c>
      <c r="DZ39" s="56" cm="1">
        <f t="array" aca="1" ref="DZ39" ca="1">INDEX([1]Sheet1!$C$6:$CY$72,MATCH($A39,[1]Sheet1!$A$6:$A$72,0),MATCH(MID(CELL("filename",BH38),FIND("]",CELL("filename",BH38))+1,255) &amp; DZ$1,[1]Sheet1!$C$1:$CY$1 &amp; [1]Sheet1!$C$3:$CY$3,0))</f>
        <v>4.72</v>
      </c>
      <c r="EA39" s="59">
        <v>2</v>
      </c>
      <c r="EB39" s="54">
        <f>(SUMPRODUCT(Euro_Area_Data!B36:U36,Euro_Area_Data!Y36:AR36)-Euro_Area_Data!I36*Euro_Area_Data!AF36)/(SUM(Euro_Area_Data!B36:U36)-Euro_Area_Data!I36)</f>
        <v>0.71694401503176708</v>
      </c>
      <c r="EC39" s="14">
        <f t="shared" si="27"/>
        <v>1.6303149513644624</v>
      </c>
      <c r="ED39" s="54"/>
      <c r="EE39" s="17">
        <v>-5</v>
      </c>
      <c r="EF39" s="12"/>
      <c r="EG39" s="12"/>
      <c r="EH39" s="43">
        <v>0.75</v>
      </c>
      <c r="EI39" s="43">
        <v>0.05</v>
      </c>
      <c r="EJ39" s="43">
        <v>60</v>
      </c>
      <c r="EK39" s="54">
        <f t="shared" si="7"/>
        <v>1.5557700852343559</v>
      </c>
      <c r="EL39" s="12"/>
      <c r="EM39" s="12"/>
      <c r="EN39" s="54">
        <v>0.71559098366698504</v>
      </c>
    </row>
    <row r="40" spans="1:144" x14ac:dyDescent="0.3">
      <c r="A40" s="49">
        <v>2000</v>
      </c>
      <c r="B40" s="60">
        <v>181741619042.8801</v>
      </c>
      <c r="C40" s="12"/>
      <c r="D40" s="12"/>
      <c r="E40" s="12"/>
      <c r="F40" s="12"/>
      <c r="G40" s="12"/>
      <c r="H40" s="54">
        <v>7.2905414890708717E-2</v>
      </c>
      <c r="I40" s="60">
        <v>3900644.5</v>
      </c>
      <c r="J40" s="12"/>
      <c r="K40" s="31">
        <f t="shared" si="4"/>
        <v>3900644.5</v>
      </c>
      <c r="L40" s="54">
        <v>65.437832781357457</v>
      </c>
      <c r="M40" s="12"/>
      <c r="N40" s="12"/>
      <c r="O40" s="54">
        <v>65.194015794235597</v>
      </c>
      <c r="P40" s="28"/>
      <c r="Q40" s="19"/>
      <c r="R40" s="54">
        <v>9.9</v>
      </c>
      <c r="S40" s="12"/>
      <c r="T40" s="12"/>
      <c r="U40" s="54">
        <v>9.8899179999999998</v>
      </c>
      <c r="V40" s="54">
        <v>9.8899179999999998</v>
      </c>
      <c r="W40" s="54"/>
      <c r="X40" s="54"/>
      <c r="Y40" s="54"/>
      <c r="Z40" s="54">
        <v>1704.71345334376</v>
      </c>
      <c r="AA40" s="12"/>
      <c r="AB40" s="12"/>
      <c r="AC40" s="54">
        <v>1703.7528471221681</v>
      </c>
      <c r="AD40" s="60">
        <v>555542701283.06995</v>
      </c>
      <c r="AE40" s="61" cm="1">
        <f t="array" aca="1" ref="AE40" ca="1">INDEX('[3]Sheet 1'!$B$12:$M$61,MATCH($A40,'[3]Sheet 1'!$A$12:$A$61,0),MATCH(MID(CELL("filename",A39),FIND("]",CELL("filename",A39))+1,255)&amp;AE$1,'[3]Sheet 1'!$B$9:$M$9&amp;'[3]Sheet 1'!$B$8:$M$8,0))*10^6</f>
        <v>402319000000</v>
      </c>
      <c r="AF40" s="61" cm="1">
        <f t="array" aca="1" ref="AF40" ca="1">INDEX('[3]Sheet 1'!$B$12:$M$61,MATCH($A40,'[3]Sheet 1'!$A$12:$A$61,0),MATCH(MID(CELL("filename",B39),FIND("]",CELL("filename",B39))+1,255)&amp;AF$1,'[3]Sheet 1'!$B$9:$M$9&amp;'[3]Sheet 1'!$B$8:$M$8,0))*10^6</f>
        <v>74500000000</v>
      </c>
      <c r="AG40" s="19">
        <f t="shared" ca="1" si="20"/>
        <v>0.18517643959146846</v>
      </c>
      <c r="AH40" s="31">
        <f t="shared" ca="1" si="21"/>
        <v>102873419464.62561</v>
      </c>
      <c r="AI40" s="31">
        <f t="shared" ca="1" si="5"/>
        <v>6612054177.3227425</v>
      </c>
      <c r="AJ40" s="55">
        <v>4139000000</v>
      </c>
      <c r="AK40" s="31">
        <f t="shared" si="6"/>
        <v>5690848875.0132732</v>
      </c>
      <c r="AL40" s="19">
        <f t="shared" ca="1" si="16"/>
        <v>5.5318943461096351E-2</v>
      </c>
      <c r="AM40" s="19">
        <f t="shared" ca="1" si="0"/>
        <v>5.9148516417121183E-2</v>
      </c>
      <c r="AN40" s="31">
        <f t="shared" ca="1" si="17"/>
        <v>452669281818.44434</v>
      </c>
      <c r="AO40" s="55">
        <v>26651000000</v>
      </c>
      <c r="AP40" s="31">
        <f t="shared" si="1"/>
        <v>36643347032.611435</v>
      </c>
      <c r="AQ40" s="55">
        <v>23105000000</v>
      </c>
      <c r="AR40" s="31">
        <f t="shared" si="2"/>
        <v>26076984721.793121</v>
      </c>
      <c r="AS40" s="19">
        <f t="shared" ca="1" si="18"/>
        <v>5.7607144485346422E-2</v>
      </c>
      <c r="AT40" s="19">
        <f t="shared" si="13"/>
        <v>20.162331130089587</v>
      </c>
      <c r="AU40" s="12"/>
      <c r="AV40" s="12"/>
      <c r="AW40" s="12"/>
      <c r="AX40" s="12"/>
      <c r="AY40" s="12"/>
      <c r="AZ40" s="12"/>
      <c r="BA40" s="12"/>
      <c r="BB40" s="60">
        <v>187521651284.745</v>
      </c>
      <c r="BC40" s="60">
        <v>136386000000</v>
      </c>
      <c r="BD40" s="19">
        <f t="shared" si="28"/>
        <v>3.1803569662825328</v>
      </c>
      <c r="BE40" s="12"/>
      <c r="BF40" s="12"/>
      <c r="BG40" s="12"/>
      <c r="BH40" s="12"/>
      <c r="BI40" s="12"/>
      <c r="BJ40" s="12"/>
      <c r="BK40" s="12"/>
      <c r="BL40" s="12"/>
      <c r="BM40" s="12"/>
      <c r="BN40" s="31">
        <f t="shared" ca="1" si="22"/>
        <v>13093999999.999992</v>
      </c>
      <c r="BO40" s="56" cm="1">
        <f t="array" aca="1" ref="BO40" ca="1">INDEX([1]Sheet1!$C$6:$CY$72,MATCH($A40,[1]Sheet1!$A$6:$A$72,0),MATCH(MID(CELL("filename",A39),FIND("]",CELL("filename",A39))+1,255) &amp; BO$1,[1]Sheet1!$C$1:$CY$1 &amp; [1]Sheet1!$C$3:$CY$3,0))</f>
        <v>9.6006920000000004</v>
      </c>
      <c r="BP40" s="55" cm="1">
        <f t="array" aca="1" ref="BP40" ca="1">INDEX([1]Sheet1!$C$6:$CY$72,MATCH($A40,[1]Sheet1!$A$6:$A$72,0),MATCH(MID(CELL("filename",B39),FIND("]",CELL("filename",B39))+1,255) &amp; BP$1,[1]Sheet1!$C$1:$CY$1 &amp; [1]Sheet1!$C$3:$CY$3,0))</f>
        <v>74768000000</v>
      </c>
      <c r="BQ40" s="55" cm="1">
        <f t="array" aca="1" ref="BQ40" ca="1">INDEX([1]Sheet1!$C$6:$CY$72,MATCH($A40,[1]Sheet1!$A$6:$A$72,0),MATCH(MID(CELL("filename",C39),FIND("]",CELL("filename",C39))+1,255) &amp; BQ$1,[1]Sheet1!$C$1:$CY$1 &amp; [1]Sheet1!$C$3:$CY$3,0))</f>
        <v>27887000000</v>
      </c>
      <c r="BR40" s="62" cm="1">
        <f t="array" aca="1" ref="BR40" ca="1">INDEX([6]Annual!$C$5:$T$30,MATCH($A40,[6]Annual!$B$5:$B$30,0),MATCH(MID(CELL("filename",$F$2),FIND("]",CELL("filename",$F$2))+1,255) &amp; BR$1,[6]Annual!$C$3:$T$3 &amp; [6]Annual!$C$4:$T$4,0))</f>
        <v>19797000000</v>
      </c>
      <c r="BS40" s="62" cm="1">
        <f t="array" aca="1" ref="BS40" ca="1">INDEX([6]Annual!$C$5:$T$30,MATCH($A40,[6]Annual!$B$5:$B$30,0),MATCH(MID(CELL("filename",$F$2),FIND("]",CELL("filename",$F$2))+1,255) &amp; BS$1,[6]Annual!$C$3:$T$3 &amp; [6]Annual!$C$4:$T$4,0))</f>
        <v>6435000000</v>
      </c>
      <c r="BT40" s="62" cm="1">
        <f t="array" aca="1" ref="BT40" ca="1">INDEX([6]Annual!$C$5:$T$30,MATCH($A40,[6]Annual!$B$5:$B$30,0),MATCH(MID(CELL("filename",$F$2),FIND("]",CELL("filename",$F$2))+1,255) &amp; BT$1,[6]Annual!$C$3:$T$3 &amp; [6]Annual!$C$4:$T$4,0))</f>
        <v>1588000000</v>
      </c>
      <c r="BU40" s="63">
        <f t="shared" ref="BU40:BU64" ca="1" si="29">BQ40*BR40/SUM(BR40:BT40)</f>
        <v>19844677893.601727</v>
      </c>
      <c r="BV40" s="63">
        <f t="shared" ref="BV40:BV64" ca="1" si="30">BQ40-BU40</f>
        <v>8042322106.3982735</v>
      </c>
      <c r="BW40" s="55" cm="1">
        <f t="array" aca="1" ref="BW40" ca="1">INDEX([1]Sheet1!$C$6:$CY$72,MATCH($A40,[1]Sheet1!$A$6:$A$72,0),MATCH(MID(CELL("filename",F39),FIND("]",CELL("filename",F39))+1,255) &amp; BW$1,[1]Sheet1!$C$1:$CY$1 &amp; [1]Sheet1!$C$3:$CY$3,0))</f>
        <v>18285000000</v>
      </c>
      <c r="BX40" s="55" cm="1">
        <f t="array" aca="1" ref="BX40" ca="1">INDEX([1]Sheet1!$C$6:$CY$72,MATCH($A40,[1]Sheet1!$A$6:$A$72,0),MATCH(MID(CELL("filename",G39),FIND("]",CELL("filename",G39))+1,255) &amp; BX$1,[1]Sheet1!$C$1:$CY$1 &amp; [1]Sheet1!$C$3:$CY$3,0))</f>
        <v>15992000000</v>
      </c>
      <c r="BY40" s="62" cm="1">
        <f t="array" aca="1" ref="BY40" ca="1">INDEX([4]DATA!$C$18:$N$51,MATCH($A40,[4]DATA!$B$18:$B$51,0),MATCH(MID(CELL("filename",F7),FIND("]",CELL("filename",F7))+1,255) &amp; BY$1,[4]DATA!$C$15:$N$15&amp;[4]DATA!$C$16:$N$16,0)) * 10^6</f>
        <v>4349000000</v>
      </c>
      <c r="BZ40" s="62" cm="1">
        <f t="array" aca="1" ref="BZ40" ca="1">INDEX([4]DATA!$C$18:$N$51,MATCH($A40,[4]DATA!$B$18:$B$51,0),MATCH(MID(CELL("filename",G7),FIND("]",CELL("filename",G7))+1,255) &amp; BZ$1,[4]DATA!$C$15:$N$15&amp;[4]DATA!$C$16:$N$16,0)) * 10^6</f>
        <v>11643000000</v>
      </c>
      <c r="CA40" s="63">
        <f t="shared" ca="1" si="23"/>
        <v>4349000000</v>
      </c>
      <c r="CB40" s="63">
        <f t="shared" ca="1" si="24"/>
        <v>11643000000</v>
      </c>
      <c r="CC40" s="55" cm="1">
        <f t="array" aca="1" ref="CC40" ca="1">INDEX([1]Sheet1!$C$6:$CY$72,MATCH($A40,[1]Sheet1!$A$6:$A$72,0),MATCH(MID(CELL("filename",J39),FIND("]",CELL("filename",J39))+1,255) &amp; CC$1,[1]Sheet1!$C$1:$CY$1 &amp; [1]Sheet1!$C$3:$CY$3,0))</f>
        <v>30000000</v>
      </c>
      <c r="CD40" s="31">
        <f t="shared" ca="1" si="25"/>
        <v>12574000000</v>
      </c>
      <c r="CE40" s="55" cm="1">
        <f t="array" aca="1" ref="CE40" ca="1">INDEX([1]Sheet1!$C$6:$CY$72,MATCH($A40,[1]Sheet1!$A$6:$A$72,0),MATCH(MID(CELL("filename",L39),FIND("]",CELL("filename",L39))+1,255) &amp; CE$1,[1]Sheet1!$C$1:$CY$1 &amp; [1]Sheet1!$C$3:$CY$3,0))</f>
        <v>65373000000.000008</v>
      </c>
      <c r="CF40" s="31">
        <f t="shared" ca="1" si="15"/>
        <v>61674000000.000008</v>
      </c>
      <c r="CG40" s="55" cm="1">
        <f t="array" aca="1" ref="CG40" ca="1">INDEX([1]Sheet1!$C$6:$CY$72,MATCH($A40,[1]Sheet1!$A$6:$A$72,0),MATCH(MID(CELL("filename",N39),FIND("]",CELL("filename",N39))+1,255) &amp; CG$1,[1]Sheet1!$C$1:$CY$1 &amp; [1]Sheet1!$C$3:$CY$3,0))</f>
        <v>26886000000</v>
      </c>
      <c r="CH40" s="55" cm="1">
        <f t="array" aca="1" ref="CH40" ca="1">INDEX([1]Sheet1!$C$6:$CY$72,MATCH($A40,[1]Sheet1!$A$6:$A$72,0),MATCH(MID(CELL("filename",O39),FIND("]",CELL("filename",O39))+1,255) &amp; CH$1,[1]Sheet1!$C$1:$CY$1 &amp; [1]Sheet1!$C$3:$CY$3,0))</f>
        <v>4809000000</v>
      </c>
      <c r="CI40" s="55" cm="1">
        <f t="array" aca="1" ref="CI40" ca="1">INDEX([1]Sheet1!$C$6:$CY$72,MATCH($A40,[1]Sheet1!$A$6:$A$72,0),MATCH(MID(CELL("filename",CI27),FIND("]",CELL("filename",CI27))+1,255) &amp; CI$1,[1]Sheet1!$C$1:$CY$1 &amp; [1]Sheet1!$C$3:$CY$3,0))</f>
        <v>2001000000</v>
      </c>
      <c r="CJ40" s="55" cm="1">
        <f t="array" aca="1" ref="CJ40" ca="1">INDEX([1]Sheet1!$C$6:$CY$72,MATCH($A40,[1]Sheet1!$A$6:$A$72,0),MATCH(MID(CELL("filename",R39),FIND("]",CELL("filename",R39))+1,255) &amp; CJ$1,[1]Sheet1!$C$1:$CY$1 &amp; [1]Sheet1!$C$3:$CY$3,0))</f>
        <v>21340000000</v>
      </c>
      <c r="CK40" s="55" cm="1">
        <f t="array" aca="1" ref="CK40" ca="1">INDEX([1]Sheet1!$C$6:$CY$72,MATCH($A40,[1]Sheet1!$A$6:$A$72,0),MATCH(MID(CELL("filename",S39),FIND("]",CELL("filename",S39))+1,255) &amp; CK$1,[1]Sheet1!$C$1:$CY$1 &amp; [1]Sheet1!$C$3:$CY$3,0))</f>
        <v>3699000000</v>
      </c>
      <c r="CL40" s="31">
        <f t="shared" ca="1" si="19"/>
        <v>6638000000.0000076</v>
      </c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31">
        <f t="shared" ca="1" si="26"/>
        <v>61563958470</v>
      </c>
      <c r="DL40" s="56" cm="1">
        <f t="array" aca="1" ref="DL40" ca="1">INDEX([1]Sheet1!$C$6:$CY$72,MATCH($A40,[1]Sheet1!$A$6:$A$72,0),MATCH(MID(CELL("filename",AT39),FIND("]",CELL("filename",AT39))+1,255) &amp; DL$1,[1]Sheet1!$C$1:$CY$1 &amp; [1]Sheet1!$C$3:$CY$3,0))</f>
        <v>45.139499999999998</v>
      </c>
      <c r="DM40" s="62" cm="1">
        <f t="array" aca="1" ref="DM40" ca="1">INDEX([5]DATA!$C$18:$T$51,MATCH($A40,[5]DATA!$B$18:$B$51,0),MATCH(MID(CELL("filename",AU7),FIND("]",CELL("filename",AU7))+1,255) &amp; DM$1,[5]DATA!$C$15:$T$15&amp;[5]DATA!$C$16:$T$16,0)) * 10^6</f>
        <v>5560000000</v>
      </c>
      <c r="DN40" s="62" cm="1">
        <f t="array" aca="1" ref="DN40" ca="1">INDEX([5]DATA!$C$18:$T$51,MATCH($A40,[5]DATA!$B$18:$B$51,0),MATCH(MID(CELL("filename",AV7),FIND("]",CELL("filename",AV7))+1,255) &amp; DN$1,[5]DATA!$C$15:$T$15&amp;[5]DATA!$C$16:$T$16,0)) * 10^6</f>
        <v>56004000000</v>
      </c>
      <c r="DO40" s="12"/>
      <c r="DP40" s="12"/>
      <c r="DQ40" s="56">
        <v>0.92361300000000002</v>
      </c>
      <c r="DR40" s="56" cm="1">
        <f t="array" aca="1" ref="DR40" ca="1">INDEX([1]Sheet1!$C$6:$CY$72,MATCH($A40,[1]Sheet1!$A$6:$A$72,0),MATCH(MID(CELL("filename",AZ39),FIND("]",CELL("filename",AZ39))+1,255) &amp; DR$1,[1]Sheet1!$C$1:$CY$1 &amp; [1]Sheet1!$C$3:$CY$3,0))</f>
        <v>15050000000</v>
      </c>
      <c r="DS40" s="56" cm="1">
        <f t="array" aca="1" ref="DS40" ca="1">INDEX([1]Sheet1!$C$6:$CY$72,MATCH($A40,[1]Sheet1!$A$6:$A$72,0),MATCH(MID(CELL("filename",BA39),FIND("]",CELL("filename",BA39))+1,255) &amp; DS$1,[1]Sheet1!$C$1:$CY$1 &amp; [1]Sheet1!$C$3:$CY$3,0))</f>
        <v>6.6156350000000002</v>
      </c>
      <c r="DT40" s="62" cm="1">
        <f t="array" aca="1" ref="DT40" ca="1">INDEX([5]DATA!$C$18:$T$51,MATCH($A40,[5]DATA!$B$18:$B$51,0),MATCH(MID(CELL("filename",BB7),FIND("]",CELL("filename",BB7))+1,255) &amp; DT$1,[5]DATA!$C$15:$T$15&amp;[5]DATA!$C$16:$T$16,0)) * 10^6</f>
        <v>11772000000</v>
      </c>
      <c r="DU40" s="56" cm="1">
        <f t="array" aca="1" ref="DU40" ca="1">INDEX([1]Sheet1!$C$6:$CY$72,MATCH($A40,[1]Sheet1!$A$6:$A$72,0),MATCH(MID(CELL("filename",BC39),FIND("]",CELL("filename",BC39))+1,255) &amp; DU$1,[1]Sheet1!$C$1:$CY$1 &amp; [1]Sheet1!$C$3:$CY$3,0))</f>
        <v>4.3899999999999997</v>
      </c>
      <c r="DV40" s="59">
        <v>0.5</v>
      </c>
      <c r="DW40" s="60">
        <f>Euro_Area_Data!V37*10^9</f>
        <v>9714842942019.8418</v>
      </c>
      <c r="DX40" s="59">
        <v>1</v>
      </c>
      <c r="DY40" s="59">
        <v>0.5</v>
      </c>
      <c r="DZ40" s="56" cm="1">
        <f t="array" aca="1" ref="DZ40" ca="1">INDEX([1]Sheet1!$C$6:$CY$72,MATCH($A40,[1]Sheet1!$A$6:$A$72,0),MATCH(MID(CELL("filename",BH39),FIND("]",CELL("filename",BH39))+1,255) &amp; DZ$1,[1]Sheet1!$C$1:$CY$1 &amp; [1]Sheet1!$C$3:$CY$3,0))</f>
        <v>5.48</v>
      </c>
      <c r="EA40" s="59">
        <v>2</v>
      </c>
      <c r="EB40" s="54">
        <f>(SUMPRODUCT(Euro_Area_Data!B37:U37,Euro_Area_Data!Y37:AR37)-Euro_Area_Data!I37*Euro_Area_Data!AF37)/(SUM(Euro_Area_Data!B37:U37)-Euro_Area_Data!I37)</f>
        <v>0.72677125097435702</v>
      </c>
      <c r="EC40" s="14">
        <f t="shared" si="27"/>
        <v>1.3707117622223968</v>
      </c>
      <c r="ED40" s="54"/>
      <c r="EE40" s="17">
        <v>-5</v>
      </c>
      <c r="EF40" s="12"/>
      <c r="EG40" s="12"/>
      <c r="EH40" s="43">
        <v>0.75</v>
      </c>
      <c r="EI40" s="43">
        <v>0.05</v>
      </c>
      <c r="EJ40" s="43">
        <v>60</v>
      </c>
      <c r="EK40" s="54">
        <f t="shared" si="7"/>
        <v>1.637392279221153</v>
      </c>
      <c r="EL40" s="12"/>
      <c r="EM40" s="12"/>
      <c r="EN40" s="54">
        <v>0.72730801518435095</v>
      </c>
    </row>
    <row r="41" spans="1:144" x14ac:dyDescent="0.3">
      <c r="A41" s="49">
        <v>2001</v>
      </c>
      <c r="B41" s="60">
        <v>189365040836.2236</v>
      </c>
      <c r="C41" s="12"/>
      <c r="D41" s="12"/>
      <c r="E41" s="12"/>
      <c r="F41" s="12"/>
      <c r="G41" s="12"/>
      <c r="H41" s="54">
        <v>-1.325304905261979E-2</v>
      </c>
      <c r="I41" s="60">
        <v>3909006.5</v>
      </c>
      <c r="J41" s="12"/>
      <c r="K41" s="31">
        <f t="shared" si="4"/>
        <v>3909006.5</v>
      </c>
      <c r="L41" s="54">
        <v>65.800263158340925</v>
      </c>
      <c r="M41" s="12"/>
      <c r="N41" s="12"/>
      <c r="O41" s="54">
        <v>65.652016607739398</v>
      </c>
      <c r="P41" s="28"/>
      <c r="Q41" s="19"/>
      <c r="R41" s="54">
        <v>9.1999999999999993</v>
      </c>
      <c r="S41" s="12"/>
      <c r="T41" s="12"/>
      <c r="U41" s="54">
        <v>9.0598479999999988</v>
      </c>
      <c r="V41" s="54">
        <v>9.0598479999999988</v>
      </c>
      <c r="W41" s="54"/>
      <c r="X41" s="54"/>
      <c r="Y41" s="54"/>
      <c r="Z41" s="54">
        <v>1689.9165061014701</v>
      </c>
      <c r="AA41" s="12"/>
      <c r="AB41" s="12"/>
      <c r="AC41" s="54">
        <v>1695.499330941801</v>
      </c>
      <c r="AD41" s="60">
        <v>567444778628.61499</v>
      </c>
      <c r="AE41" s="61" cm="1">
        <f t="array" aca="1" ref="AE41" ca="1">INDEX('[3]Sheet 1'!$B$12:$M$61,MATCH($A41,'[3]Sheet 1'!$A$12:$A$61,0),MATCH(MID(CELL("filename",A40),FIND("]",CELL("filename",A40))+1,255)&amp;AE$1,'[3]Sheet 1'!$B$9:$M$9&amp;'[3]Sheet 1'!$B$8:$M$8,0))*10^6</f>
        <v>426567000000</v>
      </c>
      <c r="AF41" s="61" cm="1">
        <f t="array" aca="1" ref="AF41" ca="1">INDEX('[3]Sheet 1'!$B$12:$M$61,MATCH($A41,'[3]Sheet 1'!$A$12:$A$61,0),MATCH(MID(CELL("filename",B40),FIND("]",CELL("filename",B40))+1,255)&amp;AF$1,'[3]Sheet 1'!$B$9:$M$9&amp;'[3]Sheet 1'!$B$8:$M$8,0))*10^6</f>
        <v>77424000000</v>
      </c>
      <c r="AG41" s="19">
        <f t="shared" ca="1" si="20"/>
        <v>0.18150489840986292</v>
      </c>
      <c r="AH41" s="31">
        <f t="shared" ca="1" si="21"/>
        <v>102994006898.19392</v>
      </c>
      <c r="AI41" s="31">
        <f t="shared" ca="1" si="5"/>
        <v>6549606383.7205877</v>
      </c>
      <c r="AJ41" s="55">
        <v>4326000000</v>
      </c>
      <c r="AK41" s="31">
        <f t="shared" si="6"/>
        <v>5757690960.3688812</v>
      </c>
      <c r="AL41" s="19">
        <f t="shared" ca="1" si="16"/>
        <v>5.5903164987649842E-2</v>
      </c>
      <c r="AM41" s="19">
        <f t="shared" ca="1" si="0"/>
        <v>5.9148516417121183E-2</v>
      </c>
      <c r="AN41" s="31">
        <f t="shared" ca="1" si="17"/>
        <v>464450771730.42108</v>
      </c>
      <c r="AO41" s="55">
        <v>28163000000</v>
      </c>
      <c r="AP41" s="31">
        <f t="shared" si="1"/>
        <v>37483553055.21701</v>
      </c>
      <c r="AQ41" s="55">
        <v>24652000000</v>
      </c>
      <c r="AR41" s="31">
        <f t="shared" si="2"/>
        <v>27052895621.927387</v>
      </c>
      <c r="AS41" s="19">
        <f t="shared" ca="1" si="18"/>
        <v>5.8247067867140005E-2</v>
      </c>
      <c r="AT41" s="19">
        <f t="shared" si="13"/>
        <v>19.794336319783259</v>
      </c>
      <c r="AU41" s="12"/>
      <c r="AV41" s="12"/>
      <c r="AW41" s="12"/>
      <c r="AX41" s="12"/>
      <c r="AY41" s="12"/>
      <c r="AZ41" s="12"/>
      <c r="BA41" s="12"/>
      <c r="BB41" s="60">
        <v>192472714482.62201</v>
      </c>
      <c r="BC41" s="60">
        <v>144613000000</v>
      </c>
      <c r="BD41" s="19">
        <f t="shared" si="28"/>
        <v>1.6411020918513386</v>
      </c>
      <c r="BE41" s="12"/>
      <c r="BF41" s="12"/>
      <c r="BG41" s="12"/>
      <c r="BH41" s="12"/>
      <c r="BI41" s="12"/>
      <c r="BJ41" s="12"/>
      <c r="BK41" s="12"/>
      <c r="BL41" s="12"/>
      <c r="BM41" s="12"/>
      <c r="BN41" s="31">
        <f t="shared" ca="1" si="22"/>
        <v>10894000000</v>
      </c>
      <c r="BO41" s="56" cm="1">
        <f t="array" aca="1" ref="BO41" ca="1">INDEX([1]Sheet1!$C$6:$CY$72,MATCH($A41,[1]Sheet1!$A$6:$A$72,0),MATCH(MID(CELL("filename",A40),FIND("]",CELL("filename",A40))+1,255) &amp; BO$1,[1]Sheet1!$C$1:$CY$1 &amp; [1]Sheet1!$C$3:$CY$3,0))</f>
        <v>7.5332090000000003</v>
      </c>
      <c r="BP41" s="55" cm="1">
        <f t="array" aca="1" ref="BP41" ca="1">INDEX([1]Sheet1!$C$6:$CY$72,MATCH($A41,[1]Sheet1!$A$6:$A$72,0),MATCH(MID(CELL("filename",B40),FIND("]",CELL("filename",B40))+1,255) &amp; BP$1,[1]Sheet1!$C$1:$CY$1 &amp; [1]Sheet1!$C$3:$CY$3,0))</f>
        <v>75573000000</v>
      </c>
      <c r="BQ41" s="55" cm="1">
        <f t="array" aca="1" ref="BQ41" ca="1">INDEX([1]Sheet1!$C$6:$CY$72,MATCH($A41,[1]Sheet1!$A$6:$A$72,0),MATCH(MID(CELL("filename",C40),FIND("]",CELL("filename",C40))+1,255) &amp; BQ$1,[1]Sheet1!$C$1:$CY$1 &amp; [1]Sheet1!$C$3:$CY$3,0))</f>
        <v>26447000000</v>
      </c>
      <c r="BR41" s="62" cm="1">
        <f t="array" aca="1" ref="BR41" ca="1">INDEX([6]Annual!$C$5:$T$30,MATCH($A41,[6]Annual!$B$5:$B$30,0),MATCH(MID(CELL("filename",$F$2),FIND("]",CELL("filename",$F$2))+1,255) &amp; BR$1,[6]Annual!$C$3:$T$3 &amp; [6]Annual!$C$4:$T$4,0))</f>
        <v>20295000000</v>
      </c>
      <c r="BS41" s="62" cm="1">
        <f t="array" aca="1" ref="BS41" ca="1">INDEX([6]Annual!$C$5:$T$30,MATCH($A41,[6]Annual!$B$5:$B$30,0),MATCH(MID(CELL("filename",$F$2),FIND("]",CELL("filename",$F$2))+1,255) &amp; BS$1,[6]Annual!$C$3:$T$3 &amp; [6]Annual!$C$4:$T$4,0))</f>
        <v>5405000000</v>
      </c>
      <c r="BT41" s="62" cm="1">
        <f t="array" aca="1" ref="BT41" ca="1">INDEX([6]Annual!$C$5:$T$30,MATCH($A41,[6]Annual!$B$5:$B$30,0),MATCH(MID(CELL("filename",$F$2),FIND("]",CELL("filename",$F$2))+1,255) &amp; BT$1,[6]Annual!$C$3:$T$3 &amp; [6]Annual!$C$4:$T$4,0))</f>
        <v>681000000</v>
      </c>
      <c r="BU41" s="63">
        <f t="shared" ca="1" si="29"/>
        <v>20345774041.924114</v>
      </c>
      <c r="BV41" s="63">
        <f t="shared" ca="1" si="30"/>
        <v>6101225958.0758858</v>
      </c>
      <c r="BW41" s="55" cm="1">
        <f t="array" aca="1" ref="BW41" ca="1">INDEX([1]Sheet1!$C$6:$CY$72,MATCH($A41,[1]Sheet1!$A$6:$A$72,0),MATCH(MID(CELL("filename",F40),FIND("]",CELL("filename",F40))+1,255) &amp; BW$1,[1]Sheet1!$C$1:$CY$1 &amp; [1]Sheet1!$C$3:$CY$3,0))</f>
        <v>18615000000</v>
      </c>
      <c r="BX41" s="55" cm="1">
        <f t="array" aca="1" ref="BX41" ca="1">INDEX([1]Sheet1!$C$6:$CY$72,MATCH($A41,[1]Sheet1!$A$6:$A$72,0),MATCH(MID(CELL("filename",G40),FIND("]",CELL("filename",G40))+1,255) &amp; BX$1,[1]Sheet1!$C$1:$CY$1 &amp; [1]Sheet1!$C$3:$CY$3,0))</f>
        <v>17015999999.999998</v>
      </c>
      <c r="BY41" s="62" cm="1">
        <f t="array" aca="1" ref="BY41" ca="1">INDEX([4]DATA!$C$18:$N$51,MATCH($A41,[4]DATA!$B$18:$B$51,0),MATCH(MID(CELL("filename",F8),FIND("]",CELL("filename",F8))+1,255) &amp; BY$1,[4]DATA!$C$15:$N$15&amp;[4]DATA!$C$16:$N$16,0)) * 10^6</f>
        <v>4441000000</v>
      </c>
      <c r="BZ41" s="62" cm="1">
        <f t="array" aca="1" ref="BZ41" ca="1">INDEX([4]DATA!$C$18:$N$51,MATCH($A41,[4]DATA!$B$18:$B$51,0),MATCH(MID(CELL("filename",G8),FIND("]",CELL("filename",G8))+1,255) &amp; BZ$1,[4]DATA!$C$15:$N$15&amp;[4]DATA!$C$16:$N$16,0)) * 10^6</f>
        <v>12575000000</v>
      </c>
      <c r="CA41" s="63">
        <f t="shared" ca="1" si="23"/>
        <v>4440999999.999999</v>
      </c>
      <c r="CB41" s="63">
        <f t="shared" ca="1" si="24"/>
        <v>12575000000</v>
      </c>
      <c r="CC41" s="55" cm="1">
        <f t="array" aca="1" ref="CC41" ca="1">INDEX([1]Sheet1!$C$6:$CY$72,MATCH($A41,[1]Sheet1!$A$6:$A$72,0),MATCH(MID(CELL("filename",J40),FIND("]",CELL("filename",J40))+1,255) &amp; CC$1,[1]Sheet1!$C$1:$CY$1 &amp; [1]Sheet1!$C$3:$CY$3,0))</f>
        <v>0</v>
      </c>
      <c r="CD41" s="31">
        <f t="shared" ca="1" si="25"/>
        <v>13495000000.000002</v>
      </c>
      <c r="CE41" s="55" cm="1">
        <f t="array" aca="1" ref="CE41" ca="1">INDEX([1]Sheet1!$C$6:$CY$72,MATCH($A41,[1]Sheet1!$A$6:$A$72,0),MATCH(MID(CELL("filename",L40),FIND("]",CELL("filename",L40))+1,255) &amp; CE$1,[1]Sheet1!$C$1:$CY$1 &amp; [1]Sheet1!$C$3:$CY$3,0))</f>
        <v>68372000000</v>
      </c>
      <c r="CF41" s="31">
        <f t="shared" ca="1" si="15"/>
        <v>64679000000</v>
      </c>
      <c r="CG41" s="55" cm="1">
        <f t="array" aca="1" ref="CG41" ca="1">INDEX([1]Sheet1!$C$6:$CY$72,MATCH($A41,[1]Sheet1!$A$6:$A$72,0),MATCH(MID(CELL("filename",N40),FIND("]",CELL("filename",N40))+1,255) &amp; CG$1,[1]Sheet1!$C$1:$CY$1 &amp; [1]Sheet1!$C$3:$CY$3,0))</f>
        <v>28814000000</v>
      </c>
      <c r="CH41" s="55" cm="1">
        <f t="array" aca="1" ref="CH41" ca="1">INDEX([1]Sheet1!$C$6:$CY$72,MATCH($A41,[1]Sheet1!$A$6:$A$72,0),MATCH(MID(CELL("filename",O40),FIND("]",CELL("filename",O40))+1,255) &amp; CH$1,[1]Sheet1!$C$1:$CY$1 &amp; [1]Sheet1!$C$3:$CY$3,0))</f>
        <v>4921000000</v>
      </c>
      <c r="CI41" s="55" cm="1">
        <f t="array" aca="1" ref="CI41" ca="1">INDEX([1]Sheet1!$C$6:$CY$72,MATCH($A41,[1]Sheet1!$A$6:$A$72,0),MATCH(MID(CELL("filename",CI28),FIND("]",CELL("filename",CI28))+1,255) &amp; CI$1,[1]Sheet1!$C$1:$CY$1 &amp; [1]Sheet1!$C$3:$CY$3,0))</f>
        <v>1995000000</v>
      </c>
      <c r="CJ41" s="55" cm="1">
        <f t="array" aca="1" ref="CJ41" ca="1">INDEX([1]Sheet1!$C$6:$CY$72,MATCH($A41,[1]Sheet1!$A$6:$A$72,0),MATCH(MID(CELL("filename",R40),FIND("]",CELL("filename",R40))+1,255) &amp; CJ$1,[1]Sheet1!$C$1:$CY$1 &amp; [1]Sheet1!$C$3:$CY$3,0))</f>
        <v>22073000000</v>
      </c>
      <c r="CK41" s="55" cm="1">
        <f t="array" aca="1" ref="CK41" ca="1">INDEX([1]Sheet1!$C$6:$CY$72,MATCH($A41,[1]Sheet1!$A$6:$A$72,0),MATCH(MID(CELL("filename",S40),FIND("]",CELL("filename",S40))+1,255) &amp; CK$1,[1]Sheet1!$C$1:$CY$1 &amp; [1]Sheet1!$C$3:$CY$3,0))</f>
        <v>3693000000</v>
      </c>
      <c r="CL41" s="31">
        <f t="shared" ca="1" si="19"/>
        <v>6876000000</v>
      </c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31">
        <f t="shared" ca="1" si="26"/>
        <v>62824948655</v>
      </c>
      <c r="DL41" s="56" cm="1">
        <f t="array" aca="1" ref="DL41" ca="1">INDEX([1]Sheet1!$C$6:$CY$72,MATCH($A41,[1]Sheet1!$A$6:$A$72,0),MATCH(MID(CELL("filename",AT40),FIND("]",CELL("filename",AT40))+1,255) &amp; DL$1,[1]Sheet1!$C$1:$CY$1 &amp; [1]Sheet1!$C$3:$CY$3,0))</f>
        <v>43.4435</v>
      </c>
      <c r="DM41" s="62" cm="1">
        <f t="array" aca="1" ref="DM41" ca="1">INDEX([5]DATA!$C$18:$T$51,MATCH($A41,[5]DATA!$B$18:$B$51,0),MATCH(MID(CELL("filename",AU8),FIND("]",CELL("filename",AU8))+1,255) &amp; DM$1,[5]DATA!$C$15:$T$15&amp;[5]DATA!$C$16:$T$16,0)) * 10^6</f>
        <v>7329000000</v>
      </c>
      <c r="DN41" s="62" cm="1">
        <f t="array" aca="1" ref="DN41" ca="1">INDEX([5]DATA!$C$18:$T$51,MATCH($A41,[5]DATA!$B$18:$B$51,0),MATCH(MID(CELL("filename",AV8),FIND("]",CELL("filename",AV8))+1,255) &amp; DN$1,[5]DATA!$C$15:$T$15&amp;[5]DATA!$C$16:$T$16,0)) * 10^6</f>
        <v>55495000000</v>
      </c>
      <c r="DO41" s="12"/>
      <c r="DP41" s="12"/>
      <c r="DQ41" s="56">
        <v>0.89563000000000004</v>
      </c>
      <c r="DR41" s="56" cm="1">
        <f t="array" aca="1" ref="DR41" ca="1">INDEX([1]Sheet1!$C$6:$CY$72,MATCH($A41,[1]Sheet1!$A$6:$A$72,0),MATCH(MID(CELL("filename",AZ40),FIND("]",CELL("filename",AZ40))+1,255) &amp; DR$1,[1]Sheet1!$C$1:$CY$1 &amp; [1]Sheet1!$C$3:$CY$3,0))</f>
        <v>8460000000.000001</v>
      </c>
      <c r="DS41" s="56" cm="1">
        <f t="array" aca="1" ref="DS41" ca="1">INDEX([1]Sheet1!$C$6:$CY$72,MATCH($A41,[1]Sheet1!$A$6:$A$72,0),MATCH(MID(CELL("filename",BA40),FIND("]",CELL("filename",BA40))+1,255) &amp; DS$1,[1]Sheet1!$C$1:$CY$1 &amp; [1]Sheet1!$C$3:$CY$3,0))</f>
        <v>5.9986360000000003</v>
      </c>
      <c r="DT41" s="62" cm="1">
        <f t="array" aca="1" ref="DT41" ca="1">INDEX([5]DATA!$C$18:$T$51,MATCH($A41,[5]DATA!$B$18:$B$51,0),MATCH(MID(CELL("filename",BB8),FIND("]",CELL("filename",BB8))+1,255) &amp; DT$1,[5]DATA!$C$15:$T$15&amp;[5]DATA!$C$16:$T$16,0)) * 10^6</f>
        <v>11977000000</v>
      </c>
      <c r="DU41" s="56" cm="1">
        <f t="array" aca="1" ref="DU41" ca="1">INDEX([1]Sheet1!$C$6:$CY$72,MATCH($A41,[1]Sheet1!$A$6:$A$72,0),MATCH(MID(CELL("filename",BC40),FIND("]",CELL("filename",BC40))+1,255) &amp; DU$1,[1]Sheet1!$C$1:$CY$1 &amp; [1]Sheet1!$C$3:$CY$3,0))</f>
        <v>4.26</v>
      </c>
      <c r="DV41" s="59">
        <v>0.5</v>
      </c>
      <c r="DW41" s="60">
        <f>Euro_Area_Data!V38*10^9</f>
        <v>9926280628614.9219</v>
      </c>
      <c r="DX41" s="59">
        <v>1</v>
      </c>
      <c r="DY41" s="59">
        <v>0.5</v>
      </c>
      <c r="DZ41" s="56" cm="1">
        <f t="array" aca="1" ref="DZ41" ca="1">INDEX([1]Sheet1!$C$6:$CY$72,MATCH($A41,[1]Sheet1!$A$6:$A$72,0),MATCH(MID(CELL("filename",BH40),FIND("]",CELL("filename",BH40))+1,255) &amp; DZ$1,[1]Sheet1!$C$1:$CY$1 &amp; [1]Sheet1!$C$3:$CY$3,0))</f>
        <v>5.04</v>
      </c>
      <c r="EA41" s="59">
        <v>2</v>
      </c>
      <c r="EB41" s="54">
        <f>(SUMPRODUCT(Euro_Area_Data!B38:U38,Euro_Area_Data!Y38:AR38)-Euro_Area_Data!I38*Euro_Area_Data!AF38)/(SUM(Euro_Area_Data!B38:U38)-Euro_Area_Data!I38)</f>
        <v>0.74481052863721275</v>
      </c>
      <c r="EC41" s="14">
        <f t="shared" si="27"/>
        <v>2.4821121692239614</v>
      </c>
      <c r="ED41" s="54">
        <f>(SUMPRODUCT(Euro_Area_Data!B38:U38,Euro_Area_Data!AV38:BO38)-Euro_Area_Data!I38*Euro_Area_Data!BC38)/(SUM(Euro_Area_Data!B38:U38)-Euro_Area_Data!I38)</f>
        <v>2.005136658695148</v>
      </c>
      <c r="EE41" s="17">
        <v>-5</v>
      </c>
      <c r="EF41" s="12"/>
      <c r="EG41" s="12"/>
      <c r="EH41" s="43">
        <v>0.75</v>
      </c>
      <c r="EI41" s="43">
        <v>0.05</v>
      </c>
      <c r="EJ41" s="43">
        <v>60</v>
      </c>
      <c r="EK41" s="54">
        <f t="shared" si="7"/>
        <v>3.3046309819072999</v>
      </c>
      <c r="EL41" s="12"/>
      <c r="EM41" s="12"/>
      <c r="EN41" s="54">
        <v>0.75134286118802807</v>
      </c>
    </row>
    <row r="42" spans="1:144" x14ac:dyDescent="0.3">
      <c r="A42" s="49">
        <v>2002</v>
      </c>
      <c r="B42" s="60">
        <v>195989242914.57169</v>
      </c>
      <c r="C42" s="12"/>
      <c r="D42" s="12"/>
      <c r="E42" s="12"/>
      <c r="F42" s="12"/>
      <c r="G42" s="12"/>
      <c r="H42" s="54">
        <v>2.2883072534604569E-3</v>
      </c>
      <c r="I42" s="60">
        <v>3917508.5</v>
      </c>
      <c r="J42" s="12"/>
      <c r="K42" s="31">
        <f t="shared" si="4"/>
        <v>3917508.5</v>
      </c>
      <c r="L42" s="54">
        <v>66.4699197898167</v>
      </c>
      <c r="M42" s="12"/>
      <c r="N42" s="12"/>
      <c r="O42" s="54">
        <v>66.079627949473334</v>
      </c>
      <c r="P42" s="28"/>
      <c r="Q42" s="19"/>
      <c r="R42" s="54">
        <v>9.1999999999999993</v>
      </c>
      <c r="S42" s="12"/>
      <c r="T42" s="12"/>
      <c r="U42" s="54">
        <v>8.4532889999999998</v>
      </c>
      <c r="V42" s="54">
        <v>8.4532889999999998</v>
      </c>
      <c r="W42" s="54"/>
      <c r="X42" s="54"/>
      <c r="Y42" s="54"/>
      <c r="Z42" s="54">
        <v>1682.4987311791499</v>
      </c>
      <c r="AA42" s="12"/>
      <c r="AB42" s="12"/>
      <c r="AC42" s="54">
        <v>1687.6139519970361</v>
      </c>
      <c r="AD42" s="60">
        <v>576864690751.302</v>
      </c>
      <c r="AE42" s="61" cm="1">
        <f t="array" aca="1" ref="AE42" ca="1">INDEX('[3]Sheet 1'!$B$12:$M$61,MATCH($A42,'[3]Sheet 1'!$A$12:$A$61,0),MATCH(MID(CELL("filename",A41),FIND("]",CELL("filename",A41))+1,255)&amp;AE$1,'[3]Sheet 1'!$B$9:$M$9&amp;'[3]Sheet 1'!$B$8:$M$8,0))*10^6</f>
        <v>429641000000</v>
      </c>
      <c r="AF42" s="61" cm="1">
        <f t="array" aca="1" ref="AF42" ca="1">INDEX('[3]Sheet 1'!$B$12:$M$61,MATCH($A42,'[3]Sheet 1'!$A$12:$A$61,0),MATCH(MID(CELL("filename",B41),FIND("]",CELL("filename",B41))+1,255)&amp;AF$1,'[3]Sheet 1'!$B$9:$M$9&amp;'[3]Sheet 1'!$B$8:$M$8,0))*10^6</f>
        <v>78191000000</v>
      </c>
      <c r="AG42" s="19">
        <f t="shared" ca="1" si="20"/>
        <v>0.1819914766048864</v>
      </c>
      <c r="AH42" s="31">
        <f t="shared" ca="1" si="21"/>
        <v>104984456871.05061</v>
      </c>
      <c r="AI42" s="31">
        <f t="shared" ca="1" si="5"/>
        <v>7234691458.3975592</v>
      </c>
      <c r="AJ42" s="55">
        <v>4430000000</v>
      </c>
      <c r="AK42" s="31">
        <f t="shared" si="6"/>
        <v>5841021170.1660633</v>
      </c>
      <c r="AL42" s="19">
        <f t="shared" ca="1" si="16"/>
        <v>5.5637008984486355E-2</v>
      </c>
      <c r="AM42" s="19">
        <f t="shared" ca="1" si="0"/>
        <v>5.9148516417121183E-2</v>
      </c>
      <c r="AN42" s="31">
        <f t="shared" ca="1" si="17"/>
        <v>471880233880.2514</v>
      </c>
      <c r="AO42" s="55">
        <v>26589000000</v>
      </c>
      <c r="AP42" s="31">
        <f t="shared" si="1"/>
        <v>35057993655.427864</v>
      </c>
      <c r="AQ42" s="55">
        <v>25409000000</v>
      </c>
      <c r="AR42" s="31">
        <f t="shared" si="2"/>
        <v>27661124859.799965</v>
      </c>
      <c r="AS42" s="19">
        <f t="shared" ca="1" si="18"/>
        <v>5.8618952170010799E-2</v>
      </c>
      <c r="AT42" s="19">
        <f t="shared" si="13"/>
        <v>17.887713189804522</v>
      </c>
      <c r="AU42" s="12"/>
      <c r="AV42" s="12"/>
      <c r="AW42" s="12"/>
      <c r="AX42" s="12"/>
      <c r="AY42" s="12"/>
      <c r="AZ42" s="12"/>
      <c r="BA42" s="12"/>
      <c r="BB42" s="60">
        <v>195720357223.35202</v>
      </c>
      <c r="BC42" s="60">
        <v>148440000000</v>
      </c>
      <c r="BD42" s="19">
        <f t="shared" si="28"/>
        <v>-0.13719410678925278</v>
      </c>
      <c r="BE42" s="12"/>
      <c r="BF42" s="12"/>
      <c r="BG42" s="12"/>
      <c r="BH42" s="12"/>
      <c r="BI42" s="12"/>
      <c r="BJ42" s="12"/>
      <c r="BK42" s="12"/>
      <c r="BL42" s="12"/>
      <c r="BM42" s="12"/>
      <c r="BN42" s="31">
        <f t="shared" ca="1" si="22"/>
        <v>9075000000</v>
      </c>
      <c r="BO42" s="56" cm="1">
        <f t="array" aca="1" ref="BO42" ca="1">INDEX([1]Sheet1!$C$6:$CY$72,MATCH($A42,[1]Sheet1!$A$6:$A$72,0),MATCH(MID(CELL("filename",A41),FIND("]",CELL("filename",A41))+1,255) &amp; BO$1,[1]Sheet1!$C$1:$CY$1 &amp; [1]Sheet1!$C$3:$CY$3,0))</f>
        <v>6.1135809999999999</v>
      </c>
      <c r="BP42" s="55" cm="1">
        <f t="array" aca="1" ref="BP42" ca="1">INDEX([1]Sheet1!$C$6:$CY$72,MATCH($A42,[1]Sheet1!$A$6:$A$72,0),MATCH(MID(CELL("filename",B41),FIND("]",CELL("filename",B41))+1,255) &amp; BP$1,[1]Sheet1!$C$1:$CY$1 &amp; [1]Sheet1!$C$3:$CY$3,0))</f>
        <v>77995000000</v>
      </c>
      <c r="BQ42" s="55" cm="1">
        <f t="array" aca="1" ref="BQ42" ca="1">INDEX([1]Sheet1!$C$6:$CY$72,MATCH($A42,[1]Sheet1!$A$6:$A$72,0),MATCH(MID(CELL("filename",C41),FIND("]",CELL("filename",C41))+1,255) &amp; BQ$1,[1]Sheet1!$C$1:$CY$1 &amp; [1]Sheet1!$C$3:$CY$3,0))</f>
        <v>27054000000</v>
      </c>
      <c r="BR42" s="62" cm="1">
        <f t="array" aca="1" ref="BR42" ca="1">INDEX([6]Annual!$C$5:$T$30,MATCH($A42,[6]Annual!$B$5:$B$30,0),MATCH(MID(CELL("filename",$F$2),FIND("]",CELL("filename",$F$2))+1,255) &amp; BR$1,[6]Annual!$C$3:$T$3 &amp; [6]Annual!$C$4:$T$4,0))</f>
        <v>20747000000</v>
      </c>
      <c r="BS42" s="62" cm="1">
        <f t="array" aca="1" ref="BS42" ca="1">INDEX([6]Annual!$C$5:$T$30,MATCH($A42,[6]Annual!$B$5:$B$30,0),MATCH(MID(CELL("filename",$F$2),FIND("]",CELL("filename",$F$2))+1,255) &amp; BS$1,[6]Annual!$C$3:$T$3 &amp; [6]Annual!$C$4:$T$4,0))</f>
        <v>5742000000</v>
      </c>
      <c r="BT42" s="62" cm="1">
        <f t="array" aca="1" ref="BT42" ca="1">INDEX([6]Annual!$C$5:$T$30,MATCH($A42,[6]Annual!$B$5:$B$30,0),MATCH(MID(CELL("filename",$F$2),FIND("]",CELL("filename",$F$2))+1,255) &amp; BT$1,[6]Annual!$C$3:$T$3 &amp; [6]Annual!$C$4:$T$4,0))</f>
        <v>525000000</v>
      </c>
      <c r="BU42" s="63">
        <f t="shared" ca="1" si="29"/>
        <v>20777720367.216999</v>
      </c>
      <c r="BV42" s="63">
        <f t="shared" ca="1" si="30"/>
        <v>6276279632.7830009</v>
      </c>
      <c r="BW42" s="55" cm="1">
        <f t="array" aca="1" ref="BW42" ca="1">INDEX([1]Sheet1!$C$6:$CY$72,MATCH($A42,[1]Sheet1!$A$6:$A$72,0),MATCH(MID(CELL("filename",F41),FIND("]",CELL("filename",F41))+1,255) &amp; BW$1,[1]Sheet1!$C$1:$CY$1 &amp; [1]Sheet1!$C$3:$CY$3,0))</f>
        <v>19608000000</v>
      </c>
      <c r="BX42" s="55" cm="1">
        <f t="array" aca="1" ref="BX42" ca="1">INDEX([1]Sheet1!$C$6:$CY$72,MATCH($A42,[1]Sheet1!$A$6:$A$72,0),MATCH(MID(CELL("filename",G41),FIND("]",CELL("filename",G41))+1,255) &amp; BX$1,[1]Sheet1!$C$1:$CY$1 &amp; [1]Sheet1!$C$3:$CY$3,0))</f>
        <v>17268000000</v>
      </c>
      <c r="BY42" s="62" cm="1">
        <f t="array" aca="1" ref="BY42" ca="1">INDEX([4]DATA!$C$18:$N$51,MATCH($A42,[4]DATA!$B$18:$B$51,0),MATCH(MID(CELL("filename",F9),FIND("]",CELL("filename",F9))+1,255) &amp; BY$1,[4]DATA!$C$15:$N$15&amp;[4]DATA!$C$16:$N$16,0)) * 10^6</f>
        <v>4395000000</v>
      </c>
      <c r="BZ42" s="62" cm="1">
        <f t="array" aca="1" ref="BZ42" ca="1">INDEX([4]DATA!$C$18:$N$51,MATCH($A42,[4]DATA!$B$18:$B$51,0),MATCH(MID(CELL("filename",G9),FIND("]",CELL("filename",G9))+1,255) &amp; BZ$1,[4]DATA!$C$15:$N$15&amp;[4]DATA!$C$16:$N$16,0)) * 10^6</f>
        <v>12873000000</v>
      </c>
      <c r="CA42" s="63">
        <f t="shared" ca="1" si="23"/>
        <v>4395000000</v>
      </c>
      <c r="CB42" s="63">
        <f t="shared" ca="1" si="24"/>
        <v>12873000000</v>
      </c>
      <c r="CC42" s="55" cm="1">
        <f t="array" aca="1" ref="CC42" ca="1">INDEX([1]Sheet1!$C$6:$CY$72,MATCH($A42,[1]Sheet1!$A$6:$A$72,0),MATCH(MID(CELL("filename",J41),FIND("]",CELL("filename",J41))+1,255) &amp; CC$1,[1]Sheet1!$C$1:$CY$1 &amp; [1]Sheet1!$C$3:$CY$3,0))</f>
        <v>0</v>
      </c>
      <c r="CD42" s="31">
        <f t="shared" ca="1" si="25"/>
        <v>14065000000</v>
      </c>
      <c r="CE42" s="55" cm="1">
        <f t="array" aca="1" ref="CE42" ca="1">INDEX([1]Sheet1!$C$6:$CY$72,MATCH($A42,[1]Sheet1!$A$6:$A$72,0),MATCH(MID(CELL("filename",L41),FIND("]",CELL("filename",L41))+1,255) &amp; CE$1,[1]Sheet1!$C$1:$CY$1 &amp; [1]Sheet1!$C$3:$CY$3,0))</f>
        <v>71933000000</v>
      </c>
      <c r="CF42" s="31">
        <f t="shared" ca="1" si="15"/>
        <v>68920000000</v>
      </c>
      <c r="CG42" s="55" cm="1">
        <f t="array" aca="1" ref="CG42" ca="1">INDEX([1]Sheet1!$C$6:$CY$72,MATCH($A42,[1]Sheet1!$A$6:$A$72,0),MATCH(MID(CELL("filename",N41),FIND("]",CELL("filename",N41))+1,255) &amp; CG$1,[1]Sheet1!$C$1:$CY$1 &amp; [1]Sheet1!$C$3:$CY$3,0))</f>
        <v>30593000000</v>
      </c>
      <c r="CH42" s="55" cm="1">
        <f t="array" aca="1" ref="CH42" ca="1">INDEX([1]Sheet1!$C$6:$CY$72,MATCH($A42,[1]Sheet1!$A$6:$A$72,0),MATCH(MID(CELL("filename",O41),FIND("]",CELL("filename",O41))+1,255) &amp; CH$1,[1]Sheet1!$C$1:$CY$1 &amp; [1]Sheet1!$C$3:$CY$3,0))</f>
        <v>5487000000</v>
      </c>
      <c r="CI42" s="55" cm="1">
        <f t="array" aca="1" ref="CI42" ca="1">INDEX([1]Sheet1!$C$6:$CY$72,MATCH($A42,[1]Sheet1!$A$6:$A$72,0),MATCH(MID(CELL("filename",CI29),FIND("]",CELL("filename",CI29))+1,255) &amp; CI$1,[1]Sheet1!$C$1:$CY$1 &amp; [1]Sheet1!$C$3:$CY$3,0))</f>
        <v>2005000000</v>
      </c>
      <c r="CJ42" s="55" cm="1">
        <f t="array" aca="1" ref="CJ42" ca="1">INDEX([1]Sheet1!$C$6:$CY$72,MATCH($A42,[1]Sheet1!$A$6:$A$72,0),MATCH(MID(CELL("filename",R41),FIND("]",CELL("filename",R41))+1,255) &amp; CJ$1,[1]Sheet1!$C$1:$CY$1 &amp; [1]Sheet1!$C$3:$CY$3,0))</f>
        <v>23409000000</v>
      </c>
      <c r="CK42" s="55" cm="1">
        <f t="array" aca="1" ref="CK42" ca="1">INDEX([1]Sheet1!$C$6:$CY$72,MATCH($A42,[1]Sheet1!$A$6:$A$72,0),MATCH(MID(CELL("filename",S41),FIND("]",CELL("filename",S41))+1,255) &amp; CK$1,[1]Sheet1!$C$1:$CY$1 &amp; [1]Sheet1!$C$3:$CY$3,0))</f>
        <v>3013000000</v>
      </c>
      <c r="CL42" s="31">
        <f t="shared" ca="1" si="19"/>
        <v>7426000000</v>
      </c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31">
        <f t="shared" ca="1" si="26"/>
        <v>63298972320.000008</v>
      </c>
      <c r="DL42" s="56" cm="1">
        <f t="array" aca="1" ref="DL42" ca="1">INDEX([1]Sheet1!$C$6:$CY$72,MATCH($A42,[1]Sheet1!$A$6:$A$72,0),MATCH(MID(CELL("filename",AT41),FIND("]",CELL("filename",AT41))+1,255) &amp; DL$1,[1]Sheet1!$C$1:$CY$1 &amp; [1]Sheet1!$C$3:$CY$3,0))</f>
        <v>42.642800000000001</v>
      </c>
      <c r="DM42" s="62" cm="1">
        <f t="array" aca="1" ref="DM42" ca="1">INDEX([5]DATA!$C$18:$T$51,MATCH($A42,[5]DATA!$B$18:$B$51,0),MATCH(MID(CELL("filename",AU9),FIND("]",CELL("filename",AU9))+1,255) &amp; DM$1,[5]DATA!$C$15:$T$15&amp;[5]DATA!$C$16:$T$16,0)) * 10^6</f>
        <v>7794000000</v>
      </c>
      <c r="DN42" s="62" cm="1">
        <f t="array" aca="1" ref="DN42" ca="1">INDEX([5]DATA!$C$18:$T$51,MATCH($A42,[5]DATA!$B$18:$B$51,0),MATCH(MID(CELL("filename",AV9),FIND("]",CELL("filename",AV9))+1,255) &amp; DN$1,[5]DATA!$C$15:$T$15&amp;[5]DATA!$C$16:$T$16,0)) * 10^6</f>
        <v>55504000000</v>
      </c>
      <c r="DO42" s="12"/>
      <c r="DP42" s="12"/>
      <c r="DQ42" s="56">
        <v>0.94557400000000003</v>
      </c>
      <c r="DR42" s="56" cm="1">
        <f t="array" aca="1" ref="DR42" ca="1">INDEX([1]Sheet1!$C$6:$CY$72,MATCH($A42,[1]Sheet1!$A$6:$A$72,0),MATCH(MID(CELL("filename",AZ41),FIND("]",CELL("filename",AZ41))+1,255) &amp; DR$1,[1]Sheet1!$C$1:$CY$1 &amp; [1]Sheet1!$C$3:$CY$3,0))</f>
        <v>6540000000</v>
      </c>
      <c r="DS42" s="56" cm="1">
        <f t="array" aca="1" ref="DS42" ca="1">INDEX([1]Sheet1!$C$6:$CY$72,MATCH($A42,[1]Sheet1!$A$6:$A$72,0),MATCH(MID(CELL("filename",BA41),FIND("]",CELL("filename",BA41))+1,255) &amp; DS$1,[1]Sheet1!$C$1:$CY$1 &amp; [1]Sheet1!$C$3:$CY$3,0))</f>
        <v>4.7958619999999996</v>
      </c>
      <c r="DT42" s="62" cm="1">
        <f t="array" aca="1" ref="DT42" ca="1">INDEX([5]DATA!$C$18:$T$51,MATCH($A42,[5]DATA!$B$18:$B$51,0),MATCH(MID(CELL("filename",BB9),FIND("]",CELL("filename",BB9))+1,255) &amp; DT$1,[5]DATA!$C$15:$T$15&amp;[5]DATA!$C$16:$T$16,0)) * 10^6</f>
        <v>15347000000</v>
      </c>
      <c r="DU42" s="56" cm="1">
        <f t="array" aca="1" ref="DU42" ca="1">INDEX([1]Sheet1!$C$6:$CY$72,MATCH($A42,[1]Sheet1!$A$6:$A$72,0),MATCH(MID(CELL("filename",BC41),FIND("]",CELL("filename",BC41))+1,255) &amp; DU$1,[1]Sheet1!$C$1:$CY$1 &amp; [1]Sheet1!$C$3:$CY$3,0))</f>
        <v>3.32</v>
      </c>
      <c r="DV42" s="59">
        <v>0.5</v>
      </c>
      <c r="DW42" s="60">
        <f>Euro_Area_Data!V39*10^9</f>
        <v>10019063031362.396</v>
      </c>
      <c r="DX42" s="59">
        <v>1</v>
      </c>
      <c r="DY42" s="59">
        <v>0.5</v>
      </c>
      <c r="DZ42" s="56" cm="1">
        <f t="array" aca="1" ref="DZ42" ca="1">INDEX([1]Sheet1!$C$6:$CY$72,MATCH($A42,[1]Sheet1!$A$6:$A$72,0),MATCH(MID(CELL("filename",BH41),FIND("]",CELL("filename",BH41))+1,255) &amp; DZ$1,[1]Sheet1!$C$1:$CY$1 &amp; [1]Sheet1!$C$3:$CY$3,0))</f>
        <v>4.9800000000000004</v>
      </c>
      <c r="EA42" s="59">
        <v>2</v>
      </c>
      <c r="EB42" s="54">
        <f>(SUMPRODUCT(Euro_Area_Data!B39:U39,Euro_Area_Data!Y39:AR39)-Euro_Area_Data!I39*Euro_Area_Data!AF39)/(SUM(Euro_Area_Data!B39:U39)-Euro_Area_Data!I39)</f>
        <v>0.76349342947181253</v>
      </c>
      <c r="EC42" s="14">
        <f t="shared" si="27"/>
        <v>2.5084098728819089</v>
      </c>
      <c r="ED42" s="54">
        <f>(SUMPRODUCT(Euro_Area_Data!B39:U39,Euro_Area_Data!AV39:BO39)-Euro_Area_Data!I39*Euro_Area_Data!BC39)/(SUM(Euro_Area_Data!B39:U39)-Euro_Area_Data!I39)</f>
        <v>0.97610130914425364</v>
      </c>
      <c r="EE42" s="17">
        <v>-5</v>
      </c>
      <c r="EF42" s="12"/>
      <c r="EG42" s="12"/>
      <c r="EH42" s="43">
        <v>0.75</v>
      </c>
      <c r="EI42" s="43">
        <v>0.05</v>
      </c>
      <c r="EJ42" s="43">
        <v>60</v>
      </c>
      <c r="EK42" s="54">
        <f t="shared" si="7"/>
        <v>0.94313338195591012</v>
      </c>
      <c r="EL42" s="12"/>
      <c r="EM42" s="12"/>
      <c r="EN42" s="54">
        <v>0.75842902652483501</v>
      </c>
    </row>
    <row r="43" spans="1:144" x14ac:dyDescent="0.3">
      <c r="A43" s="49">
        <v>2003</v>
      </c>
      <c r="B43" s="60">
        <v>202216156686.54288</v>
      </c>
      <c r="C43" s="12"/>
      <c r="D43" s="12"/>
      <c r="E43" s="12"/>
      <c r="F43" s="12"/>
      <c r="G43" s="12"/>
      <c r="H43" s="54">
        <v>-1.6430237695487911E-2</v>
      </c>
      <c r="I43" s="60">
        <v>3926407</v>
      </c>
      <c r="J43" s="12"/>
      <c r="K43" s="31">
        <f t="shared" si="4"/>
        <v>3926407</v>
      </c>
      <c r="L43" s="54">
        <v>66.403221216562798</v>
      </c>
      <c r="M43" s="12"/>
      <c r="N43" s="12"/>
      <c r="O43" s="54">
        <v>66.461511511695889</v>
      </c>
      <c r="P43" s="28"/>
      <c r="Q43" s="19"/>
      <c r="R43" s="54">
        <v>9.1</v>
      </c>
      <c r="S43" s="12"/>
      <c r="T43" s="12"/>
      <c r="U43" s="54">
        <v>7.943238</v>
      </c>
      <c r="V43" s="54">
        <v>7.943238</v>
      </c>
      <c r="W43" s="54"/>
      <c r="X43" s="54"/>
      <c r="Y43" s="54"/>
      <c r="Z43" s="54">
        <v>1676.4135021096999</v>
      </c>
      <c r="AA43" s="12"/>
      <c r="AB43" s="12"/>
      <c r="AC43" s="54">
        <v>1680.5086527829089</v>
      </c>
      <c r="AD43" s="60">
        <v>586597692952</v>
      </c>
      <c r="AE43" s="61" cm="1">
        <f t="array" aca="1" ref="AE43" ca="1">INDEX('[3]Sheet 1'!$B$12:$M$61,MATCH($A43,'[3]Sheet 1'!$A$12:$A$61,0),MATCH(MID(CELL("filename",A42),FIND("]",CELL("filename",A42))+1,255)&amp;AE$1,'[3]Sheet 1'!$B$9:$M$9&amp;'[3]Sheet 1'!$B$8:$M$8,0))*10^6</f>
        <v>437753000000</v>
      </c>
      <c r="AF43" s="61" cm="1">
        <f t="array" aca="1" ref="AF43" ca="1">INDEX('[3]Sheet 1'!$B$12:$M$61,MATCH($A43,'[3]Sheet 1'!$A$12:$A$61,0),MATCH(MID(CELL("filename",B42),FIND("]",CELL("filename",B42))+1,255)&amp;AF$1,'[3]Sheet 1'!$B$9:$M$9&amp;'[3]Sheet 1'!$B$8:$M$8,0))*10^6</f>
        <v>78354000000</v>
      </c>
      <c r="AG43" s="19">
        <f t="shared" ca="1" si="20"/>
        <v>0.17899134900274813</v>
      </c>
      <c r="AH43" s="31">
        <f t="shared" ca="1" si="21"/>
        <v>104995912383.37831</v>
      </c>
      <c r="AI43" s="31">
        <f t="shared" ca="1" si="5"/>
        <v>7721058419.7103243</v>
      </c>
      <c r="AJ43" s="55">
        <v>4538000000</v>
      </c>
      <c r="AK43" s="31">
        <f t="shared" si="6"/>
        <v>5972074843.8120766</v>
      </c>
      <c r="AL43" s="19">
        <f t="shared" ca="1" si="16"/>
        <v>5.6879117560366128E-2</v>
      </c>
      <c r="AM43" s="19">
        <f t="shared" ca="1" si="0"/>
        <v>5.9148516417121183E-2</v>
      </c>
      <c r="AN43" s="31">
        <f t="shared" ca="1" si="17"/>
        <v>481601780568.6217</v>
      </c>
      <c r="AO43" s="55">
        <v>27189000000</v>
      </c>
      <c r="AP43" s="31">
        <f t="shared" si="1"/>
        <v>35781124488.410431</v>
      </c>
      <c r="AQ43" s="55">
        <v>26150000000</v>
      </c>
      <c r="AR43" s="31">
        <f t="shared" si="2"/>
        <v>28441710340.340809</v>
      </c>
      <c r="AS43" s="19">
        <f t="shared" ca="1" si="18"/>
        <v>5.9056489174022585E-2</v>
      </c>
      <c r="AT43" s="19">
        <f t="shared" si="13"/>
        <v>17.694493394944246</v>
      </c>
      <c r="AU43" s="12"/>
      <c r="AV43" s="12"/>
      <c r="AW43" s="12"/>
      <c r="AX43" s="12"/>
      <c r="AY43" s="12"/>
      <c r="AZ43" s="12"/>
      <c r="BA43" s="12"/>
      <c r="BB43" s="60">
        <v>199657858716.19702</v>
      </c>
      <c r="BC43" s="60">
        <v>151714000000</v>
      </c>
      <c r="BD43" s="19">
        <f t="shared" si="28"/>
        <v>-1.265130349753159</v>
      </c>
      <c r="BE43" s="12"/>
      <c r="BF43" s="12"/>
      <c r="BG43" s="12"/>
      <c r="BH43" s="12"/>
      <c r="BI43" s="12"/>
      <c r="BJ43" s="12"/>
      <c r="BK43" s="12"/>
      <c r="BL43" s="12"/>
      <c r="BM43" s="12"/>
      <c r="BN43" s="31">
        <f t="shared" ca="1" si="22"/>
        <v>6458000000</v>
      </c>
      <c r="BO43" s="56" cm="1">
        <f t="array" aca="1" ref="BO43" ca="1">INDEX([1]Sheet1!$C$6:$CY$72,MATCH($A43,[1]Sheet1!$A$6:$A$72,0),MATCH(MID(CELL("filename",A42),FIND("]",CELL("filename",A42))+1,255) &amp; BO$1,[1]Sheet1!$C$1:$CY$1 &amp; [1]Sheet1!$C$3:$CY$3,0))</f>
        <v>4.2566940000000004</v>
      </c>
      <c r="BP43" s="55" cm="1">
        <f t="array" aca="1" ref="BP43" ca="1">INDEX([1]Sheet1!$C$6:$CY$72,MATCH($A43,[1]Sheet1!$A$6:$A$72,0),MATCH(MID(CELL("filename",B42),FIND("]",CELL("filename",B42))+1,255) &amp; BP$1,[1]Sheet1!$C$1:$CY$1 &amp; [1]Sheet1!$C$3:$CY$3,0))</f>
        <v>78551000000</v>
      </c>
      <c r="BQ43" s="55" cm="1">
        <f t="array" aca="1" ref="BQ43" ca="1">INDEX([1]Sheet1!$C$6:$CY$72,MATCH($A43,[1]Sheet1!$A$6:$A$72,0),MATCH(MID(CELL("filename",C42),FIND("]",CELL("filename",C42))+1,255) &amp; BQ$1,[1]Sheet1!$C$1:$CY$1 &amp; [1]Sheet1!$C$3:$CY$3,0))</f>
        <v>25885000000</v>
      </c>
      <c r="BR43" s="62" cm="1">
        <f t="array" aca="1" ref="BR43" ca="1">INDEX([6]Annual!$C$5:$T$30,MATCH($A43,[6]Annual!$B$5:$B$30,0),MATCH(MID(CELL("filename",$F$2),FIND("]",CELL("filename",$F$2))+1,255) &amp; BR$1,[6]Annual!$C$3:$T$3 &amp; [6]Annual!$C$4:$T$4,0))</f>
        <v>20656000000</v>
      </c>
      <c r="BS43" s="62" cm="1">
        <f t="array" aca="1" ref="BS43" ca="1">INDEX([6]Annual!$C$5:$T$30,MATCH($A43,[6]Annual!$B$5:$B$30,0),MATCH(MID(CELL("filename",$F$2),FIND("]",CELL("filename",$F$2))+1,255) &amp; BS$1,[6]Annual!$C$3:$T$3 &amp; [6]Annual!$C$4:$T$4,0))</f>
        <v>4575000000</v>
      </c>
      <c r="BT43" s="62" cm="1">
        <f t="array" aca="1" ref="BT43" ca="1">INDEX([6]Annual!$C$5:$T$30,MATCH($A43,[6]Annual!$B$5:$B$30,0),MATCH(MID(CELL("filename",$F$2),FIND("]",CELL("filename",$F$2))+1,255) &amp; BT$1,[6]Annual!$C$3:$T$3 &amp; [6]Annual!$C$4:$T$4,0))</f>
        <v>627000000</v>
      </c>
      <c r="BU43" s="63">
        <f t="shared" ca="1" si="29"/>
        <v>20677568257.40583</v>
      </c>
      <c r="BV43" s="63">
        <f t="shared" ca="1" si="30"/>
        <v>5207431742.5941696</v>
      </c>
      <c r="BW43" s="55" cm="1">
        <f t="array" aca="1" ref="BW43" ca="1">INDEX([1]Sheet1!$C$6:$CY$72,MATCH($A43,[1]Sheet1!$A$6:$A$72,0),MATCH(MID(CELL("filename",F42),FIND("]",CELL("filename",F42))+1,255) &amp; BW$1,[1]Sheet1!$C$1:$CY$1 &amp; [1]Sheet1!$C$3:$CY$3,0))</f>
        <v>20693000000</v>
      </c>
      <c r="BX43" s="55" cm="1">
        <f t="array" aca="1" ref="BX43" ca="1">INDEX([1]Sheet1!$C$6:$CY$72,MATCH($A43,[1]Sheet1!$A$6:$A$72,0),MATCH(MID(CELL("filename",G42),FIND("]",CELL("filename",G42))+1,255) &amp; BX$1,[1]Sheet1!$C$1:$CY$1 &amp; [1]Sheet1!$C$3:$CY$3,0))</f>
        <v>17375000000</v>
      </c>
      <c r="BY43" s="62" cm="1">
        <f t="array" aca="1" ref="BY43" ca="1">INDEX([4]DATA!$C$18:$N$51,MATCH($A43,[4]DATA!$B$18:$B$51,0),MATCH(MID(CELL("filename",F10),FIND("]",CELL("filename",F10))+1,255) &amp; BY$1,[4]DATA!$C$15:$N$15&amp;[4]DATA!$C$16:$N$16,0)) * 10^6</f>
        <v>4414000000</v>
      </c>
      <c r="BZ43" s="62" cm="1">
        <f t="array" aca="1" ref="BZ43" ca="1">INDEX([4]DATA!$C$18:$N$51,MATCH($A43,[4]DATA!$B$18:$B$51,0),MATCH(MID(CELL("filename",G10),FIND("]",CELL("filename",G10))+1,255) &amp; BZ$1,[4]DATA!$C$15:$N$15&amp;[4]DATA!$C$16:$N$16,0)) * 10^6</f>
        <v>12961000000</v>
      </c>
      <c r="CA43" s="63">
        <f t="shared" ca="1" si="23"/>
        <v>4414000000</v>
      </c>
      <c r="CB43" s="63">
        <f t="shared" ca="1" si="24"/>
        <v>12961000000</v>
      </c>
      <c r="CC43" s="55" cm="1">
        <f t="array" aca="1" ref="CC43" ca="1">INDEX([1]Sheet1!$C$6:$CY$72,MATCH($A43,[1]Sheet1!$A$6:$A$72,0),MATCH(MID(CELL("filename",J42),FIND("]",CELL("filename",J42))+1,255) &amp; CC$1,[1]Sheet1!$C$1:$CY$1 &amp; [1]Sheet1!$C$3:$CY$3,0))</f>
        <v>0</v>
      </c>
      <c r="CD43" s="31">
        <f t="shared" ca="1" si="25"/>
        <v>14598000000</v>
      </c>
      <c r="CE43" s="55" cm="1">
        <f t="array" aca="1" ref="CE43" ca="1">INDEX([1]Sheet1!$C$6:$CY$72,MATCH($A43,[1]Sheet1!$A$6:$A$72,0),MATCH(MID(CELL("filename",L42),FIND("]",CELL("filename",L42))+1,255) &amp; CE$1,[1]Sheet1!$C$1:$CY$1 &amp; [1]Sheet1!$C$3:$CY$3,0))</f>
        <v>74848000000</v>
      </c>
      <c r="CF43" s="31">
        <f t="shared" ca="1" si="15"/>
        <v>72093000000</v>
      </c>
      <c r="CG43" s="55" cm="1">
        <f t="array" aca="1" ref="CG43" ca="1">INDEX([1]Sheet1!$C$6:$CY$72,MATCH($A43,[1]Sheet1!$A$6:$A$72,0),MATCH(MID(CELL("filename",N42),FIND("]",CELL("filename",N42))+1,255) &amp; CG$1,[1]Sheet1!$C$1:$CY$1 &amp; [1]Sheet1!$C$3:$CY$3,0))</f>
        <v>31989000000</v>
      </c>
      <c r="CH43" s="55" cm="1">
        <f t="array" aca="1" ref="CH43" ca="1">INDEX([1]Sheet1!$C$6:$CY$72,MATCH($A43,[1]Sheet1!$A$6:$A$72,0),MATCH(MID(CELL("filename",O42),FIND("]",CELL("filename",O42))+1,255) &amp; CH$1,[1]Sheet1!$C$1:$CY$1 &amp; [1]Sheet1!$C$3:$CY$3,0))</f>
        <v>5867000000</v>
      </c>
      <c r="CI43" s="55" cm="1">
        <f t="array" aca="1" ref="CI43" ca="1">INDEX([1]Sheet1!$C$6:$CY$72,MATCH($A43,[1]Sheet1!$A$6:$A$72,0),MATCH(MID(CELL("filename",CI30),FIND("]",CELL("filename",CI30))+1,255) &amp; CI$1,[1]Sheet1!$C$1:$CY$1 &amp; [1]Sheet1!$C$3:$CY$3,0))</f>
        <v>2016000000</v>
      </c>
      <c r="CJ43" s="55" cm="1">
        <f t="array" aca="1" ref="CJ43" ca="1">INDEX([1]Sheet1!$C$6:$CY$72,MATCH($A43,[1]Sheet1!$A$6:$A$72,0),MATCH(MID(CELL("filename",R42),FIND("]",CELL("filename",R42))+1,255) &amp; CJ$1,[1]Sheet1!$C$1:$CY$1 &amp; [1]Sheet1!$C$3:$CY$3,0))</f>
        <v>24330000000</v>
      </c>
      <c r="CK43" s="55" cm="1">
        <f t="array" aca="1" ref="CK43" ca="1">INDEX([1]Sheet1!$C$6:$CY$72,MATCH($A43,[1]Sheet1!$A$6:$A$72,0),MATCH(MID(CELL("filename",S42),FIND("]",CELL("filename",S42))+1,255) &amp; CK$1,[1]Sheet1!$C$1:$CY$1 &amp; [1]Sheet1!$C$3:$CY$3,0))</f>
        <v>2755000000</v>
      </c>
      <c r="CL43" s="31">
        <f t="shared" ca="1" si="19"/>
        <v>7891000000</v>
      </c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31">
        <f t="shared" ca="1" si="26"/>
        <v>68507973839.999992</v>
      </c>
      <c r="DL43" s="56" cm="1">
        <f t="array" aca="1" ref="DL43" ca="1">INDEX([1]Sheet1!$C$6:$CY$72,MATCH($A43,[1]Sheet1!$A$6:$A$72,0),MATCH(MID(CELL("filename",AT42),FIND("]",CELL("filename",AT42))+1,255) &amp; DL$1,[1]Sheet1!$C$1:$CY$1 &amp; [1]Sheet1!$C$3:$CY$3,0))</f>
        <v>45.155999999999999</v>
      </c>
      <c r="DM43" s="62" cm="1">
        <f t="array" aca="1" ref="DM43" ca="1">INDEX([5]DATA!$C$18:$T$51,MATCH($A43,[5]DATA!$B$18:$B$51,0),MATCH(MID(CELL("filename",AU10),FIND("]",CELL("filename",AU10))+1,255) &amp; DM$1,[5]DATA!$C$15:$T$15&amp;[5]DATA!$C$16:$T$16,0)) * 10^6</f>
        <v>9248000000</v>
      </c>
      <c r="DN43" s="62" cm="1">
        <f t="array" aca="1" ref="DN43" ca="1">INDEX([5]DATA!$C$18:$T$51,MATCH($A43,[5]DATA!$B$18:$B$51,0),MATCH(MID(CELL("filename",AV10),FIND("]",CELL("filename",AV10))+1,255) &amp; DN$1,[5]DATA!$C$15:$T$15&amp;[5]DATA!$C$16:$T$16,0)) * 10^6</f>
        <v>59260000000</v>
      </c>
      <c r="DO43" s="12"/>
      <c r="DP43" s="12"/>
      <c r="DQ43" s="56">
        <v>1.1311599999999999</v>
      </c>
      <c r="DR43" s="56" cm="1">
        <f t="array" aca="1" ref="DR43" ca="1">INDEX([1]Sheet1!$C$6:$CY$72,MATCH($A43,[1]Sheet1!$A$6:$A$72,0),MATCH(MID(CELL("filename",AZ42),FIND("]",CELL("filename",AZ42))+1,255) &amp; DR$1,[1]Sheet1!$C$1:$CY$1 &amp; [1]Sheet1!$C$3:$CY$3,0))</f>
        <v>8910000000</v>
      </c>
      <c r="DS43" s="56" cm="1">
        <f t="array" aca="1" ref="DS43" ca="1">INDEX([1]Sheet1!$C$6:$CY$72,MATCH($A43,[1]Sheet1!$A$6:$A$72,0),MATCH(MID(CELL("filename",BA42),FIND("]",CELL("filename",BA42))+1,255) &amp; DS$1,[1]Sheet1!$C$1:$CY$1 &amp; [1]Sheet1!$C$3:$CY$3,0))</f>
        <v>4.3523589999999999</v>
      </c>
      <c r="DT43" s="62" cm="1">
        <f t="array" aca="1" ref="DT43" ca="1">INDEX([5]DATA!$C$18:$T$51,MATCH($A43,[5]DATA!$B$18:$B$51,0),MATCH(MID(CELL("filename",BB10),FIND("]",CELL("filename",BB10))+1,255) &amp; DT$1,[5]DATA!$C$15:$T$15&amp;[5]DATA!$C$16:$T$16,0)) * 10^6</f>
        <v>15738000000</v>
      </c>
      <c r="DU43" s="56" cm="1">
        <f t="array" aca="1" ref="DU43" ca="1">INDEX([1]Sheet1!$C$6:$CY$72,MATCH($A43,[1]Sheet1!$A$6:$A$72,0),MATCH(MID(CELL("filename",BC42),FIND("]",CELL("filename",BC42))+1,255) &amp; DU$1,[1]Sheet1!$C$1:$CY$1 &amp; [1]Sheet1!$C$3:$CY$3,0))</f>
        <v>2.33</v>
      </c>
      <c r="DV43" s="59">
        <v>0.5</v>
      </c>
      <c r="DW43" s="60">
        <f>Euro_Area_Data!V40*10^9</f>
        <v>10093114471526.234</v>
      </c>
      <c r="DX43" s="59">
        <v>1</v>
      </c>
      <c r="DY43" s="59">
        <v>0.5</v>
      </c>
      <c r="DZ43" s="56" cm="1">
        <f t="array" aca="1" ref="DZ43" ca="1">INDEX([1]Sheet1!$C$6:$CY$72,MATCH($A43,[1]Sheet1!$A$6:$A$72,0),MATCH(MID(CELL("filename",BH42),FIND("]",CELL("filename",BH42))+1,255) &amp; DZ$1,[1]Sheet1!$C$1:$CY$1 &amp; [1]Sheet1!$C$3:$CY$3,0))</f>
        <v>4.13</v>
      </c>
      <c r="EA43" s="59">
        <v>2</v>
      </c>
      <c r="EB43" s="54">
        <f>(SUMPRODUCT(Euro_Area_Data!B40:U40,Euro_Area_Data!Y40:AR40)-Euro_Area_Data!I40*Euro_Area_Data!AF40)/(SUM(Euro_Area_Data!B40:U40)-Euro_Area_Data!I40)</f>
        <v>0.7807046213890273</v>
      </c>
      <c r="EC43" s="14">
        <f t="shared" si="27"/>
        <v>2.254268504854263</v>
      </c>
      <c r="ED43" s="54">
        <f>(SUMPRODUCT(Euro_Area_Data!B40:U40,Euro_Area_Data!AV40:BO40)-Euro_Area_Data!I40*Euro_Area_Data!BC40)/(SUM(Euro_Area_Data!B40:U40)-Euro_Area_Data!I40)</f>
        <v>-0.18816583310602339</v>
      </c>
      <c r="EE43" s="17">
        <v>-5</v>
      </c>
      <c r="EF43" s="12"/>
      <c r="EG43" s="12"/>
      <c r="EH43" s="43">
        <v>0.75</v>
      </c>
      <c r="EI43" s="43">
        <v>0.05</v>
      </c>
      <c r="EJ43" s="43">
        <v>60</v>
      </c>
      <c r="EK43" s="54">
        <f t="shared" si="7"/>
        <v>0.18998321066933968</v>
      </c>
      <c r="EL43" s="12"/>
      <c r="EM43" s="12"/>
      <c r="EN43" s="54">
        <v>0.75986991434007511</v>
      </c>
    </row>
    <row r="44" spans="1:144" x14ac:dyDescent="0.3">
      <c r="A44" s="49">
        <v>2004</v>
      </c>
      <c r="B44" s="60">
        <v>208112853649.62918</v>
      </c>
      <c r="C44" s="12"/>
      <c r="D44" s="12"/>
      <c r="E44" s="12"/>
      <c r="F44" s="12"/>
      <c r="G44" s="12"/>
      <c r="H44" s="54">
        <v>2.3853768846841511E-2</v>
      </c>
      <c r="I44" s="60">
        <v>3936536.5</v>
      </c>
      <c r="J44" s="12"/>
      <c r="K44" s="31">
        <f t="shared" si="4"/>
        <v>3936536.5</v>
      </c>
      <c r="L44" s="54">
        <v>66.435506397250379</v>
      </c>
      <c r="M44" s="12"/>
      <c r="N44" s="12"/>
      <c r="O44" s="54">
        <v>66.821358170699909</v>
      </c>
      <c r="P44" s="28"/>
      <c r="Q44" s="19"/>
      <c r="R44" s="54">
        <v>8.9</v>
      </c>
      <c r="S44" s="12"/>
      <c r="T44" s="12"/>
      <c r="U44" s="54">
        <v>7.5677560000000001</v>
      </c>
      <c r="V44" s="54">
        <v>7.5677560000000001</v>
      </c>
      <c r="W44" s="54"/>
      <c r="X44" s="54"/>
      <c r="Y44" s="54"/>
      <c r="Z44" s="54">
        <v>1677.6915005246501</v>
      </c>
      <c r="AA44" s="12"/>
      <c r="AB44" s="12"/>
      <c r="AC44" s="54">
        <v>1674.083853712669</v>
      </c>
      <c r="AD44" s="60">
        <v>597498615192.68604</v>
      </c>
      <c r="AE44" s="61" cm="1">
        <f t="array" aca="1" ref="AE44" ca="1">INDEX('[3]Sheet 1'!$B$12:$M$61,MATCH($A44,'[3]Sheet 1'!$A$12:$A$61,0),MATCH(MID(CELL("filename",A43),FIND("]",CELL("filename",A43))+1,255)&amp;AE$1,'[3]Sheet 1'!$B$9:$M$9&amp;'[3]Sheet 1'!$B$8:$M$8,0))*10^6</f>
        <v>456274000000</v>
      </c>
      <c r="AF44" s="61" cm="1">
        <f t="array" aca="1" ref="AF44" ca="1">INDEX('[3]Sheet 1'!$B$12:$M$61,MATCH($A44,'[3]Sheet 1'!$A$12:$A$61,0),MATCH(MID(CELL("filename",B43),FIND("]",CELL("filename",B43))+1,255)&amp;AF$1,'[3]Sheet 1'!$B$9:$M$9&amp;'[3]Sheet 1'!$B$8:$M$8,0))*10^6</f>
        <v>81547000000</v>
      </c>
      <c r="AG44" s="19">
        <f t="shared" ca="1" si="20"/>
        <v>0.17872374932606286</v>
      </c>
      <c r="AH44" s="31">
        <f t="shared" ca="1" si="21"/>
        <v>106787192724.36731</v>
      </c>
      <c r="AI44" s="31">
        <f t="shared" ca="1" si="5"/>
        <v>8116987666.1032686</v>
      </c>
      <c r="AJ44" s="55">
        <v>4705000000</v>
      </c>
      <c r="AK44" s="31">
        <f t="shared" si="6"/>
        <v>6154782750.8486509</v>
      </c>
      <c r="AL44" s="19">
        <f t="shared" ca="1" si="16"/>
        <v>5.7635963581653529E-2</v>
      </c>
      <c r="AM44" s="19">
        <f t="shared" ca="1" si="0"/>
        <v>5.9148516417121183E-2</v>
      </c>
      <c r="AN44" s="31">
        <f t="shared" ca="1" si="17"/>
        <v>490711422468.31873</v>
      </c>
      <c r="AO44" s="55">
        <v>29131000000</v>
      </c>
      <c r="AP44" s="31">
        <f t="shared" si="1"/>
        <v>38107327590.854843</v>
      </c>
      <c r="AQ44" s="55">
        <v>27436000000</v>
      </c>
      <c r="AR44" s="31">
        <f t="shared" si="2"/>
        <v>29735253285.768475</v>
      </c>
      <c r="AS44" s="19">
        <f t="shared" ca="1" si="18"/>
        <v>6.0596211794291865E-2</v>
      </c>
      <c r="AT44" s="19">
        <f t="shared" si="13"/>
        <v>18.310895709983814</v>
      </c>
      <c r="AU44" s="12"/>
      <c r="AV44" s="12"/>
      <c r="AW44" s="12"/>
      <c r="AX44" s="12"/>
      <c r="AY44" s="12"/>
      <c r="AZ44" s="12"/>
      <c r="BA44" s="12"/>
      <c r="BB44" s="60">
        <v>207654913634.95499</v>
      </c>
      <c r="BC44" s="60">
        <v>158741000000</v>
      </c>
      <c r="BD44" s="19">
        <f t="shared" si="28"/>
        <v>-0.22004408023983207</v>
      </c>
      <c r="BE44" s="12"/>
      <c r="BF44" s="12"/>
      <c r="BG44" s="12"/>
      <c r="BH44" s="12"/>
      <c r="BI44" s="12"/>
      <c r="BJ44" s="12"/>
      <c r="BK44" s="12"/>
      <c r="BL44" s="12"/>
      <c r="BM44" s="12"/>
      <c r="BN44" s="31">
        <f t="shared" ca="1" si="22"/>
        <v>6202000000</v>
      </c>
      <c r="BO44" s="56" cm="1">
        <f t="array" aca="1" ref="BO44" ca="1">INDEX([1]Sheet1!$C$6:$CY$72,MATCH($A44,[1]Sheet1!$A$6:$A$72,0),MATCH(MID(CELL("filename",A43),FIND("]",CELL("filename",A43))+1,255) &amp; BO$1,[1]Sheet1!$C$1:$CY$1 &amp; [1]Sheet1!$C$3:$CY$3,0))</f>
        <v>3.9069929999999999</v>
      </c>
      <c r="BP44" s="55" cm="1">
        <f t="array" aca="1" ref="BP44" ca="1">INDEX([1]Sheet1!$C$6:$CY$72,MATCH($A44,[1]Sheet1!$A$6:$A$72,0),MATCH(MID(CELL("filename",B43),FIND("]",CELL("filename",B43))+1,255) &amp; BP$1,[1]Sheet1!$C$1:$CY$1 &amp; [1]Sheet1!$C$3:$CY$3,0))</f>
        <v>81495000000</v>
      </c>
      <c r="BQ44" s="55" cm="1">
        <f t="array" aca="1" ref="BQ44" ca="1">INDEX([1]Sheet1!$C$6:$CY$72,MATCH($A44,[1]Sheet1!$A$6:$A$72,0),MATCH(MID(CELL("filename",C43),FIND("]",CELL("filename",C43))+1,255) &amp; BQ$1,[1]Sheet1!$C$1:$CY$1 &amp; [1]Sheet1!$C$3:$CY$3,0))</f>
        <v>26926000000</v>
      </c>
      <c r="BR44" s="62" cm="1">
        <f t="array" aca="1" ref="BR44" ca="1">INDEX([6]Annual!$C$5:$T$30,MATCH($A44,[6]Annual!$B$5:$B$30,0),MATCH(MID(CELL("filename",$F$2),FIND("]",CELL("filename",$F$2))+1,255) &amp; BR$1,[6]Annual!$C$3:$T$3 &amp; [6]Annual!$C$4:$T$4,0))</f>
        <v>21243000000</v>
      </c>
      <c r="BS44" s="62" cm="1">
        <f t="array" aca="1" ref="BS44" ca="1">INDEX([6]Annual!$C$5:$T$30,MATCH($A44,[6]Annual!$B$5:$B$30,0),MATCH(MID(CELL("filename",$F$2),FIND("]",CELL("filename",$F$2))+1,255) &amp; BS$1,[6]Annual!$C$3:$T$3 &amp; [6]Annual!$C$4:$T$4,0))</f>
        <v>5109000000</v>
      </c>
      <c r="BT44" s="62" cm="1">
        <f t="array" aca="1" ref="BT44" ca="1">INDEX([6]Annual!$C$5:$T$30,MATCH($A44,[6]Annual!$B$5:$B$30,0),MATCH(MID(CELL("filename",$F$2),FIND("]",CELL("filename",$F$2))+1,255) &amp; BT$1,[6]Annual!$C$3:$T$3 &amp; [6]Annual!$C$4:$T$4,0))</f>
        <v>517000000</v>
      </c>
      <c r="BU44" s="63">
        <f t="shared" ca="1" si="29"/>
        <v>21288064981.949459</v>
      </c>
      <c r="BV44" s="63">
        <f t="shared" ca="1" si="30"/>
        <v>5637935018.0505409</v>
      </c>
      <c r="BW44" s="55" cm="1">
        <f t="array" aca="1" ref="BW44" ca="1">INDEX([1]Sheet1!$C$6:$CY$72,MATCH($A44,[1]Sheet1!$A$6:$A$72,0),MATCH(MID(CELL("filename",F43),FIND("]",CELL("filename",F43))+1,255) &amp; BW$1,[1]Sheet1!$C$1:$CY$1 &amp; [1]Sheet1!$C$3:$CY$3,0))</f>
        <v>20987000000</v>
      </c>
      <c r="BX44" s="55" cm="1">
        <f t="array" aca="1" ref="BX44" ca="1">INDEX([1]Sheet1!$C$6:$CY$72,MATCH($A44,[1]Sheet1!$A$6:$A$72,0),MATCH(MID(CELL("filename",G43),FIND("]",CELL("filename",G43))+1,255) &amp; BX$1,[1]Sheet1!$C$1:$CY$1 &amp; [1]Sheet1!$C$3:$CY$3,0))</f>
        <v>17988000000</v>
      </c>
      <c r="BY44" s="62" cm="1">
        <f t="array" aca="1" ref="BY44" ca="1">INDEX([4]DATA!$C$18:$N$51,MATCH($A44,[4]DATA!$B$18:$B$51,0),MATCH(MID(CELL("filename",F11),FIND("]",CELL("filename",F11))+1,255) &amp; BY$1,[4]DATA!$C$15:$N$15&amp;[4]DATA!$C$16:$N$16,0)) * 10^6</f>
        <v>4526000000</v>
      </c>
      <c r="BZ44" s="62" cm="1">
        <f t="array" aca="1" ref="BZ44" ca="1">INDEX([4]DATA!$C$18:$N$51,MATCH($A44,[4]DATA!$B$18:$B$51,0),MATCH(MID(CELL("filename",G11),FIND("]",CELL("filename",G11))+1,255) &amp; BZ$1,[4]DATA!$C$15:$N$15&amp;[4]DATA!$C$16:$N$16,0)) * 10^6</f>
        <v>13462000000</v>
      </c>
      <c r="CA44" s="63">
        <f t="shared" ca="1" si="23"/>
        <v>4526000000</v>
      </c>
      <c r="CB44" s="63">
        <f t="shared" ca="1" si="24"/>
        <v>13462000000</v>
      </c>
      <c r="CC44" s="55" cm="1">
        <f t="array" aca="1" ref="CC44" ca="1">INDEX([1]Sheet1!$C$6:$CY$72,MATCH($A44,[1]Sheet1!$A$6:$A$72,0),MATCH(MID(CELL("filename",J43),FIND("]",CELL("filename",J43))+1,255) &amp; CC$1,[1]Sheet1!$C$1:$CY$1 &amp; [1]Sheet1!$C$3:$CY$3,0))</f>
        <v>0</v>
      </c>
      <c r="CD44" s="31">
        <f t="shared" ca="1" si="25"/>
        <v>15594000000</v>
      </c>
      <c r="CE44" s="55" cm="1">
        <f t="array" aca="1" ref="CE44" ca="1">INDEX([1]Sheet1!$C$6:$CY$72,MATCH($A44,[1]Sheet1!$A$6:$A$72,0),MATCH(MID(CELL("filename",L43),FIND("]",CELL("filename",L43))+1,255) &amp; CE$1,[1]Sheet1!$C$1:$CY$1 &amp; [1]Sheet1!$C$3:$CY$3,0))</f>
        <v>77979000000</v>
      </c>
      <c r="CF44" s="31">
        <f t="shared" ca="1" si="15"/>
        <v>75293000000</v>
      </c>
      <c r="CG44" s="55" cm="1">
        <f t="array" aca="1" ref="CG44" ca="1">INDEX([1]Sheet1!$C$6:$CY$72,MATCH($A44,[1]Sheet1!$A$6:$A$72,0),MATCH(MID(CELL("filename",N43),FIND("]",CELL("filename",N43))+1,255) &amp; CG$1,[1]Sheet1!$C$1:$CY$1 &amp; [1]Sheet1!$C$3:$CY$3,0))</f>
        <v>33624000000.000004</v>
      </c>
      <c r="CH44" s="55" cm="1">
        <f t="array" aca="1" ref="CH44" ca="1">INDEX([1]Sheet1!$C$6:$CY$72,MATCH($A44,[1]Sheet1!$A$6:$A$72,0),MATCH(MID(CELL("filename",O43),FIND("]",CELL("filename",O43))+1,255) &amp; CH$1,[1]Sheet1!$C$1:$CY$1 &amp; [1]Sheet1!$C$3:$CY$3,0))</f>
        <v>6205000000</v>
      </c>
      <c r="CI44" s="55" cm="1">
        <f t="array" aca="1" ref="CI44" ca="1">INDEX([1]Sheet1!$C$6:$CY$72,MATCH($A44,[1]Sheet1!$A$6:$A$72,0),MATCH(MID(CELL("filename",CI31),FIND("]",CELL("filename",CI31))+1,255) &amp; CI$1,[1]Sheet1!$C$1:$CY$1 &amp; [1]Sheet1!$C$3:$CY$3,0))</f>
        <v>2017000000</v>
      </c>
      <c r="CJ44" s="55" cm="1">
        <f t="array" aca="1" ref="CJ44" ca="1">INDEX([1]Sheet1!$C$6:$CY$72,MATCH($A44,[1]Sheet1!$A$6:$A$72,0),MATCH(MID(CELL("filename",R43),FIND("]",CELL("filename",R43))+1,255) &amp; CJ$1,[1]Sheet1!$C$1:$CY$1 &amp; [1]Sheet1!$C$3:$CY$3,0))</f>
        <v>25192000000</v>
      </c>
      <c r="CK44" s="55" cm="1">
        <f t="array" aca="1" ref="CK44" ca="1">INDEX([1]Sheet1!$C$6:$CY$72,MATCH($A44,[1]Sheet1!$A$6:$A$72,0),MATCH(MID(CELL("filename",S43),FIND("]",CELL("filename",S43))+1,255) &amp; CK$1,[1]Sheet1!$C$1:$CY$1 &amp; [1]Sheet1!$C$3:$CY$3,0))</f>
        <v>2686000000</v>
      </c>
      <c r="CL44" s="31">
        <f t="shared" ca="1" si="19"/>
        <v>8255000000</v>
      </c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31">
        <f t="shared" ca="1" si="26"/>
        <v>71335030580</v>
      </c>
      <c r="DL44" s="56" cm="1">
        <f t="array" aca="1" ref="DL44" ca="1">INDEX([1]Sheet1!$C$6:$CY$72,MATCH($A44,[1]Sheet1!$A$6:$A$72,0),MATCH(MID(CELL("filename",AT43),FIND("]",CELL("filename",AT43))+1,255) &amp; DL$1,[1]Sheet1!$C$1:$CY$1 &amp; [1]Sheet1!$C$3:$CY$3,0))</f>
        <v>44.938000000000002</v>
      </c>
      <c r="DM44" s="62" cm="1">
        <f t="array" aca="1" ref="DM44" ca="1">INDEX([5]DATA!$C$18:$T$51,MATCH($A44,[5]DATA!$B$18:$B$51,0),MATCH(MID(CELL("filename",AU11),FIND("]",CELL("filename",AU11))+1,255) &amp; DM$1,[5]DATA!$C$15:$T$15&amp;[5]DATA!$C$16:$T$16,0)) * 10^6</f>
        <v>10513000000</v>
      </c>
      <c r="DN44" s="62" cm="1">
        <f t="array" aca="1" ref="DN44" ca="1">INDEX([5]DATA!$C$18:$T$51,MATCH($A44,[5]DATA!$B$18:$B$51,0),MATCH(MID(CELL("filename",AV11),FIND("]",CELL("filename",AV11))+1,255) &amp; DN$1,[5]DATA!$C$15:$T$15&amp;[5]DATA!$C$16:$T$16,0)) * 10^6</f>
        <v>60822000000</v>
      </c>
      <c r="DO44" s="12"/>
      <c r="DP44" s="12"/>
      <c r="DQ44" s="56">
        <v>1.2439020000000001</v>
      </c>
      <c r="DR44" s="56" cm="1">
        <f t="array" aca="1" ref="DR44" ca="1">INDEX([1]Sheet1!$C$6:$CY$72,MATCH($A44,[1]Sheet1!$A$6:$A$72,0),MATCH(MID(CELL("filename",AZ43),FIND("]",CELL("filename",AZ43))+1,255) &amp; DR$1,[1]Sheet1!$C$1:$CY$1 &amp; [1]Sheet1!$C$3:$CY$3,0))</f>
        <v>6340000000</v>
      </c>
      <c r="DS44" s="56" cm="1">
        <f t="array" aca="1" ref="DS44" ca="1">INDEX([1]Sheet1!$C$6:$CY$72,MATCH($A44,[1]Sheet1!$A$6:$A$72,0),MATCH(MID(CELL("filename",BA43),FIND("]",CELL("filename",BA43))+1,255) &amp; DS$1,[1]Sheet1!$C$1:$CY$1 &amp; [1]Sheet1!$C$3:$CY$3,0))</f>
        <v>3.9207100000000001</v>
      </c>
      <c r="DT44" s="62" cm="1">
        <f t="array" aca="1" ref="DT44" ca="1">INDEX([5]DATA!$C$18:$T$51,MATCH($A44,[5]DATA!$B$18:$B$51,0),MATCH(MID(CELL("filename",BB11),FIND("]",CELL("filename",BB11))+1,255) &amp; DT$1,[5]DATA!$C$15:$T$15&amp;[5]DATA!$C$16:$T$16,0)) * 10^6</f>
        <v>11454000000</v>
      </c>
      <c r="DU44" s="56" cm="1">
        <f t="array" aca="1" ref="DU44" ca="1">INDEX([1]Sheet1!$C$6:$CY$72,MATCH($A44,[1]Sheet1!$A$6:$A$72,0),MATCH(MID(CELL("filename",BC43),FIND("]",CELL("filename",BC43))+1,255) &amp; DU$1,[1]Sheet1!$C$1:$CY$1 &amp; [1]Sheet1!$C$3:$CY$3,0))</f>
        <v>2.11</v>
      </c>
      <c r="DV44" s="59">
        <v>0.5</v>
      </c>
      <c r="DW44" s="60">
        <f>Euro_Area_Data!V41*10^9</f>
        <v>10325521076933.072</v>
      </c>
      <c r="DX44" s="59">
        <v>1</v>
      </c>
      <c r="DY44" s="59">
        <v>0.5</v>
      </c>
      <c r="DZ44" s="56" cm="1">
        <f t="array" aca="1" ref="DZ44" ca="1">INDEX([1]Sheet1!$C$6:$CY$72,MATCH($A44,[1]Sheet1!$A$6:$A$72,0),MATCH(MID(CELL("filename",BH43),FIND("]",CELL("filename",BH43))+1,255) &amp; DZ$1,[1]Sheet1!$C$1:$CY$1 &amp; [1]Sheet1!$C$3:$CY$3,0))</f>
        <v>4.1100000000000003</v>
      </c>
      <c r="EA44" s="59">
        <v>2</v>
      </c>
      <c r="EB44" s="54">
        <f>(SUMPRODUCT(Euro_Area_Data!B41:U41,Euro_Area_Data!Y41:AR41)-Euro_Area_Data!I41*Euro_Area_Data!AF41)/(SUM(Euro_Area_Data!B41:U41)-Euro_Area_Data!I41)</f>
        <v>0.79613483749698521</v>
      </c>
      <c r="EC44" s="14">
        <f t="shared" si="27"/>
        <v>1.9764473893473979</v>
      </c>
      <c r="ED44" s="54">
        <f>(SUMPRODUCT(Euro_Area_Data!B41:U41,Euro_Area_Data!AV41:BO41)-Euro_Area_Data!I41*Euro_Area_Data!BC41)/(SUM(Euro_Area_Data!B41:U41)-Euro_Area_Data!I41)</f>
        <v>0.18627411701275484</v>
      </c>
      <c r="EE44" s="17">
        <v>-5</v>
      </c>
      <c r="EF44" s="12"/>
      <c r="EG44" s="12"/>
      <c r="EH44" s="43">
        <v>0.75</v>
      </c>
      <c r="EI44" s="43">
        <v>0.05</v>
      </c>
      <c r="EJ44" s="43">
        <v>60</v>
      </c>
      <c r="EK44" s="54">
        <f t="shared" si="7"/>
        <v>0.60223982453591651</v>
      </c>
      <c r="EL44" s="12"/>
      <c r="EM44" s="12"/>
      <c r="EN44" s="54">
        <v>0.764446153578898</v>
      </c>
    </row>
    <row r="45" spans="1:144" x14ac:dyDescent="0.3">
      <c r="A45" s="49">
        <v>2005</v>
      </c>
      <c r="B45" s="60">
        <v>213550192821.2384</v>
      </c>
      <c r="C45" s="12"/>
      <c r="D45" s="12"/>
      <c r="E45" s="12"/>
      <c r="F45" s="12"/>
      <c r="G45" s="12"/>
      <c r="H45" s="54">
        <v>3.7931539225760612E-2</v>
      </c>
      <c r="I45" s="60">
        <v>3948672.5</v>
      </c>
      <c r="J45" s="12"/>
      <c r="K45" s="31">
        <f t="shared" si="4"/>
        <v>3948672.5</v>
      </c>
      <c r="L45" s="54">
        <v>66.94924832021519</v>
      </c>
      <c r="M45" s="12"/>
      <c r="N45" s="12"/>
      <c r="O45" s="54">
        <v>67.177029773264934</v>
      </c>
      <c r="P45" s="28"/>
      <c r="Q45" s="19"/>
      <c r="R45" s="54">
        <v>8.5</v>
      </c>
      <c r="S45" s="12"/>
      <c r="T45" s="12"/>
      <c r="U45" s="54">
        <v>7.3079170000000007</v>
      </c>
      <c r="V45" s="54">
        <v>7.3079170000000007</v>
      </c>
      <c r="W45" s="54"/>
      <c r="X45" s="54"/>
      <c r="Y45" s="54"/>
      <c r="Z45" s="54">
        <v>1667.03873661581</v>
      </c>
      <c r="AA45" s="12"/>
      <c r="AB45" s="12"/>
      <c r="AC45" s="54">
        <v>1667.8304601322441</v>
      </c>
      <c r="AD45" s="60">
        <v>609155285739.64502</v>
      </c>
      <c r="AE45" s="61" cm="1">
        <f t="array" aca="1" ref="AE45" ca="1">INDEX('[3]Sheet 1'!$B$12:$M$61,MATCH($A45,'[3]Sheet 1'!$A$12:$A$61,0),MATCH(MID(CELL("filename",A44),FIND("]",CELL("filename",A44))+1,255)&amp;AE$1,'[3]Sheet 1'!$B$9:$M$9&amp;'[3]Sheet 1'!$B$8:$M$8,0))*10^6</f>
        <v>484845000000</v>
      </c>
      <c r="AF45" s="61" cm="1">
        <f t="array" aca="1" ref="AF45" ca="1">INDEX('[3]Sheet 1'!$B$12:$M$61,MATCH($A45,'[3]Sheet 1'!$A$12:$A$61,0),MATCH(MID(CELL("filename",B44),FIND("]",CELL("filename",B44))+1,255)&amp;AF$1,'[3]Sheet 1'!$B$9:$M$9&amp;'[3]Sheet 1'!$B$8:$M$8,0))*10^6</f>
        <v>85971000000</v>
      </c>
      <c r="AG45" s="19">
        <f t="shared" ca="1" si="20"/>
        <v>0.17731646196207035</v>
      </c>
      <c r="AH45" s="31">
        <f t="shared" ca="1" si="21"/>
        <v>108013260052.84785</v>
      </c>
      <c r="AI45" s="31">
        <f t="shared" ca="1" si="5"/>
        <v>7671563067.4143295</v>
      </c>
      <c r="AJ45" s="55">
        <v>5001000000</v>
      </c>
      <c r="AK45" s="31">
        <f t="shared" si="6"/>
        <v>6481751461.4189997</v>
      </c>
      <c r="AL45" s="19">
        <f t="shared" ca="1" si="16"/>
        <v>6.0008849452814039E-2</v>
      </c>
      <c r="AM45" s="19">
        <f t="shared" ca="1" si="0"/>
        <v>5.9148516417121183E-2</v>
      </c>
      <c r="AN45" s="31">
        <f t="shared" ca="1" si="17"/>
        <v>501142025686.79718</v>
      </c>
      <c r="AO45" s="55">
        <v>31824000000</v>
      </c>
      <c r="AP45" s="31">
        <f t="shared" si="1"/>
        <v>41246802341.171417</v>
      </c>
      <c r="AQ45" s="55">
        <v>29004000000</v>
      </c>
      <c r="AR45" s="31">
        <f t="shared" si="2"/>
        <v>31110074050.877876</v>
      </c>
      <c r="AS45" s="19">
        <f t="shared" ca="1" si="18"/>
        <v>6.2078357943025506E-2</v>
      </c>
      <c r="AT45" s="19">
        <f t="shared" si="13"/>
        <v>19.314804541384266</v>
      </c>
      <c r="AU45" s="12"/>
      <c r="AV45" s="12"/>
      <c r="AW45" s="12"/>
      <c r="AX45" s="12"/>
      <c r="AY45" s="12"/>
      <c r="AZ45" s="12"/>
      <c r="BA45" s="12"/>
      <c r="BB45" s="60">
        <v>213422132802.64301</v>
      </c>
      <c r="BC45" s="60">
        <v>164666000000</v>
      </c>
      <c r="BD45" s="19">
        <f t="shared" si="28"/>
        <v>-5.9967175352820326E-2</v>
      </c>
      <c r="BE45" s="12"/>
      <c r="BF45" s="12"/>
      <c r="BG45" s="12"/>
      <c r="BH45" s="12"/>
      <c r="BI45" s="12"/>
      <c r="BJ45" s="12"/>
      <c r="BK45" s="12"/>
      <c r="BL45" s="12"/>
      <c r="BM45" s="12"/>
      <c r="BN45" s="31">
        <f t="shared" ca="1" si="22"/>
        <v>7032000000</v>
      </c>
      <c r="BO45" s="56" cm="1">
        <f t="array" aca="1" ref="BO45" ca="1">INDEX([1]Sheet1!$C$6:$CY$72,MATCH($A45,[1]Sheet1!$A$6:$A$72,0),MATCH(MID(CELL("filename",A44),FIND("]",CELL("filename",A44))+1,255) &amp; BO$1,[1]Sheet1!$C$1:$CY$1 &amp; [1]Sheet1!$C$3:$CY$3,0))</f>
        <v>4.2704630000000003</v>
      </c>
      <c r="BP45" s="55" cm="1">
        <f t="array" aca="1" ref="BP45" ca="1">INDEX([1]Sheet1!$C$6:$CY$72,MATCH($A45,[1]Sheet1!$A$6:$A$72,0),MATCH(MID(CELL("filename",B44),FIND("]",CELL("filename",B44))+1,255) &amp; BP$1,[1]Sheet1!$C$1:$CY$1 &amp; [1]Sheet1!$C$3:$CY$3,0))</f>
        <v>85096000000</v>
      </c>
      <c r="BQ45" s="55" cm="1">
        <f t="array" aca="1" ref="BQ45" ca="1">INDEX([1]Sheet1!$C$6:$CY$72,MATCH($A45,[1]Sheet1!$A$6:$A$72,0),MATCH(MID(CELL("filename",C44),FIND("]",CELL("filename",C44))+1,255) &amp; BQ$1,[1]Sheet1!$C$1:$CY$1 &amp; [1]Sheet1!$C$3:$CY$3,0))</f>
        <v>27825000000</v>
      </c>
      <c r="BR45" s="62" cm="1">
        <f t="array" aca="1" ref="BR45" ca="1">INDEX([6]Annual!$C$5:$T$30,MATCH($A45,[6]Annual!$B$5:$B$30,0),MATCH(MID(CELL("filename",$F$2),FIND("]",CELL("filename",$F$2))+1,255) &amp; BR$1,[6]Annual!$C$3:$T$3 &amp; [6]Annual!$C$4:$T$4,0))</f>
        <v>22252000000</v>
      </c>
      <c r="BS45" s="62" cm="1">
        <f t="array" aca="1" ref="BS45" ca="1">INDEX([6]Annual!$C$5:$T$30,MATCH($A45,[6]Annual!$B$5:$B$30,0),MATCH(MID(CELL("filename",$F$2),FIND("]",CELL("filename",$F$2))+1,255) &amp; BS$1,[6]Annual!$C$3:$T$3 &amp; [6]Annual!$C$4:$T$4,0))</f>
        <v>5105000000</v>
      </c>
      <c r="BT45" s="62" cm="1">
        <f t="array" aca="1" ref="BT45" ca="1">INDEX([6]Annual!$C$5:$T$30,MATCH($A45,[6]Annual!$B$5:$B$30,0),MATCH(MID(CELL("filename",$F$2),FIND("]",CELL("filename",$F$2))+1,255) &amp; BT$1,[6]Annual!$C$3:$T$3 &amp; [6]Annual!$C$4:$T$4,0))</f>
        <v>451000000</v>
      </c>
      <c r="BU45" s="63">
        <f t="shared" ca="1" si="29"/>
        <v>22265603423.475258</v>
      </c>
      <c r="BV45" s="63">
        <f t="shared" ca="1" si="30"/>
        <v>5559396576.5247421</v>
      </c>
      <c r="BW45" s="55" cm="1">
        <f t="array" aca="1" ref="BW45" ca="1">INDEX([1]Sheet1!$C$6:$CY$72,MATCH($A45,[1]Sheet1!$A$6:$A$72,0),MATCH(MID(CELL("filename",F44),FIND("]",CELL("filename",F44))+1,255) &amp; BW$1,[1]Sheet1!$C$1:$CY$1 &amp; [1]Sheet1!$C$3:$CY$3,0))</f>
        <v>21886000000</v>
      </c>
      <c r="BX45" s="55" cm="1">
        <f t="array" aca="1" ref="BX45" ca="1">INDEX([1]Sheet1!$C$6:$CY$72,MATCH($A45,[1]Sheet1!$A$6:$A$72,0),MATCH(MID(CELL("filename",G44),FIND("]",CELL("filename",G44))+1,255) &amp; BX$1,[1]Sheet1!$C$1:$CY$1 &amp; [1]Sheet1!$C$3:$CY$3,0))</f>
        <v>19108000000</v>
      </c>
      <c r="BY45" s="62" cm="1">
        <f t="array" aca="1" ref="BY45" ca="1">INDEX([4]DATA!$C$18:$N$51,MATCH($A45,[4]DATA!$B$18:$B$51,0),MATCH(MID(CELL("filename",F12),FIND("]",CELL("filename",F12))+1,255) &amp; BY$1,[4]DATA!$C$15:$N$15&amp;[4]DATA!$C$16:$N$16,0)) * 10^6</f>
        <v>4929000000</v>
      </c>
      <c r="BZ45" s="62" cm="1">
        <f t="array" aca="1" ref="BZ45" ca="1">INDEX([4]DATA!$C$18:$N$51,MATCH($A45,[4]DATA!$B$18:$B$51,0),MATCH(MID(CELL("filename",G12),FIND("]",CELL("filename",G12))+1,255) &amp; BZ$1,[4]DATA!$C$15:$N$15&amp;[4]DATA!$C$16:$N$16,0)) * 10^6</f>
        <v>14179000000</v>
      </c>
      <c r="CA45" s="63">
        <f t="shared" ca="1" si="23"/>
        <v>4929000000</v>
      </c>
      <c r="CB45" s="63">
        <f t="shared" ca="1" si="24"/>
        <v>14179000000</v>
      </c>
      <c r="CC45" s="55" cm="1">
        <f t="array" aca="1" ref="CC45" ca="1">INDEX([1]Sheet1!$C$6:$CY$72,MATCH($A45,[1]Sheet1!$A$6:$A$72,0),MATCH(MID(CELL("filename",J44),FIND("]",CELL("filename",J44))+1,255) &amp; CC$1,[1]Sheet1!$C$1:$CY$1 &amp; [1]Sheet1!$C$3:$CY$3,0))</f>
        <v>0</v>
      </c>
      <c r="CD45" s="31">
        <f t="shared" ca="1" si="25"/>
        <v>16277000000</v>
      </c>
      <c r="CE45" s="55" cm="1">
        <f t="array" aca="1" ref="CE45" ca="1">INDEX([1]Sheet1!$C$6:$CY$72,MATCH($A45,[1]Sheet1!$A$6:$A$72,0),MATCH(MID(CELL("filename",L44),FIND("]",CELL("filename",L44))+1,255) &amp; CE$1,[1]Sheet1!$C$1:$CY$1 &amp; [1]Sheet1!$C$3:$CY$3,0))</f>
        <v>80717000000</v>
      </c>
      <c r="CF45" s="31">
        <f t="shared" ca="1" si="15"/>
        <v>78064000000</v>
      </c>
      <c r="CG45" s="55" cm="1">
        <f t="array" aca="1" ref="CG45" ca="1">INDEX([1]Sheet1!$C$6:$CY$72,MATCH($A45,[1]Sheet1!$A$6:$A$72,0),MATCH(MID(CELL("filename",N44),FIND("]",CELL("filename",N44))+1,255) &amp; CG$1,[1]Sheet1!$C$1:$CY$1 &amp; [1]Sheet1!$C$3:$CY$3,0))</f>
        <v>35250000000</v>
      </c>
      <c r="CH45" s="55" cm="1">
        <f t="array" aca="1" ref="CH45" ca="1">INDEX([1]Sheet1!$C$6:$CY$72,MATCH($A45,[1]Sheet1!$A$6:$A$72,0),MATCH(MID(CELL("filename",O44),FIND("]",CELL("filename",O44))+1,255) &amp; CH$1,[1]Sheet1!$C$1:$CY$1 &amp; [1]Sheet1!$C$3:$CY$3,0))</f>
        <v>5919000000</v>
      </c>
      <c r="CI45" s="55" cm="1">
        <f t="array" aca="1" ref="CI45" ca="1">INDEX([1]Sheet1!$C$6:$CY$72,MATCH($A45,[1]Sheet1!$A$6:$A$72,0),MATCH(MID(CELL("filename",CI32),FIND("]",CELL("filename",CI32))+1,255) &amp; CI$1,[1]Sheet1!$C$1:$CY$1 &amp; [1]Sheet1!$C$3:$CY$3,0))</f>
        <v>2075000000.0000002</v>
      </c>
      <c r="CJ45" s="55" cm="1">
        <f t="array" aca="1" ref="CJ45" ca="1">INDEX([1]Sheet1!$C$6:$CY$72,MATCH($A45,[1]Sheet1!$A$6:$A$72,0),MATCH(MID(CELL("filename",R44),FIND("]",CELL("filename",R44))+1,255) &amp; CJ$1,[1]Sheet1!$C$1:$CY$1 &amp; [1]Sheet1!$C$3:$CY$3,0))</f>
        <v>25889000000</v>
      </c>
      <c r="CK45" s="55" cm="1">
        <f t="array" aca="1" ref="CK45" ca="1">INDEX([1]Sheet1!$C$6:$CY$72,MATCH($A45,[1]Sheet1!$A$6:$A$72,0),MATCH(MID(CELL("filename",S44),FIND("]",CELL("filename",S44))+1,255) &amp; CK$1,[1]Sheet1!$C$1:$CY$1 &amp; [1]Sheet1!$C$3:$CY$3,0))</f>
        <v>2653000000</v>
      </c>
      <c r="CL45" s="31">
        <f t="shared" ca="1" si="19"/>
        <v>8931000000</v>
      </c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31">
        <f t="shared" ca="1" si="26"/>
        <v>69397003706</v>
      </c>
      <c r="DL45" s="56" cm="1">
        <f t="array" aca="1" ref="DL45" ca="1">INDEX([1]Sheet1!$C$6:$CY$72,MATCH($A45,[1]Sheet1!$A$6:$A$72,0),MATCH(MID(CELL("filename",AT44),FIND("]",CELL("filename",AT44))+1,255) &amp; DL$1,[1]Sheet1!$C$1:$CY$1 &amp; [1]Sheet1!$C$3:$CY$3,0))</f>
        <v>42.144100000000002</v>
      </c>
      <c r="DM45" s="62" cm="1">
        <f t="array" aca="1" ref="DM45" ca="1">INDEX([5]DATA!$C$18:$T$51,MATCH($A45,[5]DATA!$B$18:$B$51,0),MATCH(MID(CELL("filename",AU12),FIND("]",CELL("filename",AU12))+1,255) &amp; DM$1,[5]DATA!$C$15:$T$15&amp;[5]DATA!$C$16:$T$16,0)) * 10^6</f>
        <v>6207000000</v>
      </c>
      <c r="DN45" s="62" cm="1">
        <f t="array" aca="1" ref="DN45" ca="1">INDEX([5]DATA!$C$18:$T$51,MATCH($A45,[5]DATA!$B$18:$B$51,0),MATCH(MID(CELL("filename",AV12),FIND("]",CELL("filename",AV12))+1,255) &amp; DN$1,[5]DATA!$C$15:$T$15&amp;[5]DATA!$C$16:$T$16,0)) * 10^6</f>
        <v>63188000000</v>
      </c>
      <c r="DO45" s="12"/>
      <c r="DP45" s="12"/>
      <c r="DQ45" s="56">
        <v>1.2440899999999999</v>
      </c>
      <c r="DR45" s="56" cm="1">
        <f t="array" aca="1" ref="DR45" ca="1">INDEX([1]Sheet1!$C$6:$CY$72,MATCH($A45,[1]Sheet1!$A$6:$A$72,0),MATCH(MID(CELL("filename",AZ44),FIND("]",CELL("filename",AZ44))+1,255) &amp; DR$1,[1]Sheet1!$C$1:$CY$1 &amp; [1]Sheet1!$C$3:$CY$3,0))</f>
        <v>2440000000</v>
      </c>
      <c r="DS45" s="56" cm="1">
        <f t="array" aca="1" ref="DS45" ca="1">INDEX([1]Sheet1!$C$6:$CY$72,MATCH($A45,[1]Sheet1!$A$6:$A$72,0),MATCH(MID(CELL("filename",BA44),FIND("]",CELL("filename",BA44))+1,255) &amp; DS$1,[1]Sheet1!$C$1:$CY$1 &amp; [1]Sheet1!$C$3:$CY$3,0))</f>
        <v>3.7190720000000002</v>
      </c>
      <c r="DT45" s="62" cm="1">
        <f t="array" aca="1" ref="DT45" ca="1">INDEX([5]DATA!$C$18:$T$51,MATCH($A45,[5]DATA!$B$18:$B$51,0),MATCH(MID(CELL("filename",BB12),FIND("]",CELL("filename",BB12))+1,255) &amp; DT$1,[5]DATA!$C$15:$T$15&amp;[5]DATA!$C$16:$T$16,0)) * 10^6</f>
        <v>13152000000</v>
      </c>
      <c r="DU45" s="56" cm="1">
        <f t="array" aca="1" ref="DU45" ca="1">INDEX([1]Sheet1!$C$6:$CY$72,MATCH($A45,[1]Sheet1!$A$6:$A$72,0),MATCH(MID(CELL("filename",BC44),FIND("]",CELL("filename",BC44))+1,255) &amp; DU$1,[1]Sheet1!$C$1:$CY$1 &amp; [1]Sheet1!$C$3:$CY$3,0))</f>
        <v>2.19</v>
      </c>
      <c r="DV45" s="59">
        <v>0.5</v>
      </c>
      <c r="DW45" s="60">
        <f>Euro_Area_Data!V42*10^9</f>
        <v>10508347319680.396</v>
      </c>
      <c r="DX45" s="59">
        <v>1</v>
      </c>
      <c r="DY45" s="59">
        <v>0.5</v>
      </c>
      <c r="DZ45" s="56" cm="1">
        <f t="array" aca="1" ref="DZ45" ca="1">INDEX([1]Sheet1!$C$6:$CY$72,MATCH($A45,[1]Sheet1!$A$6:$A$72,0),MATCH(MID(CELL("filename",BH44),FIND("]",CELL("filename",BH44))+1,255) &amp; DZ$1,[1]Sheet1!$C$1:$CY$1 &amp; [1]Sheet1!$C$3:$CY$3,0))</f>
        <v>3.35</v>
      </c>
      <c r="EA45" s="59">
        <v>2</v>
      </c>
      <c r="EB45" s="54">
        <f>(SUMPRODUCT(Euro_Area_Data!B42:U42,Euro_Area_Data!Y42:AR42)-Euro_Area_Data!I42*Euro_Area_Data!AF42)/(SUM(Euro_Area_Data!B42:U42)-Euro_Area_Data!I42)</f>
        <v>0.81157479280402001</v>
      </c>
      <c r="EC45" s="14">
        <f t="shared" si="27"/>
        <v>1.9393643613910136</v>
      </c>
      <c r="ED45" s="54">
        <f>(SUMPRODUCT(Euro_Area_Data!B42:U42,Euro_Area_Data!AV42:BO42)-Euro_Area_Data!I42*Euro_Area_Data!BC42)/(SUM(Euro_Area_Data!B42:U42)-Euro_Area_Data!I42)</f>
        <v>0.16524809543275745</v>
      </c>
      <c r="EE45" s="17">
        <v>-5</v>
      </c>
      <c r="EF45" s="12"/>
      <c r="EG45" s="12"/>
      <c r="EH45" s="43">
        <v>0.75</v>
      </c>
      <c r="EI45" s="43">
        <v>0.05</v>
      </c>
      <c r="EJ45" s="43">
        <v>60</v>
      </c>
      <c r="EK45" s="54">
        <f t="shared" si="7"/>
        <v>0.92937420384686731</v>
      </c>
      <c r="EL45" s="12"/>
      <c r="EM45" s="12"/>
      <c r="EN45" s="54">
        <v>0.77155071893255989</v>
      </c>
    </row>
    <row r="46" spans="1:144" x14ac:dyDescent="0.3">
      <c r="A46" s="49">
        <v>2006</v>
      </c>
      <c r="B46" s="60">
        <v>218557093326.1785</v>
      </c>
      <c r="C46" s="12"/>
      <c r="D46" s="12"/>
      <c r="E46" s="12"/>
      <c r="F46" s="12"/>
      <c r="G46" s="12"/>
      <c r="H46" s="54">
        <v>6.3345273929832399E-2</v>
      </c>
      <c r="I46" s="60">
        <v>3963895.5</v>
      </c>
      <c r="J46" s="12"/>
      <c r="K46" s="31">
        <f t="shared" si="4"/>
        <v>3963895.5</v>
      </c>
      <c r="L46" s="54">
        <v>67.430764321056415</v>
      </c>
      <c r="M46" s="12"/>
      <c r="N46" s="12"/>
      <c r="O46" s="54">
        <v>67.507802988825574</v>
      </c>
      <c r="P46" s="28"/>
      <c r="Q46" s="19"/>
      <c r="R46" s="54">
        <v>7.8</v>
      </c>
      <c r="S46" s="12"/>
      <c r="T46" s="12"/>
      <c r="U46" s="54">
        <v>7.0969220000000002</v>
      </c>
      <c r="V46" s="54">
        <v>7.0969220000000002</v>
      </c>
      <c r="W46" s="54"/>
      <c r="X46" s="54"/>
      <c r="Y46" s="54"/>
      <c r="Z46" s="54">
        <v>1661.7432235026699</v>
      </c>
      <c r="AA46" s="12"/>
      <c r="AB46" s="12"/>
      <c r="AC46" s="54">
        <v>1661.6001420687589</v>
      </c>
      <c r="AD46" s="60">
        <v>620730377547.57104</v>
      </c>
      <c r="AE46" s="61" cm="1">
        <f t="array" aca="1" ref="AE46" ca="1">INDEX('[3]Sheet 1'!$B$12:$M$61,MATCH($A46,'[3]Sheet 1'!$A$12:$A$61,0),MATCH(MID(CELL("filename",A45),FIND("]",CELL("filename",A45))+1,255)&amp;AE$1,'[3]Sheet 1'!$B$9:$M$9&amp;'[3]Sheet 1'!$B$8:$M$8,0))*10^6</f>
        <v>511464000000</v>
      </c>
      <c r="AF46" s="61" cm="1">
        <f t="array" aca="1" ref="AF46" ca="1">INDEX('[3]Sheet 1'!$B$12:$M$61,MATCH($A46,'[3]Sheet 1'!$A$12:$A$61,0),MATCH(MID(CELL("filename",B45),FIND("]",CELL("filename",B45))+1,255)&amp;AF$1,'[3]Sheet 1'!$B$9:$M$9&amp;'[3]Sheet 1'!$B$8:$M$8,0))*10^6</f>
        <v>90317000000</v>
      </c>
      <c r="AG46" s="19">
        <f t="shared" ca="1" si="20"/>
        <v>0.17658525331206107</v>
      </c>
      <c r="AH46" s="31">
        <f t="shared" ca="1" si="21"/>
        <v>109611830957.72914</v>
      </c>
      <c r="AI46" s="31">
        <f t="shared" ca="1" si="5"/>
        <v>7419247683.0540314</v>
      </c>
      <c r="AJ46" s="55">
        <v>5259000000</v>
      </c>
      <c r="AK46" s="31">
        <f t="shared" si="6"/>
        <v>6753994039.3251085</v>
      </c>
      <c r="AL46" s="19">
        <f t="shared" ca="1" si="16"/>
        <v>6.1617381812823911E-2</v>
      </c>
      <c r="AM46" s="19">
        <f t="shared" ca="1" si="0"/>
        <v>5.9148516417121183E-2</v>
      </c>
      <c r="AN46" s="31">
        <f t="shared" ca="1" si="17"/>
        <v>511118546589.84192</v>
      </c>
      <c r="AO46" s="55">
        <v>33581000000.000004</v>
      </c>
      <c r="AP46" s="31">
        <f t="shared" si="1"/>
        <v>43127186505.909203</v>
      </c>
      <c r="AQ46" s="55">
        <v>30430000000</v>
      </c>
      <c r="AR46" s="31">
        <f t="shared" si="2"/>
        <v>32326446846.140388</v>
      </c>
      <c r="AS46" s="19">
        <f t="shared" ca="1" si="18"/>
        <v>6.3246475914092479E-2</v>
      </c>
      <c r="AT46" s="19">
        <f t="shared" si="13"/>
        <v>19.732686708797605</v>
      </c>
      <c r="AU46" s="12"/>
      <c r="AV46" s="12"/>
      <c r="AW46" s="12"/>
      <c r="AX46" s="12"/>
      <c r="AY46" s="12"/>
      <c r="AZ46" s="12"/>
      <c r="BA46" s="12"/>
      <c r="BB46" s="60">
        <v>222000791715.492</v>
      </c>
      <c r="BC46" s="60">
        <v>172861000000</v>
      </c>
      <c r="BD46" s="19">
        <f t="shared" si="28"/>
        <v>1.5756516235206655</v>
      </c>
      <c r="BE46" s="12"/>
      <c r="BF46" s="12"/>
      <c r="BG46" s="12"/>
      <c r="BH46" s="12"/>
      <c r="BI46" s="12"/>
      <c r="BJ46" s="12"/>
      <c r="BK46" s="12"/>
      <c r="BL46" s="12"/>
      <c r="BM46" s="12"/>
      <c r="BN46" s="31">
        <f t="shared" ca="1" si="22"/>
        <v>9475000000</v>
      </c>
      <c r="BO46" s="56" cm="1">
        <f t="array" aca="1" ref="BO46" ca="1">INDEX([1]Sheet1!$C$6:$CY$72,MATCH($A46,[1]Sheet1!$A$6:$A$72,0),MATCH(MID(CELL("filename",A45),FIND("]",CELL("filename",A45))+1,255) &amp; BO$1,[1]Sheet1!$C$1:$CY$1 &amp; [1]Sheet1!$C$3:$CY$3,0))</f>
        <v>5.4812830000000003</v>
      </c>
      <c r="BP46" s="55" cm="1">
        <f t="array" aca="1" ref="BP46" ca="1">INDEX([1]Sheet1!$C$6:$CY$72,MATCH($A46,[1]Sheet1!$A$6:$A$72,0),MATCH(MID(CELL("filename",B45),FIND("]",CELL("filename",B45))+1,255) &amp; BP$1,[1]Sheet1!$C$1:$CY$1 &amp; [1]Sheet1!$C$3:$CY$3,0))</f>
        <v>89977000000</v>
      </c>
      <c r="BQ46" s="55" cm="1">
        <f t="array" aca="1" ref="BQ46" ca="1">INDEX([1]Sheet1!$C$6:$CY$72,MATCH($A46,[1]Sheet1!$A$6:$A$72,0),MATCH(MID(CELL("filename",C45),FIND("]",CELL("filename",C45))+1,255) &amp; BQ$1,[1]Sheet1!$C$1:$CY$1 &amp; [1]Sheet1!$C$3:$CY$3,0))</f>
        <v>28966000000</v>
      </c>
      <c r="BR46" s="62" cm="1">
        <f t="array" aca="1" ref="BR46" ca="1">INDEX([6]Annual!$C$5:$T$30,MATCH($A46,[6]Annual!$B$5:$B$30,0),MATCH(MID(CELL("filename",$F$2),FIND("]",CELL("filename",$F$2))+1,255) &amp; BR$1,[6]Annual!$C$3:$T$3 &amp; [6]Annual!$C$4:$T$4,0))</f>
        <v>23008000000</v>
      </c>
      <c r="BS46" s="62" cm="1">
        <f t="array" aca="1" ref="BS46" ca="1">INDEX([6]Annual!$C$5:$T$30,MATCH($A46,[6]Annual!$B$5:$B$30,0),MATCH(MID(CELL("filename",$F$2),FIND("]",CELL("filename",$F$2))+1,255) &amp; BS$1,[6]Annual!$C$3:$T$3 &amp; [6]Annual!$C$4:$T$4,0))</f>
        <v>5093000000</v>
      </c>
      <c r="BT46" s="62" cm="1">
        <f t="array" aca="1" ref="BT46" ca="1">INDEX([6]Annual!$C$5:$T$30,MATCH($A46,[6]Annual!$B$5:$B$30,0),MATCH(MID(CELL("filename",$F$2),FIND("]",CELL("filename",$F$2))+1,255) &amp; BT$1,[6]Annual!$C$3:$T$3 &amp; [6]Annual!$C$4:$T$4,0))</f>
        <v>851000000</v>
      </c>
      <c r="BU46" s="63">
        <f t="shared" ca="1" si="29"/>
        <v>23019125725.33849</v>
      </c>
      <c r="BV46" s="63">
        <f t="shared" ca="1" si="30"/>
        <v>5946874274.6615105</v>
      </c>
      <c r="BW46" s="55" cm="1">
        <f t="array" aca="1" ref="BW46" ca="1">INDEX([1]Sheet1!$C$6:$CY$72,MATCH($A46,[1]Sheet1!$A$6:$A$72,0),MATCH(MID(CELL("filename",F45),FIND("]",CELL("filename",F45))+1,255) &amp; BW$1,[1]Sheet1!$C$1:$CY$1 &amp; [1]Sheet1!$C$3:$CY$3,0))</f>
        <v>22840000000</v>
      </c>
      <c r="BX46" s="55" cm="1">
        <f t="array" aca="1" ref="BX46" ca="1">INDEX([1]Sheet1!$C$6:$CY$72,MATCH($A46,[1]Sheet1!$A$6:$A$72,0),MATCH(MID(CELL("filename",G45),FIND("]",CELL("filename",G45))+1,255) &amp; BX$1,[1]Sheet1!$C$1:$CY$1 &amp; [1]Sheet1!$C$3:$CY$3,0))</f>
        <v>20505000000</v>
      </c>
      <c r="BY46" s="62" cm="1">
        <f t="array" aca="1" ref="BY46" ca="1">INDEX([4]DATA!$C$18:$N$51,MATCH($A46,[4]DATA!$B$18:$B$51,0),MATCH(MID(CELL("filename",F13),FIND("]",CELL("filename",F13))+1,255) &amp; BY$1,[4]DATA!$C$15:$N$15&amp;[4]DATA!$C$16:$N$16,0)) * 10^6</f>
        <v>5629000000</v>
      </c>
      <c r="BZ46" s="62" cm="1">
        <f t="array" aca="1" ref="BZ46" ca="1">INDEX([4]DATA!$C$18:$N$51,MATCH($A46,[4]DATA!$B$18:$B$51,0),MATCH(MID(CELL("filename",G13),FIND("]",CELL("filename",G13))+1,255) &amp; BZ$1,[4]DATA!$C$15:$N$15&amp;[4]DATA!$C$16:$N$16,0)) * 10^6</f>
        <v>14876000000</v>
      </c>
      <c r="CA46" s="63">
        <f t="shared" ca="1" si="23"/>
        <v>5629000000</v>
      </c>
      <c r="CB46" s="63">
        <f t="shared" ca="1" si="24"/>
        <v>14876000000</v>
      </c>
      <c r="CC46" s="55" cm="1">
        <f t="array" aca="1" ref="CC46" ca="1">INDEX([1]Sheet1!$C$6:$CY$72,MATCH($A46,[1]Sheet1!$A$6:$A$72,0),MATCH(MID(CELL("filename",J45),FIND("]",CELL("filename",J45))+1,255) &amp; CC$1,[1]Sheet1!$C$1:$CY$1 &amp; [1]Sheet1!$C$3:$CY$3,0))</f>
        <v>0</v>
      </c>
      <c r="CD46" s="31">
        <f t="shared" ca="1" si="25"/>
        <v>17666000000</v>
      </c>
      <c r="CE46" s="55" cm="1">
        <f t="array" aca="1" ref="CE46" ca="1">INDEX([1]Sheet1!$C$6:$CY$72,MATCH($A46,[1]Sheet1!$A$6:$A$72,0),MATCH(MID(CELL("filename",L45),FIND("]",CELL("filename",L45))+1,255) &amp; CE$1,[1]Sheet1!$C$1:$CY$1 &amp; [1]Sheet1!$C$3:$CY$3,0))</f>
        <v>83083000000</v>
      </c>
      <c r="CF46" s="31">
        <f t="shared" ca="1" si="15"/>
        <v>80502000000</v>
      </c>
      <c r="CG46" s="55" cm="1">
        <f t="array" aca="1" ref="CG46" ca="1">INDEX([1]Sheet1!$C$6:$CY$72,MATCH($A46,[1]Sheet1!$A$6:$A$72,0),MATCH(MID(CELL("filename",N45),FIND("]",CELL("filename",N45))+1,255) &amp; CG$1,[1]Sheet1!$C$1:$CY$1 &amp; [1]Sheet1!$C$3:$CY$3,0))</f>
        <v>36835000000</v>
      </c>
      <c r="CH46" s="55" cm="1">
        <f t="array" aca="1" ref="CH46" ca="1">INDEX([1]Sheet1!$C$6:$CY$72,MATCH($A46,[1]Sheet1!$A$6:$A$72,0),MATCH(MID(CELL("filename",O45),FIND("]",CELL("filename",O45))+1,255) &amp; CH$1,[1]Sheet1!$C$1:$CY$1 &amp; [1]Sheet1!$C$3:$CY$3,0))</f>
        <v>5777000000</v>
      </c>
      <c r="CI46" s="55" cm="1">
        <f t="array" aca="1" ref="CI46" ca="1">INDEX([1]Sheet1!$C$6:$CY$72,MATCH($A46,[1]Sheet1!$A$6:$A$72,0),MATCH(MID(CELL("filename",CI33),FIND("]",CELL("filename",CI33))+1,255) &amp; CI$1,[1]Sheet1!$C$1:$CY$1 &amp; [1]Sheet1!$C$3:$CY$3,0))</f>
        <v>2256000000</v>
      </c>
      <c r="CJ46" s="55" cm="1">
        <f t="array" aca="1" ref="CJ46" ca="1">INDEX([1]Sheet1!$C$6:$CY$72,MATCH($A46,[1]Sheet1!$A$6:$A$72,0),MATCH(MID(CELL("filename",R45),FIND("]",CELL("filename",R45))+1,255) &amp; CJ$1,[1]Sheet1!$C$1:$CY$1 &amp; [1]Sheet1!$C$3:$CY$3,0))</f>
        <v>26460000000</v>
      </c>
      <c r="CK46" s="55" cm="1">
        <f t="array" aca="1" ref="CK46" ca="1">INDEX([1]Sheet1!$C$6:$CY$72,MATCH($A46,[1]Sheet1!$A$6:$A$72,0),MATCH(MID(CELL("filename",S45),FIND("]",CELL("filename",S45))+1,255) &amp; CK$1,[1]Sheet1!$C$1:$CY$1 &amp; [1]Sheet1!$C$3:$CY$3,0))</f>
        <v>2581000000</v>
      </c>
      <c r="CL46" s="31">
        <f t="shared" ca="1" si="19"/>
        <v>9174000000</v>
      </c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31">
        <f t="shared" ca="1" si="26"/>
        <v>69531954362</v>
      </c>
      <c r="DL46" s="56" cm="1">
        <f t="array" aca="1" ref="DL46" ca="1">INDEX([1]Sheet1!$C$6:$CY$72,MATCH($A46,[1]Sheet1!$A$6:$A$72,0),MATCH(MID(CELL("filename",AT45),FIND("]",CELL("filename",AT45))+1,255) &amp; DL$1,[1]Sheet1!$C$1:$CY$1 &amp; [1]Sheet1!$C$3:$CY$3,0))</f>
        <v>40.224200000000003</v>
      </c>
      <c r="DM46" s="62" cm="1">
        <f t="array" aca="1" ref="DM46" ca="1">INDEX([5]DATA!$C$18:$T$51,MATCH($A46,[5]DATA!$B$18:$B$51,0),MATCH(MID(CELL("filename",AU13),FIND("]",CELL("filename",AU13))+1,255) &amp; DM$1,[5]DATA!$C$15:$T$15&amp;[5]DATA!$C$16:$T$16,0)) * 10^6</f>
        <v>7299000000</v>
      </c>
      <c r="DN46" s="62" cm="1">
        <f t="array" aca="1" ref="DN46" ca="1">INDEX([5]DATA!$C$18:$T$51,MATCH($A46,[5]DATA!$B$18:$B$51,0),MATCH(MID(CELL("filename",AV13),FIND("]",CELL("filename",AV13))+1,255) &amp; DN$1,[5]DATA!$C$15:$T$15&amp;[5]DATA!$C$16:$T$16,0)) * 10^6</f>
        <v>62233000000</v>
      </c>
      <c r="DO46" s="12"/>
      <c r="DP46" s="12"/>
      <c r="DQ46" s="56">
        <v>1.2555989999999999</v>
      </c>
      <c r="DR46" s="56" cm="1">
        <f t="array" aca="1" ref="DR46" ca="1">INDEX([1]Sheet1!$C$6:$CY$72,MATCH($A46,[1]Sheet1!$A$6:$A$72,0),MATCH(MID(CELL("filename",AZ45),FIND("]",CELL("filename",AZ45))+1,255) &amp; DR$1,[1]Sheet1!$C$1:$CY$1 &amp; [1]Sheet1!$C$3:$CY$3,0))</f>
        <v>7030000000</v>
      </c>
      <c r="DS46" s="56" cm="1">
        <f t="array" aca="1" ref="DS46" ca="1">INDEX([1]Sheet1!$C$6:$CY$72,MATCH($A46,[1]Sheet1!$A$6:$A$72,0),MATCH(MID(CELL("filename",BA45),FIND("]",CELL("filename",BA45))+1,255) &amp; DS$1,[1]Sheet1!$C$1:$CY$1 &amp; [1]Sheet1!$C$3:$CY$3,0))</f>
        <v>3.7191809999999998</v>
      </c>
      <c r="DT46" s="62" cm="1">
        <f t="array" aca="1" ref="DT46" ca="1">INDEX([5]DATA!$C$18:$T$51,MATCH($A46,[5]DATA!$B$18:$B$51,0),MATCH(MID(CELL("filename",BB13),FIND("]",CELL("filename",BB13))+1,255) &amp; DT$1,[5]DATA!$C$15:$T$15&amp;[5]DATA!$C$16:$T$16,0)) * 10^6</f>
        <v>15180000000</v>
      </c>
      <c r="DU46" s="56" cm="1">
        <f t="array" aca="1" ref="DU46" ca="1">INDEX([1]Sheet1!$C$6:$CY$72,MATCH($A46,[1]Sheet1!$A$6:$A$72,0),MATCH(MID(CELL("filename",BC45),FIND("]",CELL("filename",BC45))+1,255) &amp; DU$1,[1]Sheet1!$C$1:$CY$1 &amp; [1]Sheet1!$C$3:$CY$3,0))</f>
        <v>3.08</v>
      </c>
      <c r="DV46" s="59">
        <v>0.5</v>
      </c>
      <c r="DW46" s="60">
        <f>Euro_Area_Data!V43*10^9</f>
        <v>10857529388473.637</v>
      </c>
      <c r="DX46" s="59">
        <v>1</v>
      </c>
      <c r="DY46" s="59">
        <v>0.5</v>
      </c>
      <c r="DZ46" s="56" cm="1">
        <f t="array" aca="1" ref="DZ46" ca="1">INDEX([1]Sheet1!$C$6:$CY$72,MATCH($A46,[1]Sheet1!$A$6:$A$72,0),MATCH(MID(CELL("filename",BH45),FIND("]",CELL("filename",BH45))+1,255) &amp; DZ$1,[1]Sheet1!$C$1:$CY$1 &amp; [1]Sheet1!$C$3:$CY$3,0))</f>
        <v>3.78</v>
      </c>
      <c r="EA46" s="59">
        <v>2</v>
      </c>
      <c r="EB46" s="54">
        <f>(SUMPRODUCT(Euro_Area_Data!B43:U43,Euro_Area_Data!Y43:AR43)-Euro_Area_Data!I43*Euro_Area_Data!AF43)/(SUM(Euro_Area_Data!B43:U43)-Euro_Area_Data!I43)</f>
        <v>0.82820548671936478</v>
      </c>
      <c r="EC46" s="14">
        <f t="shared" si="27"/>
        <v>2.0491880801133719</v>
      </c>
      <c r="ED46" s="54">
        <f>(SUMPRODUCT(Euro_Area_Data!B43:U43,Euro_Area_Data!AV43:BO43)-Euro_Area_Data!I43*Euro_Area_Data!BC43)/(SUM(Euro_Area_Data!B43:U43)-Euro_Area_Data!I43)</f>
        <v>1.5976695022626131</v>
      </c>
      <c r="EE46" s="17">
        <v>-5</v>
      </c>
      <c r="EF46" s="12"/>
      <c r="EG46" s="12"/>
      <c r="EH46" s="43">
        <v>0.75</v>
      </c>
      <c r="EI46" s="43">
        <v>0.05</v>
      </c>
      <c r="EJ46" s="43">
        <v>60</v>
      </c>
      <c r="EK46" s="54">
        <f t="shared" si="7"/>
        <v>0.92018024952092192</v>
      </c>
      <c r="EL46" s="12"/>
      <c r="EM46" s="12"/>
      <c r="EN46" s="54">
        <v>0.77865037626321398</v>
      </c>
    </row>
    <row r="47" spans="1:144" x14ac:dyDescent="0.3">
      <c r="A47" s="49">
        <v>2007</v>
      </c>
      <c r="B47" s="60">
        <v>223429727109.67252</v>
      </c>
      <c r="C47" s="12"/>
      <c r="D47" s="12"/>
      <c r="E47" s="12"/>
      <c r="F47" s="12"/>
      <c r="G47" s="12"/>
      <c r="H47" s="54">
        <v>6.5584412337443096E-2</v>
      </c>
      <c r="I47" s="60">
        <v>3982692.4999999902</v>
      </c>
      <c r="J47" s="12"/>
      <c r="K47" s="31">
        <f t="shared" si="4"/>
        <v>3982692.4999999902</v>
      </c>
      <c r="L47" s="54">
        <v>68.006621742851621</v>
      </c>
      <c r="M47" s="12"/>
      <c r="N47" s="12"/>
      <c r="O47" s="54">
        <v>67.770176341511501</v>
      </c>
      <c r="P47" s="28"/>
      <c r="Q47" s="19"/>
      <c r="R47" s="54">
        <v>7</v>
      </c>
      <c r="S47" s="12"/>
      <c r="T47" s="12"/>
      <c r="U47" s="54">
        <v>6.9716570000000004</v>
      </c>
      <c r="V47" s="54">
        <v>6.9716570000000004</v>
      </c>
      <c r="W47" s="54"/>
      <c r="X47" s="54"/>
      <c r="Y47" s="54"/>
      <c r="Z47" s="54">
        <v>1658.0253285164099</v>
      </c>
      <c r="AA47" s="12"/>
      <c r="AB47" s="12"/>
      <c r="AC47" s="54">
        <v>1655.1653971976971</v>
      </c>
      <c r="AD47" s="60">
        <v>636645189486.771</v>
      </c>
      <c r="AE47" s="61" cm="1">
        <f t="array" aca="1" ref="AE47" ca="1">INDEX('[3]Sheet 1'!$B$12:$M$61,MATCH($A47,'[3]Sheet 1'!$A$12:$A$61,0),MATCH(MID(CELL("filename",A46),FIND("]",CELL("filename",A46))+1,255)&amp;AE$1,'[3]Sheet 1'!$B$9:$M$9&amp;'[3]Sheet 1'!$B$8:$M$8,0))*10^6</f>
        <v>553535000000</v>
      </c>
      <c r="AF47" s="61" cm="1">
        <f t="array" aca="1" ref="AF47" ca="1">INDEX('[3]Sheet 1'!$B$12:$M$61,MATCH($A47,'[3]Sheet 1'!$A$12:$A$61,0),MATCH(MID(CELL("filename",B46),FIND("]",CELL("filename",B46))+1,255)&amp;AF$1,'[3]Sheet 1'!$B$9:$M$9&amp;'[3]Sheet 1'!$B$8:$M$8,0))*10^6</f>
        <v>96622000000</v>
      </c>
      <c r="AG47" s="19">
        <f t="shared" ca="1" si="20"/>
        <v>0.17455445455120272</v>
      </c>
      <c r="AH47" s="31">
        <f t="shared" ca="1" si="21"/>
        <v>111129253793.51041</v>
      </c>
      <c r="AI47" s="31">
        <f t="shared" ca="1" si="5"/>
        <v>8146507058.4176769</v>
      </c>
      <c r="AJ47" s="55">
        <v>5567000000</v>
      </c>
      <c r="AK47" s="31">
        <f t="shared" si="6"/>
        <v>6957901932.220192</v>
      </c>
      <c r="AL47" s="19">
        <f t="shared" ca="1" si="16"/>
        <v>6.2610894023896621E-2</v>
      </c>
      <c r="AM47" s="19">
        <f t="shared" ca="1" si="0"/>
        <v>5.9148516417121183E-2</v>
      </c>
      <c r="AN47" s="31">
        <f t="shared" ca="1" si="17"/>
        <v>525515935693.26062</v>
      </c>
      <c r="AO47" s="55">
        <v>38745000000</v>
      </c>
      <c r="AP47" s="31">
        <f t="shared" si="1"/>
        <v>48425347649.339195</v>
      </c>
      <c r="AQ47" s="55">
        <v>32464000000</v>
      </c>
      <c r="AR47" s="31">
        <f t="shared" si="2"/>
        <v>33617152554.50449</v>
      </c>
      <c r="AS47" s="19">
        <f t="shared" ca="1" si="18"/>
        <v>6.3969806187050712E-2</v>
      </c>
      <c r="AT47" s="19">
        <f t="shared" si="13"/>
        <v>21.673636841336325</v>
      </c>
      <c r="AU47" s="12"/>
      <c r="AV47" s="12"/>
      <c r="AW47" s="12"/>
      <c r="AX47" s="12"/>
      <c r="AY47" s="12"/>
      <c r="AZ47" s="12"/>
      <c r="BA47" s="12"/>
      <c r="BB47" s="60">
        <v>233795253734.358</v>
      </c>
      <c r="BC47" s="60">
        <v>187059000000</v>
      </c>
      <c r="BD47" s="19">
        <f t="shared" si="28"/>
        <v>4.6392782011488887</v>
      </c>
      <c r="BE47" s="12"/>
      <c r="BF47" s="12"/>
      <c r="BG47" s="12"/>
      <c r="BH47" s="12"/>
      <c r="BI47" s="12"/>
      <c r="BJ47" s="12"/>
      <c r="BK47" s="12"/>
      <c r="BL47" s="12"/>
      <c r="BM47" s="12"/>
      <c r="BN47" s="31">
        <f t="shared" ca="1" si="22"/>
        <v>12212000000</v>
      </c>
      <c r="BO47" s="56" cm="1">
        <f t="array" aca="1" ref="BO47" ca="1">INDEX([1]Sheet1!$C$6:$CY$72,MATCH($A47,[1]Sheet1!$A$6:$A$72,0),MATCH(MID(CELL("filename",A46),FIND("]",CELL("filename",A46))+1,255) &amp; BO$1,[1]Sheet1!$C$1:$CY$1 &amp; [1]Sheet1!$C$3:$CY$3,0))</f>
        <v>6.5284219999999999</v>
      </c>
      <c r="BP47" s="55" cm="1">
        <f t="array" aca="1" ref="BP47" ca="1">INDEX([1]Sheet1!$C$6:$CY$72,MATCH($A47,[1]Sheet1!$A$6:$A$72,0),MATCH(MID(CELL("filename",B46),FIND("]",CELL("filename",B46))+1,255) &amp; BP$1,[1]Sheet1!$C$1:$CY$1 &amp; [1]Sheet1!$C$3:$CY$3,0))</f>
        <v>96675000000</v>
      </c>
      <c r="BQ47" s="55" cm="1">
        <f t="array" aca="1" ref="BQ47" ca="1">INDEX([1]Sheet1!$C$6:$CY$72,MATCH($A47,[1]Sheet1!$A$6:$A$72,0),MATCH(MID(CELL("filename",C46),FIND("]",CELL("filename",C46))+1,255) &amp; BQ$1,[1]Sheet1!$C$1:$CY$1 &amp; [1]Sheet1!$C$3:$CY$3,0))</f>
        <v>31779000000</v>
      </c>
      <c r="BR47" s="62" cm="1">
        <f t="array" aca="1" ref="BR47" ca="1">INDEX([6]Annual!$C$5:$T$30,MATCH($A47,[6]Annual!$B$5:$B$30,0),MATCH(MID(CELL("filename",$F$2),FIND("]",CELL("filename",$F$2))+1,255) &amp; BR$1,[6]Annual!$C$3:$T$3 &amp; [6]Annual!$C$4:$T$4,0))</f>
        <v>24456000000</v>
      </c>
      <c r="BS47" s="62" cm="1">
        <f t="array" aca="1" ref="BS47" ca="1">INDEX([6]Annual!$C$5:$T$30,MATCH($A47,[6]Annual!$B$5:$B$30,0),MATCH(MID(CELL("filename",$F$2),FIND("]",CELL("filename",$F$2))+1,255) &amp; BS$1,[6]Annual!$C$3:$T$3 &amp; [6]Annual!$C$4:$T$4,0))</f>
        <v>6359000000</v>
      </c>
      <c r="BT47" s="62" cm="1">
        <f t="array" aca="1" ref="BT47" ca="1">INDEX([6]Annual!$C$5:$T$30,MATCH($A47,[6]Annual!$B$5:$B$30,0),MATCH(MID(CELL("filename",$F$2),FIND("]",CELL("filename",$F$2))+1,255) &amp; BT$1,[6]Annual!$C$3:$T$3 &amp; [6]Annual!$C$4:$T$4,0))</f>
        <v>937000000</v>
      </c>
      <c r="BU47" s="63">
        <f t="shared" ca="1" si="29"/>
        <v>24476795918.367348</v>
      </c>
      <c r="BV47" s="63">
        <f t="shared" ca="1" si="30"/>
        <v>7302204081.6326523</v>
      </c>
      <c r="BW47" s="55" cm="1">
        <f t="array" aca="1" ref="BW47" ca="1">INDEX([1]Sheet1!$C$6:$CY$72,MATCH($A47,[1]Sheet1!$A$6:$A$72,0),MATCH(MID(CELL("filename",F46),FIND("]",CELL("filename",F46))+1,255) &amp; BW$1,[1]Sheet1!$C$1:$CY$1 &amp; [1]Sheet1!$C$3:$CY$3,0))</f>
        <v>23625000000</v>
      </c>
      <c r="BX47" s="55" cm="1">
        <f t="array" aca="1" ref="BX47" ca="1">INDEX([1]Sheet1!$C$6:$CY$72,MATCH($A47,[1]Sheet1!$A$6:$A$72,0),MATCH(MID(CELL("filename",G46),FIND("]",CELL("filename",G46))+1,255) &amp; BX$1,[1]Sheet1!$C$1:$CY$1 &amp; [1]Sheet1!$C$3:$CY$3,0))</f>
        <v>21612000000</v>
      </c>
      <c r="BY47" s="62" cm="1">
        <f t="array" aca="1" ref="BY47" ca="1">INDEX([4]DATA!$C$18:$N$51,MATCH($A47,[4]DATA!$B$18:$B$51,0),MATCH(MID(CELL("filename",F14),FIND("]",CELL("filename",F14))+1,255) &amp; BY$1,[4]DATA!$C$15:$N$15&amp;[4]DATA!$C$16:$N$16,0)) * 10^6</f>
        <v>5854000000</v>
      </c>
      <c r="BZ47" s="62" cm="1">
        <f t="array" aca="1" ref="BZ47" ca="1">INDEX([4]DATA!$C$18:$N$51,MATCH($A47,[4]DATA!$B$18:$B$51,0),MATCH(MID(CELL("filename",G14),FIND("]",CELL("filename",G14))+1,255) &amp; BZ$1,[4]DATA!$C$15:$N$15&amp;[4]DATA!$C$16:$N$16,0)) * 10^6</f>
        <v>15758000000</v>
      </c>
      <c r="CA47" s="63">
        <f t="shared" ca="1" si="23"/>
        <v>5854000000</v>
      </c>
      <c r="CB47" s="63">
        <f t="shared" ca="1" si="24"/>
        <v>15758000000</v>
      </c>
      <c r="CC47" s="55" cm="1">
        <f t="array" aca="1" ref="CC47" ca="1">INDEX([1]Sheet1!$C$6:$CY$72,MATCH($A47,[1]Sheet1!$A$6:$A$72,0),MATCH(MID(CELL("filename",J46),FIND("]",CELL("filename",J46))+1,255) &amp; CC$1,[1]Sheet1!$C$1:$CY$1 &amp; [1]Sheet1!$C$3:$CY$3,0))</f>
        <v>0</v>
      </c>
      <c r="CD47" s="31">
        <f t="shared" ca="1" si="25"/>
        <v>19659000000</v>
      </c>
      <c r="CE47" s="55" cm="1">
        <f t="array" aca="1" ref="CE47" ca="1">INDEX([1]Sheet1!$C$6:$CY$72,MATCH($A47,[1]Sheet1!$A$6:$A$72,0),MATCH(MID(CELL("filename",L46),FIND("]",CELL("filename",L46))+1,255) &amp; CE$1,[1]Sheet1!$C$1:$CY$1 &amp; [1]Sheet1!$C$3:$CY$3,0))</f>
        <v>87113000000</v>
      </c>
      <c r="CF47" s="31">
        <f t="shared" ca="1" si="15"/>
        <v>84463000000</v>
      </c>
      <c r="CG47" s="55" cm="1">
        <f t="array" aca="1" ref="CG47" ca="1">INDEX([1]Sheet1!$C$6:$CY$72,MATCH($A47,[1]Sheet1!$A$6:$A$72,0),MATCH(MID(CELL("filename",N46),FIND("]",CELL("filename",N46))+1,255) &amp; CG$1,[1]Sheet1!$C$1:$CY$1 &amp; [1]Sheet1!$C$3:$CY$3,0))</f>
        <v>38843000000</v>
      </c>
      <c r="CH47" s="55" cm="1">
        <f t="array" aca="1" ref="CH47" ca="1">INDEX([1]Sheet1!$C$6:$CY$72,MATCH($A47,[1]Sheet1!$A$6:$A$72,0),MATCH(MID(CELL("filename",O46),FIND("]",CELL("filename",O46))+1,255) &amp; CH$1,[1]Sheet1!$C$1:$CY$1 &amp; [1]Sheet1!$C$3:$CY$3,0))</f>
        <v>6518000000</v>
      </c>
      <c r="CI47" s="55" cm="1">
        <f t="array" aca="1" ref="CI47" ca="1">INDEX([1]Sheet1!$C$6:$CY$72,MATCH($A47,[1]Sheet1!$A$6:$A$72,0),MATCH(MID(CELL("filename",CI34),FIND("]",CELL("filename",CI34))+1,255) &amp; CI$1,[1]Sheet1!$C$1:$CY$1 &amp; [1]Sheet1!$C$3:$CY$3,0))</f>
        <v>2319000000</v>
      </c>
      <c r="CJ47" s="55" cm="1">
        <f t="array" aca="1" ref="CJ47" ca="1">INDEX([1]Sheet1!$C$6:$CY$72,MATCH($A47,[1]Sheet1!$A$6:$A$72,0),MATCH(MID(CELL("filename",R46),FIND("]",CELL("filename",R46))+1,255) &amp; CJ$1,[1]Sheet1!$C$1:$CY$1 &amp; [1]Sheet1!$C$3:$CY$3,0))</f>
        <v>27080000000</v>
      </c>
      <c r="CK47" s="55" cm="1">
        <f t="array" aca="1" ref="CK47" ca="1">INDEX([1]Sheet1!$C$6:$CY$72,MATCH($A47,[1]Sheet1!$A$6:$A$72,0),MATCH(MID(CELL("filename",S46),FIND("]",CELL("filename",S46))+1,255) &amp; CK$1,[1]Sheet1!$C$1:$CY$1 &amp; [1]Sheet1!$C$3:$CY$3,0))</f>
        <v>2650000000</v>
      </c>
      <c r="CL47" s="31">
        <f t="shared" ca="1" si="19"/>
        <v>9703000000</v>
      </c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31">
        <f t="shared" ca="1" si="26"/>
        <v>67339930587</v>
      </c>
      <c r="DL47" s="56" cm="1">
        <f t="array" aca="1" ref="DL47" ca="1">INDEX([1]Sheet1!$C$6:$CY$72,MATCH($A47,[1]Sheet1!$A$6:$A$72,0),MATCH(MID(CELL("filename",AT46),FIND("]",CELL("filename",AT46))+1,255) &amp; DL$1,[1]Sheet1!$C$1:$CY$1 &amp; [1]Sheet1!$C$3:$CY$3,0))</f>
        <v>35.999299999999998</v>
      </c>
      <c r="DM47" s="62" cm="1">
        <f t="array" aca="1" ref="DM47" ca="1">INDEX([5]DATA!$C$18:$T$51,MATCH($A47,[5]DATA!$B$18:$B$51,0),MATCH(MID(CELL("filename",AU14),FIND("]",CELL("filename",AU14))+1,255) &amp; DM$1,[5]DATA!$C$15:$T$15&amp;[5]DATA!$C$16:$T$16,0)) * 10^6</f>
        <v>7739000000</v>
      </c>
      <c r="DN47" s="62" cm="1">
        <f t="array" aca="1" ref="DN47" ca="1">INDEX([5]DATA!$C$18:$T$51,MATCH($A47,[5]DATA!$B$18:$B$51,0),MATCH(MID(CELL("filename",AV14),FIND("]",CELL("filename",AV14))+1,255) &amp; DN$1,[5]DATA!$C$15:$T$15&amp;[5]DATA!$C$16:$T$16,0)) * 10^6</f>
        <v>59601000000</v>
      </c>
      <c r="DO47" s="12"/>
      <c r="DP47" s="12"/>
      <c r="DQ47" s="56">
        <v>1.3704780000000001</v>
      </c>
      <c r="DR47" s="56" cm="1">
        <f t="array" aca="1" ref="DR47" ca="1">INDEX([1]Sheet1!$C$6:$CY$72,MATCH($A47,[1]Sheet1!$A$6:$A$72,0),MATCH(MID(CELL("filename",AZ46),FIND("]",CELL("filename",AZ46))+1,255) &amp; DR$1,[1]Sheet1!$C$1:$CY$1 &amp; [1]Sheet1!$C$3:$CY$3,0))</f>
        <v>7370000000</v>
      </c>
      <c r="DS47" s="56" cm="1">
        <f t="array" aca="1" ref="DS47" ca="1">INDEX([1]Sheet1!$C$6:$CY$72,MATCH($A47,[1]Sheet1!$A$6:$A$72,0),MATCH(MID(CELL("filename",BA46),FIND("]",CELL("filename",BA46))+1,255) &amp; DS$1,[1]Sheet1!$C$1:$CY$1 &amp; [1]Sheet1!$C$3:$CY$3,0))</f>
        <v>3.8111950000000001</v>
      </c>
      <c r="DT47" s="62" cm="1">
        <f t="array" aca="1" ref="DT47" ca="1">INDEX([5]DATA!$C$18:$T$51,MATCH($A47,[5]DATA!$B$18:$B$51,0),MATCH(MID(CELL("filename",BB14),FIND("]",CELL("filename",BB14))+1,255) &amp; DT$1,[5]DATA!$C$15:$T$15&amp;[5]DATA!$C$16:$T$16,0)) * 10^6</f>
        <v>14276000000</v>
      </c>
      <c r="DU47" s="56" cm="1">
        <f t="array" aca="1" ref="DU47" ca="1">INDEX([1]Sheet1!$C$6:$CY$72,MATCH($A47,[1]Sheet1!$A$6:$A$72,0),MATCH(MID(CELL("filename",BC46),FIND("]",CELL("filename",BC46))+1,255) &amp; DU$1,[1]Sheet1!$C$1:$CY$1 &amp; [1]Sheet1!$C$3:$CY$3,0))</f>
        <v>4.28</v>
      </c>
      <c r="DV47" s="59">
        <v>0.5</v>
      </c>
      <c r="DW47" s="60">
        <f>Euro_Area_Data!V44*10^9</f>
        <v>11185188387984.602</v>
      </c>
      <c r="DX47" s="59">
        <v>1</v>
      </c>
      <c r="DY47" s="59">
        <v>0.5</v>
      </c>
      <c r="DZ47" s="56" cm="1">
        <f t="array" aca="1" ref="DZ47" ca="1">INDEX([1]Sheet1!$C$6:$CY$72,MATCH($A47,[1]Sheet1!$A$6:$A$72,0),MATCH(MID(CELL("filename",BH46),FIND("]",CELL("filename",BH46))+1,255) &amp; DZ$1,[1]Sheet1!$C$1:$CY$1 &amp; [1]Sheet1!$C$3:$CY$3,0))</f>
        <v>4.29</v>
      </c>
      <c r="EA47" s="59">
        <v>2</v>
      </c>
      <c r="EB47" s="54">
        <f>(SUMPRODUCT(Euro_Area_Data!B44:U44,Euro_Area_Data!Y44:AR44)-Euro_Area_Data!I44*Euro_Area_Data!AF44)/(SUM(Euro_Area_Data!B44:U44)-Euro_Area_Data!I44)</f>
        <v>0.84861815503403881</v>
      </c>
      <c r="EC47" s="14">
        <f t="shared" si="27"/>
        <v>2.4646864385711091</v>
      </c>
      <c r="ED47" s="54">
        <f>(SUMPRODUCT(Euro_Area_Data!B44:U44,Euro_Area_Data!AV44:BO44)-Euro_Area_Data!I44*Euro_Area_Data!BC44)/(SUM(Euro_Area_Data!B44:U44)-Euro_Area_Data!I44)</f>
        <v>2.7096186560334377</v>
      </c>
      <c r="EE47" s="17">
        <v>-5</v>
      </c>
      <c r="EF47" s="12"/>
      <c r="EG47" s="12"/>
      <c r="EH47" s="43">
        <v>0.75</v>
      </c>
      <c r="EI47" s="43">
        <v>0.05</v>
      </c>
      <c r="EJ47" s="43">
        <v>60</v>
      </c>
      <c r="EK47" s="54">
        <f t="shared" si="7"/>
        <v>2.7543982304927326</v>
      </c>
      <c r="EL47" s="12"/>
      <c r="EM47" s="12"/>
      <c r="EN47" s="54">
        <v>0.80009750844873295</v>
      </c>
    </row>
    <row r="48" spans="1:144" x14ac:dyDescent="0.3">
      <c r="A48" s="49">
        <v>2008</v>
      </c>
      <c r="B48" s="60">
        <v>226882664614.58279</v>
      </c>
      <c r="C48" s="12"/>
      <c r="D48" s="12"/>
      <c r="E48" s="12"/>
      <c r="F48" s="12"/>
      <c r="G48" s="12"/>
      <c r="H48" s="54">
        <v>1.357054851643749E-2</v>
      </c>
      <c r="I48" s="60">
        <v>4004616.9999999902</v>
      </c>
      <c r="J48" s="12"/>
      <c r="K48" s="31">
        <f t="shared" si="4"/>
        <v>4004616.9999999902</v>
      </c>
      <c r="L48" s="54">
        <v>68.773559295653754</v>
      </c>
      <c r="M48" s="12"/>
      <c r="N48" s="12"/>
      <c r="O48" s="54">
        <v>67.912944488675436</v>
      </c>
      <c r="P48" s="28"/>
      <c r="Q48" s="19"/>
      <c r="R48" s="54">
        <v>6.5</v>
      </c>
      <c r="S48" s="12"/>
      <c r="T48" s="12"/>
      <c r="U48" s="54">
        <v>7.0029579999999996</v>
      </c>
      <c r="V48" s="54">
        <v>7.0029579999999996</v>
      </c>
      <c r="W48" s="54"/>
      <c r="X48" s="54"/>
      <c r="Y48" s="54"/>
      <c r="Z48" s="54">
        <v>1653.79985243291</v>
      </c>
      <c r="AA48" s="12"/>
      <c r="AB48" s="12"/>
      <c r="AC48" s="54">
        <v>1648.3130313379299</v>
      </c>
      <c r="AD48" s="60">
        <v>651826528907.83496</v>
      </c>
      <c r="AE48" s="61" cm="1">
        <f t="array" aca="1" ref="AE48" ca="1">INDEX('[3]Sheet 1'!$B$12:$M$61,MATCH($A48,'[3]Sheet 1'!$A$12:$A$61,0),MATCH(MID(CELL("filename",A47),FIND("]",CELL("filename",A47))+1,255)&amp;AE$1,'[3]Sheet 1'!$B$9:$M$9&amp;'[3]Sheet 1'!$B$8:$M$8,0))*10^6</f>
        <v>594698000000</v>
      </c>
      <c r="AF48" s="61" cm="1">
        <f t="array" aca="1" ref="AF48" ca="1">INDEX('[3]Sheet 1'!$B$12:$M$61,MATCH($A48,'[3]Sheet 1'!$A$12:$A$61,0),MATCH(MID(CELL("filename",B47),FIND("]",CELL("filename",B47))+1,255)&amp;AF$1,'[3]Sheet 1'!$B$9:$M$9&amp;'[3]Sheet 1'!$B$8:$M$8,0))*10^6</f>
        <v>103700000000</v>
      </c>
      <c r="AG48" s="19">
        <f t="shared" ca="1" si="20"/>
        <v>0.17437422019243382</v>
      </c>
      <c r="AH48" s="31">
        <f t="shared" ca="1" si="21"/>
        <v>113661742679.04463</v>
      </c>
      <c r="AI48" s="31">
        <f t="shared" ca="1" si="5"/>
        <v>8448556749.5612669</v>
      </c>
      <c r="AJ48" s="55">
        <v>5956000000</v>
      </c>
      <c r="AK48" s="31">
        <f t="shared" si="6"/>
        <v>7224638047.4353056</v>
      </c>
      <c r="AL48" s="19">
        <f t="shared" ca="1" si="16"/>
        <v>6.3562619023324926E-2</v>
      </c>
      <c r="AM48" s="19">
        <f t="shared" ca="1" si="0"/>
        <v>5.9148516417121183E-2</v>
      </c>
      <c r="AN48" s="31">
        <f t="shared" ca="1" si="17"/>
        <v>538164786228.79034</v>
      </c>
      <c r="AO48" s="55">
        <v>40618000000</v>
      </c>
      <c r="AP48" s="31">
        <f t="shared" si="1"/>
        <v>49269702520.269852</v>
      </c>
      <c r="AQ48" s="55">
        <v>34829000000</v>
      </c>
      <c r="AR48" s="31">
        <f t="shared" si="2"/>
        <v>35022997707.118805</v>
      </c>
      <c r="AS48" s="19">
        <f t="shared" ca="1" si="18"/>
        <v>6.5078575565197708E-2</v>
      </c>
      <c r="AT48" s="19">
        <f t="shared" si="13"/>
        <v>21.71593964834943</v>
      </c>
      <c r="AU48" s="12"/>
      <c r="AV48" s="12"/>
      <c r="AW48" s="12"/>
      <c r="AX48" s="12"/>
      <c r="AY48" s="12"/>
      <c r="AZ48" s="12"/>
      <c r="BA48" s="12"/>
      <c r="BB48" s="60">
        <v>235629216693.82898</v>
      </c>
      <c r="BC48" s="60">
        <v>194253000000</v>
      </c>
      <c r="BD48" s="19">
        <f t="shared" si="28"/>
        <v>3.8550993281502586</v>
      </c>
      <c r="BE48" s="12"/>
      <c r="BF48" s="12"/>
      <c r="BG48" s="12"/>
      <c r="BH48" s="12"/>
      <c r="BI48" s="12"/>
      <c r="BJ48" s="12"/>
      <c r="BK48" s="12"/>
      <c r="BL48" s="12"/>
      <c r="BM48" s="12"/>
      <c r="BN48" s="31">
        <f t="shared" ca="1" si="22"/>
        <v>10832000000</v>
      </c>
      <c r="BO48" s="56" cm="1">
        <f t="array" aca="1" ref="BO48" ca="1">INDEX([1]Sheet1!$C$6:$CY$72,MATCH($A48,[1]Sheet1!$A$6:$A$72,0),MATCH(MID(CELL("filename",A47),FIND("]",CELL("filename",A47))+1,255) &amp; BO$1,[1]Sheet1!$C$1:$CY$1 &amp; [1]Sheet1!$C$3:$CY$3,0))</f>
        <v>5.5762330000000002</v>
      </c>
      <c r="BP48" s="55" cm="1">
        <f t="array" aca="1" ref="BP48" ca="1">INDEX([1]Sheet1!$C$6:$CY$72,MATCH($A48,[1]Sheet1!$A$6:$A$72,0),MATCH(MID(CELL("filename",B47),FIND("]",CELL("filename",B47))+1,255) &amp; BP$1,[1]Sheet1!$C$1:$CY$1 &amp; [1]Sheet1!$C$3:$CY$3,0))</f>
        <v>101120000000</v>
      </c>
      <c r="BQ48" s="55" cm="1">
        <f t="array" aca="1" ref="BQ48" ca="1">INDEX([1]Sheet1!$C$6:$CY$72,MATCH($A48,[1]Sheet1!$A$6:$A$72,0),MATCH(MID(CELL("filename",C47),FIND("]",CELL("filename",C47))+1,255) &amp; BQ$1,[1]Sheet1!$C$1:$CY$1 &amp; [1]Sheet1!$C$3:$CY$3,0))</f>
        <v>32570000000</v>
      </c>
      <c r="BR48" s="62" cm="1">
        <f t="array" aca="1" ref="BR48" ca="1">INDEX([6]Annual!$C$5:$T$30,MATCH($A48,[6]Annual!$B$5:$B$30,0),MATCH(MID(CELL("filename",$F$2),FIND("]",CELL("filename",$F$2))+1,255) &amp; BR$1,[6]Annual!$C$3:$T$3 &amp; [6]Annual!$C$4:$T$4,0))</f>
        <v>25645000000</v>
      </c>
      <c r="BS48" s="62" cm="1">
        <f t="array" aca="1" ref="BS48" ca="1">INDEX([6]Annual!$C$5:$T$30,MATCH($A48,[6]Annual!$B$5:$B$30,0),MATCH(MID(CELL("filename",$F$2),FIND("]",CELL("filename",$F$2))+1,255) &amp; BS$1,[6]Annual!$C$3:$T$3 &amp; [6]Annual!$C$4:$T$4,0))</f>
        <v>6457000000</v>
      </c>
      <c r="BT48" s="62" cm="1">
        <f t="array" aca="1" ref="BT48" ca="1">INDEX([6]Annual!$C$5:$T$30,MATCH($A48,[6]Annual!$B$5:$B$30,0),MATCH(MID(CELL("filename",$F$2),FIND("]",CELL("filename",$F$2))+1,255) &amp; BT$1,[6]Annual!$C$3:$T$3 &amp; [6]Annual!$C$4:$T$4,0))</f>
        <v>441000000</v>
      </c>
      <c r="BU48" s="63">
        <f t="shared" ca="1" si="29"/>
        <v>25666276925.91341</v>
      </c>
      <c r="BV48" s="63">
        <f t="shared" ca="1" si="30"/>
        <v>6903723074.0865898</v>
      </c>
      <c r="BW48" s="55" cm="1">
        <f t="array" aca="1" ref="BW48" ca="1">INDEX([1]Sheet1!$C$6:$CY$72,MATCH($A48,[1]Sheet1!$A$6:$A$72,0),MATCH(MID(CELL("filename",F47),FIND("]",CELL("filename",F47))+1,255) &amp; BW$1,[1]Sheet1!$C$1:$CY$1 &amp; [1]Sheet1!$C$3:$CY$3,0))</f>
        <v>24061000000</v>
      </c>
      <c r="BX48" s="55" cm="1">
        <f t="array" aca="1" ref="BX48" ca="1">INDEX([1]Sheet1!$C$6:$CY$72,MATCH($A48,[1]Sheet1!$A$6:$A$72,0),MATCH(MID(CELL("filename",G47),FIND("]",CELL("filename",G47))+1,255) &amp; BX$1,[1]Sheet1!$C$1:$CY$1 &amp; [1]Sheet1!$C$3:$CY$3,0))</f>
        <v>22559000000</v>
      </c>
      <c r="BY48" s="62" cm="1">
        <f t="array" aca="1" ref="BY48" ca="1">INDEX([4]DATA!$C$18:$N$51,MATCH($A48,[4]DATA!$B$18:$B$51,0),MATCH(MID(CELL("filename",F15),FIND("]",CELL("filename",F15))+1,255) &amp; BY$1,[4]DATA!$C$15:$N$15&amp;[4]DATA!$C$16:$N$16,0)) * 10^6</f>
        <v>5836000000</v>
      </c>
      <c r="BZ48" s="62" cm="1">
        <f t="array" aca="1" ref="BZ48" ca="1">INDEX([4]DATA!$C$18:$N$51,MATCH($A48,[4]DATA!$B$18:$B$51,0),MATCH(MID(CELL("filename",G15),FIND("]",CELL("filename",G15))+1,255) &amp; BZ$1,[4]DATA!$C$15:$N$15&amp;[4]DATA!$C$16:$N$16,0)) * 10^6</f>
        <v>16723000000</v>
      </c>
      <c r="CA48" s="63">
        <f t="shared" ca="1" si="23"/>
        <v>5836000000</v>
      </c>
      <c r="CB48" s="63">
        <f t="shared" ca="1" si="24"/>
        <v>16723000000</v>
      </c>
      <c r="CC48" s="55" cm="1">
        <f t="array" aca="1" ref="CC48" ca="1">INDEX([1]Sheet1!$C$6:$CY$72,MATCH($A48,[1]Sheet1!$A$6:$A$72,0),MATCH(MID(CELL("filename",J47),FIND("]",CELL("filename",J47))+1,255) &amp; CC$1,[1]Sheet1!$C$1:$CY$1 &amp; [1]Sheet1!$C$3:$CY$3,0))</f>
        <v>0</v>
      </c>
      <c r="CD48" s="31">
        <f t="shared" ca="1" si="25"/>
        <v>21930000000</v>
      </c>
      <c r="CE48" s="55" cm="1">
        <f t="array" aca="1" ref="CE48" ca="1">INDEX([1]Sheet1!$C$6:$CY$72,MATCH($A48,[1]Sheet1!$A$6:$A$72,0),MATCH(MID(CELL("filename",L47),FIND("]",CELL("filename",L47))+1,255) &amp; CE$1,[1]Sheet1!$C$1:$CY$1 &amp; [1]Sheet1!$C$3:$CY$3,0))</f>
        <v>93001000000</v>
      </c>
      <c r="CF48" s="31">
        <f t="shared" ca="1" si="15"/>
        <v>90288000000</v>
      </c>
      <c r="CG48" s="55" cm="1">
        <f t="array" aca="1" ref="CG48" ca="1">INDEX([1]Sheet1!$C$6:$CY$72,MATCH($A48,[1]Sheet1!$A$6:$A$72,0),MATCH(MID(CELL("filename",N47),FIND("]",CELL("filename",N47))+1,255) &amp; CG$1,[1]Sheet1!$C$1:$CY$1 &amp; [1]Sheet1!$C$3:$CY$3,0))</f>
        <v>41888000000</v>
      </c>
      <c r="CH48" s="55" cm="1">
        <f t="array" aca="1" ref="CH48" ca="1">INDEX([1]Sheet1!$C$6:$CY$72,MATCH($A48,[1]Sheet1!$A$6:$A$72,0),MATCH(MID(CELL("filename",O47),FIND("]",CELL("filename",O47))+1,255) &amp; CH$1,[1]Sheet1!$C$1:$CY$1 &amp; [1]Sheet1!$C$3:$CY$3,0))</f>
        <v>6965000000</v>
      </c>
      <c r="CI48" s="55" cm="1">
        <f t="array" aca="1" ref="CI48" ca="1">INDEX([1]Sheet1!$C$6:$CY$72,MATCH($A48,[1]Sheet1!$A$6:$A$72,0),MATCH(MID(CELL("filename",CI35),FIND("]",CELL("filename",CI35))+1,255) &amp; CI$1,[1]Sheet1!$C$1:$CY$1 &amp; [1]Sheet1!$C$3:$CY$3,0))</f>
        <v>2463000000</v>
      </c>
      <c r="CJ48" s="55" cm="1">
        <f t="array" aca="1" ref="CJ48" ca="1">INDEX([1]Sheet1!$C$6:$CY$72,MATCH($A48,[1]Sheet1!$A$6:$A$72,0),MATCH(MID(CELL("filename",R47),FIND("]",CELL("filename",R47))+1,255) &amp; CJ$1,[1]Sheet1!$C$1:$CY$1 &amp; [1]Sheet1!$C$3:$CY$3,0))</f>
        <v>28421000000</v>
      </c>
      <c r="CK48" s="55" cm="1">
        <f t="array" aca="1" ref="CK48" ca="1">INDEX([1]Sheet1!$C$6:$CY$72,MATCH($A48,[1]Sheet1!$A$6:$A$72,0),MATCH(MID(CELL("filename",S47),FIND("]",CELL("filename",S47))+1,255) &amp; CK$1,[1]Sheet1!$C$1:$CY$1 &amp; [1]Sheet1!$C$3:$CY$3,0))</f>
        <v>2713000000</v>
      </c>
      <c r="CL48" s="31">
        <f t="shared" ca="1" si="19"/>
        <v>10551000000</v>
      </c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31">
        <f t="shared" ca="1" si="26"/>
        <v>67434928950</v>
      </c>
      <c r="DL48" s="56" cm="1">
        <f t="array" aca="1" ref="DL48" ca="1">INDEX([1]Sheet1!$C$6:$CY$72,MATCH($A48,[1]Sheet1!$A$6:$A$72,0),MATCH(MID(CELL("filename",AT47),FIND("]",CELL("filename",AT47))+1,255) &amp; DL$1,[1]Sheet1!$C$1:$CY$1 &amp; [1]Sheet1!$C$3:$CY$3,0))</f>
        <v>34.715000000000003</v>
      </c>
      <c r="DM48" s="62" cm="1">
        <f t="array" aca="1" ref="DM48" ca="1">INDEX([5]DATA!$C$18:$T$51,MATCH($A48,[5]DATA!$B$18:$B$51,0),MATCH(MID(CELL("filename",AU15),FIND("]",CELL("filename",AU15))+1,255) &amp; DM$1,[5]DATA!$C$15:$T$15&amp;[5]DATA!$C$16:$T$16,0)) * 10^6</f>
        <v>8843000000</v>
      </c>
      <c r="DN48" s="62" cm="1">
        <f t="array" aca="1" ref="DN48" ca="1">INDEX([5]DATA!$C$18:$T$51,MATCH($A48,[5]DATA!$B$18:$B$51,0),MATCH(MID(CELL("filename",AV15),FIND("]",CELL("filename",AV15))+1,255) &amp; DN$1,[5]DATA!$C$15:$T$15&amp;[5]DATA!$C$16:$T$16,0)) * 10^6</f>
        <v>58592000000</v>
      </c>
      <c r="DO48" s="12"/>
      <c r="DP48" s="12"/>
      <c r="DQ48" s="56">
        <v>1.470755</v>
      </c>
      <c r="DR48" s="56" cm="1">
        <f t="array" aca="1" ref="DR48" ca="1">INDEX([1]Sheet1!$C$6:$CY$72,MATCH($A48,[1]Sheet1!$A$6:$A$72,0),MATCH(MID(CELL("filename",AZ47),FIND("]",CELL("filename",AZ47))+1,255) &amp; DR$1,[1]Sheet1!$C$1:$CY$1 &amp; [1]Sheet1!$C$3:$CY$3,0))</f>
        <v>8210000000.000001</v>
      </c>
      <c r="DS48" s="56" cm="1">
        <f t="array" aca="1" ref="DS48" ca="1">INDEX([1]Sheet1!$C$6:$CY$72,MATCH($A48,[1]Sheet1!$A$6:$A$72,0),MATCH(MID(CELL("filename",BA47),FIND("]",CELL("filename",BA47))+1,255) &amp; DS$1,[1]Sheet1!$C$1:$CY$1 &amp; [1]Sheet1!$C$3:$CY$3,0))</f>
        <v>4.0288089999999999</v>
      </c>
      <c r="DT48" s="62" cm="1">
        <f t="array" aca="1" ref="DT48" ca="1">INDEX([5]DATA!$C$18:$T$51,MATCH($A48,[5]DATA!$B$18:$B$51,0),MATCH(MID(CELL("filename",BB15),FIND("]",CELL("filename",BB15))+1,255) &amp; DT$1,[5]DATA!$C$15:$T$15&amp;[5]DATA!$C$16:$T$16,0)) * 10^6</f>
        <v>14644000000</v>
      </c>
      <c r="DU48" s="56" cm="1">
        <f t="array" aca="1" ref="DU48" ca="1">INDEX([1]Sheet1!$C$6:$CY$72,MATCH($A48,[1]Sheet1!$A$6:$A$72,0),MATCH(MID(CELL("filename",BC47),FIND("]",CELL("filename",BC47))+1,255) &amp; DU$1,[1]Sheet1!$C$1:$CY$1 &amp; [1]Sheet1!$C$3:$CY$3,0))</f>
        <v>4.63</v>
      </c>
      <c r="DV48" s="59">
        <v>0.5</v>
      </c>
      <c r="DW48" s="60">
        <f>Euro_Area_Data!V45*10^9</f>
        <v>11232956449677.641</v>
      </c>
      <c r="DX48" s="59">
        <v>1</v>
      </c>
      <c r="DY48" s="59">
        <v>0.5</v>
      </c>
      <c r="DZ48" s="56" cm="1">
        <f t="array" aca="1" ref="DZ48" ca="1">INDEX([1]Sheet1!$C$6:$CY$72,MATCH($A48,[1]Sheet1!$A$6:$A$72,0),MATCH(MID(CELL("filename",BH47),FIND("]",CELL("filename",BH47))+1,255) &amp; DZ$1,[1]Sheet1!$C$1:$CY$1 &amp; [1]Sheet1!$C$3:$CY$3,0))</f>
        <v>4.29</v>
      </c>
      <c r="EA48" s="59">
        <v>2</v>
      </c>
      <c r="EB48" s="54">
        <f>(SUMPRODUCT(Euro_Area_Data!B45:U45,Euro_Area_Data!Y45:AR45)-Euro_Area_Data!I45*Euro_Area_Data!AF45)/(SUM(Euro_Area_Data!B45:U45)-Euro_Area_Data!I45)</f>
        <v>0.86622157115343923</v>
      </c>
      <c r="EC48" s="14">
        <f t="shared" si="27"/>
        <v>2.0743624226015207</v>
      </c>
      <c r="ED48" s="54">
        <f>(SUMPRODUCT(Euro_Area_Data!B45:U45,Euro_Area_Data!AV45:BO45)-Euro_Area_Data!I45*Euro_Area_Data!BC45)/(SUM(Euro_Area_Data!B45:U45)-Euro_Area_Data!I45)</f>
        <v>1.613337512097363</v>
      </c>
      <c r="EE48" s="17">
        <v>-5</v>
      </c>
      <c r="EF48" s="12"/>
      <c r="EG48" s="12"/>
      <c r="EH48" s="43">
        <v>0.75</v>
      </c>
      <c r="EI48" s="43">
        <v>0.05</v>
      </c>
      <c r="EJ48" s="43">
        <v>60</v>
      </c>
      <c r="EK48" s="54">
        <f t="shared" si="7"/>
        <v>3.0375864328827968</v>
      </c>
      <c r="EL48" s="12"/>
      <c r="EM48" s="12"/>
      <c r="EN48" s="54">
        <v>0.82440116181520495</v>
      </c>
    </row>
    <row r="49" spans="1:144" x14ac:dyDescent="0.3">
      <c r="A49" s="49">
        <v>2009</v>
      </c>
      <c r="B49" s="60">
        <v>227323908135.35989</v>
      </c>
      <c r="C49" s="12"/>
      <c r="D49" s="12"/>
      <c r="E49" s="12"/>
      <c r="F49" s="12"/>
      <c r="G49" s="12"/>
      <c r="H49" s="54">
        <v>-0.13853025683852341</v>
      </c>
      <c r="I49" s="60">
        <v>4025978</v>
      </c>
      <c r="J49" s="12"/>
      <c r="K49" s="31">
        <f t="shared" si="4"/>
        <v>4025978</v>
      </c>
      <c r="L49" s="54">
        <v>67.982695760789397</v>
      </c>
      <c r="M49" s="12"/>
      <c r="N49" s="12"/>
      <c r="O49" s="54">
        <v>67.908546627804085</v>
      </c>
      <c r="P49" s="28"/>
      <c r="Q49" s="19"/>
      <c r="R49" s="54">
        <v>8.3000000000000007</v>
      </c>
      <c r="S49" s="12"/>
      <c r="T49" s="12"/>
      <c r="U49" s="54">
        <v>7.5008229999999996</v>
      </c>
      <c r="V49" s="54">
        <v>7.5008229999999996</v>
      </c>
      <c r="W49" s="54"/>
      <c r="X49" s="54"/>
      <c r="Y49" s="54"/>
      <c r="Z49" s="54">
        <v>1632.52051956331</v>
      </c>
      <c r="AA49" s="12"/>
      <c r="AB49" s="12"/>
      <c r="AC49" s="54">
        <v>1641.1158434402039</v>
      </c>
      <c r="AD49" s="60">
        <v>659262164283.09998</v>
      </c>
      <c r="AE49" s="61" cm="1">
        <f t="array" aca="1" ref="AE49" ca="1">INDEX('[3]Sheet 1'!$B$12:$M$61,MATCH($A49,'[3]Sheet 1'!$A$12:$A$61,0),MATCH(MID(CELL("filename",A48),FIND("]",CELL("filename",A48))+1,255)&amp;AE$1,'[3]Sheet 1'!$B$9:$M$9&amp;'[3]Sheet 1'!$B$8:$M$8,0))*10^6</f>
        <v>592222000000</v>
      </c>
      <c r="AF49" s="61" cm="1">
        <f t="array" aca="1" ref="AF49" ca="1">INDEX('[3]Sheet 1'!$B$12:$M$61,MATCH($A49,'[3]Sheet 1'!$A$12:$A$61,0),MATCH(MID(CELL("filename",B48),FIND("]",CELL("filename",B48))+1,255)&amp;AF$1,'[3]Sheet 1'!$B$9:$M$9&amp;'[3]Sheet 1'!$B$8:$M$8,0))*10^6</f>
        <v>103847000000</v>
      </c>
      <c r="AG49" s="19">
        <f t="shared" ca="1" si="20"/>
        <v>0.17535147292738196</v>
      </c>
      <c r="AH49" s="31">
        <f t="shared" ca="1" si="21"/>
        <v>115602591552.33524</v>
      </c>
      <c r="AI49" s="31">
        <f t="shared" ca="1" si="5"/>
        <v>8488311361.5284281</v>
      </c>
      <c r="AJ49" s="55">
        <v>6053000000</v>
      </c>
      <c r="AK49" s="31">
        <f t="shared" si="6"/>
        <v>7214230366.6570597</v>
      </c>
      <c r="AL49" s="19">
        <f t="shared" ca="1" si="16"/>
        <v>6.2405438059674093E-2</v>
      </c>
      <c r="AM49" s="19">
        <f t="shared" ca="1" si="0"/>
        <v>5.9148516417121183E-2</v>
      </c>
      <c r="AN49" s="31">
        <f t="shared" ca="1" si="17"/>
        <v>543659572730.76477</v>
      </c>
      <c r="AO49" s="55">
        <v>34598000000</v>
      </c>
      <c r="AP49" s="31">
        <f t="shared" si="1"/>
        <v>41235410907.913589</v>
      </c>
      <c r="AQ49" s="55">
        <v>35494000000</v>
      </c>
      <c r="AR49" s="31">
        <f t="shared" si="2"/>
        <v>35089072563.150581</v>
      </c>
      <c r="AS49" s="19">
        <f t="shared" ca="1" si="18"/>
        <v>6.4542361292197203E-2</v>
      </c>
      <c r="AT49" s="19">
        <f t="shared" si="13"/>
        <v>18.139495861280015</v>
      </c>
      <c r="AU49" s="12"/>
      <c r="AV49" s="12"/>
      <c r="AW49" s="12"/>
      <c r="AX49" s="12"/>
      <c r="AY49" s="12"/>
      <c r="AZ49" s="12"/>
      <c r="BA49" s="12"/>
      <c r="BB49" s="60">
        <v>216599728347.004</v>
      </c>
      <c r="BC49" s="60">
        <v>181735000000</v>
      </c>
      <c r="BD49" s="19">
        <f t="shared" si="28"/>
        <v>-4.7175767284320091</v>
      </c>
      <c r="BE49" s="12"/>
      <c r="BF49" s="12"/>
      <c r="BG49" s="12"/>
      <c r="BH49" s="12"/>
      <c r="BI49" s="12"/>
      <c r="BJ49" s="12"/>
      <c r="BK49" s="12"/>
      <c r="BL49" s="12"/>
      <c r="BM49" s="12"/>
      <c r="BN49" s="31">
        <f t="shared" ca="1" si="22"/>
        <v>-2096000000</v>
      </c>
      <c r="BO49" s="56" cm="1">
        <f t="array" aca="1" ref="BO49" ca="1">INDEX([1]Sheet1!$C$6:$CY$72,MATCH($A49,[1]Sheet1!$A$6:$A$72,0),MATCH(MID(CELL("filename",A48),FIND("]",CELL("filename",A48))+1,255) &amp; BO$1,[1]Sheet1!$C$1:$CY$1 &amp; [1]Sheet1!$C$3:$CY$3,0))</f>
        <v>-1.1533279999999999</v>
      </c>
      <c r="BP49" s="55" cm="1">
        <f t="array" aca="1" ref="BP49" ca="1">INDEX([1]Sheet1!$C$6:$CY$72,MATCH($A49,[1]Sheet1!$A$6:$A$72,0),MATCH(MID(CELL("filename",B48),FIND("]",CELL("filename",B48))+1,255) &amp; BP$1,[1]Sheet1!$C$1:$CY$1 &amp; [1]Sheet1!$C$3:$CY$3,0))</f>
        <v>93795000000</v>
      </c>
      <c r="BQ49" s="55" cm="1">
        <f t="array" aca="1" ref="BQ49" ca="1">INDEX([1]Sheet1!$C$6:$CY$72,MATCH($A49,[1]Sheet1!$A$6:$A$72,0),MATCH(MID(CELL("filename",C48),FIND("]",CELL("filename",C48))+1,255) &amp; BQ$1,[1]Sheet1!$C$1:$CY$1 &amp; [1]Sheet1!$C$3:$CY$3,0))</f>
        <v>28077000000</v>
      </c>
      <c r="BR49" s="62" cm="1">
        <f t="array" aca="1" ref="BR49" ca="1">INDEX([6]Annual!$C$5:$T$30,MATCH($A49,[6]Annual!$B$5:$B$30,0),MATCH(MID(CELL("filename",$F$2),FIND("]",CELL("filename",$F$2))+1,255) &amp; BR$1,[6]Annual!$C$3:$T$3 &amp; [6]Annual!$C$4:$T$4,0))</f>
        <v>24109000000</v>
      </c>
      <c r="BS49" s="62" cm="1">
        <f t="array" aca="1" ref="BS49" ca="1">INDEX([6]Annual!$C$5:$T$30,MATCH($A49,[6]Annual!$B$5:$B$30,0),MATCH(MID(CELL("filename",$F$2),FIND("]",CELL("filename",$F$2))+1,255) &amp; BS$1,[6]Annual!$C$3:$T$3 &amp; [6]Annual!$C$4:$T$4,0))</f>
        <v>3109000000</v>
      </c>
      <c r="BT49" s="62" cm="1">
        <f t="array" aca="1" ref="BT49" ca="1">INDEX([6]Annual!$C$5:$T$30,MATCH($A49,[6]Annual!$B$5:$B$30,0),MATCH(MID(CELL("filename",$F$2),FIND("]",CELL("filename",$F$2))+1,255) &amp; BT$1,[6]Annual!$C$3:$T$3 &amp; [6]Annual!$C$4:$T$4,0))</f>
        <v>843000000</v>
      </c>
      <c r="BU49" s="63">
        <f t="shared" ca="1" si="29"/>
        <v>24122746623.427532</v>
      </c>
      <c r="BV49" s="63">
        <f t="shared" ca="1" si="30"/>
        <v>3954253376.5724678</v>
      </c>
      <c r="BW49" s="55" cm="1">
        <f t="array" aca="1" ref="BW49" ca="1">INDEX([1]Sheet1!$C$6:$CY$72,MATCH($A49,[1]Sheet1!$A$6:$A$72,0),MATCH(MID(CELL("filename",F48),FIND("]",CELL("filename",F48))+1,255) &amp; BW$1,[1]Sheet1!$C$1:$CY$1 &amp; [1]Sheet1!$C$3:$CY$3,0))</f>
        <v>23378000000</v>
      </c>
      <c r="BX49" s="55" cm="1">
        <f t="array" aca="1" ref="BX49" ca="1">INDEX([1]Sheet1!$C$6:$CY$72,MATCH($A49,[1]Sheet1!$A$6:$A$72,0),MATCH(MID(CELL("filename",G48),FIND("]",CELL("filename",G48))+1,255) &amp; BX$1,[1]Sheet1!$C$1:$CY$1 &amp; [1]Sheet1!$C$3:$CY$3,0))</f>
        <v>22275000000</v>
      </c>
      <c r="BY49" s="62" cm="1">
        <f t="array" aca="1" ref="BY49" ca="1">INDEX([4]DATA!$C$18:$N$51,MATCH($A49,[4]DATA!$B$18:$B$51,0),MATCH(MID(CELL("filename",F16),FIND("]",CELL("filename",F16))+1,255) &amp; BY$1,[4]DATA!$C$15:$N$15&amp;[4]DATA!$C$16:$N$16,0)) * 10^6</f>
        <v>5975000000</v>
      </c>
      <c r="BZ49" s="62" cm="1">
        <f t="array" aca="1" ref="BZ49" ca="1">INDEX([4]DATA!$C$18:$N$51,MATCH($A49,[4]DATA!$B$18:$B$51,0),MATCH(MID(CELL("filename",G16),FIND("]",CELL("filename",G16))+1,255) &amp; BZ$1,[4]DATA!$C$15:$N$15&amp;[4]DATA!$C$16:$N$16,0)) * 10^6</f>
        <v>16300000000</v>
      </c>
      <c r="CA49" s="63">
        <f t="shared" ca="1" si="23"/>
        <v>5975000000</v>
      </c>
      <c r="CB49" s="63">
        <f t="shared" ca="1" si="24"/>
        <v>16300000000</v>
      </c>
      <c r="CC49" s="55" cm="1">
        <f t="array" aca="1" ref="CC49" ca="1">INDEX([1]Sheet1!$C$6:$CY$72,MATCH($A49,[1]Sheet1!$A$6:$A$72,0),MATCH(MID(CELL("filename",J48),FIND("]",CELL("filename",J48))+1,255) &amp; CC$1,[1]Sheet1!$C$1:$CY$1 &amp; [1]Sheet1!$C$3:$CY$3,0))</f>
        <v>0</v>
      </c>
      <c r="CD49" s="31">
        <f t="shared" ca="1" si="25"/>
        <v>20065000000</v>
      </c>
      <c r="CE49" s="55" cm="1">
        <f t="array" aca="1" ref="CE49" ca="1">INDEX([1]Sheet1!$C$6:$CY$72,MATCH($A49,[1]Sheet1!$A$6:$A$72,0),MATCH(MID(CELL("filename",L48),FIND("]",CELL("filename",L48))+1,255) &amp; CE$1,[1]Sheet1!$C$1:$CY$1 &amp; [1]Sheet1!$C$3:$CY$3,0))</f>
        <v>98305000000</v>
      </c>
      <c r="CF49" s="31">
        <f t="shared" ca="1" si="15"/>
        <v>95891000000</v>
      </c>
      <c r="CG49" s="55" cm="1">
        <f t="array" aca="1" ref="CG49" ca="1">INDEX([1]Sheet1!$C$6:$CY$72,MATCH($A49,[1]Sheet1!$A$6:$A$72,0),MATCH(MID(CELL("filename",N48),FIND("]",CELL("filename",N48))+1,255) &amp; CG$1,[1]Sheet1!$C$1:$CY$1 &amp; [1]Sheet1!$C$3:$CY$3,0))</f>
        <v>43737000000</v>
      </c>
      <c r="CH49" s="55" cm="1">
        <f t="array" aca="1" ref="CH49" ca="1">INDEX([1]Sheet1!$C$6:$CY$72,MATCH($A49,[1]Sheet1!$A$6:$A$72,0),MATCH(MID(CELL("filename",O48),FIND("]",CELL("filename",O48))+1,255) &amp; CH$1,[1]Sheet1!$C$1:$CY$1 &amp; [1]Sheet1!$C$3:$CY$3,0))</f>
        <v>7122000000</v>
      </c>
      <c r="CI49" s="55" cm="1">
        <f t="array" aca="1" ref="CI49" ca="1">INDEX([1]Sheet1!$C$6:$CY$72,MATCH($A49,[1]Sheet1!$A$6:$A$72,0),MATCH(MID(CELL("filename",CI36),FIND("]",CELL("filename",CI36))+1,255) &amp; CI$1,[1]Sheet1!$C$1:$CY$1 &amp; [1]Sheet1!$C$3:$CY$3,0))</f>
        <v>2477000000</v>
      </c>
      <c r="CJ49" s="55" cm="1">
        <f t="array" aca="1" ref="CJ49" ca="1">INDEX([1]Sheet1!$C$6:$CY$72,MATCH($A49,[1]Sheet1!$A$6:$A$72,0),MATCH(MID(CELL("filename",R48),FIND("]",CELL("filename",R48))+1,255) &amp; CJ$1,[1]Sheet1!$C$1:$CY$1 &amp; [1]Sheet1!$C$3:$CY$3,0))</f>
        <v>31228000000</v>
      </c>
      <c r="CK49" s="55" cm="1">
        <f t="array" aca="1" ref="CK49" ca="1">INDEX([1]Sheet1!$C$6:$CY$72,MATCH($A49,[1]Sheet1!$A$6:$A$72,0),MATCH(MID(CELL("filename",S48),FIND("]",CELL("filename",S48))+1,255) &amp; CK$1,[1]Sheet1!$C$1:$CY$1 &amp; [1]Sheet1!$C$3:$CY$3,0))</f>
        <v>2414000000</v>
      </c>
      <c r="CL49" s="31">
        <f t="shared" ca="1" si="19"/>
        <v>11327000000</v>
      </c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31">
        <f t="shared" ca="1" si="26"/>
        <v>80200018970</v>
      </c>
      <c r="DL49" s="56" cm="1">
        <f t="array" aca="1" ref="DL49" ca="1">INDEX([1]Sheet1!$C$6:$CY$72,MATCH($A49,[1]Sheet1!$A$6:$A$72,0),MATCH(MID(CELL("filename",AT48),FIND("]",CELL("filename",AT48))+1,255) &amp; DL$1,[1]Sheet1!$C$1:$CY$1 &amp; [1]Sheet1!$C$3:$CY$3,0))</f>
        <v>44.130200000000002</v>
      </c>
      <c r="DM49" s="62" cm="1">
        <f t="array" aca="1" ref="DM49" ca="1">INDEX([5]DATA!$C$18:$T$51,MATCH($A49,[5]DATA!$B$18:$B$51,0),MATCH(MID(CELL("filename",AU16),FIND("]",CELL("filename",AU16))+1,255) &amp; DM$1,[5]DATA!$C$15:$T$15&amp;[5]DATA!$C$16:$T$16,0)) * 10^6</f>
        <v>14681000000</v>
      </c>
      <c r="DN49" s="62" cm="1">
        <f t="array" aca="1" ref="DN49" ca="1">INDEX([5]DATA!$C$18:$T$51,MATCH($A49,[5]DATA!$B$18:$B$51,0),MATCH(MID(CELL("filename",AV16),FIND("]",CELL("filename",AV16))+1,255) &amp; DN$1,[5]DATA!$C$15:$T$15&amp;[5]DATA!$C$16:$T$16,0)) * 10^6</f>
        <v>65519000000</v>
      </c>
      <c r="DO49" s="12"/>
      <c r="DP49" s="12"/>
      <c r="DQ49" s="56">
        <v>1.394782</v>
      </c>
      <c r="DR49" s="56" cm="1">
        <f t="array" aca="1" ref="DR49" ca="1">INDEX([1]Sheet1!$C$6:$CY$72,MATCH($A49,[1]Sheet1!$A$6:$A$72,0),MATCH(MID(CELL("filename",AZ48),FIND("]",CELL("filename",AZ48))+1,255) &amp; DR$1,[1]Sheet1!$C$1:$CY$1 &amp; [1]Sheet1!$C$3:$CY$3,0))</f>
        <v>8260000000</v>
      </c>
      <c r="DS49" s="56" cm="1">
        <f t="array" aca="1" ref="DS49" ca="1">INDEX([1]Sheet1!$C$6:$CY$72,MATCH($A49,[1]Sheet1!$A$6:$A$72,0),MATCH(MID(CELL("filename",BA48),FIND("]",CELL("filename",BA48))+1,255) &amp; DS$1,[1]Sheet1!$C$1:$CY$1 &amp; [1]Sheet1!$C$3:$CY$3,0))</f>
        <v>3.5797439999999998</v>
      </c>
      <c r="DT49" s="62" cm="1">
        <f t="array" aca="1" ref="DT49" ca="1">INDEX([5]DATA!$C$18:$T$51,MATCH($A49,[5]DATA!$B$18:$B$51,0),MATCH(MID(CELL("filename",BB16),FIND("]",CELL("filename",BB16))+1,255) &amp; DT$1,[5]DATA!$C$15:$T$15&amp;[5]DATA!$C$16:$T$16,0)) * 10^6</f>
        <v>18860000000</v>
      </c>
      <c r="DU49" s="56" cm="1">
        <f t="array" aca="1" ref="DU49" ca="1">INDEX([1]Sheet1!$C$6:$CY$72,MATCH($A49,[1]Sheet1!$A$6:$A$72,0),MATCH(MID(CELL("filename",BC48),FIND("]",CELL("filename",BC48))+1,255) &amp; DU$1,[1]Sheet1!$C$1:$CY$1 &amp; [1]Sheet1!$C$3:$CY$3,0))</f>
        <v>1.22</v>
      </c>
      <c r="DV49" s="59">
        <v>0.5</v>
      </c>
      <c r="DW49" s="60">
        <f>Euro_Area_Data!V46*10^9</f>
        <v>10728705777926.793</v>
      </c>
      <c r="DX49" s="59">
        <v>1</v>
      </c>
      <c r="DY49" s="59">
        <v>0.5</v>
      </c>
      <c r="DZ49" s="56" cm="1">
        <f t="array" aca="1" ref="DZ49" ca="1">INDEX([1]Sheet1!$C$6:$CY$72,MATCH($A49,[1]Sheet1!$A$6:$A$72,0),MATCH(MID(CELL("filename",BH48),FIND("]",CELL("filename",BH48))+1,255) &amp; DZ$1,[1]Sheet1!$C$1:$CY$1 &amp; [1]Sheet1!$C$3:$CY$3,0))</f>
        <v>3.74</v>
      </c>
      <c r="EA49" s="59">
        <v>2</v>
      </c>
      <c r="EB49" s="54">
        <f>(SUMPRODUCT(Euro_Area_Data!B46:U46,Euro_Area_Data!Y46:AR46)-Euro_Area_Data!I46*Euro_Area_Data!AF46)/(SUM(Euro_Area_Data!B46:U46)-Euro_Area_Data!I46)</f>
        <v>0.87523132637477807</v>
      </c>
      <c r="EC49" s="14">
        <f t="shared" si="27"/>
        <v>1.0401213178450033</v>
      </c>
      <c r="ED49" s="54">
        <f>(SUMPRODUCT(Euro_Area_Data!B46:U46,Euro_Area_Data!AV46:BO46)-Euro_Area_Data!I46*Euro_Area_Data!BC46)/(SUM(Euro_Area_Data!B46:U46)-Euro_Area_Data!I46)</f>
        <v>-3.5975185477658913</v>
      </c>
      <c r="EE49" s="17">
        <v>-5</v>
      </c>
      <c r="EF49" s="12"/>
      <c r="EG49" s="12"/>
      <c r="EH49" s="43">
        <v>0.75</v>
      </c>
      <c r="EI49" s="43">
        <v>0.05</v>
      </c>
      <c r="EJ49" s="43">
        <v>60</v>
      </c>
      <c r="EK49" s="54">
        <f t="shared" si="7"/>
        <v>1.7752253241548204</v>
      </c>
      <c r="EL49" s="12"/>
      <c r="EM49" s="12"/>
      <c r="EN49" s="54">
        <v>0.83903614001237503</v>
      </c>
    </row>
    <row r="50" spans="1:144" x14ac:dyDescent="0.3">
      <c r="A50" s="49">
        <v>2010</v>
      </c>
      <c r="B50" s="60">
        <v>228107600716.52002</v>
      </c>
      <c r="C50" s="12"/>
      <c r="D50" s="12"/>
      <c r="E50" s="12"/>
      <c r="F50" s="12"/>
      <c r="G50" s="12"/>
      <c r="H50" s="54">
        <v>-1.1764303428346379E-2</v>
      </c>
      <c r="I50" s="60">
        <v>4044037.4999999898</v>
      </c>
      <c r="J50" s="12"/>
      <c r="K50" s="31">
        <f t="shared" si="4"/>
        <v>4044037.4999999898</v>
      </c>
      <c r="L50" s="54">
        <v>67.392622649179401</v>
      </c>
      <c r="M50" s="12"/>
      <c r="N50" s="12"/>
      <c r="O50" s="54">
        <v>67.81548343708198</v>
      </c>
      <c r="P50" s="28"/>
      <c r="Q50" s="19"/>
      <c r="R50" s="54">
        <v>8.6</v>
      </c>
      <c r="S50" s="12"/>
      <c r="T50" s="12"/>
      <c r="U50" s="54">
        <v>7.5752960000000007</v>
      </c>
      <c r="V50" s="54">
        <v>7.5752960000000007</v>
      </c>
      <c r="W50" s="54"/>
      <c r="X50" s="54"/>
      <c r="Y50" s="54"/>
      <c r="Z50" s="54">
        <v>1638.45845042151</v>
      </c>
      <c r="AA50" s="12"/>
      <c r="AB50" s="12"/>
      <c r="AC50" s="54">
        <v>1634.195314564759</v>
      </c>
      <c r="AD50" s="60">
        <v>668525313705.21497</v>
      </c>
      <c r="AE50" s="61" cm="1">
        <f t="array" aca="1" ref="AE50" ca="1">INDEX('[3]Sheet 1'!$B$12:$M$61,MATCH($A50,'[3]Sheet 1'!$A$12:$A$61,0),MATCH(MID(CELL("filename",A49),FIND("]",CELL("filename",A49))+1,255)&amp;AE$1,'[3]Sheet 1'!$B$9:$M$9&amp;'[3]Sheet 1'!$B$8:$M$8,0))*10^6</f>
        <v>583181000000</v>
      </c>
      <c r="AF50" s="61" cm="1">
        <f t="array" aca="1" ref="AF50" ca="1">INDEX('[3]Sheet 1'!$B$12:$M$61,MATCH($A50,'[3]Sheet 1'!$A$12:$A$61,0),MATCH(MID(CELL("filename",B49),FIND("]",CELL("filename",B49))+1,255)&amp;AF$1,'[3]Sheet 1'!$B$9:$M$9&amp;'[3]Sheet 1'!$B$8:$M$8,0))*10^6</f>
        <v>103891000000</v>
      </c>
      <c r="AG50" s="19">
        <f t="shared" ca="1" si="20"/>
        <v>0.17814537853599482</v>
      </c>
      <c r="AH50" s="31">
        <f t="shared" ca="1" si="21"/>
        <v>119094695070.9102</v>
      </c>
      <c r="AI50" s="31">
        <f t="shared" ca="1" si="5"/>
        <v>8177315928.9419165</v>
      </c>
      <c r="AJ50" s="55">
        <v>6150000000</v>
      </c>
      <c r="AK50" s="31">
        <f t="shared" si="6"/>
        <v>7304356276.3969193</v>
      </c>
      <c r="AL50" s="19">
        <f t="shared" ca="1" si="16"/>
        <v>6.1332339547515789E-2</v>
      </c>
      <c r="AM50" s="19">
        <f t="shared" ca="1" si="0"/>
        <v>5.9148516417121183E-2</v>
      </c>
      <c r="AN50" s="31">
        <f t="shared" ca="1" si="17"/>
        <v>549430618634.30475</v>
      </c>
      <c r="AO50" s="55">
        <v>36052000000</v>
      </c>
      <c r="AP50" s="31">
        <f t="shared" si="1"/>
        <v>42818967882.384018</v>
      </c>
      <c r="AQ50" s="55">
        <v>35307000000</v>
      </c>
      <c r="AR50" s="31">
        <f t="shared" si="2"/>
        <v>34629774951.366661</v>
      </c>
      <c r="AS50" s="19">
        <f t="shared" ca="1" si="18"/>
        <v>6.3028476711844625E-2</v>
      </c>
      <c r="AT50" s="19">
        <f t="shared" si="13"/>
        <v>18.771390233329907</v>
      </c>
      <c r="AU50" s="12"/>
      <c r="AV50" s="12"/>
      <c r="AW50" s="12"/>
      <c r="AX50" s="12"/>
      <c r="AY50" s="12"/>
      <c r="AZ50" s="12"/>
      <c r="BA50" s="12"/>
      <c r="BB50" s="60">
        <v>223462230948.82101</v>
      </c>
      <c r="BC50" s="60">
        <v>188147000000</v>
      </c>
      <c r="BD50" s="19">
        <f t="shared" si="28"/>
        <v>-2.0364817976723288</v>
      </c>
      <c r="BE50" s="12"/>
      <c r="BF50" s="12"/>
      <c r="BG50" s="12"/>
      <c r="BH50" s="12"/>
      <c r="BI50" s="12"/>
      <c r="BJ50" s="12"/>
      <c r="BK50" s="12"/>
      <c r="BL50" s="12"/>
      <c r="BM50" s="12"/>
      <c r="BN50" s="31">
        <f t="shared" ca="1" si="22"/>
        <v>-2207000000</v>
      </c>
      <c r="BO50" s="56" cm="1">
        <f t="array" aca="1" ref="BO50" ca="1">INDEX([1]Sheet1!$C$6:$CY$72,MATCH($A50,[1]Sheet1!$A$6:$A$72,0),MATCH(MID(CELL("filename",A49),FIND("]",CELL("filename",A49))+1,255) &amp; BO$1,[1]Sheet1!$C$1:$CY$1 &amp; [1]Sheet1!$C$3:$CY$3,0))</f>
        <v>-1.173019</v>
      </c>
      <c r="BP50" s="55" cm="1">
        <f t="array" aca="1" ref="BP50" ca="1">INDEX([1]Sheet1!$C$6:$CY$72,MATCH($A50,[1]Sheet1!$A$6:$A$72,0),MATCH(MID(CELL("filename",B49),FIND("]",CELL("filename",B49))+1,255) &amp; BP$1,[1]Sheet1!$C$1:$CY$1 &amp; [1]Sheet1!$C$3:$CY$3,0))</f>
        <v>96789000000</v>
      </c>
      <c r="BQ50" s="55" cm="1">
        <f t="array" aca="1" ref="BQ50" ca="1">INDEX([1]Sheet1!$C$6:$CY$72,MATCH($A50,[1]Sheet1!$A$6:$A$72,0),MATCH(MID(CELL("filename",C49),FIND("]",CELL("filename",C49))+1,255) &amp; BQ$1,[1]Sheet1!$C$1:$CY$1 &amp; [1]Sheet1!$C$3:$CY$3,0))</f>
        <v>27733000000</v>
      </c>
      <c r="BR50" s="62" cm="1">
        <f t="array" aca="1" ref="BR50" ca="1">INDEX([6]Annual!$C$5:$T$30,MATCH($A50,[6]Annual!$B$5:$B$30,0),MATCH(MID(CELL("filename",$F$2),FIND("]",CELL("filename",$F$2))+1,255) &amp; BR$1,[6]Annual!$C$3:$T$3 &amp; [6]Annual!$C$4:$T$4,0))</f>
        <v>23208000000</v>
      </c>
      <c r="BS50" s="62" cm="1">
        <f t="array" aca="1" ref="BS50" ca="1">INDEX([6]Annual!$C$5:$T$30,MATCH($A50,[6]Annual!$B$5:$B$30,0),MATCH(MID(CELL("filename",$F$2),FIND("]",CELL("filename",$F$2))+1,255) &amp; BS$1,[6]Annual!$C$3:$T$3 &amp; [6]Annual!$C$4:$T$4,0))</f>
        <v>3843000000</v>
      </c>
      <c r="BT50" s="62" cm="1">
        <f t="array" aca="1" ref="BT50" ca="1">INDEX([6]Annual!$C$5:$T$30,MATCH($A50,[6]Annual!$B$5:$B$30,0),MATCH(MID(CELL("filename",$F$2),FIND("]",CELL("filename",$F$2))+1,255) &amp; BT$1,[6]Annual!$C$3:$T$3 &amp; [6]Annual!$C$4:$T$4,0))</f>
        <v>663000000</v>
      </c>
      <c r="BU50" s="63">
        <f t="shared" ca="1" si="29"/>
        <v>23223910803.204155</v>
      </c>
      <c r="BV50" s="63">
        <f t="shared" ca="1" si="30"/>
        <v>4509089196.795845</v>
      </c>
      <c r="BW50" s="55" cm="1">
        <f t="array" aca="1" ref="BW50" ca="1">INDEX([1]Sheet1!$C$6:$CY$72,MATCH($A50,[1]Sheet1!$A$6:$A$72,0),MATCH(MID(CELL("filename",F49),FIND("]",CELL("filename",F49))+1,255) &amp; BW$1,[1]Sheet1!$C$1:$CY$1 &amp; [1]Sheet1!$C$3:$CY$3,0))</f>
        <v>25395000000</v>
      </c>
      <c r="BX50" s="55" cm="1">
        <f t="array" aca="1" ref="BX50" ca="1">INDEX([1]Sheet1!$C$6:$CY$72,MATCH($A50,[1]Sheet1!$A$6:$A$72,0),MATCH(MID(CELL("filename",G49),FIND("]",CELL("filename",G49))+1,255) &amp; BX$1,[1]Sheet1!$C$1:$CY$1 &amp; [1]Sheet1!$C$3:$CY$3,0))</f>
        <v>22902000000</v>
      </c>
      <c r="BY50" s="62" cm="1">
        <f t="array" aca="1" ref="BY50" ca="1">INDEX([4]DATA!$C$18:$N$51,MATCH($A50,[4]DATA!$B$18:$B$51,0),MATCH(MID(CELL("filename",F17),FIND("]",CELL("filename",F17))+1,255) &amp; BY$1,[4]DATA!$C$15:$N$15&amp;[4]DATA!$C$16:$N$16,0)) * 10^6</f>
        <v>6824000000</v>
      </c>
      <c r="BZ50" s="62" cm="1">
        <f t="array" aca="1" ref="BZ50" ca="1">INDEX([4]DATA!$C$18:$N$51,MATCH($A50,[4]DATA!$B$18:$B$51,0),MATCH(MID(CELL("filename",G17),FIND("]",CELL("filename",G17))+1,255) &amp; BZ$1,[4]DATA!$C$15:$N$15&amp;[4]DATA!$C$16:$N$16,0)) * 10^6</f>
        <v>16078000000</v>
      </c>
      <c r="CA50" s="63">
        <f t="shared" ca="1" si="23"/>
        <v>6824000000</v>
      </c>
      <c r="CB50" s="63">
        <f t="shared" ca="1" si="24"/>
        <v>16078000000</v>
      </c>
      <c r="CC50" s="55" cm="1">
        <f t="array" aca="1" ref="CC50" ca="1">INDEX([1]Sheet1!$C$6:$CY$72,MATCH($A50,[1]Sheet1!$A$6:$A$72,0),MATCH(MID(CELL("filename",J49),FIND("]",CELL("filename",J49))+1,255) &amp; CC$1,[1]Sheet1!$C$1:$CY$1 &amp; [1]Sheet1!$C$3:$CY$3,0))</f>
        <v>0</v>
      </c>
      <c r="CD50" s="31">
        <f t="shared" ca="1" si="25"/>
        <v>20759000000</v>
      </c>
      <c r="CE50" s="55" cm="1">
        <f t="array" aca="1" ref="CE50" ca="1">INDEX([1]Sheet1!$C$6:$CY$72,MATCH($A50,[1]Sheet1!$A$6:$A$72,0),MATCH(MID(CELL("filename",L49),FIND("]",CELL("filename",L49))+1,255) &amp; CE$1,[1]Sheet1!$C$1:$CY$1 &amp; [1]Sheet1!$C$3:$CY$3,0))</f>
        <v>101633000000</v>
      </c>
      <c r="CF50" s="31">
        <f t="shared" ca="1" si="15"/>
        <v>98996000000</v>
      </c>
      <c r="CG50" s="55" cm="1">
        <f t="array" aca="1" ref="CG50" ca="1">INDEX([1]Sheet1!$C$6:$CY$72,MATCH($A50,[1]Sheet1!$A$6:$A$72,0),MATCH(MID(CELL("filename",N49),FIND("]",CELL("filename",N49))+1,255) &amp; CG$1,[1]Sheet1!$C$1:$CY$1 &amp; [1]Sheet1!$C$3:$CY$3,0))</f>
        <v>44586000000</v>
      </c>
      <c r="CH50" s="55" cm="1">
        <f t="array" aca="1" ref="CH50" ca="1">INDEX([1]Sheet1!$C$6:$CY$72,MATCH($A50,[1]Sheet1!$A$6:$A$72,0),MATCH(MID(CELL("filename",O49),FIND("]",CELL("filename",O49))+1,255) &amp; CH$1,[1]Sheet1!$C$1:$CY$1 &amp; [1]Sheet1!$C$3:$CY$3,0))</f>
        <v>6885000000</v>
      </c>
      <c r="CI50" s="55" cm="1">
        <f t="array" aca="1" ref="CI50" ca="1">INDEX([1]Sheet1!$C$6:$CY$72,MATCH($A50,[1]Sheet1!$A$6:$A$72,0),MATCH(MID(CELL("filename",CI37),FIND("]",CELL("filename",CI37))+1,255) &amp; CI$1,[1]Sheet1!$C$1:$CY$1 &amp; [1]Sheet1!$C$3:$CY$3,0))</f>
        <v>2650000000</v>
      </c>
      <c r="CJ50" s="55" cm="1">
        <f t="array" aca="1" ref="CJ50" ca="1">INDEX([1]Sheet1!$C$6:$CY$72,MATCH($A50,[1]Sheet1!$A$6:$A$72,0),MATCH(MID(CELL("filename",R49),FIND("]",CELL("filename",R49))+1,255) &amp; CJ$1,[1]Sheet1!$C$1:$CY$1 &amp; [1]Sheet1!$C$3:$CY$3,0))</f>
        <v>32576000000</v>
      </c>
      <c r="CK50" s="55" cm="1">
        <f t="array" aca="1" ref="CK50" ca="1">INDEX([1]Sheet1!$C$6:$CY$72,MATCH($A50,[1]Sheet1!$A$6:$A$72,0),MATCH(MID(CELL("filename",S49),FIND("]",CELL("filename",S49))+1,255) &amp; CK$1,[1]Sheet1!$C$1:$CY$1 &amp; [1]Sheet1!$C$3:$CY$3,0))</f>
        <v>2637000000</v>
      </c>
      <c r="CL50" s="31">
        <f t="shared" ca="1" si="19"/>
        <v>12299000000</v>
      </c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31">
        <f t="shared" ca="1" si="26"/>
        <v>94285917963.000015</v>
      </c>
      <c r="DL50" s="56" cm="1">
        <f t="array" aca="1" ref="DL50" ca="1">INDEX([1]Sheet1!$C$6:$CY$72,MATCH($A50,[1]Sheet1!$A$6:$A$72,0),MATCH(MID(CELL("filename",AT49),FIND("]",CELL("filename",AT49))+1,255) &amp; DL$1,[1]Sheet1!$C$1:$CY$1 &amp; [1]Sheet1!$C$3:$CY$3,0))</f>
        <v>50.112900000000003</v>
      </c>
      <c r="DM50" s="62" cm="1">
        <f t="array" aca="1" ref="DM50" ca="1">INDEX([5]DATA!$C$18:$T$51,MATCH($A50,[5]DATA!$B$18:$B$51,0),MATCH(MID(CELL("filename",AU17),FIND("]",CELL("filename",AU17))+1,255) &amp; DM$1,[5]DATA!$C$15:$T$15&amp;[5]DATA!$C$16:$T$16,0)) * 10^6</f>
        <v>14675000000</v>
      </c>
      <c r="DN50" s="62" cm="1">
        <f t="array" aca="1" ref="DN50" ca="1">INDEX([5]DATA!$C$18:$T$51,MATCH($A50,[5]DATA!$B$18:$B$51,0),MATCH(MID(CELL("filename",AV17),FIND("]",CELL("filename",AV17))+1,255) &amp; DN$1,[5]DATA!$C$15:$T$15&amp;[5]DATA!$C$16:$T$16,0)) * 10^6</f>
        <v>79611000000</v>
      </c>
      <c r="DO50" s="12"/>
      <c r="DP50" s="12"/>
      <c r="DQ50" s="56">
        <v>1.3243529999999999</v>
      </c>
      <c r="DR50" s="56" cm="1">
        <f t="array" aca="1" ref="DR50" ca="1">INDEX([1]Sheet1!$C$6:$CY$72,MATCH($A50,[1]Sheet1!$A$6:$A$72,0),MATCH(MID(CELL("filename",AZ49),FIND("]",CELL("filename",AZ49))+1,255) &amp; DR$1,[1]Sheet1!$C$1:$CY$1 &amp; [1]Sheet1!$C$3:$CY$3,0))</f>
        <v>9240000000</v>
      </c>
      <c r="DS50" s="56" cm="1">
        <f t="array" aca="1" ref="DS50" ca="1">INDEX([1]Sheet1!$C$6:$CY$72,MATCH($A50,[1]Sheet1!$A$6:$A$72,0),MATCH(MID(CELL("filename",BA49),FIND("]",CELL("filename",BA49))+1,255) &amp; DS$1,[1]Sheet1!$C$1:$CY$1 &amp; [1]Sheet1!$C$3:$CY$3,0))</f>
        <v>3.28803</v>
      </c>
      <c r="DT50" s="62" cm="1">
        <f t="array" aca="1" ref="DT50" ca="1">INDEX([5]DATA!$C$18:$T$51,MATCH($A50,[5]DATA!$B$18:$B$51,0),MATCH(MID(CELL("filename",BB17),FIND("]",CELL("filename",BB17))+1,255) &amp; DT$1,[5]DATA!$C$15:$T$15&amp;[5]DATA!$C$16:$T$16,0)) * 10^6</f>
        <v>20929000000</v>
      </c>
      <c r="DU50" s="56" cm="1">
        <f t="array" aca="1" ref="DU50" ca="1">INDEX([1]Sheet1!$C$6:$CY$72,MATCH($A50,[1]Sheet1!$A$6:$A$72,0),MATCH(MID(CELL("filename",BC49),FIND("]",CELL("filename",BC49))+1,255) &amp; DU$1,[1]Sheet1!$C$1:$CY$1 &amp; [1]Sheet1!$C$3:$CY$3,0))</f>
        <v>0.81</v>
      </c>
      <c r="DV50" s="59">
        <v>0.5</v>
      </c>
      <c r="DW50" s="60">
        <f>Euro_Area_Data!V47*10^9</f>
        <v>10958818844873.906</v>
      </c>
      <c r="DX50" s="59">
        <v>1</v>
      </c>
      <c r="DY50" s="59">
        <v>0.5</v>
      </c>
      <c r="DZ50" s="56" cm="1">
        <f t="array" aca="1" ref="DZ50" ca="1">INDEX([1]Sheet1!$C$6:$CY$72,MATCH($A50,[1]Sheet1!$A$6:$A$72,0),MATCH(MID(CELL("filename",BH49),FIND("]",CELL("filename",BH49))+1,255) &amp; DZ$1,[1]Sheet1!$C$1:$CY$1 &amp; [1]Sheet1!$C$3:$CY$3,0))</f>
        <v>3.01</v>
      </c>
      <c r="EA50" s="59">
        <v>2</v>
      </c>
      <c r="EB50" s="54">
        <f>(SUMPRODUCT(Euro_Area_Data!B47:U47,Euro_Area_Data!Y47:AR47)-Euro_Area_Data!I47*Euro_Area_Data!AF47)/(SUM(Euro_Area_Data!B47:U47)-Euro_Area_Data!I47)</f>
        <v>0.88087949940420729</v>
      </c>
      <c r="EC50" s="14">
        <f t="shared" si="27"/>
        <v>0.64533487995956873</v>
      </c>
      <c r="ED50" s="54">
        <f>(SUMPRODUCT(Euro_Area_Data!B47:U47,Euro_Area_Data!AV47:BO47)-Euro_Area_Data!I47*Euro_Area_Data!BC47)/(SUM(Euro_Area_Data!B47:U47)-Euro_Area_Data!I47)</f>
        <v>-2.1770315722625262</v>
      </c>
      <c r="EE50" s="17">
        <v>-5</v>
      </c>
      <c r="EF50" s="12"/>
      <c r="EG50" s="12"/>
      <c r="EH50" s="43">
        <v>0.75</v>
      </c>
      <c r="EI50" s="43">
        <v>0.05</v>
      </c>
      <c r="EJ50" s="43">
        <v>60</v>
      </c>
      <c r="EK50" s="54">
        <f t="shared" si="7"/>
        <v>0.34887313017181504</v>
      </c>
      <c r="EL50" s="12"/>
      <c r="EM50" s="12"/>
      <c r="EN50" s="54">
        <v>0.84196331165730898</v>
      </c>
    </row>
    <row r="51" spans="1:144" x14ac:dyDescent="0.3">
      <c r="A51" s="49">
        <v>2011</v>
      </c>
      <c r="B51" s="60">
        <v>228769616778.02649</v>
      </c>
      <c r="C51" s="12"/>
      <c r="D51" s="12"/>
      <c r="E51" s="12"/>
      <c r="F51" s="12"/>
      <c r="G51" s="12"/>
      <c r="H51" s="54">
        <v>2.3312177878208221E-2</v>
      </c>
      <c r="I51" s="60">
        <v>4060301</v>
      </c>
      <c r="J51" s="12"/>
      <c r="K51" s="31">
        <f t="shared" si="4"/>
        <v>4060301</v>
      </c>
      <c r="L51" s="54">
        <v>67.694167415709799</v>
      </c>
      <c r="M51" s="12"/>
      <c r="N51" s="12"/>
      <c r="O51" s="54">
        <v>67.699670507992181</v>
      </c>
      <c r="P51" s="28"/>
      <c r="Q51" s="19"/>
      <c r="R51" s="54">
        <v>8</v>
      </c>
      <c r="S51" s="12"/>
      <c r="T51" s="12"/>
      <c r="U51" s="54">
        <v>7.5529780000000004</v>
      </c>
      <c r="V51" s="54">
        <v>7.5529780000000004</v>
      </c>
      <c r="W51" s="54"/>
      <c r="X51" s="54"/>
      <c r="Y51" s="54"/>
      <c r="Z51" s="54">
        <v>1630.2052438011599</v>
      </c>
      <c r="AA51" s="12"/>
      <c r="AB51" s="12"/>
      <c r="AC51" s="54">
        <v>1627.313393384147</v>
      </c>
      <c r="AD51" s="60">
        <v>678813936882.87</v>
      </c>
      <c r="AE51" s="61" cm="1">
        <f t="array" aca="1" ref="AE51" ca="1">INDEX('[3]Sheet 1'!$B$12:$M$61,MATCH($A51,'[3]Sheet 1'!$A$12:$A$61,0),MATCH(MID(CELL("filename",A50),FIND("]",CELL("filename",A50))+1,255)&amp;AE$1,'[3]Sheet 1'!$B$9:$M$9&amp;'[3]Sheet 1'!$B$8:$M$8,0))*10^6</f>
        <v>610420000000</v>
      </c>
      <c r="AF51" s="61" cm="1">
        <f t="array" aca="1" ref="AF51" ca="1">INDEX('[3]Sheet 1'!$B$12:$M$61,MATCH($A51,'[3]Sheet 1'!$A$12:$A$61,0),MATCH(MID(CELL("filename",B50),FIND("]",CELL("filename",B50))+1,255)&amp;AF$1,'[3]Sheet 1'!$B$9:$M$9&amp;'[3]Sheet 1'!$B$8:$M$8,0))*10^6</f>
        <v>112304000000</v>
      </c>
      <c r="AG51" s="19">
        <f t="shared" ca="1" si="20"/>
        <v>0.1839782444874021</v>
      </c>
      <c r="AH51" s="31">
        <f t="shared" ca="1" si="21"/>
        <v>124886996441.2926</v>
      </c>
      <c r="AI51" s="31">
        <f t="shared" ca="1" si="5"/>
        <v>8668049410.1836433</v>
      </c>
      <c r="AJ51" s="55">
        <v>6600000000</v>
      </c>
      <c r="AK51" s="31">
        <f t="shared" si="6"/>
        <v>7640107653.2067375</v>
      </c>
      <c r="AL51" s="19">
        <f t="shared" ca="1" si="16"/>
        <v>6.1176166221582812E-2</v>
      </c>
      <c r="AM51" s="19">
        <f t="shared" ca="1" si="0"/>
        <v>5.9148516417121183E-2</v>
      </c>
      <c r="AN51" s="31">
        <f t="shared" ca="1" si="17"/>
        <v>553926940441.57739</v>
      </c>
      <c r="AO51" s="55">
        <v>37792000000</v>
      </c>
      <c r="AP51" s="31">
        <f t="shared" si="1"/>
        <v>43747719459.089249</v>
      </c>
      <c r="AQ51" s="55">
        <v>36569000000</v>
      </c>
      <c r="AR51" s="31">
        <f t="shared" si="2"/>
        <v>34691876705.901924</v>
      </c>
      <c r="AS51" s="19">
        <f t="shared" ca="1" si="18"/>
        <v>6.2628975363152373E-2</v>
      </c>
      <c r="AT51" s="19">
        <f t="shared" si="13"/>
        <v>19.123046178609172</v>
      </c>
      <c r="AU51" s="12"/>
      <c r="AV51" s="12"/>
      <c r="AW51" s="12"/>
      <c r="AX51" s="12"/>
      <c r="AY51" s="12"/>
      <c r="AZ51" s="12"/>
      <c r="BA51" s="12"/>
      <c r="BB51" s="60">
        <v>228803860332.51099</v>
      </c>
      <c r="BC51" s="60">
        <v>197655000000</v>
      </c>
      <c r="BD51" s="19">
        <f t="shared" si="28"/>
        <v>1.4968576232622422E-2</v>
      </c>
      <c r="BE51" s="12"/>
      <c r="BF51" s="12"/>
      <c r="BG51" s="12"/>
      <c r="BH51" s="12"/>
      <c r="BI51" s="12"/>
      <c r="BJ51" s="12"/>
      <c r="BK51" s="12"/>
      <c r="BL51" s="12"/>
      <c r="BM51" s="12"/>
      <c r="BN51" s="31">
        <f t="shared" ca="1" si="22"/>
        <v>928000000</v>
      </c>
      <c r="BO51" s="56" cm="1">
        <f t="array" aca="1" ref="BO51" ca="1">INDEX([1]Sheet1!$C$6:$CY$72,MATCH($A51,[1]Sheet1!$A$6:$A$72,0),MATCH(MID(CELL("filename",A50),FIND("]",CELL("filename",A50))+1,255) &amp; BO$1,[1]Sheet1!$C$1:$CY$1 &amp; [1]Sheet1!$C$3:$CY$3,0))</f>
        <v>0.46950500000000001</v>
      </c>
      <c r="BP51" s="55" cm="1">
        <f t="array" aca="1" ref="BP51" ca="1">INDEX([1]Sheet1!$C$6:$CY$72,MATCH($A51,[1]Sheet1!$A$6:$A$72,0),MATCH(MID(CELL("filename",B50),FIND("]",CELL("filename",B50))+1,255) &amp; BP$1,[1]Sheet1!$C$1:$CY$1 &amp; [1]Sheet1!$C$3:$CY$3,0))</f>
        <v>104400000000</v>
      </c>
      <c r="BQ51" s="55" cm="1">
        <f t="array" aca="1" ref="BQ51" ca="1">INDEX([1]Sheet1!$C$6:$CY$72,MATCH($A51,[1]Sheet1!$A$6:$A$72,0),MATCH(MID(CELL("filename",C50),FIND("]",CELL("filename",C50))+1,255) &amp; BQ$1,[1]Sheet1!$C$1:$CY$1 &amp; [1]Sheet1!$C$3:$CY$3,0))</f>
        <v>30010000000</v>
      </c>
      <c r="BR51" s="62" cm="1">
        <f t="array" aca="1" ref="BR51" ca="1">INDEX([6]Annual!$C$5:$T$30,MATCH($A51,[6]Annual!$B$5:$B$30,0),MATCH(MID(CELL("filename",$F$2),FIND("]",CELL("filename",$F$2))+1,255) &amp; BR$1,[6]Annual!$C$3:$T$3 &amp; [6]Annual!$C$4:$T$4,0))</f>
        <v>24861000000</v>
      </c>
      <c r="BS51" s="62" cm="1">
        <f t="array" aca="1" ref="BS51" ca="1">INDEX([6]Annual!$C$5:$T$30,MATCH($A51,[6]Annual!$B$5:$B$30,0),MATCH(MID(CELL("filename",$F$2),FIND("]",CELL("filename",$F$2))+1,255) &amp; BS$1,[6]Annual!$C$3:$T$3 &amp; [6]Annual!$C$4:$T$4,0))</f>
        <v>4456000000</v>
      </c>
      <c r="BT51" s="62" cm="1">
        <f t="array" aca="1" ref="BT51" ca="1">INDEX([6]Annual!$C$5:$T$30,MATCH($A51,[6]Annual!$B$5:$B$30,0),MATCH(MID(CELL("filename",$F$2),FIND("]",CELL("filename",$F$2))+1,255) &amp; BT$1,[6]Annual!$C$3:$T$3 &amp; [6]Annual!$C$4:$T$4,0))</f>
        <v>624000000</v>
      </c>
      <c r="BU51" s="63">
        <f t="shared" ca="1" si="29"/>
        <v>24918292976.186501</v>
      </c>
      <c r="BV51" s="63">
        <f t="shared" ca="1" si="30"/>
        <v>5091707023.8134995</v>
      </c>
      <c r="BW51" s="55" cm="1">
        <f t="array" aca="1" ref="BW51" ca="1">INDEX([1]Sheet1!$C$6:$CY$72,MATCH($A51,[1]Sheet1!$A$6:$A$72,0),MATCH(MID(CELL("filename",F50),FIND("]",CELL("filename",F50))+1,255) &amp; BW$1,[1]Sheet1!$C$1:$CY$1 &amp; [1]Sheet1!$C$3:$CY$3,0))</f>
        <v>28379000000</v>
      </c>
      <c r="BX51" s="55" cm="1">
        <f t="array" aca="1" ref="BX51" ca="1">INDEX([1]Sheet1!$C$6:$CY$72,MATCH($A51,[1]Sheet1!$A$6:$A$72,0),MATCH(MID(CELL("filename",G50),FIND("]",CELL("filename",G50))+1,255) &amp; BX$1,[1]Sheet1!$C$1:$CY$1 &amp; [1]Sheet1!$C$3:$CY$3,0))</f>
        <v>24037000000</v>
      </c>
      <c r="BY51" s="62" cm="1">
        <f t="array" aca="1" ref="BY51" ca="1">INDEX([4]DATA!$C$18:$N$51,MATCH($A51,[4]DATA!$B$18:$B$51,0),MATCH(MID(CELL("filename",F18),FIND("]",CELL("filename",F18))+1,255) &amp; BY$1,[4]DATA!$C$15:$N$15&amp;[4]DATA!$C$16:$N$16,0)) * 10^6</f>
        <v>7068000000</v>
      </c>
      <c r="BZ51" s="62" cm="1">
        <f t="array" aca="1" ref="BZ51" ca="1">INDEX([4]DATA!$C$18:$N$51,MATCH($A51,[4]DATA!$B$18:$B$51,0),MATCH(MID(CELL("filename",G18),FIND("]",CELL("filename",G18))+1,255) &amp; BZ$1,[4]DATA!$C$15:$N$15&amp;[4]DATA!$C$16:$N$16,0)) * 10^6</f>
        <v>16969000000</v>
      </c>
      <c r="CA51" s="63">
        <f t="shared" ca="1" si="23"/>
        <v>7068000000.000001</v>
      </c>
      <c r="CB51" s="63">
        <f t="shared" ca="1" si="24"/>
        <v>16969000000</v>
      </c>
      <c r="CC51" s="55" cm="1">
        <f t="array" aca="1" ref="CC51" ca="1">INDEX([1]Sheet1!$C$6:$CY$72,MATCH($A51,[1]Sheet1!$A$6:$A$72,0),MATCH(MID(CELL("filename",J50),FIND("]",CELL("filename",J50))+1,255) &amp; CC$1,[1]Sheet1!$C$1:$CY$1 &amp; [1]Sheet1!$C$3:$CY$3,0))</f>
        <v>0</v>
      </c>
      <c r="CD51" s="31">
        <f t="shared" ca="1" si="25"/>
        <v>21974000000</v>
      </c>
      <c r="CE51" s="55" cm="1">
        <f t="array" aca="1" ref="CE51" ca="1">INDEX([1]Sheet1!$C$6:$CY$72,MATCH($A51,[1]Sheet1!$A$6:$A$72,0),MATCH(MID(CELL("filename",L50),FIND("]",CELL("filename",L50))+1,255) &amp; CE$1,[1]Sheet1!$C$1:$CY$1 &amp; [1]Sheet1!$C$3:$CY$3,0))</f>
        <v>106402000000</v>
      </c>
      <c r="CF51" s="31">
        <f t="shared" ca="1" si="15"/>
        <v>103472000000</v>
      </c>
      <c r="CG51" s="55" cm="1">
        <f t="array" aca="1" ref="CG51" ca="1">INDEX([1]Sheet1!$C$6:$CY$72,MATCH($A51,[1]Sheet1!$A$6:$A$72,0),MATCH(MID(CELL("filename",N50),FIND("]",CELL("filename",N50))+1,255) &amp; CG$1,[1]Sheet1!$C$1:$CY$1 &amp; [1]Sheet1!$C$3:$CY$3,0))</f>
        <v>46310000000</v>
      </c>
      <c r="CH51" s="55" cm="1">
        <f t="array" aca="1" ref="CH51" ca="1">INDEX([1]Sheet1!$C$6:$CY$72,MATCH($A51,[1]Sheet1!$A$6:$A$72,0),MATCH(MID(CELL("filename",O50),FIND("]",CELL("filename",O50))+1,255) &amp; CH$1,[1]Sheet1!$C$1:$CY$1 &amp; [1]Sheet1!$C$3:$CY$3,0))</f>
        <v>7488000000</v>
      </c>
      <c r="CI51" s="55" cm="1">
        <f t="array" aca="1" ref="CI51" ca="1">INDEX([1]Sheet1!$C$6:$CY$72,MATCH($A51,[1]Sheet1!$A$6:$A$72,0),MATCH(MID(CELL("filename",CI38),FIND("]",CELL("filename",CI38))+1,255) &amp; CI$1,[1]Sheet1!$C$1:$CY$1 &amp; [1]Sheet1!$C$3:$CY$3,0))</f>
        <v>2724000000</v>
      </c>
      <c r="CJ51" s="55" cm="1">
        <f t="array" aca="1" ref="CJ51" ca="1">INDEX([1]Sheet1!$C$6:$CY$72,MATCH($A51,[1]Sheet1!$A$6:$A$72,0),MATCH(MID(CELL("filename",R50),FIND("]",CELL("filename",R50))+1,255) &amp; CJ$1,[1]Sheet1!$C$1:$CY$1 &amp; [1]Sheet1!$C$3:$CY$3,0))</f>
        <v>33768000000</v>
      </c>
      <c r="CK51" s="55" cm="1">
        <f t="array" aca="1" ref="CK51" ca="1">INDEX([1]Sheet1!$C$6:$CY$72,MATCH($A51,[1]Sheet1!$A$6:$A$72,0),MATCH(MID(CELL("filename",S50),FIND("]",CELL("filename",S50))+1,255) &amp; CK$1,[1]Sheet1!$C$1:$CY$1 &amp; [1]Sheet1!$C$3:$CY$3,0))</f>
        <v>2930000000</v>
      </c>
      <c r="CL51" s="31">
        <f t="shared" ca="1" si="19"/>
        <v>13182000000</v>
      </c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31">
        <f t="shared" ca="1" si="26"/>
        <v>102829025475.00002</v>
      </c>
      <c r="DL51" s="56" cm="1">
        <f t="array" aca="1" ref="DL51" ca="1">INDEX([1]Sheet1!$C$6:$CY$72,MATCH($A51,[1]Sheet1!$A$6:$A$72,0),MATCH(MID(CELL("filename",AT50),FIND("]",CELL("filename",AT50))+1,255) &amp; DL$1,[1]Sheet1!$C$1:$CY$1 &amp; [1]Sheet1!$C$3:$CY$3,0))</f>
        <v>52.024500000000003</v>
      </c>
      <c r="DM51" s="62" cm="1">
        <f t="array" aca="1" ref="DM51" ca="1">INDEX([5]DATA!$C$18:$T$51,MATCH($A51,[5]DATA!$B$18:$B$51,0),MATCH(MID(CELL("filename",AU18),FIND("]",CELL("filename",AU18))+1,255) &amp; DM$1,[5]DATA!$C$15:$T$15&amp;[5]DATA!$C$16:$T$16,0)) * 10^6</f>
        <v>12341000000</v>
      </c>
      <c r="DN51" s="62" cm="1">
        <f t="array" aca="1" ref="DN51" ca="1">INDEX([5]DATA!$C$18:$T$51,MATCH($A51,[5]DATA!$B$18:$B$51,0),MATCH(MID(CELL("filename",AV18),FIND("]",CELL("filename",AV18))+1,255) &amp; DN$1,[5]DATA!$C$15:$T$15&amp;[5]DATA!$C$16:$T$16,0)) * 10^6</f>
        <v>90488000000</v>
      </c>
      <c r="DO51" s="12"/>
      <c r="DP51" s="12"/>
      <c r="DQ51" s="56">
        <v>1.3911899999999999</v>
      </c>
      <c r="DR51" s="56" cm="1">
        <f t="array" aca="1" ref="DR51" ca="1">INDEX([1]Sheet1!$C$6:$CY$72,MATCH($A51,[1]Sheet1!$A$6:$A$72,0),MATCH(MID(CELL("filename",AZ50),FIND("]",CELL("filename",AZ50))+1,255) &amp; DR$1,[1]Sheet1!$C$1:$CY$1 &amp; [1]Sheet1!$C$3:$CY$3,0))</f>
        <v>6540000000</v>
      </c>
      <c r="DS51" s="56" cm="1">
        <f t="array" aca="1" ref="DS51" ca="1">INDEX([1]Sheet1!$C$6:$CY$72,MATCH($A51,[1]Sheet1!$A$6:$A$72,0),MATCH(MID(CELL("filename",BA50),FIND("]",CELL("filename",BA50))+1,255) &amp; DS$1,[1]Sheet1!$C$1:$CY$1 &amp; [1]Sheet1!$C$3:$CY$3,0))</f>
        <v>3.1075659999999998</v>
      </c>
      <c r="DT51" s="62" cm="1">
        <f t="array" aca="1" ref="DT51" ca="1">INDEX([5]DATA!$C$18:$T$51,MATCH($A51,[5]DATA!$B$18:$B$51,0),MATCH(MID(CELL("filename",BB18),FIND("]",CELL("filename",BB18))+1,255) &amp; DT$1,[5]DATA!$C$15:$T$15&amp;[5]DATA!$C$16:$T$16,0)) * 10^6</f>
        <v>15888000000</v>
      </c>
      <c r="DU51" s="56" cm="1">
        <f t="array" aca="1" ref="DU51" ca="1">INDEX([1]Sheet1!$C$6:$CY$72,MATCH($A51,[1]Sheet1!$A$6:$A$72,0),MATCH(MID(CELL("filename",BC50),FIND("]",CELL("filename",BC50))+1,255) &amp; DU$1,[1]Sheet1!$C$1:$CY$1 &amp; [1]Sheet1!$C$3:$CY$3,0))</f>
        <v>1.39</v>
      </c>
      <c r="DV51" s="59">
        <v>0.5</v>
      </c>
      <c r="DW51" s="60">
        <f>Euro_Area_Data!V48*10^9</f>
        <v>11157241868058.555</v>
      </c>
      <c r="DX51" s="59">
        <v>1</v>
      </c>
      <c r="DY51" s="59">
        <v>0.5</v>
      </c>
      <c r="DZ51" s="56" cm="1">
        <f t="array" aca="1" ref="DZ51" ca="1">INDEX([1]Sheet1!$C$6:$CY$72,MATCH($A51,[1]Sheet1!$A$6:$A$72,0),MATCH(MID(CELL("filename",BH50),FIND("]",CELL("filename",BH50))+1,255) &amp; DZ$1,[1]Sheet1!$C$1:$CY$1 &amp; [1]Sheet1!$C$3:$CY$3,0))</f>
        <v>3.01</v>
      </c>
      <c r="EA51" s="59">
        <v>2</v>
      </c>
      <c r="EB51" s="54">
        <f>(SUMPRODUCT(Euro_Area_Data!B48:U48,Euro_Area_Data!Y48:AR48)-Euro_Area_Data!I48*Euro_Area_Data!AF48)/(SUM(Euro_Area_Data!B48:U48)-Euro_Area_Data!I48)</f>
        <v>0.88977430197485963</v>
      </c>
      <c r="EC51" s="14">
        <f t="shared" si="27"/>
        <v>1.0097638299754323</v>
      </c>
      <c r="ED51" s="54">
        <f>(SUMPRODUCT(Euro_Area_Data!B48:U48,Euro_Area_Data!AV48:BO48)-Euro_Area_Data!I48*Euro_Area_Data!BC48)/(SUM(Euro_Area_Data!B48:U48)-Euro_Area_Data!I48)</f>
        <v>-1.0893478762051192</v>
      </c>
      <c r="EE51" s="17">
        <v>-5</v>
      </c>
      <c r="EF51" s="12"/>
      <c r="EG51" s="12"/>
      <c r="EH51" s="43">
        <v>0.75</v>
      </c>
      <c r="EI51" s="43">
        <v>0.05</v>
      </c>
      <c r="EJ51" s="43">
        <v>60</v>
      </c>
      <c r="EK51" s="54">
        <f t="shared" si="7"/>
        <v>2.6009282277805714</v>
      </c>
      <c r="EL51" s="12"/>
      <c r="EM51" s="12"/>
      <c r="EN51" s="54">
        <v>0.86386217309776003</v>
      </c>
    </row>
    <row r="52" spans="1:144" x14ac:dyDescent="0.3">
      <c r="A52" s="49">
        <v>2012</v>
      </c>
      <c r="B52" s="60">
        <v>229008881420.5058</v>
      </c>
      <c r="C52" s="12"/>
      <c r="D52" s="12"/>
      <c r="E52" s="12"/>
      <c r="F52" s="12"/>
      <c r="G52" s="12"/>
      <c r="H52" s="54">
        <v>-2.9800793444296869E-2</v>
      </c>
      <c r="I52" s="60">
        <v>4075484</v>
      </c>
      <c r="J52" s="12"/>
      <c r="K52" s="31">
        <f t="shared" si="4"/>
        <v>4075484</v>
      </c>
      <c r="L52" s="54">
        <v>67.78169510613634</v>
      </c>
      <c r="M52" s="12"/>
      <c r="N52" s="12"/>
      <c r="O52" s="54">
        <v>67.58473735322751</v>
      </c>
      <c r="P52" s="28"/>
      <c r="Q52" s="19"/>
      <c r="R52" s="54">
        <v>7.9</v>
      </c>
      <c r="S52" s="12"/>
      <c r="T52" s="12"/>
      <c r="U52" s="54">
        <v>7.6478390000000003</v>
      </c>
      <c r="V52" s="54">
        <v>7.6478390000000003</v>
      </c>
      <c r="W52" s="54"/>
      <c r="X52" s="54"/>
      <c r="Y52" s="54"/>
      <c r="Z52" s="54">
        <v>1618.1117836648</v>
      </c>
      <c r="AA52" s="12"/>
      <c r="AB52" s="12"/>
      <c r="AC52" s="54">
        <v>1620.6583421565961</v>
      </c>
      <c r="AD52" s="60">
        <v>688398784151.854</v>
      </c>
      <c r="AE52" s="61" cm="1">
        <f t="array" aca="1" ref="AE52" ca="1">INDEX('[3]Sheet 1'!$B$12:$M$61,MATCH($A52,'[3]Sheet 1'!$A$12:$A$61,0),MATCH(MID(CELL("filename",A51),FIND("]",CELL("filename",A51))+1,255)&amp;AE$1,'[3]Sheet 1'!$B$9:$M$9&amp;'[3]Sheet 1'!$B$8:$M$8,0))*10^6</f>
        <v>647902000000</v>
      </c>
      <c r="AF52" s="61" cm="1">
        <f t="array" aca="1" ref="AF52" ca="1">INDEX('[3]Sheet 1'!$B$12:$M$61,MATCH($A52,'[3]Sheet 1'!$A$12:$A$61,0),MATCH(MID(CELL("filename",B51),FIND("]",CELL("filename",B51))+1,255)&amp;AF$1,'[3]Sheet 1'!$B$9:$M$9&amp;'[3]Sheet 1'!$B$8:$M$8,0))*10^6</f>
        <v>118301000000</v>
      </c>
      <c r="AG52" s="19">
        <f t="shared" ca="1" si="20"/>
        <v>0.18259088565863354</v>
      </c>
      <c r="AH52" s="31">
        <f t="shared" ca="1" si="21"/>
        <v>125695343684.61353</v>
      </c>
      <c r="AI52" s="31">
        <f t="shared" ca="1" si="5"/>
        <v>9105977996.5935154</v>
      </c>
      <c r="AJ52" s="55">
        <v>6936000000</v>
      </c>
      <c r="AK52" s="31">
        <f t="shared" si="6"/>
        <v>7799340995.8474464</v>
      </c>
      <c r="AL52" s="19">
        <f t="shared" ca="1" si="16"/>
        <v>6.2049561799337918E-2</v>
      </c>
      <c r="AM52" s="19">
        <f t="shared" ca="1" si="0"/>
        <v>5.9148516417121183E-2</v>
      </c>
      <c r="AN52" s="31">
        <f t="shared" ca="1" si="17"/>
        <v>562703440467.24048</v>
      </c>
      <c r="AO52" s="55">
        <v>38620000000</v>
      </c>
      <c r="AP52" s="31">
        <f t="shared" si="1"/>
        <v>43427126479.185173</v>
      </c>
      <c r="AQ52" s="55">
        <v>38285000000</v>
      </c>
      <c r="AR52" s="31">
        <f t="shared" si="2"/>
        <v>35251087208.595963</v>
      </c>
      <c r="AS52" s="19">
        <f t="shared" ca="1" si="18"/>
        <v>6.2645942202388602E-2</v>
      </c>
      <c r="AT52" s="19">
        <f t="shared" si="13"/>
        <v>18.963075235254454</v>
      </c>
      <c r="AU52" s="12"/>
      <c r="AV52" s="12"/>
      <c r="AW52" s="12"/>
      <c r="AX52" s="12"/>
      <c r="AY52" s="12"/>
      <c r="AZ52" s="12"/>
      <c r="BA52" s="12"/>
      <c r="BB52" s="60">
        <v>225319542973.74802</v>
      </c>
      <c r="BC52" s="60">
        <v>200378000000</v>
      </c>
      <c r="BD52" s="19">
        <f t="shared" si="28"/>
        <v>-1.6110023436092962</v>
      </c>
      <c r="BE52" s="12"/>
      <c r="BF52" s="12"/>
      <c r="BG52" s="12"/>
      <c r="BH52" s="12"/>
      <c r="BI52" s="12"/>
      <c r="BJ52" s="12"/>
      <c r="BK52" s="12"/>
      <c r="BL52" s="12"/>
      <c r="BM52" s="12"/>
      <c r="BN52" s="31">
        <f t="shared" ca="1" si="22"/>
        <v>-1270000000</v>
      </c>
      <c r="BO52" s="56" cm="1">
        <f t="array" aca="1" ref="BO52" ca="1">INDEX([1]Sheet1!$C$6:$CY$72,MATCH($A52,[1]Sheet1!$A$6:$A$72,0),MATCH(MID(CELL("filename",A51),FIND("]",CELL("filename",A51))+1,255) &amp; BO$1,[1]Sheet1!$C$1:$CY$1 &amp; [1]Sheet1!$C$3:$CY$3,0))</f>
        <v>-0.63380199999999998</v>
      </c>
      <c r="BP52" s="55" cm="1">
        <f t="array" aca="1" ref="BP52" ca="1">INDEX([1]Sheet1!$C$6:$CY$72,MATCH($A52,[1]Sheet1!$A$6:$A$72,0),MATCH(MID(CELL("filename",B51),FIND("]",CELL("filename",B51))+1,255) &amp; BP$1,[1]Sheet1!$C$1:$CY$1 &amp; [1]Sheet1!$C$3:$CY$3,0))</f>
        <v>107295000000</v>
      </c>
      <c r="BQ52" s="55" cm="1">
        <f t="array" aca="1" ref="BQ52" ca="1">INDEX([1]Sheet1!$C$6:$CY$72,MATCH($A52,[1]Sheet1!$A$6:$A$72,0),MATCH(MID(CELL("filename",C51),FIND("]",CELL("filename",C51))+1,255) &amp; BQ$1,[1]Sheet1!$C$1:$CY$1 &amp; [1]Sheet1!$C$3:$CY$3,0))</f>
        <v>29909000000</v>
      </c>
      <c r="BR52" s="62" cm="1">
        <f t="array" aca="1" ref="BR52" ca="1">INDEX([6]Annual!$C$5:$T$30,MATCH($A52,[6]Annual!$B$5:$B$30,0),MATCH(MID(CELL("filename",$F$2),FIND("]",CELL("filename",$F$2))+1,255) &amp; BR$1,[6]Annual!$C$3:$T$3 &amp; [6]Annual!$C$4:$T$4,0))</f>
        <v>25718000000</v>
      </c>
      <c r="BS52" s="62" cm="1">
        <f t="array" aca="1" ref="BS52" ca="1">INDEX([6]Annual!$C$5:$T$30,MATCH($A52,[6]Annual!$B$5:$B$30,0),MATCH(MID(CELL("filename",$F$2),FIND("]",CELL("filename",$F$2))+1,255) &amp; BS$1,[6]Annual!$C$3:$T$3 &amp; [6]Annual!$C$4:$T$4,0))</f>
        <v>3683000000</v>
      </c>
      <c r="BT52" s="62" cm="1">
        <f t="array" aca="1" ref="BT52" ca="1">INDEX([6]Annual!$C$5:$T$30,MATCH($A52,[6]Annual!$B$5:$B$30,0),MATCH(MID(CELL("filename",$F$2),FIND("]",CELL("filename",$F$2))+1,255) &amp; BT$1,[6]Annual!$C$3:$T$3 &amp; [6]Annual!$C$4:$T$4,0))</f>
        <v>475000000</v>
      </c>
      <c r="BU52" s="63">
        <f t="shared" ca="1" si="29"/>
        <v>25746407216.494843</v>
      </c>
      <c r="BV52" s="63">
        <f t="shared" ca="1" si="30"/>
        <v>4162592783.5051575</v>
      </c>
      <c r="BW52" s="55" cm="1">
        <f t="array" aca="1" ref="BW52" ca="1">INDEX([1]Sheet1!$C$6:$CY$72,MATCH($A52,[1]Sheet1!$A$6:$A$72,0),MATCH(MID(CELL("filename",F51),FIND("]",CELL("filename",F51))+1,255) &amp; BW$1,[1]Sheet1!$C$1:$CY$1 &amp; [1]Sheet1!$C$3:$CY$3,0))</f>
        <v>29405000000</v>
      </c>
      <c r="BX52" s="55" cm="1">
        <f t="array" aca="1" ref="BX52" ca="1">INDEX([1]Sheet1!$C$6:$CY$72,MATCH($A52,[1]Sheet1!$A$6:$A$72,0),MATCH(MID(CELL("filename",G51),FIND("]",CELL("filename",G51))+1,255) &amp; BX$1,[1]Sheet1!$C$1:$CY$1 &amp; [1]Sheet1!$C$3:$CY$3,0))</f>
        <v>25528000000</v>
      </c>
      <c r="BY52" s="62" cm="1">
        <f t="array" aca="1" ref="BY52" ca="1">INDEX([4]DATA!$C$18:$N$51,MATCH($A52,[4]DATA!$B$18:$B$51,0),MATCH(MID(CELL("filename",F19),FIND("]",CELL("filename",F19))+1,255) &amp; BY$1,[4]DATA!$C$15:$N$15&amp;[4]DATA!$C$16:$N$16,0)) * 10^6</f>
        <v>7820000000</v>
      </c>
      <c r="BZ52" s="62" cm="1">
        <f t="array" aca="1" ref="BZ52" ca="1">INDEX([4]DATA!$C$18:$N$51,MATCH($A52,[4]DATA!$B$18:$B$51,0),MATCH(MID(CELL("filename",G19),FIND("]",CELL("filename",G19))+1,255) &amp; BZ$1,[4]DATA!$C$15:$N$15&amp;[4]DATA!$C$16:$N$16,0)) * 10^6</f>
        <v>17708000000</v>
      </c>
      <c r="CA52" s="63">
        <f t="shared" ca="1" si="23"/>
        <v>7820000000</v>
      </c>
      <c r="CB52" s="63">
        <f t="shared" ca="1" si="24"/>
        <v>17708000000</v>
      </c>
      <c r="CC52" s="55" cm="1">
        <f t="array" aca="1" ref="CC52" ca="1">INDEX([1]Sheet1!$C$6:$CY$72,MATCH($A52,[1]Sheet1!$A$6:$A$72,0),MATCH(MID(CELL("filename",J51),FIND("]",CELL("filename",J51))+1,255) &amp; CC$1,[1]Sheet1!$C$1:$CY$1 &amp; [1]Sheet1!$C$3:$CY$3,0))</f>
        <v>0</v>
      </c>
      <c r="CD52" s="31">
        <f t="shared" ca="1" si="25"/>
        <v>22453000000</v>
      </c>
      <c r="CE52" s="55" cm="1">
        <f t="array" aca="1" ref="CE52" ca="1">INDEX([1]Sheet1!$C$6:$CY$72,MATCH($A52,[1]Sheet1!$A$6:$A$72,0),MATCH(MID(CELL("filename",L51),FIND("]",CELL("filename",L51))+1,255) &amp; CE$1,[1]Sheet1!$C$1:$CY$1 &amp; [1]Sheet1!$C$3:$CY$3,0))</f>
        <v>111605000000</v>
      </c>
      <c r="CF52" s="31">
        <f t="shared" ca="1" si="15"/>
        <v>108565000000</v>
      </c>
      <c r="CG52" s="55" cm="1">
        <f t="array" aca="1" ref="CG52" ca="1">INDEX([1]Sheet1!$C$6:$CY$72,MATCH($A52,[1]Sheet1!$A$6:$A$72,0),MATCH(MID(CELL("filename",N51),FIND("]",CELL("filename",N51))+1,255) &amp; CG$1,[1]Sheet1!$C$1:$CY$1 &amp; [1]Sheet1!$C$3:$CY$3,0))</f>
        <v>48506000000</v>
      </c>
      <c r="CH52" s="55" cm="1">
        <f t="array" aca="1" ref="CH52" ca="1">INDEX([1]Sheet1!$C$6:$CY$72,MATCH($A52,[1]Sheet1!$A$6:$A$72,0),MATCH(MID(CELL("filename",O51),FIND("]",CELL("filename",O51))+1,255) &amp; CH$1,[1]Sheet1!$C$1:$CY$1 &amp; [1]Sheet1!$C$3:$CY$3,0))</f>
        <v>8098000000.000001</v>
      </c>
      <c r="CI52" s="55" cm="1">
        <f t="array" aca="1" ref="CI52" ca="1">INDEX([1]Sheet1!$C$6:$CY$72,MATCH($A52,[1]Sheet1!$A$6:$A$72,0),MATCH(MID(CELL("filename",CI39),FIND("]",CELL("filename",CI39))+1,255) &amp; CI$1,[1]Sheet1!$C$1:$CY$1 &amp; [1]Sheet1!$C$3:$CY$3,0))</f>
        <v>2740000000</v>
      </c>
      <c r="CJ52" s="55" cm="1">
        <f t="array" aca="1" ref="CJ52" ca="1">INDEX([1]Sheet1!$C$6:$CY$72,MATCH($A52,[1]Sheet1!$A$6:$A$72,0),MATCH(MID(CELL("filename",R51),FIND("]",CELL("filename",R51))+1,255) &amp; CJ$1,[1]Sheet1!$C$1:$CY$1 &amp; [1]Sheet1!$C$3:$CY$3,0))</f>
        <v>35963000000</v>
      </c>
      <c r="CK52" s="55" cm="1">
        <f t="array" aca="1" ref="CK52" ca="1">INDEX([1]Sheet1!$C$6:$CY$72,MATCH($A52,[1]Sheet1!$A$6:$A$72,0),MATCH(MID(CELL("filename",S51),FIND("]",CELL("filename",S51))+1,255) &amp; CK$1,[1]Sheet1!$C$1:$CY$1 &amp; [1]Sheet1!$C$3:$CY$3,0))</f>
        <v>3040000000</v>
      </c>
      <c r="CL52" s="31">
        <f t="shared" ca="1" si="19"/>
        <v>13258000000</v>
      </c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31">
        <f t="shared" ca="1" si="26"/>
        <v>115931096436</v>
      </c>
      <c r="DL52" s="56" cm="1">
        <f t="array" aca="1" ref="DL52" ca="1">INDEX([1]Sheet1!$C$6:$CY$72,MATCH($A52,[1]Sheet1!$A$6:$A$72,0),MATCH(MID(CELL("filename",AT51),FIND("]",CELL("filename",AT51))+1,255) &amp; DL$1,[1]Sheet1!$C$1:$CY$1 &amp; [1]Sheet1!$C$3:$CY$3,0))</f>
        <v>57.856200000000001</v>
      </c>
      <c r="DM52" s="62" cm="1">
        <f t="array" aca="1" ref="DM52" ca="1">INDEX([5]DATA!$C$18:$T$51,MATCH($A52,[5]DATA!$B$18:$B$51,0),MATCH(MID(CELL("filename",AU19),FIND("]",CELL("filename",AU19))+1,255) &amp; DM$1,[5]DATA!$C$15:$T$15&amp;[5]DATA!$C$16:$T$16,0)) * 10^6</f>
        <v>13066000000</v>
      </c>
      <c r="DN52" s="62" cm="1">
        <f t="array" aca="1" ref="DN52" ca="1">INDEX([5]DATA!$C$18:$T$51,MATCH($A52,[5]DATA!$B$18:$B$51,0),MATCH(MID(CELL("filename",AV19),FIND("]",CELL("filename",AV19))+1,255) &amp; DN$1,[5]DATA!$C$15:$T$15&amp;[5]DATA!$C$16:$T$16,0)) * 10^6</f>
        <v>102865000000</v>
      </c>
      <c r="DO52" s="12"/>
      <c r="DP52" s="12"/>
      <c r="DQ52" s="56">
        <v>1.28437</v>
      </c>
      <c r="DR52" s="56" cm="1">
        <f t="array" aca="1" ref="DR52" ca="1">INDEX([1]Sheet1!$C$6:$CY$72,MATCH($A52,[1]Sheet1!$A$6:$A$72,0),MATCH(MID(CELL("filename",AZ51),FIND("]",CELL("filename",AZ51))+1,255) &amp; DR$1,[1]Sheet1!$C$1:$CY$1 &amp; [1]Sheet1!$C$3:$CY$3,0))</f>
        <v>8790000000</v>
      </c>
      <c r="DS52" s="56" cm="1">
        <f t="array" aca="1" ref="DS52" ca="1">INDEX([1]Sheet1!$C$6:$CY$72,MATCH($A52,[1]Sheet1!$A$6:$A$72,0),MATCH(MID(CELL("filename",BA51),FIND("]",CELL("filename",BA51))+1,255) &amp; DS$1,[1]Sheet1!$C$1:$CY$1 &amp; [1]Sheet1!$C$3:$CY$3,0))</f>
        <v>2.9563640000000002</v>
      </c>
      <c r="DT52" s="62" cm="1">
        <f t="array" aca="1" ref="DT52" ca="1">INDEX([5]DATA!$C$18:$T$51,MATCH($A52,[5]DATA!$B$18:$B$51,0),MATCH(MID(CELL("filename",BB19),FIND("]",CELL("filename",BB19))+1,255) &amp; DT$1,[5]DATA!$C$15:$T$15&amp;[5]DATA!$C$16:$T$16,0)) * 10^6</f>
        <v>13385000000</v>
      </c>
      <c r="DU52" s="56" cm="1">
        <f t="array" aca="1" ref="DU52" ca="1">INDEX([1]Sheet1!$C$6:$CY$72,MATCH($A52,[1]Sheet1!$A$6:$A$72,0),MATCH(MID(CELL("filename",BC51),FIND("]",CELL("filename",BC51))+1,255) &amp; DU$1,[1]Sheet1!$C$1:$CY$1 &amp; [1]Sheet1!$C$3:$CY$3,0))</f>
        <v>0.56999999999999995</v>
      </c>
      <c r="DV52" s="59">
        <v>0.5</v>
      </c>
      <c r="DW52" s="60">
        <f>Euro_Area_Data!V49*10^9</f>
        <v>11057710341357.236</v>
      </c>
      <c r="DX52" s="59">
        <v>1</v>
      </c>
      <c r="DY52" s="59">
        <v>0.5</v>
      </c>
      <c r="DZ52" s="56" cm="1">
        <f t="array" aca="1" ref="DZ52" ca="1">INDEX([1]Sheet1!$C$6:$CY$72,MATCH($A52,[1]Sheet1!$A$6:$A$72,0),MATCH(MID(CELL("filename",BH51),FIND("]",CELL("filename",BH51))+1,255) &amp; DZ$1,[1]Sheet1!$C$1:$CY$1 &amp; [1]Sheet1!$C$3:$CY$3,0))</f>
        <v>1.89</v>
      </c>
      <c r="EA52" s="59">
        <v>2</v>
      </c>
      <c r="EB52" s="54">
        <f>(SUMPRODUCT(Euro_Area_Data!B49:U49,Euro_Area_Data!Y49:AR49)-Euro_Area_Data!I49*Euro_Area_Data!AF49)/(SUM(Euro_Area_Data!B49:U49)-Euro_Area_Data!I49)</f>
        <v>0.90026341197506266</v>
      </c>
      <c r="EC52" s="14">
        <f t="shared" si="27"/>
        <v>1.1788506340228508</v>
      </c>
      <c r="ED52" s="54">
        <f>(SUMPRODUCT(Euro_Area_Data!B49:U49,Euro_Area_Data!AV49:BO49)-Euro_Area_Data!I49*Euro_Area_Data!BC49)/(SUM(Euro_Area_Data!B49:U49)-Euro_Area_Data!I49)</f>
        <v>-2.5001254338577303</v>
      </c>
      <c r="EE52" s="17">
        <v>-5</v>
      </c>
      <c r="EF52" s="12"/>
      <c r="EG52" s="12"/>
      <c r="EH52" s="43">
        <v>0.75</v>
      </c>
      <c r="EI52" s="43">
        <v>0.05</v>
      </c>
      <c r="EJ52" s="43">
        <v>60</v>
      </c>
      <c r="EK52" s="54">
        <f t="shared" si="7"/>
        <v>2.9453461844268802</v>
      </c>
      <c r="EL52" s="12"/>
      <c r="EM52" s="12"/>
      <c r="EN52" s="54">
        <v>0.88930590465180204</v>
      </c>
    </row>
    <row r="53" spans="1:144" x14ac:dyDescent="0.3">
      <c r="A53" s="49">
        <v>2013</v>
      </c>
      <c r="B53" s="60">
        <v>229087230243.32471</v>
      </c>
      <c r="C53" s="12"/>
      <c r="D53" s="12"/>
      <c r="E53" s="12"/>
      <c r="F53" s="12"/>
      <c r="G53" s="12"/>
      <c r="H53" s="54">
        <v>-4.944779399936447E-2</v>
      </c>
      <c r="I53" s="60">
        <v>4087134.4999999902</v>
      </c>
      <c r="J53" s="12"/>
      <c r="K53" s="31">
        <f t="shared" si="4"/>
        <v>4087134.4999999902</v>
      </c>
      <c r="L53" s="54">
        <v>67.339001217328175</v>
      </c>
      <c r="M53" s="12"/>
      <c r="N53" s="12"/>
      <c r="O53" s="54">
        <v>67.493763176252571</v>
      </c>
      <c r="P53" s="28"/>
      <c r="Q53" s="19"/>
      <c r="R53" s="54">
        <v>8.3000000000000007</v>
      </c>
      <c r="S53" s="12"/>
      <c r="T53" s="12"/>
      <c r="U53" s="54">
        <v>7.7334189999999996</v>
      </c>
      <c r="V53" s="54">
        <v>7.7334189999999996</v>
      </c>
      <c r="W53" s="54"/>
      <c r="X53" s="54"/>
      <c r="Y53" s="54"/>
      <c r="Z53" s="54">
        <v>1610.4287185989299</v>
      </c>
      <c r="AA53" s="12"/>
      <c r="AB53" s="12"/>
      <c r="AC53" s="54">
        <v>1614.7076081820339</v>
      </c>
      <c r="AD53" s="60">
        <v>695535643530.28296</v>
      </c>
      <c r="AE53" s="61" cm="1">
        <f t="array" aca="1" ref="AE53" ca="1">INDEX('[3]Sheet 1'!$B$12:$M$61,MATCH($A53,'[3]Sheet 1'!$A$12:$A$61,0),MATCH(MID(CELL("filename",A52),FIND("]",CELL("filename",A52))+1,255)&amp;AE$1,'[3]Sheet 1'!$B$9:$M$9&amp;'[3]Sheet 1'!$B$8:$M$8,0))*10^6</f>
        <v>665329000000</v>
      </c>
      <c r="AF53" s="61" cm="1">
        <f t="array" aca="1" ref="AF53" ca="1">INDEX('[3]Sheet 1'!$B$12:$M$61,MATCH($A53,'[3]Sheet 1'!$A$12:$A$61,0),MATCH(MID(CELL("filename",B52),FIND("]",CELL("filename",B52))+1,255)&amp;AF$1,'[3]Sheet 1'!$B$9:$M$9&amp;'[3]Sheet 1'!$B$8:$M$8,0))*10^6</f>
        <v>122228000000</v>
      </c>
      <c r="AG53" s="19">
        <f t="shared" ca="1" si="20"/>
        <v>0.18371061534969918</v>
      </c>
      <c r="AH53" s="31">
        <f t="shared" ca="1" si="21"/>
        <v>127777281070.59731</v>
      </c>
      <c r="AI53" s="31">
        <f t="shared" ca="1" si="5"/>
        <v>9319311622.3792629</v>
      </c>
      <c r="AJ53" s="55">
        <v>7256000000</v>
      </c>
      <c r="AK53" s="31">
        <f t="shared" si="6"/>
        <v>7955402956.7039919</v>
      </c>
      <c r="AL53" s="19">
        <f t="shared" ca="1" si="16"/>
        <v>6.2259917334667729E-2</v>
      </c>
      <c r="AM53" s="19">
        <f t="shared" ca="1" si="0"/>
        <v>5.9148516417121183E-2</v>
      </c>
      <c r="AN53" s="31">
        <f t="shared" ca="1" si="17"/>
        <v>567758362459.68567</v>
      </c>
      <c r="AO53" s="55">
        <v>36944000000</v>
      </c>
      <c r="AP53" s="31">
        <f t="shared" si="1"/>
        <v>40505017479.668175</v>
      </c>
      <c r="AQ53" s="55">
        <v>39064000000</v>
      </c>
      <c r="AR53" s="31">
        <f t="shared" si="2"/>
        <v>34873960480.54583</v>
      </c>
      <c r="AS53" s="19">
        <f t="shared" ca="1" si="18"/>
        <v>6.1423948613389373E-2</v>
      </c>
      <c r="AT53" s="19">
        <f t="shared" si="13"/>
        <v>17.681045528659901</v>
      </c>
      <c r="AU53" s="12"/>
      <c r="AV53" s="12"/>
      <c r="AW53" s="12"/>
      <c r="AX53" s="12"/>
      <c r="AY53" s="12"/>
      <c r="AZ53" s="12"/>
      <c r="BA53" s="12"/>
      <c r="BB53" s="60">
        <v>223111994966.97699</v>
      </c>
      <c r="BC53" s="60">
        <v>203497000000</v>
      </c>
      <c r="BD53" s="19">
        <f t="shared" si="28"/>
        <v>-2.6082795055844574</v>
      </c>
      <c r="BE53" s="12"/>
      <c r="BF53" s="12"/>
      <c r="BG53" s="12"/>
      <c r="BH53" s="12"/>
      <c r="BI53" s="12"/>
      <c r="BJ53" s="12"/>
      <c r="BK53" s="12"/>
      <c r="BL53" s="12"/>
      <c r="BM53" s="12"/>
      <c r="BN53" s="31">
        <f t="shared" ca="1" si="22"/>
        <v>-2392000000</v>
      </c>
      <c r="BO53" s="56" cm="1">
        <f t="array" aca="1" ref="BO53" ca="1">INDEX([1]Sheet1!$C$6:$CY$72,MATCH($A53,[1]Sheet1!$A$6:$A$72,0),MATCH(MID(CELL("filename",A52),FIND("]",CELL("filename",A52))+1,255) &amp; BO$1,[1]Sheet1!$C$1:$CY$1 &amp; [1]Sheet1!$C$3:$CY$3,0))</f>
        <v>-1.1754469999999999</v>
      </c>
      <c r="BP53" s="55" cm="1">
        <f t="array" aca="1" ref="BP53" ca="1">INDEX([1]Sheet1!$C$6:$CY$72,MATCH($A53,[1]Sheet1!$A$6:$A$72,0),MATCH(MID(CELL("filename",B52),FIND("]",CELL("filename",B52))+1,255) &amp; BP$1,[1]Sheet1!$C$1:$CY$1 &amp; [1]Sheet1!$C$3:$CY$3,0))</f>
        <v>111078000000</v>
      </c>
      <c r="BQ53" s="55" cm="1">
        <f t="array" aca="1" ref="BQ53" ca="1">INDEX([1]Sheet1!$C$6:$CY$72,MATCH($A53,[1]Sheet1!$A$6:$A$72,0),MATCH(MID(CELL("filename",C52),FIND("]",CELL("filename",C52))+1,255) &amp; BQ$1,[1]Sheet1!$C$1:$CY$1 &amp; [1]Sheet1!$C$3:$CY$3,0))</f>
        <v>31574000000</v>
      </c>
      <c r="BR53" s="62" cm="1">
        <f t="array" aca="1" ref="BR53" ca="1">INDEX([6]Annual!$C$5:$T$30,MATCH($A53,[6]Annual!$B$5:$B$30,0),MATCH(MID(CELL("filename",$F$2),FIND("]",CELL("filename",$F$2))+1,255) &amp; BR$1,[6]Annual!$C$3:$T$3 &amp; [6]Annual!$C$4:$T$4,0))</f>
        <v>26819000000</v>
      </c>
      <c r="BS53" s="62" cm="1">
        <f t="array" aca="1" ref="BS53" ca="1">INDEX([6]Annual!$C$5:$T$30,MATCH($A53,[6]Annual!$B$5:$B$30,0),MATCH(MID(CELL("filename",$F$2),FIND("]",CELL("filename",$F$2))+1,255) &amp; BS$1,[6]Annual!$C$3:$T$3 &amp; [6]Annual!$C$4:$T$4,0))</f>
        <v>3929000000</v>
      </c>
      <c r="BT53" s="62" cm="1">
        <f t="array" aca="1" ref="BT53" ca="1">INDEX([6]Annual!$C$5:$T$30,MATCH($A53,[6]Annual!$B$5:$B$30,0),MATCH(MID(CELL("filename",$F$2),FIND("]",CELL("filename",$F$2))+1,255) &amp; BT$1,[6]Annual!$C$3:$T$3 &amp; [6]Annual!$C$4:$T$4,0))</f>
        <v>776000000</v>
      </c>
      <c r="BU53" s="63">
        <f t="shared" ca="1" si="29"/>
        <v>26861537431.797997</v>
      </c>
      <c r="BV53" s="63">
        <f t="shared" ca="1" si="30"/>
        <v>4712462568.2020035</v>
      </c>
      <c r="BW53" s="55" cm="1">
        <f t="array" aca="1" ref="BW53" ca="1">INDEX([1]Sheet1!$C$6:$CY$72,MATCH($A53,[1]Sheet1!$A$6:$A$72,0),MATCH(MID(CELL("filename",F52),FIND("]",CELL("filename",F52))+1,255) &amp; BW$1,[1]Sheet1!$C$1:$CY$1 &amp; [1]Sheet1!$C$3:$CY$3,0))</f>
        <v>30669000000</v>
      </c>
      <c r="BX53" s="55" cm="1">
        <f t="array" aca="1" ref="BX53" ca="1">INDEX([1]Sheet1!$C$6:$CY$72,MATCH($A53,[1]Sheet1!$A$6:$A$72,0),MATCH(MID(CELL("filename",G52),FIND("]",CELL("filename",G52))+1,255) &amp; BX$1,[1]Sheet1!$C$1:$CY$1 &amp; [1]Sheet1!$C$3:$CY$3,0))</f>
        <v>25902000000</v>
      </c>
      <c r="BY53" s="62" cm="1">
        <f t="array" aca="1" ref="BY53" ca="1">INDEX([4]DATA!$C$18:$N$51,MATCH($A53,[4]DATA!$B$18:$B$51,0),MATCH(MID(CELL("filename",F20),FIND("]",CELL("filename",F20))+1,255) &amp; BY$1,[4]DATA!$C$15:$N$15&amp;[4]DATA!$C$16:$N$16,0)) * 10^6</f>
        <v>7981000000</v>
      </c>
      <c r="BZ53" s="62" cm="1">
        <f t="array" aca="1" ref="BZ53" ca="1">INDEX([4]DATA!$C$18:$N$51,MATCH($A53,[4]DATA!$B$18:$B$51,0),MATCH(MID(CELL("filename",G20),FIND("]",CELL("filename",G20))+1,255) &amp; BZ$1,[4]DATA!$C$15:$N$15&amp;[4]DATA!$C$16:$N$16,0)) * 10^6</f>
        <v>17921000000</v>
      </c>
      <c r="CA53" s="63">
        <f t="shared" ca="1" si="23"/>
        <v>7981000000</v>
      </c>
      <c r="CB53" s="63">
        <f t="shared" ca="1" si="24"/>
        <v>17921000000</v>
      </c>
      <c r="CC53" s="55" cm="1">
        <f t="array" aca="1" ref="CC53" ca="1">INDEX([1]Sheet1!$C$6:$CY$72,MATCH($A53,[1]Sheet1!$A$6:$A$72,0),MATCH(MID(CELL("filename",J52),FIND("]",CELL("filename",J52))+1,255) &amp; CC$1,[1]Sheet1!$C$1:$CY$1 &amp; [1]Sheet1!$C$3:$CY$3,0))</f>
        <v>0</v>
      </c>
      <c r="CD53" s="31">
        <f t="shared" ca="1" si="25"/>
        <v>22933000000</v>
      </c>
      <c r="CE53" s="55" cm="1">
        <f t="array" aca="1" ref="CE53" ca="1">INDEX([1]Sheet1!$C$6:$CY$72,MATCH($A53,[1]Sheet1!$A$6:$A$72,0),MATCH(MID(CELL("filename",L52),FIND("]",CELL("filename",L52))+1,255) &amp; CE$1,[1]Sheet1!$C$1:$CY$1 &amp; [1]Sheet1!$C$3:$CY$3,0))</f>
        <v>116210000000</v>
      </c>
      <c r="CF53" s="31">
        <f t="shared" ca="1" si="15"/>
        <v>113470000000</v>
      </c>
      <c r="CG53" s="55" cm="1">
        <f t="array" aca="1" ref="CG53" ca="1">INDEX([1]Sheet1!$C$6:$CY$72,MATCH($A53,[1]Sheet1!$A$6:$A$72,0),MATCH(MID(CELL("filename",N52),FIND("]",CELL("filename",N52))+1,255) &amp; CG$1,[1]Sheet1!$C$1:$CY$1 &amp; [1]Sheet1!$C$3:$CY$3,0))</f>
        <v>50204000000</v>
      </c>
      <c r="CH53" s="55" cm="1">
        <f t="array" aca="1" ref="CH53" ca="1">INDEX([1]Sheet1!$C$6:$CY$72,MATCH($A53,[1]Sheet1!$A$6:$A$72,0),MATCH(MID(CELL("filename",O52),FIND("]",CELL("filename",O52))+1,255) &amp; CH$1,[1]Sheet1!$C$1:$CY$1 &amp; [1]Sheet1!$C$3:$CY$3,0))</f>
        <v>8500000000</v>
      </c>
      <c r="CI53" s="55" cm="1">
        <f t="array" aca="1" ref="CI53" ca="1">INDEX([1]Sheet1!$C$6:$CY$72,MATCH($A53,[1]Sheet1!$A$6:$A$72,0),MATCH(MID(CELL("filename",CI40),FIND("]",CELL("filename",CI40))+1,255) &amp; CI$1,[1]Sheet1!$C$1:$CY$1 &amp; [1]Sheet1!$C$3:$CY$3,0))</f>
        <v>2697000000</v>
      </c>
      <c r="CJ53" s="55" cm="1">
        <f t="array" aca="1" ref="CJ53" ca="1">INDEX([1]Sheet1!$C$6:$CY$72,MATCH($A53,[1]Sheet1!$A$6:$A$72,0),MATCH(MID(CELL("filename",R52),FIND("]",CELL("filename",R52))+1,255) &amp; CJ$1,[1]Sheet1!$C$1:$CY$1 &amp; [1]Sheet1!$C$3:$CY$3,0))</f>
        <v>38326000000</v>
      </c>
      <c r="CK53" s="55" cm="1">
        <f t="array" aca="1" ref="CK53" ca="1">INDEX([1]Sheet1!$C$6:$CY$72,MATCH($A53,[1]Sheet1!$A$6:$A$72,0),MATCH(MID(CELL("filename",S52),FIND("]",CELL("filename",S52))+1,255) &amp; CK$1,[1]Sheet1!$C$1:$CY$1 &amp; [1]Sheet1!$C$3:$CY$3,0))</f>
        <v>2740000000</v>
      </c>
      <c r="CL53" s="31">
        <f t="shared" ca="1" si="19"/>
        <v>13743000000</v>
      </c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31">
        <f t="shared" ca="1" si="26"/>
        <v>123749985149</v>
      </c>
      <c r="DL53" s="56" cm="1">
        <f t="array" aca="1" ref="DL53" ca="1">INDEX([1]Sheet1!$C$6:$CY$72,MATCH($A53,[1]Sheet1!$A$6:$A$72,0),MATCH(MID(CELL("filename",AT52),FIND("]",CELL("filename",AT52))+1,255) &amp; DL$1,[1]Sheet1!$C$1:$CY$1 &amp; [1]Sheet1!$C$3:$CY$3,0))</f>
        <v>60.811700000000002</v>
      </c>
      <c r="DM53" s="62" cm="1">
        <f t="array" aca="1" ref="DM53" ca="1">INDEX([5]DATA!$C$18:$T$51,MATCH($A53,[5]DATA!$B$18:$B$51,0),MATCH(MID(CELL("filename",AU20),FIND("]",CELL("filename",AU20))+1,255) &amp; DM$1,[5]DATA!$C$15:$T$15&amp;[5]DATA!$C$16:$T$16,0)) * 10^6</f>
        <v>10311000000</v>
      </c>
      <c r="DN53" s="62" cm="1">
        <f t="array" aca="1" ref="DN53" ca="1">INDEX([5]DATA!$C$18:$T$51,MATCH($A53,[5]DATA!$B$18:$B$51,0),MATCH(MID(CELL("filename",AV20),FIND("]",CELL("filename",AV20))+1,255) &amp; DN$1,[5]DATA!$C$15:$T$15&amp;[5]DATA!$C$16:$T$16,0)) * 10^6</f>
        <v>113439000000</v>
      </c>
      <c r="DO53" s="12"/>
      <c r="DP53" s="12"/>
      <c r="DQ53" s="56">
        <v>1.327863</v>
      </c>
      <c r="DR53" s="56" cm="1">
        <f t="array" aca="1" ref="DR53" ca="1">INDEX([1]Sheet1!$C$6:$CY$72,MATCH($A53,[1]Sheet1!$A$6:$A$72,0),MATCH(MID(CELL("filename",AZ52),FIND("]",CELL("filename",AZ52))+1,255) &amp; DR$1,[1]Sheet1!$C$1:$CY$1 &amp; [1]Sheet1!$C$3:$CY$3,0))</f>
        <v>2690000000</v>
      </c>
      <c r="DS53" s="56" cm="1">
        <f t="array" aca="1" ref="DS53" ca="1">INDEX([1]Sheet1!$C$6:$CY$72,MATCH($A53,[1]Sheet1!$A$6:$A$72,0),MATCH(MID(CELL("filename",BA52),FIND("]",CELL("filename",BA52))+1,255) &amp; DS$1,[1]Sheet1!$C$1:$CY$1 &amp; [1]Sheet1!$C$3:$CY$3,0))</f>
        <v>2.3634750000000002</v>
      </c>
      <c r="DT53" s="62" cm="1">
        <f t="array" aca="1" ref="DT53" ca="1">INDEX([5]DATA!$C$18:$T$51,MATCH($A53,[5]DATA!$B$18:$B$51,0),MATCH(MID(CELL("filename",BB20),FIND("]",CELL("filename",BB20))+1,255) &amp; DT$1,[5]DATA!$C$15:$T$15&amp;[5]DATA!$C$16:$T$16,0)) * 10^6</f>
        <v>12406000000</v>
      </c>
      <c r="DU53" s="56" cm="1">
        <f t="array" aca="1" ref="DU53" ca="1">INDEX([1]Sheet1!$C$6:$CY$72,MATCH($A53,[1]Sheet1!$A$6:$A$72,0),MATCH(MID(CELL("filename",BC52),FIND("]",CELL("filename",BC52))+1,255) &amp; DU$1,[1]Sheet1!$C$1:$CY$1 &amp; [1]Sheet1!$C$3:$CY$3,0))</f>
        <v>0.22</v>
      </c>
      <c r="DV53" s="59">
        <v>0.5</v>
      </c>
      <c r="DW53" s="60">
        <f>Euro_Area_Data!V50*10^9</f>
        <v>11040124276964.227</v>
      </c>
      <c r="DX53" s="59">
        <v>1</v>
      </c>
      <c r="DY53" s="59">
        <v>0.5</v>
      </c>
      <c r="DZ53" s="56" cm="1">
        <f t="array" aca="1" ref="DZ53" ca="1">INDEX([1]Sheet1!$C$6:$CY$72,MATCH($A53,[1]Sheet1!$A$6:$A$72,0),MATCH(MID(CELL("filename",BH52),FIND("]",CELL("filename",BH52))+1,255) &amp; DZ$1,[1]Sheet1!$C$1:$CY$1 &amp; [1]Sheet1!$C$3:$CY$3,0))</f>
        <v>1.86</v>
      </c>
      <c r="EA53" s="59">
        <v>2</v>
      </c>
      <c r="EB53" s="54">
        <f>(SUMPRODUCT(Euro_Area_Data!B50:U50,Euro_Area_Data!Y50:AR50)-Euro_Area_Data!I50*Euro_Area_Data!AF50)/(SUM(Euro_Area_Data!B50:U50)-Euro_Area_Data!I50)</f>
        <v>0.91105652772545165</v>
      </c>
      <c r="EC53" s="14">
        <f t="shared" si="27"/>
        <v>1.1988841939838786</v>
      </c>
      <c r="ED53" s="54">
        <f>(SUMPRODUCT(Euro_Area_Data!B50:U50,Euro_Area_Data!AV50:BO50)-Euro_Area_Data!I50*Euro_Area_Data!BC50)/(SUM(Euro_Area_Data!B50:U50)-Euro_Area_Data!I50)</f>
        <v>-3.2543610252249269</v>
      </c>
      <c r="EE53" s="17">
        <v>-5</v>
      </c>
      <c r="EF53" s="12"/>
      <c r="EG53" s="12"/>
      <c r="EH53" s="43">
        <v>0.75</v>
      </c>
      <c r="EI53" s="43">
        <v>0.05</v>
      </c>
      <c r="EJ53" s="43">
        <v>60</v>
      </c>
      <c r="EK53" s="54">
        <f t="shared" si="7"/>
        <v>2.5613941627528769</v>
      </c>
      <c r="EL53" s="12"/>
      <c r="EM53" s="12"/>
      <c r="EN53" s="54">
        <v>0.91208453418256996</v>
      </c>
    </row>
    <row r="54" spans="1:144" x14ac:dyDescent="0.3">
      <c r="A54" s="49">
        <v>2014</v>
      </c>
      <c r="B54" s="60">
        <v>229363756402.13028</v>
      </c>
      <c r="C54" s="12"/>
      <c r="D54" s="12"/>
      <c r="E54" s="12"/>
      <c r="F54" s="12"/>
      <c r="G54" s="12"/>
      <c r="H54" s="54">
        <v>-5.3142746242845332E-2</v>
      </c>
      <c r="I54" s="60">
        <v>4095548.5</v>
      </c>
      <c r="J54" s="12"/>
      <c r="K54" s="31">
        <f t="shared" si="4"/>
        <v>4095548.5</v>
      </c>
      <c r="L54" s="54">
        <v>67.126015778132341</v>
      </c>
      <c r="M54" s="12"/>
      <c r="N54" s="12"/>
      <c r="O54" s="54">
        <v>67.469522955822796</v>
      </c>
      <c r="P54" s="28"/>
      <c r="Q54" s="19"/>
      <c r="R54" s="54">
        <v>8.6999999999999993</v>
      </c>
      <c r="S54" s="12"/>
      <c r="T54" s="12"/>
      <c r="U54" s="54">
        <v>7.7462970000000011</v>
      </c>
      <c r="V54" s="54">
        <v>7.7462970000000011</v>
      </c>
      <c r="W54" s="54"/>
      <c r="X54" s="54"/>
      <c r="Y54" s="54"/>
      <c r="Z54" s="54">
        <v>1606.2948207171301</v>
      </c>
      <c r="AA54" s="12"/>
      <c r="AB54" s="12"/>
      <c r="AC54" s="54">
        <v>1609.6839829112089</v>
      </c>
      <c r="AD54" s="60">
        <v>701428697003.73401</v>
      </c>
      <c r="AE54" s="61" cm="1">
        <f t="array" aca="1" ref="AE54" ca="1">INDEX('[3]Sheet 1'!$B$12:$M$61,MATCH($A54,'[3]Sheet 1'!$A$12:$A$61,0),MATCH(MID(CELL("filename",A53),FIND("]",CELL("filename",A53))+1,255)&amp;AE$1,'[3]Sheet 1'!$B$9:$M$9&amp;'[3]Sheet 1'!$B$8:$M$8,0))*10^6</f>
        <v>675031000000</v>
      </c>
      <c r="AF54" s="61" cm="1">
        <f t="array" aca="1" ref="AF54" ca="1">INDEX('[3]Sheet 1'!$B$12:$M$61,MATCH($A54,'[3]Sheet 1'!$A$12:$A$61,0),MATCH(MID(CELL("filename",B53),FIND("]",CELL("filename",B53))+1,255)&amp;AF$1,'[3]Sheet 1'!$B$9:$M$9&amp;'[3]Sheet 1'!$B$8:$M$8,0))*10^6</f>
        <v>124378000000</v>
      </c>
      <c r="AG54" s="19">
        <f t="shared" ca="1" si="20"/>
        <v>0.184255241611126</v>
      </c>
      <c r="AH54" s="31">
        <f t="shared" ca="1" si="21"/>
        <v>129241914039.4003</v>
      </c>
      <c r="AI54" s="31">
        <f t="shared" ca="1" si="5"/>
        <v>9348654137.9022045</v>
      </c>
      <c r="AJ54" s="55">
        <v>7433000000</v>
      </c>
      <c r="AK54" s="31">
        <f t="shared" si="6"/>
        <v>8017600808.4720306</v>
      </c>
      <c r="AL54" s="19">
        <f t="shared" ca="1" si="16"/>
        <v>6.2035608711488201E-2</v>
      </c>
      <c r="AM54" s="19">
        <f t="shared" ca="1" si="0"/>
        <v>5.9148516417121183E-2</v>
      </c>
      <c r="AN54" s="31">
        <f t="shared" ca="1" si="17"/>
        <v>572186782964.33374</v>
      </c>
      <c r="AO54" s="55">
        <v>36038000000</v>
      </c>
      <c r="AP54" s="31">
        <f t="shared" si="1"/>
        <v>38872366196.11396</v>
      </c>
      <c r="AQ54" s="55">
        <v>39403000000</v>
      </c>
      <c r="AR54" s="31">
        <f t="shared" si="2"/>
        <v>34484420536.371696</v>
      </c>
      <c r="AS54" s="19">
        <f t="shared" ca="1" si="18"/>
        <v>6.0267768433443912E-2</v>
      </c>
      <c r="AT54" s="19">
        <f t="shared" si="13"/>
        <v>16.947911390133179</v>
      </c>
      <c r="AU54" s="12"/>
      <c r="AV54" s="12"/>
      <c r="AW54" s="12"/>
      <c r="AX54" s="12"/>
      <c r="AY54" s="12"/>
      <c r="AZ54" s="12"/>
      <c r="BA54" s="12"/>
      <c r="BB54" s="60">
        <v>222045367204.091</v>
      </c>
      <c r="BC54" s="60">
        <v>205855000000</v>
      </c>
      <c r="BD54" s="19">
        <f t="shared" si="28"/>
        <v>-3.1907348017131203</v>
      </c>
      <c r="BE54" s="12"/>
      <c r="BF54" s="12"/>
      <c r="BG54" s="12"/>
      <c r="BH54" s="12"/>
      <c r="BI54" s="12"/>
      <c r="BJ54" s="12"/>
      <c r="BK54" s="12"/>
      <c r="BL54" s="12"/>
      <c r="BM54" s="12"/>
      <c r="BN54" s="31">
        <f t="shared" ca="1" si="22"/>
        <v>-3481000000</v>
      </c>
      <c r="BO54" s="56" cm="1">
        <f t="array" aca="1" ref="BO54" ca="1">INDEX([1]Sheet1!$C$6:$CY$72,MATCH($A54,[1]Sheet1!$A$6:$A$72,0),MATCH(MID(CELL("filename",A53),FIND("]",CELL("filename",A53))+1,255) &amp; BO$1,[1]Sheet1!$C$1:$CY$1 &amp; [1]Sheet1!$C$3:$CY$3,0))</f>
        <v>-1.6909959999999999</v>
      </c>
      <c r="BP54" s="55" cm="1">
        <f t="array" aca="1" ref="BP54" ca="1">INDEX([1]Sheet1!$C$6:$CY$72,MATCH($A54,[1]Sheet1!$A$6:$A$72,0),MATCH(MID(CELL("filename",B53),FIND("]",CELL("filename",B53))+1,255) &amp; BP$1,[1]Sheet1!$C$1:$CY$1 &amp; [1]Sheet1!$C$3:$CY$3,0))</f>
        <v>112459000000</v>
      </c>
      <c r="BQ54" s="55" cm="1">
        <f t="array" aca="1" ref="BQ54" ca="1">INDEX([1]Sheet1!$C$6:$CY$72,MATCH($A54,[1]Sheet1!$A$6:$A$72,0),MATCH(MID(CELL("filename",C53),FIND("]",CELL("filename",C53))+1,255) &amp; BQ$1,[1]Sheet1!$C$1:$CY$1 &amp; [1]Sheet1!$C$3:$CY$3,0))</f>
        <v>32278000000</v>
      </c>
      <c r="BR54" s="62" cm="1">
        <f t="array" aca="1" ref="BR54" ca="1">INDEX([6]Annual!$C$5:$T$30,MATCH($A54,[6]Annual!$B$5:$B$30,0),MATCH(MID(CELL("filename",$F$2),FIND("]",CELL("filename",$F$2))+1,255) &amp; BR$1,[6]Annual!$C$3:$T$3 &amp; [6]Annual!$C$4:$T$4,0))</f>
        <v>28357000000</v>
      </c>
      <c r="BS54" s="62" cm="1">
        <f t="array" aca="1" ref="BS54" ca="1">INDEX([6]Annual!$C$5:$T$30,MATCH($A54,[6]Annual!$B$5:$B$30,0),MATCH(MID(CELL("filename",$F$2),FIND("]",CELL("filename",$F$2))+1,255) &amp; BS$1,[6]Annual!$C$3:$T$3 &amp; [6]Annual!$C$4:$T$4,0))</f>
        <v>3014000000</v>
      </c>
      <c r="BT54" s="62" cm="1">
        <f t="array" aca="1" ref="BT54" ca="1">INDEX([6]Annual!$C$5:$T$30,MATCH($A54,[6]Annual!$B$5:$B$30,0),MATCH(MID(CELL("filename",$F$2),FIND("]",CELL("filename",$F$2))+1,255) &amp; BT$1,[6]Annual!$C$3:$T$3 &amp; [6]Annual!$C$4:$T$4,0))</f>
        <v>800000000</v>
      </c>
      <c r="BU54" s="63">
        <f t="shared" ca="1" si="29"/>
        <v>28451314724.441265</v>
      </c>
      <c r="BV54" s="63">
        <f t="shared" ca="1" si="30"/>
        <v>3826685275.5587349</v>
      </c>
      <c r="BW54" s="55" cm="1">
        <f t="array" aca="1" ref="BW54" ca="1">INDEX([1]Sheet1!$C$6:$CY$72,MATCH($A54,[1]Sheet1!$A$6:$A$72,0),MATCH(MID(CELL("filename",F53),FIND("]",CELL("filename",F53))+1,255) &amp; BW$1,[1]Sheet1!$C$1:$CY$1 &amp; [1]Sheet1!$C$3:$CY$3,0))</f>
        <v>31068000000</v>
      </c>
      <c r="BX54" s="55" cm="1">
        <f t="array" aca="1" ref="BX54" ca="1">INDEX([1]Sheet1!$C$6:$CY$72,MATCH($A54,[1]Sheet1!$A$6:$A$72,0),MATCH(MID(CELL("filename",G53),FIND("]",CELL("filename",G53))+1,255) &amp; BX$1,[1]Sheet1!$C$1:$CY$1 &amp; [1]Sheet1!$C$3:$CY$3,0))</f>
        <v>26288000000</v>
      </c>
      <c r="BY54" s="62" cm="1">
        <f t="array" aca="1" ref="BY54" ca="1">INDEX([4]DATA!$C$18:$N$51,MATCH($A54,[4]DATA!$B$18:$B$51,0),MATCH(MID(CELL("filename",F21),FIND("]",CELL("filename",F21))+1,255) &amp; BY$1,[4]DATA!$C$15:$N$15&amp;[4]DATA!$C$16:$N$16,0)) * 10^6</f>
        <v>8374000000</v>
      </c>
      <c r="BZ54" s="62" cm="1">
        <f t="array" aca="1" ref="BZ54" ca="1">INDEX([4]DATA!$C$18:$N$51,MATCH($A54,[4]DATA!$B$18:$B$51,0),MATCH(MID(CELL("filename",G21),FIND("]",CELL("filename",G21))+1,255) &amp; BZ$1,[4]DATA!$C$15:$N$15&amp;[4]DATA!$C$16:$N$16,0)) * 10^6</f>
        <v>17914000000</v>
      </c>
      <c r="CA54" s="63">
        <f t="shared" ca="1" si="23"/>
        <v>8374000000</v>
      </c>
      <c r="CB54" s="63">
        <f t="shared" ca="1" si="24"/>
        <v>17914000000</v>
      </c>
      <c r="CC54" s="55" cm="1">
        <f t="array" aca="1" ref="CC54" ca="1">INDEX([1]Sheet1!$C$6:$CY$72,MATCH($A54,[1]Sheet1!$A$6:$A$72,0),MATCH(MID(CELL("filename",J53),FIND("]",CELL("filename",J53))+1,255) &amp; CC$1,[1]Sheet1!$C$1:$CY$1 &amp; [1]Sheet1!$C$3:$CY$3,0))</f>
        <v>0</v>
      </c>
      <c r="CD54" s="31">
        <f t="shared" ca="1" si="25"/>
        <v>22825000000</v>
      </c>
      <c r="CE54" s="55" cm="1">
        <f t="array" aca="1" ref="CE54" ca="1">INDEX([1]Sheet1!$C$6:$CY$72,MATCH($A54,[1]Sheet1!$A$6:$A$72,0),MATCH(MID(CELL("filename",L53),FIND("]",CELL("filename",L53))+1,255) &amp; CE$1,[1]Sheet1!$C$1:$CY$1 &amp; [1]Sheet1!$C$3:$CY$3,0))</f>
        <v>118624000000</v>
      </c>
      <c r="CF54" s="31">
        <f t="shared" ca="1" si="15"/>
        <v>115940000000</v>
      </c>
      <c r="CG54" s="55" cm="1">
        <f t="array" aca="1" ref="CG54" ca="1">INDEX([1]Sheet1!$C$6:$CY$72,MATCH($A54,[1]Sheet1!$A$6:$A$72,0),MATCH(MID(CELL("filename",N53),FIND("]",CELL("filename",N53))+1,255) &amp; CG$1,[1]Sheet1!$C$1:$CY$1 &amp; [1]Sheet1!$C$3:$CY$3,0))</f>
        <v>50821000000</v>
      </c>
      <c r="CH54" s="55" cm="1">
        <f t="array" aca="1" ref="CH54" ca="1">INDEX([1]Sheet1!$C$6:$CY$72,MATCH($A54,[1]Sheet1!$A$6:$A$72,0),MATCH(MID(CELL("filename",O53),FIND("]",CELL("filename",O53))+1,255) &amp; CH$1,[1]Sheet1!$C$1:$CY$1 &amp; [1]Sheet1!$C$3:$CY$3,0))</f>
        <v>8667000000</v>
      </c>
      <c r="CI54" s="55" cm="1">
        <f t="array" aca="1" ref="CI54" ca="1">INDEX([1]Sheet1!$C$6:$CY$72,MATCH($A54,[1]Sheet1!$A$6:$A$72,0),MATCH(MID(CELL("filename",CI41),FIND("]",CELL("filename",CI41))+1,255) &amp; CI$1,[1]Sheet1!$C$1:$CY$1 &amp; [1]Sheet1!$C$3:$CY$3,0))</f>
        <v>2689000000</v>
      </c>
      <c r="CJ54" s="55" cm="1">
        <f t="array" aca="1" ref="CJ54" ca="1">INDEX([1]Sheet1!$C$6:$CY$72,MATCH($A54,[1]Sheet1!$A$6:$A$72,0),MATCH(MID(CELL("filename",R53),FIND("]",CELL("filename",R53))+1,255) &amp; CJ$1,[1]Sheet1!$C$1:$CY$1 &amp; [1]Sheet1!$C$3:$CY$3,0))</f>
        <v>40148000000</v>
      </c>
      <c r="CK54" s="55" cm="1">
        <f t="array" aca="1" ref="CK54" ca="1">INDEX([1]Sheet1!$C$6:$CY$72,MATCH($A54,[1]Sheet1!$A$6:$A$72,0),MATCH(MID(CELL("filename",S53),FIND("]",CELL("filename",S53))+1,255) &amp; CK$1,[1]Sheet1!$C$1:$CY$1 &amp; [1]Sheet1!$C$3:$CY$3,0))</f>
        <v>2684000000</v>
      </c>
      <c r="CL54" s="31">
        <f t="shared" ca="1" si="19"/>
        <v>13615000000</v>
      </c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31">
        <f t="shared" ca="1" si="26"/>
        <v>133419977730</v>
      </c>
      <c r="DL54" s="56" cm="1">
        <f t="array" aca="1" ref="DL54" ca="1">INDEX([1]Sheet1!$C$6:$CY$72,MATCH($A54,[1]Sheet1!$A$6:$A$72,0),MATCH(MID(CELL("filename",AT53),FIND("]",CELL("filename",AT53))+1,255) &amp; DL$1,[1]Sheet1!$C$1:$CY$1 &amp; [1]Sheet1!$C$3:$CY$3,0))</f>
        <v>64.812600000000003</v>
      </c>
      <c r="DM54" s="62" cm="1">
        <f t="array" aca="1" ref="DM54" ca="1">INDEX([5]DATA!$C$18:$T$51,MATCH($A54,[5]DATA!$B$18:$B$51,0),MATCH(MID(CELL("filename",AU21),FIND("]",CELL("filename",AU21))+1,255) &amp; DM$1,[5]DATA!$C$15:$T$15&amp;[5]DATA!$C$16:$T$16,0)) * 10^6</f>
        <v>11271000000</v>
      </c>
      <c r="DN54" s="62" cm="1">
        <f t="array" aca="1" ref="DN54" ca="1">INDEX([5]DATA!$C$18:$T$51,MATCH($A54,[5]DATA!$B$18:$B$51,0),MATCH(MID(CELL("filename",AV21),FIND("]",CELL("filename",AV21))+1,255) &amp; DN$1,[5]DATA!$C$15:$T$15&amp;[5]DATA!$C$16:$T$16,0)) * 10^6</f>
        <v>122149000000</v>
      </c>
      <c r="DO54" s="12"/>
      <c r="DP54" s="12"/>
      <c r="DQ54" s="56">
        <v>1.327442</v>
      </c>
      <c r="DR54" s="56" cm="1">
        <f t="array" aca="1" ref="DR54" ca="1">INDEX([1]Sheet1!$C$6:$CY$72,MATCH($A54,[1]Sheet1!$A$6:$A$72,0),MATCH(MID(CELL("filename",AZ53),FIND("]",CELL("filename",AZ53))+1,255) &amp; DR$1,[1]Sheet1!$C$1:$CY$1 &amp; [1]Sheet1!$C$3:$CY$3,0))</f>
        <v>3500000000</v>
      </c>
      <c r="DS54" s="56" cm="1">
        <f t="array" aca="1" ref="DS54" ca="1">INDEX([1]Sheet1!$C$6:$CY$72,MATCH($A54,[1]Sheet1!$A$6:$A$72,0),MATCH(MID(CELL("filename",BA53),FIND("]",CELL("filename",BA53))+1,255) &amp; DS$1,[1]Sheet1!$C$1:$CY$1 &amp; [1]Sheet1!$C$3:$CY$3,0))</f>
        <v>2.1688890000000001</v>
      </c>
      <c r="DT54" s="62" cm="1">
        <f t="array" aca="1" ref="DT54" ca="1">INDEX([5]DATA!$C$18:$T$51,MATCH($A54,[5]DATA!$B$18:$B$51,0),MATCH(MID(CELL("filename",BB21),FIND("]",CELL("filename",BB21))+1,255) &amp; DT$1,[5]DATA!$C$15:$T$15&amp;[5]DATA!$C$16:$T$16,0)) * 10^6</f>
        <v>13603000000</v>
      </c>
      <c r="DU54" s="56" cm="1">
        <f t="array" aca="1" ref="DU54" ca="1">INDEX([1]Sheet1!$C$6:$CY$72,MATCH($A54,[1]Sheet1!$A$6:$A$72,0),MATCH(MID(CELL("filename",BC53),FIND("]",CELL("filename",BC53))+1,255) &amp; DU$1,[1]Sheet1!$C$1:$CY$1 &amp; [1]Sheet1!$C$3:$CY$3,0))</f>
        <v>0.21</v>
      </c>
      <c r="DV54" s="59">
        <v>0.5</v>
      </c>
      <c r="DW54" s="60">
        <f>Euro_Area_Data!V51*10^9</f>
        <v>11200920425091.514</v>
      </c>
      <c r="DX54" s="59">
        <v>1</v>
      </c>
      <c r="DY54" s="59">
        <v>0.5</v>
      </c>
      <c r="DZ54" s="56" cm="1">
        <f t="array" aca="1" ref="DZ54" ca="1">INDEX([1]Sheet1!$C$6:$CY$72,MATCH($A54,[1]Sheet1!$A$6:$A$72,0),MATCH(MID(CELL("filename",BH53),FIND("]",CELL("filename",BH53))+1,255) &amp; DZ$1,[1]Sheet1!$C$1:$CY$1 &amp; [1]Sheet1!$C$3:$CY$3,0))</f>
        <v>1.45</v>
      </c>
      <c r="EA54" s="59">
        <v>2</v>
      </c>
      <c r="EB54" s="54">
        <f>(SUMPRODUCT(Euro_Area_Data!B51:U51,Euro_Area_Data!Y51:AR51)-Euro_Area_Data!I51*Euro_Area_Data!AF51)/(SUM(Euro_Area_Data!B51:U51)-Euro_Area_Data!I51)</f>
        <v>0.91940131632596267</v>
      </c>
      <c r="EC54" s="14">
        <f t="shared" si="27"/>
        <v>0.91594630481872108</v>
      </c>
      <c r="ED54" s="54">
        <f>(SUMPRODUCT(Euro_Area_Data!B51:U51,Euro_Area_Data!AV51:BO51)-Euro_Area_Data!I51*Euro_Area_Data!BC51)/(SUM(Euro_Area_Data!B51:U51)-Euro_Area_Data!I51)</f>
        <v>-2.5759988518179942</v>
      </c>
      <c r="EE54" s="17">
        <v>-5</v>
      </c>
      <c r="EF54" s="12"/>
      <c r="EG54" s="12"/>
      <c r="EH54" s="43">
        <v>0.75</v>
      </c>
      <c r="EI54" s="43">
        <v>0.05</v>
      </c>
      <c r="EJ54" s="43">
        <v>60</v>
      </c>
      <c r="EK54" s="54">
        <f t="shared" si="7"/>
        <v>1.6446704076191865</v>
      </c>
      <c r="EL54" s="12"/>
      <c r="EM54" s="12"/>
      <c r="EN54" s="54">
        <v>0.92708531860874199</v>
      </c>
    </row>
    <row r="55" spans="1:144" x14ac:dyDescent="0.3">
      <c r="A55" s="49">
        <v>2015</v>
      </c>
      <c r="B55" s="60">
        <v>230058267230.47888</v>
      </c>
      <c r="C55" s="12"/>
      <c r="D55" s="12"/>
      <c r="E55" s="12"/>
      <c r="F55" s="12"/>
      <c r="G55" s="12"/>
      <c r="H55" s="54">
        <v>-3.2444556161942383E-2</v>
      </c>
      <c r="I55" s="60">
        <v>4104926.9999999907</v>
      </c>
      <c r="J55" s="12"/>
      <c r="K55" s="31">
        <f t="shared" si="4"/>
        <v>4104926.9999999907</v>
      </c>
      <c r="L55" s="54">
        <v>67.70521005912228</v>
      </c>
      <c r="M55" s="12"/>
      <c r="N55" s="12"/>
      <c r="O55" s="54">
        <v>67.539315474801185</v>
      </c>
      <c r="P55" s="28"/>
      <c r="Q55" s="19"/>
      <c r="R55" s="54">
        <v>9.4</v>
      </c>
      <c r="S55" s="12"/>
      <c r="T55" s="12"/>
      <c r="U55" s="54">
        <v>7.7768769999999998</v>
      </c>
      <c r="V55" s="54">
        <v>7.7768769999999998</v>
      </c>
      <c r="W55" s="54"/>
      <c r="X55" s="54"/>
      <c r="Y55" s="54"/>
      <c r="Z55" s="54">
        <v>1604.6465448768799</v>
      </c>
      <c r="AA55" s="12"/>
      <c r="AB55" s="12"/>
      <c r="AC55" s="54">
        <v>1605.3823688365601</v>
      </c>
      <c r="AD55" s="60">
        <v>707205027118.86804</v>
      </c>
      <c r="AE55" s="61" cm="1">
        <f t="array" aca="1" ref="AE55" ca="1">INDEX('[3]Sheet 1'!$B$12:$M$61,MATCH($A55,'[3]Sheet 1'!$A$12:$A$61,0),MATCH(MID(CELL("filename",A54),FIND("]",CELL("filename",A54))+1,255)&amp;AE$1,'[3]Sheet 1'!$B$9:$M$9&amp;'[3]Sheet 1'!$B$8:$M$8,0))*10^6</f>
        <v>682674000000</v>
      </c>
      <c r="AF55" s="61" cm="1">
        <f t="array" aca="1" ref="AF55" ca="1">INDEX('[3]Sheet 1'!$B$12:$M$61,MATCH($A55,'[3]Sheet 1'!$A$12:$A$61,0),MATCH(MID(CELL("filename",B54),FIND("]",CELL("filename",B54))+1,255)&amp;AF$1,'[3]Sheet 1'!$B$9:$M$9&amp;'[3]Sheet 1'!$B$8:$M$8,0))*10^6</f>
        <v>124652000000</v>
      </c>
      <c r="AG55" s="19">
        <f t="shared" ca="1" si="20"/>
        <v>0.18259374166879067</v>
      </c>
      <c r="AH55" s="31">
        <f t="shared" ca="1" si="21"/>
        <v>129131212028.61269</v>
      </c>
      <c r="AI55" s="31">
        <f t="shared" ca="1" si="5"/>
        <v>8392927710.3565388</v>
      </c>
      <c r="AJ55" s="55">
        <v>7488000000</v>
      </c>
      <c r="AK55" s="31">
        <f t="shared" si="6"/>
        <v>7947172824.3740215</v>
      </c>
      <c r="AL55" s="19">
        <f t="shared" ca="1" si="16"/>
        <v>6.1543392178593503E-2</v>
      </c>
      <c r="AM55" s="19">
        <f t="shared" ca="1" si="0"/>
        <v>5.9148516417121183E-2</v>
      </c>
      <c r="AN55" s="31">
        <f t="shared" ca="1" si="17"/>
        <v>578073815090.25537</v>
      </c>
      <c r="AO55" s="55">
        <v>37115000000</v>
      </c>
      <c r="AP55" s="31">
        <f t="shared" si="1"/>
        <v>39390934745.81221</v>
      </c>
      <c r="AQ55" s="55">
        <v>39798000000</v>
      </c>
      <c r="AR55" s="31">
        <f t="shared" si="2"/>
        <v>34291286585.940788</v>
      </c>
      <c r="AS55" s="19">
        <f t="shared" ca="1" si="18"/>
        <v>5.9319909829485783E-2</v>
      </c>
      <c r="AT55" s="19">
        <f t="shared" si="13"/>
        <v>17.12215571299129</v>
      </c>
      <c r="AU55" s="12"/>
      <c r="AV55" s="12"/>
      <c r="AW55" s="12"/>
      <c r="AX55" s="12"/>
      <c r="AY55" s="12"/>
      <c r="AZ55" s="12"/>
      <c r="BA55" s="12"/>
      <c r="BB55" s="60">
        <v>223081216653.42099</v>
      </c>
      <c r="BC55" s="60">
        <v>210192000000</v>
      </c>
      <c r="BD55" s="19">
        <f t="shared" si="28"/>
        <v>-3.0327319513660793</v>
      </c>
      <c r="BE55" s="12"/>
      <c r="BF55" s="12"/>
      <c r="BG55" s="12"/>
      <c r="BH55" s="12"/>
      <c r="BI55" s="12"/>
      <c r="BJ55" s="12"/>
      <c r="BK55" s="12"/>
      <c r="BL55" s="12"/>
      <c r="BM55" s="12"/>
      <c r="BN55" s="31">
        <f t="shared" ca="1" si="22"/>
        <v>-2536000000</v>
      </c>
      <c r="BO55" s="56" cm="1">
        <f t="array" aca="1" ref="BO55" ca="1">INDEX([1]Sheet1!$C$6:$CY$72,MATCH($A55,[1]Sheet1!$A$6:$A$72,0),MATCH(MID(CELL("filename",A54),FIND("]",CELL("filename",A54))+1,255) &amp; BO$1,[1]Sheet1!$C$1:$CY$1 &amp; [1]Sheet1!$C$3:$CY$3,0))</f>
        <v>-1.2065159999999999</v>
      </c>
      <c r="BP55" s="55" cm="1">
        <f t="array" aca="1" ref="BP55" ca="1">INDEX([1]Sheet1!$C$6:$CY$72,MATCH($A55,[1]Sheet1!$A$6:$A$72,0),MATCH(MID(CELL("filename",B54),FIND("]",CELL("filename",B54))+1,255) &amp; BP$1,[1]Sheet1!$C$1:$CY$1 &amp; [1]Sheet1!$C$3:$CY$3,0))</f>
        <v>112067000000</v>
      </c>
      <c r="BQ55" s="55" cm="1">
        <f t="array" aca="1" ref="BQ55" ca="1">INDEX([1]Sheet1!$C$6:$CY$72,MATCH($A55,[1]Sheet1!$A$6:$A$72,0),MATCH(MID(CELL("filename",C54),FIND("]",CELL("filename",C54))+1,255) &amp; BQ$1,[1]Sheet1!$C$1:$CY$1 &amp; [1]Sheet1!$C$3:$CY$3,0))</f>
        <v>33217000000</v>
      </c>
      <c r="BR55" s="62" cm="1">
        <f t="array" aca="1" ref="BR55" ca="1">INDEX([6]Annual!$C$5:$T$30,MATCH($A55,[6]Annual!$B$5:$B$30,0),MATCH(MID(CELL("filename",$F$2),FIND("]",CELL("filename",$F$2))+1,255) &amp; BR$1,[6]Annual!$C$3:$T$3 &amp; [6]Annual!$C$4:$T$4,0))</f>
        <v>28702000000</v>
      </c>
      <c r="BS55" s="62" cm="1">
        <f t="array" aca="1" ref="BS55" ca="1">INDEX([6]Annual!$C$5:$T$30,MATCH($A55,[6]Annual!$B$5:$B$30,0),MATCH(MID(CELL("filename",$F$2),FIND("]",CELL("filename",$F$2))+1,255) &amp; BS$1,[6]Annual!$C$3:$T$3 &amp; [6]Annual!$C$4:$T$4,0))</f>
        <v>3549000000</v>
      </c>
      <c r="BT55" s="62" cm="1">
        <f t="array" aca="1" ref="BT55" ca="1">INDEX([6]Annual!$C$5:$T$30,MATCH($A55,[6]Annual!$B$5:$B$30,0),MATCH(MID(CELL("filename",$F$2),FIND("]",CELL("filename",$F$2))+1,255) &amp; BT$1,[6]Annual!$C$3:$T$3 &amp; [6]Annual!$C$4:$T$4,0))</f>
        <v>919000000</v>
      </c>
      <c r="BU55" s="63">
        <f t="shared" ca="1" si="29"/>
        <v>28742669098.583057</v>
      </c>
      <c r="BV55" s="63">
        <f t="shared" ca="1" si="30"/>
        <v>4474330901.4169426</v>
      </c>
      <c r="BW55" s="55" cm="1">
        <f t="array" aca="1" ref="BW55" ca="1">INDEX([1]Sheet1!$C$6:$CY$72,MATCH($A55,[1]Sheet1!$A$6:$A$72,0),MATCH(MID(CELL("filename",F54),FIND("]",CELL("filename",F54))+1,255) &amp; BW$1,[1]Sheet1!$C$1:$CY$1 &amp; [1]Sheet1!$C$3:$CY$3,0))</f>
        <v>31273000000</v>
      </c>
      <c r="BX55" s="55" cm="1">
        <f t="array" aca="1" ref="BX55" ca="1">INDEX([1]Sheet1!$C$6:$CY$72,MATCH($A55,[1]Sheet1!$A$6:$A$72,0),MATCH(MID(CELL("filename",G54),FIND("]",CELL("filename",G54))+1,255) &amp; BX$1,[1]Sheet1!$C$1:$CY$1 &amp; [1]Sheet1!$C$3:$CY$3,0))</f>
        <v>26942000000</v>
      </c>
      <c r="BY55" s="62" cm="1">
        <f t="array" aca="1" ref="BY55" ca="1">INDEX([4]DATA!$C$18:$N$51,MATCH($A55,[4]DATA!$B$18:$B$51,0),MATCH(MID(CELL("filename",F22),FIND("]",CELL("filename",F22))+1,255) &amp; BY$1,[4]DATA!$C$15:$N$15&amp;[4]DATA!$C$16:$N$16,0)) * 10^6</f>
        <v>8683000000</v>
      </c>
      <c r="BZ55" s="62" cm="1">
        <f t="array" aca="1" ref="BZ55" ca="1">INDEX([4]DATA!$C$18:$N$51,MATCH($A55,[4]DATA!$B$18:$B$51,0),MATCH(MID(CELL("filename",G22),FIND("]",CELL("filename",G22))+1,255) &amp; BZ$1,[4]DATA!$C$15:$N$15&amp;[4]DATA!$C$16:$N$16,0)) * 10^6</f>
        <v>18259000000</v>
      </c>
      <c r="CA55" s="63">
        <f t="shared" ca="1" si="23"/>
        <v>8683000000</v>
      </c>
      <c r="CB55" s="63">
        <f t="shared" ca="1" si="24"/>
        <v>18259000000</v>
      </c>
      <c r="CC55" s="55" cm="1">
        <f t="array" aca="1" ref="CC55" ca="1">INDEX([1]Sheet1!$C$6:$CY$72,MATCH($A55,[1]Sheet1!$A$6:$A$72,0),MATCH(MID(CELL("filename",J54),FIND("]",CELL("filename",J54))+1,255) &amp; CC$1,[1]Sheet1!$C$1:$CY$1 &amp; [1]Sheet1!$C$3:$CY$3,0))</f>
        <v>0</v>
      </c>
      <c r="CD55" s="31">
        <f t="shared" ca="1" si="25"/>
        <v>20635000000</v>
      </c>
      <c r="CE55" s="55" cm="1">
        <f t="array" aca="1" ref="CE55" ca="1">INDEX([1]Sheet1!$C$6:$CY$72,MATCH($A55,[1]Sheet1!$A$6:$A$72,0),MATCH(MID(CELL("filename",L54),FIND("]",CELL("filename",L54))+1,255) &amp; CE$1,[1]Sheet1!$C$1:$CY$1 &amp; [1]Sheet1!$C$3:$CY$3,0))</f>
        <v>117168000000</v>
      </c>
      <c r="CF55" s="31">
        <f t="shared" ca="1" si="15"/>
        <v>114603000000</v>
      </c>
      <c r="CG55" s="55" cm="1">
        <f t="array" aca="1" ref="CG55" ca="1">INDEX([1]Sheet1!$C$6:$CY$72,MATCH($A55,[1]Sheet1!$A$6:$A$72,0),MATCH(MID(CELL("filename",N54),FIND("]",CELL("filename",N54))+1,255) &amp; CG$1,[1]Sheet1!$C$1:$CY$1 &amp; [1]Sheet1!$C$3:$CY$3,0))</f>
        <v>51644000000</v>
      </c>
      <c r="CH55" s="55" cm="1">
        <f t="array" aca="1" ref="CH55" ca="1">INDEX([1]Sheet1!$C$6:$CY$72,MATCH($A55,[1]Sheet1!$A$6:$A$72,0),MATCH(MID(CELL("filename",O54),FIND("]",CELL("filename",O54))+1,255) &amp; CH$1,[1]Sheet1!$C$1:$CY$1 &amp; [1]Sheet1!$C$3:$CY$3,0))</f>
        <v>7908000000</v>
      </c>
      <c r="CI55" s="55" cm="1">
        <f t="array" aca="1" ref="CI55" ca="1">INDEX([1]Sheet1!$C$6:$CY$72,MATCH($A55,[1]Sheet1!$A$6:$A$72,0),MATCH(MID(CELL("filename",CI42),FIND("]",CELL("filename",CI42))+1,255) &amp; CI$1,[1]Sheet1!$C$1:$CY$1 &amp; [1]Sheet1!$C$3:$CY$3,0))</f>
        <v>2832000000</v>
      </c>
      <c r="CJ55" s="55" cm="1">
        <f t="array" aca="1" ref="CJ55" ca="1">INDEX([1]Sheet1!$C$6:$CY$72,MATCH($A55,[1]Sheet1!$A$6:$A$72,0),MATCH(MID(CELL("filename",R54),FIND("]",CELL("filename",R54))+1,255) &amp; CJ$1,[1]Sheet1!$C$1:$CY$1 &amp; [1]Sheet1!$C$3:$CY$3,0))</f>
        <v>41439000000</v>
      </c>
      <c r="CK55" s="55" cm="1">
        <f t="array" aca="1" ref="CK55" ca="1">INDEX([1]Sheet1!$C$6:$CY$72,MATCH($A55,[1]Sheet1!$A$6:$A$72,0),MATCH(MID(CELL("filename",S54),FIND("]",CELL("filename",S54))+1,255) &amp; CK$1,[1]Sheet1!$C$1:$CY$1 &amp; [1]Sheet1!$C$3:$CY$3,0))</f>
        <v>2565000000</v>
      </c>
      <c r="CL55" s="31">
        <f t="shared" ca="1" si="19"/>
        <v>10780000000</v>
      </c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31">
        <f t="shared" ca="1" si="26"/>
        <v>144537057456</v>
      </c>
      <c r="DL55" s="56" cm="1">
        <f t="array" aca="1" ref="DL55" ca="1">INDEX([1]Sheet1!$C$6:$CY$72,MATCH($A55,[1]Sheet1!$A$6:$A$72,0),MATCH(MID(CELL("filename",AT54),FIND("]",CELL("filename",AT54))+1,255) &amp; DL$1,[1]Sheet1!$C$1:$CY$1 &amp; [1]Sheet1!$C$3:$CY$3,0))</f>
        <v>68.764300000000006</v>
      </c>
      <c r="DM55" s="62" cm="1">
        <f t="array" aca="1" ref="DM55" ca="1">INDEX([5]DATA!$C$18:$T$51,MATCH($A55,[5]DATA!$B$18:$B$51,0),MATCH(MID(CELL("filename",AU22),FIND("]",CELL("filename",AU22))+1,255) &amp; DM$1,[5]DATA!$C$15:$T$15&amp;[5]DATA!$C$16:$T$16,0)) * 10^6</f>
        <v>14589000000</v>
      </c>
      <c r="DN55" s="62" cm="1">
        <f t="array" aca="1" ref="DN55" ca="1">INDEX([5]DATA!$C$18:$T$51,MATCH($A55,[5]DATA!$B$18:$B$51,0),MATCH(MID(CELL("filename",AV22),FIND("]",CELL("filename",AV22))+1,255) &amp; DN$1,[5]DATA!$C$15:$T$15&amp;[5]DATA!$C$16:$T$16,0)) * 10^6</f>
        <v>129948000000</v>
      </c>
      <c r="DO55" s="12"/>
      <c r="DP55" s="12"/>
      <c r="DQ55" s="56">
        <v>1.109143</v>
      </c>
      <c r="DR55" s="56" cm="1">
        <f t="array" aca="1" ref="DR55" ca="1">INDEX([1]Sheet1!$C$6:$CY$72,MATCH($A55,[1]Sheet1!$A$6:$A$72,0),MATCH(MID(CELL("filename",AZ54),FIND("]",CELL("filename",AZ54))+1,255) &amp; DR$1,[1]Sheet1!$C$1:$CY$1 &amp; [1]Sheet1!$C$3:$CY$3,0))</f>
        <v>6020000000</v>
      </c>
      <c r="DS55" s="56" cm="1">
        <f t="array" aca="1" ref="DS55" ca="1">INDEX([1]Sheet1!$C$6:$CY$72,MATCH($A55,[1]Sheet1!$A$6:$A$72,0),MATCH(MID(CELL("filename",BA54),FIND("]",CELL("filename",BA54))+1,255) &amp; DS$1,[1]Sheet1!$C$1:$CY$1 &amp; [1]Sheet1!$C$3:$CY$3,0))</f>
        <v>1.9225000000000001</v>
      </c>
      <c r="DT55" s="62" cm="1">
        <f t="array" aca="1" ref="DT55" ca="1">INDEX([5]DATA!$C$18:$T$51,MATCH($A55,[5]DATA!$B$18:$B$51,0),MATCH(MID(CELL("filename",BB22),FIND("]",CELL("filename",BB22))+1,255) &amp; DT$1,[5]DATA!$C$15:$T$15&amp;[5]DATA!$C$16:$T$16,0)) * 10^6</f>
        <v>16918000000</v>
      </c>
      <c r="DU55" s="56" cm="1">
        <f t="array" aca="1" ref="DU55" ca="1">INDEX([1]Sheet1!$C$6:$CY$72,MATCH($A55,[1]Sheet1!$A$6:$A$72,0),MATCH(MID(CELL("filename",BC54),FIND("]",CELL("filename",BC54))+1,255) &amp; DU$1,[1]Sheet1!$C$1:$CY$1 &amp; [1]Sheet1!$C$3:$CY$3,0))</f>
        <v>-0.02</v>
      </c>
      <c r="DV55" s="59">
        <v>0.5</v>
      </c>
      <c r="DW55" s="60">
        <f>Euro_Area_Data!V52*10^9</f>
        <v>11439347275376.889</v>
      </c>
      <c r="DX55" s="59">
        <v>1</v>
      </c>
      <c r="DY55" s="59">
        <v>0.5</v>
      </c>
      <c r="DZ55" s="56" cm="1">
        <f t="array" aca="1" ref="DZ55" ca="1">INDEX([1]Sheet1!$C$6:$CY$72,MATCH($A55,[1]Sheet1!$A$6:$A$72,0),MATCH(MID(CELL("filename",BH54),FIND("]",CELL("filename",BH54))+1,255) &amp; DZ$1,[1]Sheet1!$C$1:$CY$1 &amp; [1]Sheet1!$C$3:$CY$3,0))</f>
        <v>0.72</v>
      </c>
      <c r="EA55" s="59">
        <v>2</v>
      </c>
      <c r="EB55" s="54">
        <f>(SUMPRODUCT(Euro_Area_Data!B52:U52,Euro_Area_Data!Y52:AR52)-Euro_Area_Data!I52*Euro_Area_Data!AF52)/(SUM(Euro_Area_Data!B52:U52)-Euro_Area_Data!I52)</f>
        <v>0.93176133084608748</v>
      </c>
      <c r="EC55" s="14">
        <f t="shared" si="27"/>
        <v>1.3443546687008128</v>
      </c>
      <c r="ED55" s="54">
        <f>(SUMPRODUCT(Euro_Area_Data!B52:U52,Euro_Area_Data!AV52:BO52)-Euro_Area_Data!I52*Euro_Area_Data!BC52)/(SUM(Euro_Area_Data!B52:U52)-Euro_Area_Data!I52)</f>
        <v>-1.8269995859578672</v>
      </c>
      <c r="EE55" s="17">
        <v>-5</v>
      </c>
      <c r="EF55" s="12"/>
      <c r="EG55" s="12"/>
      <c r="EH55" s="43">
        <v>0.75</v>
      </c>
      <c r="EI55" s="43">
        <v>0.05</v>
      </c>
      <c r="EJ55" s="43">
        <v>60</v>
      </c>
      <c r="EK55" s="54">
        <f t="shared" si="7"/>
        <v>1.6327026304923153</v>
      </c>
      <c r="EL55" s="12"/>
      <c r="EM55" s="12"/>
      <c r="EN55" s="54">
        <v>0.94222186499257499</v>
      </c>
    </row>
    <row r="56" spans="1:144" x14ac:dyDescent="0.3">
      <c r="A56" s="49">
        <v>2016</v>
      </c>
      <c r="B56" s="60">
        <v>232047300083.80762</v>
      </c>
      <c r="C56" s="12"/>
      <c r="D56" s="12"/>
      <c r="E56" s="12"/>
      <c r="F56" s="12"/>
      <c r="G56" s="12"/>
      <c r="H56" s="54">
        <v>-1.055566929885063E-2</v>
      </c>
      <c r="I56" s="60">
        <v>4109944.0000000005</v>
      </c>
      <c r="J56" s="12"/>
      <c r="K56" s="31">
        <f t="shared" si="4"/>
        <v>4109944.0000000005</v>
      </c>
      <c r="L56" s="54">
        <v>67.625333508006818</v>
      </c>
      <c r="M56" s="12"/>
      <c r="N56" s="12"/>
      <c r="O56" s="54">
        <v>67.696088798281664</v>
      </c>
      <c r="P56" s="28"/>
      <c r="Q56" s="19"/>
      <c r="R56" s="54">
        <v>8.9</v>
      </c>
      <c r="S56" s="12"/>
      <c r="T56" s="12"/>
      <c r="U56" s="54">
        <v>7.5164970000000002</v>
      </c>
      <c r="V56" s="54">
        <v>7.5164970000000002</v>
      </c>
      <c r="W56" s="54"/>
      <c r="X56" s="54"/>
      <c r="Y56" s="54"/>
      <c r="Z56" s="54">
        <v>1604.4233807266901</v>
      </c>
      <c r="AA56" s="12"/>
      <c r="AB56" s="12"/>
      <c r="AC56" s="54">
        <v>1601.2587522311151</v>
      </c>
      <c r="AD56" s="60">
        <v>717443848716.30005</v>
      </c>
      <c r="AE56" s="61" cm="1">
        <f t="array" aca="1" ref="AE56" ca="1">INDEX('[3]Sheet 1'!$B$12:$M$61,MATCH($A56,'[3]Sheet 1'!$A$12:$A$61,0),MATCH(MID(CELL("filename",A55),FIND("]",CELL("filename",A55))+1,255)&amp;AE$1,'[3]Sheet 1'!$B$9:$M$9&amp;'[3]Sheet 1'!$B$8:$M$8,0))*10^6</f>
        <v>702251000000</v>
      </c>
      <c r="AF56" s="61" cm="1">
        <f t="array" aca="1" ref="AF56" ca="1">INDEX('[3]Sheet 1'!$B$12:$M$61,MATCH($A56,'[3]Sheet 1'!$A$12:$A$61,0),MATCH(MID(CELL("filename",B55),FIND("]",CELL("filename",B55))+1,255)&amp;AF$1,'[3]Sheet 1'!$B$9:$M$9&amp;'[3]Sheet 1'!$B$8:$M$8,0))*10^6</f>
        <v>126377000000</v>
      </c>
      <c r="AG56" s="19">
        <f t="shared" ca="1" si="20"/>
        <v>0.17995987189765483</v>
      </c>
      <c r="AH56" s="31">
        <f t="shared" ca="1" si="21"/>
        <v>129111103108.7458</v>
      </c>
      <c r="AI56" s="31">
        <f t="shared" ca="1" si="5"/>
        <v>9564653632.6691418</v>
      </c>
      <c r="AJ56" s="55">
        <v>7557000000</v>
      </c>
      <c r="AK56" s="31">
        <f t="shared" si="6"/>
        <v>8015979538.8799706</v>
      </c>
      <c r="AL56" s="19">
        <f t="shared" ca="1" si="16"/>
        <v>6.2085903891072707E-2</v>
      </c>
      <c r="AM56" s="19">
        <f t="shared" ca="1" si="0"/>
        <v>5.9148516417121183E-2</v>
      </c>
      <c r="AN56" s="31">
        <f t="shared" ca="1" si="17"/>
        <v>588332745607.5542</v>
      </c>
      <c r="AO56" s="55">
        <v>40711000000</v>
      </c>
      <c r="AP56" s="31">
        <f t="shared" si="1"/>
        <v>43183610296.062256</v>
      </c>
      <c r="AQ56" s="55">
        <v>40360000000</v>
      </c>
      <c r="AR56" s="31">
        <f t="shared" si="2"/>
        <v>34795312533.264481</v>
      </c>
      <c r="AS56" s="19">
        <f t="shared" ca="1" si="18"/>
        <v>5.9142233358662311E-2</v>
      </c>
      <c r="AT56" s="19">
        <f t="shared" si="13"/>
        <v>18.60983096138839</v>
      </c>
      <c r="AU56" s="12"/>
      <c r="AV56" s="12"/>
      <c r="AW56" s="12"/>
      <c r="AX56" s="12"/>
      <c r="AY56" s="12"/>
      <c r="AZ56" s="12"/>
      <c r="BA56" s="12"/>
      <c r="BB56" s="60">
        <v>228818718828.711</v>
      </c>
      <c r="BC56" s="60">
        <v>215717000000</v>
      </c>
      <c r="BD56" s="19">
        <f t="shared" si="28"/>
        <v>-1.3913461841316681</v>
      </c>
      <c r="BE56" s="12"/>
      <c r="BF56" s="12"/>
      <c r="BG56" s="12"/>
      <c r="BH56" s="12"/>
      <c r="BI56" s="12"/>
      <c r="BJ56" s="12"/>
      <c r="BK56" s="12"/>
      <c r="BL56" s="12"/>
      <c r="BM56" s="12"/>
      <c r="BN56" s="31">
        <f t="shared" ca="1" si="22"/>
        <v>-1189000000</v>
      </c>
      <c r="BO56" s="56" cm="1">
        <f t="array" aca="1" ref="BO56" ca="1">INDEX([1]Sheet1!$C$6:$CY$72,MATCH($A56,[1]Sheet1!$A$6:$A$72,0),MATCH(MID(CELL("filename",A55),FIND("]",CELL("filename",A55))+1,255) &amp; BO$1,[1]Sheet1!$C$1:$CY$1 &amp; [1]Sheet1!$C$3:$CY$3,0))</f>
        <v>-0.55118500000000004</v>
      </c>
      <c r="BP56" s="55" cm="1">
        <f t="array" aca="1" ref="BP56" ca="1">INDEX([1]Sheet1!$C$6:$CY$72,MATCH($A56,[1]Sheet1!$A$6:$A$72,0),MATCH(MID(CELL("filename",B55),FIND("]",CELL("filename",B55))+1,255) &amp; BP$1,[1]Sheet1!$C$1:$CY$1 &amp; [1]Sheet1!$C$3:$CY$3,0))</f>
        <v>115198000000</v>
      </c>
      <c r="BQ56" s="55" cm="1">
        <f t="array" aca="1" ref="BQ56" ca="1">INDEX([1]Sheet1!$C$6:$CY$72,MATCH($A56,[1]Sheet1!$A$6:$A$72,0),MATCH(MID(CELL("filename",C55),FIND("]",CELL("filename",C55))+1,255) &amp; BQ$1,[1]Sheet1!$C$1:$CY$1 &amp; [1]Sheet1!$C$3:$CY$3,0))</f>
        <v>33933000000</v>
      </c>
      <c r="BR56" s="62" cm="1">
        <f t="array" aca="1" ref="BR56" ca="1">INDEX([6]Annual!$C$5:$T$30,MATCH($A56,[6]Annual!$B$5:$B$30,0),MATCH(MID(CELL("filename",$F$2),FIND("]",CELL("filename",$F$2))+1,255) &amp; BR$1,[6]Annual!$C$3:$T$3 &amp; [6]Annual!$C$4:$T$4,0))</f>
        <v>29166000000</v>
      </c>
      <c r="BS56" s="62" cm="1">
        <f t="array" aca="1" ref="BS56" ca="1">INDEX([6]Annual!$C$5:$T$30,MATCH($A56,[6]Annual!$B$5:$B$30,0),MATCH(MID(CELL("filename",$F$2),FIND("]",CELL("filename",$F$2))+1,255) &amp; BS$1,[6]Annual!$C$3:$T$3 &amp; [6]Annual!$C$4:$T$4,0))</f>
        <v>3960000000</v>
      </c>
      <c r="BT56" s="62" cm="1">
        <f t="array" aca="1" ref="BT56" ca="1">INDEX([6]Annual!$C$5:$T$30,MATCH($A56,[6]Annual!$B$5:$B$30,0),MATCH(MID(CELL("filename",$F$2),FIND("]",CELL("filename",$F$2))+1,255) &amp; BT$1,[6]Annual!$C$3:$T$3 &amp; [6]Annual!$C$4:$T$4,0))</f>
        <v>758000000</v>
      </c>
      <c r="BU56" s="63">
        <f t="shared" ca="1" si="29"/>
        <v>29208177251.800262</v>
      </c>
      <c r="BV56" s="63">
        <f t="shared" ca="1" si="30"/>
        <v>4724822748.1997375</v>
      </c>
      <c r="BW56" s="55" cm="1">
        <f t="array" aca="1" ref="BW56" ca="1">INDEX([1]Sheet1!$C$6:$CY$72,MATCH($A56,[1]Sheet1!$A$6:$A$72,0),MATCH(MID(CELL("filename",F55),FIND("]",CELL("filename",F55))+1,255) &amp; BW$1,[1]Sheet1!$C$1:$CY$1 &amp; [1]Sheet1!$C$3:$CY$3,0))</f>
        <v>32753999999.999996</v>
      </c>
      <c r="BX56" s="55" cm="1">
        <f t="array" aca="1" ref="BX56" ca="1">INDEX([1]Sheet1!$C$6:$CY$72,MATCH($A56,[1]Sheet1!$A$6:$A$72,0),MATCH(MID(CELL("filename",G55),FIND("]",CELL("filename",G55))+1,255) &amp; BX$1,[1]Sheet1!$C$1:$CY$1 &amp; [1]Sheet1!$C$3:$CY$3,0))</f>
        <v>27938000000</v>
      </c>
      <c r="BY56" s="62" cm="1">
        <f t="array" aca="1" ref="BY56" ca="1">INDEX([4]DATA!$C$18:$N$51,MATCH($A56,[4]DATA!$B$18:$B$51,0),MATCH(MID(CELL("filename",F23),FIND("]",CELL("filename",F23))+1,255) &amp; BY$1,[4]DATA!$C$15:$N$15&amp;[4]DATA!$C$16:$N$16,0)) * 10^6</f>
        <v>9150000000</v>
      </c>
      <c r="BZ56" s="62" cm="1">
        <f t="array" aca="1" ref="BZ56" ca="1">INDEX([4]DATA!$C$18:$N$51,MATCH($A56,[4]DATA!$B$18:$B$51,0),MATCH(MID(CELL("filename",G23),FIND("]",CELL("filename",G23))+1,255) &amp; BZ$1,[4]DATA!$C$15:$N$15&amp;[4]DATA!$C$16:$N$16,0)) * 10^6</f>
        <v>18788000000</v>
      </c>
      <c r="CA56" s="63">
        <f t="shared" ca="1" si="23"/>
        <v>9150000000</v>
      </c>
      <c r="CB56" s="63">
        <f t="shared" ca="1" si="24"/>
        <v>18788000000</v>
      </c>
      <c r="CC56" s="55" cm="1">
        <f t="array" aca="1" ref="CC56" ca="1">INDEX([1]Sheet1!$C$6:$CY$72,MATCH($A56,[1]Sheet1!$A$6:$A$72,0),MATCH(MID(CELL("filename",J55),FIND("]",CELL("filename",J55))+1,255) &amp; CC$1,[1]Sheet1!$C$1:$CY$1 &amp; [1]Sheet1!$C$3:$CY$3,0))</f>
        <v>0</v>
      </c>
      <c r="CD56" s="31">
        <f t="shared" ca="1" si="25"/>
        <v>20573000000</v>
      </c>
      <c r="CE56" s="55" cm="1">
        <f t="array" aca="1" ref="CE56" ca="1">INDEX([1]Sheet1!$C$6:$CY$72,MATCH($A56,[1]Sheet1!$A$6:$A$72,0),MATCH(MID(CELL("filename",L55),FIND("]",CELL("filename",L55))+1,255) &amp; CE$1,[1]Sheet1!$C$1:$CY$1 &amp; [1]Sheet1!$C$3:$CY$3,0))</f>
        <v>118868000000</v>
      </c>
      <c r="CF56" s="31">
        <f t="shared" ca="1" si="15"/>
        <v>116387000000</v>
      </c>
      <c r="CG56" s="55" cm="1">
        <f t="array" aca="1" ref="CG56" ca="1">INDEX([1]Sheet1!$C$6:$CY$72,MATCH($A56,[1]Sheet1!$A$6:$A$72,0),MATCH(MID(CELL("filename",N55),FIND("]",CELL("filename",N55))+1,255) &amp; CG$1,[1]Sheet1!$C$1:$CY$1 &amp; [1]Sheet1!$C$3:$CY$3,0))</f>
        <v>51562000000</v>
      </c>
      <c r="CH56" s="55" cm="1">
        <f t="array" aca="1" ref="CH56" ca="1">INDEX([1]Sheet1!$C$6:$CY$72,MATCH($A56,[1]Sheet1!$A$6:$A$72,0),MATCH(MID(CELL("filename",O55),FIND("]",CELL("filename",O55))+1,255) &amp; CH$1,[1]Sheet1!$C$1:$CY$1 &amp; [1]Sheet1!$C$3:$CY$3,0))</f>
        <v>9017000000</v>
      </c>
      <c r="CI56" s="55" cm="1">
        <f t="array" aca="1" ref="CI56" ca="1">INDEX([1]Sheet1!$C$6:$CY$72,MATCH($A56,[1]Sheet1!$A$6:$A$72,0),MATCH(MID(CELL("filename",CI43),FIND("]",CELL("filename",CI43))+1,255) &amp; CI$1,[1]Sheet1!$C$1:$CY$1 &amp; [1]Sheet1!$C$3:$CY$3,0))</f>
        <v>2673000000</v>
      </c>
      <c r="CJ56" s="55" cm="1">
        <f t="array" aca="1" ref="CJ56" ca="1">INDEX([1]Sheet1!$C$6:$CY$72,MATCH($A56,[1]Sheet1!$A$6:$A$72,0),MATCH(MID(CELL("filename",R55),FIND("]",CELL("filename",R55))+1,255) &amp; CJ$1,[1]Sheet1!$C$1:$CY$1 &amp; [1]Sheet1!$C$3:$CY$3,0))</f>
        <v>42126000000</v>
      </c>
      <c r="CK56" s="55" cm="1">
        <f t="array" aca="1" ref="CK56" ca="1">INDEX([1]Sheet1!$C$6:$CY$72,MATCH($A56,[1]Sheet1!$A$6:$A$72,0),MATCH(MID(CELL("filename",S55),FIND("]",CELL("filename",S55))+1,255) &amp; CK$1,[1]Sheet1!$C$1:$CY$1 &amp; [1]Sheet1!$C$3:$CY$3,0))</f>
        <v>2481000000</v>
      </c>
      <c r="CL56" s="31">
        <f t="shared" ca="1" si="19"/>
        <v>11009000000</v>
      </c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31">
        <f t="shared" ca="1" si="26"/>
        <v>148087994763.99997</v>
      </c>
      <c r="DL56" s="56" cm="1">
        <f t="array" aca="1" ref="DL56" ca="1">INDEX([1]Sheet1!$C$6:$CY$72,MATCH($A56,[1]Sheet1!$A$6:$A$72,0),MATCH(MID(CELL("filename",AT55),FIND("]",CELL("filename",AT55))+1,255) &amp; DL$1,[1]Sheet1!$C$1:$CY$1 &amp; [1]Sheet1!$C$3:$CY$3,0))</f>
        <v>68.649199999999993</v>
      </c>
      <c r="DM56" s="62" cm="1">
        <f t="array" aca="1" ref="DM56" ca="1">INDEX([5]DATA!$C$18:$T$51,MATCH($A56,[5]DATA!$B$18:$B$51,0),MATCH(MID(CELL("filename",AU23),FIND("]",CELL("filename",AU23))+1,255) &amp; DM$1,[5]DATA!$C$15:$T$15&amp;[5]DATA!$C$16:$T$16,0)) * 10^6</f>
        <v>11789000000</v>
      </c>
      <c r="DN56" s="62" cm="1">
        <f t="array" aca="1" ref="DN56" ca="1">INDEX([5]DATA!$C$18:$T$51,MATCH($A56,[5]DATA!$B$18:$B$51,0),MATCH(MID(CELL("filename",AV23),FIND("]",CELL("filename",AV23))+1,255) &amp; DN$1,[5]DATA!$C$15:$T$15&amp;[5]DATA!$C$16:$T$16,0)) * 10^6</f>
        <v>136299000000</v>
      </c>
      <c r="DO56" s="12"/>
      <c r="DP56" s="12"/>
      <c r="DQ56" s="56">
        <v>1.1066180000000001</v>
      </c>
      <c r="DR56" s="56" cm="1">
        <f t="array" aca="1" ref="DR56" ca="1">INDEX([1]Sheet1!$C$6:$CY$72,MATCH($A56,[1]Sheet1!$A$6:$A$72,0),MATCH(MID(CELL("filename",AZ55),FIND("]",CELL("filename",AZ55))+1,255) &amp; DR$1,[1]Sheet1!$C$1:$CY$1 &amp; [1]Sheet1!$C$3:$CY$3,0))</f>
        <v>-120000000</v>
      </c>
      <c r="DS56" s="56" cm="1">
        <f t="array" aca="1" ref="DS56" ca="1">INDEX([1]Sheet1!$C$6:$CY$72,MATCH($A56,[1]Sheet1!$A$6:$A$72,0),MATCH(MID(CELL("filename",BA55),FIND("]",CELL("filename",BA55))+1,255) &amp; DS$1,[1]Sheet1!$C$1:$CY$1 &amp; [1]Sheet1!$C$3:$CY$3,0))</f>
        <v>1.7165159999999999</v>
      </c>
      <c r="DT56" s="62" cm="1">
        <f t="array" aca="1" ref="DT56" ca="1">INDEX([5]DATA!$C$18:$T$51,MATCH($A56,[5]DATA!$B$18:$B$51,0),MATCH(MID(CELL("filename",BB23),FIND("]",CELL("filename",BB23))+1,255) &amp; DT$1,[5]DATA!$C$15:$T$15&amp;[5]DATA!$C$16:$T$16,0)) * 10^6</f>
        <v>19493000000</v>
      </c>
      <c r="DU56" s="56" cm="1">
        <f t="array" aca="1" ref="DU56" ca="1">INDEX([1]Sheet1!$C$6:$CY$72,MATCH($A56,[1]Sheet1!$A$6:$A$72,0),MATCH(MID(CELL("filename",BC55),FIND("]",CELL("filename",BC55))+1,255) &amp; DU$1,[1]Sheet1!$C$1:$CY$1 &amp; [1]Sheet1!$C$3:$CY$3,0))</f>
        <v>-0.26</v>
      </c>
      <c r="DV56" s="59">
        <v>0.5</v>
      </c>
      <c r="DW56" s="60">
        <f>Euro_Area_Data!V53*10^9</f>
        <v>11648525952910.125</v>
      </c>
      <c r="DX56" s="59">
        <v>1</v>
      </c>
      <c r="DY56" s="59">
        <v>0.5</v>
      </c>
      <c r="DZ56" s="56" cm="1">
        <f t="array" aca="1" ref="DZ56" ca="1">INDEX([1]Sheet1!$C$6:$CY$72,MATCH($A56,[1]Sheet1!$A$6:$A$72,0),MATCH(MID(CELL("filename",BH55),FIND("]",CELL("filename",BH55))+1,255) &amp; DZ$1,[1]Sheet1!$C$1:$CY$1 &amp; [1]Sheet1!$C$3:$CY$3,0))</f>
        <v>0.37</v>
      </c>
      <c r="EA56" s="59">
        <v>2</v>
      </c>
      <c r="EB56" s="54">
        <f>(SUMPRODUCT(Euro_Area_Data!B53:U53,Euro_Area_Data!Y53:AR53)-Euro_Area_Data!I53*Euro_Area_Data!AF53)/(SUM(Euro_Area_Data!B53:U53)-Euro_Area_Data!I53)</f>
        <v>0.94029502069487392</v>
      </c>
      <c r="EC56" s="14">
        <f t="shared" si="27"/>
        <v>0.91586649566551648</v>
      </c>
      <c r="ED56" s="54">
        <f>(SUMPRODUCT(Euro_Area_Data!B53:U53,Euro_Area_Data!AV53:BO53)-Euro_Area_Data!I53*Euro_Area_Data!BC53)/(SUM(Euro_Area_Data!B53:U53)-Euro_Area_Data!I53)</f>
        <v>-1.0641604527911837</v>
      </c>
      <c r="EE56" s="17">
        <v>-5</v>
      </c>
      <c r="EF56" s="12"/>
      <c r="EG56" s="12"/>
      <c r="EH56" s="43">
        <v>0.75</v>
      </c>
      <c r="EI56" s="43">
        <v>0.05</v>
      </c>
      <c r="EJ56" s="43">
        <v>60</v>
      </c>
      <c r="EK56" s="54">
        <f t="shared" si="7"/>
        <v>5.5195317210773059E-2</v>
      </c>
      <c r="EL56" s="12"/>
      <c r="EM56" s="12"/>
      <c r="EN56" s="54">
        <v>0.9427419273397869</v>
      </c>
    </row>
    <row r="57" spans="1:144" x14ac:dyDescent="0.3">
      <c r="A57" s="49">
        <v>2017</v>
      </c>
      <c r="B57" s="60">
        <v>234473450524.07578</v>
      </c>
      <c r="C57" s="12"/>
      <c r="D57" s="12"/>
      <c r="E57" s="12"/>
      <c r="F57" s="12"/>
      <c r="G57" s="12"/>
      <c r="H57" s="54">
        <v>3.5386709354629182E-2</v>
      </c>
      <c r="I57" s="60">
        <v>4115091.9999999995</v>
      </c>
      <c r="J57" s="12"/>
      <c r="K57" s="31">
        <f t="shared" si="4"/>
        <v>4115091.9999999995</v>
      </c>
      <c r="L57" s="54">
        <v>67.800011730176578</v>
      </c>
      <c r="M57" s="12"/>
      <c r="N57" s="12"/>
      <c r="O57" s="54">
        <v>67.949380449790212</v>
      </c>
      <c r="P57" s="28"/>
      <c r="Q57" s="19"/>
      <c r="R57" s="54">
        <v>8.6999999999999993</v>
      </c>
      <c r="S57" s="12"/>
      <c r="T57" s="12"/>
      <c r="U57" s="54">
        <v>7.346852000000001</v>
      </c>
      <c r="V57" s="54">
        <v>7.346852000000001</v>
      </c>
      <c r="W57" s="54"/>
      <c r="X57" s="54"/>
      <c r="Y57" s="54"/>
      <c r="Z57" s="54">
        <v>1598.0057315588999</v>
      </c>
      <c r="AA57" s="12"/>
      <c r="AB57" s="12"/>
      <c r="AC57" s="54">
        <v>1596.6955369719369</v>
      </c>
      <c r="AD57" s="60">
        <v>730046253426.27905</v>
      </c>
      <c r="AE57" s="61" cm="1">
        <f t="array" aca="1" ref="AE57" ca="1">INDEX('[3]Sheet 1'!$B$12:$M$61,MATCH($A57,'[3]Sheet 1'!$A$12:$A$61,0),MATCH(MID(CELL("filename",A56),FIND("]",CELL("filename",A56))+1,255)&amp;AE$1,'[3]Sheet 1'!$B$9:$M$9&amp;'[3]Sheet 1'!$B$8:$M$8,0))*10^6</f>
        <v>732270000000</v>
      </c>
      <c r="AF57" s="61" cm="1">
        <f t="array" aca="1" ref="AF57" ca="1">INDEX('[3]Sheet 1'!$B$12:$M$61,MATCH($A57,'[3]Sheet 1'!$A$12:$A$61,0),MATCH(MID(CELL("filename",B56),FIND("]",CELL("filename",B56))+1,255)&amp;AF$1,'[3]Sheet 1'!$B$9:$M$9&amp;'[3]Sheet 1'!$B$8:$M$8,0))*10^6</f>
        <v>130757000000</v>
      </c>
      <c r="AG57" s="19">
        <f t="shared" ca="1" si="20"/>
        <v>0.17856391768063692</v>
      </c>
      <c r="AH57" s="31">
        <f t="shared" ca="1" si="21"/>
        <v>130359919099.86749</v>
      </c>
      <c r="AI57" s="31">
        <f t="shared" ca="1" si="5"/>
        <v>9692584118.2777805</v>
      </c>
      <c r="AJ57" s="55">
        <v>7743000000</v>
      </c>
      <c r="AK57" s="31">
        <f t="shared" si="6"/>
        <v>8145178948.1034145</v>
      </c>
      <c r="AL57" s="19">
        <f t="shared" ca="1" si="16"/>
        <v>6.2482233836486739E-2</v>
      </c>
      <c r="AM57" s="19">
        <f t="shared" ca="1" si="0"/>
        <v>5.9148516417121183E-2</v>
      </c>
      <c r="AN57" s="31">
        <f t="shared" ca="1" si="17"/>
        <v>599686334326.41162</v>
      </c>
      <c r="AO57" s="55">
        <v>44017000000</v>
      </c>
      <c r="AP57" s="31">
        <f t="shared" si="1"/>
        <v>46303285775.367165</v>
      </c>
      <c r="AQ57" s="55">
        <v>41475000000</v>
      </c>
      <c r="AR57" s="31">
        <f t="shared" si="2"/>
        <v>35484072875.813553</v>
      </c>
      <c r="AS57" s="19">
        <f t="shared" ca="1" si="18"/>
        <v>5.9171054674224795E-2</v>
      </c>
      <c r="AT57" s="19">
        <f t="shared" si="13"/>
        <v>19.747773435275452</v>
      </c>
      <c r="AU57" s="12"/>
      <c r="AV57" s="12"/>
      <c r="AW57" s="12"/>
      <c r="AX57" s="12"/>
      <c r="AY57" s="12"/>
      <c r="AZ57" s="12"/>
      <c r="BA57" s="12"/>
      <c r="BB57" s="60">
        <v>236377448109.586</v>
      </c>
      <c r="BC57" s="60">
        <v>224706000000</v>
      </c>
      <c r="BD57" s="19">
        <f t="shared" si="28"/>
        <v>0.81203120492088321</v>
      </c>
      <c r="BE57" s="12"/>
      <c r="BF57" s="12"/>
      <c r="BG57" s="12"/>
      <c r="BH57" s="12"/>
      <c r="BI57" s="12"/>
      <c r="BJ57" s="12"/>
      <c r="BK57" s="12"/>
      <c r="BL57" s="12"/>
      <c r="BM57" s="12"/>
      <c r="BN57" s="31">
        <f t="shared" ca="1" si="22"/>
        <v>928000000</v>
      </c>
      <c r="BO57" s="56" cm="1">
        <f t="array" aca="1" ref="BO57" ca="1">INDEX([1]Sheet1!$C$6:$CY$72,MATCH($A57,[1]Sheet1!$A$6:$A$72,0),MATCH(MID(CELL("filename",A56),FIND("]",CELL("filename",A56))+1,255) &amp; BO$1,[1]Sheet1!$C$1:$CY$1 &amp; [1]Sheet1!$C$3:$CY$3,0))</f>
        <v>0.41298400000000002</v>
      </c>
      <c r="BP57" s="55" cm="1">
        <f t="array" aca="1" ref="BP57" ca="1">INDEX([1]Sheet1!$C$6:$CY$72,MATCH($A57,[1]Sheet1!$A$6:$A$72,0),MATCH(MID(CELL("filename",B56),FIND("]",CELL("filename",B56))+1,255) &amp; BP$1,[1]Sheet1!$C$1:$CY$1 &amp; [1]Sheet1!$C$3:$CY$3,0))</f>
        <v>117342000000</v>
      </c>
      <c r="BQ57" s="55" cm="1">
        <f t="array" aca="1" ref="BQ57" ca="1">INDEX([1]Sheet1!$C$6:$CY$72,MATCH($A57,[1]Sheet1!$A$6:$A$72,0),MATCH(MID(CELL("filename",C56),FIND("]",CELL("filename",C56))+1,255) &amp; BQ$1,[1]Sheet1!$C$1:$CY$1 &amp; [1]Sheet1!$C$3:$CY$3,0))</f>
        <v>35441000000</v>
      </c>
      <c r="BR57" s="62" cm="1">
        <f t="array" aca="1" ref="BR57" ca="1">INDEX([6]Annual!$C$5:$T$30,MATCH($A57,[6]Annual!$B$5:$B$30,0),MATCH(MID(CELL("filename",$F$2),FIND("]",CELL("filename",$F$2))+1,255) &amp; BR$1,[6]Annual!$C$3:$T$3 &amp; [6]Annual!$C$4:$T$4,0))</f>
        <v>29387000000</v>
      </c>
      <c r="BS57" s="62" cm="1">
        <f t="array" aca="1" ref="BS57" ca="1">INDEX([6]Annual!$C$5:$T$30,MATCH($A57,[6]Annual!$B$5:$B$30,0),MATCH(MID(CELL("filename",$F$2),FIND("]",CELL("filename",$F$2))+1,255) &amp; BS$1,[6]Annual!$C$3:$T$3 &amp; [6]Annual!$C$4:$T$4,0))</f>
        <v>4355000000</v>
      </c>
      <c r="BT57" s="62" cm="1">
        <f t="array" aca="1" ref="BT57" ca="1">INDEX([6]Annual!$C$5:$T$30,MATCH($A57,[6]Annual!$B$5:$B$30,0),MATCH(MID(CELL("filename",$F$2),FIND("]",CELL("filename",$F$2))+1,255) &amp; BT$1,[6]Annual!$C$3:$T$3 &amp; [6]Annual!$C$4:$T$4,0))</f>
        <v>1546000000</v>
      </c>
      <c r="BU57" s="63">
        <f t="shared" ca="1" si="29"/>
        <v>29514414730.219902</v>
      </c>
      <c r="BV57" s="63">
        <f t="shared" ca="1" si="30"/>
        <v>5926585269.780098</v>
      </c>
      <c r="BW57" s="55" cm="1">
        <f t="array" aca="1" ref="BW57" ca="1">INDEX([1]Sheet1!$C$6:$CY$72,MATCH($A57,[1]Sheet1!$A$6:$A$72,0),MATCH(MID(CELL("filename",F56),FIND("]",CELL("filename",F56))+1,255) &amp; BW$1,[1]Sheet1!$C$1:$CY$1 &amp; [1]Sheet1!$C$3:$CY$3,0))</f>
        <v>33338000000</v>
      </c>
      <c r="BX57" s="55" cm="1">
        <f t="array" aca="1" ref="BX57" ca="1">INDEX([1]Sheet1!$C$6:$CY$72,MATCH($A57,[1]Sheet1!$A$6:$A$72,0),MATCH(MID(CELL("filename",G56),FIND("]",CELL("filename",G56))+1,255) &amp; BX$1,[1]Sheet1!$C$1:$CY$1 &amp; [1]Sheet1!$C$3:$CY$3,0))</f>
        <v>27300000000</v>
      </c>
      <c r="BY57" s="62" cm="1">
        <f t="array" aca="1" ref="BY57" ca="1">INDEX([4]DATA!$C$18:$N$51,MATCH($A57,[4]DATA!$B$18:$B$51,0),MATCH(MID(CELL("filename",F24),FIND("]",CELL("filename",F24))+1,255) &amp; BY$1,[4]DATA!$C$15:$N$15&amp;[4]DATA!$C$16:$N$16,0)) * 10^6</f>
        <v>9698000000</v>
      </c>
      <c r="BZ57" s="62" cm="1">
        <f t="array" aca="1" ref="BZ57" ca="1">INDEX([4]DATA!$C$18:$N$51,MATCH($A57,[4]DATA!$B$18:$B$51,0),MATCH(MID(CELL("filename",G24),FIND("]",CELL("filename",G24))+1,255) &amp; BZ$1,[4]DATA!$C$15:$N$15&amp;[4]DATA!$C$16:$N$16,0)) * 10^6</f>
        <v>17602000000</v>
      </c>
      <c r="CA57" s="63">
        <f t="shared" ca="1" si="23"/>
        <v>9698000000</v>
      </c>
      <c r="CB57" s="63">
        <f t="shared" ca="1" si="24"/>
        <v>17602000000</v>
      </c>
      <c r="CC57" s="55" cm="1">
        <f t="array" aca="1" ref="CC57" ca="1">INDEX([1]Sheet1!$C$6:$CY$72,MATCH($A57,[1]Sheet1!$A$6:$A$72,0),MATCH(MID(CELL("filename",J56),FIND("]",CELL("filename",J56))+1,255) &amp; CC$1,[1]Sheet1!$C$1:$CY$1 &amp; [1]Sheet1!$C$3:$CY$3,0))</f>
        <v>0</v>
      </c>
      <c r="CD57" s="31">
        <f t="shared" ca="1" si="25"/>
        <v>21263000000</v>
      </c>
      <c r="CE57" s="55" cm="1">
        <f t="array" aca="1" ref="CE57" ca="1">INDEX([1]Sheet1!$C$6:$CY$72,MATCH($A57,[1]Sheet1!$A$6:$A$72,0),MATCH(MID(CELL("filename",L56),FIND("]",CELL("filename",L56))+1,255) &amp; CE$1,[1]Sheet1!$C$1:$CY$1 &amp; [1]Sheet1!$C$3:$CY$3,0))</f>
        <v>118756000000</v>
      </c>
      <c r="CF57" s="31">
        <f t="shared" ca="1" si="15"/>
        <v>116414000000</v>
      </c>
      <c r="CG57" s="55" cm="1">
        <f t="array" aca="1" ref="CG57" ca="1">INDEX([1]Sheet1!$C$6:$CY$72,MATCH($A57,[1]Sheet1!$A$6:$A$72,0),MATCH(MID(CELL("filename",N56),FIND("]",CELL("filename",N56))+1,255) &amp; CG$1,[1]Sheet1!$C$1:$CY$1 &amp; [1]Sheet1!$C$3:$CY$3,0))</f>
        <v>51617000000</v>
      </c>
      <c r="CH57" s="55" cm="1">
        <f t="array" aca="1" ref="CH57" ca="1">INDEX([1]Sheet1!$C$6:$CY$72,MATCH($A57,[1]Sheet1!$A$6:$A$72,0),MATCH(MID(CELL("filename",O56),FIND("]",CELL("filename",O56))+1,255) &amp; CH$1,[1]Sheet1!$C$1:$CY$1 &amp; [1]Sheet1!$C$3:$CY$3,0))</f>
        <v>9214000000</v>
      </c>
      <c r="CI57" s="55" cm="1">
        <f t="array" aca="1" ref="CI57" ca="1">INDEX([1]Sheet1!$C$6:$CY$72,MATCH($A57,[1]Sheet1!$A$6:$A$72,0),MATCH(MID(CELL("filename",CI44),FIND("]",CELL("filename",CI44))+1,255) &amp; CI$1,[1]Sheet1!$C$1:$CY$1 &amp; [1]Sheet1!$C$3:$CY$3,0))</f>
        <v>2703000000</v>
      </c>
      <c r="CJ57" s="55" cm="1">
        <f t="array" aca="1" ref="CJ57" ca="1">INDEX([1]Sheet1!$C$6:$CY$72,MATCH($A57,[1]Sheet1!$A$6:$A$72,0),MATCH(MID(CELL("filename",R56),FIND("]",CELL("filename",R56))+1,255) &amp; CJ$1,[1]Sheet1!$C$1:$CY$1 &amp; [1]Sheet1!$C$3:$CY$3,0))</f>
        <v>42527000000</v>
      </c>
      <c r="CK57" s="55" cm="1">
        <f t="array" aca="1" ref="CK57" ca="1">INDEX([1]Sheet1!$C$6:$CY$72,MATCH($A57,[1]Sheet1!$A$6:$A$72,0),MATCH(MID(CELL("filename",S56),FIND("]",CELL("filename",S56))+1,255) &amp; CK$1,[1]Sheet1!$C$1:$CY$1 &amp; [1]Sheet1!$C$3:$CY$3,0))</f>
        <v>2342000000</v>
      </c>
      <c r="CL57" s="31">
        <f t="shared" ca="1" si="19"/>
        <v>10353000000</v>
      </c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31">
        <f t="shared" ca="1" si="26"/>
        <v>149611052448</v>
      </c>
      <c r="DL57" s="56" cm="1">
        <f t="array" aca="1" ref="DL57" ca="1">INDEX([1]Sheet1!$C$6:$CY$72,MATCH($A57,[1]Sheet1!$A$6:$A$72,0),MATCH(MID(CELL("filename",AT56),FIND("]",CELL("filename",AT56))+1,255) &amp; DL$1,[1]Sheet1!$C$1:$CY$1 &amp; [1]Sheet1!$C$3:$CY$3,0))</f>
        <v>66.580799999999996</v>
      </c>
      <c r="DM57" s="62" cm="1">
        <f t="array" aca="1" ref="DM57" ca="1">INDEX([5]DATA!$C$18:$T$51,MATCH($A57,[5]DATA!$B$18:$B$51,0),MATCH(MID(CELL("filename",AU24),FIND("]",CELL("filename",AU24))+1,255) &amp; DM$1,[5]DATA!$C$15:$T$15&amp;[5]DATA!$C$16:$T$16,0)) * 10^6</f>
        <v>14280000000</v>
      </c>
      <c r="DN57" s="62" cm="1">
        <f t="array" aca="1" ref="DN57" ca="1">INDEX([5]DATA!$C$18:$T$51,MATCH($A57,[5]DATA!$B$18:$B$51,0),MATCH(MID(CELL("filename",AV24),FIND("]",CELL("filename",AV24))+1,255) &amp; DN$1,[5]DATA!$C$15:$T$15&amp;[5]DATA!$C$16:$T$16,0)) * 10^6</f>
        <v>135331000000</v>
      </c>
      <c r="DO57" s="12"/>
      <c r="DP57" s="12"/>
      <c r="DQ57" s="56">
        <v>1.128517</v>
      </c>
      <c r="DR57" s="56" cm="1">
        <f t="array" aca="1" ref="DR57" ca="1">INDEX([1]Sheet1!$C$6:$CY$72,MATCH($A57,[1]Sheet1!$A$6:$A$72,0),MATCH(MID(CELL("filename",AZ56),FIND("]",CELL("filename",AZ56))+1,255) &amp; DR$1,[1]Sheet1!$C$1:$CY$1 &amp; [1]Sheet1!$C$3:$CY$3,0))</f>
        <v>110000000</v>
      </c>
      <c r="DS57" s="56" cm="1">
        <f t="array" aca="1" ref="DS57" ca="1">INDEX([1]Sheet1!$C$6:$CY$72,MATCH($A57,[1]Sheet1!$A$6:$A$72,0),MATCH(MID(CELL("filename",BA56),FIND("]",CELL("filename",BA56))+1,255) &amp; DS$1,[1]Sheet1!$C$1:$CY$1 &amp; [1]Sheet1!$C$3:$CY$3,0))</f>
        <v>1.5814919999999999</v>
      </c>
      <c r="DT57" s="62" cm="1">
        <f t="array" aca="1" ref="DT57" ca="1">INDEX([5]DATA!$C$18:$T$51,MATCH($A57,[5]DATA!$B$18:$B$51,0),MATCH(MID(CELL("filename",BB24),FIND("]",CELL("filename",BB24))+1,255) &amp; DT$1,[5]DATA!$C$15:$T$15&amp;[5]DATA!$C$16:$T$16,0)) * 10^6</f>
        <v>17304000000</v>
      </c>
      <c r="DU57" s="56" cm="1">
        <f t="array" aca="1" ref="DU57" ca="1">INDEX([1]Sheet1!$C$6:$CY$72,MATCH($A57,[1]Sheet1!$A$6:$A$72,0),MATCH(MID(CELL("filename",BC56),FIND("]",CELL("filename",BC56))+1,255) &amp; DU$1,[1]Sheet1!$C$1:$CY$1 &amp; [1]Sheet1!$C$3:$CY$3,0))</f>
        <v>-0.33</v>
      </c>
      <c r="DV57" s="59">
        <v>0.5</v>
      </c>
      <c r="DW57" s="60">
        <f>Euro_Area_Data!V54*10^9</f>
        <v>11950969281829.168</v>
      </c>
      <c r="DX57" s="59">
        <v>1</v>
      </c>
      <c r="DY57" s="59">
        <v>0.5</v>
      </c>
      <c r="DZ57" s="56" cm="1">
        <f t="array" aca="1" ref="DZ57" ca="1">INDEX([1]Sheet1!$C$6:$CY$72,MATCH($A57,[1]Sheet1!$A$6:$A$72,0),MATCH(MID(CELL("filename",BH56),FIND("]",CELL("filename",BH56))+1,255) &amp; DZ$1,[1]Sheet1!$C$1:$CY$1 &amp; [1]Sheet1!$C$3:$CY$3,0))</f>
        <v>0.55000000000000004</v>
      </c>
      <c r="EA57" s="59">
        <v>2</v>
      </c>
      <c r="EB57" s="54">
        <f>(SUMPRODUCT(Euro_Area_Data!B54:U54,Euro_Area_Data!Y54:AR54)-Euro_Area_Data!I54*Euro_Area_Data!AF54)/(SUM(Euro_Area_Data!B54:U54)-Euro_Area_Data!I54)</f>
        <v>0.95105550907294722</v>
      </c>
      <c r="EC57" s="14">
        <f t="shared" si="27"/>
        <v>1.1443736424469582</v>
      </c>
      <c r="ED57" s="54">
        <f>(SUMPRODUCT(Euro_Area_Data!B54:U54,Euro_Area_Data!AV54:BO54)-Euro_Area_Data!I54*Euro_Area_Data!BC54)/(SUM(Euro_Area_Data!B54:U54)-Euro_Area_Data!I54)</f>
        <v>0.22084088467805094</v>
      </c>
      <c r="EE57" s="17">
        <v>-5</v>
      </c>
      <c r="EF57" s="12"/>
      <c r="EG57" s="12"/>
      <c r="EH57" s="43">
        <v>0.75</v>
      </c>
      <c r="EI57" s="43">
        <v>0.05</v>
      </c>
      <c r="EJ57" s="43">
        <v>60</v>
      </c>
      <c r="EK57" s="54">
        <f t="shared" si="7"/>
        <v>0.836045810858835</v>
      </c>
      <c r="EL57" s="12"/>
      <c r="EM57" s="12"/>
      <c r="EN57" s="54">
        <v>0.95062368173052103</v>
      </c>
    </row>
    <row r="58" spans="1:144" x14ac:dyDescent="0.3">
      <c r="A58" s="49">
        <v>2018</v>
      </c>
      <c r="B58" s="60">
        <v>237312825922.95551</v>
      </c>
      <c r="C58" s="12"/>
      <c r="D58" s="12"/>
      <c r="E58" s="12"/>
      <c r="F58" s="12"/>
      <c r="G58" s="12"/>
      <c r="H58" s="54">
        <v>3.938353050546043E-2</v>
      </c>
      <c r="I58" s="60">
        <v>4122310.9999999907</v>
      </c>
      <c r="J58" s="12"/>
      <c r="K58" s="31">
        <f t="shared" si="4"/>
        <v>4122310.9999999907</v>
      </c>
      <c r="L58" s="54">
        <v>68.541978359068978</v>
      </c>
      <c r="M58" s="12"/>
      <c r="N58" s="12"/>
      <c r="O58" s="54">
        <v>68.30165242382536</v>
      </c>
      <c r="P58" s="28"/>
      <c r="Q58" s="19"/>
      <c r="R58" s="54">
        <v>7.5</v>
      </c>
      <c r="S58" s="12"/>
      <c r="T58" s="12"/>
      <c r="U58" s="54">
        <v>7.1016279999999998</v>
      </c>
      <c r="V58" s="54">
        <v>7.1016279999999998</v>
      </c>
      <c r="W58" s="54"/>
      <c r="X58" s="54"/>
      <c r="Y58" s="54"/>
      <c r="Z58" s="54">
        <v>1596.1509029690801</v>
      </c>
      <c r="AA58" s="12"/>
      <c r="AB58" s="12"/>
      <c r="AC58" s="54">
        <v>1591.3915897856421</v>
      </c>
      <c r="AD58" s="60">
        <v>744540744434.45203</v>
      </c>
      <c r="AE58" s="61" cm="1">
        <f t="array" aca="1" ref="AE58" ca="1">INDEX('[3]Sheet 1'!$B$12:$M$61,MATCH($A58,'[3]Sheet 1'!$A$12:$A$61,0),MATCH(MID(CELL("filename",A57),FIND("]",CELL("filename",A57))+1,255)&amp;AE$1,'[3]Sheet 1'!$B$9:$M$9&amp;'[3]Sheet 1'!$B$8:$M$8,0))*10^6</f>
        <v>771496000000</v>
      </c>
      <c r="AF58" s="61" cm="1">
        <f t="array" aca="1" ref="AF58" ca="1">INDEX('[3]Sheet 1'!$B$12:$M$61,MATCH($A58,'[3]Sheet 1'!$A$12:$A$61,0),MATCH(MID(CELL("filename",B57),FIND("]",CELL("filename",B57))+1,255)&amp;AF$1,'[3]Sheet 1'!$B$9:$M$9&amp;'[3]Sheet 1'!$B$8:$M$8,0))*10^6</f>
        <v>137468000000</v>
      </c>
      <c r="AG58" s="19">
        <f t="shared" ca="1" si="20"/>
        <v>0.17818368468533863</v>
      </c>
      <c r="AH58" s="31">
        <f t="shared" ca="1" si="21"/>
        <v>132665013241.69569</v>
      </c>
      <c r="AI58" s="31">
        <f t="shared" ca="1" si="5"/>
        <v>10295889400.523537</v>
      </c>
      <c r="AJ58" s="55">
        <v>8042000000</v>
      </c>
      <c r="AK58" s="31">
        <f t="shared" si="6"/>
        <v>8294885048.9892082</v>
      </c>
      <c r="AL58" s="19">
        <f t="shared" ca="1" si="16"/>
        <v>6.2525038412932402E-2</v>
      </c>
      <c r="AM58" s="19">
        <f t="shared" ca="1" si="0"/>
        <v>5.9148516417121183E-2</v>
      </c>
      <c r="AN58" s="31">
        <f t="shared" ca="1" si="17"/>
        <v>611875731192.75635</v>
      </c>
      <c r="AO58" s="55">
        <v>47051000000</v>
      </c>
      <c r="AP58" s="31">
        <f t="shared" si="1"/>
        <v>48530544197.959618</v>
      </c>
      <c r="AQ58" s="55">
        <v>43156000000</v>
      </c>
      <c r="AR58" s="31">
        <f t="shared" si="2"/>
        <v>36218178762.771332</v>
      </c>
      <c r="AS58" s="19">
        <f t="shared" ca="1" si="18"/>
        <v>5.9192049817320978E-2</v>
      </c>
      <c r="AT58" s="19">
        <f t="shared" si="13"/>
        <v>20.450030043346768</v>
      </c>
      <c r="AU58" s="12"/>
      <c r="AV58" s="12"/>
      <c r="AW58" s="12"/>
      <c r="AX58" s="12"/>
      <c r="AY58" s="12"/>
      <c r="AZ58" s="12"/>
      <c r="BA58" s="12"/>
      <c r="BB58" s="60">
        <v>239197378424.004</v>
      </c>
      <c r="BC58" s="60">
        <v>231905000000</v>
      </c>
      <c r="BD58" s="19">
        <f t="shared" si="28"/>
        <v>0.7941216382718056</v>
      </c>
      <c r="BE58" s="12"/>
      <c r="BF58" s="12"/>
      <c r="BG58" s="12"/>
      <c r="BH58" s="12"/>
      <c r="BI58" s="12"/>
      <c r="BJ58" s="12"/>
      <c r="BK58" s="12"/>
      <c r="BL58" s="12"/>
      <c r="BM58" s="12"/>
      <c r="BN58" s="31">
        <f t="shared" ca="1" si="22"/>
        <v>244000000</v>
      </c>
      <c r="BO58" s="56" cm="1">
        <f t="array" aca="1" ref="BO58" ca="1">INDEX([1]Sheet1!$C$6:$CY$72,MATCH($A58,[1]Sheet1!$A$6:$A$72,0),MATCH(MID(CELL("filename",A57),FIND("]",CELL("filename",A57))+1,255) &amp; BO$1,[1]Sheet1!$C$1:$CY$1 &amp; [1]Sheet1!$C$3:$CY$3,0))</f>
        <v>0.105216</v>
      </c>
      <c r="BP58" s="55" cm="1">
        <f t="array" aca="1" ref="BP58" ca="1">INDEX([1]Sheet1!$C$6:$CY$72,MATCH($A58,[1]Sheet1!$A$6:$A$72,0),MATCH(MID(CELL("filename",B57),FIND("]",CELL("filename",B57))+1,255) &amp; BP$1,[1]Sheet1!$C$1:$CY$1 &amp; [1]Sheet1!$C$3:$CY$3,0))</f>
        <v>120113000000</v>
      </c>
      <c r="BQ58" s="55" cm="1">
        <f t="array" aca="1" ref="BQ58" ca="1">INDEX([1]Sheet1!$C$6:$CY$72,MATCH($A58,[1]Sheet1!$A$6:$A$72,0),MATCH(MID(CELL("filename",C57),FIND("]",CELL("filename",C57))+1,255) &amp; BQ$1,[1]Sheet1!$C$1:$CY$1 &amp; [1]Sheet1!$C$3:$CY$3,0))</f>
        <v>35555000000</v>
      </c>
      <c r="BR58" s="62" cm="1">
        <f t="array" aca="1" ref="BR58" ca="1">INDEX([6]Annual!$C$5:$T$30,MATCH($A58,[6]Annual!$B$5:$B$30,0),MATCH(MID(CELL("filename",$F$2),FIND("]",CELL("filename",$F$2))+1,255) &amp; BR$1,[6]Annual!$C$3:$T$3 &amp; [6]Annual!$C$4:$T$4,0))</f>
        <v>29691000000</v>
      </c>
      <c r="BS58" s="62" cm="1">
        <f t="array" aca="1" ref="BS58" ca="1">INDEX([6]Annual!$C$5:$T$30,MATCH($A58,[6]Annual!$B$5:$B$30,0),MATCH(MID(CELL("filename",$F$2),FIND("]",CELL("filename",$F$2))+1,255) &amp; BS$1,[6]Annual!$C$3:$T$3 &amp; [6]Annual!$C$4:$T$4,0))</f>
        <v>4827000000</v>
      </c>
      <c r="BT58" s="62" cm="1">
        <f t="array" aca="1" ref="BT58" ca="1">INDEX([6]Annual!$C$5:$T$30,MATCH($A58,[6]Annual!$B$5:$B$30,0),MATCH(MID(CELL("filename",$F$2),FIND("]",CELL("filename",$F$2))+1,255) &amp; BT$1,[6]Annual!$C$3:$T$3 &amp; [6]Annual!$C$4:$T$4,0))</f>
        <v>855000000</v>
      </c>
      <c r="BU58" s="63">
        <f t="shared" ca="1" si="29"/>
        <v>29843765159.867695</v>
      </c>
      <c r="BV58" s="63">
        <f t="shared" ca="1" si="30"/>
        <v>5711234840.1323051</v>
      </c>
      <c r="BW58" s="55" cm="1">
        <f t="array" aca="1" ref="BW58" ca="1">INDEX([1]Sheet1!$C$6:$CY$72,MATCH($A58,[1]Sheet1!$A$6:$A$72,0),MATCH(MID(CELL("filename",F57),FIND("]",CELL("filename",F57))+1,255) &amp; BW$1,[1]Sheet1!$C$1:$CY$1 &amp; [1]Sheet1!$C$3:$CY$3,0))</f>
        <v>34834000000</v>
      </c>
      <c r="BX58" s="55" cm="1">
        <f t="array" aca="1" ref="BX58" ca="1">INDEX([1]Sheet1!$C$6:$CY$72,MATCH($A58,[1]Sheet1!$A$6:$A$72,0),MATCH(MID(CELL("filename",G57),FIND("]",CELL("filename",G57))+1,255) &amp; BX$1,[1]Sheet1!$C$1:$CY$1 &amp; [1]Sheet1!$C$3:$CY$3,0))</f>
        <v>27916000000</v>
      </c>
      <c r="BY58" s="62" cm="1">
        <f t="array" aca="1" ref="BY58" ca="1">INDEX([4]DATA!$C$18:$N$51,MATCH($A58,[4]DATA!$B$18:$B$51,0),MATCH(MID(CELL("filename",F25),FIND("]",CELL("filename",F25))+1,255) &amp; BY$1,[4]DATA!$C$15:$N$15&amp;[4]DATA!$C$16:$N$16,0)) * 10^6</f>
        <v>10274000000</v>
      </c>
      <c r="BZ58" s="62" cm="1">
        <f t="array" aca="1" ref="BZ58" ca="1">INDEX([4]DATA!$C$18:$N$51,MATCH($A58,[4]DATA!$B$18:$B$51,0),MATCH(MID(CELL("filename",G25),FIND("]",CELL("filename",G25))+1,255) &amp; BZ$1,[4]DATA!$C$15:$N$15&amp;[4]DATA!$C$16:$N$16,0)) * 10^6</f>
        <v>17642000000</v>
      </c>
      <c r="CA58" s="63">
        <f t="shared" ca="1" si="23"/>
        <v>10274000000</v>
      </c>
      <c r="CB58" s="63">
        <f t="shared" ca="1" si="24"/>
        <v>17642000000</v>
      </c>
      <c r="CC58" s="55" cm="1">
        <f t="array" aca="1" ref="CC58" ca="1">INDEX([1]Sheet1!$C$6:$CY$72,MATCH($A58,[1]Sheet1!$A$6:$A$72,0),MATCH(MID(CELL("filename",J57),FIND("]",CELL("filename",J57))+1,255) &amp; CC$1,[1]Sheet1!$C$1:$CY$1 &amp; [1]Sheet1!$C$3:$CY$3,0))</f>
        <v>0</v>
      </c>
      <c r="CD58" s="31">
        <f t="shared" ca="1" si="25"/>
        <v>21808000000</v>
      </c>
      <c r="CE58" s="55" cm="1">
        <f t="array" aca="1" ref="CE58" ca="1">INDEX([1]Sheet1!$C$6:$CY$72,MATCH($A58,[1]Sheet1!$A$6:$A$72,0),MATCH(MID(CELL("filename",L57),FIND("]",CELL("filename",L57))+1,255) &amp; CE$1,[1]Sheet1!$C$1:$CY$1 &amp; [1]Sheet1!$C$3:$CY$3,0))</f>
        <v>122135000000</v>
      </c>
      <c r="CF58" s="31">
        <f t="shared" ca="1" si="15"/>
        <v>119869000000</v>
      </c>
      <c r="CG58" s="55" cm="1">
        <f t="array" aca="1" ref="CG58" ca="1">INDEX([1]Sheet1!$C$6:$CY$72,MATCH($A58,[1]Sheet1!$A$6:$A$72,0),MATCH(MID(CELL("filename",N57),FIND("]",CELL("filename",N57))+1,255) &amp; CG$1,[1]Sheet1!$C$1:$CY$1 &amp; [1]Sheet1!$C$3:$CY$3,0))</f>
        <v>53536000000</v>
      </c>
      <c r="CH58" s="55" cm="1">
        <f t="array" aca="1" ref="CH58" ca="1">INDEX([1]Sheet1!$C$6:$CY$72,MATCH($A58,[1]Sheet1!$A$6:$A$72,0),MATCH(MID(CELL("filename",O57),FIND("]",CELL("filename",O57))+1,255) &amp; CH$1,[1]Sheet1!$C$1:$CY$1 &amp; [1]Sheet1!$C$3:$CY$3,0))</f>
        <v>9982000000</v>
      </c>
      <c r="CI58" s="55" cm="1">
        <f t="array" aca="1" ref="CI58" ca="1">INDEX([1]Sheet1!$C$6:$CY$72,MATCH($A58,[1]Sheet1!$A$6:$A$72,0),MATCH(MID(CELL("filename",CI45),FIND("]",CELL("filename",CI45))+1,255) &amp; CI$1,[1]Sheet1!$C$1:$CY$1 &amp; [1]Sheet1!$C$3:$CY$3,0))</f>
        <v>2557000000</v>
      </c>
      <c r="CJ58" s="55" cm="1">
        <f t="array" aca="1" ref="CJ58" ca="1">INDEX([1]Sheet1!$C$6:$CY$72,MATCH($A58,[1]Sheet1!$A$6:$A$72,0),MATCH(MID(CELL("filename",R57),FIND("]",CELL("filename",R57))+1,255) &amp; CJ$1,[1]Sheet1!$C$1:$CY$1 &amp; [1]Sheet1!$C$3:$CY$3,0))</f>
        <v>42878000000</v>
      </c>
      <c r="CK58" s="55" cm="1">
        <f t="array" aca="1" ref="CK58" ca="1">INDEX([1]Sheet1!$C$6:$CY$72,MATCH($A58,[1]Sheet1!$A$6:$A$72,0),MATCH(MID(CELL("filename",S57),FIND("]",CELL("filename",S57))+1,255) &amp; CK$1,[1]Sheet1!$C$1:$CY$1 &amp; [1]Sheet1!$C$3:$CY$3,0))</f>
        <v>2266000000</v>
      </c>
      <c r="CL58" s="31">
        <f t="shared" ca="1" si="19"/>
        <v>10916000000</v>
      </c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31">
        <f t="shared" ca="1" si="26"/>
        <v>151568933710</v>
      </c>
      <c r="DL58" s="56" cm="1">
        <f t="array" aca="1" ref="DL58" ca="1">INDEX([1]Sheet1!$C$6:$CY$72,MATCH($A58,[1]Sheet1!$A$6:$A$72,0),MATCH(MID(CELL("filename",AT57),FIND("]",CELL("filename",AT57))+1,255) &amp; DL$1,[1]Sheet1!$C$1:$CY$1 &amp; [1]Sheet1!$C$3:$CY$3,0))</f>
        <v>65.358199999999997</v>
      </c>
      <c r="DM58" s="62" cm="1">
        <f t="array" aca="1" ref="DM58" ca="1">INDEX([5]DATA!$C$18:$T$51,MATCH($A58,[5]DATA!$B$18:$B$51,0),MATCH(MID(CELL("filename",AU25),FIND("]",CELL("filename",AU25))+1,255) &amp; DM$1,[5]DATA!$C$15:$T$15&amp;[5]DATA!$C$16:$T$16,0)) * 10^6</f>
        <v>11159000000</v>
      </c>
      <c r="DN58" s="62" cm="1">
        <f t="array" aca="1" ref="DN58" ca="1">INDEX([5]DATA!$C$18:$T$51,MATCH($A58,[5]DATA!$B$18:$B$51,0),MATCH(MID(CELL("filename",AV25),FIND("]",CELL("filename",AV25))+1,255) &amp; DN$1,[5]DATA!$C$15:$T$15&amp;[5]DATA!$C$16:$T$16,0)) * 10^6</f>
        <v>140410000000</v>
      </c>
      <c r="DO58" s="12"/>
      <c r="DP58" s="12"/>
      <c r="DQ58" s="56">
        <v>1.180388</v>
      </c>
      <c r="DR58" s="56" cm="1">
        <f t="array" aca="1" ref="DR58" ca="1">INDEX([1]Sheet1!$C$6:$CY$72,MATCH($A58,[1]Sheet1!$A$6:$A$72,0),MATCH(MID(CELL("filename",AZ57),FIND("]",CELL("filename",AZ57))+1,255) &amp; DR$1,[1]Sheet1!$C$1:$CY$1 &amp; [1]Sheet1!$C$3:$CY$3,0))</f>
        <v>-60000000</v>
      </c>
      <c r="DS58" s="56" cm="1">
        <f t="array" aca="1" ref="DS58" ca="1">INDEX([1]Sheet1!$C$6:$CY$72,MATCH($A58,[1]Sheet1!$A$6:$A$72,0),MATCH(MID(CELL("filename",BA57),FIND("]",CELL("filename",BA57))+1,255) &amp; DS$1,[1]Sheet1!$C$1:$CY$1 &amp; [1]Sheet1!$C$3:$CY$3,0))</f>
        <v>1.5145949999999999</v>
      </c>
      <c r="DT58" s="62" cm="1">
        <f t="array" aca="1" ref="DT58" ca="1">INDEX([5]DATA!$C$18:$T$51,MATCH($A58,[5]DATA!$B$18:$B$51,0),MATCH(MID(CELL("filename",BB25),FIND("]",CELL("filename",BB25))+1,255) &amp; DT$1,[5]DATA!$C$15:$T$15&amp;[5]DATA!$C$16:$T$16,0)) * 10^6</f>
        <v>15853000000</v>
      </c>
      <c r="DU58" s="56" cm="1">
        <f t="array" aca="1" ref="DU58" ca="1">INDEX([1]Sheet1!$C$6:$CY$72,MATCH($A58,[1]Sheet1!$A$6:$A$72,0),MATCH(MID(CELL("filename",BC57),FIND("]",CELL("filename",BC57))+1,255) &amp; DU$1,[1]Sheet1!$C$1:$CY$1 &amp; [1]Sheet1!$C$3:$CY$3,0))</f>
        <v>-0.32</v>
      </c>
      <c r="DV58" s="59">
        <v>0.5</v>
      </c>
      <c r="DW58" s="60">
        <f>Euro_Area_Data!V55*10^9</f>
        <v>12162172856218.396</v>
      </c>
      <c r="DX58" s="59">
        <v>1</v>
      </c>
      <c r="DY58" s="59">
        <v>0.5</v>
      </c>
      <c r="DZ58" s="56" cm="1">
        <f t="array" aca="1" ref="DZ58" ca="1">INDEX([1]Sheet1!$C$6:$CY$72,MATCH($A58,[1]Sheet1!$A$6:$A$72,0),MATCH(MID(CELL("filename",BH57),FIND("]",CELL("filename",BH57))+1,255) &amp; DZ$1,[1]Sheet1!$C$1:$CY$1 &amp; [1]Sheet1!$C$3:$CY$3,0))</f>
        <v>0.66</v>
      </c>
      <c r="EA58" s="59">
        <v>2</v>
      </c>
      <c r="EB58" s="54">
        <f>(SUMPRODUCT(Euro_Area_Data!B55:U55,Euro_Area_Data!Y55:AR55)-Euro_Area_Data!I55*Euro_Area_Data!AF55)/(SUM(Euro_Area_Data!B55:U55)-Euro_Area_Data!I55)</f>
        <v>0.96546081147601248</v>
      </c>
      <c r="EC58" s="14">
        <f t="shared" si="27"/>
        <v>1.5146647346701139</v>
      </c>
      <c r="ED58" s="54">
        <f>(SUMPRODUCT(Euro_Area_Data!B55:U55,Euro_Area_Data!AV55:BO55)-Euro_Area_Data!I55*Euro_Area_Data!BC55)/(SUM(Euro_Area_Data!B55:U55)-Euro_Area_Data!I55)</f>
        <v>0.63661787917037416</v>
      </c>
      <c r="EE58" s="17">
        <v>-5</v>
      </c>
      <c r="EF58" s="12"/>
      <c r="EG58" s="12"/>
      <c r="EH58" s="43">
        <v>0.75</v>
      </c>
      <c r="EI58" s="43">
        <v>0.05</v>
      </c>
      <c r="EJ58" s="43">
        <v>60</v>
      </c>
      <c r="EK58" s="54">
        <f t="shared" si="7"/>
        <v>1.9870588783619896</v>
      </c>
      <c r="EL58" s="12"/>
      <c r="EM58" s="12"/>
      <c r="EN58" s="54">
        <v>0.96951313399815897</v>
      </c>
    </row>
    <row r="59" spans="1:144" x14ac:dyDescent="0.3">
      <c r="A59" s="49">
        <v>2019</v>
      </c>
      <c r="B59" s="60">
        <v>239935154192.97882</v>
      </c>
      <c r="C59" s="12"/>
      <c r="D59" s="12"/>
      <c r="E59" s="12"/>
      <c r="F59" s="12"/>
      <c r="G59" s="12"/>
      <c r="H59" s="54">
        <v>8.6518498023352812E-3</v>
      </c>
      <c r="I59" s="60">
        <v>4126694.4999999916</v>
      </c>
      <c r="J59" s="12"/>
      <c r="K59" s="31">
        <f t="shared" si="4"/>
        <v>4126694.4999999916</v>
      </c>
      <c r="L59" s="54">
        <v>68.955936970112646</v>
      </c>
      <c r="M59" s="12"/>
      <c r="N59" s="12"/>
      <c r="O59" s="54">
        <v>68.740429842924243</v>
      </c>
      <c r="P59" s="28"/>
      <c r="Q59" s="19"/>
      <c r="R59" s="54">
        <v>6.8</v>
      </c>
      <c r="S59" s="12"/>
      <c r="T59" s="12"/>
      <c r="U59" s="54">
        <v>6.9436530000000003</v>
      </c>
      <c r="V59" s="54">
        <v>6.9436530000000003</v>
      </c>
      <c r="W59" s="54"/>
      <c r="X59" s="54"/>
      <c r="Y59" s="54"/>
      <c r="Z59" s="54">
        <v>1585.6114022849799</v>
      </c>
      <c r="AA59" s="12"/>
      <c r="AB59" s="12"/>
      <c r="AC59" s="54">
        <v>1585.1767968575471</v>
      </c>
      <c r="AD59" s="60">
        <v>757621899928.66199</v>
      </c>
      <c r="AE59" s="61" cm="1">
        <f t="array" aca="1" ref="AE59" ca="1">INDEX('[3]Sheet 1'!$B$12:$M$61,MATCH($A59,'[3]Sheet 1'!$A$12:$A$61,0),MATCH(MID(CELL("filename",A58),FIND("]",CELL("filename",A58))+1,255)&amp;AE$1,'[3]Sheet 1'!$B$9:$M$9&amp;'[3]Sheet 1'!$B$8:$M$8,0))*10^6</f>
        <v>812799000000</v>
      </c>
      <c r="AF59" s="61" cm="1">
        <f t="array" aca="1" ref="AF59" ca="1">INDEX('[3]Sheet 1'!$B$12:$M$61,MATCH($A59,'[3]Sheet 1'!$A$12:$A$61,0),MATCH(MID(CELL("filename",B58),FIND("]",CELL("filename",B58))+1,255)&amp;AF$1,'[3]Sheet 1'!$B$9:$M$9&amp;'[3]Sheet 1'!$B$8:$M$8,0))*10^6</f>
        <v>143326000000</v>
      </c>
      <c r="AG59" s="19">
        <f t="shared" ca="1" si="20"/>
        <v>0.17633633899648007</v>
      </c>
      <c r="AH59" s="31">
        <f t="shared" ca="1" si="21"/>
        <v>133596272176.97784</v>
      </c>
      <c r="AI59" s="31">
        <f t="shared" ca="1" si="5"/>
        <v>10685246687.700735</v>
      </c>
      <c r="AJ59" s="55">
        <v>8481000000</v>
      </c>
      <c r="AK59" s="31">
        <f t="shared" si="6"/>
        <v>8619954071.9480591</v>
      </c>
      <c r="AL59" s="19">
        <f t="shared" ca="1" si="16"/>
        <v>6.4522414671339193E-2</v>
      </c>
      <c r="AM59" s="19">
        <f t="shared" ca="1" si="0"/>
        <v>5.9148516417121183E-2</v>
      </c>
      <c r="AN59" s="31">
        <f t="shared" ca="1" si="17"/>
        <v>624025627751.68408</v>
      </c>
      <c r="AO59" s="55">
        <v>47735000000</v>
      </c>
      <c r="AP59" s="31">
        <f t="shared" si="1"/>
        <v>48517097939.445885</v>
      </c>
      <c r="AQ59" s="55">
        <v>45323000000</v>
      </c>
      <c r="AR59" s="31">
        <f t="shared" si="2"/>
        <v>37445625270.45282</v>
      </c>
      <c r="AS59" s="19">
        <f t="shared" ca="1" si="18"/>
        <v>6.0006550380577318E-2</v>
      </c>
      <c r="AT59" s="19">
        <f t="shared" si="13"/>
        <v>20.220920982851805</v>
      </c>
      <c r="AU59" s="12"/>
      <c r="AV59" s="12"/>
      <c r="AW59" s="12"/>
      <c r="AX59" s="12"/>
      <c r="AY59" s="12"/>
      <c r="AZ59" s="12"/>
      <c r="BA59" s="12"/>
      <c r="BB59" s="60">
        <v>242425917383.905</v>
      </c>
      <c r="BC59" s="60">
        <v>238518000000</v>
      </c>
      <c r="BD59" s="19">
        <f t="shared" si="28"/>
        <v>1.0380984809432585</v>
      </c>
      <c r="BE59" s="12"/>
      <c r="BF59" s="12"/>
      <c r="BG59" s="12"/>
      <c r="BH59" s="12"/>
      <c r="BI59" s="12"/>
      <c r="BJ59" s="12"/>
      <c r="BK59" s="12"/>
      <c r="BL59" s="12"/>
      <c r="BM59" s="12"/>
      <c r="BN59" s="31">
        <f t="shared" ca="1" si="22"/>
        <v>-195000000</v>
      </c>
      <c r="BO59" s="56" cm="1">
        <f t="array" aca="1" ref="BO59" ca="1">INDEX([1]Sheet1!$C$6:$CY$72,MATCH($A59,[1]Sheet1!$A$6:$A$72,0),MATCH(MID(CELL("filename",A58),FIND("]",CELL("filename",A58))+1,255) &amp; BO$1,[1]Sheet1!$C$1:$CY$1 &amp; [1]Sheet1!$C$3:$CY$3,0))</f>
        <v>-8.1754999999999994E-2</v>
      </c>
      <c r="BP59" s="55" cm="1">
        <f t="array" aca="1" ref="BP59" ca="1">INDEX([1]Sheet1!$C$6:$CY$72,MATCH($A59,[1]Sheet1!$A$6:$A$72,0),MATCH(MID(CELL("filename",B58),FIND("]",CELL("filename",B58))+1,255) &amp; BP$1,[1]Sheet1!$C$1:$CY$1 &amp; [1]Sheet1!$C$3:$CY$3,0))</f>
        <v>123231000000</v>
      </c>
      <c r="BQ59" s="55" cm="1">
        <f t="array" aca="1" ref="BQ59" ca="1">INDEX([1]Sheet1!$C$6:$CY$72,MATCH($A59,[1]Sheet1!$A$6:$A$72,0),MATCH(MID(CELL("filename",C58),FIND("]",CELL("filename",C58))+1,255) &amp; BQ$1,[1]Sheet1!$C$1:$CY$1 &amp; [1]Sheet1!$C$3:$CY$3,0))</f>
        <v>36488000000</v>
      </c>
      <c r="BR59" s="62" cm="1">
        <f t="array" aca="1" ref="BR59" ca="1">INDEX([6]Annual!$C$5:$T$30,MATCH($A59,[6]Annual!$B$5:$B$30,0),MATCH(MID(CELL("filename",$F$2),FIND("]",CELL("filename",$F$2))+1,255) &amp; BR$1,[6]Annual!$C$3:$T$3 &amp; [6]Annual!$C$4:$T$4,0))</f>
        <v>30481000000</v>
      </c>
      <c r="BS59" s="62" cm="1">
        <f t="array" aca="1" ref="BS59" ca="1">INDEX([6]Annual!$C$5:$T$30,MATCH($A59,[6]Annual!$B$5:$B$30,0),MATCH(MID(CELL("filename",$F$2),FIND("]",CELL("filename",$F$2))+1,255) &amp; BS$1,[6]Annual!$C$3:$T$3 &amp; [6]Annual!$C$4:$T$4,0))</f>
        <v>5187000000</v>
      </c>
      <c r="BT59" s="62" cm="1">
        <f t="array" aca="1" ref="BT59" ca="1">INDEX([6]Annual!$C$5:$T$30,MATCH($A59,[6]Annual!$B$5:$B$30,0),MATCH(MID(CELL("filename",$F$2),FIND("]",CELL("filename",$F$2))+1,255) &amp; BT$1,[6]Annual!$C$3:$T$3 &amp; [6]Annual!$C$4:$T$4,0))</f>
        <v>703000000</v>
      </c>
      <c r="BU59" s="63">
        <f t="shared" ca="1" si="29"/>
        <v>30579052761.815731</v>
      </c>
      <c r="BV59" s="63">
        <f t="shared" ca="1" si="30"/>
        <v>5908947238.184269</v>
      </c>
      <c r="BW59" s="55" cm="1">
        <f t="array" aca="1" ref="BW59" ca="1">INDEX([1]Sheet1!$C$6:$CY$72,MATCH($A59,[1]Sheet1!$A$6:$A$72,0),MATCH(MID(CELL("filename",F58),FIND("]",CELL("filename",F58))+1,255) &amp; BW$1,[1]Sheet1!$C$1:$CY$1 &amp; [1]Sheet1!$C$3:$CY$3,0))</f>
        <v>35504000000</v>
      </c>
      <c r="BX59" s="55" cm="1">
        <f t="array" aca="1" ref="BX59" ca="1">INDEX([1]Sheet1!$C$6:$CY$72,MATCH($A59,[1]Sheet1!$A$6:$A$72,0),MATCH(MID(CELL("filename",G58),FIND("]",CELL("filename",G58))+1,255) &amp; BX$1,[1]Sheet1!$C$1:$CY$1 &amp; [1]Sheet1!$C$3:$CY$3,0))</f>
        <v>28541000000</v>
      </c>
      <c r="BY59" s="62" cm="1">
        <f t="array" aca="1" ref="BY59" ca="1">INDEX([4]DATA!$C$18:$N$51,MATCH($A59,[4]DATA!$B$18:$B$51,0),MATCH(MID(CELL("filename",F26),FIND("]",CELL("filename",F26))+1,255) &amp; BY$1,[4]DATA!$C$15:$N$15&amp;[4]DATA!$C$16:$N$16,0)) * 10^6</f>
        <v>10755000000</v>
      </c>
      <c r="BZ59" s="62" cm="1">
        <f t="array" aca="1" ref="BZ59" ca="1">INDEX([4]DATA!$C$18:$N$51,MATCH($A59,[4]DATA!$B$18:$B$51,0),MATCH(MID(CELL("filename",G26),FIND("]",CELL("filename",G26))+1,255) &amp; BZ$1,[4]DATA!$C$15:$N$15&amp;[4]DATA!$C$16:$N$16,0)) * 10^6</f>
        <v>17786000000</v>
      </c>
      <c r="CA59" s="63">
        <f t="shared" ca="1" si="23"/>
        <v>10754999999.999998</v>
      </c>
      <c r="CB59" s="63">
        <f t="shared" ca="1" si="24"/>
        <v>17786000000</v>
      </c>
      <c r="CC59" s="55" cm="1">
        <f t="array" aca="1" ref="CC59" ca="1">INDEX([1]Sheet1!$C$6:$CY$72,MATCH($A59,[1]Sheet1!$A$6:$A$72,0),MATCH(MID(CELL("filename",J58),FIND("]",CELL("filename",J58))+1,255) &amp; CC$1,[1]Sheet1!$C$1:$CY$1 &amp; [1]Sheet1!$C$3:$CY$3,0))</f>
        <v>0</v>
      </c>
      <c r="CD59" s="31">
        <f t="shared" ca="1" si="25"/>
        <v>22698000000</v>
      </c>
      <c r="CE59" s="55" cm="1">
        <f t="array" aca="1" ref="CE59" ca="1">INDEX([1]Sheet1!$C$6:$CY$72,MATCH($A59,[1]Sheet1!$A$6:$A$72,0),MATCH(MID(CELL("filename",L58),FIND("]",CELL("filename",L58))+1,255) &amp; CE$1,[1]Sheet1!$C$1:$CY$1 &amp; [1]Sheet1!$C$3:$CY$3,0))</f>
        <v>125459000000</v>
      </c>
      <c r="CF59" s="31">
        <f t="shared" ca="1" si="15"/>
        <v>123426000000</v>
      </c>
      <c r="CG59" s="55" cm="1">
        <f t="array" aca="1" ref="CG59" ca="1">INDEX([1]Sheet1!$C$6:$CY$72,MATCH($A59,[1]Sheet1!$A$6:$A$72,0),MATCH(MID(CELL("filename",N58),FIND("]",CELL("filename",N58))+1,255) &amp; CG$1,[1]Sheet1!$C$1:$CY$1 &amp; [1]Sheet1!$C$3:$CY$3,0))</f>
        <v>56004000000</v>
      </c>
      <c r="CH59" s="55" cm="1">
        <f t="array" aca="1" ref="CH59" ca="1">INDEX([1]Sheet1!$C$6:$CY$72,MATCH($A59,[1]Sheet1!$A$6:$A$72,0),MATCH(MID(CELL("filename",O58),FIND("]",CELL("filename",O58))+1,255) &amp; CH$1,[1]Sheet1!$C$1:$CY$1 &amp; [1]Sheet1!$C$3:$CY$3,0))</f>
        <v>10513000000</v>
      </c>
      <c r="CI59" s="55" cm="1">
        <f t="array" aca="1" ref="CI59" ca="1">INDEX([1]Sheet1!$C$6:$CY$72,MATCH($A59,[1]Sheet1!$A$6:$A$72,0),MATCH(MID(CELL("filename",CI46),FIND("]",CELL("filename",CI46))+1,255) &amp; CI$1,[1]Sheet1!$C$1:$CY$1 &amp; [1]Sheet1!$C$3:$CY$3,0))</f>
        <v>2606000000</v>
      </c>
      <c r="CJ59" s="55" cm="1">
        <f t="array" aca="1" ref="CJ59" ca="1">INDEX([1]Sheet1!$C$6:$CY$72,MATCH($A59,[1]Sheet1!$A$6:$A$72,0),MATCH(MID(CELL("filename",R58),FIND("]",CELL("filename",R58))+1,255) &amp; CJ$1,[1]Sheet1!$C$1:$CY$1 &amp; [1]Sheet1!$C$3:$CY$3,0))</f>
        <v>43610000000</v>
      </c>
      <c r="CK59" s="55" cm="1">
        <f t="array" aca="1" ref="CK59" ca="1">INDEX([1]Sheet1!$C$6:$CY$72,MATCH($A59,[1]Sheet1!$A$6:$A$72,0),MATCH(MID(CELL("filename",S58),FIND("]",CELL("filename",S58))+1,255) &amp; CK$1,[1]Sheet1!$C$1:$CY$1 &amp; [1]Sheet1!$C$3:$CY$3,0))</f>
        <v>2033000000</v>
      </c>
      <c r="CL59" s="31">
        <f t="shared" ca="1" si="19"/>
        <v>10693000000</v>
      </c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31">
        <f t="shared" ca="1" si="26"/>
        <v>155819039040.00003</v>
      </c>
      <c r="DL59" s="56" cm="1">
        <f t="array" aca="1" ref="DL59" ca="1">INDEX([1]Sheet1!$C$6:$CY$72,MATCH($A59,[1]Sheet1!$A$6:$A$72,0),MATCH(MID(CELL("filename",AT58),FIND("]",CELL("filename",AT58))+1,255) &amp; DL$1,[1]Sheet1!$C$1:$CY$1 &amp; [1]Sheet1!$C$3:$CY$3,0))</f>
        <v>65.328000000000003</v>
      </c>
      <c r="DM59" s="62" cm="1">
        <f t="array" aca="1" ref="DM59" ca="1">INDEX([5]DATA!$C$18:$T$51,MATCH($A59,[5]DATA!$B$18:$B$51,0),MATCH(MID(CELL("filename",AU26),FIND("]",CELL("filename",AU26))+1,255) &amp; DM$1,[5]DATA!$C$15:$T$15&amp;[5]DATA!$C$16:$T$16,0)) * 10^6</f>
        <v>13209000000</v>
      </c>
      <c r="DN59" s="62" cm="1">
        <f t="array" aca="1" ref="DN59" ca="1">INDEX([5]DATA!$C$18:$T$51,MATCH($A59,[5]DATA!$B$18:$B$51,0),MATCH(MID(CELL("filename",AV26),FIND("]",CELL("filename",AV26))+1,255) &amp; DN$1,[5]DATA!$C$15:$T$15&amp;[5]DATA!$C$16:$T$16,0)) * 10^6</f>
        <v>142618000000</v>
      </c>
      <c r="DO59" s="12"/>
      <c r="DP59" s="12"/>
      <c r="DQ59" s="56">
        <v>1.1193919999999999</v>
      </c>
      <c r="DR59" s="56" cm="1">
        <f t="array" aca="1" ref="DR59" ca="1">INDEX([1]Sheet1!$C$6:$CY$72,MATCH($A59,[1]Sheet1!$A$6:$A$72,0),MATCH(MID(CELL("filename",AZ58),FIND("]",CELL("filename",AZ58))+1,255) &amp; DR$1,[1]Sheet1!$C$1:$CY$1 &amp; [1]Sheet1!$C$3:$CY$3,0))</f>
        <v>2020000000</v>
      </c>
      <c r="DS59" s="56" cm="1">
        <f t="array" aca="1" ref="DS59" ca="1">INDEX([1]Sheet1!$C$6:$CY$72,MATCH($A59,[1]Sheet1!$A$6:$A$72,0),MATCH(MID(CELL("filename",BA58),FIND("]",CELL("filename",BA58))+1,255) &amp; DS$1,[1]Sheet1!$C$1:$CY$1 &amp; [1]Sheet1!$C$3:$CY$3,0))</f>
        <v>1.3413029999999999</v>
      </c>
      <c r="DT59" s="62" cm="1">
        <f t="array" aca="1" ref="DT59" ca="1">INDEX([5]DATA!$C$18:$T$51,MATCH($A59,[5]DATA!$B$18:$B$51,0),MATCH(MID(CELL("filename",BB26),FIND("]",CELL("filename",BB26))+1,255) &amp; DT$1,[5]DATA!$C$15:$T$15&amp;[5]DATA!$C$16:$T$16,0)) * 10^6</f>
        <v>23834000000</v>
      </c>
      <c r="DU59" s="56" cm="1">
        <f t="array" aca="1" ref="DU59" ca="1">INDEX([1]Sheet1!$C$6:$CY$72,MATCH($A59,[1]Sheet1!$A$6:$A$72,0),MATCH(MID(CELL("filename",BC58),FIND("]",CELL("filename",BC58))+1,255) &amp; DU$1,[1]Sheet1!$C$1:$CY$1 &amp; [1]Sheet1!$C$3:$CY$3,0))</f>
        <v>-0.36</v>
      </c>
      <c r="DV59" s="59">
        <v>0.5</v>
      </c>
      <c r="DW59" s="60">
        <f>Euro_Area_Data!V56*10^9</f>
        <v>12359915799029.637</v>
      </c>
      <c r="DX59" s="59">
        <v>1</v>
      </c>
      <c r="DY59" s="59">
        <v>0.5</v>
      </c>
      <c r="DZ59" s="56" cm="1">
        <f t="array" aca="1" ref="DZ59" ca="1">INDEX([1]Sheet1!$C$6:$CY$72,MATCH($A59,[1]Sheet1!$A$6:$A$72,0),MATCH(MID(CELL("filename",BH58),FIND("]",CELL("filename",BH58))+1,255) &amp; DZ$1,[1]Sheet1!$C$1:$CY$1 &amp; [1]Sheet1!$C$3:$CY$3,0))</f>
        <v>7.0000000000000007E-2</v>
      </c>
      <c r="EA59" s="59">
        <v>2</v>
      </c>
      <c r="EB59" s="54">
        <f>(SUMPRODUCT(Euro_Area_Data!B56:U56,Euro_Area_Data!Y56:AR56)-Euro_Area_Data!I56*Euro_Area_Data!AF56)/(SUM(Euro_Area_Data!B56:U56)-Euro_Area_Data!I56)</f>
        <v>0.9819217499840811</v>
      </c>
      <c r="EC59" s="14">
        <f t="shared" si="27"/>
        <v>1.7049825650512804</v>
      </c>
      <c r="ED59" s="54">
        <f>(SUMPRODUCT(Euro_Area_Data!B56:U56,Euro_Area_Data!AV56:BO56)-Euro_Area_Data!I56*Euro_Area_Data!BC56)/(SUM(Euro_Area_Data!B56:U56)-Euro_Area_Data!I56)</f>
        <v>0.98012895941541589</v>
      </c>
      <c r="EE59" s="17">
        <v>-5</v>
      </c>
      <c r="EF59" s="12"/>
      <c r="EG59" s="12"/>
      <c r="EH59" s="43">
        <v>0.75</v>
      </c>
      <c r="EI59" s="43">
        <v>0.05</v>
      </c>
      <c r="EJ59" s="43">
        <v>60</v>
      </c>
      <c r="EK59" s="54">
        <f t="shared" si="7"/>
        <v>1.481859055457545</v>
      </c>
      <c r="EL59" s="12"/>
      <c r="EM59" s="12"/>
      <c r="EN59" s="54">
        <v>0.98387995216816093</v>
      </c>
    </row>
    <row r="60" spans="1:144" x14ac:dyDescent="0.3">
      <c r="A60" s="49">
        <v>2020</v>
      </c>
      <c r="B60" s="60">
        <v>241700207368.97839</v>
      </c>
      <c r="C60" s="12"/>
      <c r="D60" s="12"/>
      <c r="E60" s="12"/>
      <c r="F60" s="12"/>
      <c r="G60" s="12"/>
      <c r="H60" s="54">
        <v>-9.2835085516024193E-2</v>
      </c>
      <c r="I60" s="60">
        <v>4127384.9999999902</v>
      </c>
      <c r="J60" s="12"/>
      <c r="K60" s="31">
        <f t="shared" si="4"/>
        <v>4127384.9999999902</v>
      </c>
      <c r="L60" s="54">
        <v>67.986562248599569</v>
      </c>
      <c r="M60" s="12"/>
      <c r="N60" s="12"/>
      <c r="O60" s="54">
        <v>69.277270423148423</v>
      </c>
      <c r="P60" s="28" cm="1">
        <f t="array" aca="1" ref="P60" ca="1">INDEX([7]CSMDPART2023!$C$2:$BK$29, MATCH(MID(CELL("filename",A59),FIND("]",CELL("filename",A59))+1,255),[7]CSMDPART2023!A$2:A$29,0), MATCH(A60,[7]CSMDPART2023!C$1:BK$1,0))</f>
        <v>-3.0762028637320027E-3</v>
      </c>
      <c r="Q60" s="19">
        <f t="shared" ref="Q60:Q62" ca="1" si="31">Q61/(1+P61)</f>
        <v>71.226569239443478</v>
      </c>
      <c r="R60" s="54">
        <v>7.7</v>
      </c>
      <c r="S60" s="12"/>
      <c r="T60" s="12"/>
      <c r="U60" s="54">
        <v>7.0857130000000002</v>
      </c>
      <c r="V60" s="54">
        <v>7.0857130000000002</v>
      </c>
      <c r="W60" s="54"/>
      <c r="X60" s="54"/>
      <c r="Y60" s="54"/>
      <c r="Z60" s="54">
        <v>1577.68339768339</v>
      </c>
      <c r="AA60" s="12"/>
      <c r="AB60" s="12"/>
      <c r="AC60" s="54">
        <v>1578.35697569131</v>
      </c>
      <c r="AD60" s="60">
        <v>769377899928.66199</v>
      </c>
      <c r="AE60" s="61" cm="1">
        <f t="array" aca="1" ref="AE60" ca="1">INDEX('[3]Sheet 1'!$B$12:$M$61,MATCH($A60,'[3]Sheet 1'!$A$12:$A$61,0),MATCH(MID(CELL("filename",A59),FIND("]",CELL("filename",A59))+1,255)&amp;AE$1,'[3]Sheet 1'!$B$9:$M$9&amp;'[3]Sheet 1'!$B$8:$M$8,0))*10^6</f>
        <v>834286000000</v>
      </c>
      <c r="AF60" s="61" cm="1">
        <f t="array" aca="1" ref="AF60" ca="1">INDEX('[3]Sheet 1'!$B$12:$M$61,MATCH($A60,'[3]Sheet 1'!$A$12:$A$61,0),MATCH(MID(CELL("filename",B59),FIND("]",CELL("filename",B59))+1,255)&amp;AF$1,'[3]Sheet 1'!$B$9:$M$9&amp;'[3]Sheet 1'!$B$8:$M$8,0))*10^6</f>
        <v>145885000000</v>
      </c>
      <c r="AG60" s="19">
        <f t="shared" ca="1" si="20"/>
        <v>0.17486209764996655</v>
      </c>
      <c r="AH60" s="31">
        <f t="shared" ca="1" si="21"/>
        <v>134535033467.05188</v>
      </c>
      <c r="AI60" s="31">
        <f t="shared" ca="1" si="5"/>
        <v>11511000000</v>
      </c>
      <c r="AJ60" s="55">
        <v>8668000000</v>
      </c>
      <c r="AK60" s="31">
        <f t="shared" si="6"/>
        <v>8668000000</v>
      </c>
      <c r="AL60" s="19">
        <f t="shared" ca="1" si="16"/>
        <v>6.4429314629953424E-2</v>
      </c>
      <c r="AM60" s="19">
        <f t="shared" ca="1" si="0"/>
        <v>5.9148516417121183E-2</v>
      </c>
      <c r="AN60" s="31">
        <f t="shared" ca="1" si="17"/>
        <v>634842866461.61011</v>
      </c>
      <c r="AO60" s="55">
        <v>46773000000</v>
      </c>
      <c r="AP60" s="31">
        <f t="shared" si="1"/>
        <v>46773000000</v>
      </c>
      <c r="AQ60" s="55">
        <v>46528000000</v>
      </c>
      <c r="AR60" s="31">
        <f t="shared" si="2"/>
        <v>37860000000</v>
      </c>
      <c r="AS60" s="19">
        <f t="shared" ca="1" si="18"/>
        <v>5.9636804633276051E-2</v>
      </c>
      <c r="AT60" s="19">
        <f t="shared" si="13"/>
        <v>19.351659027994362</v>
      </c>
      <c r="AU60" s="12"/>
      <c r="AV60" s="12"/>
      <c r="AW60" s="12"/>
      <c r="AX60" s="12"/>
      <c r="AY60" s="12"/>
      <c r="AZ60" s="12"/>
      <c r="BA60" s="12"/>
      <c r="BB60" s="60">
        <v>236387000000</v>
      </c>
      <c r="BC60" s="60">
        <v>236387000000</v>
      </c>
      <c r="BD60" s="19">
        <f t="shared" si="28"/>
        <v>-2.1982634714364462</v>
      </c>
      <c r="BE60" s="12"/>
      <c r="BF60" s="12"/>
      <c r="BG60" s="12"/>
      <c r="BH60" s="12"/>
      <c r="BI60" s="12"/>
      <c r="BJ60" s="12"/>
      <c r="BK60" s="12"/>
      <c r="BL60" s="12"/>
      <c r="BM60" s="12"/>
      <c r="BN60" s="31">
        <f t="shared" ca="1" si="22"/>
        <v>-11498000000</v>
      </c>
      <c r="BO60" s="56" cm="1">
        <f t="array" aca="1" ref="BO60" ca="1">INDEX([1]Sheet1!$C$6:$CY$72,MATCH($A60,[1]Sheet1!$A$6:$A$72,0),MATCH(MID(CELL("filename",A59),FIND("]",CELL("filename",A59))+1,255) &amp; BO$1,[1]Sheet1!$C$1:$CY$1 &amp; [1]Sheet1!$C$3:$CY$3,0))</f>
        <v>-4.864058</v>
      </c>
      <c r="BP60" s="55" cm="1">
        <f t="array" aca="1" ref="BP60" ca="1">INDEX([1]Sheet1!$C$6:$CY$72,MATCH($A60,[1]Sheet1!$A$6:$A$72,0),MATCH(MID(CELL("filename",B59),FIND("]",CELL("filename",B59))+1,255) &amp; BP$1,[1]Sheet1!$C$1:$CY$1 &amp; [1]Sheet1!$C$3:$CY$3,0))</f>
        <v>120365000000</v>
      </c>
      <c r="BQ60" s="55" cm="1">
        <f t="array" aca="1" ref="BQ60" ca="1">INDEX([1]Sheet1!$C$6:$CY$72,MATCH($A60,[1]Sheet1!$A$6:$A$72,0),MATCH(MID(CELL("filename",C59),FIND("]",CELL("filename",C59))+1,255) &amp; BQ$1,[1]Sheet1!$C$1:$CY$1 &amp; [1]Sheet1!$C$3:$CY$3,0))</f>
        <v>36017000000</v>
      </c>
      <c r="BR60" s="62" cm="1">
        <f t="array" aca="1" ref="BR60" ca="1">INDEX([6]Annual!$C$5:$T$30,MATCH($A60,[6]Annual!$B$5:$B$30,0),MATCH(MID(CELL("filename",$F$2),FIND("]",CELL("filename",$F$2))+1,255) &amp; BR$1,[6]Annual!$C$3:$T$3 &amp; [6]Annual!$C$4:$T$4,0))</f>
        <v>30961000000</v>
      </c>
      <c r="BS60" s="62" cm="1">
        <f t="array" aca="1" ref="BS60" ca="1">INDEX([6]Annual!$C$5:$T$30,MATCH($A60,[6]Annual!$B$5:$B$30,0),MATCH(MID(CELL("filename",$F$2),FIND("]",CELL("filename",$F$2))+1,255) &amp; BS$1,[6]Annual!$C$3:$T$3 &amp; [6]Annual!$C$4:$T$4,0))</f>
        <v>4325000000</v>
      </c>
      <c r="BT60" s="62" cm="1">
        <f t="array" aca="1" ref="BT60" ca="1">INDEX([6]Annual!$C$5:$T$30,MATCH($A60,[6]Annual!$B$5:$B$30,0),MATCH(MID(CELL("filename",$F$2),FIND("]",CELL("filename",$F$2))+1,255) &amp; BT$1,[6]Annual!$C$3:$T$3 &amp; [6]Annual!$C$4:$T$4,0))</f>
        <v>565000000</v>
      </c>
      <c r="BU60" s="63">
        <f t="shared" ca="1" si="29"/>
        <v>31104357953.753036</v>
      </c>
      <c r="BV60" s="63">
        <f t="shared" ca="1" si="30"/>
        <v>4912642046.2469635</v>
      </c>
      <c r="BW60" s="55" cm="1">
        <f t="array" aca="1" ref="BW60" ca="1">INDEX([1]Sheet1!$C$6:$CY$72,MATCH($A60,[1]Sheet1!$A$6:$A$72,0),MATCH(MID(CELL("filename",F59),FIND("]",CELL("filename",F59))+1,255) &amp; BW$1,[1]Sheet1!$C$1:$CY$1 &amp; [1]Sheet1!$C$3:$CY$3,0))</f>
        <v>35061000000</v>
      </c>
      <c r="BX60" s="55" cm="1">
        <f t="array" aca="1" ref="BX60" ca="1">INDEX([1]Sheet1!$C$6:$CY$72,MATCH($A60,[1]Sheet1!$A$6:$A$72,0),MATCH(MID(CELL("filename",G59),FIND("]",CELL("filename",G59))+1,255) &amp; BX$1,[1]Sheet1!$C$1:$CY$1 &amp; [1]Sheet1!$C$3:$CY$3,0))</f>
        <v>27561000000</v>
      </c>
      <c r="BY60" s="62" cm="1">
        <f t="array" aca="1" ref="BY60" ca="1">INDEX([4]DATA!$C$18:$N$51,MATCH($A60,[4]DATA!$B$18:$B$51,0),MATCH(MID(CELL("filename",F27),FIND("]",CELL("filename",F27))+1,255) &amp; BY$1,[4]DATA!$C$15:$N$15&amp;[4]DATA!$C$16:$N$16,0)) * 10^6</f>
        <v>10849000000</v>
      </c>
      <c r="BZ60" s="62" cm="1">
        <f t="array" aca="1" ref="BZ60" ca="1">INDEX([4]DATA!$C$18:$N$51,MATCH($A60,[4]DATA!$B$18:$B$51,0),MATCH(MID(CELL("filename",G27),FIND("]",CELL("filename",G27))+1,255) &amp; BZ$1,[4]DATA!$C$15:$N$15&amp;[4]DATA!$C$16:$N$16,0)) * 10^6</f>
        <v>16712000000</v>
      </c>
      <c r="CA60" s="63">
        <f t="shared" ca="1" si="23"/>
        <v>10849000000.000002</v>
      </c>
      <c r="CB60" s="63">
        <f t="shared" ca="1" si="24"/>
        <v>16711999999.999998</v>
      </c>
      <c r="CC60" s="55" cm="1">
        <f t="array" aca="1" ref="CC60" ca="1">INDEX([1]Sheet1!$C$6:$CY$72,MATCH($A60,[1]Sheet1!$A$6:$A$72,0),MATCH(MID(CELL("filename",J59),FIND("]",CELL("filename",J59))+1,255) &amp; CC$1,[1]Sheet1!$C$1:$CY$1 &amp; [1]Sheet1!$C$3:$CY$3,0))</f>
        <v>0</v>
      </c>
      <c r="CD60" s="31">
        <f t="shared" ca="1" si="25"/>
        <v>21726000000</v>
      </c>
      <c r="CE60" s="55" cm="1">
        <f t="array" aca="1" ref="CE60" ca="1">INDEX([1]Sheet1!$C$6:$CY$72,MATCH($A60,[1]Sheet1!$A$6:$A$72,0),MATCH(MID(CELL("filename",L59),FIND("]",CELL("filename",L59))+1,255) &amp; CE$1,[1]Sheet1!$C$1:$CY$1 &amp; [1]Sheet1!$C$3:$CY$3,0))</f>
        <v>133447000000</v>
      </c>
      <c r="CF60" s="31">
        <f t="shared" ca="1" si="15"/>
        <v>131863000000</v>
      </c>
      <c r="CG60" s="55" cm="1">
        <f t="array" aca="1" ref="CG60" ca="1">INDEX([1]Sheet1!$C$6:$CY$72,MATCH($A60,[1]Sheet1!$A$6:$A$72,0),MATCH(MID(CELL("filename",N59),FIND("]",CELL("filename",N59))+1,255) &amp; CG$1,[1]Sheet1!$C$1:$CY$1 &amp; [1]Sheet1!$C$3:$CY$3,0))</f>
        <v>57768000000</v>
      </c>
      <c r="CH60" s="55" cm="1">
        <f t="array" aca="1" ref="CH60" ca="1">INDEX([1]Sheet1!$C$6:$CY$72,MATCH($A60,[1]Sheet1!$A$6:$A$72,0),MATCH(MID(CELL("filename",O59),FIND("]",CELL("filename",O59))+1,255) &amp; CH$1,[1]Sheet1!$C$1:$CY$1 &amp; [1]Sheet1!$C$3:$CY$3,0))</f>
        <v>11511000000</v>
      </c>
      <c r="CI60" s="55" cm="1">
        <f t="array" aca="1" ref="CI60" ca="1">INDEX([1]Sheet1!$C$6:$CY$72,MATCH($A60,[1]Sheet1!$A$6:$A$72,0),MATCH(MID(CELL("filename",CI47),FIND("]",CELL("filename",CI47))+1,255) &amp; CI$1,[1]Sheet1!$C$1:$CY$1 &amp; [1]Sheet1!$C$3:$CY$3,0))</f>
        <v>4369000000</v>
      </c>
      <c r="CJ60" s="55" cm="1">
        <f t="array" aca="1" ref="CJ60" ca="1">INDEX([1]Sheet1!$C$6:$CY$72,MATCH($A60,[1]Sheet1!$A$6:$A$72,0),MATCH(MID(CELL("filename",R59),FIND("]",CELL("filename",R59))+1,255) &amp; CJ$1,[1]Sheet1!$C$1:$CY$1 &amp; [1]Sheet1!$C$3:$CY$3,0))</f>
        <v>46296000000</v>
      </c>
      <c r="CK60" s="55" cm="1">
        <f t="array" aca="1" ref="CK60" ca="1">INDEX([1]Sheet1!$C$6:$CY$72,MATCH($A60,[1]Sheet1!$A$6:$A$72,0),MATCH(MID(CELL("filename",S59),FIND("]",CELL("filename",S59))+1,255) &amp; CK$1,[1]Sheet1!$C$1:$CY$1 &amp; [1]Sheet1!$C$3:$CY$3,0))</f>
        <v>1584000000</v>
      </c>
      <c r="CL60" s="31">
        <f t="shared" ca="1" si="19"/>
        <v>11919000000</v>
      </c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31">
        <f t="shared" ca="1" si="26"/>
        <v>178040069564</v>
      </c>
      <c r="DL60" s="56" cm="1">
        <f t="array" aca="1" ref="DL60" ca="1">INDEX([1]Sheet1!$C$6:$CY$72,MATCH($A60,[1]Sheet1!$A$6:$A$72,0),MATCH(MID(CELL("filename",AT59),FIND("]",CELL("filename",AT59))+1,255) &amp; DL$1,[1]Sheet1!$C$1:$CY$1 &amp; [1]Sheet1!$C$3:$CY$3,0))</f>
        <v>75.3172</v>
      </c>
      <c r="DM60" s="62" cm="1">
        <f t="array" aca="1" ref="DM60" ca="1">INDEX([5]DATA!$C$18:$T$51,MATCH($A60,[5]DATA!$B$18:$B$51,0),MATCH(MID(CELL("filename",AU27),FIND("]",CELL("filename",AU27))+1,255) &amp; DM$1,[5]DATA!$C$15:$T$15&amp;[5]DATA!$C$16:$T$16,0)) * 10^6</f>
        <v>25611000000</v>
      </c>
      <c r="DN60" s="62" cm="1">
        <f t="array" aca="1" ref="DN60" ca="1">INDEX([5]DATA!$C$18:$T$51,MATCH($A60,[5]DATA!$B$18:$B$51,0),MATCH(MID(CELL("filename",AV27),FIND("]",CELL("filename",AV27))+1,255) &amp; DN$1,[5]DATA!$C$15:$T$15&amp;[5]DATA!$C$16:$T$16,0)) * 10^6</f>
        <v>152429000000</v>
      </c>
      <c r="DO60" s="12"/>
      <c r="DP60" s="12"/>
      <c r="DQ60" s="56">
        <v>1.1413340000000001</v>
      </c>
      <c r="DR60" s="56" cm="1">
        <f t="array" aca="1" ref="DR60" ca="1">INDEX([1]Sheet1!$C$6:$CY$72,MATCH($A60,[1]Sheet1!$A$6:$A$72,0),MATCH(MID(CELL("filename",AZ59),FIND("]",CELL("filename",AZ59))+1,255) &amp; DR$1,[1]Sheet1!$C$1:$CY$1 &amp; [1]Sheet1!$C$3:$CY$3,0))</f>
        <v>9140000000</v>
      </c>
      <c r="DS60" s="56" cm="1">
        <f t="array" aca="1" ref="DS60" ca="1">INDEX([1]Sheet1!$C$6:$CY$72,MATCH($A60,[1]Sheet1!$A$6:$A$72,0),MATCH(MID(CELL("filename",BA59),FIND("]",CELL("filename",BA59))+1,255) &amp; DS$1,[1]Sheet1!$C$1:$CY$1 &amp; [1]Sheet1!$C$3:$CY$3,0))</f>
        <v>1.016564</v>
      </c>
      <c r="DT60" s="62" cm="1">
        <f t="array" aca="1" ref="DT60" ca="1">INDEX([5]DATA!$C$18:$T$51,MATCH($A60,[5]DATA!$B$18:$B$51,0),MATCH(MID(CELL("filename",BB27),FIND("]",CELL("filename",BB27))+1,255) &amp; DT$1,[5]DATA!$C$15:$T$15&amp;[5]DATA!$C$16:$T$16,0)) * 10^6</f>
        <v>26549000000</v>
      </c>
      <c r="DU60" s="56" cm="1">
        <f t="array" aca="1" ref="DU60" ca="1">INDEX([1]Sheet1!$C$6:$CY$72,MATCH($A60,[1]Sheet1!$A$6:$A$72,0),MATCH(MID(CELL("filename",BC59),FIND("]",CELL("filename",BC59))+1,255) &amp; DU$1,[1]Sheet1!$C$1:$CY$1 &amp; [1]Sheet1!$C$3:$CY$3,0))</f>
        <v>-0.43</v>
      </c>
      <c r="DV60" s="59">
        <v>0.5</v>
      </c>
      <c r="DW60" s="60">
        <f>Euro_Area_Data!V57*10^9</f>
        <v>11615214739999.998</v>
      </c>
      <c r="DX60" s="59">
        <v>1</v>
      </c>
      <c r="DY60" s="59">
        <v>0.5</v>
      </c>
      <c r="DZ60" s="56" cm="1">
        <f t="array" aca="1" ref="DZ60" ca="1">INDEX([1]Sheet1!$C$6:$CY$72,MATCH($A60,[1]Sheet1!$A$6:$A$72,0),MATCH(MID(CELL("filename",BH59),FIND("]",CELL("filename",BH59))+1,255) &amp; DZ$1,[1]Sheet1!$C$1:$CY$1 &amp; [1]Sheet1!$C$3:$CY$3,0))</f>
        <v>-0.22</v>
      </c>
      <c r="EA60" s="59">
        <v>2</v>
      </c>
      <c r="EB60" s="54">
        <f>(SUMPRODUCT(Euro_Area_Data!B57:U57,Euro_Area_Data!Y57:AR57)-Euro_Area_Data!I57*Euro_Area_Data!AF57)/(SUM(Euro_Area_Data!B57:U57)-Euro_Area_Data!I57)</f>
        <v>1</v>
      </c>
      <c r="EC60" s="14">
        <f t="shared" si="27"/>
        <v>1.8411090309601534</v>
      </c>
      <c r="ED60" s="54">
        <f>(SUMPRODUCT(Euro_Area_Data!B57:U57,Euro_Area_Data!AV57:BO57)-Euro_Area_Data!I57*Euro_Area_Data!BC57)/(SUM(Euro_Area_Data!B57:U57)-Euro_Area_Data!I57)</f>
        <v>-6.0405914115521027</v>
      </c>
      <c r="EE60" s="17">
        <v>-5</v>
      </c>
      <c r="EF60" s="12"/>
      <c r="EG60" s="12"/>
      <c r="EH60" s="43">
        <v>0.75</v>
      </c>
      <c r="EI60" s="43">
        <v>0.05</v>
      </c>
      <c r="EJ60" s="43">
        <v>60</v>
      </c>
      <c r="EK60" s="54">
        <f t="shared" si="7"/>
        <v>1.6384161295608848</v>
      </c>
      <c r="EL60" s="12"/>
      <c r="EM60" s="12"/>
      <c r="EN60" s="54">
        <v>1</v>
      </c>
    </row>
    <row r="61" spans="1:144" x14ac:dyDescent="0.3">
      <c r="A61" s="49">
        <v>2021</v>
      </c>
      <c r="B61" s="60">
        <v>243504709559.20493</v>
      </c>
      <c r="C61" s="12"/>
      <c r="D61" s="12"/>
      <c r="E61" s="12"/>
      <c r="F61" s="12"/>
      <c r="G61" s="12"/>
      <c r="H61" s="54">
        <v>-1.8770071007312739E-4</v>
      </c>
      <c r="I61" s="60">
        <v>4122744.5</v>
      </c>
      <c r="J61" s="12"/>
      <c r="K61" s="31">
        <f t="shared" si="4"/>
        <v>4122744.5</v>
      </c>
      <c r="L61" s="54">
        <v>69.631954206642149</v>
      </c>
      <c r="M61" s="12"/>
      <c r="N61" s="12"/>
      <c r="O61" s="54">
        <v>69.945282593278264</v>
      </c>
      <c r="P61" s="28" cm="1">
        <f t="array" aca="1" ref="P61" ca="1">INDEX([7]CSMDPART2023!$C$2:$BK$29, MATCH(MID(CELL("filename",A60),FIND("]",CELL("filename",A60))+1,255),[7]CSMDPART2023!A$2:A$29,0), MATCH(A61,[7]CSMDPART2023!C$1:BK$1,0))</f>
        <v>1.0803834047695249E-2</v>
      </c>
      <c r="Q61" s="19">
        <f t="shared" ca="1" si="31"/>
        <v>71.996089273293094</v>
      </c>
      <c r="R61" s="54">
        <v>7.7</v>
      </c>
      <c r="S61" s="12"/>
      <c r="T61" s="12"/>
      <c r="U61" s="54">
        <v>7.0654460000000006</v>
      </c>
      <c r="V61" s="54">
        <v>7.0654460000000006</v>
      </c>
      <c r="W61" s="54"/>
      <c r="X61" s="54"/>
      <c r="Y61" s="54"/>
      <c r="Z61" s="54">
        <v>1575.6123334717099</v>
      </c>
      <c r="AA61" s="12"/>
      <c r="AB61" s="12"/>
      <c r="AC61" s="54">
        <v>1571.2814043333331</v>
      </c>
      <c r="AD61" s="60">
        <v>781603064061.19202</v>
      </c>
      <c r="AE61" s="61" cm="1">
        <f t="array" aca="1" ref="AE61" ca="1">INDEX('[3]Sheet 1'!$B$12:$M$61,MATCH($A61,'[3]Sheet 1'!$A$12:$A$61,0),MATCH(MID(CELL("filename",A60),FIND("]",CELL("filename",A60))+1,255)&amp;AE$1,'[3]Sheet 1'!$B$9:$M$9&amp;'[3]Sheet 1'!$B$8:$M$8,0))*10^6</f>
        <v>868572000000</v>
      </c>
      <c r="AF61" s="61" cm="1">
        <f t="array" aca="1" ref="AF61" ca="1">INDEX('[3]Sheet 1'!$B$12:$M$61,MATCH($A61,'[3]Sheet 1'!$A$12:$A$61,0),MATCH(MID(CELL("filename",B60),FIND("]",CELL("filename",B60))+1,255)&amp;AF$1,'[3]Sheet 1'!$B$9:$M$9&amp;'[3]Sheet 1'!$B$8:$M$8,0))*10^6</f>
        <v>153048000000</v>
      </c>
      <c r="AG61" s="19">
        <f t="shared" ca="1" si="20"/>
        <v>0.1762064630220638</v>
      </c>
      <c r="AH61" s="31">
        <f t="shared" ca="1" si="21"/>
        <v>137723511405.43021</v>
      </c>
      <c r="AI61" s="31">
        <f t="shared" ca="1" si="5"/>
        <v>10247544912.004175</v>
      </c>
      <c r="AJ61" s="55">
        <v>9049000000</v>
      </c>
      <c r="AK61" s="31">
        <f t="shared" si="6"/>
        <v>8828909255.329504</v>
      </c>
      <c r="AL61" s="19">
        <f t="shared" ca="1" si="16"/>
        <v>6.4106042354227941E-2</v>
      </c>
      <c r="AM61" s="19">
        <f t="shared" ca="1" si="0"/>
        <v>5.9148516417121183E-2</v>
      </c>
      <c r="AN61" s="31">
        <f t="shared" ca="1" si="17"/>
        <v>643879552655.76184</v>
      </c>
      <c r="AO61" s="55">
        <v>50247000000</v>
      </c>
      <c r="AP61" s="31">
        <f t="shared" si="1"/>
        <v>49024887098.302757</v>
      </c>
      <c r="AQ61" s="55">
        <v>48235000000</v>
      </c>
      <c r="AR61" s="31">
        <f t="shared" si="2"/>
        <v>38232913921.907608</v>
      </c>
      <c r="AS61" s="19">
        <f t="shared" ca="1" si="18"/>
        <v>5.937898441441597E-2</v>
      </c>
      <c r="AT61" s="19">
        <f t="shared" si="13"/>
        <v>20.133034464527679</v>
      </c>
      <c r="AU61" s="12"/>
      <c r="AV61" s="12"/>
      <c r="AW61" s="12"/>
      <c r="AX61" s="12"/>
      <c r="AY61" s="12"/>
      <c r="AZ61" s="12"/>
      <c r="BA61" s="12"/>
      <c r="BB61" s="60">
        <v>242713535417.47998</v>
      </c>
      <c r="BC61" s="60">
        <v>248764000000</v>
      </c>
      <c r="BD61" s="19">
        <f t="shared" si="28"/>
        <v>-0.32491122785967375</v>
      </c>
      <c r="BE61" s="12"/>
      <c r="BF61" s="12"/>
      <c r="BG61" s="12"/>
      <c r="BH61" s="12"/>
      <c r="BI61" s="12"/>
      <c r="BJ61" s="12"/>
      <c r="BK61" s="12"/>
      <c r="BL61" s="12"/>
      <c r="BM61" s="12"/>
      <c r="BN61" s="31">
        <f t="shared" ca="1" si="22"/>
        <v>-5333000000.0000153</v>
      </c>
      <c r="BO61" s="56" cm="1">
        <f t="array" aca="1" ref="BO61" ca="1">INDEX([1]Sheet1!$C$6:$CY$72,MATCH($A61,[1]Sheet1!$A$6:$A$72,0),MATCH(MID(CELL("filename",A60),FIND("]",CELL("filename",A60))+1,255) &amp; BO$1,[1]Sheet1!$C$1:$CY$1 &amp; [1]Sheet1!$C$3:$CY$3,0))</f>
        <v>-2.143799</v>
      </c>
      <c r="BP61" s="55" cm="1">
        <f t="array" aca="1" ref="BP61" ca="1">INDEX([1]Sheet1!$C$6:$CY$72,MATCH($A61,[1]Sheet1!$A$6:$A$72,0),MATCH(MID(CELL("filename",B60),FIND("]",CELL("filename",B60))+1,255) &amp; BP$1,[1]Sheet1!$C$1:$CY$1 &amp; [1]Sheet1!$C$3:$CY$3,0))</f>
        <v>130505000000</v>
      </c>
      <c r="BQ61" s="55" cm="1">
        <f t="array" aca="1" ref="BQ61" ca="1">INDEX([1]Sheet1!$C$6:$CY$72,MATCH($A61,[1]Sheet1!$A$6:$A$72,0),MATCH(MID(CELL("filename",C60),FIND("]",CELL("filename",C60))+1,255) &amp; BQ$1,[1]Sheet1!$C$1:$CY$1 &amp; [1]Sheet1!$C$3:$CY$3,0))</f>
        <v>40178000000</v>
      </c>
      <c r="BR61" s="62" cm="1">
        <f t="array" aca="1" ref="BR61" ca="1">INDEX([6]Annual!$C$5:$T$30,MATCH($A61,[6]Annual!$B$5:$B$30,0),MATCH(MID(CELL("filename",$F$2),FIND("]",CELL("filename",$F$2))+1,255) &amp; BR$1,[6]Annual!$C$3:$T$3 &amp; [6]Annual!$C$4:$T$4,0))</f>
        <v>33394000000</v>
      </c>
      <c r="BS61" s="62" cm="1">
        <f t="array" aca="1" ref="BS61" ca="1">INDEX([6]Annual!$C$5:$T$30,MATCH($A61,[6]Annual!$B$5:$B$30,0),MATCH(MID(CELL("filename",$F$2),FIND("]",CELL("filename",$F$2))+1,255) &amp; BS$1,[6]Annual!$C$3:$T$3 &amp; [6]Annual!$C$4:$T$4,0))</f>
        <v>5639000000</v>
      </c>
      <c r="BT61" s="62" cm="1">
        <f t="array" aca="1" ref="BT61" ca="1">INDEX([6]Annual!$C$5:$T$30,MATCH($A61,[6]Annual!$B$5:$B$30,0),MATCH(MID(CELL("filename",$F$2),FIND("]",CELL("filename",$F$2))+1,255) &amp; BT$1,[6]Annual!$C$3:$T$3 &amp; [6]Annual!$C$4:$T$4,0))</f>
        <v>982000000</v>
      </c>
      <c r="BU61" s="63">
        <f t="shared" ca="1" si="29"/>
        <v>33530029538.922905</v>
      </c>
      <c r="BV61" s="63">
        <f t="shared" ca="1" si="30"/>
        <v>6647970461.077095</v>
      </c>
      <c r="BW61" s="55" cm="1">
        <f t="array" aca="1" ref="BW61" ca="1">INDEX([1]Sheet1!$C$6:$CY$72,MATCH($A61,[1]Sheet1!$A$6:$A$72,0),MATCH(MID(CELL("filename",F60),FIND("]",CELL("filename",F60))+1,255) &amp; BW$1,[1]Sheet1!$C$1:$CY$1 &amp; [1]Sheet1!$C$3:$CY$3,0))</f>
        <v>36649000000</v>
      </c>
      <c r="BX61" s="55" cm="1">
        <f t="array" aca="1" ref="BX61" ca="1">INDEX([1]Sheet1!$C$6:$CY$72,MATCH($A61,[1]Sheet1!$A$6:$A$72,0),MATCH(MID(CELL("filename",G60),FIND("]",CELL("filename",G60))+1,255) &amp; BX$1,[1]Sheet1!$C$1:$CY$1 &amp; [1]Sheet1!$C$3:$CY$3,0))</f>
        <v>30447000000</v>
      </c>
      <c r="BY61" s="62" cm="1">
        <f t="array" aca="1" ref="BY61" ca="1">INDEX([4]DATA!$C$18:$N$51,MATCH($A61,[4]DATA!$B$18:$B$51,0),MATCH(MID(CELL("filename",F28),FIND("]",CELL("filename",F28))+1,255) &amp; BY$1,[4]DATA!$C$15:$N$15&amp;[4]DATA!$C$16:$N$16,0)) * 10^6</f>
        <v>11549000000</v>
      </c>
      <c r="BZ61" s="62" cm="1">
        <f t="array" aca="1" ref="BZ61" ca="1">INDEX([4]DATA!$C$18:$N$51,MATCH($A61,[4]DATA!$B$18:$B$51,0),MATCH(MID(CELL("filename",G28),FIND("]",CELL("filename",G28))+1,255) &amp; BZ$1,[4]DATA!$C$15:$N$15&amp;[4]DATA!$C$16:$N$16,0)) * 10^6</f>
        <v>18898000000</v>
      </c>
      <c r="CA61" s="63">
        <f t="shared" ca="1" si="23"/>
        <v>11549000000</v>
      </c>
      <c r="CB61" s="63">
        <f t="shared" ca="1" si="24"/>
        <v>18898000000</v>
      </c>
      <c r="CC61" s="55" cm="1">
        <f t="array" aca="1" ref="CC61" ca="1">INDEX([1]Sheet1!$C$6:$CY$72,MATCH($A61,[1]Sheet1!$A$6:$A$72,0),MATCH(MID(CELL("filename",J60),FIND("]",CELL("filename",J60))+1,255) &amp; CC$1,[1]Sheet1!$C$1:$CY$1 &amp; [1]Sheet1!$C$3:$CY$3,0))</f>
        <v>0</v>
      </c>
      <c r="CD61" s="31">
        <f t="shared" ca="1" si="25"/>
        <v>23231000000</v>
      </c>
      <c r="CE61" s="55" cm="1">
        <f t="array" aca="1" ref="CE61" ca="1">INDEX([1]Sheet1!$C$6:$CY$72,MATCH($A61,[1]Sheet1!$A$6:$A$72,0),MATCH(MID(CELL("filename",L60),FIND("]",CELL("filename",L60))+1,255) &amp; CE$1,[1]Sheet1!$C$1:$CY$1 &amp; [1]Sheet1!$C$3:$CY$3,0))</f>
        <v>137103000000.00002</v>
      </c>
      <c r="CF61" s="31">
        <f t="shared" ca="1" si="15"/>
        <v>135838000000.00002</v>
      </c>
      <c r="CG61" s="55" cm="1">
        <f t="array" aca="1" ref="CG61" ca="1">INDEX([1]Sheet1!$C$6:$CY$72,MATCH($A61,[1]Sheet1!$A$6:$A$72,0),MATCH(MID(CELL("filename",N60),FIND("]",CELL("filename",N60))+1,255) &amp; CG$1,[1]Sheet1!$C$1:$CY$1 &amp; [1]Sheet1!$C$3:$CY$3,0))</f>
        <v>61708000000</v>
      </c>
      <c r="CH61" s="55" cm="1">
        <f t="array" aca="1" ref="CH61" ca="1">INDEX([1]Sheet1!$C$6:$CY$72,MATCH($A61,[1]Sheet1!$A$6:$A$72,0),MATCH(MID(CELL("filename",O60),FIND("]",CELL("filename",O60))+1,255) &amp; CH$1,[1]Sheet1!$C$1:$CY$1 &amp; [1]Sheet1!$C$3:$CY$3,0))</f>
        <v>10503000000</v>
      </c>
      <c r="CI61" s="55" cm="1">
        <f t="array" aca="1" ref="CI61" ca="1">INDEX([1]Sheet1!$C$6:$CY$72,MATCH($A61,[1]Sheet1!$A$6:$A$72,0),MATCH(MID(CELL("filename",CI48),FIND("]",CELL("filename",CI48))+1,255) &amp; CI$1,[1]Sheet1!$C$1:$CY$1 &amp; [1]Sheet1!$C$3:$CY$3,0))</f>
        <v>3954000000</v>
      </c>
      <c r="CJ61" s="55" cm="1">
        <f t="array" aca="1" ref="CJ61" ca="1">INDEX([1]Sheet1!$C$6:$CY$72,MATCH($A61,[1]Sheet1!$A$6:$A$72,0),MATCH(MID(CELL("filename",R60),FIND("]",CELL("filename",R60))+1,255) &amp; CJ$1,[1]Sheet1!$C$1:$CY$1 &amp; [1]Sheet1!$C$3:$CY$3,0))</f>
        <v>46602000000</v>
      </c>
      <c r="CK61" s="55" cm="1">
        <f t="array" aca="1" ref="CK61" ca="1">INDEX([1]Sheet1!$C$6:$CY$72,MATCH($A61,[1]Sheet1!$A$6:$A$72,0),MATCH(MID(CELL("filename",S60),FIND("]",CELL("filename",S60))+1,255) &amp; CK$1,[1]Sheet1!$C$1:$CY$1 &amp; [1]Sheet1!$C$3:$CY$3,0))</f>
        <v>1265000000</v>
      </c>
      <c r="CL61" s="31">
        <f t="shared" ca="1" si="19"/>
        <v>13071000000.000015</v>
      </c>
      <c r="CN61" s="92">
        <f ca="1">SUM(CM64:CS64)-SUM(CT64:CX64)</f>
        <v>-1.1220682006391272</v>
      </c>
      <c r="DK61" s="31">
        <f t="shared" ca="1" si="26"/>
        <v>182095994292</v>
      </c>
      <c r="DL61" s="56" cm="1">
        <f t="array" aca="1" ref="DL61" ca="1">INDEX([1]Sheet1!$C$6:$CY$72,MATCH($A61,[1]Sheet1!$A$6:$A$72,0),MATCH(MID(CELL("filename",AT60),FIND("]",CELL("filename",AT60))+1,255) &amp; DL$1,[1]Sheet1!$C$1:$CY$1 &amp; [1]Sheet1!$C$3:$CY$3,0))</f>
        <v>73.200299999999999</v>
      </c>
      <c r="DM61" s="62" cm="1">
        <f t="array" aca="1" ref="DM61" ca="1">INDEX([5]DATA!$C$18:$T$51,MATCH($A61,[5]DATA!$B$18:$B$51,0),MATCH(MID(CELL("filename",AU28),FIND("]",CELL("filename",AU28))+1,255) &amp; DM$1,[5]DATA!$C$15:$T$15&amp;[5]DATA!$C$16:$T$16,0)) * 10^6</f>
        <v>17796000000</v>
      </c>
      <c r="DN61" s="62" cm="1">
        <f t="array" aca="1" ref="DN61" ca="1">INDEX([5]DATA!$C$18:$T$51,MATCH($A61,[5]DATA!$B$18:$B$51,0),MATCH(MID(CELL("filename",AV28),FIND("]",CELL("filename",AV28))+1,255) &amp; DN$1,[5]DATA!$C$15:$T$15&amp;[5]DATA!$C$16:$T$16,0)) * 10^6</f>
        <v>164300000000</v>
      </c>
      <c r="DO61" s="12"/>
      <c r="DP61" s="12"/>
      <c r="DQ61" s="56">
        <v>1.1823999999999999</v>
      </c>
      <c r="DR61" s="56" cm="1">
        <f t="array" aca="1" ref="DR61" ca="1">INDEX([1]Sheet1!$C$6:$CY$72,MATCH($A61,[1]Sheet1!$A$6:$A$72,0),MATCH(MID(CELL("filename",AZ60),FIND("]",CELL("filename",AZ60))+1,255) &amp; DR$1,[1]Sheet1!$C$1:$CY$1 &amp; [1]Sheet1!$C$3:$CY$3,0))</f>
        <v>-2540000000</v>
      </c>
      <c r="DS61" s="56" cm="1">
        <f t="array" aca="1" ref="DS61" ca="1">INDEX([1]Sheet1!$C$6:$CY$72,MATCH($A61,[1]Sheet1!$A$6:$A$72,0),MATCH(MID(CELL("filename",BA60),FIND("]",CELL("filename",BA60))+1,255) &amp; DS$1,[1]Sheet1!$C$1:$CY$1 &amp; [1]Sheet1!$C$3:$CY$3,0))</f>
        <v>0.71051500000000001</v>
      </c>
      <c r="DT61" s="62" cm="1">
        <f t="array" aca="1" ref="DT61" ca="1">INDEX([5]DATA!$C$18:$T$51,MATCH($A61,[5]DATA!$B$18:$B$51,0),MATCH(MID(CELL("filename",BB28),FIND("]",CELL("filename",BB28))+1,255) &amp; DT$1,[5]DATA!$C$15:$T$15&amp;[5]DATA!$C$16:$T$16,0)) * 10^6</f>
        <v>24632000000</v>
      </c>
      <c r="DU61" s="56" cm="1">
        <f t="array" aca="1" ref="DU61" ca="1">INDEX([1]Sheet1!$C$6:$CY$72,MATCH($A61,[1]Sheet1!$A$6:$A$72,0),MATCH(MID(CELL("filename",BC60),FIND("]",CELL("filename",BC60))+1,255) &amp; DU$1,[1]Sheet1!$C$1:$CY$1 &amp; [1]Sheet1!$C$3:$CY$3,0))</f>
        <v>-0.55000000000000004</v>
      </c>
      <c r="DV61" s="59">
        <v>0.5</v>
      </c>
      <c r="DW61" s="60">
        <f>Euro_Area_Data!V58*10^9</f>
        <v>12350253396073.805</v>
      </c>
      <c r="DX61" s="59">
        <v>1</v>
      </c>
      <c r="DY61" s="59">
        <v>0.5</v>
      </c>
      <c r="DZ61" s="56" cm="1">
        <f t="array" aca="1" ref="DZ61" ca="1">INDEX([1]Sheet1!$C$6:$CY$72,MATCH($A61,[1]Sheet1!$A$6:$A$72,0),MATCH(MID(CELL("filename",BH60),FIND("]",CELL("filename",BH60))+1,255) &amp; DZ$1,[1]Sheet1!$C$1:$CY$1 &amp; [1]Sheet1!$C$3:$CY$3,0))</f>
        <v>-0.09</v>
      </c>
      <c r="EA61" s="59">
        <v>2</v>
      </c>
      <c r="EB61" s="54">
        <f>(SUMPRODUCT(Euro_Area_Data!B58:U58,Euro_Area_Data!Y58:AR58)-Euro_Area_Data!I58*Euro_Area_Data!AF58)/(SUM(Euro_Area_Data!B58:U58)-Euro_Area_Data!I58)</f>
        <v>1.0212459543643118</v>
      </c>
      <c r="EC61" s="14">
        <f t="shared" si="27"/>
        <v>2.1245954364311759</v>
      </c>
      <c r="ED61" s="54">
        <f>(SUMPRODUCT(Euro_Area_Data!B58:U58,Euro_Area_Data!AV58:BO58)-Euro_Area_Data!I58*Euro_Area_Data!BC58)/(SUM(Euro_Area_Data!B58:U58)-Euro_Area_Data!I58)</f>
        <v>-1.0802974123211915</v>
      </c>
      <c r="EE61" s="17">
        <v>-5</v>
      </c>
      <c r="EF61" s="12"/>
      <c r="EG61" s="12"/>
      <c r="EH61" s="43">
        <v>0.75</v>
      </c>
      <c r="EI61" s="43">
        <v>0.05</v>
      </c>
      <c r="EJ61" s="43">
        <v>60</v>
      </c>
      <c r="EK61" s="54">
        <f t="shared" si="7"/>
        <v>2.4928418483590065</v>
      </c>
      <c r="EL61" s="12"/>
      <c r="EM61" s="12"/>
      <c r="EN61" s="54">
        <v>1.0249284184835901</v>
      </c>
    </row>
    <row r="62" spans="1:144" x14ac:dyDescent="0.3">
      <c r="A62" s="49">
        <v>2022</v>
      </c>
      <c r="B62" s="60">
        <v>245954847587.3624</v>
      </c>
      <c r="C62" s="12"/>
      <c r="D62" s="12"/>
      <c r="E62" s="12"/>
      <c r="F62" s="12"/>
      <c r="G62" s="12"/>
      <c r="H62" s="54">
        <v>-1.0860757424107321E-2</v>
      </c>
      <c r="I62" s="60">
        <v>4139187.3362500011</v>
      </c>
      <c r="J62" s="12"/>
      <c r="K62" s="31">
        <f t="shared" si="4"/>
        <v>4139187.3362500011</v>
      </c>
      <c r="L62" s="54">
        <v>71.098943243333181</v>
      </c>
      <c r="M62" s="12"/>
      <c r="N62" s="12"/>
      <c r="O62" s="54">
        <v>70.464770068540602</v>
      </c>
      <c r="P62" s="28" cm="1">
        <f t="array" aca="1" ref="P62" ca="1">INDEX([7]CSMDPART2023!$C$2:$BK$29, MATCH(MID(CELL("filename",A61),FIND("]",CELL("filename",A61))+1,255),[7]CSMDPART2023!A$2:A$29,0), MATCH(A62,[7]CSMDPART2023!C$1:BK$1,0))</f>
        <v>1.76571370945664E-2</v>
      </c>
      <c r="Q62" s="19">
        <f t="shared" ca="1" si="31"/>
        <v>73.267334091864271</v>
      </c>
      <c r="R62" s="54">
        <v>6.8</v>
      </c>
      <c r="S62" s="12"/>
      <c r="T62" s="12"/>
      <c r="U62" s="54">
        <v>6.8497709999999996</v>
      </c>
      <c r="V62" s="54">
        <v>6.8497709999999996</v>
      </c>
      <c r="W62" s="54"/>
      <c r="X62" s="54"/>
      <c r="Y62" s="54"/>
      <c r="Z62" s="54">
        <v>1560.95960332506</v>
      </c>
      <c r="AA62" s="12"/>
      <c r="AB62" s="12"/>
      <c r="AC62" s="54">
        <v>1564.5248500487201</v>
      </c>
      <c r="AD62" s="60">
        <v>794002682389.33496</v>
      </c>
      <c r="AE62" s="61" cm="1">
        <f t="array" aca="1" ref="AE62" ca="1">INDEX('[3]Sheet 1'!$B$12:$M$61,MATCH($A62,'[3]Sheet 1'!$A$12:$A$61,0),MATCH(MID(CELL("filename",A61),FIND("]",CELL("filename",A61))+1,255)&amp;AE$1,'[3]Sheet 1'!$B$9:$M$9&amp;'[3]Sheet 1'!$B$8:$M$8,0))*10^6</f>
        <v>948871000000</v>
      </c>
      <c r="AF62" s="61" cm="1">
        <f t="array" aca="1" ref="AF62" ca="1">INDEX('[3]Sheet 1'!$B$12:$M$61,MATCH($A62,'[3]Sheet 1'!$A$12:$A$61,0),MATCH(MID(CELL("filename",B61),FIND("]",CELL("filename",B61))+1,255)&amp;AF$1,'[3]Sheet 1'!$B$9:$M$9&amp;'[3]Sheet 1'!$B$8:$M$8,0))*10^6</f>
        <v>165911000000</v>
      </c>
      <c r="AG62" s="19">
        <f t="shared" ca="1" si="20"/>
        <v>0.17485095445007803</v>
      </c>
      <c r="AH62" s="31">
        <f t="shared" ca="1" si="21"/>
        <v>138832126851.69739</v>
      </c>
      <c r="AI62" s="31">
        <f t="shared" ca="1" si="5"/>
        <v>10131456169.702484</v>
      </c>
      <c r="AJ62" s="55">
        <v>9676000000</v>
      </c>
      <c r="AK62" s="31">
        <f t="shared" si="6"/>
        <v>8891788652.8835602</v>
      </c>
      <c r="AL62" s="19">
        <f t="shared" ca="1" si="16"/>
        <v>6.4047053477628457E-2</v>
      </c>
      <c r="AM62" s="19">
        <f t="shared" ca="1" si="0"/>
        <v>5.9148516417121183E-2</v>
      </c>
      <c r="AN62" s="31">
        <f t="shared" ca="1" si="17"/>
        <v>655170555537.63757</v>
      </c>
      <c r="AO62" s="55">
        <v>54615000000</v>
      </c>
      <c r="AP62" s="31">
        <f t="shared" si="1"/>
        <v>50188614848.825508</v>
      </c>
      <c r="AQ62" s="55">
        <v>52133000000</v>
      </c>
      <c r="AR62" s="31">
        <f t="shared" si="2"/>
        <v>39015984997.465614</v>
      </c>
      <c r="AS62" s="19">
        <f t="shared" ca="1" si="18"/>
        <v>5.9550882846755561E-2</v>
      </c>
      <c r="AT62" s="19">
        <f t="shared" si="13"/>
        <v>20.405621332996361</v>
      </c>
      <c r="AU62" s="12"/>
      <c r="AV62" s="12"/>
      <c r="AW62" s="12"/>
      <c r="AX62" s="12"/>
      <c r="AY62" s="12"/>
      <c r="AZ62" s="12"/>
      <c r="BA62" s="12"/>
      <c r="BB62" s="60">
        <v>244565540836.62201</v>
      </c>
      <c r="BC62" s="60">
        <v>266135000000</v>
      </c>
      <c r="BD62" s="19">
        <f t="shared" si="28"/>
        <v>-0.56486252024242356</v>
      </c>
      <c r="BE62" s="12"/>
      <c r="BF62" s="12"/>
      <c r="BG62" s="12"/>
      <c r="BH62" s="12"/>
      <c r="BI62" s="12"/>
      <c r="BJ62" s="12"/>
      <c r="BK62" s="12"/>
      <c r="BL62" s="12"/>
      <c r="BM62" s="12"/>
      <c r="BN62" s="31">
        <f t="shared" ca="1" si="22"/>
        <v>1020000000</v>
      </c>
      <c r="BO62" s="56" cm="1">
        <f t="array" aca="1" ref="BO62" ca="1">INDEX([1]Sheet1!$C$6:$CY$72,MATCH($A62,[1]Sheet1!$A$6:$A$72,0),MATCH(MID(CELL("filename",A61),FIND("]",CELL("filename",A61))+1,255) &amp; BO$1,[1]Sheet1!$C$1:$CY$1 &amp; [1]Sheet1!$C$3:$CY$3,0))</f>
        <v>0.38326399999999999</v>
      </c>
      <c r="BP62" s="55" cm="1">
        <f t="array" aca="1" ref="BP62" ca="1">INDEX([1]Sheet1!$C$6:$CY$72,MATCH($A62,[1]Sheet1!$A$6:$A$72,0),MATCH(MID(CELL("filename",B61),FIND("]",CELL("filename",B61))+1,255) &amp; BP$1,[1]Sheet1!$C$1:$CY$1 &amp; [1]Sheet1!$C$3:$CY$3,0))</f>
        <v>139608000000</v>
      </c>
      <c r="BQ62" s="55" cm="1">
        <f t="array" aca="1" ref="BQ62" ca="1">INDEX([1]Sheet1!$C$6:$CY$72,MATCH($A62,[1]Sheet1!$A$6:$A$72,0),MATCH(MID(CELL("filename",C61),FIND("]",CELL("filename",C61))+1,255) &amp; BQ$1,[1]Sheet1!$C$1:$CY$1 &amp; [1]Sheet1!$C$3:$CY$3,0))</f>
        <v>43677000000</v>
      </c>
      <c r="BR62" s="62" cm="1">
        <f t="array" aca="1" ref="BR62" ca="1">INDEX([6]Annual!$C$5:$T$30,MATCH($A62,[6]Annual!$B$5:$B$30,0),MATCH(MID(CELL("filename",$F$2),FIND("]",CELL("filename",$F$2))+1,255) &amp; BR$1,[6]Annual!$C$3:$T$3 &amp; [6]Annual!$C$4:$T$4,0))</f>
        <v>35652000000</v>
      </c>
      <c r="BS62" s="62" cm="1">
        <f t="array" aca="1" ref="BS62" ca="1">INDEX([6]Annual!$C$5:$T$30,MATCH($A62,[6]Annual!$B$5:$B$30,0),MATCH(MID(CELL("filename",$F$2),FIND("]",CELL("filename",$F$2))+1,255) &amp; BS$1,[6]Annual!$C$3:$T$3 &amp; [6]Annual!$C$4:$T$4,0))</f>
        <v>6679000000</v>
      </c>
      <c r="BT62" s="62" cm="1">
        <f t="array" aca="1" ref="BT62" ca="1">INDEX([6]Annual!$C$5:$T$30,MATCH($A62,[6]Annual!$B$5:$B$30,0),MATCH(MID(CELL("filename",$F$2),FIND("]",CELL("filename",$F$2))+1,255) &amp; BT$1,[6]Annual!$C$3:$T$3 &amp; [6]Annual!$C$4:$T$4,0))</f>
        <v>1170000000</v>
      </c>
      <c r="BU62" s="63">
        <f t="shared" ca="1" si="29"/>
        <v>35796243856.463074</v>
      </c>
      <c r="BV62" s="63">
        <f t="shared" ca="1" si="30"/>
        <v>7880756143.5369263</v>
      </c>
      <c r="BW62" s="55" cm="1">
        <f t="array" aca="1" ref="BW62" ca="1">INDEX([1]Sheet1!$C$6:$CY$72,MATCH($A62,[1]Sheet1!$A$6:$A$72,0),MATCH(MID(CELL("filename",F61),FIND("]",CELL("filename",F61))+1,255) &amp; BW$1,[1]Sheet1!$C$1:$CY$1 &amp; [1]Sheet1!$C$3:$CY$3,0))</f>
        <v>38426000000</v>
      </c>
      <c r="BX62" s="55" cm="1">
        <f t="array" aca="1" ref="BX62" ca="1">INDEX([1]Sheet1!$C$6:$CY$72,MATCH($A62,[1]Sheet1!$A$6:$A$72,0),MATCH(MID(CELL("filename",G61),FIND("]",CELL("filename",G61))+1,255) &amp; BX$1,[1]Sheet1!$C$1:$CY$1 &amp; [1]Sheet1!$C$3:$CY$3,0))</f>
        <v>32200000000.000004</v>
      </c>
      <c r="BY62" s="62" cm="1">
        <f t="array" aca="1" ref="BY62" ca="1">INDEX([4]DATA!$C$18:$N$51,MATCH($A62,[4]DATA!$B$18:$B$51,0),MATCH(MID(CELL("filename",F29),FIND("]",CELL("filename",F29))+1,255) &amp; BY$1,[4]DATA!$C$15:$N$15&amp;[4]DATA!$C$16:$N$16,0)) * 10^6</f>
        <v>11909000000</v>
      </c>
      <c r="BZ62" s="62" cm="1">
        <f t="array" aca="1" ref="BZ62" ca="1">INDEX([4]DATA!$C$18:$N$51,MATCH($A62,[4]DATA!$B$18:$B$51,0),MATCH(MID(CELL("filename",G29),FIND("]",CELL("filename",G29))+1,255) &amp; BZ$1,[4]DATA!$C$15:$N$15&amp;[4]DATA!$C$16:$N$16,0)) * 10^6</f>
        <v>20291000000</v>
      </c>
      <c r="CA62" s="63">
        <f t="shared" ca="1" si="23"/>
        <v>11909000000.000002</v>
      </c>
      <c r="CB62" s="63">
        <f t="shared" ca="1" si="24"/>
        <v>20291000000</v>
      </c>
      <c r="CC62" s="55" cm="1">
        <f t="array" aca="1" ref="CC62" ca="1">INDEX([1]Sheet1!$C$6:$CY$72,MATCH($A62,[1]Sheet1!$A$6:$A$72,0),MATCH(MID(CELL("filename",J61),FIND("]",CELL("filename",J61))+1,255) &amp; CC$1,[1]Sheet1!$C$1:$CY$1 &amp; [1]Sheet1!$C$3:$CY$3,0))</f>
        <v>0</v>
      </c>
      <c r="CD62" s="31">
        <f t="shared" ca="1" si="25"/>
        <v>25304999999.999996</v>
      </c>
      <c r="CE62" s="55" cm="1">
        <f t="array" aca="1" ref="CE62" ca="1">INDEX([1]Sheet1!$C$6:$CY$72,MATCH($A62,[1]Sheet1!$A$6:$A$72,0),MATCH(MID(CELL("filename",L61),FIND("]",CELL("filename",L61))+1,255) &amp; CE$1,[1]Sheet1!$C$1:$CY$1 &amp; [1]Sheet1!$C$3:$CY$3,0))</f>
        <v>140085000000</v>
      </c>
      <c r="CF62" s="31">
        <f t="shared" ca="1" si="15"/>
        <v>138588000000</v>
      </c>
      <c r="CG62" s="55" cm="1">
        <f t="array" aca="1" ref="CG62" ca="1">INDEX([1]Sheet1!$C$6:$CY$72,MATCH($A62,[1]Sheet1!$A$6:$A$72,0),MATCH(MID(CELL("filename",N61),FIND("]",CELL("filename",N61))+1,255) &amp; CG$1,[1]Sheet1!$C$1:$CY$1 &amp; [1]Sheet1!$C$3:$CY$3,0))</f>
        <v>64318000000</v>
      </c>
      <c r="CH62" s="55" cm="1">
        <f t="array" aca="1" ref="CH62" ca="1">INDEX([1]Sheet1!$C$6:$CY$72,MATCH($A62,[1]Sheet1!$A$6:$A$72,0),MATCH(MID(CELL("filename",O61),FIND("]",CELL("filename",O61))+1,255) &amp; CH$1,[1]Sheet1!$C$1:$CY$1 &amp; [1]Sheet1!$C$3:$CY$3,0))</f>
        <v>11025000000</v>
      </c>
      <c r="CI62" s="55" cm="1">
        <f t="array" aca="1" ref="CI62" ca="1">INDEX([1]Sheet1!$C$6:$CY$72,MATCH($A62,[1]Sheet1!$A$6:$A$72,0),MATCH(MID(CELL("filename",CI49),FIND("]",CELL("filename",CI49))+1,255) &amp; CI$1,[1]Sheet1!$C$1:$CY$1 &amp; [1]Sheet1!$C$3:$CY$3,0))</f>
        <v>3007000000</v>
      </c>
      <c r="CJ62" s="55" cm="1">
        <f t="array" aca="1" ref="CJ62" ca="1">INDEX([1]Sheet1!$C$6:$CY$72,MATCH($A62,[1]Sheet1!$A$6:$A$72,0),MATCH(MID(CELL("filename",R61),FIND("]",CELL("filename",R61))+1,255) &amp; CJ$1,[1]Sheet1!$C$1:$CY$1 &amp; [1]Sheet1!$C$3:$CY$3,0))</f>
        <v>47022000000</v>
      </c>
      <c r="CK62" s="55" cm="1">
        <f t="array" aca="1" ref="CK62" ca="1">INDEX([1]Sheet1!$C$6:$CY$72,MATCH($A62,[1]Sheet1!$A$6:$A$72,0),MATCH(MID(CELL("filename",S61),FIND("]",CELL("filename",S61))+1,255) &amp; CK$1,[1]Sheet1!$C$1:$CY$1 &amp; [1]Sheet1!$C$3:$CY$3,0))</f>
        <v>1497000000</v>
      </c>
      <c r="CL62" s="31">
        <f t="shared" ca="1" si="19"/>
        <v>13216000000</v>
      </c>
      <c r="DK62" s="31">
        <f t="shared" ca="1" si="26"/>
        <v>197014950070</v>
      </c>
      <c r="DL62" s="56" cm="1">
        <f t="array" aca="1" ref="DL62" ca="1">INDEX([1]Sheet1!$C$6:$CY$72,MATCH($A62,[1]Sheet1!$A$6:$A$72,0),MATCH(MID(CELL("filename",AT61),FIND("]",CELL("filename",AT61))+1,255) &amp; DL$1,[1]Sheet1!$C$1:$CY$1 &amp; [1]Sheet1!$C$3:$CY$3,0))</f>
        <v>74.028199999999998</v>
      </c>
      <c r="DM62" s="62" cm="1">
        <f t="array" aca="1" ref="DM62" ca="1">INDEX([5]DATA!$C$18:$T$51,MATCH($A62,[5]DATA!$B$18:$B$51,0),MATCH(MID(CELL("filename",AU29),FIND("]",CELL("filename",AU29))+1,255) &amp; DM$1,[5]DATA!$C$15:$T$15&amp;[5]DATA!$C$16:$T$16,0)) * 10^6</f>
        <v>23569000000</v>
      </c>
      <c r="DN62" s="62" cm="1">
        <f t="array" aca="1" ref="DN62" ca="1">INDEX([5]DATA!$C$18:$T$51,MATCH($A62,[5]DATA!$B$18:$B$51,0),MATCH(MID(CELL("filename",AV29),FIND("]",CELL("filename",AV29))+1,255) &amp; DN$1,[5]DATA!$C$15:$T$15&amp;[5]DATA!$C$16:$T$16,0)) * 10^6</f>
        <v>173446000000</v>
      </c>
      <c r="DO62" s="12"/>
      <c r="DP62" s="12"/>
      <c r="DQ62" s="56">
        <v>1.0518559999999999</v>
      </c>
      <c r="DR62" s="56" cm="1">
        <f t="array" aca="1" ref="DR62" ca="1">INDEX([1]Sheet1!$C$6:$CY$72,MATCH($A62,[1]Sheet1!$A$6:$A$72,0),MATCH(MID(CELL("filename",AZ61),FIND("]",CELL("filename",AZ61))+1,255) &amp; DR$1,[1]Sheet1!$C$1:$CY$1 &amp; [1]Sheet1!$C$3:$CY$3,0))</f>
        <v>14440000000</v>
      </c>
      <c r="DS62" s="56" cm="1">
        <f t="array" aca="1" ref="DS62" ca="1">INDEX([1]Sheet1!$C$6:$CY$72,MATCH($A62,[1]Sheet1!$A$6:$A$72,0),MATCH(MID(CELL("filename",BA61),FIND("]",CELL("filename",BA61))+1,255) &amp; DS$1,[1]Sheet1!$C$1:$CY$1 &amp; [1]Sheet1!$C$3:$CY$3,0))</f>
        <v>0.82209399999999999</v>
      </c>
      <c r="DT62" s="62" cm="1">
        <f t="array" aca="1" ref="DT62" ca="1">INDEX([5]DATA!$C$18:$T$51,MATCH($A62,[5]DATA!$B$18:$B$51,0),MATCH(MID(CELL("filename",BB29),FIND("]",CELL("filename",BB29))+1,255) &amp; DT$1,[5]DATA!$C$15:$T$15&amp;[5]DATA!$C$16:$T$16,0)) * 10^6</f>
        <v>30399000000</v>
      </c>
      <c r="DU62" s="56" cm="1">
        <f t="array" aca="1" ref="DU62" ca="1">INDEX([1]Sheet1!$C$6:$CY$72,MATCH($A62,[1]Sheet1!$A$6:$A$72,0),MATCH(MID(CELL("filename",BC61),FIND("]",CELL("filename",BC61))+1,255) &amp; DU$1,[1]Sheet1!$C$1:$CY$1 &amp; [1]Sheet1!$C$3:$CY$3,0))</f>
        <v>0.35</v>
      </c>
      <c r="DV62" s="59">
        <v>0.5</v>
      </c>
      <c r="DW62" s="60">
        <f>Euro_Area_Data!V59*10^9</f>
        <v>12785623412526.551</v>
      </c>
      <c r="DX62" s="59">
        <v>1</v>
      </c>
      <c r="DY62" s="59">
        <v>0.5</v>
      </c>
      <c r="DZ62" s="56" cm="1">
        <f t="array" aca="1" ref="DZ62" ca="1">INDEX([1]Sheet1!$C$6:$CY$72,MATCH($A62,[1]Sheet1!$A$6:$A$72,0),MATCH(MID(CELL("filename",BH61),FIND("]",CELL("filename",BH61))+1,255) &amp; DZ$1,[1]Sheet1!$C$1:$CY$1 &amp; [1]Sheet1!$C$3:$CY$3,0))</f>
        <v>1.69</v>
      </c>
      <c r="EA62" s="59">
        <v>2</v>
      </c>
      <c r="EB62" s="54">
        <f>(SUMPRODUCT(Euro_Area_Data!B59:U59,Euro_Area_Data!Y59:AR59)-Euro_Area_Data!I59*Euro_Area_Data!AF59)/(SUM(Euro_Area_Data!B59:U59)-Euro_Area_Data!I59)</f>
        <v>1.0731325760309562</v>
      </c>
      <c r="EC62" s="14">
        <f t="shared" si="27"/>
        <v>5.080717475051542</v>
      </c>
      <c r="ED62" s="54">
        <f>(SUMPRODUCT(Euro_Area_Data!B59:U59,Euro_Area_Data!AV59:BO59)-Euro_Area_Data!I59*Euro_Area_Data!BC59)/(SUM(Euro_Area_Data!B59:U59)-Euro_Area_Data!I59)</f>
        <v>1.1158108261897288</v>
      </c>
      <c r="EE62" s="17">
        <v>-5</v>
      </c>
      <c r="EF62" s="12"/>
      <c r="EG62" s="12"/>
      <c r="EH62" s="43">
        <v>0.75</v>
      </c>
      <c r="EI62" s="43">
        <v>0.05</v>
      </c>
      <c r="EJ62" s="43">
        <v>60</v>
      </c>
      <c r="EK62" s="54">
        <f t="shared" si="7"/>
        <v>6.1727810105777481</v>
      </c>
      <c r="EL62" s="12"/>
      <c r="EM62" s="12"/>
      <c r="EN62" s="54">
        <v>1.0881950052717599</v>
      </c>
    </row>
    <row r="63" spans="1:144" x14ac:dyDescent="0.3">
      <c r="A63" s="49">
        <v>2023</v>
      </c>
      <c r="B63" s="60">
        <v>247756179062.29169</v>
      </c>
      <c r="C63" s="12"/>
      <c r="D63" s="12"/>
      <c r="E63" s="12"/>
      <c r="F63" s="12"/>
      <c r="G63" s="12"/>
      <c r="H63" s="54">
        <v>-6.1634928776357623E-2</v>
      </c>
      <c r="I63" s="60">
        <v>4158626.2692307699</v>
      </c>
      <c r="J63" s="13">
        <v>4149181</v>
      </c>
      <c r="K63" s="31">
        <f t="shared" si="4"/>
        <v>4158626.2692307699</v>
      </c>
      <c r="L63" s="54">
        <v>71.683154238094815</v>
      </c>
      <c r="M63" s="12"/>
      <c r="N63" s="12"/>
      <c r="O63" s="54">
        <v>71.012524329750491</v>
      </c>
      <c r="P63" s="28" cm="1">
        <f t="array" aca="1" ref="P63" ca="1">INDEX([7]CSMDPART2023!$C$2:$BK$29, MATCH(MID(CELL("filename",A62),FIND("]",CELL("filename",A62))+1,255),[7]CSMDPART2023!A$2:A$29,0), MATCH(A63,[7]CSMDPART2023!C$1:BK$1,0))</f>
        <v>-2.1944130567698172E-3</v>
      </c>
      <c r="Q63" s="19">
        <f ca="1">Q64/(1+P64)</f>
        <v>73.106555297298371</v>
      </c>
      <c r="R63" s="54">
        <v>7.2</v>
      </c>
      <c r="S63" s="12"/>
      <c r="T63" s="12"/>
      <c r="U63" s="54">
        <v>6.9055090000000003</v>
      </c>
      <c r="V63" s="54">
        <v>6.9055090000000003</v>
      </c>
      <c r="W63" s="54"/>
      <c r="X63" s="54"/>
      <c r="Y63" s="54"/>
      <c r="Z63" s="54">
        <v>1544.75130133024</v>
      </c>
      <c r="AA63" s="12"/>
      <c r="AB63" s="12"/>
      <c r="AC63" s="54">
        <v>1559.0951730164149</v>
      </c>
      <c r="AD63" s="60">
        <v>801159714317.01599</v>
      </c>
      <c r="AE63" s="61" cm="1">
        <f t="array" aca="1" ref="AE63" ca="1">INDEX('[3]Sheet 1'!$B$12:$M$61,MATCH($A63,'[3]Sheet 1'!$A$12:$A$61,0),MATCH(MID(CELL("filename",A62),FIND("]",CELL("filename",A62))+1,255)&amp;AE$1,'[3]Sheet 1'!$B$9:$M$9&amp;'[3]Sheet 1'!$B$8:$M$8,0))*10^6</f>
        <v>1008845000000</v>
      </c>
      <c r="AF63" s="61" cm="1">
        <f t="array" aca="1" ref="AF63" ca="1">INDEX('[3]Sheet 1'!$B$12:$M$61,MATCH($A63,'[3]Sheet 1'!$A$12:$A$61,0),MATCH(MID(CELL("filename",B62),FIND("]",CELL("filename",B62))+1,255)&amp;AF$1,'[3]Sheet 1'!$B$9:$M$9&amp;'[3]Sheet 1'!$B$8:$M$8,0))*10^6</f>
        <v>174446000000</v>
      </c>
      <c r="AG63" s="19">
        <f t="shared" ca="1" si="20"/>
        <v>0.17291655308793719</v>
      </c>
      <c r="AH63" s="31">
        <f t="shared" ca="1" si="21"/>
        <v>138533776272.6149</v>
      </c>
      <c r="AI63" s="31">
        <f t="shared" ca="1" si="5"/>
        <v>9936624554.7202206</v>
      </c>
      <c r="AJ63" s="55">
        <v>10222000000</v>
      </c>
      <c r="AK63" s="31">
        <f t="shared" si="6"/>
        <v>9077860058.8390465</v>
      </c>
      <c r="AL63" s="19">
        <f t="shared" ca="1" si="16"/>
        <v>6.552813547055196E-2</v>
      </c>
      <c r="AM63" s="19">
        <f t="shared" ca="1" si="0"/>
        <v>5.9148516417121183E-2</v>
      </c>
      <c r="AN63" s="31">
        <f t="shared" ca="1" si="17"/>
        <v>662625938044.40112</v>
      </c>
      <c r="AO63" s="55">
        <v>52538000000</v>
      </c>
      <c r="AP63" s="31">
        <f t="shared" si="1"/>
        <v>46657465444.265877</v>
      </c>
      <c r="AQ63" s="55">
        <v>55555000000</v>
      </c>
      <c r="AR63" s="31">
        <f t="shared" si="2"/>
        <v>40258915089.74276</v>
      </c>
      <c r="AS63" s="19">
        <f t="shared" ca="1" si="18"/>
        <v>6.0756624180089217E-2</v>
      </c>
      <c r="AT63" s="19">
        <f t="shared" si="13"/>
        <v>18.832008800287117</v>
      </c>
      <c r="AU63" s="12"/>
      <c r="AV63" s="12"/>
      <c r="AW63" s="12"/>
      <c r="AX63" s="12"/>
      <c r="AY63" s="12"/>
      <c r="AZ63" s="12"/>
      <c r="BA63" s="12"/>
      <c r="BB63" s="60">
        <v>242249738071.827</v>
      </c>
      <c r="BC63" s="60">
        <v>272781999999.99902</v>
      </c>
      <c r="BD63" s="19">
        <f t="shared" si="28"/>
        <v>-2.2225241813566408</v>
      </c>
      <c r="BE63" s="12"/>
      <c r="BF63" s="12"/>
      <c r="BG63" s="12"/>
      <c r="BH63" s="12"/>
      <c r="BI63" s="12"/>
      <c r="BJ63" s="12"/>
      <c r="BK63" s="12"/>
      <c r="BL63" s="12"/>
      <c r="BM63" s="12"/>
      <c r="BN63" s="31">
        <f t="shared" ca="1" si="22"/>
        <v>-4942000000</v>
      </c>
      <c r="BO63" s="56" cm="1">
        <f t="array" aca="1" ref="BO63" ca="1">INDEX([1]Sheet1!$C$6:$CY$72,MATCH($A63,[1]Sheet1!$A$6:$A$72,0),MATCH(MID(CELL("filename",A62),FIND("]",CELL("filename",A62))+1,255) &amp; BO$1,[1]Sheet1!$C$1:$CY$1 &amp; [1]Sheet1!$C$3:$CY$3,0))</f>
        <v>-1.8117030000000001</v>
      </c>
      <c r="BP63" s="55" cm="1">
        <f t="array" aca="1" ref="BP63" ca="1">INDEX([1]Sheet1!$C$6:$CY$72,MATCH($A63,[1]Sheet1!$A$6:$A$72,0),MATCH(MID(CELL("filename",B62),FIND("]",CELL("filename",B62))+1,255) &amp; BP$1,[1]Sheet1!$C$1:$CY$1 &amp; [1]Sheet1!$C$3:$CY$3,0))</f>
        <v>144448000000</v>
      </c>
      <c r="BQ63" s="55" cm="1">
        <f t="array" aca="1" ref="BQ63" ca="1">INDEX([1]Sheet1!$C$6:$CY$72,MATCH($A63,[1]Sheet1!$A$6:$A$72,0),MATCH(MID(CELL("filename",C62),FIND("]",CELL("filename",C62))+1,255) &amp; BQ$1,[1]Sheet1!$C$1:$CY$1 &amp; [1]Sheet1!$C$3:$CY$3,0))</f>
        <v>43563000000</v>
      </c>
      <c r="BR63" s="62" cm="1">
        <f t="array" aca="1" ref="BR63" ca="1">INDEX([6]Annual!$C$5:$T$30,MATCH($A63,[6]Annual!$B$5:$B$30,0),MATCH(MID(CELL("filename",$F$2),FIND("]",CELL("filename",$F$2))+1,255) &amp; BR$1,[6]Annual!$C$3:$T$3 &amp; [6]Annual!$C$4:$T$4,0))</f>
        <v>35853000000</v>
      </c>
      <c r="BS63" s="62" cm="1">
        <f t="array" aca="1" ref="BS63" ca="1">INDEX([6]Annual!$C$5:$T$30,MATCH($A63,[6]Annual!$B$5:$B$30,0),MATCH(MID(CELL("filename",$F$2),FIND("]",CELL("filename",$F$2))+1,255) &amp; BS$1,[6]Annual!$C$3:$T$3 &amp; [6]Annual!$C$4:$T$4,0))</f>
        <v>6063000000</v>
      </c>
      <c r="BT63" s="62" cm="1">
        <f t="array" aca="1" ref="BT63" ca="1">INDEX([6]Annual!$C$5:$T$30,MATCH($A63,[6]Annual!$B$5:$B$30,0),MATCH(MID(CELL("filename",$F$2),FIND("]",CELL("filename",$F$2))+1,255) &amp; BT$1,[6]Annual!$C$3:$T$3 &amp; [6]Annual!$C$4:$T$4,0))</f>
        <v>1312000000</v>
      </c>
      <c r="BU63" s="63">
        <f t="shared" ca="1" si="29"/>
        <v>36130846650.319237</v>
      </c>
      <c r="BV63" s="63">
        <f t="shared" ca="1" si="30"/>
        <v>7432153349.6807632</v>
      </c>
      <c r="BW63" s="55" cm="1">
        <f t="array" aca="1" ref="BW63" ca="1">INDEX([1]Sheet1!$C$6:$CY$72,MATCH($A63,[1]Sheet1!$A$6:$A$72,0),MATCH(MID(CELL("filename",F62),FIND("]",CELL("filename",F62))+1,255) &amp; BW$1,[1]Sheet1!$C$1:$CY$1 &amp; [1]Sheet1!$C$3:$CY$3,0))</f>
        <v>37572000000</v>
      </c>
      <c r="BX63" s="55" cm="1">
        <f t="array" aca="1" ref="BX63" ca="1">INDEX([1]Sheet1!$C$6:$CY$72,MATCH($A63,[1]Sheet1!$A$6:$A$72,0),MATCH(MID(CELL("filename",G62),FIND("]",CELL("filename",G62))+1,255) &amp; BX$1,[1]Sheet1!$C$1:$CY$1 &amp; [1]Sheet1!$C$3:$CY$3,0))</f>
        <v>33987000000</v>
      </c>
      <c r="BY63" s="62" cm="1">
        <f t="array" aca="1" ref="BY63" ca="1">INDEX([4]DATA!$C$18:$N$51,MATCH($A63,[4]DATA!$B$18:$B$51,0),MATCH(MID(CELL("filename",F30),FIND("]",CELL("filename",F30))+1,255) &amp; BY$1,[4]DATA!$C$15:$N$15&amp;[4]DATA!$C$16:$N$16,0)) * 10^6</f>
        <v>12746000000</v>
      </c>
      <c r="BZ63" s="62" cm="1">
        <f t="array" aca="1" ref="BZ63" ca="1">INDEX([4]DATA!$C$18:$N$51,MATCH($A63,[4]DATA!$B$18:$B$51,0),MATCH(MID(CELL("filename",G30),FIND("]",CELL("filename",G30))+1,255) &amp; BZ$1,[4]DATA!$C$15:$N$15&amp;[4]DATA!$C$16:$N$16,0)) * 10^6</f>
        <v>21241000000</v>
      </c>
      <c r="CA63" s="63">
        <f t="shared" ca="1" si="23"/>
        <v>12746000000</v>
      </c>
      <c r="CB63" s="63">
        <f t="shared" ca="1" si="24"/>
        <v>21241000000</v>
      </c>
      <c r="CC63" s="55" cm="1">
        <f t="array" aca="1" ref="CC63" ca="1">INDEX([1]Sheet1!$C$6:$CY$72,MATCH($A63,[1]Sheet1!$A$6:$A$72,0),MATCH(MID(CELL("filename",J62),FIND("]",CELL("filename",J62))+1,255) &amp; CC$1,[1]Sheet1!$C$1:$CY$1 &amp; [1]Sheet1!$C$3:$CY$3,0))</f>
        <v>0</v>
      </c>
      <c r="CD63" s="31">
        <f t="shared" ca="1" si="25"/>
        <v>29326000000</v>
      </c>
      <c r="CE63" s="55" cm="1">
        <f t="array" aca="1" ref="CE63" ca="1">INDEX([1]Sheet1!$C$6:$CY$72,MATCH($A63,[1]Sheet1!$A$6:$A$72,0),MATCH(MID(CELL("filename",L62),FIND("]",CELL("filename",L62))+1,255) &amp; CE$1,[1]Sheet1!$C$1:$CY$1 &amp; [1]Sheet1!$C$3:$CY$3,0))</f>
        <v>152592000000</v>
      </c>
      <c r="CF63" s="31">
        <f t="shared" ca="1" si="15"/>
        <v>149390000000</v>
      </c>
      <c r="CG63" s="55" cm="1">
        <f t="array" aca="1" ref="CG63" ca="1">INDEX([1]Sheet1!$C$6:$CY$72,MATCH($A63,[1]Sheet1!$A$6:$A$72,0),MATCH(MID(CELL("filename",N62),FIND("]",CELL("filename",N62))+1,255) &amp; CG$1,[1]Sheet1!$C$1:$CY$1 &amp; [1]Sheet1!$C$3:$CY$3,0))</f>
        <v>70153000000</v>
      </c>
      <c r="CH63" s="55" cm="1">
        <f t="array" aca="1" ref="CH63" ca="1">INDEX([1]Sheet1!$C$6:$CY$72,MATCH($A63,[1]Sheet1!$A$6:$A$72,0),MATCH(MID(CELL("filename",O62),FIND("]",CELL("filename",O62))+1,255) &amp; CH$1,[1]Sheet1!$C$1:$CY$1 &amp; [1]Sheet1!$C$3:$CY$3,0))</f>
        <v>11189000000</v>
      </c>
      <c r="CI63" s="55" cm="1">
        <f t="array" aca="1" ref="CI63" ca="1">INDEX([1]Sheet1!$C$6:$CY$72,MATCH($A63,[1]Sheet1!$A$6:$A$72,0),MATCH(MID(CELL("filename",CI50),FIND("]",CELL("filename",CI50))+1,255) &amp; CI$1,[1]Sheet1!$C$1:$CY$1 &amp; [1]Sheet1!$C$3:$CY$3,0))</f>
        <v>2828000000</v>
      </c>
      <c r="CJ63" s="55" cm="1">
        <f t="array" aca="1" ref="CJ63" ca="1">INDEX([1]Sheet1!$C$6:$CY$72,MATCH($A63,[1]Sheet1!$A$6:$A$72,0),MATCH(MID(CELL("filename",R62),FIND("]",CELL("filename",R62))+1,255) &amp; CJ$1,[1]Sheet1!$C$1:$CY$1 &amp; [1]Sheet1!$C$3:$CY$3,0))</f>
        <v>49798000000</v>
      </c>
      <c r="CK63" s="55" cm="1">
        <f t="array" aca="1" ref="CK63" ca="1">INDEX([1]Sheet1!$C$6:$CY$72,MATCH($A63,[1]Sheet1!$A$6:$A$72,0),MATCH(MID(CELL("filename",S62),FIND("]",CELL("filename",S62))+1,255) &amp; CK$1,[1]Sheet1!$C$1:$CY$1 &amp; [1]Sheet1!$C$3:$CY$3,0))</f>
        <v>3202000000</v>
      </c>
      <c r="CL63" s="31">
        <f t="shared" ca="1" si="19"/>
        <v>15422000000</v>
      </c>
      <c r="CM63" s="87" cm="1">
        <f t="array" aca="1" ref="CM63" ca="1">INDEX(Semi_Elasticities!$E$117:$P$122,MATCH(MID(CELL("filename",AT63),FIND("]",CELL("filename",AT63))+1,255),Semi_Elasticities!$D$117:$D$122,0),MATCH(CM$1,Semi_Elasticities!$E$115:$P$115,0))</f>
        <v>13.36647564621552</v>
      </c>
      <c r="CN63" s="87" cm="1">
        <f t="array" aca="1" ref="CN63" ca="1">INDEX(Semi_Elasticities!$E$117:$P$122,MATCH(MID(CELL("filename",AU63),FIND("]",CELL("filename",AU63))+1,255),Semi_Elasticities!$D$117:$D$122,0),MATCH(CN$1,Semi_Elasticities!$E$115:$P$115,0))</f>
        <v>2.7871851071402882</v>
      </c>
      <c r="CO63" s="87" cm="1">
        <f t="array" aca="1" ref="CO63" ca="1">INDEX(Semi_Elasticities!$E$117:$P$122,MATCH(MID(CELL("filename",AV63),FIND("]",CELL("filename",AV63))+1,255),Semi_Elasticities!$D$117:$D$122,0),MATCH(CO$1,Semi_Elasticities!$E$115:$P$115,0))</f>
        <v>13.773636090357918</v>
      </c>
      <c r="CP63" s="87" cm="1">
        <f t="array" aca="1" ref="CP63" ca="1">INDEX(Semi_Elasticities!$E$117:$P$122,MATCH(MID(CELL("filename",AW63),FIND("]",CELL("filename",AW63))+1,255),Semi_Elasticities!$D$117:$D$122,0),MATCH(CP$1,Semi_Elasticities!$E$115:$P$115,0))</f>
        <v>4.6486191740288518</v>
      </c>
      <c r="CQ63" s="87" cm="1">
        <f t="array" aca="1" ref="CQ63" ca="1">INDEX(Semi_Elasticities!$E$117:$P$122,MATCH(MID(CELL("filename",AX63),FIND("]",CELL("filename",AX63))+1,255),Semi_Elasticities!$D$117:$D$122,0),MATCH(CQ$1,Semi_Elasticities!$E$115:$P$115,0))</f>
        <v>7.7468476287107215</v>
      </c>
      <c r="CR63" s="87" cm="1">
        <f t="array" aca="1" ref="CR63" ca="1">INDEX(Semi_Elasticities!$E$117:$P$122,MATCH(MID(CELL("filename",AY63),FIND("]",CELL("filename",AY63))+1,255),Semi_Elasticities!$D$117:$D$122,0),MATCH(CR$1,Semi_Elasticities!$E$115:$P$115,0))</f>
        <v>0</v>
      </c>
      <c r="CS63" s="87" cm="1">
        <f t="array" aca="1" ref="CS63" ca="1">INDEX(Semi_Elasticities!$E$117:$P$122,MATCH(MID(CELL("filename",AZ63),FIND("]",CELL("filename",AZ63))+1,255),Semi_Elasticities!$D$117:$D$122,0),MATCH(CS$1,Semi_Elasticities!$E$115:$P$115,0))</f>
        <v>10.51086068386598</v>
      </c>
      <c r="CT63" s="87" cm="1">
        <f t="array" aca="1" ref="CT63" ca="1">INDEX(Semi_Elasticities!$E$117:$P$122,MATCH(MID(CELL("filename",BA63),FIND("]",CELL("filename",BA63))+1,255),Semi_Elasticities!$D$117:$D$122,0),MATCH(CT$1,Semi_Elasticities!$E$115:$P$115,0))</f>
        <v>25.023751738808972</v>
      </c>
      <c r="CU63" s="87" cm="1">
        <f t="array" aca="1" ref="CU63" ca="1">INDEX(Semi_Elasticities!$E$117:$P$122,MATCH(MID(CELL("filename",BB63),FIND("]",CELL("filename",BB63))+1,255),Semi_Elasticities!$D$117:$D$122,0),MATCH(CU$1,Semi_Elasticities!$E$115:$P$115,0))</f>
        <v>3.9911444728740539</v>
      </c>
      <c r="CV63" s="87" cm="1">
        <f t="array" aca="1" ref="CV63" ca="1">INDEX(Semi_Elasticities!$E$117:$P$122,MATCH(MID(CELL("filename",BC63),FIND("]",CELL("filename",BC63))+1,255),Semi_Elasticities!$D$117:$D$122,0),MATCH(CV$1,Semi_Elasticities!$E$115:$P$115,0))</f>
        <v>1.0087547206441887</v>
      </c>
      <c r="CW63" s="87" cm="1">
        <f t="array" aca="1" ref="CW63" ca="1">INDEX(Semi_Elasticities!$E$117:$P$122,MATCH(MID(CELL("filename",BD63),FIND("]",CELL("filename",BD63))+1,255),Semi_Elasticities!$D$117:$D$122,0),MATCH(CW$1,Semi_Elasticities!$E$115:$P$115,0))</f>
        <v>17.827101211504285</v>
      </c>
      <c r="CX63" s="87" cm="1">
        <f t="array" aca="1" ref="CX63" ca="1">INDEX(Semi_Elasticities!$E$117:$P$122,MATCH(MID(CELL("filename",BE63),FIND("]",CELL("filename",BE63))+1,255),Semi_Elasticities!$D$117:$D$122,0),MATCH(CX$1,Semi_Elasticities!$E$115:$P$115,0))</f>
        <v>5.5010662311791645</v>
      </c>
      <c r="CY63" s="87" cm="1">
        <f t="array" aca="1" ref="CY63" ca="1">INDEX(Semi_Elasticities!$E$86:$P$91,MATCH(MID(CELL("filename",BF63),FIND("]",CELL("filename",BF63))+1,255),Semi_Elasticities!$D$86:$D$91,0),MATCH(CY$1,Semi_Elasticities!$E$65:$P$65,0))</f>
        <v>5.4512988506378215E-2</v>
      </c>
      <c r="CZ63" s="87" cm="1">
        <f t="array" aca="1" ref="CZ63" ca="1">INDEX(Semi_Elasticities!$E$86:$P$91,MATCH(MID(CELL("filename",BG63),FIND("]",CELL("filename",BG63))+1,255),Semi_Elasticities!$D$86:$D$91,0),MATCH(CZ$1,Semi_Elasticities!$E$65:$P$65,0))</f>
        <v>2.8170196931615446E-2</v>
      </c>
      <c r="DA63" s="87" cm="1">
        <f t="array" aca="1" ref="DA63" ca="1">INDEX(Semi_Elasticities!$E$86:$P$91,MATCH(MID(CELL("filename",BH63),FIND("]",CELL("filename",BH63))+1,255),Semi_Elasticities!$D$86:$D$91,0),MATCH(DA$1,Semi_Elasticities!$E$65:$P$65,0))</f>
        <v>0</v>
      </c>
      <c r="DB63" s="87" cm="1">
        <f t="array" aca="1" ref="DB63" ca="1">INDEX(Semi_Elasticities!$E$86:$P$91,MATCH(MID(CELL("filename",BI63),FIND("]",CELL("filename",BI63))+1,255),Semi_Elasticities!$D$86:$D$91,0),MATCH(DB$1,Semi_Elasticities!$E$65:$P$65,0))</f>
        <v>-1.0787970408599449E-2</v>
      </c>
      <c r="DC63" s="87" cm="1">
        <f t="array" aca="1" ref="DC63" ca="1">INDEX(Semi_Elasticities!$E$86:$P$91,MATCH(MID(CELL("filename",BJ63),FIND("]",CELL("filename",BJ63))+1,255),Semi_Elasticities!$D$86:$D$91,0),MATCH(DC$1,Semi_Elasticities!$E$65:$P$65,0))</f>
        <v>-1.797797579233178E-2</v>
      </c>
      <c r="DD63" s="87" cm="1">
        <f t="array" aca="1" ref="DD63" ca="1">INDEX(Semi_Elasticities!$E$86:$P$91,MATCH(MID(CELL("filename",BK63),FIND("]",CELL("filename",BK63))+1,255),Semi_Elasticities!$D$86:$D$91,0),MATCH(DD$1,Semi_Elasticities!$E$65:$P$65,0))</f>
        <v>0</v>
      </c>
      <c r="DE63" s="87" cm="1">
        <f t="array" aca="1" ref="DE63" ca="1">INDEX(Semi_Elasticities!$E$86:$P$91,MATCH(MID(CELL("filename",BL63),FIND("]",CELL("filename",BL63))+1,255),Semi_Elasticities!$D$86:$D$91,0),MATCH(DE$1,Semi_Elasticities!$E$65:$P$65,0))</f>
        <v>-0.10791723923706242</v>
      </c>
      <c r="DF63" s="87" cm="1">
        <f t="array" aca="1" ref="DF63" ca="1">INDEX(Semi_Elasticities!$E$86:$P$91,MATCH(MID(CELL("filename",BM63),FIND("]",CELL("filename",BM63))+1,255),Semi_Elasticities!$D$86:$D$91,0),MATCH(DF$1,Semi_Elasticities!$E$65:$P$65,0))</f>
        <v>-0.31219199656289476</v>
      </c>
      <c r="DG63" s="87" cm="1">
        <f t="array" aca="1" ref="DG63" ca="1">INDEX(Semi_Elasticities!$E$86:$P$91,MATCH(MID(CELL("filename",BN63),FIND("]",CELL("filename",BN63))+1,255),Semi_Elasticities!$D$86:$D$91,0),MATCH(DG$1,Semi_Elasticities!$E$65:$P$65,0))</f>
        <v>-4.9792827812669853E-2</v>
      </c>
      <c r="DH63" s="87" cm="1">
        <f t="array" aca="1" ref="DH63" ca="1">INDEX(Semi_Elasticities!$E$86:$P$91,MATCH(MID(CELL("filename",BO63),FIND("]",CELL("filename",BO63))+1,255),Semi_Elasticities!$D$86:$D$91,0),MATCH(DH$1,Semi_Elasticities!$E$65:$P$65,0))</f>
        <v>-1.2585049339014243E-2</v>
      </c>
      <c r="DI63" s="87" cm="1">
        <f t="array" aca="1" ref="DI63" ca="1">INDEX(Semi_Elasticities!$E$86:$P$91,MATCH(MID(CELL("filename",BP63),FIND("]",CELL("filename",BP63))+1,255),Semi_Elasticities!$D$86:$D$91,0),MATCH(DI$1,Semi_Elasticities!$E$65:$P$65,0))</f>
        <v>-0.19279977589423397</v>
      </c>
      <c r="DJ63" s="87" cm="1">
        <f t="array" aca="1" ref="DJ63" ca="1">INDEX(Semi_Elasticities!$E$86:$P$91,MATCH(MID(CELL("filename",BQ63),FIND("]",CELL("filename",BQ63))+1,255),Semi_Elasticities!$D$86:$D$91,0),MATCH(DJ$1,Semi_Elasticities!$E$65:$P$65,0))</f>
        <v>-6.8630350391187284E-2</v>
      </c>
      <c r="DK63" s="31">
        <f t="shared" ca="1" si="26"/>
        <v>211538894833.99924</v>
      </c>
      <c r="DL63" s="56" cm="1">
        <f t="array" aca="1" ref="DL63" ca="1">INDEX([1]Sheet1!$C$6:$CY$72,MATCH($A63,[1]Sheet1!$A$6:$A$72,0),MATCH(MID(CELL("filename",AT62),FIND("]",CELL("filename",AT62))+1,255) &amp; DL$1,[1]Sheet1!$C$1:$CY$1 &amp; [1]Sheet1!$C$3:$CY$3,0))</f>
        <v>77.548699999999997</v>
      </c>
      <c r="DM63" s="62" cm="1">
        <f t="array" aca="1" ref="DM63" ca="1">INDEX([5]DATA!$C$18:$T$51,MATCH($A63,[5]DATA!$B$18:$B$51,0),MATCH(MID(CELL("filename",AU30),FIND("]",CELL("filename",AU30))+1,255) &amp; DM$1,[5]DATA!$C$15:$T$15&amp;[5]DATA!$C$16:$T$16,0)) * 10^6</f>
        <v>27343000000</v>
      </c>
      <c r="DN63" s="62" cm="1">
        <f t="array" aca="1" ref="DN63" ca="1">INDEX([5]DATA!$C$18:$T$51,MATCH($A63,[5]DATA!$B$18:$B$51,0),MATCH(MID(CELL("filename",AV30),FIND("]",CELL("filename",AV30))+1,255) &amp; DN$1,[5]DATA!$C$15:$T$15&amp;[5]DATA!$C$16:$T$16,0)) * 10^6</f>
        <v>184196000000</v>
      </c>
      <c r="DO63" s="12"/>
      <c r="DP63" s="12"/>
      <c r="DQ63" s="56">
        <v>1.0811440000000001</v>
      </c>
      <c r="DR63" s="56" cm="1">
        <f t="array" aca="1" ref="DR63" ca="1">INDEX([1]Sheet1!$C$6:$CY$72,MATCH($A63,[1]Sheet1!$A$6:$A$72,0),MATCH(MID(CELL("filename",AZ62),FIND("]",CELL("filename",AZ62))+1,255) &amp; DR$1,[1]Sheet1!$C$1:$CY$1 &amp; [1]Sheet1!$C$3:$CY$3,0))</f>
        <v>6380000000</v>
      </c>
      <c r="DS63" s="56" cm="1">
        <f t="array" aca="1" ref="DS63" ca="1">INDEX([1]Sheet1!$C$6:$CY$72,MATCH($A63,[1]Sheet1!$A$6:$A$72,0),MATCH(MID(CELL("filename",BA62),FIND("]",CELL("filename",BA62))+1,255) &amp; DS$1,[1]Sheet1!$C$1:$CY$1 &amp; [1]Sheet1!$C$3:$CY$3,0))</f>
        <v>1.625257</v>
      </c>
      <c r="DT63" s="62" cm="1">
        <f t="array" aca="1" ref="DT63" ca="1">INDEX([5]DATA!$C$18:$T$51,MATCH($A63,[5]DATA!$B$18:$B$51,0),MATCH(MID(CELL("filename",BB30),FIND("]",CELL("filename",BB30))+1,255) &amp; DT$1,[5]DATA!$C$15:$T$15&amp;[5]DATA!$C$16:$T$16,0)) * 10^6</f>
        <v>33164000000</v>
      </c>
      <c r="DU63" s="56" cm="1">
        <f t="array" aca="1" ref="DU63" ca="1">INDEX([1]Sheet1!$C$6:$CY$72,MATCH($A63,[1]Sheet1!$A$6:$A$72,0),MATCH(MID(CELL("filename",BC62),FIND("]",CELL("filename",BC62))+1,255) &amp; DU$1,[1]Sheet1!$C$1:$CY$1 &amp; [1]Sheet1!$C$3:$CY$3,0))</f>
        <v>3.43</v>
      </c>
      <c r="DV63" s="59">
        <v>0.5</v>
      </c>
      <c r="DW63" s="60">
        <f>Euro_Area_Data!V60*10^9</f>
        <v>12838808089697.604</v>
      </c>
      <c r="DX63" s="59">
        <v>1</v>
      </c>
      <c r="DY63" s="59">
        <v>0.5</v>
      </c>
      <c r="DZ63" s="56" cm="1">
        <f t="array" aca="1" ref="DZ63" ca="1">INDEX([1]Sheet1!$C$6:$CY$72,MATCH($A63,[1]Sheet1!$A$6:$A$72,0),MATCH(MID(CELL("filename",BH62),FIND("]",CELL("filename",BH62))+1,255) &amp; DZ$1,[1]Sheet1!$C$1:$CY$1 &amp; [1]Sheet1!$C$3:$CY$3,0))</f>
        <v>3.04</v>
      </c>
      <c r="EA63" s="59">
        <v>2</v>
      </c>
      <c r="EB63" s="54">
        <f>(SUMPRODUCT(Euro_Area_Data!B60:U60,Euro_Area_Data!Y60:AR60)-Euro_Area_Data!I60*Euro_Area_Data!AF60)/(SUM(Euro_Area_Data!B60:U60)-Euro_Area_Data!I60)</f>
        <v>1.1374448226289271</v>
      </c>
      <c r="EC63" s="14">
        <f t="shared" si="27"/>
        <v>5.9929451434447616</v>
      </c>
      <c r="ED63" s="54">
        <f>(SUMPRODUCT(Euro_Area_Data!B60:U60,Euro_Area_Data!AV60:BO60)-Euro_Area_Data!I60*Euro_Area_Data!BC60)/(SUM(Euro_Area_Data!B60:U60)-Euro_Area_Data!I60)</f>
        <v>0.17350416995795712</v>
      </c>
      <c r="EE63" s="17">
        <v>-5</v>
      </c>
      <c r="EF63" s="12"/>
      <c r="EG63" s="12"/>
      <c r="EH63" s="43">
        <v>0.75</v>
      </c>
      <c r="EI63" s="43">
        <v>0.05</v>
      </c>
      <c r="EJ63" s="43">
        <v>60</v>
      </c>
      <c r="EK63" s="54">
        <f t="shared" si="7"/>
        <v>3.4774373866262809</v>
      </c>
      <c r="EL63" s="12"/>
      <c r="EM63" s="12"/>
      <c r="EN63" s="54">
        <v>1.1260363052244799</v>
      </c>
    </row>
    <row r="64" spans="1:144" x14ac:dyDescent="0.3">
      <c r="A64" s="49">
        <v>2024</v>
      </c>
      <c r="B64" s="60">
        <v>249241250509.74979</v>
      </c>
      <c r="C64" s="12"/>
      <c r="D64" s="12"/>
      <c r="E64" s="12"/>
      <c r="F64" s="12"/>
      <c r="G64" s="12"/>
      <c r="H64" s="54">
        <v>-7.1786595656271115E-2</v>
      </c>
      <c r="I64" s="60">
        <v>4183458.9560000002</v>
      </c>
      <c r="J64" s="13">
        <v>4170087</v>
      </c>
      <c r="K64" s="31">
        <f t="shared" si="4"/>
        <v>4183458.9560000002</v>
      </c>
      <c r="L64" s="54">
        <v>71.776233237219813</v>
      </c>
      <c r="M64" s="12"/>
      <c r="N64" s="12"/>
      <c r="O64" s="54">
        <v>71.488629954857259</v>
      </c>
      <c r="P64" s="28" cm="1">
        <f t="array" aca="1" ref="P64" ca="1">INDEX([7]CSMDPART2023!$C$2:$BK$29, MATCH(MID(CELL("filename",A63),FIND("]",CELL("filename",A63))+1,255),[7]CSMDPART2023!A$2:A$29,0), MATCH(A64,[7]CSMDPART2023!C$1:BK$1,0))</f>
        <v>-1.5892305339165747E-3</v>
      </c>
      <c r="Q64" s="19">
        <f t="shared" ref="Q64:Q67" ca="1" si="32">Q65/(1+P65)</f>
        <v>72.990372127390444</v>
      </c>
      <c r="R64" s="54">
        <v>8.4</v>
      </c>
      <c r="S64" s="12"/>
      <c r="T64" s="12"/>
      <c r="U64" s="54">
        <v>7.07585</v>
      </c>
      <c r="V64" s="54">
        <v>7.07585</v>
      </c>
      <c r="W64" s="54"/>
      <c r="X64" s="54"/>
      <c r="Y64" s="54"/>
      <c r="Z64" s="54">
        <v>1557.20778040356</v>
      </c>
      <c r="AA64" s="12"/>
      <c r="AB64" s="12"/>
      <c r="AC64" s="54">
        <v>1555.6437087429949</v>
      </c>
      <c r="AD64" s="60">
        <v>803896101586.93604</v>
      </c>
      <c r="AE64" s="53"/>
      <c r="AF64" s="61"/>
      <c r="AG64" s="19"/>
      <c r="AH64" s="33">
        <f ca="1">(1-AM64)*AH63+0*AI64+0.2*(1-AM64)^2*AI63+0.2*(1-AM64)^3*AI62+0.15*(1-AM64)^3*AI61+0.1*(1-AM64)^4*AI60+0.075*(1-AM64)^5*AI59 + 0.075*(1-AM64)^6*AI58 + 0.05*(1-AM64)^7*AI57 + 0.05*(1-AM64)^8*AI56 + 0.05*(1-AM64)^9*AI55 + 0.05*(1-AM64)^10*AI54</f>
        <v>138201456657.05496</v>
      </c>
      <c r="AI64" s="31">
        <f t="shared" ca="1" si="5"/>
        <v>10633689356.382818</v>
      </c>
      <c r="AJ64" s="55">
        <v>10248000000</v>
      </c>
      <c r="AK64" s="31">
        <f t="shared" si="6"/>
        <v>8977184984.2829819</v>
      </c>
      <c r="AL64" s="19"/>
      <c r="AM64" s="19">
        <f t="shared" ca="1" si="0"/>
        <v>5.9148516417121183E-2</v>
      </c>
      <c r="AN64" s="33">
        <f ca="1">AN63+AP64-AR63</f>
        <v>663782260238.70703</v>
      </c>
      <c r="AO64" s="55">
        <v>47278000000</v>
      </c>
      <c r="AP64" s="31">
        <f t="shared" si="1"/>
        <v>41415237284.048676</v>
      </c>
      <c r="AQ64" s="55">
        <v>56280050000</v>
      </c>
      <c r="AR64" s="31">
        <f t="shared" si="2"/>
        <v>40323792745.488235</v>
      </c>
      <c r="AS64" s="19">
        <f t="shared" ca="1" si="18"/>
        <v>6.0748524269068495E-2</v>
      </c>
      <c r="AT64" s="19">
        <f t="shared" si="13"/>
        <v>16.616526036258435</v>
      </c>
      <c r="AU64" s="12"/>
      <c r="AV64" s="12"/>
      <c r="AW64" s="12"/>
      <c r="AX64" s="12"/>
      <c r="AY64" s="12"/>
      <c r="AZ64" s="12"/>
      <c r="BA64" s="12"/>
      <c r="BB64" s="60">
        <v>241924973797.754</v>
      </c>
      <c r="BC64" s="60">
        <v>276172000000</v>
      </c>
      <c r="BD64" s="19">
        <f t="shared" si="28"/>
        <v>-2.935419677534314</v>
      </c>
      <c r="BE64" s="12"/>
      <c r="BF64" s="12"/>
      <c r="BG64" s="12"/>
      <c r="BH64" s="12"/>
      <c r="BI64" s="12"/>
      <c r="BJ64" s="12"/>
      <c r="BK64" s="12"/>
      <c r="BL64" s="12"/>
      <c r="BM64" s="12"/>
      <c r="BN64" s="31">
        <f t="shared" ca="1" si="22"/>
        <v>-7817000000</v>
      </c>
      <c r="BO64" s="56" cm="1">
        <f t="array" aca="1" ref="BO64" ca="1">INDEX([1]Sheet1!$C$6:$CY$72,MATCH($A64,[1]Sheet1!$A$6:$A$72,0),MATCH(MID(CELL("filename",A63),FIND("]",CELL("filename",A63))+1,255) &amp; BO$1,[1]Sheet1!$C$1:$CY$1 &amp; [1]Sheet1!$C$3:$CY$3,0))</f>
        <v>-2.8304830000000001</v>
      </c>
      <c r="BP64" s="55" cm="1">
        <f t="array" aca="1" ref="BP64" ca="1">INDEX([1]Sheet1!$C$6:$CY$72,MATCH($A64,[1]Sheet1!$A$6:$A$72,0),MATCH(MID(CELL("filename",B63),FIND("]",CELL("filename",B63))+1,255) &amp; BP$1,[1]Sheet1!$C$1:$CY$1 &amp; [1]Sheet1!$C$3:$CY$3,0))</f>
        <v>147025000000</v>
      </c>
      <c r="BQ64" s="55" cm="1">
        <f t="array" aca="1" ref="BQ64" ca="1">INDEX([1]Sheet1!$C$6:$CY$72,MATCH($A64,[1]Sheet1!$A$6:$A$72,0),MATCH(MID(CELL("filename",C63),FIND("]",CELL("filename",C63))+1,255) &amp; BQ$1,[1]Sheet1!$C$1:$CY$1 &amp; [1]Sheet1!$C$3:$CY$3,0))</f>
        <v>44324000000</v>
      </c>
      <c r="BR64" s="62" cm="1">
        <f t="array" aca="1" ref="BR64" ca="1">INDEX([6]Annual!$C$5:$T$30,MATCH($A64,[6]Annual!$B$5:$B$30,0),MATCH(MID(CELL("filename",$F$2),FIND("]",CELL("filename",$F$2))+1,255) &amp; BR$1,[6]Annual!$C$3:$T$3 &amp; [6]Annual!$C$4:$T$4,0))</f>
        <v>37086000000</v>
      </c>
      <c r="BS64" s="62" cm="1">
        <f t="array" aca="1" ref="BS64" ca="1">INDEX([6]Annual!$C$5:$T$30,MATCH($A64,[6]Annual!$B$5:$B$30,0),MATCH(MID(CELL("filename",$F$2),FIND("]",CELL("filename",$F$2))+1,255) &amp; BS$1,[6]Annual!$C$3:$T$3 &amp; [6]Annual!$C$4:$T$4,0))</f>
        <v>5432000000</v>
      </c>
      <c r="BT64" s="62" cm="1">
        <f t="array" aca="1" ref="BT64" ca="1">INDEX([6]Annual!$C$5:$T$30,MATCH($A64,[6]Annual!$B$5:$B$30,0),MATCH(MID(CELL("filename",$F$2),FIND("]",CELL("filename",$F$2))+1,255) &amp; BT$1,[6]Annual!$C$3:$T$3 &amp; [6]Annual!$C$4:$T$4,0))</f>
        <v>1551000000</v>
      </c>
      <c r="BU64" s="63">
        <f t="shared" ca="1" si="29"/>
        <v>37300593705.325737</v>
      </c>
      <c r="BV64" s="63">
        <f t="shared" ca="1" si="30"/>
        <v>7023406294.674263</v>
      </c>
      <c r="BW64" s="55" cm="1">
        <f t="array" aca="1" ref="BW64" ca="1">INDEX([1]Sheet1!$C$6:$CY$72,MATCH($A64,[1]Sheet1!$A$6:$A$72,0),MATCH(MID(CELL("filename",F63),FIND("]",CELL("filename",F63))+1,255) &amp; BW$1,[1]Sheet1!$C$1:$CY$1 &amp; [1]Sheet1!$C$3:$CY$3,0))</f>
        <v>38437000000</v>
      </c>
      <c r="BX64" s="55" cm="1">
        <f t="array" aca="1" ref="BX64" ca="1">INDEX([1]Sheet1!$C$6:$CY$72,MATCH($A64,[1]Sheet1!$A$6:$A$72,0),MATCH(MID(CELL("filename",G63),FIND("]",CELL("filename",G63))+1,255) &amp; BX$1,[1]Sheet1!$C$1:$CY$1 &amp; [1]Sheet1!$C$3:$CY$3,0))</f>
        <v>32671000000</v>
      </c>
      <c r="BY64" s="62" cm="1">
        <f t="array" aca="1" ref="BY64" ca="1">INDEX([4]DATA!$C$18:$N$51,MATCH($A64,[4]DATA!$B$18:$B$51,0),MATCH(MID(CELL("filename",F31),FIND("]",CELL("filename",F31))+1,255) &amp; BY$1,[4]DATA!$C$15:$N$15&amp;[4]DATA!$C$16:$N$16,0)) * 10^6</f>
        <v>12077000000</v>
      </c>
      <c r="BZ64" s="62" cm="1">
        <f t="array" aca="1" ref="BZ64" ca="1">INDEX([4]DATA!$C$18:$N$51,MATCH($A64,[4]DATA!$B$18:$B$51,0),MATCH(MID(CELL("filename",G31),FIND("]",CELL("filename",G31))+1,255) &amp; BZ$1,[4]DATA!$C$15:$N$15&amp;[4]DATA!$C$16:$N$16,0)) * 10^6</f>
        <v>20594000000</v>
      </c>
      <c r="CA64" s="63">
        <f t="shared" ca="1" si="23"/>
        <v>12077000000</v>
      </c>
      <c r="CB64" s="63">
        <f t="shared" ca="1" si="24"/>
        <v>20594000000</v>
      </c>
      <c r="CC64" s="55" cm="1">
        <f t="array" aca="1" ref="CC64" ca="1">INDEX([1]Sheet1!$C$6:$CY$72,MATCH($A64,[1]Sheet1!$A$6:$A$72,0),MATCH(MID(CELL("filename",J63),FIND("]",CELL("filename",J63))+1,255) &amp; CC$1,[1]Sheet1!$C$1:$CY$1 &amp; [1]Sheet1!$C$3:$CY$3,0))</f>
        <v>0</v>
      </c>
      <c r="CD64" s="31">
        <f t="shared" ca="1" si="25"/>
        <v>31593000000</v>
      </c>
      <c r="CE64" s="55" cm="1">
        <f t="array" aca="1" ref="CE64" ca="1">INDEX([1]Sheet1!$C$6:$CY$72,MATCH($A64,[1]Sheet1!$A$6:$A$72,0),MATCH(MID(CELL("filename",L63),FIND("]",CELL("filename",L63))+1,255) &amp; CE$1,[1]Sheet1!$C$1:$CY$1 &amp; [1]Sheet1!$C$3:$CY$3,0))</f>
        <v>159184000000</v>
      </c>
      <c r="CF64" s="31">
        <f t="shared" ca="1" si="15"/>
        <v>154842000000</v>
      </c>
      <c r="CG64" s="55" cm="1">
        <f t="array" aca="1" ref="CG64" ca="1">INDEX([1]Sheet1!$C$6:$CY$72,MATCH($A64,[1]Sheet1!$A$6:$A$72,0),MATCH(MID(CELL("filename",N63),FIND("]",CELL("filename",N63))+1,255) &amp; CG$1,[1]Sheet1!$C$1:$CY$1 &amp; [1]Sheet1!$C$3:$CY$3,0))</f>
        <v>71872000000</v>
      </c>
      <c r="CH64" s="55" cm="1">
        <f t="array" aca="1" ref="CH64" ca="1">INDEX([1]Sheet1!$C$6:$CY$72,MATCH($A64,[1]Sheet1!$A$6:$A$72,0),MATCH(MID(CELL("filename",O63),FIND("]",CELL("filename",O63))+1,255) &amp; CH$1,[1]Sheet1!$C$1:$CY$1 &amp; [1]Sheet1!$C$3:$CY$3,0))</f>
        <v>12139000000</v>
      </c>
      <c r="CI64" s="55" cm="1">
        <f t="array" aca="1" ref="CI64" ca="1">INDEX([1]Sheet1!$C$6:$CY$72,MATCH($A64,[1]Sheet1!$A$6:$A$72,0),MATCH(MID(CELL("filename",CI51),FIND("]",CELL("filename",CI51))+1,255) &amp; CI$1,[1]Sheet1!$C$1:$CY$1 &amp; [1]Sheet1!$C$3:$CY$3,0))</f>
        <v>3237000000</v>
      </c>
      <c r="CJ64" s="55" cm="1">
        <f t="array" aca="1" ref="CJ64" ca="1">INDEX([1]Sheet1!$C$6:$CY$72,MATCH($A64,[1]Sheet1!$A$6:$A$72,0),MATCH(MID(CELL("filename",R63),FIND("]",CELL("filename",R63))+1,255) &amp; CJ$1,[1]Sheet1!$C$1:$CY$1 &amp; [1]Sheet1!$C$3:$CY$3,0))</f>
        <v>52177000000</v>
      </c>
      <c r="CK64" s="55" cm="1">
        <f t="array" aca="1" ref="CK64" ca="1">INDEX([1]Sheet1!$C$6:$CY$72,MATCH($A64,[1]Sheet1!$A$6:$A$72,0),MATCH(MID(CELL("filename",S63),FIND("]",CELL("filename",S63))+1,255) &amp; CK$1,[1]Sheet1!$C$1:$CY$1 &amp; [1]Sheet1!$C$3:$CY$3,0))</f>
        <v>4342000000</v>
      </c>
      <c r="CL64" s="31">
        <f t="shared" ca="1" si="19"/>
        <v>15417000000</v>
      </c>
      <c r="CM64" s="91">
        <f ca="1">BU64/$BC64*100-CY64*$BD64</f>
        <v>13.666309399496855</v>
      </c>
      <c r="CN64" s="91">
        <f ca="1">BV64/$BC64*100-CZ64*$BD64</f>
        <v>2.6258189283786342</v>
      </c>
      <c r="CO64" s="91">
        <f ca="1">BW64/$BC64*100-DA64*$BD64</f>
        <v>13.917775878800168</v>
      </c>
      <c r="CP64" s="91">
        <f ca="1">CA64/$BC64*100-DB64*$BD64</f>
        <v>4.3413322145165658</v>
      </c>
      <c r="CQ64" s="91">
        <f ca="1">CB64/$BC64*100-DC64*$BD64</f>
        <v>7.4041742160077328</v>
      </c>
      <c r="CR64" s="91">
        <f ca="1">CC64/$BC64*100-DD64*$BD64</f>
        <v>0</v>
      </c>
      <c r="CS64" s="91">
        <f ca="1">CD64/$BC64*100-DE64*$BD64</f>
        <v>11.122827710453183</v>
      </c>
      <c r="CT64" s="91">
        <f ca="1">CG64/$BC64*100-DF64*$BD64</f>
        <v>25.107947099829573</v>
      </c>
      <c r="CU64" s="91">
        <f ca="1">CH64/$BC64*100-DG64*$BD64</f>
        <v>4.2492863662480191</v>
      </c>
      <c r="CV64" s="91">
        <f t="shared" ref="CV64:CW64" ca="1" si="33">CI64/$BC64*100-DH64*$BD64</f>
        <v>1.1351532490641394</v>
      </c>
      <c r="CW64" s="91">
        <f t="shared" ca="1" si="33"/>
        <v>18.326988030098448</v>
      </c>
      <c r="CX64" s="91">
        <f ca="1">CL64/$BC64*100-DJ64*$BD64</f>
        <v>5.3809318030520856</v>
      </c>
      <c r="CY64" s="88">
        <f ca="1">CY63</f>
        <v>5.4512988506378215E-2</v>
      </c>
      <c r="CZ64" s="88">
        <f t="shared" ref="CZ64:DJ79" ca="1" si="34">CZ63</f>
        <v>2.8170196931615446E-2</v>
      </c>
      <c r="DA64" s="88">
        <f t="shared" ca="1" si="34"/>
        <v>0</v>
      </c>
      <c r="DB64" s="88">
        <f t="shared" ca="1" si="34"/>
        <v>-1.0787970408599449E-2</v>
      </c>
      <c r="DC64" s="88">
        <f t="shared" ca="1" si="34"/>
        <v>-1.797797579233178E-2</v>
      </c>
      <c r="DD64" s="88">
        <f t="shared" ca="1" si="34"/>
        <v>0</v>
      </c>
      <c r="DE64" s="88">
        <f t="shared" ca="1" si="34"/>
        <v>-0.10791723923706242</v>
      </c>
      <c r="DF64" s="88">
        <f t="shared" ca="1" si="34"/>
        <v>-0.31219199656289476</v>
      </c>
      <c r="DG64" s="88">
        <f t="shared" ca="1" si="34"/>
        <v>-4.9792827812669853E-2</v>
      </c>
      <c r="DH64" s="88">
        <f t="shared" ca="1" si="34"/>
        <v>-1.2585049339014243E-2</v>
      </c>
      <c r="DI64" s="88">
        <f t="shared" ca="1" si="34"/>
        <v>-0.19279977589423397</v>
      </c>
      <c r="DJ64" s="88">
        <f t="shared" ca="1" si="34"/>
        <v>-6.8630350391187284E-2</v>
      </c>
      <c r="DK64" s="31">
        <f t="shared" ca="1" si="26"/>
        <v>226701033468</v>
      </c>
      <c r="DL64" s="56" cm="1">
        <f t="array" aca="1" ref="DL64" ca="1">INDEX([1]Sheet1!$C$6:$CY$72,MATCH($A64,[1]Sheet1!$A$6:$A$72,0),MATCH(MID(CELL("filename",AT63),FIND("]",CELL("filename",AT63))+1,255) &amp; DL$1,[1]Sheet1!$C$1:$CY$1 &amp; [1]Sheet1!$C$3:$CY$3,0))</f>
        <v>82.0869</v>
      </c>
      <c r="DM64" s="62" cm="1">
        <f t="array" aca="1" ref="DM64" ca="1">INDEX([5]DATA!$C$18:$T$51,MATCH($A64,[5]DATA!$B$18:$B$51,0),MATCH(MID(CELL("filename",AU31),FIND("]",CELL("filename",AU31))+1,255) &amp; DM$1,[5]DATA!$C$15:$T$15&amp;[5]DATA!$C$16:$T$16,0)) * 10^6</f>
        <v>23321000000</v>
      </c>
      <c r="DN64" s="62" cm="1">
        <f t="array" aca="1" ref="DN64" ca="1">INDEX([5]DATA!$C$18:$T$51,MATCH($A64,[5]DATA!$B$18:$B$51,0),MATCH(MID(CELL("filename",AV31),FIND("]",CELL("filename",AV31))+1,255) &amp; DN$1,[5]DATA!$C$15:$T$15&amp;[5]DATA!$C$16:$T$16,0)) * 10^6</f>
        <v>203380000000</v>
      </c>
      <c r="DO64" s="25">
        <v>0.97981482216663995</v>
      </c>
      <c r="DP64" s="57">
        <f>1-DO64</f>
        <v>2.0185177833360046E-2</v>
      </c>
      <c r="DQ64" s="56">
        <v>1.0823799999999999</v>
      </c>
      <c r="DR64" s="56" cm="1">
        <f t="array" aca="1" ref="DR64" ca="1">INDEX([1]Sheet1!$C$6:$CY$72,MATCH($A64,[1]Sheet1!$A$6:$A$72,0),MATCH(MID(CELL("filename",AZ63),FIND("]",CELL("filename",AZ63))+1,255) &amp; DR$1,[1]Sheet1!$C$1:$CY$1 &amp; [1]Sheet1!$C$3:$CY$3,0))</f>
        <v>3000000000</v>
      </c>
      <c r="DS64" s="56" cm="1">
        <f t="array" aca="1" ref="DS64" ca="1">INDEX([1]Sheet1!$C$6:$CY$72,MATCH($A64,[1]Sheet1!$A$6:$A$72,0),MATCH(MID(CELL("filename",BA63),FIND("]",CELL("filename",BA63))+1,255) &amp; DS$1,[1]Sheet1!$C$1:$CY$1 &amp; [1]Sheet1!$C$3:$CY$3,0))</f>
        <v>2.0525769999999999</v>
      </c>
      <c r="DT64" s="62" cm="1">
        <f t="array" aca="1" ref="DT64" ca="1">INDEX([5]DATA!$C$18:$T$51,MATCH($A64,[5]DATA!$B$18:$B$51,0),MATCH(MID(CELL("filename",BB31),FIND("]",CELL("filename",BB31))+1,255) &amp; DT$1,[5]DATA!$C$15:$T$15&amp;[5]DATA!$C$16:$T$16,0)) * 10^6</f>
        <v>32910000000</v>
      </c>
      <c r="DU64" s="56" cm="1">
        <f t="array" aca="1" ref="DU64" ca="1">INDEX([1]Sheet1!$C$6:$CY$72,MATCH($A64,[1]Sheet1!$A$6:$A$72,0),MATCH(MID(CELL("filename",BC63),FIND("]",CELL("filename",BC63))+1,255) &amp; DU$1,[1]Sheet1!$C$1:$CY$1 &amp; [1]Sheet1!$C$3:$CY$3,0))</f>
        <v>3.57</v>
      </c>
      <c r="DV64" s="59">
        <v>0.5</v>
      </c>
      <c r="DW64" s="60">
        <f>Euro_Area_Data!V61*10^9</f>
        <v>12948448946722.779</v>
      </c>
      <c r="DX64" s="59">
        <v>1</v>
      </c>
      <c r="DY64" s="59">
        <v>0.5</v>
      </c>
      <c r="DZ64" s="56" cm="1">
        <f t="array" aca="1" ref="DZ64" ca="1">INDEX([1]Sheet1!$C$6:$CY$72,MATCH($A64,[1]Sheet1!$A$6:$A$72,0),MATCH(MID(CELL("filename",BH63),FIND("]",CELL("filename",BH63))+1,255) &amp; DZ$1,[1]Sheet1!$C$1:$CY$1 &amp; [1]Sheet1!$C$3:$CY$3,0))</f>
        <v>2.85</v>
      </c>
      <c r="EA64" s="59">
        <v>2</v>
      </c>
      <c r="EB64" s="54">
        <f>(SUMPRODUCT(Euro_Area_Data!B61:U61,Euro_Area_Data!Y61:AR61)-Euro_Area_Data!I61*Euro_Area_Data!AF61)/(SUM(Euro_Area_Data!B61:U61)-Euro_Area_Data!I61)</f>
        <v>1.1710960520522582</v>
      </c>
      <c r="EC64" s="14">
        <f t="shared" si="27"/>
        <v>2.9584933487634557</v>
      </c>
      <c r="ED64" s="54">
        <f>(SUMPRODUCT(Euro_Area_Data!B61:U61,Euro_Area_Data!AV61:BO61)-Euro_Area_Data!I61*Euro_Area_Data!BC61)/(SUM(Euro_Area_Data!B61:U61)-Euro_Area_Data!I61)</f>
        <v>-0.20603139801177356</v>
      </c>
      <c r="EE64" s="17">
        <v>-5</v>
      </c>
      <c r="EF64" s="64">
        <v>3.1894921052631999</v>
      </c>
      <c r="EG64" s="64">
        <v>3.8424447368421002</v>
      </c>
      <c r="EH64" s="43">
        <v>0.75</v>
      </c>
      <c r="EI64" s="43">
        <v>0.05</v>
      </c>
      <c r="EJ64" s="43">
        <v>60</v>
      </c>
      <c r="EK64" s="54">
        <f t="shared" si="7"/>
        <v>1.3786606429599273</v>
      </c>
      <c r="EL64" s="12"/>
      <c r="EM64" s="12"/>
      <c r="EN64" s="54">
        <v>1.14156052459005</v>
      </c>
    </row>
    <row r="65" spans="1:144" x14ac:dyDescent="0.3">
      <c r="A65" s="49">
        <v>2025</v>
      </c>
      <c r="B65" s="60">
        <v>250485916755.25009</v>
      </c>
      <c r="C65" s="12"/>
      <c r="D65" s="12"/>
      <c r="E65" s="12"/>
      <c r="F65" s="12"/>
      <c r="G65" s="12"/>
      <c r="H65" s="54"/>
      <c r="I65" s="60">
        <v>4191293.3118240009</v>
      </c>
      <c r="J65" s="13">
        <v>4185099</v>
      </c>
      <c r="K65" s="31">
        <f t="shared" si="4"/>
        <v>4191293.3118240009</v>
      </c>
      <c r="L65" s="54">
        <v>71.928665745465793</v>
      </c>
      <c r="M65" s="12"/>
      <c r="N65" s="12"/>
      <c r="O65" s="54">
        <v>71.841157429156851</v>
      </c>
      <c r="P65" s="28" cm="1">
        <f t="array" aca="1" ref="P65" ca="1">INDEX([7]CSMDPART2023!$C$2:$BK$29, MATCH(MID(CELL("filename",A64),FIND("]",CELL("filename",A64))+1,255),[7]CSMDPART2023!A$2:A$29,0), MATCH(A65,[7]CSMDPART2023!C$1:BK$1,0))</f>
        <v>-1.9594082423050052E-3</v>
      </c>
      <c r="Q65" s="19">
        <f t="shared" ca="1" si="32"/>
        <v>72.84735419063513</v>
      </c>
      <c r="R65" s="54">
        <v>8.6</v>
      </c>
      <c r="S65" s="12"/>
      <c r="T65" s="12"/>
      <c r="U65" s="54">
        <v>7.1065610000000001</v>
      </c>
      <c r="V65" s="54">
        <v>7.1065610000000001</v>
      </c>
      <c r="W65" s="54"/>
      <c r="X65" s="54"/>
      <c r="Y65" s="54"/>
      <c r="Z65" s="54">
        <v>1557.20778040356</v>
      </c>
      <c r="AA65" s="12"/>
      <c r="AB65" s="12"/>
      <c r="AC65" s="54">
        <v>1553.387405566418</v>
      </c>
      <c r="AD65" s="60">
        <v>808278857618.86401</v>
      </c>
      <c r="AE65" s="53"/>
      <c r="AF65" s="61"/>
      <c r="AG65" s="19"/>
      <c r="AH65" s="33">
        <f ca="1">(1-AM65)*AH64+0*AI65+0.2*(1-AM65)^2*AI64+0.2*(1-AM65)^3*AI63+0.15*(1-AM65)^3*AI62+0.1*(1-AM65)^4*AI61+0.075*(1-AM65)^5*AI60 + 0.075*(1-AM65)^6*AI59 + 0.05*(1-AM65)^7*AI58 + 0.05*(1-AM65)^8*AI57 + 0.05*(1-AM65)^9*AI56 + 0.05*(1-AM65)^10*AI55</f>
        <v>137963642695.05426</v>
      </c>
      <c r="AI65" s="31">
        <f t="shared" ca="1" si="5"/>
        <v>11954225422.854282</v>
      </c>
      <c r="AJ65" s="55">
        <v>10248000000</v>
      </c>
      <c r="AK65" s="31">
        <f t="shared" si="6"/>
        <v>8818521604.7661018</v>
      </c>
      <c r="AL65" s="19"/>
      <c r="AM65" s="19">
        <f t="shared" ca="1" si="0"/>
        <v>5.9148516417121183E-2</v>
      </c>
      <c r="AN65" s="33">
        <f ca="1">AN64+AP65-AR64</f>
        <v>664846117928.43982</v>
      </c>
      <c r="AO65" s="55">
        <v>48096570000</v>
      </c>
      <c r="AP65" s="31">
        <f t="shared" si="1"/>
        <v>41387650435.221031</v>
      </c>
      <c r="AQ65" s="55">
        <v>56924060000</v>
      </c>
      <c r="AR65" s="31">
        <f t="shared" si="2"/>
        <v>40165285278.625961</v>
      </c>
      <c r="AS65" s="19">
        <f t="shared" ca="1" si="18"/>
        <v>6.041290487455192E-2</v>
      </c>
      <c r="AT65" s="19">
        <f t="shared" si="13"/>
        <v>16.522945070664761</v>
      </c>
      <c r="AU65" s="12"/>
      <c r="AV65" s="12"/>
      <c r="AW65" s="12"/>
      <c r="AX65" s="12"/>
      <c r="AY65" s="12"/>
      <c r="AZ65" s="12"/>
      <c r="BA65" s="12"/>
      <c r="BB65" s="60">
        <v>244286078657.418</v>
      </c>
      <c r="BC65" s="60">
        <v>283884742395.84601</v>
      </c>
      <c r="BD65" s="19">
        <f t="shared" si="28"/>
        <v>-2.4751244214220463</v>
      </c>
      <c r="BE65" s="12"/>
      <c r="BF65" s="12"/>
      <c r="BG65" s="12"/>
      <c r="BH65" s="12"/>
      <c r="BI65" s="12"/>
      <c r="BJ65" s="12"/>
      <c r="BK65" s="12"/>
      <c r="BL65" s="12"/>
      <c r="BM65" s="12"/>
      <c r="BN65" s="31">
        <f t="shared" ca="1" si="22"/>
        <v>-6327798000</v>
      </c>
      <c r="BO65" s="56" cm="1">
        <f t="array" aca="1" ref="BO65" ca="1">INDEX([1]Sheet1!$C$6:$CY$72,MATCH($A65,[1]Sheet1!$A$6:$A$72,0),MATCH(MID(CELL("filename",A64),FIND("]",CELL("filename",A64))+1,255) &amp; BO$1,[1]Sheet1!$C$1:$CY$1 &amp; [1]Sheet1!$C$3:$CY$3,0))</f>
        <v>-2.2289940000000001</v>
      </c>
      <c r="BP65" s="55" cm="1">
        <f t="array" aca="1" ref="BP65" ca="1">INDEX([1]Sheet1!$C$6:$CY$72,MATCH($A65,[1]Sheet1!$A$6:$A$72,0),MATCH(MID(CELL("filename",B64),FIND("]",CELL("filename",B64))+1,255) &amp; BP$1,[1]Sheet1!$C$1:$CY$1 &amp; [1]Sheet1!$C$3:$CY$3,0))</f>
        <v>152745400000</v>
      </c>
      <c r="BQ65" s="55" cm="1">
        <f t="array" aca="1" ref="BQ65" ca="1">INDEX([1]Sheet1!$C$6:$CY$72,MATCH($A65,[1]Sheet1!$A$6:$A$72,0),MATCH(MID(CELL("filename",C64),FIND("]",CELL("filename",C64))+1,255) &amp; BQ$1,[1]Sheet1!$C$1:$CY$1 &amp; [1]Sheet1!$C$3:$CY$3,0))</f>
        <v>45919660000</v>
      </c>
      <c r="BR65" s="57"/>
      <c r="BS65" s="57"/>
      <c r="BT65" s="57"/>
      <c r="BU65" s="58"/>
      <c r="BV65" s="58"/>
      <c r="BW65" s="55" cm="1">
        <f t="array" aca="1" ref="BW65" ca="1">INDEX([1]Sheet1!$C$6:$CY$72,MATCH($A65,[1]Sheet1!$A$6:$A$72,0),MATCH(MID(CELL("filename",F64),FIND("]",CELL("filename",F64))+1,255) &amp; BW$1,[1]Sheet1!$C$1:$CY$1 &amp; [1]Sheet1!$C$3:$CY$3,0))</f>
        <v>40265100000</v>
      </c>
      <c r="BX65" s="55" cm="1">
        <f t="array" aca="1" ref="BX65" ca="1">INDEX([1]Sheet1!$C$6:$CY$72,MATCH($A65,[1]Sheet1!$A$6:$A$72,0),MATCH(MID(CELL("filename",G64),FIND("]",CELL("filename",G64))+1,255) &amp; BX$1,[1]Sheet1!$C$1:$CY$1 &amp; [1]Sheet1!$C$3:$CY$3,0))</f>
        <v>33977840000</v>
      </c>
      <c r="BY65" s="62"/>
      <c r="BZ65" s="62"/>
      <c r="CA65" s="58"/>
      <c r="CB65" s="58"/>
      <c r="CC65" s="55" cm="1">
        <f t="array" aca="1" ref="CC65" ca="1">INDEX([1]Sheet1!$C$6:$CY$72,MATCH($A65,[1]Sheet1!$A$6:$A$72,0),MATCH(MID(CELL("filename",J64),FIND("]",CELL("filename",J64))+1,255) &amp; CC$1,[1]Sheet1!$C$1:$CY$1 &amp; [1]Sheet1!$C$3:$CY$3,0))</f>
        <v>0</v>
      </c>
      <c r="CD65" s="31">
        <f t="shared" ca="1" si="25"/>
        <v>32582800000</v>
      </c>
      <c r="CE65" s="55" cm="1">
        <f t="array" aca="1" ref="CE65" ca="1">INDEX([1]Sheet1!$C$6:$CY$72,MATCH($A65,[1]Sheet1!$A$6:$A$72,0),MATCH(MID(CELL("filename",L64),FIND("]",CELL("filename",L64))+1,255) &amp; CE$1,[1]Sheet1!$C$1:$CY$1 &amp; [1]Sheet1!$C$3:$CY$3,0))</f>
        <v>163332700000</v>
      </c>
      <c r="CF65" s="31">
        <f t="shared" ca="1" si="15"/>
        <v>159073198000</v>
      </c>
      <c r="CG65" s="55" cm="1">
        <f t="array" aca="1" ref="CG65" ca="1">INDEX([1]Sheet1!$C$6:$CY$72,MATCH($A65,[1]Sheet1!$A$6:$A$72,0),MATCH(MID(CELL("filename",N64),FIND("]",CELL("filename",N64))+1,255) &amp; CG$1,[1]Sheet1!$C$1:$CY$1 &amp; [1]Sheet1!$C$3:$CY$3,0))</f>
        <v>73229520000</v>
      </c>
      <c r="CH65" s="55" cm="1">
        <f t="array" aca="1" ref="CH65" ca="1">INDEX([1]Sheet1!$C$6:$CY$72,MATCH($A65,[1]Sheet1!$A$6:$A$72,0),MATCH(MID(CELL("filename",O64),FIND("]",CELL("filename",O64))+1,255) &amp; CH$1,[1]Sheet1!$C$1:$CY$1 &amp; [1]Sheet1!$C$3:$CY$3,0))</f>
        <v>13892000000</v>
      </c>
      <c r="CI65" s="55" cm="1">
        <f t="array" aca="1" ref="CI65" ca="1">INDEX([1]Sheet1!$C$6:$CY$72,MATCH($A65,[1]Sheet1!$A$6:$A$72,0),MATCH(MID(CELL("filename",CI52),FIND("]",CELL("filename",CI52))+1,255) &amp; CI$1,[1]Sheet1!$C$1:$CY$1 &amp; [1]Sheet1!$C$3:$CY$3,0))</f>
        <v>3393618000</v>
      </c>
      <c r="CJ65" s="55" cm="1">
        <f t="array" aca="1" ref="CJ65" ca="1">INDEX([1]Sheet1!$C$6:$CY$72,MATCH($A65,[1]Sheet1!$A$6:$A$72,0),MATCH(MID(CELL("filename",R64),FIND("]",CELL("filename",R64))+1,255) &amp; CJ$1,[1]Sheet1!$C$1:$CY$1 &amp; [1]Sheet1!$C$3:$CY$3,0))</f>
        <v>52855300000</v>
      </c>
      <c r="CK65" s="55" cm="1">
        <f t="array" aca="1" ref="CK65" ca="1">INDEX([1]Sheet1!$C$6:$CY$72,MATCH($A65,[1]Sheet1!$A$6:$A$72,0),MATCH(MID(CELL("filename",S64),FIND("]",CELL("filename",S64))+1,255) &amp; CK$1,[1]Sheet1!$C$1:$CY$1 &amp; [1]Sheet1!$C$3:$CY$3,0))</f>
        <v>4259502000.0000005</v>
      </c>
      <c r="CL65" s="31">
        <f t="shared" ca="1" si="19"/>
        <v>15702760000</v>
      </c>
      <c r="CM65" s="88">
        <f t="shared" ref="CM65:DB80" ca="1" si="35">CM64</f>
        <v>13.666309399496855</v>
      </c>
      <c r="CN65" s="88">
        <f t="shared" ca="1" si="35"/>
        <v>2.6258189283786342</v>
      </c>
      <c r="CO65" s="88">
        <f t="shared" ca="1" si="35"/>
        <v>13.917775878800168</v>
      </c>
      <c r="CP65" s="88">
        <f t="shared" ca="1" si="35"/>
        <v>4.3413322145165658</v>
      </c>
      <c r="CQ65" s="88">
        <f t="shared" ca="1" si="35"/>
        <v>7.4041742160077328</v>
      </c>
      <c r="CR65" s="88">
        <f t="shared" ca="1" si="35"/>
        <v>0</v>
      </c>
      <c r="CS65" s="88">
        <f t="shared" ca="1" si="35"/>
        <v>11.122827710453183</v>
      </c>
      <c r="CT65" s="88">
        <f t="shared" ca="1" si="35"/>
        <v>25.107947099829573</v>
      </c>
      <c r="CU65" s="88">
        <f t="shared" ca="1" si="35"/>
        <v>4.2492863662480191</v>
      </c>
      <c r="CV65" s="88">
        <f t="shared" ca="1" si="35"/>
        <v>1.1351532490641394</v>
      </c>
      <c r="CW65" s="88">
        <f t="shared" ca="1" si="35"/>
        <v>18.326988030098448</v>
      </c>
      <c r="CX65" s="88">
        <f t="shared" ca="1" si="35"/>
        <v>5.3809318030520856</v>
      </c>
      <c r="CY65" s="88">
        <f t="shared" ca="1" si="35"/>
        <v>5.4512988506378215E-2</v>
      </c>
      <c r="CZ65" s="88">
        <f t="shared" ca="1" si="34"/>
        <v>2.8170196931615446E-2</v>
      </c>
      <c r="DA65" s="88">
        <f t="shared" ca="1" si="34"/>
        <v>0</v>
      </c>
      <c r="DB65" s="88">
        <f t="shared" ca="1" si="34"/>
        <v>-1.0787970408599449E-2</v>
      </c>
      <c r="DC65" s="88">
        <f t="shared" ca="1" si="34"/>
        <v>-1.797797579233178E-2</v>
      </c>
      <c r="DD65" s="88">
        <f t="shared" ca="1" si="34"/>
        <v>0</v>
      </c>
      <c r="DE65" s="88">
        <f t="shared" ca="1" si="34"/>
        <v>-0.10791723923706242</v>
      </c>
      <c r="DF65" s="88">
        <f t="shared" ca="1" si="34"/>
        <v>-0.31219199656289476</v>
      </c>
      <c r="DG65" s="88">
        <f t="shared" ca="1" si="34"/>
        <v>-4.9792827812669853E-2</v>
      </c>
      <c r="DH65" s="88">
        <f t="shared" ca="1" si="34"/>
        <v>-1.2585049339014243E-2</v>
      </c>
      <c r="DI65" s="88">
        <f t="shared" ca="1" si="34"/>
        <v>-0.19279977589423397</v>
      </c>
      <c r="DJ65" s="88">
        <f t="shared" ca="1" si="34"/>
        <v>-6.8630350391187284E-2</v>
      </c>
      <c r="DK65" s="31">
        <f t="shared" ca="1" si="26"/>
        <v>242965879511.65115</v>
      </c>
      <c r="DL65" s="56" cm="1">
        <f t="array" aca="1" ref="DL65" ca="1">INDEX([1]Sheet1!$C$6:$CY$72,MATCH($A65,[1]Sheet1!$A$6:$A$72,0),MATCH(MID(CELL("filename",AT64),FIND("]",CELL("filename",AT64))+1,255) &amp; DL$1,[1]Sheet1!$C$1:$CY$1 &amp; [1]Sheet1!$C$3:$CY$3,0))</f>
        <v>85.586100000000002</v>
      </c>
      <c r="DM65" s="62"/>
      <c r="DN65" s="62"/>
      <c r="DO65" s="59">
        <f>DO64</f>
        <v>0.97981482216663995</v>
      </c>
      <c r="DP65" s="59">
        <f>DP64</f>
        <v>2.0185177833360046E-2</v>
      </c>
      <c r="DQ65" s="56">
        <v>1.1135200000000001</v>
      </c>
      <c r="DR65" s="56" cm="1">
        <f t="array" aca="1" ref="DR65" ca="1">INDEX([1]Sheet1!$C$6:$CY$72,MATCH($A65,[1]Sheet1!$A$6:$A$72,0),MATCH(MID(CELL("filename",AZ64),FIND("]",CELL("filename",AZ64))+1,255) &amp; DR$1,[1]Sheet1!$C$1:$CY$1 &amp; [1]Sheet1!$C$3:$CY$3,0))</f>
        <v>5680000000</v>
      </c>
      <c r="DS65" s="56" cm="1">
        <f t="array" aca="1" ref="DS65" ca="1">INDEX([1]Sheet1!$C$6:$CY$72,MATCH($A65,[1]Sheet1!$A$6:$A$72,0),MATCH(MID(CELL("filename",BA64),FIND("]",CELL("filename",BA64))+1,255) &amp; DS$1,[1]Sheet1!$C$1:$CY$1 &amp; [1]Sheet1!$C$3:$CY$3,0))</f>
        <v>1.878908</v>
      </c>
      <c r="DT65" s="62"/>
      <c r="DU65" s="56" cm="1">
        <f t="array" aca="1" ref="DU65" ca="1">INDEX([1]Sheet1!$C$6:$CY$72,MATCH($A65,[1]Sheet1!$A$6:$A$72,0),MATCH(MID(CELL("filename",BC64),FIND("]",CELL("filename",BC64))+1,255) &amp; DU$1,[1]Sheet1!$C$1:$CY$1 &amp; [1]Sheet1!$C$3:$CY$3,0))</f>
        <v>0</v>
      </c>
      <c r="DV65" s="59">
        <v>0.5</v>
      </c>
      <c r="DW65" s="60">
        <f>Euro_Area_Data!V62*10^9</f>
        <v>13060631612884.496</v>
      </c>
      <c r="DX65" s="59">
        <v>1</v>
      </c>
      <c r="DY65" s="59">
        <v>0.5</v>
      </c>
      <c r="DZ65" s="56" cm="1">
        <f t="array" aca="1" ref="DZ65" ca="1">INDEX([1]Sheet1!$C$6:$CY$72,MATCH($A65,[1]Sheet1!$A$6:$A$72,0),MATCH(MID(CELL("filename",BH64),FIND("]",CELL("filename",BH64))+1,255) &amp; DZ$1,[1]Sheet1!$C$1:$CY$1 &amp; [1]Sheet1!$C$3:$CY$3,0))</f>
        <v>0</v>
      </c>
      <c r="EA65" s="59">
        <v>2</v>
      </c>
      <c r="EB65" s="54">
        <f>(SUMPRODUCT(Euro_Area_Data!B62:U62,Euro_Area_Data!Y62:AR62)-Euro_Area_Data!I62*Euro_Area_Data!AF62)/(SUM(Euro_Area_Data!B62:U62)-Euro_Area_Data!I62)</f>
        <v>1.2002938630763886</v>
      </c>
      <c r="EC65" s="14">
        <f t="shared" si="27"/>
        <v>2.4932037788841876</v>
      </c>
      <c r="ED65" s="54">
        <f>(SUMPRODUCT(Euro_Area_Data!B62:U62,Euro_Area_Data!AV62:BO62)-Euro_Area_Data!I62*Euro_Area_Data!BC62)/(SUM(Euro_Area_Data!B62:U62)-Euro_Area_Data!I62)</f>
        <v>-0.46563568203749672</v>
      </c>
      <c r="EE65" s="17">
        <v>-5</v>
      </c>
      <c r="EF65" s="59">
        <f>EF64</f>
        <v>3.1894921052631999</v>
      </c>
      <c r="EG65" s="59">
        <f>EG64</f>
        <v>3.8424447368421002</v>
      </c>
      <c r="EH65" s="43">
        <v>0.75</v>
      </c>
      <c r="EI65" s="43">
        <v>0.05</v>
      </c>
      <c r="EJ65" s="43">
        <v>60</v>
      </c>
      <c r="EK65" s="54">
        <f t="shared" si="7"/>
        <v>1.7992061099122043</v>
      </c>
      <c r="EL65" s="12"/>
      <c r="EM65" s="12"/>
      <c r="EN65" s="54">
        <v>1.16209955129682</v>
      </c>
    </row>
    <row r="66" spans="1:144" x14ac:dyDescent="0.3">
      <c r="A66" s="49">
        <v>2026</v>
      </c>
      <c r="B66" s="60">
        <v>251689353139.46222</v>
      </c>
      <c r="C66" s="12"/>
      <c r="D66" s="12"/>
      <c r="E66" s="12"/>
      <c r="F66" s="12"/>
      <c r="G66" s="12"/>
      <c r="H66" s="54"/>
      <c r="I66" s="60">
        <v>4192782.9540975261</v>
      </c>
      <c r="J66" s="13">
        <v>4186151</v>
      </c>
      <c r="K66" s="31">
        <f t="shared" si="4"/>
        <v>4192782.9540975261</v>
      </c>
      <c r="L66" s="54">
        <v>72.056732059302405</v>
      </c>
      <c r="M66" s="12"/>
      <c r="N66" s="12"/>
      <c r="O66" s="54">
        <v>72.07422637039393</v>
      </c>
      <c r="P66" s="28" cm="1">
        <f t="array" aca="1" ref="P66" ca="1">INDEX([7]CSMDPART2023!$C$2:$BK$29, MATCH(MID(CELL("filename",A65),FIND("]",CELL("filename",A65))+1,255),[7]CSMDPART2023!A$2:A$29,0), MATCH(A66,[7]CSMDPART2023!C$1:BK$1,0))</f>
        <v>-1.577532289031458E-3</v>
      </c>
      <c r="Q66" s="19">
        <f t="shared" ca="1" si="32"/>
        <v>72.73243513722889</v>
      </c>
      <c r="R66" s="54">
        <v>8.3000000000000007</v>
      </c>
      <c r="S66" s="12"/>
      <c r="T66" s="12"/>
      <c r="U66" s="54">
        <v>7.0908160000000002</v>
      </c>
      <c r="V66" s="54">
        <v>7.0908160000000002</v>
      </c>
      <c r="W66" s="54"/>
      <c r="X66" s="54"/>
      <c r="Y66" s="54"/>
      <c r="Z66" s="54">
        <v>1552.53615706235</v>
      </c>
      <c r="AA66" s="12"/>
      <c r="AB66" s="12"/>
      <c r="AC66" s="54">
        <v>1551.6996189906999</v>
      </c>
      <c r="AD66" s="60">
        <v>814002367499.11304</v>
      </c>
      <c r="AE66" s="53"/>
      <c r="AF66" s="61"/>
      <c r="AG66" s="19"/>
      <c r="AH66" s="33">
        <f ca="1">(1-AM66)*AH65+0*AI66+0.2*(1-AM66)^2*AI65+0.2*(1-AM66)^3*AI64+0.15*(1-AM66)^3*AI63+0.1*(1-AM66)^4*AI62+0.075*(1-AM66)^5*AI61 + 0.075*(1-AM66)^6*AI60 + 0.05*(1-AM66)^7*AI59 + 0.05*(1-AM66)^8*AI58 + 0.05*(1-AM66)^9*AI57 + 0.05*(1-AM66)^10*AI56</f>
        <v>138096217791.09216</v>
      </c>
      <c r="AI66" s="31">
        <f t="shared" ca="1" si="5"/>
        <v>11953519163.678864</v>
      </c>
      <c r="AJ66" s="55">
        <v>10248000000</v>
      </c>
      <c r="AK66" s="31">
        <f t="shared" si="6"/>
        <v>8670602851.9907055</v>
      </c>
      <c r="AL66" s="19"/>
      <c r="AM66" s="19">
        <f t="shared" ca="1" si="0"/>
        <v>5.9148516417121183E-2</v>
      </c>
      <c r="AN66" s="33">
        <f ca="1">AN65+AP66-AR65</f>
        <v>667666209287.67065</v>
      </c>
      <c r="AO66" s="55">
        <v>50805480000</v>
      </c>
      <c r="AP66" s="31">
        <f t="shared" si="1"/>
        <v>42985376637.856819</v>
      </c>
      <c r="AQ66" s="55">
        <v>58207390000</v>
      </c>
      <c r="AR66" s="31">
        <f t="shared" si="2"/>
        <v>40577363750.36441</v>
      </c>
      <c r="AS66" s="19">
        <f t="shared" ca="1" si="18"/>
        <v>6.0774924933906981E-2</v>
      </c>
      <c r="AT66" s="19">
        <f t="shared" si="13"/>
        <v>17.078742545791528</v>
      </c>
      <c r="AU66" s="12"/>
      <c r="AV66" s="12"/>
      <c r="AW66" s="12"/>
      <c r="AX66" s="12"/>
      <c r="AY66" s="12"/>
      <c r="AZ66" s="12"/>
      <c r="BA66" s="65"/>
      <c r="BB66" s="60">
        <v>247405447648.24197</v>
      </c>
      <c r="BC66" s="60">
        <v>292414618773.25995</v>
      </c>
      <c r="BD66" s="19">
        <f t="shared" si="28"/>
        <v>-1.7020606703401213</v>
      </c>
      <c r="BE66" s="12"/>
      <c r="BF66" s="12"/>
      <c r="BG66" s="12"/>
      <c r="BH66" s="12"/>
      <c r="BI66" s="12"/>
      <c r="BJ66" s="12"/>
      <c r="BK66" s="12"/>
      <c r="BL66" s="12"/>
      <c r="BM66" s="12"/>
      <c r="BN66" s="31">
        <f t="shared" ca="1" si="22"/>
        <v>-5067985000</v>
      </c>
      <c r="BO66" s="56" cm="1">
        <f t="array" aca="1" ref="BO66" ca="1">INDEX([1]Sheet1!$C$6:$CY$72,MATCH($A66,[1]Sheet1!$A$6:$A$72,0),MATCH(MID(CELL("filename",A65),FIND("]",CELL("filename",A65))+1,255) &amp; BO$1,[1]Sheet1!$C$1:$CY$1 &amp; [1]Sheet1!$C$3:$CY$3,0))</f>
        <v>-1.7331559999999999</v>
      </c>
      <c r="BP66" s="55" cm="1">
        <f t="array" aca="1" ref="BP66" ca="1">INDEX([1]Sheet1!$C$6:$CY$72,MATCH($A66,[1]Sheet1!$A$6:$A$72,0),MATCH(MID(CELL("filename",B65),FIND("]",CELL("filename",B65))+1,255) &amp; BP$1,[1]Sheet1!$C$1:$CY$1 &amp; [1]Sheet1!$C$3:$CY$3,0))</f>
        <v>157047700000</v>
      </c>
      <c r="BQ66" s="55" cm="1">
        <f t="array" aca="1" ref="BQ66" ca="1">INDEX([1]Sheet1!$C$6:$CY$72,MATCH($A66,[1]Sheet1!$A$6:$A$72,0),MATCH(MID(CELL("filename",C65),FIND("]",CELL("filename",C65))+1,255) &amp; BQ$1,[1]Sheet1!$C$1:$CY$1 &amp; [1]Sheet1!$C$3:$CY$3,0))</f>
        <v>47021740000</v>
      </c>
      <c r="BR66" s="57"/>
      <c r="BS66" s="57"/>
      <c r="BT66" s="57"/>
      <c r="BU66" s="58"/>
      <c r="BV66" s="58"/>
      <c r="BW66" s="55" cm="1">
        <f t="array" aca="1" ref="BW66" ca="1">INDEX([1]Sheet1!$C$6:$CY$72,MATCH($A66,[1]Sheet1!$A$6:$A$72,0),MATCH(MID(CELL("filename",F65),FIND("]",CELL("filename",F65))+1,255) &amp; BW$1,[1]Sheet1!$C$1:$CY$1 &amp; [1]Sheet1!$C$3:$CY$3,0))</f>
        <v>42353830000</v>
      </c>
      <c r="BX66" s="55" cm="1">
        <f t="array" aca="1" ref="BX66" ca="1">INDEX([1]Sheet1!$C$6:$CY$72,MATCH($A66,[1]Sheet1!$A$6:$A$72,0),MATCH(MID(CELL("filename",G65),FIND("]",CELL("filename",G65))+1,255) &amp; BX$1,[1]Sheet1!$C$1:$CY$1 &amp; [1]Sheet1!$C$3:$CY$3,0))</f>
        <v>34623420000</v>
      </c>
      <c r="BY66" s="62"/>
      <c r="BZ66" s="62"/>
      <c r="CA66" s="58"/>
      <c r="CB66" s="58"/>
      <c r="CC66" s="55" cm="1">
        <f t="array" aca="1" ref="CC66" ca="1">INDEX([1]Sheet1!$C$6:$CY$72,MATCH($A66,[1]Sheet1!$A$6:$A$72,0),MATCH(MID(CELL("filename",J65),FIND("]",CELL("filename",J65))+1,255) &amp; CC$1,[1]Sheet1!$C$1:$CY$1 &amp; [1]Sheet1!$C$3:$CY$3,0))</f>
        <v>0</v>
      </c>
      <c r="CD66" s="31">
        <f t="shared" ca="1" si="25"/>
        <v>33048710000</v>
      </c>
      <c r="CE66" s="55" cm="1">
        <f t="array" aca="1" ref="CE66" ca="1">INDEX([1]Sheet1!$C$6:$CY$72,MATCH($A66,[1]Sheet1!$A$6:$A$72,0),MATCH(MID(CELL("filename",L65),FIND("]",CELL("filename",L65))+1,255) &amp; CE$1,[1]Sheet1!$C$1:$CY$1 &amp; [1]Sheet1!$C$3:$CY$3,0))</f>
        <v>167120600000</v>
      </c>
      <c r="CF66" s="31">
        <f t="shared" ca="1" si="15"/>
        <v>162115685000</v>
      </c>
      <c r="CG66" s="55" cm="1">
        <f t="array" aca="1" ref="CG66" ca="1">INDEX([1]Sheet1!$C$6:$CY$72,MATCH($A66,[1]Sheet1!$A$6:$A$72,0),MATCH(MID(CELL("filename",N65),FIND("]",CELL("filename",N65))+1,255) &amp; CG$1,[1]Sheet1!$C$1:$CY$1 &amp; [1]Sheet1!$C$3:$CY$3,0))</f>
        <v>74282440000</v>
      </c>
      <c r="CH66" s="55" cm="1">
        <f t="array" aca="1" ref="CH66" ca="1">INDEX([1]Sheet1!$C$6:$CY$72,MATCH($A66,[1]Sheet1!$A$6:$A$72,0),MATCH(MID(CELL("filename",O65),FIND("]",CELL("filename",O65))+1,255) &amp; CH$1,[1]Sheet1!$C$1:$CY$1 &amp; [1]Sheet1!$C$3:$CY$3,0))</f>
        <v>14128160000</v>
      </c>
      <c r="CI66" s="55" cm="1">
        <f t="array" aca="1" ref="CI66" ca="1">INDEX([1]Sheet1!$C$6:$CY$72,MATCH($A66,[1]Sheet1!$A$6:$A$72,0),MATCH(MID(CELL("filename",CI53),FIND("]",CELL("filename",CI53))+1,255) &amp; CI$1,[1]Sheet1!$C$1:$CY$1 &amp; [1]Sheet1!$C$3:$CY$3,0))</f>
        <v>3425177000</v>
      </c>
      <c r="CJ66" s="55" cm="1">
        <f t="array" aca="1" ref="CJ66" ca="1">INDEX([1]Sheet1!$C$6:$CY$72,MATCH($A66,[1]Sheet1!$A$6:$A$72,0),MATCH(MID(CELL("filename",R65),FIND("]",CELL("filename",R65))+1,255) &amp; CJ$1,[1]Sheet1!$C$1:$CY$1 &amp; [1]Sheet1!$C$3:$CY$3,0))</f>
        <v>54018120000</v>
      </c>
      <c r="CK66" s="55" cm="1">
        <f t="array" aca="1" ref="CK66" ca="1">INDEX([1]Sheet1!$C$6:$CY$72,MATCH($A66,[1]Sheet1!$A$6:$A$72,0),MATCH(MID(CELL("filename",S65),FIND("]",CELL("filename",S65))+1,255) &amp; CK$1,[1]Sheet1!$C$1:$CY$1 &amp; [1]Sheet1!$C$3:$CY$3,0))</f>
        <v>5004915000</v>
      </c>
      <c r="CL66" s="31">
        <f t="shared" ca="1" si="19"/>
        <v>16261788000</v>
      </c>
      <c r="CM66" s="88">
        <f t="shared" ca="1" si="35"/>
        <v>13.666309399496855</v>
      </c>
      <c r="CN66" s="88">
        <f t="shared" ca="1" si="35"/>
        <v>2.6258189283786342</v>
      </c>
      <c r="CO66" s="88">
        <f t="shared" ca="1" si="35"/>
        <v>13.917775878800168</v>
      </c>
      <c r="CP66" s="88">
        <f t="shared" ca="1" si="35"/>
        <v>4.3413322145165658</v>
      </c>
      <c r="CQ66" s="88">
        <f t="shared" ca="1" si="35"/>
        <v>7.4041742160077328</v>
      </c>
      <c r="CR66" s="88">
        <f t="shared" ca="1" si="35"/>
        <v>0</v>
      </c>
      <c r="CS66" s="88">
        <f t="shared" ca="1" si="35"/>
        <v>11.122827710453183</v>
      </c>
      <c r="CT66" s="88">
        <f t="shared" ca="1" si="35"/>
        <v>25.107947099829573</v>
      </c>
      <c r="CU66" s="88">
        <f t="shared" ca="1" si="35"/>
        <v>4.2492863662480191</v>
      </c>
      <c r="CV66" s="88">
        <f t="shared" ca="1" si="35"/>
        <v>1.1351532490641394</v>
      </c>
      <c r="CW66" s="88">
        <f t="shared" ca="1" si="35"/>
        <v>18.326988030098448</v>
      </c>
      <c r="CX66" s="88">
        <f t="shared" ca="1" si="35"/>
        <v>5.3809318030520856</v>
      </c>
      <c r="CY66" s="88">
        <f t="shared" ca="1" si="35"/>
        <v>5.4512988506378215E-2</v>
      </c>
      <c r="CZ66" s="88">
        <f t="shared" ca="1" si="34"/>
        <v>2.8170196931615446E-2</v>
      </c>
      <c r="DA66" s="88">
        <f t="shared" ca="1" si="34"/>
        <v>0</v>
      </c>
      <c r="DB66" s="88">
        <f t="shared" ca="1" si="34"/>
        <v>-1.0787970408599449E-2</v>
      </c>
      <c r="DC66" s="88">
        <f t="shared" ca="1" si="34"/>
        <v>-1.797797579233178E-2</v>
      </c>
      <c r="DD66" s="88">
        <f t="shared" ca="1" si="34"/>
        <v>0</v>
      </c>
      <c r="DE66" s="88">
        <f t="shared" ca="1" si="34"/>
        <v>-0.10791723923706242</v>
      </c>
      <c r="DF66" s="88">
        <f t="shared" ca="1" si="34"/>
        <v>-0.31219199656289476</v>
      </c>
      <c r="DG66" s="88">
        <f t="shared" ca="1" si="34"/>
        <v>-4.9792827812669853E-2</v>
      </c>
      <c r="DH66" s="88">
        <f t="shared" ca="1" si="34"/>
        <v>-1.2585049339014243E-2</v>
      </c>
      <c r="DI66" s="88">
        <f t="shared" ca="1" si="34"/>
        <v>-0.19279977589423397</v>
      </c>
      <c r="DJ66" s="88">
        <f t="shared" ca="1" si="34"/>
        <v>-6.8630350391187284E-2</v>
      </c>
      <c r="DK66" s="31">
        <f t="shared" ca="1" si="26"/>
        <v>255963089640.84167</v>
      </c>
      <c r="DL66" s="56" cm="1">
        <f t="array" aca="1" ref="DL66" ca="1">INDEX([1]Sheet1!$C$6:$CY$72,MATCH($A66,[1]Sheet1!$A$6:$A$72,0),MATCH(MID(CELL("filename",AT65),FIND("]",CELL("filename",AT65))+1,255) &amp; DL$1,[1]Sheet1!$C$1:$CY$1 &amp; [1]Sheet1!$C$3:$CY$3,0))</f>
        <v>87.534300000000002</v>
      </c>
      <c r="DM66" s="62"/>
      <c r="DN66" s="62"/>
      <c r="DO66" s="59">
        <f t="shared" ref="DO66:DO85" si="36">DO65</f>
        <v>0.97981482216663995</v>
      </c>
      <c r="DP66" s="59">
        <f t="shared" ref="DP66:DP85" si="37">DP65</f>
        <v>2.0185177833360046E-2</v>
      </c>
      <c r="DQ66" s="56">
        <v>1.1346799999999999</v>
      </c>
      <c r="DR66" s="56" cm="1">
        <f t="array" aca="1" ref="DR66" ca="1">INDEX([1]Sheet1!$C$6:$CY$72,MATCH($A66,[1]Sheet1!$A$6:$A$72,0),MATCH(MID(CELL("filename",AZ65),FIND("]",CELL("filename",AZ65))+1,255) &amp; DR$1,[1]Sheet1!$C$1:$CY$1 &amp; [1]Sheet1!$C$3:$CY$3,0))</f>
        <v>2920000000</v>
      </c>
      <c r="DS66" s="56" cm="1">
        <f t="array" aca="1" ref="DS66" ca="1">INDEX([1]Sheet1!$C$6:$CY$72,MATCH($A66,[1]Sheet1!$A$6:$A$72,0),MATCH(MID(CELL("filename",BA65),FIND("]",CELL("filename",BA65))+1,255) &amp; DS$1,[1]Sheet1!$C$1:$CY$1 &amp; [1]Sheet1!$C$3:$CY$3,0))</f>
        <v>2.0599240000000001</v>
      </c>
      <c r="DT66" s="62"/>
      <c r="DU66" s="56" cm="1">
        <f t="array" aca="1" ref="DU66" ca="1">INDEX([1]Sheet1!$C$6:$CY$72,MATCH($A66,[1]Sheet1!$A$6:$A$72,0),MATCH(MID(CELL("filename",BC65),FIND("]",CELL("filename",BC65))+1,255) &amp; DU$1,[1]Sheet1!$C$1:$CY$1 &amp; [1]Sheet1!$C$3:$CY$3,0))</f>
        <v>0</v>
      </c>
      <c r="DV66" s="59">
        <v>0.5</v>
      </c>
      <c r="DW66" s="60">
        <f>Euro_Area_Data!V63*10^9</f>
        <v>13237583145662.699</v>
      </c>
      <c r="DX66" s="59">
        <v>1</v>
      </c>
      <c r="DY66" s="59">
        <v>0.5</v>
      </c>
      <c r="DZ66" s="56" cm="1">
        <f t="array" aca="1" ref="DZ66" ca="1">INDEX([1]Sheet1!$C$6:$CY$72,MATCH($A66,[1]Sheet1!$A$6:$A$72,0),MATCH(MID(CELL("filename",BH65),FIND("]",CELL("filename",BH65))+1,255) &amp; DZ$1,[1]Sheet1!$C$1:$CY$1 &amp; [1]Sheet1!$C$3:$CY$3,0))</f>
        <v>0</v>
      </c>
      <c r="EA66" s="59">
        <v>2</v>
      </c>
      <c r="EB66" s="54">
        <f>(SUMPRODUCT(Euro_Area_Data!B63:U63,Euro_Area_Data!Y63:AR63)-Euro_Area_Data!I63*Euro_Area_Data!AF63)/(SUM(Euro_Area_Data!B63:U63)-Euro_Area_Data!I63)</f>
        <v>1.2245643451586481</v>
      </c>
      <c r="EC66" s="14">
        <f t="shared" si="27"/>
        <v>2.0220450032172534</v>
      </c>
      <c r="ED66" s="54">
        <f>(SUMPRODUCT(Euro_Area_Data!B63:U63,Euro_Area_Data!AV63:BO63)-Euro_Area_Data!I63*Euro_Area_Data!BC63)/(SUM(Euro_Area_Data!B63:U63)-Euro_Area_Data!I63)</f>
        <v>-0.19706513134080275</v>
      </c>
      <c r="EE66" s="17">
        <v>-5</v>
      </c>
      <c r="EF66" s="59">
        <f t="shared" ref="EF66:EG85" si="38">EF65</f>
        <v>3.1894921052631999</v>
      </c>
      <c r="EG66" s="59">
        <f t="shared" si="38"/>
        <v>3.8424447368421002</v>
      </c>
      <c r="EH66" s="43">
        <v>0.75</v>
      </c>
      <c r="EI66" s="43">
        <v>0.05</v>
      </c>
      <c r="EJ66" s="43">
        <v>60</v>
      </c>
      <c r="EK66" s="54">
        <f>(EN66-EN65)/EN65*100</f>
        <v>1.7059800258460274</v>
      </c>
      <c r="EM66" s="12"/>
      <c r="EN66" s="54">
        <v>1.18192473752239</v>
      </c>
    </row>
    <row r="67" spans="1:144" x14ac:dyDescent="0.3">
      <c r="A67" s="49">
        <v>2027</v>
      </c>
      <c r="B67" s="60">
        <v>253264219110.31302</v>
      </c>
      <c r="C67" s="12"/>
      <c r="D67" s="12"/>
      <c r="E67" s="12"/>
      <c r="F67" s="12"/>
      <c r="G67" s="12"/>
      <c r="H67" s="54"/>
      <c r="I67" s="60">
        <v>4192427.9448022353</v>
      </c>
      <c r="J67" s="13">
        <v>4187385</v>
      </c>
      <c r="K67" s="31">
        <f t="shared" si="4"/>
        <v>4192427.9448022353</v>
      </c>
      <c r="L67" s="54">
        <v>72.301615351477835</v>
      </c>
      <c r="M67" s="12"/>
      <c r="N67" s="12"/>
      <c r="O67" s="54">
        <v>72.313278225538852</v>
      </c>
      <c r="P67" s="28" cm="1">
        <f t="array" aca="1" ref="P67" ca="1">INDEX([7]CSMDPART2023!$C$2:$BK$29, MATCH(MID(CELL("filename",A66),FIND("]",CELL("filename",A66))+1,255),[7]CSMDPART2023!A$2:A$29,0), MATCH(A67,[7]CSMDPART2023!C$1:BK$1,0))</f>
        <v>-1.9776779277318468E-3</v>
      </c>
      <c r="Q67" s="19">
        <f t="shared" ca="1" si="32"/>
        <v>72.588593805627809</v>
      </c>
      <c r="R67" s="54">
        <v>7.8890661666666677</v>
      </c>
      <c r="S67" s="12"/>
      <c r="T67" s="12"/>
      <c r="U67" s="54">
        <v>7.0829435000000007</v>
      </c>
      <c r="V67" s="54">
        <v>7.0561600000000002</v>
      </c>
      <c r="W67" s="54"/>
      <c r="X67" s="54"/>
      <c r="Y67" s="54"/>
      <c r="Z67" s="54">
        <v>1550.8934340513381</v>
      </c>
      <c r="AA67" s="12"/>
      <c r="AB67" s="12"/>
      <c r="AC67" s="54">
        <v>1550.3357420035711</v>
      </c>
      <c r="AD67" s="60">
        <v>821976701757.84607</v>
      </c>
      <c r="AE67" s="53"/>
      <c r="AF67" s="61"/>
      <c r="AG67" s="19"/>
      <c r="AH67" s="17"/>
      <c r="AI67" s="19"/>
      <c r="AJ67" s="12"/>
      <c r="AK67" s="19"/>
      <c r="AL67" s="19"/>
      <c r="AM67" s="19">
        <f t="shared" ref="AM67:AM85" ca="1" si="39">AVERAGE($AL$35:$AL$63)</f>
        <v>5.9148516417121183E-2</v>
      </c>
      <c r="AN67" s="33"/>
      <c r="AO67" s="12"/>
      <c r="AP67" s="19"/>
      <c r="AQ67" s="55"/>
      <c r="AR67" s="19"/>
      <c r="AS67" s="17">
        <f ca="1">AS66</f>
        <v>6.0774924933906981E-2</v>
      </c>
      <c r="AT67" s="19"/>
      <c r="AU67" s="12"/>
      <c r="AV67" s="12"/>
      <c r="AW67" s="12"/>
      <c r="AX67" s="12"/>
      <c r="AY67" s="12"/>
      <c r="AZ67" s="12"/>
      <c r="BA67" s="65"/>
      <c r="BB67" s="60">
        <v>250390411999.966</v>
      </c>
      <c r="BC67" s="60"/>
      <c r="BD67" s="19">
        <f t="shared" si="28"/>
        <v>-1.1347071135600428</v>
      </c>
      <c r="BE67" s="12"/>
      <c r="BF67" s="12"/>
      <c r="BG67" s="12"/>
      <c r="BH67" s="12"/>
      <c r="BI67" s="12"/>
      <c r="BJ67" s="12"/>
      <c r="BK67" s="12"/>
      <c r="BL67" s="12"/>
      <c r="BM67" s="12"/>
      <c r="BO67" s="55"/>
      <c r="BP67" s="55"/>
      <c r="BQ67" s="55"/>
      <c r="BR67" s="12"/>
      <c r="BS67" s="12"/>
      <c r="BT67" s="12"/>
      <c r="BU67" s="12"/>
      <c r="BV67" s="12"/>
      <c r="BW67" s="55"/>
      <c r="BX67" s="55"/>
      <c r="BY67" s="65"/>
      <c r="BZ67" s="65"/>
      <c r="CA67" s="12"/>
      <c r="CB67" s="12"/>
      <c r="CC67" s="55"/>
      <c r="CE67" s="55"/>
      <c r="CG67" s="55"/>
      <c r="CH67" s="55"/>
      <c r="CI67" s="55"/>
      <c r="CJ67" s="55"/>
      <c r="CK67" s="55"/>
      <c r="CM67" s="88">
        <f t="shared" ca="1" si="35"/>
        <v>13.666309399496855</v>
      </c>
      <c r="CN67" s="88">
        <f t="shared" ca="1" si="35"/>
        <v>2.6258189283786342</v>
      </c>
      <c r="CO67" s="88">
        <f t="shared" ca="1" si="35"/>
        <v>13.917775878800168</v>
      </c>
      <c r="CP67" s="88">
        <f t="shared" ca="1" si="35"/>
        <v>4.3413322145165658</v>
      </c>
      <c r="CQ67" s="88">
        <f t="shared" ca="1" si="35"/>
        <v>7.4041742160077328</v>
      </c>
      <c r="CR67" s="88">
        <f t="shared" ca="1" si="35"/>
        <v>0</v>
      </c>
      <c r="CS67" s="88">
        <f t="shared" ca="1" si="35"/>
        <v>11.122827710453183</v>
      </c>
      <c r="CT67" s="88">
        <f t="shared" ca="1" si="35"/>
        <v>25.107947099829573</v>
      </c>
      <c r="CU67" s="88">
        <f t="shared" ca="1" si="35"/>
        <v>4.2492863662480191</v>
      </c>
      <c r="CV67" s="88">
        <f t="shared" ca="1" si="35"/>
        <v>1.1351532490641394</v>
      </c>
      <c r="CW67" s="88">
        <f t="shared" ca="1" si="35"/>
        <v>18.326988030098448</v>
      </c>
      <c r="CX67" s="88">
        <f t="shared" ca="1" si="35"/>
        <v>5.3809318030520856</v>
      </c>
      <c r="CY67" s="88">
        <f t="shared" ca="1" si="35"/>
        <v>5.4512988506378215E-2</v>
      </c>
      <c r="CZ67" s="88">
        <f t="shared" ca="1" si="34"/>
        <v>2.8170196931615446E-2</v>
      </c>
      <c r="DA67" s="88">
        <f t="shared" ca="1" si="34"/>
        <v>0</v>
      </c>
      <c r="DB67" s="88">
        <f t="shared" ca="1" si="34"/>
        <v>-1.0787970408599449E-2</v>
      </c>
      <c r="DC67" s="88">
        <f t="shared" ca="1" si="34"/>
        <v>-1.797797579233178E-2</v>
      </c>
      <c r="DD67" s="88">
        <f t="shared" ca="1" si="34"/>
        <v>0</v>
      </c>
      <c r="DE67" s="88">
        <f t="shared" ca="1" si="34"/>
        <v>-0.10791723923706242</v>
      </c>
      <c r="DF67" s="88">
        <f t="shared" ca="1" si="34"/>
        <v>-0.31219199656289476</v>
      </c>
      <c r="DG67" s="88">
        <f t="shared" ca="1" si="34"/>
        <v>-4.9792827812669853E-2</v>
      </c>
      <c r="DH67" s="88">
        <f t="shared" ca="1" si="34"/>
        <v>-1.2585049339014243E-2</v>
      </c>
      <c r="DI67" s="88">
        <f t="shared" ca="1" si="34"/>
        <v>-0.19279977589423397</v>
      </c>
      <c r="DJ67" s="88">
        <f t="shared" ca="1" si="34"/>
        <v>-6.8630350391187284E-2</v>
      </c>
      <c r="DL67" s="55"/>
      <c r="DM67" s="12"/>
      <c r="DN67" s="12"/>
      <c r="DO67" s="59">
        <f t="shared" si="36"/>
        <v>0.97981482216663995</v>
      </c>
      <c r="DP67" s="59">
        <f t="shared" si="37"/>
        <v>2.0185177833360046E-2</v>
      </c>
      <c r="DQ67" s="66">
        <f>DQ66</f>
        <v>1.1346799999999999</v>
      </c>
      <c r="DR67" s="55"/>
      <c r="DS67" s="55"/>
      <c r="DT67" s="12"/>
      <c r="DU67" s="55"/>
      <c r="DV67" s="59">
        <v>0.5</v>
      </c>
      <c r="DW67" s="60">
        <f>Euro_Area_Data!V64*10^9</f>
        <v>13379908928220.672</v>
      </c>
      <c r="DX67" s="59">
        <v>1</v>
      </c>
      <c r="DY67" s="59">
        <v>0.5</v>
      </c>
      <c r="DZ67" s="55"/>
      <c r="EA67" s="59">
        <v>2</v>
      </c>
      <c r="EB67" s="54"/>
      <c r="EC67" s="17">
        <f>EC66+($EC$73-$EC$66)/($A$73-$A$66)</f>
        <v>2.0414453411035174</v>
      </c>
      <c r="ED67" s="54">
        <f>(SUMPRODUCT(Euro_Area_Data!B64:U64,Euro_Area_Data!AV64:BO64)-Euro_Area_Data!I64*Euro_Area_Data!BC64)/(SUM(Euro_Area_Data!B64:U64)-Euro_Area_Data!I64)</f>
        <v>-0.13209223804048342</v>
      </c>
      <c r="EE67" s="17">
        <v>-5</v>
      </c>
      <c r="EF67" s="59">
        <f t="shared" si="38"/>
        <v>3.1894921052631999</v>
      </c>
      <c r="EG67" s="59">
        <f t="shared" si="38"/>
        <v>3.8424447368421002</v>
      </c>
      <c r="EH67" s="43">
        <v>0.75</v>
      </c>
      <c r="EI67" s="43">
        <v>0.05</v>
      </c>
      <c r="EJ67" s="43">
        <v>60</v>
      </c>
      <c r="EK67" s="54"/>
      <c r="EM67" s="12"/>
      <c r="EN67" s="54"/>
    </row>
    <row r="68" spans="1:144" x14ac:dyDescent="0.3">
      <c r="A68" s="49">
        <v>2028</v>
      </c>
      <c r="B68" s="60">
        <v>254826110015.49161</v>
      </c>
      <c r="C68" s="12"/>
      <c r="D68" s="12"/>
      <c r="E68" s="12"/>
      <c r="F68" s="12"/>
      <c r="G68" s="12"/>
      <c r="H68" s="54"/>
      <c r="I68" s="60">
        <v>4191295.8206602698</v>
      </c>
      <c r="J68" s="13">
        <v>4185442</v>
      </c>
      <c r="K68" s="31">
        <f t="shared" si="4"/>
        <v>4191295.8206602698</v>
      </c>
      <c r="L68" s="54">
        <v>72.380125322704615</v>
      </c>
      <c r="M68" s="12"/>
      <c r="N68" s="12"/>
      <c r="O68" s="54">
        <v>72.385956759735123</v>
      </c>
      <c r="P68" s="28" cm="1">
        <f t="array" aca="1" ref="P68" ca="1">INDEX([7]CSMDPART2023!$C$2:$BK$29, MATCH(MID(CELL("filename",A67),FIND("]",CELL("filename",A67))+1,255),[7]CSMDPART2023!A$2:A$29,0), MATCH(A68,[7]CSMDPART2023!C$1:BK$1,0))</f>
        <v>-1.289922688322287E-3</v>
      </c>
      <c r="Q68" s="19">
        <f ca="1">Q69/(1+P69)</f>
        <v>72.494960131564525</v>
      </c>
      <c r="R68" s="54">
        <v>7.4860048333333342</v>
      </c>
      <c r="S68" s="12"/>
      <c r="T68" s="12"/>
      <c r="U68" s="54">
        <v>7.0829435000000007</v>
      </c>
      <c r="V68" s="54">
        <v>7.0072279999999996</v>
      </c>
      <c r="W68" s="54"/>
      <c r="X68" s="54"/>
      <c r="Y68" s="54"/>
      <c r="Z68" s="54">
        <v>1549.41366742381</v>
      </c>
      <c r="AA68" s="12"/>
      <c r="AB68" s="12"/>
      <c r="AC68" s="54">
        <v>1549.1348213999261</v>
      </c>
      <c r="AD68" s="60">
        <v>831954265760.22034</v>
      </c>
      <c r="AE68" s="53"/>
      <c r="AF68" s="61"/>
      <c r="AG68" s="19"/>
      <c r="AH68" s="17"/>
      <c r="AI68" s="31"/>
      <c r="AJ68" s="12"/>
      <c r="AK68" s="19"/>
      <c r="AL68" s="19"/>
      <c r="AM68" s="19">
        <f t="shared" ca="1" si="39"/>
        <v>5.9148516417121183E-2</v>
      </c>
      <c r="AN68" s="33"/>
      <c r="AO68" s="12"/>
      <c r="AP68" s="19"/>
      <c r="AQ68" s="55"/>
      <c r="AR68" s="19"/>
      <c r="AS68" s="17">
        <f t="shared" ref="AS68:AS85" ca="1" si="40">AS67</f>
        <v>6.0774924933906981E-2</v>
      </c>
      <c r="AT68" s="19"/>
      <c r="AU68" s="12"/>
      <c r="AV68" s="12"/>
      <c r="AW68" s="12"/>
      <c r="AX68" s="12"/>
      <c r="AY68" s="12"/>
      <c r="AZ68" s="12"/>
      <c r="BA68" s="65"/>
      <c r="BB68" s="60">
        <v>253380345016.71451</v>
      </c>
      <c r="BC68" s="60"/>
      <c r="BD68" s="19">
        <f t="shared" si="28"/>
        <v>-0.56735355678003618</v>
      </c>
      <c r="BE68" s="12"/>
      <c r="BF68" s="12"/>
      <c r="BG68" s="12"/>
      <c r="BH68" s="12"/>
      <c r="BI68" s="12"/>
      <c r="BJ68" s="12"/>
      <c r="BK68" s="12"/>
      <c r="BL68" s="12"/>
      <c r="BM68" s="12"/>
      <c r="BO68" s="55"/>
      <c r="BP68" s="55"/>
      <c r="BQ68" s="55"/>
      <c r="BR68" s="12"/>
      <c r="BS68" s="12"/>
      <c r="BT68" s="12"/>
      <c r="BU68" s="12"/>
      <c r="BV68" s="12"/>
      <c r="BW68" s="55"/>
      <c r="BX68" s="55"/>
      <c r="BY68" s="65"/>
      <c r="BZ68" s="65"/>
      <c r="CA68" s="12"/>
      <c r="CB68" s="12"/>
      <c r="CC68" s="55"/>
      <c r="CE68" s="55"/>
      <c r="CG68" s="55"/>
      <c r="CH68" s="55"/>
      <c r="CI68" s="55"/>
      <c r="CJ68" s="55"/>
      <c r="CK68" s="55"/>
      <c r="CM68" s="88">
        <f t="shared" ca="1" si="35"/>
        <v>13.666309399496855</v>
      </c>
      <c r="CN68" s="88">
        <f t="shared" ca="1" si="35"/>
        <v>2.6258189283786342</v>
      </c>
      <c r="CO68" s="88">
        <f t="shared" ca="1" si="35"/>
        <v>13.917775878800168</v>
      </c>
      <c r="CP68" s="88">
        <f t="shared" ca="1" si="35"/>
        <v>4.3413322145165658</v>
      </c>
      <c r="CQ68" s="88">
        <f t="shared" ca="1" si="35"/>
        <v>7.4041742160077328</v>
      </c>
      <c r="CR68" s="88">
        <f t="shared" ca="1" si="35"/>
        <v>0</v>
      </c>
      <c r="CS68" s="88">
        <f t="shared" ca="1" si="35"/>
        <v>11.122827710453183</v>
      </c>
      <c r="CT68" s="88">
        <f t="shared" ca="1" si="35"/>
        <v>25.107947099829573</v>
      </c>
      <c r="CU68" s="88">
        <f t="shared" ca="1" si="35"/>
        <v>4.2492863662480191</v>
      </c>
      <c r="CV68" s="88">
        <f t="shared" ca="1" si="35"/>
        <v>1.1351532490641394</v>
      </c>
      <c r="CW68" s="88">
        <f t="shared" ca="1" si="35"/>
        <v>18.326988030098448</v>
      </c>
      <c r="CX68" s="88">
        <f t="shared" ca="1" si="35"/>
        <v>5.3809318030520856</v>
      </c>
      <c r="CY68" s="88">
        <f t="shared" ca="1" si="35"/>
        <v>5.4512988506378215E-2</v>
      </c>
      <c r="CZ68" s="88">
        <f t="shared" ca="1" si="34"/>
        <v>2.8170196931615446E-2</v>
      </c>
      <c r="DA68" s="88">
        <f t="shared" ca="1" si="34"/>
        <v>0</v>
      </c>
      <c r="DB68" s="88">
        <f t="shared" ca="1" si="34"/>
        <v>-1.0787970408599449E-2</v>
      </c>
      <c r="DC68" s="88">
        <f t="shared" ca="1" si="34"/>
        <v>-1.797797579233178E-2</v>
      </c>
      <c r="DD68" s="88">
        <f t="shared" ca="1" si="34"/>
        <v>0</v>
      </c>
      <c r="DE68" s="88">
        <f t="shared" ca="1" si="34"/>
        <v>-0.10791723923706242</v>
      </c>
      <c r="DF68" s="88">
        <f t="shared" ca="1" si="34"/>
        <v>-0.31219199656289476</v>
      </c>
      <c r="DG68" s="88">
        <f t="shared" ca="1" si="34"/>
        <v>-4.9792827812669853E-2</v>
      </c>
      <c r="DH68" s="88">
        <f t="shared" ca="1" si="34"/>
        <v>-1.2585049339014243E-2</v>
      </c>
      <c r="DI68" s="88">
        <f t="shared" ca="1" si="34"/>
        <v>-0.19279977589423397</v>
      </c>
      <c r="DJ68" s="88">
        <f t="shared" ca="1" si="34"/>
        <v>-6.8630350391187284E-2</v>
      </c>
      <c r="DL68" s="55"/>
      <c r="DM68" s="12"/>
      <c r="DN68" s="12"/>
      <c r="DO68" s="59">
        <f t="shared" si="36"/>
        <v>0.97981482216663995</v>
      </c>
      <c r="DP68" s="59">
        <f t="shared" si="37"/>
        <v>2.0185177833360046E-2</v>
      </c>
      <c r="DQ68" s="66">
        <f t="shared" ref="DQ68:DQ85" si="41">DQ67</f>
        <v>1.1346799999999999</v>
      </c>
      <c r="DR68" s="55"/>
      <c r="DS68" s="55"/>
      <c r="DT68" s="12"/>
      <c r="DU68" s="55"/>
      <c r="DV68" s="59">
        <v>0.5</v>
      </c>
      <c r="DW68" s="60">
        <f>Euro_Area_Data!V65*10^9</f>
        <v>13516583837643.621</v>
      </c>
      <c r="DX68" s="59">
        <v>1</v>
      </c>
      <c r="DY68" s="59">
        <v>0.5</v>
      </c>
      <c r="DZ68" s="55"/>
      <c r="EA68" s="59">
        <v>2</v>
      </c>
      <c r="EB68" s="54"/>
      <c r="EC68" s="17">
        <f t="shared" ref="EC68:EC72" si="42">EC67+($EC$73-$EC$66)/($A$73-$A$66)</f>
        <v>2.0608456789897813</v>
      </c>
      <c r="ED68" s="54">
        <f>(SUMPRODUCT(Euro_Area_Data!B65:U65,Euro_Area_Data!AV65:BO65)-Euro_Area_Data!I65*Euro_Area_Data!BC65)/(SUM(Euro_Area_Data!B65:U65)-Euro_Area_Data!I65)</f>
        <v>-6.660043864321126E-2</v>
      </c>
      <c r="EE68" s="17">
        <v>-5</v>
      </c>
      <c r="EF68" s="59">
        <f t="shared" si="38"/>
        <v>3.1894921052631999</v>
      </c>
      <c r="EG68" s="59">
        <f t="shared" si="38"/>
        <v>3.8424447368421002</v>
      </c>
      <c r="EH68" s="43">
        <v>0.75</v>
      </c>
      <c r="EI68" s="43">
        <v>0.05</v>
      </c>
      <c r="EJ68" s="43">
        <v>60</v>
      </c>
      <c r="EK68" s="54"/>
      <c r="EM68" s="12"/>
      <c r="EN68" s="54"/>
    </row>
    <row r="69" spans="1:144" x14ac:dyDescent="0.3">
      <c r="A69" s="49">
        <v>2029</v>
      </c>
      <c r="B69" s="60">
        <v>256677106549.96722</v>
      </c>
      <c r="C69" s="12"/>
      <c r="D69" s="12"/>
      <c r="E69" s="12"/>
      <c r="F69" s="12"/>
      <c r="G69" s="12"/>
      <c r="H69" s="54"/>
      <c r="I69" s="60">
        <v>4190410.5506545231</v>
      </c>
      <c r="J69" s="13">
        <v>4185124</v>
      </c>
      <c r="K69" s="31">
        <f t="shared" si="4"/>
        <v>4190410.5506545231</v>
      </c>
      <c r="L69" s="54">
        <v>72.447067297652438</v>
      </c>
      <c r="M69" s="12"/>
      <c r="N69" s="12"/>
      <c r="O69" s="54">
        <v>72.447067297652438</v>
      </c>
      <c r="P69" s="28" cm="1">
        <f t="array" aca="1" ref="P69" ca="1">INDEX([7]CSMDPART2023!$C$2:$BK$29, MATCH(MID(CELL("filename",A68),FIND("]",CELL("filename",A68))+1,255),[7]CSMDPART2023!A$2:A$29,0), MATCH(A69,[7]CSMDPART2023!C$1:BK$1,0))</f>
        <v>-6.6063673702509984E-4</v>
      </c>
      <c r="Q69" s="17">
        <f>O69</f>
        <v>72.447067297652438</v>
      </c>
      <c r="R69" s="54">
        <v>7.0829435000000007</v>
      </c>
      <c r="S69" s="12"/>
      <c r="T69" s="12"/>
      <c r="U69" s="54">
        <v>7.0829435000000007</v>
      </c>
      <c r="V69" s="54">
        <v>6.9493100000000014</v>
      </c>
      <c r="W69" s="54"/>
      <c r="X69" s="54"/>
      <c r="Y69" s="54"/>
      <c r="Z69" s="54">
        <v>1548.001004170741</v>
      </c>
      <c r="AA69" s="12"/>
      <c r="AB69" s="12"/>
      <c r="AC69" s="54">
        <v>1548.001004170741</v>
      </c>
      <c r="AD69" s="60">
        <v>843257778602.41699</v>
      </c>
      <c r="AE69" s="53"/>
      <c r="AF69" s="61"/>
      <c r="AG69" s="19"/>
      <c r="AH69" s="17"/>
      <c r="AI69" s="31"/>
      <c r="AJ69" s="12"/>
      <c r="AK69" s="19"/>
      <c r="AL69" s="19"/>
      <c r="AM69" s="19">
        <f t="shared" ca="1" si="39"/>
        <v>5.9148516417121183E-2</v>
      </c>
      <c r="AN69" s="33"/>
      <c r="AO69" s="12"/>
      <c r="AP69" s="19"/>
      <c r="AQ69" s="55"/>
      <c r="AR69" s="19"/>
      <c r="AS69" s="17">
        <f t="shared" ca="1" si="40"/>
        <v>6.0774924933906981E-2</v>
      </c>
      <c r="AT69" s="19"/>
      <c r="AU69" s="12"/>
      <c r="AV69" s="12"/>
      <c r="AW69" s="12"/>
      <c r="AX69" s="12"/>
      <c r="AY69" s="12"/>
      <c r="AZ69" s="12"/>
      <c r="BA69" s="65"/>
      <c r="BB69" s="60">
        <v>256677106549.96722</v>
      </c>
      <c r="BC69" s="60"/>
      <c r="BD69" s="19">
        <f t="shared" si="28"/>
        <v>0</v>
      </c>
      <c r="BE69" s="12"/>
      <c r="BF69" s="12"/>
      <c r="BG69" s="12"/>
      <c r="BH69" s="12"/>
      <c r="BI69" s="12"/>
      <c r="BJ69" s="12"/>
      <c r="BK69" s="12"/>
      <c r="BL69" s="12"/>
      <c r="BM69" s="12"/>
      <c r="BO69" s="55"/>
      <c r="BP69" s="55"/>
      <c r="BQ69" s="55"/>
      <c r="BR69" s="12"/>
      <c r="BS69" s="12"/>
      <c r="BT69" s="12"/>
      <c r="BU69" s="12"/>
      <c r="BV69" s="12"/>
      <c r="BW69" s="55"/>
      <c r="BX69" s="55"/>
      <c r="BY69" s="65"/>
      <c r="BZ69" s="65"/>
      <c r="CA69" s="12"/>
      <c r="CB69" s="12"/>
      <c r="CC69" s="55"/>
      <c r="CE69" s="55"/>
      <c r="CG69" s="55"/>
      <c r="CH69" s="55"/>
      <c r="CI69" s="55"/>
      <c r="CJ69" s="55"/>
      <c r="CK69" s="55"/>
      <c r="CM69" s="88">
        <f t="shared" ca="1" si="35"/>
        <v>13.666309399496855</v>
      </c>
      <c r="CN69" s="88">
        <f t="shared" ca="1" si="35"/>
        <v>2.6258189283786342</v>
      </c>
      <c r="CO69" s="88">
        <f t="shared" ca="1" si="35"/>
        <v>13.917775878800168</v>
      </c>
      <c r="CP69" s="88">
        <f t="shared" ca="1" si="35"/>
        <v>4.3413322145165658</v>
      </c>
      <c r="CQ69" s="88">
        <f t="shared" ca="1" si="35"/>
        <v>7.4041742160077328</v>
      </c>
      <c r="CR69" s="88">
        <f t="shared" ca="1" si="35"/>
        <v>0</v>
      </c>
      <c r="CS69" s="88">
        <f t="shared" ca="1" si="35"/>
        <v>11.122827710453183</v>
      </c>
      <c r="CT69" s="88">
        <f t="shared" ca="1" si="35"/>
        <v>25.107947099829573</v>
      </c>
      <c r="CU69" s="88">
        <f t="shared" ca="1" si="35"/>
        <v>4.2492863662480191</v>
      </c>
      <c r="CV69" s="88">
        <f t="shared" ca="1" si="35"/>
        <v>1.1351532490641394</v>
      </c>
      <c r="CW69" s="88">
        <f t="shared" ca="1" si="35"/>
        <v>18.326988030098448</v>
      </c>
      <c r="CX69" s="88">
        <f t="shared" ca="1" si="35"/>
        <v>5.3809318030520856</v>
      </c>
      <c r="CY69" s="88">
        <f t="shared" ca="1" si="35"/>
        <v>5.4512988506378215E-2</v>
      </c>
      <c r="CZ69" s="88">
        <f t="shared" ca="1" si="34"/>
        <v>2.8170196931615446E-2</v>
      </c>
      <c r="DA69" s="88">
        <f t="shared" ca="1" si="34"/>
        <v>0</v>
      </c>
      <c r="DB69" s="88">
        <f t="shared" ca="1" si="34"/>
        <v>-1.0787970408599449E-2</v>
      </c>
      <c r="DC69" s="88">
        <f t="shared" ca="1" si="34"/>
        <v>-1.797797579233178E-2</v>
      </c>
      <c r="DD69" s="88">
        <f t="shared" ca="1" si="34"/>
        <v>0</v>
      </c>
      <c r="DE69" s="88">
        <f t="shared" ca="1" si="34"/>
        <v>-0.10791723923706242</v>
      </c>
      <c r="DF69" s="88">
        <f t="shared" ca="1" si="34"/>
        <v>-0.31219199656289476</v>
      </c>
      <c r="DG69" s="88">
        <f t="shared" ca="1" si="34"/>
        <v>-4.9792827812669853E-2</v>
      </c>
      <c r="DH69" s="88">
        <f t="shared" ca="1" si="34"/>
        <v>-1.2585049339014243E-2</v>
      </c>
      <c r="DI69" s="88">
        <f t="shared" ca="1" si="34"/>
        <v>-0.19279977589423397</v>
      </c>
      <c r="DJ69" s="88">
        <f t="shared" ca="1" si="34"/>
        <v>-6.8630350391187284E-2</v>
      </c>
      <c r="DL69" s="55"/>
      <c r="DM69" s="12"/>
      <c r="DN69" s="12"/>
      <c r="DO69" s="59">
        <f t="shared" si="36"/>
        <v>0.97981482216663995</v>
      </c>
      <c r="DP69" s="59">
        <f t="shared" si="37"/>
        <v>2.0185177833360046E-2</v>
      </c>
      <c r="DQ69" s="66">
        <f t="shared" si="41"/>
        <v>1.1346799999999999</v>
      </c>
      <c r="DR69" s="55"/>
      <c r="DS69" s="55"/>
      <c r="DT69" s="12"/>
      <c r="DU69" s="55"/>
      <c r="DV69" s="59">
        <v>0.5</v>
      </c>
      <c r="DW69" s="60">
        <f>Euro_Area_Data!V66*10^9</f>
        <v>13656002020745.363</v>
      </c>
      <c r="DX69" s="59">
        <v>1</v>
      </c>
      <c r="DY69" s="59">
        <v>0.5</v>
      </c>
      <c r="DZ69" s="55"/>
      <c r="EA69" s="59">
        <v>2</v>
      </c>
      <c r="EB69" s="54"/>
      <c r="EC69" s="17">
        <f t="shared" si="42"/>
        <v>2.0802460168760453</v>
      </c>
      <c r="ED69" s="54">
        <f>(SUMPRODUCT(Euro_Area_Data!B66:U66,Euro_Area_Data!AV66:BO66)-Euro_Area_Data!I66*Euro_Area_Data!BC66)/(SUM(Euro_Area_Data!B66:U66)-Euro_Area_Data!I66)</f>
        <v>0</v>
      </c>
      <c r="EE69" s="17">
        <v>-5</v>
      </c>
      <c r="EF69" s="59">
        <f t="shared" si="38"/>
        <v>3.1894921052631999</v>
      </c>
      <c r="EG69" s="59">
        <f t="shared" si="38"/>
        <v>3.8424447368421002</v>
      </c>
      <c r="EH69" s="43">
        <v>0.75</v>
      </c>
      <c r="EI69" s="43">
        <v>0.05</v>
      </c>
      <c r="EJ69" s="43">
        <v>60</v>
      </c>
      <c r="EK69" s="54"/>
      <c r="EM69" s="12"/>
      <c r="EN69" s="54"/>
    </row>
    <row r="70" spans="1:144" x14ac:dyDescent="0.3">
      <c r="A70" s="49">
        <v>2030</v>
      </c>
      <c r="B70" s="12"/>
      <c r="C70" s="12"/>
      <c r="D70" s="12"/>
      <c r="E70" s="12"/>
      <c r="F70" s="12"/>
      <c r="G70" s="12"/>
      <c r="H70" s="12"/>
      <c r="I70" s="12"/>
      <c r="J70" s="13">
        <v>4183674</v>
      </c>
      <c r="K70" s="31">
        <f t="shared" ref="K70:K85" si="43">IF(A70&lt;2030,I70,K69*J70/J69)</f>
        <v>4188958.7190484707</v>
      </c>
      <c r="L70" s="12"/>
      <c r="M70" s="12"/>
      <c r="N70" s="12"/>
      <c r="O70" s="12"/>
      <c r="P70" s="28" cm="1">
        <f t="array" aca="1" ref="P70" ca="1">INDEX([7]CSMDPART2023!$C$2:$BK$29, MATCH(MID(CELL("filename",A69),FIND("]",CELL("filename",A69))+1,255),[7]CSMDPART2023!A$2:A$29,0), MATCH(A70,[7]CSMDPART2023!C$1:BK$1,0))</f>
        <v>5.644636306991746E-4</v>
      </c>
      <c r="Q70" s="19">
        <f ca="1">(1+P70)*Q69</f>
        <v>72.487961032292773</v>
      </c>
      <c r="R70" s="12"/>
      <c r="S70" s="12"/>
      <c r="T70" s="12"/>
      <c r="U70" s="12"/>
      <c r="V70" s="54">
        <v>6.8876930000000014</v>
      </c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I70" s="11"/>
      <c r="AJ70" s="12"/>
      <c r="AM70" s="19">
        <f t="shared" ca="1" si="39"/>
        <v>5.9148516417121183E-2</v>
      </c>
      <c r="AN70" s="11"/>
      <c r="AO70" s="12"/>
      <c r="AQ70" s="12"/>
      <c r="AS70" s="17">
        <f t="shared" ca="1" si="40"/>
        <v>6.0774924933906981E-2</v>
      </c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E70" s="12"/>
      <c r="CG70" s="12"/>
      <c r="CH70" s="12"/>
      <c r="CI70" s="12"/>
      <c r="CJ70" s="12"/>
      <c r="CK70" s="12"/>
      <c r="CM70" s="88">
        <f t="shared" ca="1" si="35"/>
        <v>13.666309399496855</v>
      </c>
      <c r="CN70" s="88">
        <f t="shared" ca="1" si="35"/>
        <v>2.6258189283786342</v>
      </c>
      <c r="CO70" s="88">
        <f t="shared" ca="1" si="35"/>
        <v>13.917775878800168</v>
      </c>
      <c r="CP70" s="88">
        <f t="shared" ca="1" si="35"/>
        <v>4.3413322145165658</v>
      </c>
      <c r="CQ70" s="88">
        <f t="shared" ca="1" si="35"/>
        <v>7.4041742160077328</v>
      </c>
      <c r="CR70" s="88">
        <f t="shared" ca="1" si="35"/>
        <v>0</v>
      </c>
      <c r="CS70" s="88">
        <f t="shared" ca="1" si="35"/>
        <v>11.122827710453183</v>
      </c>
      <c r="CT70" s="88">
        <f t="shared" ca="1" si="35"/>
        <v>25.107947099829573</v>
      </c>
      <c r="CU70" s="88">
        <f t="shared" ca="1" si="35"/>
        <v>4.2492863662480191</v>
      </c>
      <c r="CV70" s="88">
        <f t="shared" ca="1" si="35"/>
        <v>1.1351532490641394</v>
      </c>
      <c r="CW70" s="88">
        <f t="shared" ca="1" si="35"/>
        <v>18.326988030098448</v>
      </c>
      <c r="CX70" s="88">
        <f t="shared" ca="1" si="35"/>
        <v>5.3809318030520856</v>
      </c>
      <c r="CY70" s="88">
        <f t="shared" ca="1" si="35"/>
        <v>5.4512988506378215E-2</v>
      </c>
      <c r="CZ70" s="88">
        <f t="shared" ca="1" si="34"/>
        <v>2.8170196931615446E-2</v>
      </c>
      <c r="DA70" s="88">
        <f t="shared" ca="1" si="34"/>
        <v>0</v>
      </c>
      <c r="DB70" s="88">
        <f t="shared" ca="1" si="34"/>
        <v>-1.0787970408599449E-2</v>
      </c>
      <c r="DC70" s="88">
        <f t="shared" ca="1" si="34"/>
        <v>-1.797797579233178E-2</v>
      </c>
      <c r="DD70" s="88">
        <f t="shared" ca="1" si="34"/>
        <v>0</v>
      </c>
      <c r="DE70" s="88">
        <f t="shared" ca="1" si="34"/>
        <v>-0.10791723923706242</v>
      </c>
      <c r="DF70" s="88">
        <f t="shared" ca="1" si="34"/>
        <v>-0.31219199656289476</v>
      </c>
      <c r="DG70" s="88">
        <f t="shared" ca="1" si="34"/>
        <v>-4.9792827812669853E-2</v>
      </c>
      <c r="DH70" s="88">
        <f t="shared" ca="1" si="34"/>
        <v>-1.2585049339014243E-2</v>
      </c>
      <c r="DI70" s="88">
        <f t="shared" ca="1" si="34"/>
        <v>-0.19279977589423397</v>
      </c>
      <c r="DJ70" s="88">
        <f t="shared" ca="1" si="34"/>
        <v>-6.8630350391187284E-2</v>
      </c>
      <c r="DL70" s="12"/>
      <c r="DM70" s="12"/>
      <c r="DN70" s="12"/>
      <c r="DO70" s="59">
        <f t="shared" si="36"/>
        <v>0.97981482216663995</v>
      </c>
      <c r="DP70" s="59">
        <f t="shared" si="37"/>
        <v>2.0185177833360046E-2</v>
      </c>
      <c r="DQ70" s="66">
        <f t="shared" si="41"/>
        <v>1.1346799999999999</v>
      </c>
      <c r="DR70" s="12"/>
      <c r="DS70" s="12"/>
      <c r="DT70" s="12"/>
      <c r="DU70" s="12"/>
      <c r="DV70" s="59">
        <v>0.5</v>
      </c>
      <c r="DW70" s="60"/>
      <c r="DX70" s="59">
        <v>1</v>
      </c>
      <c r="DY70" s="59">
        <v>0.5</v>
      </c>
      <c r="DZ70" s="12"/>
      <c r="EA70" s="59">
        <v>2</v>
      </c>
      <c r="EB70" s="54"/>
      <c r="EC70" s="17">
        <f t="shared" si="42"/>
        <v>2.0996463547623092</v>
      </c>
      <c r="ED70" s="59">
        <v>0</v>
      </c>
      <c r="EE70" s="17">
        <v>-5</v>
      </c>
      <c r="EF70" s="59">
        <f t="shared" si="38"/>
        <v>3.1894921052631999</v>
      </c>
      <c r="EG70" s="59">
        <f t="shared" si="38"/>
        <v>3.8424447368421002</v>
      </c>
      <c r="EH70" s="43">
        <v>0.75</v>
      </c>
      <c r="EI70" s="43">
        <v>0.05</v>
      </c>
      <c r="EJ70" s="43">
        <v>60</v>
      </c>
      <c r="EK70" s="12"/>
      <c r="EL70" s="12"/>
      <c r="EM70" s="12"/>
      <c r="EN70" s="12"/>
    </row>
    <row r="71" spans="1:144" x14ac:dyDescent="0.3">
      <c r="A71" s="49">
        <v>2031</v>
      </c>
      <c r="B71" s="12"/>
      <c r="C71" s="12"/>
      <c r="D71" s="12"/>
      <c r="E71" s="12"/>
      <c r="F71" s="12"/>
      <c r="G71" s="12"/>
      <c r="H71" s="12"/>
      <c r="I71" s="12"/>
      <c r="J71" s="13">
        <v>4180933</v>
      </c>
      <c r="K71" s="31">
        <f t="shared" si="43"/>
        <v>4186214.2566814432</v>
      </c>
      <c r="L71" s="12"/>
      <c r="M71" s="12"/>
      <c r="N71" s="12"/>
      <c r="O71" s="12"/>
      <c r="P71" s="28" cm="1">
        <f t="array" aca="1" ref="P71" ca="1">INDEX([7]CSMDPART2023!$C$2:$BK$29, MATCH(MID(CELL("filename",A70),FIND("]",CELL("filename",A70))+1,255),[7]CSMDPART2023!A$2:A$29,0), MATCH(A71,[7]CSMDPART2023!C$1:BK$1,0))</f>
        <v>1.6799021024058725E-3</v>
      </c>
      <c r="Q71" s="19">
        <f ca="1">(1+P71)*Q70</f>
        <v>72.609733710430035</v>
      </c>
      <c r="R71" s="12"/>
      <c r="S71" s="12"/>
      <c r="T71" s="12"/>
      <c r="U71" s="12"/>
      <c r="V71" s="54">
        <v>6.8276660000000007</v>
      </c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H71" s="11"/>
      <c r="AJ71" s="12"/>
      <c r="AM71" s="19">
        <f t="shared" ca="1" si="39"/>
        <v>5.9148516417121183E-2</v>
      </c>
      <c r="AN71" s="11"/>
      <c r="AO71" s="12"/>
      <c r="AQ71" s="12"/>
      <c r="AS71" s="17">
        <f t="shared" ca="1" si="40"/>
        <v>6.0774924933906981E-2</v>
      </c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E71" s="12"/>
      <c r="CG71" s="12"/>
      <c r="CH71" s="12"/>
      <c r="CI71" s="12"/>
      <c r="CJ71" s="12"/>
      <c r="CK71" s="12"/>
      <c r="CM71" s="88">
        <f t="shared" ca="1" si="35"/>
        <v>13.666309399496855</v>
      </c>
      <c r="CN71" s="88">
        <f t="shared" ca="1" si="35"/>
        <v>2.6258189283786342</v>
      </c>
      <c r="CO71" s="88">
        <f t="shared" ca="1" si="35"/>
        <v>13.917775878800168</v>
      </c>
      <c r="CP71" s="88">
        <f t="shared" ca="1" si="35"/>
        <v>4.3413322145165658</v>
      </c>
      <c r="CQ71" s="88">
        <f t="shared" ca="1" si="35"/>
        <v>7.4041742160077328</v>
      </c>
      <c r="CR71" s="88">
        <f t="shared" ca="1" si="35"/>
        <v>0</v>
      </c>
      <c r="CS71" s="88">
        <f t="shared" ca="1" si="35"/>
        <v>11.122827710453183</v>
      </c>
      <c r="CT71" s="88">
        <f t="shared" ca="1" si="35"/>
        <v>25.107947099829573</v>
      </c>
      <c r="CU71" s="88">
        <f t="shared" ca="1" si="35"/>
        <v>4.2492863662480191</v>
      </c>
      <c r="CV71" s="88">
        <f t="shared" ca="1" si="35"/>
        <v>1.1351532490641394</v>
      </c>
      <c r="CW71" s="88">
        <f t="shared" ca="1" si="35"/>
        <v>18.326988030098448</v>
      </c>
      <c r="CX71" s="88">
        <f t="shared" ca="1" si="35"/>
        <v>5.3809318030520856</v>
      </c>
      <c r="CY71" s="88">
        <f t="shared" ca="1" si="35"/>
        <v>5.4512988506378215E-2</v>
      </c>
      <c r="CZ71" s="88">
        <f t="shared" ca="1" si="34"/>
        <v>2.8170196931615446E-2</v>
      </c>
      <c r="DA71" s="88">
        <f t="shared" ca="1" si="34"/>
        <v>0</v>
      </c>
      <c r="DB71" s="88">
        <f t="shared" ca="1" si="34"/>
        <v>-1.0787970408599449E-2</v>
      </c>
      <c r="DC71" s="88">
        <f t="shared" ca="1" si="34"/>
        <v>-1.797797579233178E-2</v>
      </c>
      <c r="DD71" s="88">
        <f t="shared" ca="1" si="34"/>
        <v>0</v>
      </c>
      <c r="DE71" s="88">
        <f t="shared" ca="1" si="34"/>
        <v>-0.10791723923706242</v>
      </c>
      <c r="DF71" s="88">
        <f t="shared" ca="1" si="34"/>
        <v>-0.31219199656289476</v>
      </c>
      <c r="DG71" s="88">
        <f t="shared" ca="1" si="34"/>
        <v>-4.9792827812669853E-2</v>
      </c>
      <c r="DH71" s="88">
        <f t="shared" ca="1" si="34"/>
        <v>-1.2585049339014243E-2</v>
      </c>
      <c r="DI71" s="88">
        <f t="shared" ca="1" si="34"/>
        <v>-0.19279977589423397</v>
      </c>
      <c r="DJ71" s="88">
        <f t="shared" ca="1" si="34"/>
        <v>-6.8630350391187284E-2</v>
      </c>
      <c r="DL71" s="12"/>
      <c r="DM71" s="12"/>
      <c r="DN71" s="12"/>
      <c r="DO71" s="59">
        <f t="shared" si="36"/>
        <v>0.97981482216663995</v>
      </c>
      <c r="DP71" s="59">
        <f t="shared" si="37"/>
        <v>2.0185177833360046E-2</v>
      </c>
      <c r="DQ71" s="66">
        <f t="shared" si="41"/>
        <v>1.1346799999999999</v>
      </c>
      <c r="DR71" s="12"/>
      <c r="DS71" s="12"/>
      <c r="DT71" s="12"/>
      <c r="DU71" s="12"/>
      <c r="DV71" s="59">
        <v>0.5</v>
      </c>
      <c r="DW71" s="60"/>
      <c r="DX71" s="59">
        <v>1</v>
      </c>
      <c r="DY71" s="59">
        <v>0.5</v>
      </c>
      <c r="DZ71" s="12"/>
      <c r="EA71" s="59">
        <v>2</v>
      </c>
      <c r="EB71" s="54"/>
      <c r="EC71" s="17">
        <f t="shared" si="42"/>
        <v>2.1190466926485731</v>
      </c>
      <c r="ED71" s="59">
        <v>0</v>
      </c>
      <c r="EE71" s="17">
        <v>-5</v>
      </c>
      <c r="EF71" s="59">
        <f t="shared" si="38"/>
        <v>3.1894921052631999</v>
      </c>
      <c r="EG71" s="59">
        <f t="shared" si="38"/>
        <v>3.8424447368421002</v>
      </c>
      <c r="EH71" s="43">
        <v>0.75</v>
      </c>
      <c r="EI71" s="43">
        <v>0.05</v>
      </c>
      <c r="EJ71" s="43">
        <v>60</v>
      </c>
      <c r="EK71" s="12"/>
      <c r="EL71" s="12"/>
      <c r="EM71" s="12"/>
      <c r="EN71" s="12"/>
    </row>
    <row r="72" spans="1:144" x14ac:dyDescent="0.3">
      <c r="A72" s="49">
        <v>2032</v>
      </c>
      <c r="B72" s="12"/>
      <c r="C72" s="12"/>
      <c r="D72" s="12"/>
      <c r="E72" s="12"/>
      <c r="F72" s="12"/>
      <c r="G72" s="12"/>
      <c r="H72" s="12"/>
      <c r="I72" s="12"/>
      <c r="J72" s="13">
        <v>4175933</v>
      </c>
      <c r="K72" s="31">
        <f t="shared" si="43"/>
        <v>4181207.9407985033</v>
      </c>
      <c r="L72" s="12"/>
      <c r="M72" s="12"/>
      <c r="N72" s="12"/>
      <c r="O72" s="12"/>
      <c r="P72" s="28" cm="1">
        <f t="array" aca="1" ref="P72" ca="1">INDEX([7]CSMDPART2023!$C$2:$BK$29, MATCH(MID(CELL("filename",A71),FIND("]",CELL("filename",A71))+1,255),[7]CSMDPART2023!A$2:A$29,0), MATCH(A72,[7]CSMDPART2023!C$1:BK$1,0))</f>
        <v>2.4396399627308885E-3</v>
      </c>
      <c r="Q72" s="19">
        <f t="shared" ref="Q72:Q85" ca="1" si="44">(1+P72)*Q71</f>
        <v>72.78687531847325</v>
      </c>
      <c r="R72" s="12"/>
      <c r="S72" s="12"/>
      <c r="T72" s="12"/>
      <c r="U72" s="12"/>
      <c r="V72" s="54">
        <v>6.7745160000000002</v>
      </c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J72" s="12"/>
      <c r="AM72" s="19">
        <f t="shared" ca="1" si="39"/>
        <v>5.9148516417121183E-2</v>
      </c>
      <c r="AN72" s="11"/>
      <c r="AO72" s="12"/>
      <c r="AQ72" s="12"/>
      <c r="AS72" s="17">
        <f t="shared" ca="1" si="40"/>
        <v>6.0774924933906981E-2</v>
      </c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E72" s="12"/>
      <c r="CG72" s="12"/>
      <c r="CH72" s="12"/>
      <c r="CI72" s="12"/>
      <c r="CJ72" s="12"/>
      <c r="CK72" s="12"/>
      <c r="CM72" s="88">
        <f t="shared" ca="1" si="35"/>
        <v>13.666309399496855</v>
      </c>
      <c r="CN72" s="88">
        <f t="shared" ca="1" si="35"/>
        <v>2.6258189283786342</v>
      </c>
      <c r="CO72" s="88">
        <f t="shared" ca="1" si="35"/>
        <v>13.917775878800168</v>
      </c>
      <c r="CP72" s="88">
        <f t="shared" ca="1" si="35"/>
        <v>4.3413322145165658</v>
      </c>
      <c r="CQ72" s="88">
        <f t="shared" ca="1" si="35"/>
        <v>7.4041742160077328</v>
      </c>
      <c r="CR72" s="88">
        <f t="shared" ca="1" si="35"/>
        <v>0</v>
      </c>
      <c r="CS72" s="88">
        <f t="shared" ca="1" si="35"/>
        <v>11.122827710453183</v>
      </c>
      <c r="CT72" s="88">
        <f t="shared" ca="1" si="35"/>
        <v>25.107947099829573</v>
      </c>
      <c r="CU72" s="88">
        <f t="shared" ca="1" si="35"/>
        <v>4.2492863662480191</v>
      </c>
      <c r="CV72" s="88">
        <f t="shared" ca="1" si="35"/>
        <v>1.1351532490641394</v>
      </c>
      <c r="CW72" s="88">
        <f t="shared" ca="1" si="35"/>
        <v>18.326988030098448</v>
      </c>
      <c r="CX72" s="88">
        <f t="shared" ca="1" si="35"/>
        <v>5.3809318030520856</v>
      </c>
      <c r="CY72" s="88">
        <f t="shared" ca="1" si="35"/>
        <v>5.4512988506378215E-2</v>
      </c>
      <c r="CZ72" s="88">
        <f t="shared" ca="1" si="34"/>
        <v>2.8170196931615446E-2</v>
      </c>
      <c r="DA72" s="88">
        <f t="shared" ca="1" si="34"/>
        <v>0</v>
      </c>
      <c r="DB72" s="88">
        <f t="shared" ca="1" si="34"/>
        <v>-1.0787970408599449E-2</v>
      </c>
      <c r="DC72" s="88">
        <f t="shared" ca="1" si="34"/>
        <v>-1.797797579233178E-2</v>
      </c>
      <c r="DD72" s="88">
        <f t="shared" ca="1" si="34"/>
        <v>0</v>
      </c>
      <c r="DE72" s="88">
        <f t="shared" ca="1" si="34"/>
        <v>-0.10791723923706242</v>
      </c>
      <c r="DF72" s="88">
        <f t="shared" ca="1" si="34"/>
        <v>-0.31219199656289476</v>
      </c>
      <c r="DG72" s="88">
        <f t="shared" ca="1" si="34"/>
        <v>-4.9792827812669853E-2</v>
      </c>
      <c r="DH72" s="88">
        <f t="shared" ca="1" si="34"/>
        <v>-1.2585049339014243E-2</v>
      </c>
      <c r="DI72" s="88">
        <f t="shared" ca="1" si="34"/>
        <v>-0.19279977589423397</v>
      </c>
      <c r="DJ72" s="88">
        <f t="shared" ca="1" si="34"/>
        <v>-6.8630350391187284E-2</v>
      </c>
      <c r="DL72" s="12"/>
      <c r="DM72" s="12"/>
      <c r="DN72" s="12"/>
      <c r="DO72" s="59">
        <f t="shared" si="36"/>
        <v>0.97981482216663995</v>
      </c>
      <c r="DP72" s="59">
        <f t="shared" si="37"/>
        <v>2.0185177833360046E-2</v>
      </c>
      <c r="DQ72" s="66">
        <f t="shared" si="41"/>
        <v>1.1346799999999999</v>
      </c>
      <c r="DR72" s="12"/>
      <c r="DS72" s="12"/>
      <c r="DT72" s="12"/>
      <c r="DU72" s="12"/>
      <c r="DV72" s="59">
        <v>0.5</v>
      </c>
      <c r="DW72" s="60"/>
      <c r="DX72" s="59">
        <v>1</v>
      </c>
      <c r="DY72" s="59">
        <v>0.5</v>
      </c>
      <c r="DZ72" s="12"/>
      <c r="EA72" s="59">
        <v>2</v>
      </c>
      <c r="EB72" s="54"/>
      <c r="EC72" s="17">
        <f t="shared" si="42"/>
        <v>2.1384470305348371</v>
      </c>
      <c r="ED72" s="59">
        <v>0</v>
      </c>
      <c r="EE72" s="17">
        <v>-5</v>
      </c>
      <c r="EF72" s="59">
        <f t="shared" si="38"/>
        <v>3.1894921052631999</v>
      </c>
      <c r="EG72" s="59">
        <f t="shared" si="38"/>
        <v>3.8424447368421002</v>
      </c>
      <c r="EH72" s="43">
        <v>0.75</v>
      </c>
      <c r="EI72" s="43">
        <v>0.05</v>
      </c>
      <c r="EJ72" s="43">
        <v>60</v>
      </c>
      <c r="EK72" s="12"/>
      <c r="EL72" s="12"/>
      <c r="EM72" s="12"/>
      <c r="EN72" s="12"/>
    </row>
    <row r="73" spans="1:144" x14ac:dyDescent="0.3">
      <c r="A73" s="49">
        <v>2033</v>
      </c>
      <c r="B73" s="12"/>
      <c r="C73" s="12"/>
      <c r="D73" s="12"/>
      <c r="E73" s="12"/>
      <c r="F73" s="12"/>
      <c r="G73" s="12"/>
      <c r="H73" s="12"/>
      <c r="I73" s="12"/>
      <c r="J73" s="13">
        <v>4170584</v>
      </c>
      <c r="K73" s="31">
        <f t="shared" si="43"/>
        <v>4175852.1840669345</v>
      </c>
      <c r="L73" s="12"/>
      <c r="M73" s="12"/>
      <c r="N73" s="12"/>
      <c r="O73" s="12"/>
      <c r="P73" s="28" cm="1">
        <f t="array" aca="1" ref="P73" ca="1">INDEX([7]CSMDPART2023!$C$2:$BK$29, MATCH(MID(CELL("filename",A72),FIND("]",CELL("filename",A72))+1,255),[7]CSMDPART2023!A$2:A$29,0), MATCH(A73,[7]CSMDPART2023!C$1:BK$1,0))</f>
        <v>2.7721789044561351E-3</v>
      </c>
      <c r="Q73" s="19">
        <f t="shared" ca="1" si="44"/>
        <v>72.988653558752404</v>
      </c>
      <c r="R73" s="12"/>
      <c r="S73" s="12"/>
      <c r="T73" s="12"/>
      <c r="U73" s="12"/>
      <c r="V73" s="54">
        <v>6.7335310000000002</v>
      </c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J73" s="12"/>
      <c r="AM73" s="19">
        <f t="shared" ca="1" si="39"/>
        <v>5.9148516417121183E-2</v>
      </c>
      <c r="AN73" s="11"/>
      <c r="AO73" s="12"/>
      <c r="AQ73" s="12"/>
      <c r="AS73" s="17">
        <f t="shared" ca="1" si="40"/>
        <v>6.0774924933906981E-2</v>
      </c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E73" s="12"/>
      <c r="CG73" s="12"/>
      <c r="CH73" s="12"/>
      <c r="CI73" s="12"/>
      <c r="CJ73" s="12"/>
      <c r="CK73" s="12"/>
      <c r="CM73" s="88">
        <f t="shared" ca="1" si="35"/>
        <v>13.666309399496855</v>
      </c>
      <c r="CN73" s="88">
        <f t="shared" ca="1" si="35"/>
        <v>2.6258189283786342</v>
      </c>
      <c r="CO73" s="88">
        <f t="shared" ca="1" si="35"/>
        <v>13.917775878800168</v>
      </c>
      <c r="CP73" s="88">
        <f t="shared" ca="1" si="35"/>
        <v>4.3413322145165658</v>
      </c>
      <c r="CQ73" s="88">
        <f t="shared" ca="1" si="35"/>
        <v>7.4041742160077328</v>
      </c>
      <c r="CR73" s="88">
        <f t="shared" ca="1" si="35"/>
        <v>0</v>
      </c>
      <c r="CS73" s="88">
        <f t="shared" ca="1" si="35"/>
        <v>11.122827710453183</v>
      </c>
      <c r="CT73" s="88">
        <f t="shared" ca="1" si="35"/>
        <v>25.107947099829573</v>
      </c>
      <c r="CU73" s="88">
        <f t="shared" ca="1" si="35"/>
        <v>4.2492863662480191</v>
      </c>
      <c r="CV73" s="88">
        <f t="shared" ca="1" si="35"/>
        <v>1.1351532490641394</v>
      </c>
      <c r="CW73" s="88">
        <f t="shared" ca="1" si="35"/>
        <v>18.326988030098448</v>
      </c>
      <c r="CX73" s="88">
        <f t="shared" ca="1" si="35"/>
        <v>5.3809318030520856</v>
      </c>
      <c r="CY73" s="88">
        <f t="shared" ca="1" si="35"/>
        <v>5.4512988506378215E-2</v>
      </c>
      <c r="CZ73" s="88">
        <f t="shared" ca="1" si="34"/>
        <v>2.8170196931615446E-2</v>
      </c>
      <c r="DA73" s="88">
        <f t="shared" ca="1" si="34"/>
        <v>0</v>
      </c>
      <c r="DB73" s="88">
        <f t="shared" ca="1" si="34"/>
        <v>-1.0787970408599449E-2</v>
      </c>
      <c r="DC73" s="88">
        <f t="shared" ca="1" si="34"/>
        <v>-1.797797579233178E-2</v>
      </c>
      <c r="DD73" s="88">
        <f t="shared" ca="1" si="34"/>
        <v>0</v>
      </c>
      <c r="DE73" s="88">
        <f t="shared" ca="1" si="34"/>
        <v>-0.10791723923706242</v>
      </c>
      <c r="DF73" s="88">
        <f t="shared" ca="1" si="34"/>
        <v>-0.31219199656289476</v>
      </c>
      <c r="DG73" s="88">
        <f t="shared" ca="1" si="34"/>
        <v>-4.9792827812669853E-2</v>
      </c>
      <c r="DH73" s="88">
        <f t="shared" ca="1" si="34"/>
        <v>-1.2585049339014243E-2</v>
      </c>
      <c r="DI73" s="88">
        <f t="shared" ca="1" si="34"/>
        <v>-0.19279977589423397</v>
      </c>
      <c r="DJ73" s="88">
        <f t="shared" ca="1" si="34"/>
        <v>-6.8630350391187284E-2</v>
      </c>
      <c r="DL73" s="12"/>
      <c r="DM73" s="12"/>
      <c r="DN73" s="12"/>
      <c r="DO73" s="59">
        <f t="shared" si="36"/>
        <v>0.97981482216663995</v>
      </c>
      <c r="DP73" s="59">
        <f t="shared" si="37"/>
        <v>2.0185177833360046E-2</v>
      </c>
      <c r="DQ73" s="66">
        <f t="shared" si="41"/>
        <v>1.1346799999999999</v>
      </c>
      <c r="DR73" s="12"/>
      <c r="DS73" s="12"/>
      <c r="DT73" s="12"/>
      <c r="DU73" s="12"/>
      <c r="DV73" s="59">
        <v>0.5</v>
      </c>
      <c r="DW73" s="60"/>
      <c r="DX73" s="59">
        <v>1</v>
      </c>
      <c r="DY73" s="59">
        <v>0.5</v>
      </c>
      <c r="DZ73" s="12"/>
      <c r="EA73" s="59">
        <v>2</v>
      </c>
      <c r="EB73" s="54"/>
      <c r="EC73" s="27">
        <f>Euro_Area_Data!$BT$3</f>
        <v>2.1578473684211001</v>
      </c>
      <c r="ED73" s="59">
        <v>0</v>
      </c>
      <c r="EE73" s="17">
        <v>-5</v>
      </c>
      <c r="EF73" s="59">
        <f t="shared" si="38"/>
        <v>3.1894921052631999</v>
      </c>
      <c r="EG73" s="59">
        <f t="shared" si="38"/>
        <v>3.8424447368421002</v>
      </c>
      <c r="EH73" s="43">
        <v>0.75</v>
      </c>
      <c r="EI73" s="43">
        <v>0.05</v>
      </c>
      <c r="EJ73" s="43">
        <v>60</v>
      </c>
      <c r="EK73" s="12"/>
      <c r="EL73" s="12"/>
      <c r="EM73" s="12"/>
      <c r="EN73" s="12"/>
    </row>
    <row r="74" spans="1:144" x14ac:dyDescent="0.3">
      <c r="A74" s="49">
        <v>2034</v>
      </c>
      <c r="B74" s="12"/>
      <c r="C74" s="12"/>
      <c r="D74" s="12"/>
      <c r="E74" s="12"/>
      <c r="F74" s="12"/>
      <c r="G74" s="12"/>
      <c r="H74" s="12"/>
      <c r="I74" s="12"/>
      <c r="J74" s="13">
        <v>4165174</v>
      </c>
      <c r="K74" s="31">
        <f t="shared" si="43"/>
        <v>4170435.3502815939</v>
      </c>
      <c r="L74" s="12"/>
      <c r="M74" s="12"/>
      <c r="N74" s="12"/>
      <c r="O74" s="12"/>
      <c r="P74" s="28" cm="1">
        <f t="array" aca="1" ref="P74" ca="1">INDEX([7]CSMDPART2023!$C$2:$BK$29, MATCH(MID(CELL("filename",A73),FIND("]",CELL("filename",A73))+1,255),[7]CSMDPART2023!A$2:A$29,0), MATCH(A74,[7]CSMDPART2023!C$1:BK$1,0))</f>
        <v>3.3376679720396041E-3</v>
      </c>
      <c r="Q74" s="19">
        <f t="shared" ca="1" si="44"/>
        <v>73.232265450057753</v>
      </c>
      <c r="R74" s="12"/>
      <c r="S74" s="12"/>
      <c r="T74" s="12"/>
      <c r="U74" s="12"/>
      <c r="V74" s="54">
        <v>6.71</v>
      </c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J74" s="12"/>
      <c r="AM74" s="19">
        <f t="shared" ca="1" si="39"/>
        <v>5.9148516417121183E-2</v>
      </c>
      <c r="AN74" s="11"/>
      <c r="AO74" s="12"/>
      <c r="AQ74" s="12"/>
      <c r="AS74" s="17">
        <f t="shared" ca="1" si="40"/>
        <v>6.0774924933906981E-2</v>
      </c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E74" s="12"/>
      <c r="CG74" s="12"/>
      <c r="CH74" s="12"/>
      <c r="CI74" s="12"/>
      <c r="CJ74" s="12"/>
      <c r="CK74" s="12"/>
      <c r="CM74" s="88">
        <f t="shared" ca="1" si="35"/>
        <v>13.666309399496855</v>
      </c>
      <c r="CN74" s="88">
        <f t="shared" ca="1" si="35"/>
        <v>2.6258189283786342</v>
      </c>
      <c r="CO74" s="88">
        <f t="shared" ca="1" si="35"/>
        <v>13.917775878800168</v>
      </c>
      <c r="CP74" s="88">
        <f t="shared" ca="1" si="35"/>
        <v>4.3413322145165658</v>
      </c>
      <c r="CQ74" s="88">
        <f t="shared" ca="1" si="35"/>
        <v>7.4041742160077328</v>
      </c>
      <c r="CR74" s="88">
        <f t="shared" ca="1" si="35"/>
        <v>0</v>
      </c>
      <c r="CS74" s="88">
        <f t="shared" ca="1" si="35"/>
        <v>11.122827710453183</v>
      </c>
      <c r="CT74" s="88">
        <f t="shared" ca="1" si="35"/>
        <v>25.107947099829573</v>
      </c>
      <c r="CU74" s="88">
        <f t="shared" ca="1" si="35"/>
        <v>4.2492863662480191</v>
      </c>
      <c r="CV74" s="88">
        <f t="shared" ca="1" si="35"/>
        <v>1.1351532490641394</v>
      </c>
      <c r="CW74" s="88">
        <f t="shared" ca="1" si="35"/>
        <v>18.326988030098448</v>
      </c>
      <c r="CX74" s="88">
        <f t="shared" ca="1" si="35"/>
        <v>5.3809318030520856</v>
      </c>
      <c r="CY74" s="88">
        <f t="shared" ca="1" si="35"/>
        <v>5.4512988506378215E-2</v>
      </c>
      <c r="CZ74" s="88">
        <f t="shared" ca="1" si="34"/>
        <v>2.8170196931615446E-2</v>
      </c>
      <c r="DA74" s="88">
        <f t="shared" ca="1" si="34"/>
        <v>0</v>
      </c>
      <c r="DB74" s="88">
        <f t="shared" ca="1" si="34"/>
        <v>-1.0787970408599449E-2</v>
      </c>
      <c r="DC74" s="88">
        <f t="shared" ca="1" si="34"/>
        <v>-1.797797579233178E-2</v>
      </c>
      <c r="DD74" s="88">
        <f t="shared" ca="1" si="34"/>
        <v>0</v>
      </c>
      <c r="DE74" s="88">
        <f t="shared" ca="1" si="34"/>
        <v>-0.10791723923706242</v>
      </c>
      <c r="DF74" s="88">
        <f t="shared" ca="1" si="34"/>
        <v>-0.31219199656289476</v>
      </c>
      <c r="DG74" s="88">
        <f t="shared" ca="1" si="34"/>
        <v>-4.9792827812669853E-2</v>
      </c>
      <c r="DH74" s="88">
        <f t="shared" ca="1" si="34"/>
        <v>-1.2585049339014243E-2</v>
      </c>
      <c r="DI74" s="88">
        <f t="shared" ca="1" si="34"/>
        <v>-0.19279977589423397</v>
      </c>
      <c r="DJ74" s="88">
        <f t="shared" ca="1" si="34"/>
        <v>-6.8630350391187284E-2</v>
      </c>
      <c r="DL74" s="12"/>
      <c r="DM74" s="12"/>
      <c r="DN74" s="12"/>
      <c r="DO74" s="59">
        <f t="shared" si="36"/>
        <v>0.97981482216663995</v>
      </c>
      <c r="DP74" s="59">
        <f t="shared" si="37"/>
        <v>2.0185177833360046E-2</v>
      </c>
      <c r="DQ74" s="66">
        <f t="shared" si="41"/>
        <v>1.1346799999999999</v>
      </c>
      <c r="DR74" s="12"/>
      <c r="DS74" s="12"/>
      <c r="DT74" s="12"/>
      <c r="DU74" s="12"/>
      <c r="DV74" s="59">
        <v>0.5</v>
      </c>
      <c r="DW74" s="60"/>
      <c r="DX74" s="59">
        <v>1</v>
      </c>
      <c r="DY74" s="59">
        <v>0.5</v>
      </c>
      <c r="DZ74" s="12"/>
      <c r="EA74" s="59">
        <v>2</v>
      </c>
      <c r="EB74" s="54"/>
      <c r="EC74" s="17">
        <f>EC73+(2-EC73)/(2053-2033)</f>
        <v>2.1499550000000451</v>
      </c>
      <c r="ED74" s="59">
        <v>0</v>
      </c>
      <c r="EE74" s="17">
        <v>-5</v>
      </c>
      <c r="EF74" s="59">
        <f t="shared" si="38"/>
        <v>3.1894921052631999</v>
      </c>
      <c r="EG74" s="59">
        <f t="shared" si="38"/>
        <v>3.8424447368421002</v>
      </c>
      <c r="EH74" s="43">
        <v>0.75</v>
      </c>
      <c r="EI74" s="43">
        <v>0.05</v>
      </c>
      <c r="EJ74" s="43">
        <v>60</v>
      </c>
      <c r="EK74" s="12"/>
      <c r="EL74" s="12"/>
      <c r="EM74" s="12"/>
      <c r="EN74" s="12"/>
    </row>
    <row r="75" spans="1:144" x14ac:dyDescent="0.3">
      <c r="A75" s="49">
        <v>2035</v>
      </c>
      <c r="B75" s="12"/>
      <c r="C75" s="12"/>
      <c r="D75" s="12"/>
      <c r="E75" s="12"/>
      <c r="F75" s="12"/>
      <c r="G75" s="12"/>
      <c r="H75" s="12"/>
      <c r="I75" s="12"/>
      <c r="J75" s="13">
        <v>4156094</v>
      </c>
      <c r="K75" s="31">
        <f t="shared" si="43"/>
        <v>4161343.8806381752</v>
      </c>
      <c r="L75" s="12"/>
      <c r="M75" s="12"/>
      <c r="N75" s="12"/>
      <c r="O75" s="12"/>
      <c r="P75" s="28" cm="1">
        <f t="array" aca="1" ref="P75" ca="1">INDEX([7]CSMDPART2023!$C$2:$BK$29, MATCH(MID(CELL("filename",A74),FIND("]",CELL("filename",A74))+1,255),[7]CSMDPART2023!A$2:A$29,0), MATCH(A75,[7]CSMDPART2023!C$1:BK$1,0))</f>
        <v>3.7337196925326666E-3</v>
      </c>
      <c r="Q75" s="19">
        <f t="shared" ca="1" si="44"/>
        <v>73.505694201697409</v>
      </c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J75" s="12"/>
      <c r="AM75" s="19">
        <f t="shared" ca="1" si="39"/>
        <v>5.9148516417121183E-2</v>
      </c>
      <c r="AN75" s="11"/>
      <c r="AO75" s="12"/>
      <c r="AQ75" s="12"/>
      <c r="AS75" s="17">
        <f t="shared" ca="1" si="40"/>
        <v>6.0774924933906981E-2</v>
      </c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E75" s="12"/>
      <c r="CG75" s="12"/>
      <c r="CH75" s="12"/>
      <c r="CI75" s="12"/>
      <c r="CJ75" s="12"/>
      <c r="CK75" s="12"/>
      <c r="CM75" s="88">
        <f t="shared" ca="1" si="35"/>
        <v>13.666309399496855</v>
      </c>
      <c r="CN75" s="88">
        <f t="shared" ca="1" si="35"/>
        <v>2.6258189283786342</v>
      </c>
      <c r="CO75" s="88">
        <f t="shared" ca="1" si="35"/>
        <v>13.917775878800168</v>
      </c>
      <c r="CP75" s="88">
        <f t="shared" ca="1" si="35"/>
        <v>4.3413322145165658</v>
      </c>
      <c r="CQ75" s="88">
        <f t="shared" ca="1" si="35"/>
        <v>7.4041742160077328</v>
      </c>
      <c r="CR75" s="88">
        <f t="shared" ca="1" si="35"/>
        <v>0</v>
      </c>
      <c r="CS75" s="88">
        <f t="shared" ca="1" si="35"/>
        <v>11.122827710453183</v>
      </c>
      <c r="CT75" s="88">
        <f t="shared" ca="1" si="35"/>
        <v>25.107947099829573</v>
      </c>
      <c r="CU75" s="88">
        <f t="shared" ca="1" si="35"/>
        <v>4.2492863662480191</v>
      </c>
      <c r="CV75" s="88">
        <f t="shared" ca="1" si="35"/>
        <v>1.1351532490641394</v>
      </c>
      <c r="CW75" s="88">
        <f t="shared" ca="1" si="35"/>
        <v>18.326988030098448</v>
      </c>
      <c r="CX75" s="88">
        <f t="shared" ca="1" si="35"/>
        <v>5.3809318030520856</v>
      </c>
      <c r="CY75" s="88">
        <f t="shared" ca="1" si="35"/>
        <v>5.4512988506378215E-2</v>
      </c>
      <c r="CZ75" s="88">
        <f t="shared" ca="1" si="34"/>
        <v>2.8170196931615446E-2</v>
      </c>
      <c r="DA75" s="88">
        <f t="shared" ca="1" si="34"/>
        <v>0</v>
      </c>
      <c r="DB75" s="88">
        <f t="shared" ca="1" si="34"/>
        <v>-1.0787970408599449E-2</v>
      </c>
      <c r="DC75" s="88">
        <f t="shared" ca="1" si="34"/>
        <v>-1.797797579233178E-2</v>
      </c>
      <c r="DD75" s="88">
        <f t="shared" ca="1" si="34"/>
        <v>0</v>
      </c>
      <c r="DE75" s="88">
        <f t="shared" ca="1" si="34"/>
        <v>-0.10791723923706242</v>
      </c>
      <c r="DF75" s="88">
        <f t="shared" ca="1" si="34"/>
        <v>-0.31219199656289476</v>
      </c>
      <c r="DG75" s="88">
        <f t="shared" ca="1" si="34"/>
        <v>-4.9792827812669853E-2</v>
      </c>
      <c r="DH75" s="88">
        <f t="shared" ca="1" si="34"/>
        <v>-1.2585049339014243E-2</v>
      </c>
      <c r="DI75" s="88">
        <f t="shared" ca="1" si="34"/>
        <v>-0.19279977589423397</v>
      </c>
      <c r="DJ75" s="88">
        <f t="shared" ca="1" si="34"/>
        <v>-6.8630350391187284E-2</v>
      </c>
      <c r="DL75" s="12"/>
      <c r="DM75" s="12"/>
      <c r="DN75" s="12"/>
      <c r="DO75" s="59">
        <f t="shared" si="36"/>
        <v>0.97981482216663995</v>
      </c>
      <c r="DP75" s="59">
        <f t="shared" si="37"/>
        <v>2.0185177833360046E-2</v>
      </c>
      <c r="DQ75" s="66">
        <f t="shared" si="41"/>
        <v>1.1346799999999999</v>
      </c>
      <c r="DR75" s="12"/>
      <c r="DS75" s="12"/>
      <c r="DT75" s="12"/>
      <c r="DU75" s="12"/>
      <c r="DV75" s="59">
        <v>0.5</v>
      </c>
      <c r="DW75" s="60"/>
      <c r="DX75" s="59">
        <v>1</v>
      </c>
      <c r="DY75" s="59">
        <v>0.5</v>
      </c>
      <c r="DZ75" s="12"/>
      <c r="EA75" s="59">
        <v>2</v>
      </c>
      <c r="EB75" s="54"/>
      <c r="EC75" s="17">
        <f t="shared" ref="EC75:EC85" si="45">EC74+(2-EC74)/(2053-2033)</f>
        <v>2.1424572500000427</v>
      </c>
      <c r="ED75" s="59">
        <v>0</v>
      </c>
      <c r="EE75" s="17">
        <v>-5</v>
      </c>
      <c r="EF75" s="59">
        <f t="shared" si="38"/>
        <v>3.1894921052631999</v>
      </c>
      <c r="EG75" s="59">
        <f t="shared" si="38"/>
        <v>3.8424447368421002</v>
      </c>
      <c r="EH75" s="43">
        <v>0.75</v>
      </c>
      <c r="EI75" s="43">
        <v>0.05</v>
      </c>
      <c r="EJ75" s="43">
        <v>60</v>
      </c>
      <c r="EK75" s="12"/>
      <c r="EL75" s="12"/>
      <c r="EM75" s="12"/>
      <c r="EN75" s="12"/>
    </row>
    <row r="76" spans="1:144" x14ac:dyDescent="0.3">
      <c r="A76" s="49">
        <v>2036</v>
      </c>
      <c r="B76" s="12"/>
      <c r="C76" s="12"/>
      <c r="D76" s="12"/>
      <c r="E76" s="12"/>
      <c r="F76" s="12"/>
      <c r="G76" s="12"/>
      <c r="H76" s="12"/>
      <c r="I76" s="12"/>
      <c r="J76" s="13">
        <v>4149460</v>
      </c>
      <c r="K76" s="31">
        <f t="shared" si="43"/>
        <v>4154701.500724691</v>
      </c>
      <c r="L76" s="12"/>
      <c r="M76" s="12"/>
      <c r="N76" s="12"/>
      <c r="O76" s="12"/>
      <c r="P76" s="28" cm="1">
        <f t="array" aca="1" ref="P76" ca="1">INDEX([7]CSMDPART2023!$C$2:$BK$29, MATCH(MID(CELL("filename",A75),FIND("]",CELL("filename",A75))+1,255),[7]CSMDPART2023!A$2:A$29,0), MATCH(A76,[7]CSMDPART2023!C$1:BK$1,0))</f>
        <v>3.3950201473618158E-3</v>
      </c>
      <c r="Q76" s="19">
        <f t="shared" ca="1" si="44"/>
        <v>73.755247514457992</v>
      </c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J76" s="12"/>
      <c r="AM76" s="19">
        <f t="shared" ca="1" si="39"/>
        <v>5.9148516417121183E-2</v>
      </c>
      <c r="AN76" s="11"/>
      <c r="AO76" s="12"/>
      <c r="AQ76" s="12"/>
      <c r="AS76" s="17">
        <f t="shared" ca="1" si="40"/>
        <v>6.0774924933906981E-2</v>
      </c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E76" s="12"/>
      <c r="CG76" s="12"/>
      <c r="CH76" s="12"/>
      <c r="CI76" s="12"/>
      <c r="CJ76" s="12"/>
      <c r="CK76" s="12"/>
      <c r="CM76" s="88">
        <f t="shared" ca="1" si="35"/>
        <v>13.666309399496855</v>
      </c>
      <c r="CN76" s="88">
        <f t="shared" ca="1" si="35"/>
        <v>2.6258189283786342</v>
      </c>
      <c r="CO76" s="88">
        <f t="shared" ca="1" si="35"/>
        <v>13.917775878800168</v>
      </c>
      <c r="CP76" s="88">
        <f t="shared" ca="1" si="35"/>
        <v>4.3413322145165658</v>
      </c>
      <c r="CQ76" s="88">
        <f t="shared" ca="1" si="35"/>
        <v>7.4041742160077328</v>
      </c>
      <c r="CR76" s="88">
        <f t="shared" ca="1" si="35"/>
        <v>0</v>
      </c>
      <c r="CS76" s="88">
        <f t="shared" ca="1" si="35"/>
        <v>11.122827710453183</v>
      </c>
      <c r="CT76" s="88">
        <f t="shared" ca="1" si="35"/>
        <v>25.107947099829573</v>
      </c>
      <c r="CU76" s="88">
        <f t="shared" ca="1" si="35"/>
        <v>4.2492863662480191</v>
      </c>
      <c r="CV76" s="88">
        <f t="shared" ca="1" si="35"/>
        <v>1.1351532490641394</v>
      </c>
      <c r="CW76" s="88">
        <f t="shared" ca="1" si="35"/>
        <v>18.326988030098448</v>
      </c>
      <c r="CX76" s="88">
        <f t="shared" ca="1" si="35"/>
        <v>5.3809318030520856</v>
      </c>
      <c r="CY76" s="88">
        <f t="shared" ca="1" si="35"/>
        <v>5.4512988506378215E-2</v>
      </c>
      <c r="CZ76" s="88">
        <f t="shared" ca="1" si="34"/>
        <v>2.8170196931615446E-2</v>
      </c>
      <c r="DA76" s="88">
        <f t="shared" ca="1" si="34"/>
        <v>0</v>
      </c>
      <c r="DB76" s="88">
        <f t="shared" ca="1" si="34"/>
        <v>-1.0787970408599449E-2</v>
      </c>
      <c r="DC76" s="88">
        <f t="shared" ca="1" si="34"/>
        <v>-1.797797579233178E-2</v>
      </c>
      <c r="DD76" s="88">
        <f t="shared" ca="1" si="34"/>
        <v>0</v>
      </c>
      <c r="DE76" s="88">
        <f t="shared" ca="1" si="34"/>
        <v>-0.10791723923706242</v>
      </c>
      <c r="DF76" s="88">
        <f t="shared" ca="1" si="34"/>
        <v>-0.31219199656289476</v>
      </c>
      <c r="DG76" s="88">
        <f t="shared" ca="1" si="34"/>
        <v>-4.9792827812669853E-2</v>
      </c>
      <c r="DH76" s="88">
        <f t="shared" ca="1" si="34"/>
        <v>-1.2585049339014243E-2</v>
      </c>
      <c r="DI76" s="88">
        <f t="shared" ca="1" si="34"/>
        <v>-0.19279977589423397</v>
      </c>
      <c r="DJ76" s="88">
        <f t="shared" ca="1" si="34"/>
        <v>-6.8630350391187284E-2</v>
      </c>
      <c r="DL76" s="12"/>
      <c r="DM76" s="12"/>
      <c r="DN76" s="12"/>
      <c r="DO76" s="59">
        <f t="shared" si="36"/>
        <v>0.97981482216663995</v>
      </c>
      <c r="DP76" s="59">
        <f t="shared" si="37"/>
        <v>2.0185177833360046E-2</v>
      </c>
      <c r="DQ76" s="66">
        <f t="shared" si="41"/>
        <v>1.1346799999999999</v>
      </c>
      <c r="DR76" s="12"/>
      <c r="DS76" s="12"/>
      <c r="DT76" s="12"/>
      <c r="DU76" s="12"/>
      <c r="DV76" s="59">
        <v>0.5</v>
      </c>
      <c r="DW76" s="60"/>
      <c r="DX76" s="59">
        <v>1</v>
      </c>
      <c r="DY76" s="59">
        <v>0.5</v>
      </c>
      <c r="DZ76" s="12"/>
      <c r="EA76" s="59">
        <v>2</v>
      </c>
      <c r="EB76" s="54"/>
      <c r="EC76" s="17">
        <f t="shared" si="45"/>
        <v>2.1353343875000408</v>
      </c>
      <c r="ED76" s="59">
        <v>0</v>
      </c>
      <c r="EE76" s="17">
        <v>-5</v>
      </c>
      <c r="EF76" s="59">
        <f t="shared" si="38"/>
        <v>3.1894921052631999</v>
      </c>
      <c r="EG76" s="59">
        <f t="shared" si="38"/>
        <v>3.8424447368421002</v>
      </c>
      <c r="EH76" s="43">
        <v>0.75</v>
      </c>
      <c r="EI76" s="43">
        <v>0.05</v>
      </c>
      <c r="EJ76" s="43">
        <v>60</v>
      </c>
      <c r="EK76" s="12"/>
      <c r="EL76" s="12"/>
      <c r="EM76" s="12"/>
      <c r="EN76" s="12"/>
    </row>
    <row r="77" spans="1:144" x14ac:dyDescent="0.3">
      <c r="A77" s="49">
        <v>2037</v>
      </c>
      <c r="B77" s="12"/>
      <c r="C77" s="12"/>
      <c r="D77" s="12"/>
      <c r="E77" s="12"/>
      <c r="F77" s="12"/>
      <c r="G77" s="12"/>
      <c r="H77" s="12"/>
      <c r="I77" s="12"/>
      <c r="J77" s="13">
        <v>4145700</v>
      </c>
      <c r="K77" s="31">
        <f t="shared" si="43"/>
        <v>4150936.75118072</v>
      </c>
      <c r="L77" s="12"/>
      <c r="M77" s="12"/>
      <c r="N77" s="12"/>
      <c r="O77" s="12"/>
      <c r="P77" s="28" cm="1">
        <f t="array" aca="1" ref="P77" ca="1">INDEX([7]CSMDPART2023!$C$2:$BK$29, MATCH(MID(CELL("filename",A76),FIND("]",CELL("filename",A76))+1,255),[7]CSMDPART2023!A$2:A$29,0), MATCH(A77,[7]CSMDPART2023!C$1:BK$1,0))</f>
        <v>3.6668638245191953E-3</v>
      </c>
      <c r="Q77" s="19">
        <f t="shared" ca="1" si="44"/>
        <v>74.02569796343721</v>
      </c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J77" s="12"/>
      <c r="AM77" s="19">
        <f t="shared" ca="1" si="39"/>
        <v>5.9148516417121183E-2</v>
      </c>
      <c r="AN77" s="11"/>
      <c r="AO77" s="12"/>
      <c r="AQ77" s="12"/>
      <c r="AS77" s="17">
        <f t="shared" ca="1" si="40"/>
        <v>6.0774924933906981E-2</v>
      </c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E77" s="12"/>
      <c r="CG77" s="12"/>
      <c r="CH77" s="12"/>
      <c r="CI77" s="12"/>
      <c r="CJ77" s="12"/>
      <c r="CK77" s="12"/>
      <c r="CM77" s="88">
        <f t="shared" ca="1" si="35"/>
        <v>13.666309399496855</v>
      </c>
      <c r="CN77" s="88">
        <f t="shared" ca="1" si="35"/>
        <v>2.6258189283786342</v>
      </c>
      <c r="CO77" s="88">
        <f t="shared" ca="1" si="35"/>
        <v>13.917775878800168</v>
      </c>
      <c r="CP77" s="88">
        <f t="shared" ca="1" si="35"/>
        <v>4.3413322145165658</v>
      </c>
      <c r="CQ77" s="88">
        <f t="shared" ca="1" si="35"/>
        <v>7.4041742160077328</v>
      </c>
      <c r="CR77" s="88">
        <f t="shared" ca="1" si="35"/>
        <v>0</v>
      </c>
      <c r="CS77" s="88">
        <f t="shared" ca="1" si="35"/>
        <v>11.122827710453183</v>
      </c>
      <c r="CT77" s="88">
        <f t="shared" ca="1" si="35"/>
        <v>25.107947099829573</v>
      </c>
      <c r="CU77" s="88">
        <f t="shared" ca="1" si="35"/>
        <v>4.2492863662480191</v>
      </c>
      <c r="CV77" s="88">
        <f t="shared" ca="1" si="35"/>
        <v>1.1351532490641394</v>
      </c>
      <c r="CW77" s="88">
        <f t="shared" ca="1" si="35"/>
        <v>18.326988030098448</v>
      </c>
      <c r="CX77" s="88">
        <f t="shared" ca="1" si="35"/>
        <v>5.3809318030520856</v>
      </c>
      <c r="CY77" s="88">
        <f t="shared" ca="1" si="35"/>
        <v>5.4512988506378215E-2</v>
      </c>
      <c r="CZ77" s="88">
        <f t="shared" ca="1" si="34"/>
        <v>2.8170196931615446E-2</v>
      </c>
      <c r="DA77" s="88">
        <f t="shared" ca="1" si="34"/>
        <v>0</v>
      </c>
      <c r="DB77" s="88">
        <f t="shared" ca="1" si="34"/>
        <v>-1.0787970408599449E-2</v>
      </c>
      <c r="DC77" s="88">
        <f t="shared" ca="1" si="34"/>
        <v>-1.797797579233178E-2</v>
      </c>
      <c r="DD77" s="88">
        <f t="shared" ca="1" si="34"/>
        <v>0</v>
      </c>
      <c r="DE77" s="88">
        <f t="shared" ca="1" si="34"/>
        <v>-0.10791723923706242</v>
      </c>
      <c r="DF77" s="88">
        <f t="shared" ca="1" si="34"/>
        <v>-0.31219199656289476</v>
      </c>
      <c r="DG77" s="88">
        <f t="shared" ca="1" si="34"/>
        <v>-4.9792827812669853E-2</v>
      </c>
      <c r="DH77" s="88">
        <f t="shared" ca="1" si="34"/>
        <v>-1.2585049339014243E-2</v>
      </c>
      <c r="DI77" s="88">
        <f t="shared" ca="1" si="34"/>
        <v>-0.19279977589423397</v>
      </c>
      <c r="DJ77" s="88">
        <f t="shared" ca="1" si="34"/>
        <v>-6.8630350391187284E-2</v>
      </c>
      <c r="DL77" s="12"/>
      <c r="DM77" s="12"/>
      <c r="DN77" s="12"/>
      <c r="DO77" s="59">
        <f t="shared" si="36"/>
        <v>0.97981482216663995</v>
      </c>
      <c r="DP77" s="59">
        <f t="shared" si="37"/>
        <v>2.0185177833360046E-2</v>
      </c>
      <c r="DQ77" s="66">
        <f t="shared" si="41"/>
        <v>1.1346799999999999</v>
      </c>
      <c r="DR77" s="12"/>
      <c r="DS77" s="12"/>
      <c r="DT77" s="12"/>
      <c r="DU77" s="12"/>
      <c r="DV77" s="59">
        <v>0.5</v>
      </c>
      <c r="DW77" s="60"/>
      <c r="DX77" s="59">
        <v>1</v>
      </c>
      <c r="DY77" s="59">
        <v>0.5</v>
      </c>
      <c r="DZ77" s="12"/>
      <c r="EA77" s="59">
        <v>2</v>
      </c>
      <c r="EB77" s="54"/>
      <c r="EC77" s="17">
        <f t="shared" si="45"/>
        <v>2.1285676681250387</v>
      </c>
      <c r="ED77" s="59">
        <v>0</v>
      </c>
      <c r="EE77" s="17">
        <v>-5</v>
      </c>
      <c r="EF77" s="59">
        <f t="shared" si="38"/>
        <v>3.1894921052631999</v>
      </c>
      <c r="EG77" s="59">
        <f t="shared" si="38"/>
        <v>3.8424447368421002</v>
      </c>
      <c r="EH77" s="43">
        <v>0.75</v>
      </c>
      <c r="EI77" s="43">
        <v>0.05</v>
      </c>
      <c r="EJ77" s="43">
        <v>60</v>
      </c>
      <c r="EK77" s="12"/>
      <c r="EL77" s="12"/>
      <c r="EM77" s="12"/>
      <c r="EN77" s="12"/>
    </row>
    <row r="78" spans="1:144" x14ac:dyDescent="0.3">
      <c r="A78" s="49">
        <v>2038</v>
      </c>
      <c r="B78" s="12"/>
      <c r="C78" s="12"/>
      <c r="D78" s="12"/>
      <c r="E78" s="12"/>
      <c r="F78" s="12"/>
      <c r="G78" s="12"/>
      <c r="H78" s="12"/>
      <c r="I78" s="12"/>
      <c r="J78" s="13">
        <v>4136838</v>
      </c>
      <c r="K78" s="31">
        <f t="shared" si="43"/>
        <v>4142063.5569097972</v>
      </c>
      <c r="L78" s="12"/>
      <c r="M78" s="12"/>
      <c r="N78" s="12"/>
      <c r="O78" s="12"/>
      <c r="P78" s="28" cm="1">
        <f t="array" aca="1" ref="P78" ca="1">INDEX([7]CSMDPART2023!$C$2:$BK$29, MATCH(MID(CELL("filename",A77),FIND("]",CELL("filename",A77))+1,255),[7]CSMDPART2023!A$2:A$29,0), MATCH(A78,[7]CSMDPART2023!C$1:BK$1,0))</f>
        <v>4.0707425686761223E-3</v>
      </c>
      <c r="Q78" s="19">
        <f t="shared" ca="1" si="44"/>
        <v>74.327037523312939</v>
      </c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J78" s="12"/>
      <c r="AM78" s="19">
        <f t="shared" ca="1" si="39"/>
        <v>5.9148516417121183E-2</v>
      </c>
      <c r="AN78" s="11"/>
      <c r="AO78" s="12"/>
      <c r="AQ78" s="12"/>
      <c r="AS78" s="17">
        <f t="shared" ca="1" si="40"/>
        <v>6.0774924933906981E-2</v>
      </c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E78" s="12"/>
      <c r="CG78" s="12"/>
      <c r="CH78" s="12"/>
      <c r="CI78" s="12"/>
      <c r="CJ78" s="12"/>
      <c r="CK78" s="12"/>
      <c r="CM78" s="88">
        <f t="shared" ca="1" si="35"/>
        <v>13.666309399496855</v>
      </c>
      <c r="CN78" s="88">
        <f t="shared" ca="1" si="35"/>
        <v>2.6258189283786342</v>
      </c>
      <c r="CO78" s="88">
        <f t="shared" ca="1" si="35"/>
        <v>13.917775878800168</v>
      </c>
      <c r="CP78" s="88">
        <f t="shared" ca="1" si="35"/>
        <v>4.3413322145165658</v>
      </c>
      <c r="CQ78" s="88">
        <f t="shared" ca="1" si="35"/>
        <v>7.4041742160077328</v>
      </c>
      <c r="CR78" s="88">
        <f t="shared" ca="1" si="35"/>
        <v>0</v>
      </c>
      <c r="CS78" s="88">
        <f t="shared" ca="1" si="35"/>
        <v>11.122827710453183</v>
      </c>
      <c r="CT78" s="88">
        <f t="shared" ca="1" si="35"/>
        <v>25.107947099829573</v>
      </c>
      <c r="CU78" s="88">
        <f t="shared" ca="1" si="35"/>
        <v>4.2492863662480191</v>
      </c>
      <c r="CV78" s="88">
        <f t="shared" ca="1" si="35"/>
        <v>1.1351532490641394</v>
      </c>
      <c r="CW78" s="88">
        <f t="shared" ca="1" si="35"/>
        <v>18.326988030098448</v>
      </c>
      <c r="CX78" s="88">
        <f t="shared" ca="1" si="35"/>
        <v>5.3809318030520856</v>
      </c>
      <c r="CY78" s="88">
        <f t="shared" ca="1" si="35"/>
        <v>5.4512988506378215E-2</v>
      </c>
      <c r="CZ78" s="88">
        <f t="shared" ca="1" si="34"/>
        <v>2.8170196931615446E-2</v>
      </c>
      <c r="DA78" s="88">
        <f t="shared" ca="1" si="34"/>
        <v>0</v>
      </c>
      <c r="DB78" s="88">
        <f t="shared" ca="1" si="34"/>
        <v>-1.0787970408599449E-2</v>
      </c>
      <c r="DC78" s="88">
        <f t="shared" ca="1" si="34"/>
        <v>-1.797797579233178E-2</v>
      </c>
      <c r="DD78" s="88">
        <f t="shared" ca="1" si="34"/>
        <v>0</v>
      </c>
      <c r="DE78" s="88">
        <f t="shared" ca="1" si="34"/>
        <v>-0.10791723923706242</v>
      </c>
      <c r="DF78" s="88">
        <f t="shared" ca="1" si="34"/>
        <v>-0.31219199656289476</v>
      </c>
      <c r="DG78" s="88">
        <f t="shared" ca="1" si="34"/>
        <v>-4.9792827812669853E-2</v>
      </c>
      <c r="DH78" s="88">
        <f t="shared" ca="1" si="34"/>
        <v>-1.2585049339014243E-2</v>
      </c>
      <c r="DI78" s="88">
        <f t="shared" ca="1" si="34"/>
        <v>-0.19279977589423397</v>
      </c>
      <c r="DJ78" s="88">
        <f t="shared" ca="1" si="34"/>
        <v>-6.8630350391187284E-2</v>
      </c>
      <c r="DL78" s="12"/>
      <c r="DM78" s="12"/>
      <c r="DN78" s="12"/>
      <c r="DO78" s="59">
        <f t="shared" si="36"/>
        <v>0.97981482216663995</v>
      </c>
      <c r="DP78" s="59">
        <f t="shared" si="37"/>
        <v>2.0185177833360046E-2</v>
      </c>
      <c r="DQ78" s="66">
        <f t="shared" si="41"/>
        <v>1.1346799999999999</v>
      </c>
      <c r="DR78" s="12"/>
      <c r="DS78" s="12"/>
      <c r="DT78" s="12"/>
      <c r="DU78" s="12"/>
      <c r="DV78" s="59">
        <v>0.5</v>
      </c>
      <c r="DW78" s="60"/>
      <c r="DX78" s="59">
        <v>1</v>
      </c>
      <c r="DY78" s="59">
        <v>0.5</v>
      </c>
      <c r="DZ78" s="12"/>
      <c r="EA78" s="59">
        <v>2</v>
      </c>
      <c r="EB78" s="54"/>
      <c r="EC78" s="17">
        <f t="shared" si="45"/>
        <v>2.122139284718787</v>
      </c>
      <c r="ED78" s="59">
        <v>0</v>
      </c>
      <c r="EE78" s="17">
        <v>-5</v>
      </c>
      <c r="EF78" s="59">
        <f t="shared" si="38"/>
        <v>3.1894921052631999</v>
      </c>
      <c r="EG78" s="59">
        <f t="shared" si="38"/>
        <v>3.8424447368421002</v>
      </c>
      <c r="EH78" s="43">
        <v>0.75</v>
      </c>
      <c r="EI78" s="43">
        <v>0.05</v>
      </c>
      <c r="EJ78" s="43">
        <v>60</v>
      </c>
      <c r="EK78" s="12"/>
      <c r="EL78" s="12"/>
      <c r="EM78" s="12"/>
      <c r="EN78" s="12"/>
    </row>
    <row r="79" spans="1:144" x14ac:dyDescent="0.3">
      <c r="A79" s="49">
        <v>2039</v>
      </c>
      <c r="B79" s="12"/>
      <c r="C79" s="12"/>
      <c r="D79" s="12"/>
      <c r="E79" s="12"/>
      <c r="F79" s="12"/>
      <c r="G79" s="12"/>
      <c r="H79" s="12"/>
      <c r="I79" s="12"/>
      <c r="J79" s="13">
        <v>4125900</v>
      </c>
      <c r="K79" s="31">
        <f t="shared" si="43"/>
        <v>4131111.7402842781</v>
      </c>
      <c r="L79" s="12"/>
      <c r="M79" s="12"/>
      <c r="N79" s="12"/>
      <c r="O79" s="12"/>
      <c r="P79" s="28" cm="1">
        <f t="array" aca="1" ref="P79" ca="1">INDEX([7]CSMDPART2023!$C$2:$BK$29, MATCH(MID(CELL("filename",A78),FIND("]",CELL("filename",A78))+1,255),[7]CSMDPART2023!A$2:A$29,0), MATCH(A79,[7]CSMDPART2023!C$1:BK$1,0))</f>
        <v>3.8585682550471567E-3</v>
      </c>
      <c r="Q79" s="19">
        <f t="shared" ca="1" si="44"/>
        <v>74.613833470792088</v>
      </c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J79" s="12"/>
      <c r="AM79" s="19">
        <f t="shared" ca="1" si="39"/>
        <v>5.9148516417121183E-2</v>
      </c>
      <c r="AN79" s="11"/>
      <c r="AO79" s="12"/>
      <c r="AQ79" s="12"/>
      <c r="AS79" s="17">
        <f t="shared" ca="1" si="40"/>
        <v>6.0774924933906981E-2</v>
      </c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E79" s="12"/>
      <c r="CG79" s="12"/>
      <c r="CH79" s="12"/>
      <c r="CI79" s="12"/>
      <c r="CJ79" s="12"/>
      <c r="CK79" s="12"/>
      <c r="CM79" s="88">
        <f t="shared" ca="1" si="35"/>
        <v>13.666309399496855</v>
      </c>
      <c r="CN79" s="88">
        <f t="shared" ca="1" si="35"/>
        <v>2.6258189283786342</v>
      </c>
      <c r="CO79" s="88">
        <f t="shared" ca="1" si="35"/>
        <v>13.917775878800168</v>
      </c>
      <c r="CP79" s="88">
        <f t="shared" ca="1" si="35"/>
        <v>4.3413322145165658</v>
      </c>
      <c r="CQ79" s="88">
        <f t="shared" ca="1" si="35"/>
        <v>7.4041742160077328</v>
      </c>
      <c r="CR79" s="88">
        <f t="shared" ca="1" si="35"/>
        <v>0</v>
      </c>
      <c r="CS79" s="88">
        <f t="shared" ca="1" si="35"/>
        <v>11.122827710453183</v>
      </c>
      <c r="CT79" s="88">
        <f t="shared" ca="1" si="35"/>
        <v>25.107947099829573</v>
      </c>
      <c r="CU79" s="88">
        <f t="shared" ca="1" si="35"/>
        <v>4.2492863662480191</v>
      </c>
      <c r="CV79" s="88">
        <f t="shared" ca="1" si="35"/>
        <v>1.1351532490641394</v>
      </c>
      <c r="CW79" s="88">
        <f t="shared" ca="1" si="35"/>
        <v>18.326988030098448</v>
      </c>
      <c r="CX79" s="88">
        <f t="shared" ca="1" si="35"/>
        <v>5.3809318030520856</v>
      </c>
      <c r="CY79" s="88">
        <f t="shared" ca="1" si="35"/>
        <v>5.4512988506378215E-2</v>
      </c>
      <c r="CZ79" s="88">
        <f t="shared" ca="1" si="34"/>
        <v>2.8170196931615446E-2</v>
      </c>
      <c r="DA79" s="88">
        <f t="shared" ca="1" si="34"/>
        <v>0</v>
      </c>
      <c r="DB79" s="88">
        <f t="shared" ca="1" si="34"/>
        <v>-1.0787970408599449E-2</v>
      </c>
      <c r="DC79" s="88">
        <f t="shared" ca="1" si="34"/>
        <v>-1.797797579233178E-2</v>
      </c>
      <c r="DD79" s="88">
        <f t="shared" ca="1" si="34"/>
        <v>0</v>
      </c>
      <c r="DE79" s="88">
        <f t="shared" ca="1" si="34"/>
        <v>-0.10791723923706242</v>
      </c>
      <c r="DF79" s="88">
        <f t="shared" ca="1" si="34"/>
        <v>-0.31219199656289476</v>
      </c>
      <c r="DG79" s="88">
        <f t="shared" ca="1" si="34"/>
        <v>-4.9792827812669853E-2</v>
      </c>
      <c r="DH79" s="88">
        <f t="shared" ca="1" si="34"/>
        <v>-1.2585049339014243E-2</v>
      </c>
      <c r="DI79" s="88">
        <f t="shared" ca="1" si="34"/>
        <v>-0.19279977589423397</v>
      </c>
      <c r="DJ79" s="88">
        <f t="shared" ca="1" si="34"/>
        <v>-6.8630350391187284E-2</v>
      </c>
      <c r="DL79" s="12"/>
      <c r="DM79" s="12"/>
      <c r="DN79" s="12"/>
      <c r="DO79" s="59">
        <f t="shared" si="36"/>
        <v>0.97981482216663995</v>
      </c>
      <c r="DP79" s="59">
        <f t="shared" si="37"/>
        <v>2.0185177833360046E-2</v>
      </c>
      <c r="DQ79" s="66">
        <f t="shared" si="41"/>
        <v>1.1346799999999999</v>
      </c>
      <c r="DR79" s="12"/>
      <c r="DS79" s="12"/>
      <c r="DT79" s="12"/>
      <c r="DU79" s="12"/>
      <c r="DV79" s="59">
        <v>0.5</v>
      </c>
      <c r="DW79" s="60"/>
      <c r="DX79" s="59">
        <v>1</v>
      </c>
      <c r="DY79" s="59">
        <v>0.5</v>
      </c>
      <c r="DZ79" s="12"/>
      <c r="EA79" s="59">
        <v>2</v>
      </c>
      <c r="EB79" s="54"/>
      <c r="EC79" s="17">
        <f t="shared" si="45"/>
        <v>2.1160323204828475</v>
      </c>
      <c r="ED79" s="59">
        <v>0</v>
      </c>
      <c r="EE79" s="17">
        <v>-5</v>
      </c>
      <c r="EF79" s="59">
        <f t="shared" si="38"/>
        <v>3.1894921052631999</v>
      </c>
      <c r="EG79" s="59">
        <f t="shared" si="38"/>
        <v>3.8424447368421002</v>
      </c>
      <c r="EH79" s="43">
        <v>0.75</v>
      </c>
      <c r="EI79" s="43">
        <v>0.05</v>
      </c>
      <c r="EJ79" s="43">
        <v>60</v>
      </c>
      <c r="EK79" s="12"/>
      <c r="EL79" s="12"/>
      <c r="EM79" s="12"/>
      <c r="EN79" s="12"/>
    </row>
    <row r="80" spans="1:144" x14ac:dyDescent="0.3">
      <c r="A80" s="49">
        <v>2040</v>
      </c>
      <c r="B80" s="12"/>
      <c r="C80" s="12"/>
      <c r="D80" s="12"/>
      <c r="E80" s="12"/>
      <c r="F80" s="12"/>
      <c r="G80" s="12"/>
      <c r="H80" s="12"/>
      <c r="I80" s="12"/>
      <c r="J80" s="13">
        <v>4115719</v>
      </c>
      <c r="K80" s="31">
        <f t="shared" si="43"/>
        <v>4120917.879883436</v>
      </c>
      <c r="L80" s="12"/>
      <c r="M80" s="12"/>
      <c r="N80" s="12"/>
      <c r="O80" s="12"/>
      <c r="P80" s="28" cm="1">
        <f t="array" aca="1" ref="P80" ca="1">INDEX([7]CSMDPART2023!$C$2:$BK$29, MATCH(MID(CELL("filename",A79),FIND("]",CELL("filename",A79))+1,255),[7]CSMDPART2023!A$2:A$29,0), MATCH(A80,[7]CSMDPART2023!C$1:BK$1,0))</f>
        <v>3.4941340628218409E-3</v>
      </c>
      <c r="Q80" s="19">
        <f t="shared" ca="1" si="44"/>
        <v>74.874544207880092</v>
      </c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J80" s="12"/>
      <c r="AM80" s="19">
        <f t="shared" ca="1" si="39"/>
        <v>5.9148516417121183E-2</v>
      </c>
      <c r="AN80" s="11"/>
      <c r="AO80" s="12"/>
      <c r="AQ80" s="12"/>
      <c r="AS80" s="17">
        <f t="shared" ca="1" si="40"/>
        <v>6.0774924933906981E-2</v>
      </c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E80" s="12"/>
      <c r="CG80" s="12"/>
      <c r="CH80" s="12"/>
      <c r="CI80" s="12"/>
      <c r="CJ80" s="12"/>
      <c r="CK80" s="12"/>
      <c r="CM80" s="88">
        <f t="shared" ca="1" si="35"/>
        <v>13.666309399496855</v>
      </c>
      <c r="CN80" s="88">
        <f t="shared" ca="1" si="35"/>
        <v>2.6258189283786342</v>
      </c>
      <c r="CO80" s="88">
        <f t="shared" ca="1" si="35"/>
        <v>13.917775878800168</v>
      </c>
      <c r="CP80" s="88">
        <f t="shared" ca="1" si="35"/>
        <v>4.3413322145165658</v>
      </c>
      <c r="CQ80" s="88">
        <f t="shared" ca="1" si="35"/>
        <v>7.4041742160077328</v>
      </c>
      <c r="CR80" s="88">
        <f t="shared" ca="1" si="35"/>
        <v>0</v>
      </c>
      <c r="CS80" s="88">
        <f t="shared" ca="1" si="35"/>
        <v>11.122827710453183</v>
      </c>
      <c r="CT80" s="88">
        <f t="shared" ca="1" si="35"/>
        <v>25.107947099829573</v>
      </c>
      <c r="CU80" s="88">
        <f t="shared" ca="1" si="35"/>
        <v>4.2492863662480191</v>
      </c>
      <c r="CV80" s="88">
        <f t="shared" ca="1" si="35"/>
        <v>1.1351532490641394</v>
      </c>
      <c r="CW80" s="88">
        <f t="shared" ca="1" si="35"/>
        <v>18.326988030098448</v>
      </c>
      <c r="CX80" s="88">
        <f t="shared" ca="1" si="35"/>
        <v>5.3809318030520856</v>
      </c>
      <c r="CY80" s="88">
        <f t="shared" ca="1" si="35"/>
        <v>5.4512988506378215E-2</v>
      </c>
      <c r="CZ80" s="88">
        <f t="shared" ca="1" si="35"/>
        <v>2.8170196931615446E-2</v>
      </c>
      <c r="DA80" s="88">
        <f t="shared" ca="1" si="35"/>
        <v>0</v>
      </c>
      <c r="DB80" s="88">
        <f t="shared" ca="1" si="35"/>
        <v>-1.0787970408599449E-2</v>
      </c>
      <c r="DC80" s="88">
        <f t="shared" ref="DC80:DJ85" ca="1" si="46">DC79</f>
        <v>-1.797797579233178E-2</v>
      </c>
      <c r="DD80" s="88">
        <f t="shared" ca="1" si="46"/>
        <v>0</v>
      </c>
      <c r="DE80" s="88">
        <f t="shared" ca="1" si="46"/>
        <v>-0.10791723923706242</v>
      </c>
      <c r="DF80" s="88">
        <f t="shared" ca="1" si="46"/>
        <v>-0.31219199656289476</v>
      </c>
      <c r="DG80" s="88">
        <f t="shared" ca="1" si="46"/>
        <v>-4.9792827812669853E-2</v>
      </c>
      <c r="DH80" s="88">
        <f t="shared" ca="1" si="46"/>
        <v>-1.2585049339014243E-2</v>
      </c>
      <c r="DI80" s="88">
        <f t="shared" ca="1" si="46"/>
        <v>-0.19279977589423397</v>
      </c>
      <c r="DJ80" s="88">
        <f t="shared" ca="1" si="46"/>
        <v>-6.8630350391187284E-2</v>
      </c>
      <c r="DL80" s="12"/>
      <c r="DM80" s="12"/>
      <c r="DN80" s="12"/>
      <c r="DO80" s="59">
        <f t="shared" si="36"/>
        <v>0.97981482216663995</v>
      </c>
      <c r="DP80" s="59">
        <f t="shared" si="37"/>
        <v>2.0185177833360046E-2</v>
      </c>
      <c r="DQ80" s="66">
        <f t="shared" si="41"/>
        <v>1.1346799999999999</v>
      </c>
      <c r="DR80" s="12"/>
      <c r="DS80" s="12"/>
      <c r="DT80" s="12"/>
      <c r="DU80" s="12"/>
      <c r="DV80" s="59">
        <v>0.5</v>
      </c>
      <c r="DW80" s="60"/>
      <c r="DX80" s="59">
        <v>1</v>
      </c>
      <c r="DY80" s="59">
        <v>0.5</v>
      </c>
      <c r="DZ80" s="12"/>
      <c r="EA80" s="59">
        <v>2</v>
      </c>
      <c r="EB80" s="54"/>
      <c r="EC80" s="17">
        <f t="shared" si="45"/>
        <v>2.1102307044587052</v>
      </c>
      <c r="ED80" s="59">
        <v>0</v>
      </c>
      <c r="EE80" s="17">
        <v>-5</v>
      </c>
      <c r="EF80" s="59">
        <f t="shared" si="38"/>
        <v>3.1894921052631999</v>
      </c>
      <c r="EG80" s="59">
        <f t="shared" si="38"/>
        <v>3.8424447368421002</v>
      </c>
      <c r="EH80" s="43">
        <v>0.75</v>
      </c>
      <c r="EI80" s="43">
        <v>0.05</v>
      </c>
      <c r="EJ80" s="43">
        <v>60</v>
      </c>
      <c r="EK80" s="12"/>
      <c r="EL80" s="12"/>
      <c r="EM80" s="12"/>
      <c r="EN80" s="12"/>
    </row>
    <row r="81" spans="1:144" x14ac:dyDescent="0.3">
      <c r="A81" s="49">
        <v>2041</v>
      </c>
      <c r="B81" s="12"/>
      <c r="C81" s="12"/>
      <c r="D81" s="12"/>
      <c r="E81" s="12"/>
      <c r="F81" s="12"/>
      <c r="G81" s="12"/>
      <c r="H81" s="12"/>
      <c r="I81" s="12"/>
      <c r="J81" s="13">
        <v>4106777</v>
      </c>
      <c r="K81" s="31">
        <f t="shared" si="43"/>
        <v>4111964.5845583868</v>
      </c>
      <c r="L81" s="12"/>
      <c r="M81" s="12"/>
      <c r="N81" s="12"/>
      <c r="O81" s="12"/>
      <c r="P81" s="28" cm="1">
        <f t="array" aca="1" ref="P81" ca="1">INDEX([7]CSMDPART2023!$C$2:$BK$29, MATCH(MID(CELL("filename",A80),FIND("]",CELL("filename",A80))+1,255),[7]CSMDPART2023!A$2:A$29,0), MATCH(A81,[7]CSMDPART2023!C$1:BK$1,0))</f>
        <v>2.8890722521315304E-3</v>
      </c>
      <c r="Q81" s="19">
        <f t="shared" ca="1" si="44"/>
        <v>75.090862175942078</v>
      </c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J81" s="12"/>
      <c r="AM81" s="19">
        <f t="shared" ca="1" si="39"/>
        <v>5.9148516417121183E-2</v>
      </c>
      <c r="AN81" s="11"/>
      <c r="AO81" s="12"/>
      <c r="AQ81" s="12"/>
      <c r="AS81" s="17">
        <f t="shared" ca="1" si="40"/>
        <v>6.0774924933906981E-2</v>
      </c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E81" s="12"/>
      <c r="CG81" s="12"/>
      <c r="CH81" s="12"/>
      <c r="CI81" s="12"/>
      <c r="CJ81" s="12"/>
      <c r="CK81" s="12"/>
      <c r="CM81" s="88">
        <f t="shared" ref="CM81:DB85" ca="1" si="47">CM80</f>
        <v>13.666309399496855</v>
      </c>
      <c r="CN81" s="88">
        <f t="shared" ca="1" si="47"/>
        <v>2.6258189283786342</v>
      </c>
      <c r="CO81" s="88">
        <f t="shared" ca="1" si="47"/>
        <v>13.917775878800168</v>
      </c>
      <c r="CP81" s="88">
        <f t="shared" ca="1" si="47"/>
        <v>4.3413322145165658</v>
      </c>
      <c r="CQ81" s="88">
        <f t="shared" ca="1" si="47"/>
        <v>7.4041742160077328</v>
      </c>
      <c r="CR81" s="88">
        <f t="shared" ca="1" si="47"/>
        <v>0</v>
      </c>
      <c r="CS81" s="88">
        <f t="shared" ca="1" si="47"/>
        <v>11.122827710453183</v>
      </c>
      <c r="CT81" s="88">
        <f t="shared" ca="1" si="47"/>
        <v>25.107947099829573</v>
      </c>
      <c r="CU81" s="88">
        <f t="shared" ca="1" si="47"/>
        <v>4.2492863662480191</v>
      </c>
      <c r="CV81" s="88">
        <f t="shared" ca="1" si="47"/>
        <v>1.1351532490641394</v>
      </c>
      <c r="CW81" s="88">
        <f t="shared" ca="1" si="47"/>
        <v>18.326988030098448</v>
      </c>
      <c r="CX81" s="88">
        <f t="shared" ca="1" si="47"/>
        <v>5.3809318030520856</v>
      </c>
      <c r="CY81" s="88">
        <f t="shared" ca="1" si="47"/>
        <v>5.4512988506378215E-2</v>
      </c>
      <c r="CZ81" s="88">
        <f t="shared" ca="1" si="47"/>
        <v>2.8170196931615446E-2</v>
      </c>
      <c r="DA81" s="88">
        <f t="shared" ca="1" si="47"/>
        <v>0</v>
      </c>
      <c r="DB81" s="88">
        <f t="shared" ca="1" si="47"/>
        <v>-1.0787970408599449E-2</v>
      </c>
      <c r="DC81" s="88">
        <f t="shared" ca="1" si="46"/>
        <v>-1.797797579233178E-2</v>
      </c>
      <c r="DD81" s="88">
        <f t="shared" ca="1" si="46"/>
        <v>0</v>
      </c>
      <c r="DE81" s="88">
        <f t="shared" ca="1" si="46"/>
        <v>-0.10791723923706242</v>
      </c>
      <c r="DF81" s="88">
        <f t="shared" ca="1" si="46"/>
        <v>-0.31219199656289476</v>
      </c>
      <c r="DG81" s="88">
        <f t="shared" ca="1" si="46"/>
        <v>-4.9792827812669853E-2</v>
      </c>
      <c r="DH81" s="88">
        <f t="shared" ca="1" si="46"/>
        <v>-1.2585049339014243E-2</v>
      </c>
      <c r="DI81" s="88">
        <f t="shared" ca="1" si="46"/>
        <v>-0.19279977589423397</v>
      </c>
      <c r="DJ81" s="88">
        <f t="shared" ca="1" si="46"/>
        <v>-6.8630350391187284E-2</v>
      </c>
      <c r="DL81" s="12"/>
      <c r="DM81" s="12"/>
      <c r="DN81" s="12"/>
      <c r="DO81" s="59">
        <f t="shared" si="36"/>
        <v>0.97981482216663995</v>
      </c>
      <c r="DP81" s="59">
        <f t="shared" si="37"/>
        <v>2.0185177833360046E-2</v>
      </c>
      <c r="DQ81" s="66">
        <f t="shared" si="41"/>
        <v>1.1346799999999999</v>
      </c>
      <c r="DR81" s="12"/>
      <c r="DS81" s="12"/>
      <c r="DT81" s="12"/>
      <c r="DU81" s="12"/>
      <c r="DV81" s="59">
        <v>0.5</v>
      </c>
      <c r="DW81" s="60"/>
      <c r="DX81" s="59">
        <v>1</v>
      </c>
      <c r="DY81" s="59">
        <v>0.5</v>
      </c>
      <c r="DZ81" s="12"/>
      <c r="EA81" s="59">
        <v>2</v>
      </c>
      <c r="EB81" s="54"/>
      <c r="EC81" s="17">
        <f t="shared" si="45"/>
        <v>2.1047191692357701</v>
      </c>
      <c r="ED81" s="59">
        <v>0</v>
      </c>
      <c r="EE81" s="17">
        <v>-5</v>
      </c>
      <c r="EF81" s="59">
        <f t="shared" si="38"/>
        <v>3.1894921052631999</v>
      </c>
      <c r="EG81" s="59">
        <f t="shared" si="38"/>
        <v>3.8424447368421002</v>
      </c>
      <c r="EH81" s="43">
        <v>0.75</v>
      </c>
      <c r="EI81" s="43">
        <v>0.05</v>
      </c>
      <c r="EJ81" s="43">
        <v>60</v>
      </c>
      <c r="EK81" s="12"/>
      <c r="EL81" s="12"/>
      <c r="EM81" s="12"/>
      <c r="EN81" s="12"/>
    </row>
    <row r="82" spans="1:144" x14ac:dyDescent="0.3">
      <c r="A82" s="49">
        <v>2042</v>
      </c>
      <c r="B82" s="12"/>
      <c r="C82" s="12"/>
      <c r="D82" s="12"/>
      <c r="E82" s="12"/>
      <c r="F82" s="12"/>
      <c r="G82" s="12"/>
      <c r="H82" s="12"/>
      <c r="I82" s="12"/>
      <c r="J82" s="13">
        <v>4098483</v>
      </c>
      <c r="K82" s="31">
        <f t="shared" si="43"/>
        <v>4103660.1077717664</v>
      </c>
      <c r="L82" s="12"/>
      <c r="M82" s="12"/>
      <c r="N82" s="12"/>
      <c r="O82" s="12"/>
      <c r="P82" s="28" cm="1">
        <f t="array" aca="1" ref="P82" ca="1">INDEX([7]CSMDPART2023!$C$2:$BK$29, MATCH(MID(CELL("filename",A81),FIND("]",CELL("filename",A81))+1,255),[7]CSMDPART2023!A$2:A$29,0), MATCH(A82,[7]CSMDPART2023!C$1:BK$1,0))</f>
        <v>2.4513775333250276E-3</v>
      </c>
      <c r="Q82" s="19">
        <f t="shared" ca="1" si="44"/>
        <v>75.274938228438188</v>
      </c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J82" s="12"/>
      <c r="AM82" s="19">
        <f t="shared" ca="1" si="39"/>
        <v>5.9148516417121183E-2</v>
      </c>
      <c r="AN82" s="11"/>
      <c r="AO82" s="12"/>
      <c r="AQ82" s="12"/>
      <c r="AS82" s="17">
        <f t="shared" ca="1" si="40"/>
        <v>6.0774924933906981E-2</v>
      </c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E82" s="12"/>
      <c r="CG82" s="12"/>
      <c r="CH82" s="12"/>
      <c r="CI82" s="12"/>
      <c r="CJ82" s="12"/>
      <c r="CK82" s="12"/>
      <c r="CM82" s="88">
        <f t="shared" ca="1" si="47"/>
        <v>13.666309399496855</v>
      </c>
      <c r="CN82" s="88">
        <f t="shared" ca="1" si="47"/>
        <v>2.6258189283786342</v>
      </c>
      <c r="CO82" s="88">
        <f t="shared" ca="1" si="47"/>
        <v>13.917775878800168</v>
      </c>
      <c r="CP82" s="88">
        <f t="shared" ca="1" si="47"/>
        <v>4.3413322145165658</v>
      </c>
      <c r="CQ82" s="88">
        <f t="shared" ca="1" si="47"/>
        <v>7.4041742160077328</v>
      </c>
      <c r="CR82" s="88">
        <f t="shared" ca="1" si="47"/>
        <v>0</v>
      </c>
      <c r="CS82" s="88">
        <f t="shared" ca="1" si="47"/>
        <v>11.122827710453183</v>
      </c>
      <c r="CT82" s="88">
        <f t="shared" ca="1" si="47"/>
        <v>25.107947099829573</v>
      </c>
      <c r="CU82" s="88">
        <f t="shared" ca="1" si="47"/>
        <v>4.2492863662480191</v>
      </c>
      <c r="CV82" s="88">
        <f t="shared" ca="1" si="47"/>
        <v>1.1351532490641394</v>
      </c>
      <c r="CW82" s="88">
        <f t="shared" ca="1" si="47"/>
        <v>18.326988030098448</v>
      </c>
      <c r="CX82" s="88">
        <f t="shared" ca="1" si="47"/>
        <v>5.3809318030520856</v>
      </c>
      <c r="CY82" s="88">
        <f t="shared" ca="1" si="47"/>
        <v>5.4512988506378215E-2</v>
      </c>
      <c r="CZ82" s="88">
        <f t="shared" ca="1" si="47"/>
        <v>2.8170196931615446E-2</v>
      </c>
      <c r="DA82" s="88">
        <f t="shared" ca="1" si="47"/>
        <v>0</v>
      </c>
      <c r="DB82" s="88">
        <f t="shared" ca="1" si="47"/>
        <v>-1.0787970408599449E-2</v>
      </c>
      <c r="DC82" s="88">
        <f t="shared" ca="1" si="46"/>
        <v>-1.797797579233178E-2</v>
      </c>
      <c r="DD82" s="88">
        <f t="shared" ca="1" si="46"/>
        <v>0</v>
      </c>
      <c r="DE82" s="88">
        <f t="shared" ca="1" si="46"/>
        <v>-0.10791723923706242</v>
      </c>
      <c r="DF82" s="88">
        <f t="shared" ca="1" si="46"/>
        <v>-0.31219199656289476</v>
      </c>
      <c r="DG82" s="88">
        <f t="shared" ca="1" si="46"/>
        <v>-4.9792827812669853E-2</v>
      </c>
      <c r="DH82" s="88">
        <f t="shared" ca="1" si="46"/>
        <v>-1.2585049339014243E-2</v>
      </c>
      <c r="DI82" s="88">
        <f t="shared" ca="1" si="46"/>
        <v>-0.19279977589423397</v>
      </c>
      <c r="DJ82" s="88">
        <f t="shared" ca="1" si="46"/>
        <v>-6.8630350391187284E-2</v>
      </c>
      <c r="DL82" s="12"/>
      <c r="DM82" s="12"/>
      <c r="DN82" s="12"/>
      <c r="DO82" s="59">
        <f t="shared" si="36"/>
        <v>0.97981482216663995</v>
      </c>
      <c r="DP82" s="59">
        <f t="shared" si="37"/>
        <v>2.0185177833360046E-2</v>
      </c>
      <c r="DQ82" s="66">
        <f t="shared" si="41"/>
        <v>1.1346799999999999</v>
      </c>
      <c r="DR82" s="12"/>
      <c r="DS82" s="12"/>
      <c r="DT82" s="12"/>
      <c r="DU82" s="12"/>
      <c r="DV82" s="59">
        <v>0.5</v>
      </c>
      <c r="DW82" s="60"/>
      <c r="DX82" s="59">
        <v>1</v>
      </c>
      <c r="DY82" s="59">
        <v>0.5</v>
      </c>
      <c r="DZ82" s="12"/>
      <c r="EA82" s="59">
        <v>2</v>
      </c>
      <c r="EB82" s="54"/>
      <c r="EC82" s="17">
        <f t="shared" si="45"/>
        <v>2.0994832107739816</v>
      </c>
      <c r="ED82" s="59">
        <v>0</v>
      </c>
      <c r="EE82" s="17">
        <v>-5</v>
      </c>
      <c r="EF82" s="59">
        <f t="shared" si="38"/>
        <v>3.1894921052631999</v>
      </c>
      <c r="EG82" s="59">
        <f t="shared" si="38"/>
        <v>3.8424447368421002</v>
      </c>
      <c r="EH82" s="43">
        <v>0.75</v>
      </c>
      <c r="EI82" s="43">
        <v>0.05</v>
      </c>
      <c r="EJ82" s="43">
        <v>60</v>
      </c>
      <c r="EK82" s="12"/>
      <c r="EL82" s="12"/>
      <c r="EM82" s="12"/>
      <c r="EN82" s="12"/>
    </row>
    <row r="83" spans="1:144" x14ac:dyDescent="0.3">
      <c r="A83" s="49">
        <v>2043</v>
      </c>
      <c r="B83" s="12"/>
      <c r="C83" s="12"/>
      <c r="D83" s="12"/>
      <c r="E83" s="12"/>
      <c r="F83" s="12"/>
      <c r="G83" s="12"/>
      <c r="H83" s="12"/>
      <c r="I83" s="12"/>
      <c r="J83" s="13">
        <v>4090495</v>
      </c>
      <c r="K83" s="31">
        <f t="shared" si="43"/>
        <v>4095662.0175171816</v>
      </c>
      <c r="L83" s="12"/>
      <c r="M83" s="12"/>
      <c r="N83" s="12"/>
      <c r="O83" s="12"/>
      <c r="P83" s="28" cm="1">
        <f t="array" aca="1" ref="P83" ca="1">INDEX([7]CSMDPART2023!$C$2:$BK$29, MATCH(MID(CELL("filename",A82),FIND("]",CELL("filename",A82))+1,255),[7]CSMDPART2023!A$2:A$29,0), MATCH(A83,[7]CSMDPART2023!C$1:BK$1,0))</f>
        <v>1.9366214127307657E-3</v>
      </c>
      <c r="Q83" s="19">
        <f t="shared" ca="1" si="44"/>
        <v>75.420717285653367</v>
      </c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J83" s="12"/>
      <c r="AM83" s="19">
        <f t="shared" ca="1" si="39"/>
        <v>5.9148516417121183E-2</v>
      </c>
      <c r="AN83" s="11"/>
      <c r="AO83" s="12"/>
      <c r="AQ83" s="12"/>
      <c r="AS83" s="17">
        <f t="shared" ca="1" si="40"/>
        <v>6.0774924933906981E-2</v>
      </c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E83" s="12"/>
      <c r="CG83" s="12"/>
      <c r="CH83" s="12"/>
      <c r="CI83" s="12"/>
      <c r="CJ83" s="12"/>
      <c r="CK83" s="12"/>
      <c r="CM83" s="88">
        <f t="shared" ca="1" si="47"/>
        <v>13.666309399496855</v>
      </c>
      <c r="CN83" s="88">
        <f t="shared" ca="1" si="47"/>
        <v>2.6258189283786342</v>
      </c>
      <c r="CO83" s="88">
        <f t="shared" ca="1" si="47"/>
        <v>13.917775878800168</v>
      </c>
      <c r="CP83" s="88">
        <f t="shared" ca="1" si="47"/>
        <v>4.3413322145165658</v>
      </c>
      <c r="CQ83" s="88">
        <f t="shared" ca="1" si="47"/>
        <v>7.4041742160077328</v>
      </c>
      <c r="CR83" s="88">
        <f t="shared" ca="1" si="47"/>
        <v>0</v>
      </c>
      <c r="CS83" s="88">
        <f t="shared" ca="1" si="47"/>
        <v>11.122827710453183</v>
      </c>
      <c r="CT83" s="88">
        <f t="shared" ca="1" si="47"/>
        <v>25.107947099829573</v>
      </c>
      <c r="CU83" s="88">
        <f t="shared" ca="1" si="47"/>
        <v>4.2492863662480191</v>
      </c>
      <c r="CV83" s="88">
        <f t="shared" ca="1" si="47"/>
        <v>1.1351532490641394</v>
      </c>
      <c r="CW83" s="88">
        <f t="shared" ca="1" si="47"/>
        <v>18.326988030098448</v>
      </c>
      <c r="CX83" s="88">
        <f t="shared" ca="1" si="47"/>
        <v>5.3809318030520856</v>
      </c>
      <c r="CY83" s="88">
        <f t="shared" ca="1" si="47"/>
        <v>5.4512988506378215E-2</v>
      </c>
      <c r="CZ83" s="88">
        <f t="shared" ca="1" si="47"/>
        <v>2.8170196931615446E-2</v>
      </c>
      <c r="DA83" s="88">
        <f t="shared" ca="1" si="47"/>
        <v>0</v>
      </c>
      <c r="DB83" s="88">
        <f t="shared" ca="1" si="47"/>
        <v>-1.0787970408599449E-2</v>
      </c>
      <c r="DC83" s="88">
        <f t="shared" ca="1" si="46"/>
        <v>-1.797797579233178E-2</v>
      </c>
      <c r="DD83" s="88">
        <f t="shared" ca="1" si="46"/>
        <v>0</v>
      </c>
      <c r="DE83" s="88">
        <f t="shared" ca="1" si="46"/>
        <v>-0.10791723923706242</v>
      </c>
      <c r="DF83" s="88">
        <f t="shared" ca="1" si="46"/>
        <v>-0.31219199656289476</v>
      </c>
      <c r="DG83" s="88">
        <f t="shared" ca="1" si="46"/>
        <v>-4.9792827812669853E-2</v>
      </c>
      <c r="DH83" s="88">
        <f t="shared" ca="1" si="46"/>
        <v>-1.2585049339014243E-2</v>
      </c>
      <c r="DI83" s="88">
        <f t="shared" ca="1" si="46"/>
        <v>-0.19279977589423397</v>
      </c>
      <c r="DJ83" s="88">
        <f t="shared" ca="1" si="46"/>
        <v>-6.8630350391187284E-2</v>
      </c>
      <c r="DL83" s="12"/>
      <c r="DM83" s="12"/>
      <c r="DN83" s="12"/>
      <c r="DO83" s="59">
        <f t="shared" si="36"/>
        <v>0.97981482216663995</v>
      </c>
      <c r="DP83" s="59">
        <f t="shared" si="37"/>
        <v>2.0185177833360046E-2</v>
      </c>
      <c r="DQ83" s="66">
        <f t="shared" si="41"/>
        <v>1.1346799999999999</v>
      </c>
      <c r="DR83" s="12"/>
      <c r="DS83" s="12"/>
      <c r="DT83" s="12"/>
      <c r="DU83" s="12"/>
      <c r="DV83" s="59">
        <v>0.5</v>
      </c>
      <c r="DW83" s="60"/>
      <c r="DX83" s="59">
        <v>1</v>
      </c>
      <c r="DY83" s="59">
        <v>0.5</v>
      </c>
      <c r="DZ83" s="12"/>
      <c r="EA83" s="59">
        <v>2</v>
      </c>
      <c r="EB83" s="54"/>
      <c r="EC83" s="17">
        <f t="shared" si="45"/>
        <v>2.0945090502352826</v>
      </c>
      <c r="ED83" s="59">
        <v>0</v>
      </c>
      <c r="EE83" s="17">
        <v>-5</v>
      </c>
      <c r="EF83" s="59">
        <f t="shared" si="38"/>
        <v>3.1894921052631999</v>
      </c>
      <c r="EG83" s="59">
        <f t="shared" si="38"/>
        <v>3.8424447368421002</v>
      </c>
      <c r="EH83" s="43">
        <v>0.75</v>
      </c>
      <c r="EI83" s="43">
        <v>0.05</v>
      </c>
      <c r="EJ83" s="43">
        <v>60</v>
      </c>
      <c r="EK83" s="12"/>
      <c r="EL83" s="12"/>
      <c r="EM83" s="12"/>
      <c r="EN83" s="12"/>
    </row>
    <row r="84" spans="1:144" x14ac:dyDescent="0.3">
      <c r="A84" s="49">
        <v>2044</v>
      </c>
      <c r="B84" s="12"/>
      <c r="C84" s="12"/>
      <c r="D84" s="12"/>
      <c r="E84" s="12"/>
      <c r="F84" s="12"/>
      <c r="G84" s="12"/>
      <c r="H84" s="12"/>
      <c r="I84" s="12"/>
      <c r="J84" s="13">
        <v>4084012</v>
      </c>
      <c r="K84" s="31">
        <f t="shared" si="43"/>
        <v>4089170.8283433616</v>
      </c>
      <c r="L84" s="12"/>
      <c r="M84" s="12"/>
      <c r="N84" s="12"/>
      <c r="O84" s="12"/>
      <c r="P84" s="28" cm="1">
        <f t="array" aca="1" ref="P84" ca="1">INDEX([7]CSMDPART2023!$C$2:$BK$29, MATCH(MID(CELL("filename",A83),FIND("]",CELL("filename",A83))+1,255),[7]CSMDPART2023!A$2:A$29,0), MATCH(A84,[7]CSMDPART2023!C$1:BK$1,0))</f>
        <v>9.7285670621571896E-4</v>
      </c>
      <c r="Q84" s="19">
        <f t="shared" ca="1" si="44"/>
        <v>75.494090836252312</v>
      </c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J84" s="12"/>
      <c r="AM84" s="19">
        <f t="shared" ca="1" si="39"/>
        <v>5.9148516417121183E-2</v>
      </c>
      <c r="AN84" s="11"/>
      <c r="AO84" s="12"/>
      <c r="AQ84" s="12"/>
      <c r="AS84" s="17">
        <f t="shared" ca="1" si="40"/>
        <v>6.0774924933906981E-2</v>
      </c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E84" s="12"/>
      <c r="CG84" s="12"/>
      <c r="CH84" s="12"/>
      <c r="CI84" s="12"/>
      <c r="CJ84" s="12"/>
      <c r="CK84" s="12"/>
      <c r="CM84" s="88">
        <f t="shared" ca="1" si="47"/>
        <v>13.666309399496855</v>
      </c>
      <c r="CN84" s="88">
        <f t="shared" ca="1" si="47"/>
        <v>2.6258189283786342</v>
      </c>
      <c r="CO84" s="88">
        <f t="shared" ca="1" si="47"/>
        <v>13.917775878800168</v>
      </c>
      <c r="CP84" s="88">
        <f t="shared" ca="1" si="47"/>
        <v>4.3413322145165658</v>
      </c>
      <c r="CQ84" s="88">
        <f t="shared" ca="1" si="47"/>
        <v>7.4041742160077328</v>
      </c>
      <c r="CR84" s="88">
        <f t="shared" ca="1" si="47"/>
        <v>0</v>
      </c>
      <c r="CS84" s="88">
        <f t="shared" ca="1" si="47"/>
        <v>11.122827710453183</v>
      </c>
      <c r="CT84" s="88">
        <f t="shared" ca="1" si="47"/>
        <v>25.107947099829573</v>
      </c>
      <c r="CU84" s="88">
        <f t="shared" ca="1" si="47"/>
        <v>4.2492863662480191</v>
      </c>
      <c r="CV84" s="88">
        <f t="shared" ca="1" si="47"/>
        <v>1.1351532490641394</v>
      </c>
      <c r="CW84" s="88">
        <f t="shared" ca="1" si="47"/>
        <v>18.326988030098448</v>
      </c>
      <c r="CX84" s="88">
        <f t="shared" ca="1" si="47"/>
        <v>5.3809318030520856</v>
      </c>
      <c r="CY84" s="88">
        <f t="shared" ca="1" si="47"/>
        <v>5.4512988506378215E-2</v>
      </c>
      <c r="CZ84" s="88">
        <f t="shared" ca="1" si="47"/>
        <v>2.8170196931615446E-2</v>
      </c>
      <c r="DA84" s="88">
        <f t="shared" ca="1" si="47"/>
        <v>0</v>
      </c>
      <c r="DB84" s="88">
        <f t="shared" ca="1" si="47"/>
        <v>-1.0787970408599449E-2</v>
      </c>
      <c r="DC84" s="88">
        <f t="shared" ca="1" si="46"/>
        <v>-1.797797579233178E-2</v>
      </c>
      <c r="DD84" s="88">
        <f t="shared" ca="1" si="46"/>
        <v>0</v>
      </c>
      <c r="DE84" s="88">
        <f t="shared" ca="1" si="46"/>
        <v>-0.10791723923706242</v>
      </c>
      <c r="DF84" s="88">
        <f t="shared" ca="1" si="46"/>
        <v>-0.31219199656289476</v>
      </c>
      <c r="DG84" s="88">
        <f t="shared" ca="1" si="46"/>
        <v>-4.9792827812669853E-2</v>
      </c>
      <c r="DH84" s="88">
        <f t="shared" ca="1" si="46"/>
        <v>-1.2585049339014243E-2</v>
      </c>
      <c r="DI84" s="88">
        <f t="shared" ca="1" si="46"/>
        <v>-0.19279977589423397</v>
      </c>
      <c r="DJ84" s="88">
        <f t="shared" ca="1" si="46"/>
        <v>-6.8630350391187284E-2</v>
      </c>
      <c r="DL84" s="12"/>
      <c r="DM84" s="12"/>
      <c r="DN84" s="12"/>
      <c r="DO84" s="59">
        <f t="shared" si="36"/>
        <v>0.97981482216663995</v>
      </c>
      <c r="DP84" s="59">
        <f t="shared" si="37"/>
        <v>2.0185177833360046E-2</v>
      </c>
      <c r="DQ84" s="66">
        <f t="shared" si="41"/>
        <v>1.1346799999999999</v>
      </c>
      <c r="DR84" s="12"/>
      <c r="DS84" s="12"/>
      <c r="DT84" s="12"/>
      <c r="DU84" s="12"/>
      <c r="DV84" s="59">
        <v>0.5</v>
      </c>
      <c r="DW84" s="60"/>
      <c r="DX84" s="59">
        <v>1</v>
      </c>
      <c r="DY84" s="59">
        <v>0.5</v>
      </c>
      <c r="DZ84" s="12"/>
      <c r="EA84" s="59">
        <v>2</v>
      </c>
      <c r="EB84" s="54"/>
      <c r="EC84" s="17">
        <f t="shared" si="45"/>
        <v>2.0897835977235184</v>
      </c>
      <c r="ED84" s="59">
        <v>0</v>
      </c>
      <c r="EE84" s="17">
        <v>-5</v>
      </c>
      <c r="EF84" s="59">
        <f t="shared" si="38"/>
        <v>3.1894921052631999</v>
      </c>
      <c r="EG84" s="59">
        <f t="shared" si="38"/>
        <v>3.8424447368421002</v>
      </c>
      <c r="EH84" s="43">
        <v>0.75</v>
      </c>
      <c r="EI84" s="43">
        <v>0.05</v>
      </c>
      <c r="EJ84" s="43">
        <v>60</v>
      </c>
      <c r="EK84" s="12"/>
      <c r="EL84" s="12"/>
      <c r="EM84" s="12"/>
      <c r="EN84" s="12"/>
    </row>
    <row r="85" spans="1:144" x14ac:dyDescent="0.3">
      <c r="A85" s="49">
        <v>2045</v>
      </c>
      <c r="B85" s="12"/>
      <c r="C85" s="12"/>
      <c r="D85" s="12"/>
      <c r="E85" s="12"/>
      <c r="F85" s="12"/>
      <c r="G85" s="12"/>
      <c r="H85" s="12"/>
      <c r="I85" s="12"/>
      <c r="J85" s="13">
        <v>4081457</v>
      </c>
      <c r="K85" s="31">
        <f t="shared" si="43"/>
        <v>4086612.6009271797</v>
      </c>
      <c r="L85" s="12"/>
      <c r="M85" s="12"/>
      <c r="N85" s="12"/>
      <c r="O85" s="12"/>
      <c r="P85" s="28" cm="1">
        <f t="array" aca="1" ref="P85" ca="1">INDEX([7]CSMDPART2023!$C$2:$BK$29, MATCH(MID(CELL("filename",A84),FIND("]",CELL("filename",A84))+1,255),[7]CSMDPART2023!A$2:A$29,0), MATCH(A85,[7]CSMDPART2023!C$1:BK$1,0))</f>
        <v>1.2621247448096895E-4</v>
      </c>
      <c r="Q85" s="19">
        <f t="shared" ca="1" si="44"/>
        <v>75.503619132265442</v>
      </c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J85" s="12"/>
      <c r="AM85" s="19">
        <f t="shared" ca="1" si="39"/>
        <v>5.9148516417121183E-2</v>
      </c>
      <c r="AN85" s="11"/>
      <c r="AO85" s="12"/>
      <c r="AQ85" s="12"/>
      <c r="AS85" s="17">
        <f t="shared" ca="1" si="40"/>
        <v>6.0774924933906981E-2</v>
      </c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E85" s="12"/>
      <c r="CG85" s="12"/>
      <c r="CH85" s="12"/>
      <c r="CI85" s="12"/>
      <c r="CJ85" s="12"/>
      <c r="CK85" s="12"/>
      <c r="CM85" s="88">
        <f t="shared" ca="1" si="47"/>
        <v>13.666309399496855</v>
      </c>
      <c r="CN85" s="88">
        <f t="shared" ca="1" si="47"/>
        <v>2.6258189283786342</v>
      </c>
      <c r="CO85" s="88">
        <f t="shared" ca="1" si="47"/>
        <v>13.917775878800168</v>
      </c>
      <c r="CP85" s="88">
        <f t="shared" ca="1" si="47"/>
        <v>4.3413322145165658</v>
      </c>
      <c r="CQ85" s="88">
        <f t="shared" ca="1" si="47"/>
        <v>7.4041742160077328</v>
      </c>
      <c r="CR85" s="88">
        <f t="shared" ca="1" si="47"/>
        <v>0</v>
      </c>
      <c r="CS85" s="88">
        <f t="shared" ca="1" si="47"/>
        <v>11.122827710453183</v>
      </c>
      <c r="CT85" s="88">
        <f t="shared" ca="1" si="47"/>
        <v>25.107947099829573</v>
      </c>
      <c r="CU85" s="88">
        <f t="shared" ca="1" si="47"/>
        <v>4.2492863662480191</v>
      </c>
      <c r="CV85" s="88">
        <f t="shared" ca="1" si="47"/>
        <v>1.1351532490641394</v>
      </c>
      <c r="CW85" s="88">
        <f t="shared" ca="1" si="47"/>
        <v>18.326988030098448</v>
      </c>
      <c r="CX85" s="88">
        <f t="shared" ca="1" si="47"/>
        <v>5.3809318030520856</v>
      </c>
      <c r="CY85" s="88">
        <f t="shared" ca="1" si="47"/>
        <v>5.4512988506378215E-2</v>
      </c>
      <c r="CZ85" s="88">
        <f t="shared" ca="1" si="47"/>
        <v>2.8170196931615446E-2</v>
      </c>
      <c r="DA85" s="88">
        <f t="shared" ca="1" si="47"/>
        <v>0</v>
      </c>
      <c r="DB85" s="88">
        <f t="shared" ca="1" si="47"/>
        <v>-1.0787970408599449E-2</v>
      </c>
      <c r="DC85" s="88">
        <f t="shared" ca="1" si="46"/>
        <v>-1.797797579233178E-2</v>
      </c>
      <c r="DD85" s="88">
        <f t="shared" ca="1" si="46"/>
        <v>0</v>
      </c>
      <c r="DE85" s="88">
        <f t="shared" ca="1" si="46"/>
        <v>-0.10791723923706242</v>
      </c>
      <c r="DF85" s="88">
        <f t="shared" ca="1" si="46"/>
        <v>-0.31219199656289476</v>
      </c>
      <c r="DG85" s="88">
        <f t="shared" ca="1" si="46"/>
        <v>-4.9792827812669853E-2</v>
      </c>
      <c r="DH85" s="88">
        <f t="shared" ca="1" si="46"/>
        <v>-1.2585049339014243E-2</v>
      </c>
      <c r="DI85" s="88">
        <f t="shared" ca="1" si="46"/>
        <v>-0.19279977589423397</v>
      </c>
      <c r="DJ85" s="88">
        <f t="shared" ca="1" si="46"/>
        <v>-6.8630350391187284E-2</v>
      </c>
      <c r="DL85" s="12"/>
      <c r="DM85" s="12"/>
      <c r="DN85" s="12"/>
      <c r="DO85" s="59">
        <f t="shared" si="36"/>
        <v>0.97981482216663995</v>
      </c>
      <c r="DP85" s="59">
        <f t="shared" si="37"/>
        <v>2.0185177833360046E-2</v>
      </c>
      <c r="DQ85" s="66">
        <f t="shared" si="41"/>
        <v>1.1346799999999999</v>
      </c>
      <c r="DR85" s="12"/>
      <c r="DS85" s="12"/>
      <c r="DT85" s="12"/>
      <c r="DU85" s="12"/>
      <c r="DV85" s="59">
        <v>0.5</v>
      </c>
      <c r="DW85" s="60"/>
      <c r="DX85" s="59">
        <v>1</v>
      </c>
      <c r="DY85" s="59">
        <v>0.5</v>
      </c>
      <c r="DZ85" s="12"/>
      <c r="EA85" s="59">
        <v>2</v>
      </c>
      <c r="EB85" s="54"/>
      <c r="EC85" s="17">
        <f t="shared" si="45"/>
        <v>2.0852944178373427</v>
      </c>
      <c r="ED85" s="59">
        <v>0</v>
      </c>
      <c r="EE85" s="17">
        <v>-5</v>
      </c>
      <c r="EF85" s="59">
        <f t="shared" si="38"/>
        <v>3.1894921052631999</v>
      </c>
      <c r="EG85" s="59">
        <f t="shared" si="38"/>
        <v>3.8424447368421002</v>
      </c>
      <c r="EH85" s="43">
        <v>0.75</v>
      </c>
      <c r="EI85" s="43">
        <v>0.05</v>
      </c>
      <c r="EJ85" s="43">
        <v>60</v>
      </c>
      <c r="EK85" s="12"/>
      <c r="EL85" s="12"/>
      <c r="EM85" s="12"/>
      <c r="EN85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4370C-D219-4DD0-91E2-4500C826D4D4}">
  <dimension ref="A1:EN85"/>
  <sheetViews>
    <sheetView zoomScale="87" workbookViewId="0">
      <pane xSplit="1" ySplit="1" topLeftCell="B45" activePane="bottomRight" state="frozen"/>
      <selection pane="topRight" activeCell="B1" sqref="B1"/>
      <selection pane="bottomLeft" activeCell="A2" sqref="A2"/>
      <selection pane="bottomRight" activeCell="M65" sqref="M65"/>
    </sheetView>
  </sheetViews>
  <sheetFormatPr defaultRowHeight="14.4" x14ac:dyDescent="0.3"/>
  <cols>
    <col min="2" max="2" width="16.33203125" bestFit="1" customWidth="1"/>
    <col min="9" max="9" width="10.5546875" bestFit="1" customWidth="1"/>
    <col min="10" max="10" width="10.109375" bestFit="1" customWidth="1"/>
    <col min="11" max="11" width="12" bestFit="1" customWidth="1"/>
    <col min="13" max="13" width="12.21875" bestFit="1" customWidth="1"/>
    <col min="30" max="30" width="17.44140625" bestFit="1" customWidth="1"/>
    <col min="31" max="32" width="16.33203125" customWidth="1"/>
    <col min="33" max="33" width="9.109375" bestFit="1" customWidth="1"/>
    <col min="34" max="34" width="18.109375" bestFit="1" customWidth="1"/>
    <col min="35" max="35" width="15.6640625" bestFit="1" customWidth="1"/>
    <col min="36" max="36" width="14.77734375" bestFit="1" customWidth="1"/>
    <col min="37" max="37" width="15.5546875" bestFit="1" customWidth="1"/>
    <col min="38" max="38" width="13.88671875" bestFit="1" customWidth="1"/>
    <col min="39" max="39" width="13.88671875" customWidth="1"/>
    <col min="40" max="40" width="17.109375" bestFit="1" customWidth="1"/>
    <col min="41" max="41" width="14.77734375" bestFit="1" customWidth="1"/>
    <col min="42" max="42" width="15.5546875" bestFit="1" customWidth="1"/>
    <col min="43" max="43" width="14.77734375" bestFit="1" customWidth="1"/>
    <col min="44" max="44" width="15.5546875" bestFit="1" customWidth="1"/>
    <col min="53" max="54" width="16.33203125" bestFit="1" customWidth="1"/>
    <col min="55" max="55" width="17.6640625" bestFit="1" customWidth="1"/>
    <col min="66" max="66" width="16.77734375" bestFit="1" customWidth="1"/>
    <col min="67" max="67" width="19.5546875" bestFit="1" customWidth="1"/>
    <col min="68" max="68" width="16.77734375" bestFit="1" customWidth="1"/>
    <col min="69" max="69" width="20" bestFit="1" customWidth="1"/>
    <col min="70" max="70" width="14.77734375" bestFit="1" customWidth="1"/>
    <col min="71" max="71" width="16.109375" bestFit="1" customWidth="1"/>
    <col min="72" max="72" width="13.77734375" bestFit="1" customWidth="1"/>
    <col min="73" max="73" width="13.77734375" customWidth="1"/>
    <col min="74" max="74" width="13.77734375" bestFit="1" customWidth="1"/>
    <col min="75" max="76" width="14.77734375" bestFit="1" customWidth="1"/>
    <col min="79" max="80" width="14.77734375" bestFit="1" customWidth="1"/>
    <col min="81" max="81" width="13.77734375" bestFit="1" customWidth="1"/>
    <col min="82" max="82" width="14.77734375" bestFit="1" customWidth="1"/>
    <col min="83" max="83" width="16.6640625" customWidth="1"/>
    <col min="84" max="84" width="16.33203125" bestFit="1" customWidth="1"/>
    <col min="85" max="86" width="14.77734375" bestFit="1" customWidth="1"/>
    <col min="87" max="87" width="13.77734375" bestFit="1" customWidth="1"/>
    <col min="88" max="88" width="14.77734375" bestFit="1" customWidth="1"/>
    <col min="89" max="89" width="13.77734375" bestFit="1" customWidth="1"/>
    <col min="90" max="90" width="18.33203125" bestFit="1" customWidth="1"/>
    <col min="115" max="115" width="20" bestFit="1" customWidth="1"/>
    <col min="117" max="117" width="14.77734375" bestFit="1" customWidth="1"/>
    <col min="118" max="118" width="16.33203125" bestFit="1" customWidth="1"/>
    <col min="124" max="124" width="21.77734375" bestFit="1" customWidth="1"/>
  </cols>
  <sheetData>
    <row r="1" spans="1:144" x14ac:dyDescent="0.3">
      <c r="A1" s="10" t="s">
        <v>321</v>
      </c>
      <c r="B1" s="1" t="s">
        <v>6</v>
      </c>
      <c r="C1" s="1" t="s">
        <v>9</v>
      </c>
      <c r="D1" s="1" t="s">
        <v>11</v>
      </c>
      <c r="E1" s="1" t="s">
        <v>428</v>
      </c>
      <c r="F1" s="1" t="s">
        <v>435</v>
      </c>
      <c r="G1" s="1" t="s">
        <v>436</v>
      </c>
      <c r="H1" s="1" t="s">
        <v>327</v>
      </c>
      <c r="I1" s="1" t="s">
        <v>346</v>
      </c>
      <c r="J1" s="1" t="s">
        <v>347</v>
      </c>
      <c r="K1" s="1" t="s">
        <v>15</v>
      </c>
      <c r="L1" s="1" t="s">
        <v>30</v>
      </c>
      <c r="M1" s="1" t="s">
        <v>32</v>
      </c>
      <c r="N1" s="1" t="s">
        <v>430</v>
      </c>
      <c r="O1" s="1" t="s">
        <v>352</v>
      </c>
      <c r="P1" s="47" t="s">
        <v>647</v>
      </c>
      <c r="Q1" s="47" t="s">
        <v>534</v>
      </c>
      <c r="R1" s="1" t="s">
        <v>33</v>
      </c>
      <c r="S1" s="1" t="s">
        <v>34</v>
      </c>
      <c r="T1" s="1" t="s">
        <v>432</v>
      </c>
      <c r="U1" s="1" t="s">
        <v>353</v>
      </c>
      <c r="V1" s="1" t="s">
        <v>533</v>
      </c>
      <c r="W1" s="1" t="s">
        <v>329</v>
      </c>
      <c r="X1" s="1" t="s">
        <v>330</v>
      </c>
      <c r="Y1" s="1" t="s">
        <v>331</v>
      </c>
      <c r="Z1" s="1" t="s">
        <v>35</v>
      </c>
      <c r="AA1" s="1" t="s">
        <v>36</v>
      </c>
      <c r="AB1" s="1" t="s">
        <v>434</v>
      </c>
      <c r="AC1" s="1" t="s">
        <v>354</v>
      </c>
      <c r="AD1" s="1" t="s">
        <v>37</v>
      </c>
      <c r="AE1" s="47" t="s">
        <v>424</v>
      </c>
      <c r="AF1" s="47" t="s">
        <v>425</v>
      </c>
      <c r="AG1" s="1" t="s">
        <v>336</v>
      </c>
      <c r="AH1" s="1" t="s">
        <v>38</v>
      </c>
      <c r="AI1" s="1" t="s">
        <v>148</v>
      </c>
      <c r="AJ1" s="1" t="s">
        <v>541</v>
      </c>
      <c r="AK1" s="1" t="s">
        <v>58</v>
      </c>
      <c r="AL1" s="1" t="s">
        <v>439</v>
      </c>
      <c r="AM1" s="1" t="s">
        <v>46</v>
      </c>
      <c r="AN1" s="1" t="s">
        <v>60</v>
      </c>
      <c r="AO1" s="1" t="s">
        <v>539</v>
      </c>
      <c r="AP1" s="1" t="s">
        <v>44</v>
      </c>
      <c r="AQ1" s="1" t="s">
        <v>540</v>
      </c>
      <c r="AR1" s="1" t="s">
        <v>59</v>
      </c>
      <c r="AS1" s="1" t="s">
        <v>61</v>
      </c>
      <c r="AT1" s="1" t="s">
        <v>56</v>
      </c>
      <c r="AU1" s="1" t="s">
        <v>62</v>
      </c>
      <c r="AV1" s="1" t="s">
        <v>63</v>
      </c>
      <c r="AW1" s="1" t="s">
        <v>69</v>
      </c>
      <c r="AX1" s="1" t="s">
        <v>70</v>
      </c>
      <c r="AY1" s="1" t="s">
        <v>71</v>
      </c>
      <c r="AZ1" s="1" t="s">
        <v>72</v>
      </c>
      <c r="BA1" s="1" t="s">
        <v>73</v>
      </c>
      <c r="BB1" s="1" t="s">
        <v>78</v>
      </c>
      <c r="BC1" s="1" t="s">
        <v>313</v>
      </c>
      <c r="BD1" s="1" t="s">
        <v>103</v>
      </c>
      <c r="BE1" s="1" t="s">
        <v>81</v>
      </c>
      <c r="BF1" s="1" t="s">
        <v>85</v>
      </c>
      <c r="BG1" s="1" t="s">
        <v>86</v>
      </c>
      <c r="BH1" s="1" t="s">
        <v>87</v>
      </c>
      <c r="BI1" s="1" t="s">
        <v>88</v>
      </c>
      <c r="BJ1" s="1" t="s">
        <v>89</v>
      </c>
      <c r="BK1" s="1" t="s">
        <v>90</v>
      </c>
      <c r="BL1" s="1" t="s">
        <v>91</v>
      </c>
      <c r="BM1" s="1" t="s">
        <v>92</v>
      </c>
      <c r="BN1" s="1" t="s">
        <v>108</v>
      </c>
      <c r="BO1" s="1" t="s">
        <v>109</v>
      </c>
      <c r="BP1" s="1" t="s">
        <v>121</v>
      </c>
      <c r="BQ1" s="1" t="s">
        <v>337</v>
      </c>
      <c r="BR1" s="1" t="s">
        <v>442</v>
      </c>
      <c r="BS1" s="47" t="s">
        <v>576</v>
      </c>
      <c r="BT1" s="47" t="s">
        <v>577</v>
      </c>
      <c r="BU1" s="47" t="s">
        <v>122</v>
      </c>
      <c r="BV1" s="1" t="s">
        <v>123</v>
      </c>
      <c r="BW1" s="1" t="s">
        <v>124</v>
      </c>
      <c r="BX1" s="1" t="s">
        <v>338</v>
      </c>
      <c r="BY1" s="47" t="s">
        <v>586</v>
      </c>
      <c r="BZ1" s="47" t="s">
        <v>587</v>
      </c>
      <c r="CA1" s="47" t="s">
        <v>125</v>
      </c>
      <c r="CB1" s="47" t="s">
        <v>126</v>
      </c>
      <c r="CC1" s="1" t="s">
        <v>127</v>
      </c>
      <c r="CD1" s="1" t="s">
        <v>128</v>
      </c>
      <c r="CE1" s="1" t="s">
        <v>339</v>
      </c>
      <c r="CF1" s="1" t="s">
        <v>133</v>
      </c>
      <c r="CG1" s="1" t="s">
        <v>134</v>
      </c>
      <c r="CH1" s="1" t="s">
        <v>45</v>
      </c>
      <c r="CI1" s="1" t="s">
        <v>153</v>
      </c>
      <c r="CJ1" s="1" t="s">
        <v>31</v>
      </c>
      <c r="CK1" s="1" t="s">
        <v>154</v>
      </c>
      <c r="CL1" s="1" t="s">
        <v>155</v>
      </c>
      <c r="CM1" s="1" t="s">
        <v>156</v>
      </c>
      <c r="CN1" s="1" t="s">
        <v>157</v>
      </c>
      <c r="CO1" s="1" t="s">
        <v>158</v>
      </c>
      <c r="CP1" s="1" t="s">
        <v>527</v>
      </c>
      <c r="CQ1" s="1" t="s">
        <v>528</v>
      </c>
      <c r="CR1" s="1" t="s">
        <v>529</v>
      </c>
      <c r="CS1" s="1" t="s">
        <v>520</v>
      </c>
      <c r="CT1" s="1" t="s">
        <v>159</v>
      </c>
      <c r="CU1" s="1" t="s">
        <v>160</v>
      </c>
      <c r="CV1" s="1" t="s">
        <v>161</v>
      </c>
      <c r="CW1" s="1" t="s">
        <v>162</v>
      </c>
      <c r="CX1" s="1" t="s">
        <v>163</v>
      </c>
      <c r="CY1" s="1" t="s">
        <v>164</v>
      </c>
      <c r="CZ1" s="1" t="s">
        <v>165</v>
      </c>
      <c r="DA1" s="1" t="s">
        <v>166</v>
      </c>
      <c r="DB1" s="1" t="s">
        <v>167</v>
      </c>
      <c r="DC1" s="1" t="s">
        <v>168</v>
      </c>
      <c r="DD1" s="1" t="s">
        <v>169</v>
      </c>
      <c r="DE1" s="1" t="s">
        <v>170</v>
      </c>
      <c r="DF1" s="1" t="s">
        <v>171</v>
      </c>
      <c r="DG1" s="1" t="s">
        <v>172</v>
      </c>
      <c r="DH1" s="1" t="s">
        <v>173</v>
      </c>
      <c r="DI1" s="1" t="s">
        <v>174</v>
      </c>
      <c r="DJ1" s="1" t="s">
        <v>175</v>
      </c>
      <c r="DK1" s="1" t="s">
        <v>79</v>
      </c>
      <c r="DL1" s="1" t="s">
        <v>177</v>
      </c>
      <c r="DM1" s="1" t="s">
        <v>216</v>
      </c>
      <c r="DN1" s="1" t="s">
        <v>217</v>
      </c>
      <c r="DO1" s="1" t="s">
        <v>185</v>
      </c>
      <c r="DP1" s="1" t="s">
        <v>187</v>
      </c>
      <c r="DQ1" s="1" t="s">
        <v>188</v>
      </c>
      <c r="DR1" s="1" t="s">
        <v>205</v>
      </c>
      <c r="DS1" s="1" t="s">
        <v>515</v>
      </c>
      <c r="DT1" s="1" t="s">
        <v>340</v>
      </c>
      <c r="DU1" s="1" t="s">
        <v>232</v>
      </c>
      <c r="DV1" s="1" t="s">
        <v>512</v>
      </c>
      <c r="DW1" s="1" t="s">
        <v>256</v>
      </c>
      <c r="DX1" s="1" t="s">
        <v>261</v>
      </c>
      <c r="DY1" s="1" t="s">
        <v>262</v>
      </c>
      <c r="DZ1" s="1" t="s">
        <v>513</v>
      </c>
      <c r="EA1" s="1" t="s">
        <v>265</v>
      </c>
      <c r="EB1" s="1" t="s">
        <v>324</v>
      </c>
      <c r="EC1" s="1" t="s">
        <v>269</v>
      </c>
      <c r="ED1" s="1" t="s">
        <v>270</v>
      </c>
      <c r="EE1" s="1" t="s">
        <v>275</v>
      </c>
      <c r="EF1" s="1" t="s">
        <v>277</v>
      </c>
      <c r="EG1" s="1" t="s">
        <v>280</v>
      </c>
      <c r="EH1" s="1" t="s">
        <v>521</v>
      </c>
      <c r="EI1" s="1" t="s">
        <v>289</v>
      </c>
      <c r="EJ1" s="1" t="s">
        <v>293</v>
      </c>
      <c r="EK1" s="1" t="s">
        <v>305</v>
      </c>
      <c r="EL1" s="1" t="s">
        <v>309</v>
      </c>
      <c r="EM1" s="1" t="s">
        <v>310</v>
      </c>
      <c r="EN1" s="1" t="s">
        <v>306</v>
      </c>
    </row>
    <row r="2" spans="1:144" x14ac:dyDescent="0.3">
      <c r="A2" s="10">
        <v>1962</v>
      </c>
      <c r="K2" s="19"/>
      <c r="P2" s="28"/>
      <c r="Q2" s="19"/>
      <c r="W2" s="14">
        <v>6.9309081775356773E-2</v>
      </c>
      <c r="X2" s="14">
        <v>5.5950088150250377E-2</v>
      </c>
      <c r="AE2" s="28"/>
      <c r="AF2" s="28"/>
      <c r="AG2" s="19"/>
      <c r="AH2" s="19"/>
      <c r="AI2" s="19"/>
      <c r="AJ2" s="32"/>
      <c r="AK2" s="31"/>
      <c r="AL2" s="19"/>
      <c r="AM2" s="19">
        <f ca="1">AVERAGE($AL$35:$AL$63)</f>
        <v>6.6411901462197248E-2</v>
      </c>
      <c r="AN2" s="19"/>
      <c r="AO2" s="32">
        <v>13563800000</v>
      </c>
      <c r="AP2" s="19"/>
      <c r="AQ2" s="32">
        <v>8596400000</v>
      </c>
      <c r="AR2" s="19"/>
      <c r="AS2" s="19"/>
      <c r="AT2" s="19"/>
      <c r="BN2" s="19"/>
      <c r="BO2" s="48"/>
      <c r="BP2" s="32"/>
      <c r="BQ2" s="32"/>
      <c r="BR2" s="25"/>
      <c r="BS2" s="25"/>
      <c r="BT2" s="25"/>
      <c r="BU2" s="19"/>
      <c r="BV2" s="19"/>
      <c r="BW2" s="32"/>
      <c r="BX2" s="32"/>
      <c r="BY2" s="25"/>
      <c r="BZ2" s="25"/>
      <c r="CA2" s="19"/>
      <c r="CB2" s="19"/>
      <c r="CC2" s="32"/>
      <c r="CD2" s="19"/>
      <c r="CE2" s="32"/>
      <c r="CF2" s="19"/>
      <c r="CG2" s="32"/>
      <c r="CH2" s="32" cm="1">
        <f t="array" aca="1" ref="CH2" ca="1">INDEX([1]Sheet1!$C$6:$CY$72,MATCH($A2,[1]Sheet1!$A$6:$A$72,0),MATCH(MID(CELL("filename",O1),FIND("]",CELL("filename",O1))+1,255) &amp; CH$1,[1]Sheet1!$C$1:$CY$1 &amp; [1]Sheet1!$C$3:$CY$3,0))</f>
        <v>3286400000</v>
      </c>
      <c r="CI2" s="32"/>
      <c r="CJ2" s="32"/>
      <c r="CK2" s="32"/>
      <c r="CL2" s="19"/>
      <c r="DK2" s="19"/>
      <c r="DL2" s="48"/>
      <c r="DM2" s="25"/>
      <c r="DN2" s="25"/>
      <c r="DQ2" s="48">
        <v>1.0698099999999999</v>
      </c>
      <c r="DR2" s="48" cm="1">
        <f t="array" aca="1" ref="DR2" ca="1">INDEX([1]Sheet1!$C$6:$CY$72,MATCH($A2,[1]Sheet1!$A$6:$A$72,0),MATCH(MID(CELL("filename",AZ1),FIND("]",CELL("filename",AZ1))+1,255) &amp; DR$1,[1]Sheet1!$C$1:$CY$1 &amp; [1]Sheet1!$C$3:$CY$3,0))</f>
        <v>0</v>
      </c>
      <c r="DS2" s="48" cm="1">
        <f t="array" aca="1" ref="DS2" ca="1">INDEX([1]Sheet1!$C$6:$CY$72,MATCH($A2,[1]Sheet1!$A$6:$A$72,0),MATCH(MID(CELL("filename",BA1),FIND("]",CELL("filename",BA1))+1,255) &amp; DS$1,[1]Sheet1!$C$1:$CY$1 &amp; [1]Sheet1!$C$3:$CY$3,0))</f>
        <v>0</v>
      </c>
      <c r="DT2" s="25"/>
      <c r="DU2" s="48">
        <f ca="1">Austria!DU2</f>
        <v>0</v>
      </c>
      <c r="DV2" s="17">
        <v>0.5</v>
      </c>
      <c r="DX2" s="17">
        <v>1</v>
      </c>
      <c r="DY2" s="17">
        <v>0.5</v>
      </c>
      <c r="DZ2" s="48" cm="1">
        <f t="array" aca="1" ref="DZ2" ca="1">INDEX([1]Sheet1!$C$6:$CY$72,MATCH($A2,[1]Sheet1!$A$6:$A$72,0),MATCH(MID(CELL("filename",BH1),FIND("]",CELL("filename",BH1))+1,255) &amp; DZ$1,[1]Sheet1!$C$1:$CY$1 &amp; [1]Sheet1!$C$3:$CY$3,0))</f>
        <v>5.43</v>
      </c>
      <c r="EA2" s="17">
        <v>2</v>
      </c>
      <c r="EE2" s="17">
        <v>-5</v>
      </c>
      <c r="EH2" s="43">
        <v>0.75</v>
      </c>
      <c r="EI2" s="43">
        <v>0.05</v>
      </c>
      <c r="EJ2" s="43">
        <v>75</v>
      </c>
    </row>
    <row r="3" spans="1:144" x14ac:dyDescent="0.3">
      <c r="A3" s="10">
        <v>1963</v>
      </c>
      <c r="K3" s="19"/>
      <c r="P3" s="28"/>
      <c r="Q3" s="19"/>
      <c r="W3" s="14">
        <v>5.3052245985453661E-2</v>
      </c>
      <c r="X3" s="14">
        <v>4.9989070115642242E-2</v>
      </c>
      <c r="AE3" s="28"/>
      <c r="AF3" s="28"/>
      <c r="AG3" s="19"/>
      <c r="AH3" s="19"/>
      <c r="AI3" s="19"/>
      <c r="AJ3" s="32"/>
      <c r="AK3" s="31"/>
      <c r="AL3" s="19"/>
      <c r="AM3" s="19">
        <f t="shared" ref="AM3:AM66" ca="1" si="0">AVERAGE($AL$35:$AL$63)</f>
        <v>6.6411901462197248E-2</v>
      </c>
      <c r="AN3" s="19"/>
      <c r="AO3" s="32">
        <v>15700400000</v>
      </c>
      <c r="AP3" s="31"/>
      <c r="AQ3" s="32">
        <v>9711600000</v>
      </c>
      <c r="AR3" s="19"/>
      <c r="AS3" s="19"/>
      <c r="AT3" s="19"/>
      <c r="BN3" s="19"/>
      <c r="BO3" s="48"/>
      <c r="BP3" s="32"/>
      <c r="BQ3" s="32"/>
      <c r="BR3" s="25"/>
      <c r="BS3" s="25"/>
      <c r="BT3" s="25"/>
      <c r="BU3" s="19"/>
      <c r="BV3" s="19"/>
      <c r="BW3" s="32"/>
      <c r="BX3" s="32"/>
      <c r="BY3" s="25"/>
      <c r="BZ3" s="25"/>
      <c r="CA3" s="19"/>
      <c r="CB3" s="19"/>
      <c r="CC3" s="32"/>
      <c r="CD3" s="19"/>
      <c r="CE3" s="32"/>
      <c r="CF3" s="19"/>
      <c r="CG3" s="32"/>
      <c r="CH3" s="32" cm="1">
        <f t="array" aca="1" ref="CH3" ca="1">INDEX([1]Sheet1!$C$6:$CY$72,MATCH($A3,[1]Sheet1!$A$6:$A$72,0),MATCH(MID(CELL("filename",O2),FIND("]",CELL("filename",O2))+1,255) &amp; CH$1,[1]Sheet1!$C$1:$CY$1 &amp; [1]Sheet1!$C$3:$CY$3,0))</f>
        <v>3858000000</v>
      </c>
      <c r="CI3" s="32"/>
      <c r="CJ3" s="32"/>
      <c r="CK3" s="32"/>
      <c r="CL3" s="19"/>
      <c r="DK3" s="19"/>
      <c r="DL3" s="48"/>
      <c r="DM3" s="25"/>
      <c r="DN3" s="25"/>
      <c r="DQ3" s="48">
        <v>1.0698099999999999</v>
      </c>
      <c r="DR3" s="48" cm="1">
        <f t="array" aca="1" ref="DR3" ca="1">INDEX([1]Sheet1!$C$6:$CY$72,MATCH($A3,[1]Sheet1!$A$6:$A$72,0),MATCH(MID(CELL("filename",AZ2),FIND("]",CELL("filename",AZ2))+1,255) &amp; DR$1,[1]Sheet1!$C$1:$CY$1 &amp; [1]Sheet1!$C$3:$CY$3,0))</f>
        <v>0</v>
      </c>
      <c r="DS3" s="48" cm="1">
        <f t="array" aca="1" ref="DS3" ca="1">INDEX([1]Sheet1!$C$6:$CY$72,MATCH($A3,[1]Sheet1!$A$6:$A$72,0),MATCH(MID(CELL("filename",BA2),FIND("]",CELL("filename",BA2))+1,255) &amp; DS$1,[1]Sheet1!$C$1:$CY$1 &amp; [1]Sheet1!$C$3:$CY$3,0))</f>
        <v>0</v>
      </c>
      <c r="DT3" s="25"/>
      <c r="DU3" s="48">
        <f ca="1">Austria!DU3</f>
        <v>0</v>
      </c>
      <c r="DV3" s="17">
        <v>0.5</v>
      </c>
      <c r="DX3" s="17">
        <v>1</v>
      </c>
      <c r="DY3" s="17">
        <v>0.5</v>
      </c>
      <c r="DZ3" s="48" cm="1">
        <f t="array" aca="1" ref="DZ3" ca="1">INDEX([1]Sheet1!$C$6:$CY$72,MATCH($A3,[1]Sheet1!$A$6:$A$72,0),MATCH(MID(CELL("filename",BH2),FIND("]",CELL("filename",BH2))+1,255) &amp; DZ$1,[1]Sheet1!$C$1:$CY$1 &amp; [1]Sheet1!$C$3:$CY$3,0))</f>
        <v>5.34</v>
      </c>
      <c r="EA3" s="17">
        <v>2</v>
      </c>
      <c r="EE3" s="17">
        <v>-5</v>
      </c>
      <c r="EH3" s="43">
        <v>0.75</v>
      </c>
      <c r="EI3" s="43">
        <v>0.05</v>
      </c>
      <c r="EJ3" s="43">
        <v>75</v>
      </c>
    </row>
    <row r="4" spans="1:144" x14ac:dyDescent="0.3">
      <c r="A4" s="10">
        <v>1964</v>
      </c>
      <c r="K4" s="19"/>
      <c r="P4" s="28"/>
      <c r="Q4" s="19"/>
      <c r="W4" s="14">
        <v>5.4398643536837543E-2</v>
      </c>
      <c r="X4" s="14">
        <v>4.4451287188925992E-2</v>
      </c>
      <c r="AE4" s="28"/>
      <c r="AF4" s="28"/>
      <c r="AG4" s="19"/>
      <c r="AH4" s="19"/>
      <c r="AI4" s="31"/>
      <c r="AJ4" s="32"/>
      <c r="AK4" s="31"/>
      <c r="AL4" s="19"/>
      <c r="AM4" s="19">
        <f t="shared" ca="1" si="0"/>
        <v>6.6411901462197248E-2</v>
      </c>
      <c r="AN4" s="19"/>
      <c r="AO4" s="32">
        <v>17883000000</v>
      </c>
      <c r="AP4" s="31"/>
      <c r="AQ4" s="32">
        <v>10614600000</v>
      </c>
      <c r="AR4" s="31"/>
      <c r="AS4" s="19"/>
      <c r="AT4" s="19"/>
      <c r="BN4" s="19"/>
      <c r="BO4" s="48"/>
      <c r="BP4" s="32"/>
      <c r="BQ4" s="32"/>
      <c r="BR4" s="25"/>
      <c r="BS4" s="25"/>
      <c r="BT4" s="25"/>
      <c r="BU4" s="19"/>
      <c r="BV4" s="19"/>
      <c r="BW4" s="32"/>
      <c r="BX4" s="32"/>
      <c r="BY4" s="25"/>
      <c r="BZ4" s="25"/>
      <c r="CA4" s="19"/>
      <c r="CB4" s="19"/>
      <c r="CC4" s="32"/>
      <c r="CD4" s="19"/>
      <c r="CE4" s="32"/>
      <c r="CF4" s="19"/>
      <c r="CG4" s="32"/>
      <c r="CH4" s="32" cm="1">
        <f t="array" aca="1" ref="CH4" ca="1">INDEX([1]Sheet1!$C$6:$CY$72,MATCH($A4,[1]Sheet1!$A$6:$A$72,0),MATCH(MID(CELL("filename",O3),FIND("]",CELL("filename",O3))+1,255) &amp; CH$1,[1]Sheet1!$C$1:$CY$1 &amp; [1]Sheet1!$C$3:$CY$3,0))</f>
        <v>4616000000</v>
      </c>
      <c r="CI4" s="32"/>
      <c r="CJ4" s="32"/>
      <c r="CK4" s="32"/>
      <c r="CL4" s="19"/>
      <c r="DK4" s="19"/>
      <c r="DL4" s="48"/>
      <c r="DM4" s="25"/>
      <c r="DN4" s="25"/>
      <c r="DQ4" s="48">
        <v>1.0698099999999999</v>
      </c>
      <c r="DR4" s="48" cm="1">
        <f t="array" aca="1" ref="DR4" ca="1">INDEX([1]Sheet1!$C$6:$CY$72,MATCH($A4,[1]Sheet1!$A$6:$A$72,0),MATCH(MID(CELL("filename",AZ3),FIND("]",CELL("filename",AZ3))+1,255) &amp; DR$1,[1]Sheet1!$C$1:$CY$1 &amp; [1]Sheet1!$C$3:$CY$3,0))</f>
        <v>0</v>
      </c>
      <c r="DS4" s="48" cm="1">
        <f t="array" aca="1" ref="DS4" ca="1">INDEX([1]Sheet1!$C$6:$CY$72,MATCH($A4,[1]Sheet1!$A$6:$A$72,0),MATCH(MID(CELL("filename",BA3),FIND("]",CELL("filename",BA3))+1,255) &amp; DS$1,[1]Sheet1!$C$1:$CY$1 &amp; [1]Sheet1!$C$3:$CY$3,0))</f>
        <v>0</v>
      </c>
      <c r="DT4" s="25"/>
      <c r="DU4" s="48">
        <f ca="1">Austria!DU4</f>
        <v>0</v>
      </c>
      <c r="DV4" s="17">
        <v>0.5</v>
      </c>
      <c r="DX4" s="17">
        <v>1</v>
      </c>
      <c r="DY4" s="17">
        <v>0.5</v>
      </c>
      <c r="DZ4" s="48" cm="1">
        <f t="array" aca="1" ref="DZ4" ca="1">INDEX([1]Sheet1!$C$6:$CY$72,MATCH($A4,[1]Sheet1!$A$6:$A$72,0),MATCH(MID(CELL("filename",BH3),FIND("]",CELL("filename",BH3))+1,255) &amp; DZ$1,[1]Sheet1!$C$1:$CY$1 &amp; [1]Sheet1!$C$3:$CY$3,0))</f>
        <v>5.45</v>
      </c>
      <c r="EA4" s="17">
        <v>2</v>
      </c>
      <c r="EE4" s="17">
        <v>-5</v>
      </c>
      <c r="EH4" s="43">
        <v>0.75</v>
      </c>
      <c r="EI4" s="43">
        <v>0.05</v>
      </c>
      <c r="EJ4" s="43">
        <v>75</v>
      </c>
    </row>
    <row r="5" spans="1:144" x14ac:dyDescent="0.3">
      <c r="A5" s="10">
        <v>1965</v>
      </c>
      <c r="B5" s="13">
        <f>[2]EUCAM_output!$PG2*10^9</f>
        <v>655005512340.84277</v>
      </c>
      <c r="H5" s="14" t="e">
        <f>[2]EUCAM_output!$QM2</f>
        <v>#N/A</v>
      </c>
      <c r="I5" s="13">
        <f>[2]EUCAM_output!$PY2*10^3</f>
        <v>34920095.7749229</v>
      </c>
      <c r="K5" s="31">
        <f>IF(A5&lt;2030,I5,K4*J5/J4)</f>
        <v>34920095.7749229</v>
      </c>
      <c r="L5" s="14">
        <f>[2]EUCAM_output!$PI2</f>
        <v>59.567463281026249</v>
      </c>
      <c r="O5" s="14">
        <f>[2]EUCAM_output!$PJ2</f>
        <v>59.488615850984573</v>
      </c>
      <c r="P5" s="28"/>
      <c r="Q5" s="19"/>
      <c r="R5" s="14">
        <f>[2]EUCAM_output!$PN2</f>
        <v>1.5</v>
      </c>
      <c r="U5" s="14">
        <f>[2]EUCAM_output!$PM2</f>
        <v>2.447904315692953</v>
      </c>
      <c r="V5" s="14">
        <v>2.447904315692953</v>
      </c>
      <c r="W5" s="14">
        <v>4.5061884725175583E-2</v>
      </c>
      <c r="X5" s="14">
        <v>4.2135013967210977E-2</v>
      </c>
      <c r="Y5" s="14">
        <f>[2]EUCAM_output!$HQ2</f>
        <v>1.2793148948598501E-2</v>
      </c>
      <c r="Z5" s="14">
        <f>[2]EUCAM_output!$PO2</f>
        <v>2093.686612</v>
      </c>
      <c r="AC5" s="14">
        <f>[2]EUCAM_output!$QN2</f>
        <v>2104.8765349483101</v>
      </c>
      <c r="AD5" s="13">
        <f>[2]EUCAM_output!$PV2*10^9</f>
        <v>1823577377797.5</v>
      </c>
      <c r="AE5" s="28"/>
      <c r="AF5" s="30"/>
      <c r="AG5" s="19"/>
      <c r="AH5" s="19"/>
      <c r="AI5" s="31"/>
      <c r="AJ5" s="32"/>
      <c r="AK5" s="31"/>
      <c r="AL5" s="19"/>
      <c r="AM5" s="19">
        <f t="shared" ca="1" si="0"/>
        <v>6.6411901462197248E-2</v>
      </c>
      <c r="AN5" s="19"/>
      <c r="AO5" s="32">
        <v>19441100000</v>
      </c>
      <c r="AP5" s="31">
        <f t="shared" ref="AP5:AP66" si="1">AO5/EN5</f>
        <v>134954754385.53876</v>
      </c>
      <c r="AQ5" s="32">
        <v>11521200000</v>
      </c>
      <c r="AR5" s="31">
        <f t="shared" ref="AR5:AR66" si="2">(AQ5-AJ5)/EN5</f>
        <v>79976992877.289307</v>
      </c>
      <c r="AS5" s="19"/>
      <c r="AT5" s="19"/>
      <c r="BB5" s="13">
        <f>[2]EUCAM_output!$PD2*10^9</f>
        <v>652374004021.91797</v>
      </c>
      <c r="BC5" s="13">
        <f>[2]EUCAM_output!$QI2*10^9</f>
        <v>75670395883.137497</v>
      </c>
      <c r="BD5" s="19">
        <f t="shared" ref="BD5" si="3">(BB5-B5)/B5*100</f>
        <v>-0.40175361418263245</v>
      </c>
      <c r="BN5" s="19"/>
      <c r="BO5" s="48"/>
      <c r="BP5" s="32"/>
      <c r="BQ5" s="32"/>
      <c r="BR5" s="25"/>
      <c r="BS5" s="25"/>
      <c r="BT5" s="25"/>
      <c r="BU5" s="19"/>
      <c r="BV5" s="19"/>
      <c r="BW5" s="32"/>
      <c r="BX5" s="32"/>
      <c r="BY5" s="25"/>
      <c r="BZ5" s="25"/>
      <c r="CA5" s="19"/>
      <c r="CB5" s="19"/>
      <c r="CC5" s="32"/>
      <c r="CD5" s="19"/>
      <c r="CE5" s="32"/>
      <c r="CF5" s="19"/>
      <c r="CG5" s="32"/>
      <c r="CH5" s="32" cm="1">
        <f t="array" aca="1" ref="CH5" ca="1">INDEX([1]Sheet1!$C$6:$CY$72,MATCH($A5,[1]Sheet1!$A$6:$A$72,0),MATCH(MID(CELL("filename",O4),FIND("]",CELL("filename",O4))+1,255) &amp; CH$1,[1]Sheet1!$C$1:$CY$1 &amp; [1]Sheet1!$C$3:$CY$3,0))</f>
        <v>5216600000</v>
      </c>
      <c r="CI5" s="32"/>
      <c r="CJ5" s="32"/>
      <c r="CK5" s="32"/>
      <c r="CL5" s="19"/>
      <c r="DK5" s="19"/>
      <c r="DL5" s="48"/>
      <c r="DM5" s="25"/>
      <c r="DN5" s="25"/>
      <c r="DQ5" s="48">
        <v>1.0698099999999999</v>
      </c>
      <c r="DR5" s="48" cm="1">
        <f t="array" aca="1" ref="DR5" ca="1">INDEX([1]Sheet1!$C$6:$CY$72,MATCH($A5,[1]Sheet1!$A$6:$A$72,0),MATCH(MID(CELL("filename",AZ4),FIND("]",CELL("filename",AZ4))+1,255) &amp; DR$1,[1]Sheet1!$C$1:$CY$1 &amp; [1]Sheet1!$C$3:$CY$3,0))</f>
        <v>0</v>
      </c>
      <c r="DS5" s="48" cm="1">
        <f t="array" aca="1" ref="DS5" ca="1">INDEX([1]Sheet1!$C$6:$CY$72,MATCH($A5,[1]Sheet1!$A$6:$A$72,0),MATCH(MID(CELL("filename",BA4),FIND("]",CELL("filename",BA4))+1,255) &amp; DS$1,[1]Sheet1!$C$1:$CY$1 &amp; [1]Sheet1!$C$3:$CY$3,0))</f>
        <v>0</v>
      </c>
      <c r="DT5" s="25"/>
      <c r="DU5" s="48">
        <f ca="1">Austria!DU5</f>
        <v>0</v>
      </c>
      <c r="DV5" s="17">
        <v>0.5</v>
      </c>
      <c r="DW5" s="14" t="e">
        <f>Euro_Area_Data!V2*10^9</f>
        <v>#N/A</v>
      </c>
      <c r="DX5" s="17">
        <v>1</v>
      </c>
      <c r="DY5" s="17">
        <v>0.5</v>
      </c>
      <c r="DZ5" s="48" cm="1">
        <f t="array" aca="1" ref="DZ5" ca="1">INDEX([1]Sheet1!$C$6:$CY$72,MATCH($A5,[1]Sheet1!$A$6:$A$72,0),MATCH(MID(CELL("filename",BH4),FIND("]",CELL("filename",BH4))+1,255) &amp; DZ$1,[1]Sheet1!$C$1:$CY$1 &amp; [1]Sheet1!$C$3:$CY$3,0))</f>
        <v>6.2</v>
      </c>
      <c r="EA5" s="17">
        <v>2</v>
      </c>
      <c r="EB5" s="14" t="e">
        <f>(SUMPRODUCT(Euro_Area_Data!B2:U2,Euro_Area_Data!Y2:AR2)-Euro_Area_Data!J2*Euro_Area_Data!AG2)/(SUM(Euro_Area_Data!B2:U2)-Euro_Area_Data!J2)</f>
        <v>#N/A</v>
      </c>
      <c r="EC5" s="14"/>
      <c r="ED5" s="14" t="e">
        <f>(SUMPRODUCT(Euro_Area_Data!B2:U2,Euro_Area_Data!AV2:BO2)-Euro_Area_Data!J2*Euro_Area_Data!BD2)/(SUM(Euro_Area_Data!B2:U2)-Euro_Area_Data!J2)</f>
        <v>#N/A</v>
      </c>
      <c r="EE5" s="17">
        <v>-5</v>
      </c>
      <c r="EH5" s="43">
        <v>0.75</v>
      </c>
      <c r="EI5" s="43">
        <v>0.05</v>
      </c>
      <c r="EJ5" s="43">
        <v>75</v>
      </c>
      <c r="EK5" s="14"/>
      <c r="EN5" s="14">
        <f>[2]EUCAM_output!$QG2</f>
        <v>0.144056429049255</v>
      </c>
    </row>
    <row r="6" spans="1:144" x14ac:dyDescent="0.3">
      <c r="A6" s="10">
        <v>1966</v>
      </c>
      <c r="B6" s="13">
        <f>[2]EUCAM_output!$PG3*10^9</f>
        <v>688861333280.57446</v>
      </c>
      <c r="H6" s="14" t="e">
        <f>[2]EUCAM_output!$QM3</f>
        <v>#N/A</v>
      </c>
      <c r="I6" s="13">
        <f>[2]EUCAM_output!$PY3*10^3</f>
        <v>35275361.271476202</v>
      </c>
      <c r="K6" s="31">
        <f t="shared" ref="K6:K69" si="4">IF(A6&lt;2030,I6,K5*J6/J5)</f>
        <v>35275361.271476202</v>
      </c>
      <c r="L6" s="14">
        <f>[2]EUCAM_output!$PI3</f>
        <v>59.488422913840822</v>
      </c>
      <c r="O6" s="14">
        <f>[2]EUCAM_output!$PJ3</f>
        <v>59.41354136352038</v>
      </c>
      <c r="P6" s="28"/>
      <c r="Q6" s="19"/>
      <c r="R6" s="14">
        <f>[2]EUCAM_output!$PN3</f>
        <v>1.6</v>
      </c>
      <c r="U6" s="14">
        <f>[2]EUCAM_output!$PM3</f>
        <v>2.610288335165964</v>
      </c>
      <c r="V6" s="14">
        <v>2.610288335165964</v>
      </c>
      <c r="W6" s="14">
        <v>4.3485835455478794E-2</v>
      </c>
      <c r="X6" s="14">
        <v>4.3525837378341592E-2</v>
      </c>
      <c r="Y6" s="14">
        <f>[2]EUCAM_output!$HQ3</f>
        <v>-1.8710365689627691E-2</v>
      </c>
      <c r="Z6" s="14">
        <f>[2]EUCAM_output!$PO3</f>
        <v>2088.2962859999998</v>
      </c>
      <c r="AC6" s="14">
        <f>[2]EUCAM_output!$QN3</f>
        <v>2077.2189090688639</v>
      </c>
      <c r="AD6" s="13">
        <f>[2]EUCAM_output!$PV3*10^9</f>
        <v>1915285495625.1199</v>
      </c>
      <c r="AE6" s="28"/>
      <c r="AF6" s="30"/>
      <c r="AG6" s="19"/>
      <c r="AH6" s="19"/>
      <c r="AI6" s="31">
        <f ca="1">CH6/EN6</f>
        <v>37176447468.010231</v>
      </c>
      <c r="AJ6" s="32"/>
      <c r="AK6" s="31">
        <f>AJ6/EN6</f>
        <v>0</v>
      </c>
      <c r="AL6" s="19"/>
      <c r="AM6" s="19">
        <f t="shared" ca="1" si="0"/>
        <v>6.6411901462197248E-2</v>
      </c>
      <c r="AN6" s="19"/>
      <c r="AO6" s="32">
        <v>21532000000</v>
      </c>
      <c r="AP6" s="31">
        <f t="shared" si="1"/>
        <v>145033476506.29544</v>
      </c>
      <c r="AQ6" s="32">
        <v>12540800000</v>
      </c>
      <c r="AR6" s="31">
        <f t="shared" si="2"/>
        <v>84471290273.553299</v>
      </c>
      <c r="AS6" s="19"/>
      <c r="AT6" s="19"/>
      <c r="BB6" s="13">
        <f>[2]EUCAM_output!$PD3*10^9</f>
        <v>686059001439.448</v>
      </c>
      <c r="BC6" s="13">
        <f>[2]EUCAM_output!$QI3*10^9</f>
        <v>82011413067.1371</v>
      </c>
      <c r="BD6" s="19">
        <f t="shared" ref="BD6:BD69" si="5">(BB6-B6)/B6*100</f>
        <v>-0.40680637825625643</v>
      </c>
      <c r="BN6" s="19"/>
      <c r="BO6" s="48"/>
      <c r="BP6" s="32"/>
      <c r="BQ6" s="32"/>
      <c r="BR6" s="25"/>
      <c r="BS6" s="25"/>
      <c r="BT6" s="25"/>
      <c r="BU6" s="19"/>
      <c r="BV6" s="19"/>
      <c r="BW6" s="32"/>
      <c r="BX6" s="32"/>
      <c r="BY6" s="25"/>
      <c r="BZ6" s="25"/>
      <c r="CA6" s="19"/>
      <c r="CB6" s="19"/>
      <c r="CC6" s="32"/>
      <c r="CD6" s="19"/>
      <c r="CE6" s="32"/>
      <c r="CF6" s="19"/>
      <c r="CG6" s="32"/>
      <c r="CH6" s="32" cm="1">
        <f t="array" aca="1" ref="CH6" ca="1">INDEX([1]Sheet1!$C$6:$CY$72,MATCH($A6,[1]Sheet1!$A$6:$A$72,0),MATCH(MID(CELL("filename",O5),FIND("]",CELL("filename",O5))+1,255) &amp; CH$1,[1]Sheet1!$C$1:$CY$1 &amp; [1]Sheet1!$C$3:$CY$3,0))</f>
        <v>5519300000</v>
      </c>
      <c r="CI6" s="32"/>
      <c r="CJ6" s="32"/>
      <c r="CK6" s="32"/>
      <c r="CL6" s="19"/>
      <c r="DK6" s="19"/>
      <c r="DL6" s="48"/>
      <c r="DM6" s="25"/>
      <c r="DN6" s="25"/>
      <c r="DQ6" s="48">
        <v>1.0698099999999999</v>
      </c>
      <c r="DR6" s="48" cm="1">
        <f t="array" aca="1" ref="DR6" ca="1">INDEX([1]Sheet1!$C$6:$CY$72,MATCH($A6,[1]Sheet1!$A$6:$A$72,0),MATCH(MID(CELL("filename",AZ5),FIND("]",CELL("filename",AZ5))+1,255) &amp; DR$1,[1]Sheet1!$C$1:$CY$1 &amp; [1]Sheet1!$C$3:$CY$3,0))</f>
        <v>0</v>
      </c>
      <c r="DS6" s="48" cm="1">
        <f t="array" aca="1" ref="DS6" ca="1">INDEX([1]Sheet1!$C$6:$CY$72,MATCH($A6,[1]Sheet1!$A$6:$A$72,0),MATCH(MID(CELL("filename",BA5),FIND("]",CELL("filename",BA5))+1,255) &amp; DS$1,[1]Sheet1!$C$1:$CY$1 &amp; [1]Sheet1!$C$3:$CY$3,0))</f>
        <v>0</v>
      </c>
      <c r="DT6" s="25"/>
      <c r="DU6" s="48">
        <f ca="1">Austria!DU6</f>
        <v>0</v>
      </c>
      <c r="DV6" s="17">
        <v>0.5</v>
      </c>
      <c r="DW6" s="14" t="e">
        <f>Euro_Area_Data!V3*10^9</f>
        <v>#N/A</v>
      </c>
      <c r="DX6" s="17">
        <v>1</v>
      </c>
      <c r="DY6" s="17">
        <v>0.5</v>
      </c>
      <c r="DZ6" s="48" cm="1">
        <f t="array" aca="1" ref="DZ6" ca="1">INDEX([1]Sheet1!$C$6:$CY$72,MATCH($A6,[1]Sheet1!$A$6:$A$72,0),MATCH(MID(CELL("filename",BH5),FIND("]",CELL("filename",BH5))+1,255) &amp; DZ$1,[1]Sheet1!$C$1:$CY$1 &amp; [1]Sheet1!$C$3:$CY$3,0))</f>
        <v>6.58</v>
      </c>
      <c r="EA6" s="17">
        <v>2</v>
      </c>
      <c r="EB6" s="14" t="e">
        <f>(SUMPRODUCT(Euro_Area_Data!B3:U3,Euro_Area_Data!Y3:AR3)-Euro_Area_Data!J3*Euro_Area_Data!AG3)/(SUM(Euro_Area_Data!B3:U3)-Euro_Area_Data!J3)</f>
        <v>#N/A</v>
      </c>
      <c r="EC6" s="14"/>
      <c r="ED6" s="14" t="e">
        <f>(SUMPRODUCT(Euro_Area_Data!B3:U3,Euro_Area_Data!AV3:BO3)-Euro_Area_Data!J3*Euro_Area_Data!BD3)/(SUM(Euro_Area_Data!B3:U3)-Euro_Area_Data!J3)</f>
        <v>#N/A</v>
      </c>
      <c r="EE6" s="17">
        <v>-5</v>
      </c>
      <c r="EH6" s="43">
        <v>0.75</v>
      </c>
      <c r="EI6" s="43">
        <v>0.05</v>
      </c>
      <c r="EJ6" s="43">
        <v>75</v>
      </c>
      <c r="EK6" s="14">
        <f>(EN6-EN5)/EN5*100</f>
        <v>3.0584173532044003</v>
      </c>
      <c r="EN6" s="14">
        <f>[2]EUCAM_output!$QG3</f>
        <v>0.148462275873704</v>
      </c>
    </row>
    <row r="7" spans="1:144" x14ac:dyDescent="0.3">
      <c r="A7" s="10">
        <v>1967</v>
      </c>
      <c r="B7" s="13">
        <f>[2]EUCAM_output!$PG4*10^9</f>
        <v>724025291217.04346</v>
      </c>
      <c r="H7" s="14" t="e">
        <f>[2]EUCAM_output!$QM4</f>
        <v>#N/A</v>
      </c>
      <c r="I7" s="13">
        <f>[2]EUCAM_output!$PY4*10^3</f>
        <v>35608391.3345294</v>
      </c>
      <c r="K7" s="31">
        <f t="shared" si="4"/>
        <v>35608391.3345294</v>
      </c>
      <c r="L7" s="14">
        <f>[2]EUCAM_output!$PI4</f>
        <v>59.405147989473107</v>
      </c>
      <c r="O7" s="14">
        <f>[2]EUCAM_output!$PJ4</f>
        <v>59.346351619060357</v>
      </c>
      <c r="P7" s="28"/>
      <c r="Q7" s="19"/>
      <c r="R7" s="14">
        <f>[2]EUCAM_output!$PN4</f>
        <v>2.1</v>
      </c>
      <c r="U7" s="14">
        <f>[2]EUCAM_output!$PM4</f>
        <v>2.800985337016813</v>
      </c>
      <c r="V7" s="14">
        <v>2.800985337016813</v>
      </c>
      <c r="W7" s="14">
        <v>4.4981320650615109E-2</v>
      </c>
      <c r="X7" s="14">
        <v>4.4963067251572397E-2</v>
      </c>
      <c r="Y7" s="14">
        <f>[2]EUCAM_output!$HQ4</f>
        <v>-4.3224632676629113E-2</v>
      </c>
      <c r="Z7" s="14">
        <f>[2]EUCAM_output!$PO4</f>
        <v>2056.1520110000001</v>
      </c>
      <c r="AC7" s="14">
        <f>[2]EUCAM_output!$QN4</f>
        <v>2048.4422908945871</v>
      </c>
      <c r="AD7" s="13">
        <f>[2]EUCAM_output!$PV4*10^9</f>
        <v>2014537938219.3301</v>
      </c>
      <c r="AE7" s="28"/>
      <c r="AF7" s="30"/>
      <c r="AG7" s="19"/>
      <c r="AH7" s="19"/>
      <c r="AI7" s="31">
        <f t="shared" ref="AI7:AI66" ca="1" si="6">CH7/EN7</f>
        <v>39963622998.128342</v>
      </c>
      <c r="AJ7" s="32"/>
      <c r="AK7" s="31">
        <f t="shared" ref="AK7:AK66" si="7">AJ7/EN7</f>
        <v>0</v>
      </c>
      <c r="AL7" s="19"/>
      <c r="AM7" s="19">
        <f t="shared" ca="1" si="0"/>
        <v>6.6411901462197248E-2</v>
      </c>
      <c r="AN7" s="19"/>
      <c r="AO7" s="32">
        <v>23701800000</v>
      </c>
      <c r="AP7" s="31">
        <f t="shared" si="1"/>
        <v>154037891039.00317</v>
      </c>
      <c r="AQ7" s="32">
        <v>13710500000</v>
      </c>
      <c r="AR7" s="31">
        <f t="shared" si="2"/>
        <v>89104477511.845215</v>
      </c>
      <c r="AS7" s="19"/>
      <c r="AT7" s="19"/>
      <c r="BB7" s="13">
        <f>[2]EUCAM_output!$PD4*10^9</f>
        <v>719001999413.96594</v>
      </c>
      <c r="BC7" s="13">
        <f>[2]EUCAM_output!$QI4*10^9</f>
        <v>88664332251.911102</v>
      </c>
      <c r="BD7" s="19">
        <f t="shared" si="5"/>
        <v>-0.69380059840639818</v>
      </c>
      <c r="BN7" s="19"/>
      <c r="BO7" s="48"/>
      <c r="BP7" s="32"/>
      <c r="BQ7" s="32"/>
      <c r="BR7" s="25"/>
      <c r="BS7" s="25"/>
      <c r="BT7" s="25"/>
      <c r="BU7" s="19"/>
      <c r="BV7" s="19"/>
      <c r="BW7" s="32"/>
      <c r="BX7" s="32"/>
      <c r="BY7" s="25"/>
      <c r="BZ7" s="25"/>
      <c r="CA7" s="19"/>
      <c r="CB7" s="19"/>
      <c r="CC7" s="32"/>
      <c r="CD7" s="19"/>
      <c r="CE7" s="32"/>
      <c r="CF7" s="19"/>
      <c r="CG7" s="32"/>
      <c r="CH7" s="32" cm="1">
        <f t="array" aca="1" ref="CH7" ca="1">INDEX([1]Sheet1!$C$6:$CY$72,MATCH($A7,[1]Sheet1!$A$6:$A$72,0),MATCH(MID(CELL("filename",O6),FIND("]",CELL("filename",O6))+1,255) &amp; CH$1,[1]Sheet1!$C$1:$CY$1 &amp; [1]Sheet1!$C$3:$CY$3,0))</f>
        <v>6149200000</v>
      </c>
      <c r="CI7" s="32"/>
      <c r="CJ7" s="32"/>
      <c r="CK7" s="32"/>
      <c r="CL7" s="19"/>
      <c r="DK7" s="19"/>
      <c r="DL7" s="48"/>
      <c r="DM7" s="25"/>
      <c r="DN7" s="25"/>
      <c r="DQ7" s="48">
        <v>1.0648169999999999</v>
      </c>
      <c r="DR7" s="48" cm="1">
        <f t="array" aca="1" ref="DR7" ca="1">INDEX([1]Sheet1!$C$6:$CY$72,MATCH($A7,[1]Sheet1!$A$6:$A$72,0),MATCH(MID(CELL("filename",AZ6),FIND("]",CELL("filename",AZ6))+1,255) &amp; DR$1,[1]Sheet1!$C$1:$CY$1 &amp; [1]Sheet1!$C$3:$CY$3,0))</f>
        <v>0</v>
      </c>
      <c r="DS7" s="48" cm="1">
        <f t="array" aca="1" ref="DS7" ca="1">INDEX([1]Sheet1!$C$6:$CY$72,MATCH($A7,[1]Sheet1!$A$6:$A$72,0),MATCH(MID(CELL("filename",BA6),FIND("]",CELL("filename",BA6))+1,255) &amp; DS$1,[1]Sheet1!$C$1:$CY$1 &amp; [1]Sheet1!$C$3:$CY$3,0))</f>
        <v>0</v>
      </c>
      <c r="DT7" s="25"/>
      <c r="DU7" s="48">
        <f ca="1">Austria!DU7</f>
        <v>4.75</v>
      </c>
      <c r="DV7" s="17">
        <v>0.5</v>
      </c>
      <c r="DW7" s="14" t="e">
        <f>Euro_Area_Data!V4*10^9</f>
        <v>#N/A</v>
      </c>
      <c r="DX7" s="17">
        <v>1</v>
      </c>
      <c r="DY7" s="17">
        <v>0.5</v>
      </c>
      <c r="DZ7" s="48" cm="1">
        <f t="array" aca="1" ref="DZ7" ca="1">INDEX([1]Sheet1!$C$6:$CY$72,MATCH($A7,[1]Sheet1!$A$6:$A$72,0),MATCH(MID(CELL("filename",BH6),FIND("]",CELL("filename",BH6))+1,255) &amp; DZ$1,[1]Sheet1!$C$1:$CY$1 &amp; [1]Sheet1!$C$3:$CY$3,0))</f>
        <v>6.71</v>
      </c>
      <c r="EA7" s="17">
        <v>2</v>
      </c>
      <c r="EB7" s="14" t="e">
        <f>(SUMPRODUCT(Euro_Area_Data!B4:U4,Euro_Area_Data!Y4:AR4)-Euro_Area_Data!J4*Euro_Area_Data!AG4)/(SUM(Euro_Area_Data!B4:U4)-Euro_Area_Data!J4)</f>
        <v>#N/A</v>
      </c>
      <c r="EC7" s="14"/>
      <c r="ED7" s="14" t="e">
        <f>(SUMPRODUCT(Euro_Area_Data!B4:U4,Euro_Area_Data!AV4:BO4)-Euro_Area_Data!J4*Euro_Area_Data!BD4)/(SUM(Euro_Area_Data!B4:U4)-Euro_Area_Data!J4)</f>
        <v>#N/A</v>
      </c>
      <c r="EE7" s="17">
        <v>-5</v>
      </c>
      <c r="EH7" s="43">
        <v>0.75</v>
      </c>
      <c r="EI7" s="43">
        <v>0.05</v>
      </c>
      <c r="EJ7" s="43">
        <v>75</v>
      </c>
      <c r="EK7" s="14">
        <f t="shared" ref="EK7:EK65" si="8">(EN7-EN6)/EN6*100</f>
        <v>3.6424453725000592</v>
      </c>
      <c r="EN7" s="14">
        <f>[2]EUCAM_output!$QG4</f>
        <v>0.15386993317117401</v>
      </c>
    </row>
    <row r="8" spans="1:144" x14ac:dyDescent="0.3">
      <c r="A8" s="10">
        <v>1968</v>
      </c>
      <c r="B8" s="13">
        <f>[2]EUCAM_output!$PG5*10^9</f>
        <v>760623415419.62415</v>
      </c>
      <c r="H8" s="14" t="e">
        <f>[2]EUCAM_output!$QM5</f>
        <v>#N/A</v>
      </c>
      <c r="I8" s="13">
        <f>[2]EUCAM_output!$PY5*10^3</f>
        <v>35930956.217971399</v>
      </c>
      <c r="K8" s="31">
        <f t="shared" si="4"/>
        <v>35930956.217971399</v>
      </c>
      <c r="L8" s="14">
        <f>[2]EUCAM_output!$PI5</f>
        <v>59.031193466128933</v>
      </c>
      <c r="O8" s="14">
        <f>[2]EUCAM_output!$PJ5</f>
        <v>59.302419515640722</v>
      </c>
      <c r="P8" s="28"/>
      <c r="Q8" s="19"/>
      <c r="R8" s="14">
        <f>[2]EUCAM_output!$PN5</f>
        <v>2.6</v>
      </c>
      <c r="U8" s="14">
        <f>[2]EUCAM_output!$PM5</f>
        <v>3.0182287790654132</v>
      </c>
      <c r="V8" s="14">
        <v>3.0182287790654132</v>
      </c>
      <c r="W8" s="14">
        <v>4.7970998853497981E-2</v>
      </c>
      <c r="X8" s="14">
        <v>5.1012612485586306E-2</v>
      </c>
      <c r="Y8" s="14">
        <f>[2]EUCAM_output!$HQ5</f>
        <v>3.4182094743512102E-2</v>
      </c>
      <c r="Z8" s="14">
        <f>[2]EUCAM_output!$PO5</f>
        <v>2034.525292</v>
      </c>
      <c r="AC8" s="14">
        <f>[2]EUCAM_output!$QN5</f>
        <v>2018.535425823761</v>
      </c>
      <c r="AD8" s="13">
        <f>[2]EUCAM_output!$PV5*10^9</f>
        <v>2121842876321.6499</v>
      </c>
      <c r="AE8" s="28"/>
      <c r="AF8" s="30"/>
      <c r="AG8" s="19"/>
      <c r="AH8" s="19"/>
      <c r="AI8" s="31">
        <f t="shared" ca="1" si="6"/>
        <v>40071856780.273941</v>
      </c>
      <c r="AJ8" s="32"/>
      <c r="AK8" s="31">
        <f t="shared" si="7"/>
        <v>0</v>
      </c>
      <c r="AL8" s="19"/>
      <c r="AM8" s="19">
        <f t="shared" ca="1" si="0"/>
        <v>6.6411901462197248E-2</v>
      </c>
      <c r="AN8" s="19"/>
      <c r="AO8" s="32">
        <v>26671700000</v>
      </c>
      <c r="AP8" s="31">
        <f t="shared" si="1"/>
        <v>160514311404.4353</v>
      </c>
      <c r="AQ8" s="32">
        <v>14867900000</v>
      </c>
      <c r="AR8" s="31">
        <f t="shared" si="2"/>
        <v>89477263561.377914</v>
      </c>
      <c r="AS8" s="19"/>
      <c r="AT8" s="19"/>
      <c r="BB8" s="13">
        <f>[2]EUCAM_output!$PD5*10^9</f>
        <v>751674002488.72998</v>
      </c>
      <c r="BC8" s="13">
        <f>[2]EUCAM_output!$QI5*10^9</f>
        <v>96722295687.793106</v>
      </c>
      <c r="BD8" s="19">
        <f t="shared" si="5"/>
        <v>-1.1765891963708366</v>
      </c>
      <c r="BN8" s="19"/>
      <c r="BO8" s="48"/>
      <c r="BP8" s="32"/>
      <c r="BQ8" s="32"/>
      <c r="BR8" s="25"/>
      <c r="BS8" s="25"/>
      <c r="BT8" s="25"/>
      <c r="BU8" s="19"/>
      <c r="BV8" s="19"/>
      <c r="BW8" s="32"/>
      <c r="BX8" s="32"/>
      <c r="BY8" s="25"/>
      <c r="BZ8" s="25"/>
      <c r="CA8" s="19"/>
      <c r="CB8" s="19"/>
      <c r="CC8" s="32"/>
      <c r="CD8" s="19"/>
      <c r="CE8" s="32"/>
      <c r="CF8" s="19"/>
      <c r="CG8" s="32"/>
      <c r="CH8" s="32" cm="1">
        <f t="array" aca="1" ref="CH8" ca="1">INDEX([1]Sheet1!$C$6:$CY$72,MATCH($A8,[1]Sheet1!$A$6:$A$72,0),MATCH(MID(CELL("filename",O7),FIND("]",CELL("filename",O7))+1,255) &amp; CH$1,[1]Sheet1!$C$1:$CY$1 &amp; [1]Sheet1!$C$3:$CY$3,0))</f>
        <v>6658500000</v>
      </c>
      <c r="CI8" s="32"/>
      <c r="CJ8" s="32"/>
      <c r="CK8" s="32"/>
      <c r="CL8" s="19"/>
      <c r="DK8" s="19"/>
      <c r="DL8" s="48"/>
      <c r="DM8" s="25"/>
      <c r="DN8" s="25"/>
      <c r="DQ8" s="48">
        <v>1.0288900000000001</v>
      </c>
      <c r="DR8" s="48" cm="1">
        <f t="array" aca="1" ref="DR8" ca="1">INDEX([1]Sheet1!$C$6:$CY$72,MATCH($A8,[1]Sheet1!$A$6:$A$72,0),MATCH(MID(CELL("filename",AZ7),FIND("]",CELL("filename",AZ7))+1,255) &amp; DR$1,[1]Sheet1!$C$1:$CY$1 &amp; [1]Sheet1!$C$3:$CY$3,0))</f>
        <v>0</v>
      </c>
      <c r="DS8" s="48" cm="1">
        <f t="array" aca="1" ref="DS8" ca="1">INDEX([1]Sheet1!$C$6:$CY$72,MATCH($A8,[1]Sheet1!$A$6:$A$72,0),MATCH(MID(CELL("filename",BA7),FIND("]",CELL("filename",BA7))+1,255) &amp; DS$1,[1]Sheet1!$C$1:$CY$1 &amp; [1]Sheet1!$C$3:$CY$3,0))</f>
        <v>0</v>
      </c>
      <c r="DT8" s="25"/>
      <c r="DU8" s="48">
        <f ca="1">Austria!DU8</f>
        <v>4.1399999999999997</v>
      </c>
      <c r="DV8" s="17">
        <v>0.5</v>
      </c>
      <c r="DW8" s="14" t="e">
        <f>Euro_Area_Data!V5*10^9</f>
        <v>#N/A</v>
      </c>
      <c r="DX8" s="17">
        <v>1</v>
      </c>
      <c r="DY8" s="17">
        <v>0.5</v>
      </c>
      <c r="DZ8" s="48" cm="1">
        <f t="array" aca="1" ref="DZ8" ca="1">INDEX([1]Sheet1!$C$6:$CY$72,MATCH($A8,[1]Sheet1!$A$6:$A$72,0),MATCH(MID(CELL("filename",BH7),FIND("]",CELL("filename",BH7))+1,255) &amp; DZ$1,[1]Sheet1!$C$1:$CY$1 &amp; [1]Sheet1!$C$3:$CY$3,0))</f>
        <v>6.95</v>
      </c>
      <c r="EA8" s="17">
        <v>2</v>
      </c>
      <c r="EB8" s="14" t="e">
        <f>(SUMPRODUCT(Euro_Area_Data!B5:U5,Euro_Area_Data!Y5:AR5)-Euro_Area_Data!J5*Euro_Area_Data!AG5)/(SUM(Euro_Area_Data!B5:U5)-Euro_Area_Data!J5)</f>
        <v>#N/A</v>
      </c>
      <c r="EC8" s="14"/>
      <c r="ED8" s="14" t="e">
        <f>(SUMPRODUCT(Euro_Area_Data!B5:U5,Euro_Area_Data!AV5:BO5)-Euro_Area_Data!J5*Euro_Area_Data!BD5)/(SUM(Euro_Area_Data!B5:U5)-Euro_Area_Data!J5)</f>
        <v>#N/A</v>
      </c>
      <c r="EE8" s="17">
        <v>-5</v>
      </c>
      <c r="EH8" s="43">
        <v>0.75</v>
      </c>
      <c r="EI8" s="43">
        <v>0.05</v>
      </c>
      <c r="EJ8" s="43">
        <v>75</v>
      </c>
      <c r="EK8" s="14">
        <f t="shared" si="8"/>
        <v>7.9899083108480724</v>
      </c>
      <c r="EN8" s="14">
        <f>[2]EUCAM_output!$QG5</f>
        <v>0.16616399974951401</v>
      </c>
    </row>
    <row r="9" spans="1:144" x14ac:dyDescent="0.3">
      <c r="A9" s="10">
        <v>1969</v>
      </c>
      <c r="B9" s="13">
        <f>[2]EUCAM_output!$PG6*10^9</f>
        <v>799411998429.09619</v>
      </c>
      <c r="H9" s="14" t="e">
        <f>[2]EUCAM_output!$QM6</f>
        <v>#N/A</v>
      </c>
      <c r="I9" s="13">
        <f>[2]EUCAM_output!$PY6*10^3</f>
        <v>36274846.8756053</v>
      </c>
      <c r="K9" s="31">
        <f t="shared" si="4"/>
        <v>36274846.8756053</v>
      </c>
      <c r="L9" s="14">
        <f>[2]EUCAM_output!$PI6</f>
        <v>59.244298844930647</v>
      </c>
      <c r="O9" s="14">
        <f>[2]EUCAM_output!$PJ6</f>
        <v>59.302997588338947</v>
      </c>
      <c r="P9" s="28"/>
      <c r="Q9" s="19"/>
      <c r="R9" s="14">
        <f>[2]EUCAM_output!$PN6</f>
        <v>2.3999999999999901</v>
      </c>
      <c r="U9" s="14">
        <f>[2]EUCAM_output!$PM6</f>
        <v>3.2631774825339019</v>
      </c>
      <c r="V9" s="14">
        <v>3.2631774825339019</v>
      </c>
      <c r="W9" s="14">
        <v>5.4802084771121251E-2</v>
      </c>
      <c r="X9" s="14">
        <v>4.8039520499371324E-2</v>
      </c>
      <c r="Y9" s="14">
        <f>[2]EUCAM_output!$HQ6</f>
        <v>2.823375106219201E-2</v>
      </c>
      <c r="Z9" s="14">
        <f>[2]EUCAM_output!$PO6</f>
        <v>1966.581025</v>
      </c>
      <c r="AC9" s="14">
        <f>[2]EUCAM_output!$QN6</f>
        <v>1988.2580312652101</v>
      </c>
      <c r="AD9" s="13">
        <f>[2]EUCAM_output!$PV6*10^9</f>
        <v>2239412046918.8901</v>
      </c>
      <c r="AE9" s="28"/>
      <c r="AF9" s="30"/>
      <c r="AG9" s="19"/>
      <c r="AH9" s="19"/>
      <c r="AI9" s="31">
        <f t="shared" ca="1" si="6"/>
        <v>40477954316.977142</v>
      </c>
      <c r="AJ9" s="32"/>
      <c r="AK9" s="31">
        <f t="shared" si="7"/>
        <v>0</v>
      </c>
      <c r="AL9" s="19"/>
      <c r="AM9" s="19">
        <f t="shared" ca="1" si="0"/>
        <v>6.6411901462197248E-2</v>
      </c>
      <c r="AN9" s="19"/>
      <c r="AO9" s="32">
        <v>29496500000</v>
      </c>
      <c r="AP9" s="31">
        <f t="shared" si="1"/>
        <v>172116936889.78018</v>
      </c>
      <c r="AQ9" s="32">
        <v>15884500000</v>
      </c>
      <c r="AR9" s="31">
        <f t="shared" si="2"/>
        <v>92688674385.968292</v>
      </c>
      <c r="AS9" s="19"/>
      <c r="AT9" s="19"/>
      <c r="BB9" s="13">
        <f>[2]EUCAM_output!$PD6*10^9</f>
        <v>804995000732.77295</v>
      </c>
      <c r="BC9" s="13">
        <f>[2]EUCAM_output!$QI6*10^9</f>
        <v>111260889584.211</v>
      </c>
      <c r="BD9" s="19">
        <f t="shared" si="5"/>
        <v>0.69838860495561372</v>
      </c>
      <c r="BN9" s="19"/>
      <c r="BO9" s="48"/>
      <c r="BP9" s="32"/>
      <c r="BQ9" s="32"/>
      <c r="BR9" s="25"/>
      <c r="BS9" s="25"/>
      <c r="BT9" s="25"/>
      <c r="BU9" s="19"/>
      <c r="BV9" s="19"/>
      <c r="BW9" s="32"/>
      <c r="BX9" s="32"/>
      <c r="BY9" s="25"/>
      <c r="BZ9" s="25"/>
      <c r="CA9" s="19"/>
      <c r="CB9" s="19"/>
      <c r="CC9" s="32"/>
      <c r="CD9" s="19"/>
      <c r="CE9" s="32"/>
      <c r="CF9" s="19"/>
      <c r="CG9" s="32"/>
      <c r="CH9" s="32" cm="1">
        <f t="array" aca="1" ref="CH9" ca="1">INDEX([1]Sheet1!$C$6:$CY$72,MATCH($A9,[1]Sheet1!$A$6:$A$72,0),MATCH(MID(CELL("filename",O8),FIND("]",CELL("filename",O8))+1,255) &amp; CH$1,[1]Sheet1!$C$1:$CY$1 &amp; [1]Sheet1!$C$3:$CY$3,0))</f>
        <v>6936900000</v>
      </c>
      <c r="CI9" s="32"/>
      <c r="CJ9" s="32"/>
      <c r="CK9" s="32"/>
      <c r="CL9" s="19"/>
      <c r="DK9" s="19"/>
      <c r="DL9" s="48"/>
      <c r="DM9" s="25"/>
      <c r="DN9" s="25"/>
      <c r="DQ9" s="48">
        <v>1.022187</v>
      </c>
      <c r="DR9" s="48" cm="1">
        <f t="array" aca="1" ref="DR9" ca="1">INDEX([1]Sheet1!$C$6:$CY$72,MATCH($A9,[1]Sheet1!$A$6:$A$72,0),MATCH(MID(CELL("filename",AZ8),FIND("]",CELL("filename",AZ8))+1,255) &amp; DR$1,[1]Sheet1!$C$1:$CY$1 &amp; [1]Sheet1!$C$3:$CY$3,0))</f>
        <v>0</v>
      </c>
      <c r="DS9" s="48" cm="1">
        <f t="array" aca="1" ref="DS9" ca="1">INDEX([1]Sheet1!$C$6:$CY$72,MATCH($A9,[1]Sheet1!$A$6:$A$72,0),MATCH(MID(CELL("filename",BA8),FIND("]",CELL("filename",BA8))+1,255) &amp; DS$1,[1]Sheet1!$C$1:$CY$1 &amp; [1]Sheet1!$C$3:$CY$3,0))</f>
        <v>0</v>
      </c>
      <c r="DT9" s="25"/>
      <c r="DU9" s="48">
        <f ca="1">Austria!DU9</f>
        <v>4.49</v>
      </c>
      <c r="DV9" s="17">
        <v>0.5</v>
      </c>
      <c r="DW9" s="14" t="e">
        <f>Euro_Area_Data!V6*10^9</f>
        <v>#N/A</v>
      </c>
      <c r="DX9" s="17">
        <v>1</v>
      </c>
      <c r="DY9" s="17">
        <v>0.5</v>
      </c>
      <c r="DZ9" s="48" cm="1">
        <f t="array" aca="1" ref="DZ9" ca="1">INDEX([1]Sheet1!$C$6:$CY$72,MATCH($A9,[1]Sheet1!$A$6:$A$72,0),MATCH(MID(CELL("filename",BH8),FIND("]",CELL("filename",BH8))+1,255) &amp; DZ$1,[1]Sheet1!$C$1:$CY$1 &amp; [1]Sheet1!$C$3:$CY$3,0))</f>
        <v>7.87</v>
      </c>
      <c r="EA9" s="17">
        <v>2</v>
      </c>
      <c r="EB9" s="14" t="e">
        <f>(SUMPRODUCT(Euro_Area_Data!B6:U6,Euro_Area_Data!Y6:AR6)-Euro_Area_Data!J6*Euro_Area_Data!AG6)/(SUM(Euro_Area_Data!B6:U6)-Euro_Area_Data!J6)</f>
        <v>#N/A</v>
      </c>
      <c r="EC9" s="14"/>
      <c r="ED9" s="14" t="e">
        <f>(SUMPRODUCT(Euro_Area_Data!B6:U6,Euro_Area_Data!AV6:BO6)-Euro_Area_Data!J6*Euro_Area_Data!BD6)/(SUM(Euro_Area_Data!B6:U6)-Euro_Area_Data!J6)</f>
        <v>#N/A</v>
      </c>
      <c r="EE9" s="17">
        <v>-5</v>
      </c>
      <c r="EH9" s="43">
        <v>0.75</v>
      </c>
      <c r="EI9" s="43">
        <v>0.05</v>
      </c>
      <c r="EJ9" s="43">
        <v>75</v>
      </c>
      <c r="EK9" s="14">
        <f t="shared" si="8"/>
        <v>3.1359184375604943</v>
      </c>
      <c r="EN9" s="14">
        <f>[2]EUCAM_output!$QG6</f>
        <v>0.171374767254247</v>
      </c>
    </row>
    <row r="10" spans="1:144" x14ac:dyDescent="0.3">
      <c r="A10" s="10">
        <v>1970</v>
      </c>
      <c r="B10" s="13">
        <f>[2]EUCAM_output!$PG7*10^9</f>
        <v>840339342668.10596</v>
      </c>
      <c r="H10" s="14" t="e">
        <f>[2]EUCAM_output!$QM7</f>
        <v>#N/A</v>
      </c>
      <c r="I10" s="13">
        <f>[2]EUCAM_output!$PY7*10^3</f>
        <v>36664998.523709595</v>
      </c>
      <c r="K10" s="31">
        <f t="shared" si="4"/>
        <v>36664998.523709595</v>
      </c>
      <c r="L10" s="14">
        <f>[2]EUCAM_output!$PI7</f>
        <v>59.535096068094262</v>
      </c>
      <c r="O10" s="14">
        <f>[2]EUCAM_output!$PJ7</f>
        <v>59.342215767281353</v>
      </c>
      <c r="P10" s="28"/>
      <c r="Q10" s="19"/>
      <c r="R10" s="14">
        <f>[2]EUCAM_output!$PN7</f>
        <v>2.6</v>
      </c>
      <c r="U10" s="14">
        <f>[2]EUCAM_output!$PM7</f>
        <v>3.545108725429126</v>
      </c>
      <c r="V10" s="14">
        <v>3.545108725429126</v>
      </c>
      <c r="W10" s="14">
        <v>4.7715729247272742E-2</v>
      </c>
      <c r="X10" s="14">
        <v>4.5616293728524049E-2</v>
      </c>
      <c r="Y10" s="14">
        <f>[2]EUCAM_output!$HQ7</f>
        <v>6.4396139783386708E-2</v>
      </c>
      <c r="Z10" s="14">
        <f>[2]EUCAM_output!$PO7</f>
        <v>1950.7990219999999</v>
      </c>
      <c r="AC10" s="14">
        <f>[2]EUCAM_output!$QN7</f>
        <v>1959.9688112453821</v>
      </c>
      <c r="AD10" s="13">
        <f>[2]EUCAM_output!$PV7*10^9</f>
        <v>2362975001473.1299</v>
      </c>
      <c r="AE10" s="28"/>
      <c r="AF10" s="30"/>
      <c r="AG10" s="19"/>
      <c r="AH10" s="19"/>
      <c r="AI10" s="31">
        <f t="shared" ca="1" si="6"/>
        <v>42475338578.883102</v>
      </c>
      <c r="AJ10" s="32">
        <v>2670700000</v>
      </c>
      <c r="AK10" s="31">
        <f t="shared" si="7"/>
        <v>15878236740.145725</v>
      </c>
      <c r="AL10" s="19"/>
      <c r="AM10" s="19">
        <f t="shared" ca="1" si="0"/>
        <v>6.6411901462197248E-2</v>
      </c>
      <c r="AN10" s="19"/>
      <c r="AO10" s="32">
        <v>30363000000</v>
      </c>
      <c r="AP10" s="31">
        <f t="shared" si="1"/>
        <v>180518553989.9819</v>
      </c>
      <c r="AQ10" s="32">
        <v>16419600000</v>
      </c>
      <c r="AR10" s="31">
        <f t="shared" si="2"/>
        <v>81741973683.524765</v>
      </c>
      <c r="AS10" s="19"/>
      <c r="AT10" s="19"/>
      <c r="BB10" s="13">
        <f>[2]EUCAM_output!$PD7*10^9</f>
        <v>854906000244.14404</v>
      </c>
      <c r="BC10" s="13">
        <f>[2]EUCAM_output!$QI7*10^9</f>
        <v>124461770455.086</v>
      </c>
      <c r="BD10" s="19">
        <f t="shared" si="5"/>
        <v>1.7334256337194036</v>
      </c>
      <c r="BN10" s="19"/>
      <c r="BO10" s="48"/>
      <c r="BP10" s="32"/>
      <c r="BQ10" s="32"/>
      <c r="BR10" s="25"/>
      <c r="BS10" s="25"/>
      <c r="BT10" s="25"/>
      <c r="BU10" s="19"/>
      <c r="BV10" s="19"/>
      <c r="BW10" s="32"/>
      <c r="BX10" s="32"/>
      <c r="BY10" s="25"/>
      <c r="BZ10" s="25"/>
      <c r="CA10" s="19"/>
      <c r="CB10" s="19"/>
      <c r="CC10" s="32"/>
      <c r="CD10" s="19"/>
      <c r="CE10" s="32"/>
      <c r="CF10" s="19"/>
      <c r="CG10" s="32"/>
      <c r="CH10" s="32" cm="1">
        <f t="array" aca="1" ref="CH10" ca="1">INDEX([1]Sheet1!$C$6:$CY$72,MATCH($A10,[1]Sheet1!$A$6:$A$72,0),MATCH(MID(CELL("filename",O9),FIND("]",CELL("filename",O9))+1,255) &amp; CH$1,[1]Sheet1!$C$1:$CY$1 &amp; [1]Sheet1!$C$3:$CY$3,0))</f>
        <v>7144300000</v>
      </c>
      <c r="CI10" s="32"/>
      <c r="CJ10" s="32"/>
      <c r="CK10" s="32"/>
      <c r="CL10" s="19"/>
      <c r="DK10" s="19"/>
      <c r="DL10" s="48"/>
      <c r="DM10" s="25"/>
      <c r="DN10" s="25"/>
      <c r="DQ10" s="48">
        <v>1.022227</v>
      </c>
      <c r="DR10" s="48" cm="1">
        <f t="array" aca="1" ref="DR10" ca="1">INDEX([1]Sheet1!$C$6:$CY$72,MATCH($A10,[1]Sheet1!$A$6:$A$72,0),MATCH(MID(CELL("filename",AZ9),FIND("]",CELL("filename",AZ9))+1,255) &amp; DR$1,[1]Sheet1!$C$1:$CY$1 &amp; [1]Sheet1!$C$3:$CY$3,0))</f>
        <v>0</v>
      </c>
      <c r="DS10" s="48" cm="1">
        <f t="array" aca="1" ref="DS10" ca="1">INDEX([1]Sheet1!$C$6:$CY$72,MATCH($A10,[1]Sheet1!$A$6:$A$72,0),MATCH(MID(CELL("filename",BA9),FIND("]",CELL("filename",BA9))+1,255) &amp; DS$1,[1]Sheet1!$C$1:$CY$1 &amp; [1]Sheet1!$C$3:$CY$3,0))</f>
        <v>0</v>
      </c>
      <c r="DT10" s="25"/>
      <c r="DU10" s="48">
        <f ca="1">Austria!DU10</f>
        <v>5.62</v>
      </c>
      <c r="DV10" s="17">
        <v>0.5</v>
      </c>
      <c r="DW10" s="14" t="e">
        <f>Euro_Area_Data!V7*10^9</f>
        <v>#N/A</v>
      </c>
      <c r="DX10" s="17">
        <v>1</v>
      </c>
      <c r="DY10" s="17">
        <v>0.5</v>
      </c>
      <c r="DZ10" s="48" cm="1">
        <f t="array" aca="1" ref="DZ10" ca="1">INDEX([1]Sheet1!$C$6:$CY$72,MATCH($A10,[1]Sheet1!$A$6:$A$72,0),MATCH(MID(CELL("filename",BH9),FIND("]",CELL("filename",BH9))+1,255) &amp; DZ$1,[1]Sheet1!$C$1:$CY$1 &amp; [1]Sheet1!$C$3:$CY$3,0))</f>
        <v>8.0399999999999991</v>
      </c>
      <c r="EA10" s="17">
        <v>2</v>
      </c>
      <c r="EB10" s="14" t="e">
        <f>(SUMPRODUCT(Euro_Area_Data!B7:U7,Euro_Area_Data!Y7:AR7)-Euro_Area_Data!J7*Euro_Area_Data!AG7)/(SUM(Euro_Area_Data!B7:U7)-Euro_Area_Data!J7)</f>
        <v>#N/A</v>
      </c>
      <c r="EC10" s="14"/>
      <c r="ED10" s="14" t="e">
        <f>(SUMPRODUCT(Euro_Area_Data!B7:U7,Euro_Area_Data!AV7:BO7)-Euro_Area_Data!J7*Euro_Area_Data!BD7)/(SUM(Euro_Area_Data!B7:U7)-Euro_Area_Data!J7)</f>
        <v>#N/A</v>
      </c>
      <c r="EE10" s="17">
        <v>-5</v>
      </c>
      <c r="EH10" s="43">
        <v>0.75</v>
      </c>
      <c r="EI10" s="43">
        <v>0.05</v>
      </c>
      <c r="EJ10" s="43">
        <v>75</v>
      </c>
      <c r="EK10" s="14">
        <f t="shared" si="8"/>
        <v>-1.8532426584645192</v>
      </c>
      <c r="EN10" s="14">
        <f>[2]EUCAM_output!$QG7</f>
        <v>0.16819877696164701</v>
      </c>
    </row>
    <row r="11" spans="1:144" x14ac:dyDescent="0.3">
      <c r="A11" s="10">
        <v>1971</v>
      </c>
      <c r="B11" s="13">
        <f>[2]EUCAM_output!$PG8*10^9</f>
        <v>882202256600.31458</v>
      </c>
      <c r="H11" s="14" t="e">
        <f>[2]EUCAM_output!$QM8</f>
        <v>#N/A</v>
      </c>
      <c r="I11" s="13">
        <f>[2]EUCAM_output!$PY8*10^3</f>
        <v>37047818.6046177</v>
      </c>
      <c r="K11" s="31">
        <f t="shared" si="4"/>
        <v>37047818.6046177</v>
      </c>
      <c r="L11" s="14">
        <f>[2]EUCAM_output!$PI8</f>
        <v>59.446715541468123</v>
      </c>
      <c r="O11" s="14">
        <f>[2]EUCAM_output!$PJ8</f>
        <v>59.408334108253356</v>
      </c>
      <c r="P11" s="28"/>
      <c r="Q11" s="19"/>
      <c r="R11" s="14">
        <f>[2]EUCAM_output!$PN8</f>
        <v>3</v>
      </c>
      <c r="U11" s="14">
        <f>[2]EUCAM_output!$PM8</f>
        <v>3.874549438826171</v>
      </c>
      <c r="V11" s="14">
        <v>3.874549438826171</v>
      </c>
      <c r="W11" s="14">
        <v>4.7907118082200606E-2</v>
      </c>
      <c r="X11" s="14">
        <v>4.3079562207242628E-2</v>
      </c>
      <c r="Y11" s="14">
        <f>[2]EUCAM_output!$HQ8</f>
        <v>-4.4734873273138007E-2</v>
      </c>
      <c r="Z11" s="14">
        <f>[2]EUCAM_output!$PO8</f>
        <v>1950.20802321771</v>
      </c>
      <c r="AC11" s="14">
        <f>[2]EUCAM_output!$QN8</f>
        <v>1933.858769164204</v>
      </c>
      <c r="AD11" s="13">
        <f>[2]EUCAM_output!$PV8*10^9</f>
        <v>2492820538591.6997</v>
      </c>
      <c r="AE11" s="30"/>
      <c r="AF11" s="30"/>
      <c r="AG11" s="19"/>
      <c r="AH11" s="19"/>
      <c r="AI11" s="31">
        <f t="shared" ca="1" si="6"/>
        <v>43119234491.607857</v>
      </c>
      <c r="AJ11" s="32">
        <v>3101100000</v>
      </c>
      <c r="AK11" s="31">
        <f t="shared" si="7"/>
        <v>17695633968.361691</v>
      </c>
      <c r="AL11" s="19"/>
      <c r="AM11" s="19">
        <f t="shared" ca="1" si="0"/>
        <v>6.6411901462197248E-2</v>
      </c>
      <c r="AN11" s="19"/>
      <c r="AO11" s="32">
        <v>33939600000</v>
      </c>
      <c r="AP11" s="31">
        <f t="shared" si="1"/>
        <v>193667646523.04294</v>
      </c>
      <c r="AQ11" s="32">
        <v>18520800000</v>
      </c>
      <c r="AR11" s="31">
        <f t="shared" si="2"/>
        <v>87988574087.242188</v>
      </c>
      <c r="AS11" s="19"/>
      <c r="AT11" s="19"/>
      <c r="BB11" s="13">
        <f>[2]EUCAM_output!$PD8*10^9</f>
        <v>900159996143.04199</v>
      </c>
      <c r="BC11" s="13">
        <f>[2]EUCAM_output!$QI8*10^9</f>
        <v>138813223151.04001</v>
      </c>
      <c r="BD11" s="19">
        <f t="shared" si="5"/>
        <v>2.0355581056808889</v>
      </c>
      <c r="BN11" s="19"/>
      <c r="BO11" s="48"/>
      <c r="BP11" s="32"/>
      <c r="BQ11" s="32"/>
      <c r="BR11" s="25"/>
      <c r="BS11" s="25"/>
      <c r="BT11" s="25"/>
      <c r="BU11" s="19"/>
      <c r="BV11" s="19"/>
      <c r="BW11" s="32"/>
      <c r="BX11" s="32"/>
      <c r="BY11" s="25"/>
      <c r="BZ11" s="25"/>
      <c r="CA11" s="19"/>
      <c r="CB11" s="19"/>
      <c r="CC11" s="32"/>
      <c r="CD11" s="19"/>
      <c r="CE11" s="32"/>
      <c r="CF11" s="19"/>
      <c r="CG11" s="32"/>
      <c r="CH11" s="32" cm="1">
        <f t="array" aca="1" ref="CH11" ca="1">INDEX([1]Sheet1!$C$6:$CY$72,MATCH($A11,[1]Sheet1!$A$6:$A$72,0),MATCH(MID(CELL("filename",O10),FIND("]",CELL("filename",O10))+1,255) &amp; CH$1,[1]Sheet1!$C$1:$CY$1 &amp; [1]Sheet1!$C$3:$CY$3,0))</f>
        <v>7556500000</v>
      </c>
      <c r="CI11" s="32"/>
      <c r="CJ11" s="32"/>
      <c r="CK11" s="32"/>
      <c r="CL11" s="19"/>
      <c r="DK11" s="19"/>
      <c r="DL11" s="48"/>
      <c r="DM11" s="25"/>
      <c r="DN11" s="25"/>
      <c r="DQ11" s="48">
        <v>1.04776</v>
      </c>
      <c r="DR11" s="48" cm="1">
        <f t="array" aca="1" ref="DR11" ca="1">INDEX([1]Sheet1!$C$6:$CY$72,MATCH($A11,[1]Sheet1!$A$6:$A$72,0),MATCH(MID(CELL("filename",AZ10),FIND("]",CELL("filename",AZ10))+1,255) &amp; DR$1,[1]Sheet1!$C$1:$CY$1 &amp; [1]Sheet1!$C$3:$CY$3,0))</f>
        <v>0</v>
      </c>
      <c r="DS11" s="48" cm="1">
        <f t="array" aca="1" ref="DS11" ca="1">INDEX([1]Sheet1!$C$6:$CY$72,MATCH($A11,[1]Sheet1!$A$6:$A$72,0),MATCH(MID(CELL("filename",BA10),FIND("]",CELL("filename",BA10))+1,255) &amp; DS$1,[1]Sheet1!$C$1:$CY$1 &amp; [1]Sheet1!$C$3:$CY$3,0))</f>
        <v>0</v>
      </c>
      <c r="DT11" s="25"/>
      <c r="DU11" s="48">
        <f ca="1">Austria!DU11</f>
        <v>4.3899999999999997</v>
      </c>
      <c r="DV11" s="17">
        <v>0.5</v>
      </c>
      <c r="DW11" s="14" t="e">
        <f>Euro_Area_Data!V8*10^9</f>
        <v>#N/A</v>
      </c>
      <c r="DX11" s="17">
        <v>1</v>
      </c>
      <c r="DY11" s="17">
        <v>0.5</v>
      </c>
      <c r="DZ11" s="48" cm="1">
        <f t="array" aca="1" ref="DZ11" ca="1">INDEX([1]Sheet1!$C$6:$CY$72,MATCH($A11,[1]Sheet1!$A$6:$A$72,0),MATCH(MID(CELL("filename",BH10),FIND("]",CELL("filename",BH10))+1,255) &amp; DZ$1,[1]Sheet1!$C$1:$CY$1 &amp; [1]Sheet1!$C$3:$CY$3,0))</f>
        <v>7.75</v>
      </c>
      <c r="EA11" s="17">
        <v>2</v>
      </c>
      <c r="EB11" s="14" t="e">
        <f>(SUMPRODUCT(Euro_Area_Data!B8:U8,Euro_Area_Data!Y8:AR8)-Euro_Area_Data!J8*Euro_Area_Data!AG8)/(SUM(Euro_Area_Data!B8:U8)-Euro_Area_Data!J8)</f>
        <v>#N/A</v>
      </c>
      <c r="EC11" s="14"/>
      <c r="ED11" s="14" t="e">
        <f>(SUMPRODUCT(Euro_Area_Data!B8:U8,Euro_Area_Data!AV8:BO8)-Euro_Area_Data!J8*Euro_Area_Data!BD8)/(SUM(Euro_Area_Data!B8:U8)-Euro_Area_Data!J8)</f>
        <v>#N/A</v>
      </c>
      <c r="EE11" s="17">
        <v>-5</v>
      </c>
      <c r="EH11" s="43">
        <v>0.75</v>
      </c>
      <c r="EI11" s="43">
        <v>0.05</v>
      </c>
      <c r="EJ11" s="43">
        <v>75</v>
      </c>
      <c r="EK11" s="14">
        <f t="shared" si="8"/>
        <v>4.1901854510726002</v>
      </c>
      <c r="EN11" s="14">
        <f>[2]EUCAM_output!$QG8</f>
        <v>0.17524661764277599</v>
      </c>
    </row>
    <row r="12" spans="1:144" x14ac:dyDescent="0.3">
      <c r="A12" s="10">
        <v>1972</v>
      </c>
      <c r="B12" s="13">
        <f>[2]EUCAM_output!$PG9*10^9</f>
        <v>923648377570.9552</v>
      </c>
      <c r="H12" s="14" t="e">
        <f>[2]EUCAM_output!$QM9</f>
        <v>#N/A</v>
      </c>
      <c r="I12" s="13">
        <f>[2]EUCAM_output!$PY9*10^3</f>
        <v>37389534.479918495</v>
      </c>
      <c r="K12" s="31">
        <f t="shared" si="4"/>
        <v>37389534.479918495</v>
      </c>
      <c r="L12" s="14">
        <f>[2]EUCAM_output!$PI9</f>
        <v>59.395349359127877</v>
      </c>
      <c r="O12" s="14">
        <f>[2]EUCAM_output!$PJ9</f>
        <v>59.508900697121703</v>
      </c>
      <c r="P12" s="28"/>
      <c r="Q12" s="19"/>
      <c r="R12" s="14">
        <f>[2]EUCAM_output!$PN9</f>
        <v>3.2</v>
      </c>
      <c r="U12" s="14">
        <f>[2]EUCAM_output!$PM9</f>
        <v>4.2619300000000004</v>
      </c>
      <c r="V12" s="14">
        <v>4.2619300000000004</v>
      </c>
      <c r="W12" s="14">
        <v>3.8626063308159875E-2</v>
      </c>
      <c r="X12" s="14">
        <v>3.4944947072279131E-2</v>
      </c>
      <c r="Y12" s="14">
        <f>[2]EUCAM_output!$HQ9</f>
        <v>-1.9442214111068591E-2</v>
      </c>
      <c r="Z12" s="14">
        <f>[2]EUCAM_output!$PO9</f>
        <v>1900.6505093733999</v>
      </c>
      <c r="AC12" s="14">
        <f>[2]EUCAM_output!$QN9</f>
        <v>1909.2019294970621</v>
      </c>
      <c r="AD12" s="13">
        <f>[2]EUCAM_output!$PV9*10^9</f>
        <v>2627051359720.0303</v>
      </c>
      <c r="AE12" s="30"/>
      <c r="AF12" s="30"/>
      <c r="AG12" s="19"/>
      <c r="AH12" s="19"/>
      <c r="AI12" s="31">
        <f t="shared" ca="1" si="6"/>
        <v>43174613207.489105</v>
      </c>
      <c r="AJ12" s="32">
        <v>3706700000</v>
      </c>
      <c r="AK12" s="31">
        <f t="shared" si="7"/>
        <v>19409751097.767139</v>
      </c>
      <c r="AL12" s="19"/>
      <c r="AM12" s="19">
        <f t="shared" ca="1" si="0"/>
        <v>6.6411901462197248E-2</v>
      </c>
      <c r="AN12" s="19"/>
      <c r="AO12" s="32">
        <v>39231900000</v>
      </c>
      <c r="AP12" s="31">
        <f t="shared" si="1"/>
        <v>205433785872.20184</v>
      </c>
      <c r="AQ12" s="32">
        <v>21783800000</v>
      </c>
      <c r="AR12" s="31">
        <f t="shared" si="2"/>
        <v>94658864102.691437</v>
      </c>
      <c r="AS12" s="19"/>
      <c r="AT12" s="19"/>
      <c r="BB12" s="13">
        <f>[2]EUCAM_output!$PD9*10^9</f>
        <v>940794004757.92798</v>
      </c>
      <c r="BC12" s="13">
        <f>[2]EUCAM_output!$QI9*10^9</f>
        <v>154947963159.35901</v>
      </c>
      <c r="BD12" s="19">
        <f t="shared" si="5"/>
        <v>1.8562937588937238</v>
      </c>
      <c r="BN12" s="19"/>
      <c r="BO12" s="48"/>
      <c r="BP12" s="32"/>
      <c r="BQ12" s="32"/>
      <c r="BR12" s="25"/>
      <c r="BS12" s="25"/>
      <c r="BT12" s="25"/>
      <c r="BU12" s="19"/>
      <c r="BV12" s="19"/>
      <c r="BW12" s="32"/>
      <c r="BX12" s="32"/>
      <c r="BY12" s="25"/>
      <c r="BZ12" s="25"/>
      <c r="CA12" s="19"/>
      <c r="CB12" s="19"/>
      <c r="CC12" s="32"/>
      <c r="CD12" s="19"/>
      <c r="CE12" s="32"/>
      <c r="CF12" s="19"/>
      <c r="CG12" s="32"/>
      <c r="CH12" s="32" cm="1">
        <f t="array" aca="1" ref="CH12" ca="1">INDEX([1]Sheet1!$C$6:$CY$72,MATCH($A12,[1]Sheet1!$A$6:$A$72,0),MATCH(MID(CELL("filename",O11),FIND("]",CELL("filename",O11))+1,255) &amp; CH$1,[1]Sheet1!$C$1:$CY$1 &amp; [1]Sheet1!$C$3:$CY$3,0))</f>
        <v>8245100000.000001</v>
      </c>
      <c r="CI12" s="32"/>
      <c r="CJ12" s="32"/>
      <c r="CK12" s="32"/>
      <c r="CL12" s="19"/>
      <c r="DK12" s="19"/>
      <c r="DL12" s="48"/>
      <c r="DM12" s="25"/>
      <c r="DN12" s="25"/>
      <c r="DQ12" s="48">
        <v>1.12178</v>
      </c>
      <c r="DR12" s="48" cm="1">
        <f t="array" aca="1" ref="DR12" ca="1">INDEX([1]Sheet1!$C$6:$CY$72,MATCH($A12,[1]Sheet1!$A$6:$A$72,0),MATCH(MID(CELL("filename",AZ11),FIND("]",CELL("filename",AZ11))+1,255) &amp; DR$1,[1]Sheet1!$C$1:$CY$1 &amp; [1]Sheet1!$C$3:$CY$3,0))</f>
        <v>0</v>
      </c>
      <c r="DS12" s="48" cm="1">
        <f t="array" aca="1" ref="DS12" ca="1">INDEX([1]Sheet1!$C$6:$CY$72,MATCH($A12,[1]Sheet1!$A$6:$A$72,0),MATCH(MID(CELL("filename",BA11),FIND("]",CELL("filename",BA11))+1,255) &amp; DS$1,[1]Sheet1!$C$1:$CY$1 &amp; [1]Sheet1!$C$3:$CY$3,0))</f>
        <v>0</v>
      </c>
      <c r="DT12" s="25"/>
      <c r="DU12" s="48">
        <f ca="1">Austria!DU12</f>
        <v>5.17</v>
      </c>
      <c r="DV12" s="17">
        <v>0.5</v>
      </c>
      <c r="DW12" s="14" t="e">
        <f>Euro_Area_Data!V9*10^9</f>
        <v>#N/A</v>
      </c>
      <c r="DX12" s="17">
        <v>1</v>
      </c>
      <c r="DY12" s="17">
        <v>0.5</v>
      </c>
      <c r="DZ12" s="48" cm="1">
        <f t="array" aca="1" ref="DZ12" ca="1">INDEX([1]Sheet1!$C$6:$CY$72,MATCH($A12,[1]Sheet1!$A$6:$A$72,0),MATCH(MID(CELL("filename",BH11),FIND("]",CELL("filename",BH11))+1,255) &amp; DZ$1,[1]Sheet1!$C$1:$CY$1 &amp; [1]Sheet1!$C$3:$CY$3,0))</f>
        <v>7.35</v>
      </c>
      <c r="EA12" s="17">
        <v>2</v>
      </c>
      <c r="EB12" s="14" t="e">
        <f>(SUMPRODUCT(Euro_Area_Data!B9:U9,Euro_Area_Data!Y9:AR9)-Euro_Area_Data!J9*Euro_Area_Data!AG9)/(SUM(Euro_Area_Data!B9:U9)-Euro_Area_Data!J9)</f>
        <v>#N/A</v>
      </c>
      <c r="EC12" s="14"/>
      <c r="ED12" s="14" t="e">
        <f>(SUMPRODUCT(Euro_Area_Data!B9:U9,Euro_Area_Data!AV9:BO9)-Euro_Area_Data!J9*Euro_Area_Data!BD9)/(SUM(Euro_Area_Data!B9:U9)-Euro_Area_Data!J9)</f>
        <v>#N/A</v>
      </c>
      <c r="EE12" s="17">
        <v>-5</v>
      </c>
      <c r="EH12" s="43">
        <v>0.75</v>
      </c>
      <c r="EI12" s="43">
        <v>0.05</v>
      </c>
      <c r="EJ12" s="43">
        <v>75</v>
      </c>
      <c r="EK12" s="14">
        <f t="shared" si="8"/>
        <v>8.972729041781994</v>
      </c>
      <c r="EN12" s="14">
        <f>[2]EUCAM_output!$QG9</f>
        <v>0.19097102179875</v>
      </c>
    </row>
    <row r="13" spans="1:144" x14ac:dyDescent="0.3">
      <c r="A13" s="10">
        <v>1973</v>
      </c>
      <c r="B13" s="13">
        <f>[2]EUCAM_output!$PG10*10^9</f>
        <v>967086135039.21436</v>
      </c>
      <c r="H13" s="14" t="e">
        <f>[2]EUCAM_output!$QM10</f>
        <v>#N/A</v>
      </c>
      <c r="I13" s="13">
        <f>[2]EUCAM_output!$PY10*10^3</f>
        <v>37727391.986092001</v>
      </c>
      <c r="K13" s="31">
        <f t="shared" si="4"/>
        <v>37727391.986092001</v>
      </c>
      <c r="L13" s="14">
        <f>[2]EUCAM_output!$PI10</f>
        <v>59.690391817900633</v>
      </c>
      <c r="O13" s="14">
        <f>[2]EUCAM_output!$PJ10</f>
        <v>59.655301763074498</v>
      </c>
      <c r="P13" s="28"/>
      <c r="Q13" s="19"/>
      <c r="R13" s="14">
        <f>[2]EUCAM_output!$PN10</f>
        <v>3.2</v>
      </c>
      <c r="U13" s="14">
        <f>[2]EUCAM_output!$PM10</f>
        <v>4.5163320000000002</v>
      </c>
      <c r="V13" s="14">
        <v>4.5163320000000002</v>
      </c>
      <c r="W13" s="14">
        <v>4.7234567422519635E-2</v>
      </c>
      <c r="X13" s="14">
        <v>3.0198682945928201E-2</v>
      </c>
      <c r="Y13" s="14">
        <f>[2]EUCAM_output!$HQ10</f>
        <v>2.24035956538166E-2</v>
      </c>
      <c r="Z13" s="14">
        <f>[2]EUCAM_output!$PO10</f>
        <v>1887.2838203587301</v>
      </c>
      <c r="AC13" s="14">
        <f>[2]EUCAM_output!$QN10</f>
        <v>1886.9072421246931</v>
      </c>
      <c r="AD13" s="13">
        <f>[2]EUCAM_output!$PV10*10^9</f>
        <v>2770027159659.29</v>
      </c>
      <c r="AE13" s="30"/>
      <c r="AF13" s="30"/>
      <c r="AG13" s="19"/>
      <c r="AH13" s="19"/>
      <c r="AI13" s="31">
        <f t="shared" ca="1" si="6"/>
        <v>44553574413.297287</v>
      </c>
      <c r="AJ13" s="32">
        <v>4605600000</v>
      </c>
      <c r="AK13" s="31">
        <f t="shared" si="7"/>
        <v>21580264218.108219</v>
      </c>
      <c r="AL13" s="19"/>
      <c r="AM13" s="19">
        <f t="shared" ca="1" si="0"/>
        <v>6.6411901462197248E-2</v>
      </c>
      <c r="AN13" s="19"/>
      <c r="AO13" s="32">
        <v>47375500000</v>
      </c>
      <c r="AP13" s="31">
        <f t="shared" si="1"/>
        <v>221985367262.67715</v>
      </c>
      <c r="AQ13" s="32">
        <v>26177600000</v>
      </c>
      <c r="AR13" s="31">
        <f t="shared" si="2"/>
        <v>101079003759.12595</v>
      </c>
      <c r="AS13" s="19"/>
      <c r="AT13" s="19"/>
      <c r="BB13" s="13">
        <f>[2]EUCAM_output!$PD10*10^9</f>
        <v>999073006690.05896</v>
      </c>
      <c r="BC13" s="13">
        <f>[2]EUCAM_output!$QI10*10^9</f>
        <v>177729681361.95999</v>
      </c>
      <c r="BD13" s="19">
        <f t="shared" si="5"/>
        <v>3.3075514674344464</v>
      </c>
      <c r="BN13" s="19"/>
      <c r="BO13" s="48"/>
      <c r="BP13" s="32"/>
      <c r="BQ13" s="32"/>
      <c r="BR13" s="25"/>
      <c r="BS13" s="25"/>
      <c r="BT13" s="25"/>
      <c r="BU13" s="19"/>
      <c r="BV13" s="19"/>
      <c r="BW13" s="32"/>
      <c r="BX13" s="32"/>
      <c r="BY13" s="25"/>
      <c r="BZ13" s="25"/>
      <c r="CA13" s="19"/>
      <c r="CB13" s="19"/>
      <c r="CC13" s="32"/>
      <c r="CD13" s="19"/>
      <c r="CE13" s="32"/>
      <c r="CF13" s="19"/>
      <c r="CG13" s="32"/>
      <c r="CH13" s="32" cm="1">
        <f t="array" aca="1" ref="CH13" ca="1">INDEX([1]Sheet1!$C$6:$CY$72,MATCH($A13,[1]Sheet1!$A$6:$A$72,0),MATCH(MID(CELL("filename",O12),FIND("]",CELL("filename",O12))+1,255) &amp; CH$1,[1]Sheet1!$C$1:$CY$1 &amp; [1]Sheet1!$C$3:$CY$3,0))</f>
        <v>9508500000</v>
      </c>
      <c r="CI13" s="32"/>
      <c r="CJ13" s="32"/>
      <c r="CK13" s="32"/>
      <c r="CL13" s="19"/>
      <c r="DK13" s="19"/>
      <c r="DL13" s="48"/>
      <c r="DM13" s="25"/>
      <c r="DN13" s="25"/>
      <c r="DQ13" s="48">
        <v>1.23173</v>
      </c>
      <c r="DR13" s="48" cm="1">
        <f t="array" aca="1" ref="DR13" ca="1">INDEX([1]Sheet1!$C$6:$CY$72,MATCH($A13,[1]Sheet1!$A$6:$A$72,0),MATCH(MID(CELL("filename",AZ12),FIND("]",CELL("filename",AZ12))+1,255) &amp; DR$1,[1]Sheet1!$C$1:$CY$1 &amp; [1]Sheet1!$C$3:$CY$3,0))</f>
        <v>0</v>
      </c>
      <c r="DS13" s="48" cm="1">
        <f t="array" aca="1" ref="DS13" ca="1">INDEX([1]Sheet1!$C$6:$CY$72,MATCH($A13,[1]Sheet1!$A$6:$A$72,0),MATCH(MID(CELL("filename",BA12),FIND("]",CELL("filename",BA12))+1,255) &amp; DS$1,[1]Sheet1!$C$1:$CY$1 &amp; [1]Sheet1!$C$3:$CY$3,0))</f>
        <v>0</v>
      </c>
      <c r="DT13" s="25"/>
      <c r="DU13" s="48">
        <f ca="1">Austria!DU13</f>
        <v>6.94</v>
      </c>
      <c r="DV13" s="17">
        <v>0.5</v>
      </c>
      <c r="DW13" s="14" t="e">
        <f>Euro_Area_Data!V10*10^9</f>
        <v>#N/A</v>
      </c>
      <c r="DX13" s="17">
        <v>1</v>
      </c>
      <c r="DY13" s="17">
        <v>0.5</v>
      </c>
      <c r="DZ13" s="48" cm="1">
        <f t="array" aca="1" ref="DZ13" ca="1">INDEX([1]Sheet1!$C$6:$CY$72,MATCH($A13,[1]Sheet1!$A$6:$A$72,0),MATCH(MID(CELL("filename",BH12),FIND("]",CELL("filename",BH12))+1,255) &amp; DZ$1,[1]Sheet1!$C$1:$CY$1 &amp; [1]Sheet1!$C$3:$CY$3,0))</f>
        <v>8.2899999999999991</v>
      </c>
      <c r="EA13" s="17">
        <v>2</v>
      </c>
      <c r="EB13" s="14" t="e">
        <f>(SUMPRODUCT(Euro_Area_Data!B10:U10,Euro_Area_Data!Y10:AR10)-Euro_Area_Data!J10*Euro_Area_Data!AG10)/(SUM(Euro_Area_Data!B10:U10)-Euro_Area_Data!J10)</f>
        <v>#N/A</v>
      </c>
      <c r="EC13" s="14"/>
      <c r="ED13" s="14" t="e">
        <f>(SUMPRODUCT(Euro_Area_Data!B10:U10,Euro_Area_Data!AV10:BO10)-Euro_Area_Data!J10*Euro_Area_Data!BD10)/(SUM(Euro_Area_Data!B10:U10)-Euro_Area_Data!J10)</f>
        <v>#N/A</v>
      </c>
      <c r="EE13" s="17">
        <v>-5</v>
      </c>
      <c r="EH13" s="43">
        <v>0.75</v>
      </c>
      <c r="EI13" s="43">
        <v>0.05</v>
      </c>
      <c r="EJ13" s="43">
        <v>75</v>
      </c>
      <c r="EK13" s="14">
        <f t="shared" si="8"/>
        <v>11.753719575648155</v>
      </c>
      <c r="EN13" s="14">
        <f>[2]EUCAM_output!$QG10</f>
        <v>0.21341722017172499</v>
      </c>
    </row>
    <row r="14" spans="1:144" x14ac:dyDescent="0.3">
      <c r="A14" s="10">
        <v>1974</v>
      </c>
      <c r="B14" s="13">
        <f>[2]EUCAM_output!$PG11*10^9</f>
        <v>1010071451332.4819</v>
      </c>
      <c r="H14" s="14" t="e">
        <f>[2]EUCAM_output!$QM11</f>
        <v>#N/A</v>
      </c>
      <c r="I14" s="13">
        <f>[2]EUCAM_output!$PY11*10^3</f>
        <v>38048513.502455689</v>
      </c>
      <c r="K14" s="31">
        <f t="shared" si="4"/>
        <v>38048513.502455689</v>
      </c>
      <c r="L14" s="14">
        <f>[2]EUCAM_output!$PI11</f>
        <v>59.861464795616619</v>
      </c>
      <c r="O14" s="14">
        <f>[2]EUCAM_output!$PJ11</f>
        <v>59.847568401500467</v>
      </c>
      <c r="P14" s="28"/>
      <c r="Q14" s="19"/>
      <c r="R14" s="14">
        <f>[2]EUCAM_output!$PN11</f>
        <v>3.4</v>
      </c>
      <c r="U14" s="14">
        <f>[2]EUCAM_output!$PM11</f>
        <v>4.7694049999999999</v>
      </c>
      <c r="V14" s="14">
        <v>4.7694049999999999</v>
      </c>
      <c r="W14" s="14">
        <v>3.451317084338501E-2</v>
      </c>
      <c r="X14" s="14">
        <v>5.1222472219647042E-2</v>
      </c>
      <c r="Y14" s="14">
        <f>[2]EUCAM_output!$HQ11</f>
        <v>-6.0319077454330031E-3</v>
      </c>
      <c r="Z14" s="14">
        <f>[2]EUCAM_output!$PO11</f>
        <v>1857.35069539132</v>
      </c>
      <c r="AC14" s="14">
        <f>[2]EUCAM_output!$QN11</f>
        <v>1867.028514915464</v>
      </c>
      <c r="AD14" s="13">
        <f>[2]EUCAM_output!$PV11*10^9</f>
        <v>2910810417422.48</v>
      </c>
      <c r="AE14" s="30"/>
      <c r="AF14" s="30"/>
      <c r="AG14" s="19"/>
      <c r="AH14" s="19"/>
      <c r="AI14" s="31">
        <f t="shared" ca="1" si="6"/>
        <v>46921948841.039406</v>
      </c>
      <c r="AJ14" s="32">
        <v>5599900000</v>
      </c>
      <c r="AK14" s="31">
        <f t="shared" si="7"/>
        <v>24371664021.494308</v>
      </c>
      <c r="AL14" s="19"/>
      <c r="AM14" s="19">
        <f t="shared" ca="1" si="0"/>
        <v>6.6411901462197248E-2</v>
      </c>
      <c r="AN14" s="19"/>
      <c r="AO14" s="32">
        <v>54618100000</v>
      </c>
      <c r="AP14" s="31">
        <f t="shared" si="1"/>
        <v>237706741672.59741</v>
      </c>
      <c r="AQ14" s="32">
        <v>31408400000</v>
      </c>
      <c r="AR14" s="31">
        <f t="shared" si="2"/>
        <v>112322736280.77928</v>
      </c>
      <c r="AS14" s="19"/>
      <c r="AT14" s="19"/>
      <c r="BB14" s="13">
        <f>[2]EUCAM_output!$PD11*10^9</f>
        <v>1043179006265.2999</v>
      </c>
      <c r="BC14" s="13">
        <f>[2]EUCAM_output!$QI11*10^9</f>
        <v>207307892686.20099</v>
      </c>
      <c r="BD14" s="19">
        <f t="shared" si="5"/>
        <v>3.2777438555601837</v>
      </c>
      <c r="BN14" s="19"/>
      <c r="BO14" s="48"/>
      <c r="BP14" s="32"/>
      <c r="BQ14" s="32"/>
      <c r="BR14" s="25"/>
      <c r="BS14" s="25"/>
      <c r="BT14" s="25"/>
      <c r="BU14" s="19"/>
      <c r="BV14" s="19"/>
      <c r="BW14" s="32"/>
      <c r="BX14" s="32"/>
      <c r="BY14" s="25"/>
      <c r="BZ14" s="25"/>
      <c r="CA14" s="19"/>
      <c r="CB14" s="19"/>
      <c r="CC14" s="32"/>
      <c r="CD14" s="19"/>
      <c r="CE14" s="32"/>
      <c r="CF14" s="19"/>
      <c r="CG14" s="32"/>
      <c r="CH14" s="32" cm="1">
        <f t="array" aca="1" ref="CH14" ca="1">INDEX([1]Sheet1!$C$6:$CY$72,MATCH($A14,[1]Sheet1!$A$6:$A$72,0),MATCH(MID(CELL("filename",O13),FIND("]",CELL("filename",O13))+1,255) &amp; CH$1,[1]Sheet1!$C$1:$CY$1 &amp; [1]Sheet1!$C$3:$CY$3,0))</f>
        <v>10781300000</v>
      </c>
      <c r="CI14" s="32"/>
      <c r="CJ14" s="32"/>
      <c r="CK14" s="32"/>
      <c r="CL14" s="19"/>
      <c r="DK14" s="19"/>
      <c r="DL14" s="48"/>
      <c r="DM14" s="25"/>
      <c r="DN14" s="25"/>
      <c r="DQ14" s="48">
        <v>1.1927000000000001</v>
      </c>
      <c r="DR14" s="48" cm="1">
        <f t="array" aca="1" ref="DR14" ca="1">INDEX([1]Sheet1!$C$6:$CY$72,MATCH($A14,[1]Sheet1!$A$6:$A$72,0),MATCH(MID(CELL("filename",AZ13),FIND("]",CELL("filename",AZ13))+1,255) &amp; DR$1,[1]Sheet1!$C$1:$CY$1 &amp; [1]Sheet1!$C$3:$CY$3,0))</f>
        <v>0</v>
      </c>
      <c r="DS14" s="48" cm="1">
        <f t="array" aca="1" ref="DS14" ca="1">INDEX([1]Sheet1!$C$6:$CY$72,MATCH($A14,[1]Sheet1!$A$6:$A$72,0),MATCH(MID(CELL("filename",BA13),FIND("]",CELL("filename",BA13))+1,255) &amp; DS$1,[1]Sheet1!$C$1:$CY$1 &amp; [1]Sheet1!$C$3:$CY$3,0))</f>
        <v>0</v>
      </c>
      <c r="DT14" s="25"/>
      <c r="DU14" s="48">
        <f ca="1">Austria!DU14</f>
        <v>7.26</v>
      </c>
      <c r="DV14" s="17">
        <v>0.5</v>
      </c>
      <c r="DW14" s="14" t="e">
        <f>Euro_Area_Data!V11*10^9</f>
        <v>#N/A</v>
      </c>
      <c r="DX14" s="17">
        <v>1</v>
      </c>
      <c r="DY14" s="17">
        <v>0.5</v>
      </c>
      <c r="DZ14" s="48" cm="1">
        <f t="array" aca="1" ref="DZ14" ca="1">INDEX([1]Sheet1!$C$6:$CY$72,MATCH($A14,[1]Sheet1!$A$6:$A$72,0),MATCH(MID(CELL("filename",BH13),FIND("]",CELL("filename",BH13))+1,255) &amp; DZ$1,[1]Sheet1!$C$1:$CY$1 &amp; [1]Sheet1!$C$3:$CY$3,0))</f>
        <v>10.45</v>
      </c>
      <c r="EA14" s="17">
        <v>2</v>
      </c>
      <c r="EB14" s="14" t="e">
        <f>(SUMPRODUCT(Euro_Area_Data!B11:U11,Euro_Area_Data!Y11:AR11)-Euro_Area_Data!J11*Euro_Area_Data!AG11)/(SUM(Euro_Area_Data!B11:U11)-Euro_Area_Data!J11)</f>
        <v>#N/A</v>
      </c>
      <c r="EC14" s="14"/>
      <c r="ED14" s="14" t="e">
        <f>(SUMPRODUCT(Euro_Area_Data!B11:U11,Euro_Area_Data!AV11:BO11)-Euro_Area_Data!J11*Euro_Area_Data!BD11)/(SUM(Euro_Area_Data!B11:U11)-Euro_Area_Data!J11)</f>
        <v>#N/A</v>
      </c>
      <c r="EE14" s="17">
        <v>-5</v>
      </c>
      <c r="EH14" s="43">
        <v>0.75</v>
      </c>
      <c r="EI14" s="43">
        <v>0.05</v>
      </c>
      <c r="EJ14" s="43">
        <v>75</v>
      </c>
      <c r="EK14" s="14">
        <f t="shared" si="8"/>
        <v>7.6627900951376349</v>
      </c>
      <c r="EN14" s="14">
        <f>[2]EUCAM_output!$QG11</f>
        <v>0.22977093378036201</v>
      </c>
    </row>
    <row r="15" spans="1:144" x14ac:dyDescent="0.3">
      <c r="A15" s="10">
        <v>1975</v>
      </c>
      <c r="B15" s="13">
        <f>[2]EUCAM_output!$PG12*10^9</f>
        <v>1049781394043.2079</v>
      </c>
      <c r="H15" s="14" t="e">
        <f>[2]EUCAM_output!$QM12</f>
        <v>#N/A</v>
      </c>
      <c r="I15" s="13">
        <f>[2]EUCAM_output!$PY12*10^3</f>
        <v>38310119.9439326</v>
      </c>
      <c r="K15" s="31">
        <f t="shared" si="4"/>
        <v>38310119.9439326</v>
      </c>
      <c r="L15" s="14">
        <f>[2]EUCAM_output!$PI12</f>
        <v>59.798062163357663</v>
      </c>
      <c r="O15" s="14">
        <f>[2]EUCAM_output!$PJ12</f>
        <v>60.089240713270968</v>
      </c>
      <c r="P15" s="28"/>
      <c r="Q15" s="19"/>
      <c r="R15" s="14">
        <f>[2]EUCAM_output!$PN12</f>
        <v>4.7</v>
      </c>
      <c r="U15" s="14">
        <f>[2]EUCAM_output!$PM12</f>
        <v>5.0242010000000006</v>
      </c>
      <c r="V15" s="14">
        <v>5.0242010000000006</v>
      </c>
      <c r="W15" s="14">
        <v>-1.7426152559423258E-3</v>
      </c>
      <c r="X15" s="14">
        <v>3.1853198853242226E-2</v>
      </c>
      <c r="Y15" s="14">
        <f>[2]EUCAM_output!$HQ12</f>
        <v>-4.2478684437943989E-2</v>
      </c>
      <c r="Z15" s="14">
        <f>[2]EUCAM_output!$PO12</f>
        <v>1830.91361304507</v>
      </c>
      <c r="AC15" s="14">
        <f>[2]EUCAM_output!$QN12</f>
        <v>1849.6572135611491</v>
      </c>
      <c r="AD15" s="13">
        <f>[2]EUCAM_output!$PV12*10^9</f>
        <v>3031010933529.21</v>
      </c>
      <c r="AE15" s="30"/>
      <c r="AF15" s="30"/>
      <c r="AG15" s="19"/>
      <c r="AH15" s="19"/>
      <c r="AI15" s="31">
        <f t="shared" ca="1" si="6"/>
        <v>49822328561.819611</v>
      </c>
      <c r="AJ15" s="32">
        <v>7388600000</v>
      </c>
      <c r="AK15" s="31">
        <f t="shared" si="7"/>
        <v>26508047584.925499</v>
      </c>
      <c r="AL15" s="19"/>
      <c r="AM15" s="19">
        <f t="shared" ca="1" si="0"/>
        <v>6.6411901462197248E-2</v>
      </c>
      <c r="AN15" s="19"/>
      <c r="AO15" s="32">
        <v>60523900000</v>
      </c>
      <c r="AP15" s="31">
        <f t="shared" si="1"/>
        <v>217141328698.97849</v>
      </c>
      <c r="AQ15" s="32">
        <v>39623800000</v>
      </c>
      <c r="AR15" s="31">
        <f t="shared" si="2"/>
        <v>115650084658.74326</v>
      </c>
      <c r="AS15" s="19"/>
      <c r="AT15" s="19"/>
      <c r="BB15" s="13">
        <f>[2]EUCAM_output!$PD12*10^9</f>
        <v>1033314996495.02</v>
      </c>
      <c r="BC15" s="13">
        <f>[2]EUCAM_output!$QI12*10^9</f>
        <v>233556178840.267</v>
      </c>
      <c r="BD15" s="19">
        <f t="shared" si="5"/>
        <v>-1.5685549050138841</v>
      </c>
      <c r="BN15" s="31"/>
      <c r="BO15" s="48"/>
      <c r="BP15" s="32"/>
      <c r="BQ15" s="32"/>
      <c r="BR15" s="25"/>
      <c r="BS15" s="25"/>
      <c r="BT15" s="25"/>
      <c r="BU15" s="19"/>
      <c r="BV15" s="19"/>
      <c r="BW15" s="32"/>
      <c r="BX15" s="32"/>
      <c r="BY15" s="25"/>
      <c r="BZ15" s="25"/>
      <c r="CA15" s="19"/>
      <c r="CB15" s="19"/>
      <c r="CC15" s="32"/>
      <c r="CD15" s="19"/>
      <c r="CE15" s="32"/>
      <c r="CF15" s="19"/>
      <c r="CG15" s="32"/>
      <c r="CH15" s="32" cm="1">
        <f t="array" aca="1" ref="CH15" ca="1">INDEX([1]Sheet1!$C$6:$CY$72,MATCH($A15,[1]Sheet1!$A$6:$A$72,0),MATCH(MID(CELL("filename",O14),FIND("]",CELL("filename",O14))+1,255) &amp; CH$1,[1]Sheet1!$C$1:$CY$1 &amp; [1]Sheet1!$C$3:$CY$3,0))</f>
        <v>13887000000</v>
      </c>
      <c r="CI15" s="32"/>
      <c r="CJ15" s="32"/>
      <c r="CK15" s="32"/>
      <c r="CL15" s="31"/>
      <c r="DK15" s="31"/>
      <c r="DL15" s="48"/>
      <c r="DM15" s="25"/>
      <c r="DN15" s="25"/>
      <c r="DQ15" s="48">
        <v>1.2407699999999999</v>
      </c>
      <c r="DR15" s="48" cm="1">
        <f t="array" aca="1" ref="DR15" ca="1">INDEX([1]Sheet1!$C$6:$CY$72,MATCH($A15,[1]Sheet1!$A$6:$A$72,0),MATCH(MID(CELL("filename",AZ14),FIND("]",CELL("filename",AZ14))+1,255) &amp; DR$1,[1]Sheet1!$C$1:$CY$1 &amp; [1]Sheet1!$C$3:$CY$3,0))</f>
        <v>0</v>
      </c>
      <c r="DS15" s="48" cm="1">
        <f t="array" aca="1" ref="DS15" ca="1">INDEX([1]Sheet1!$C$6:$CY$72,MATCH($A15,[1]Sheet1!$A$6:$A$72,0),MATCH(MID(CELL("filename",BA14),FIND("]",CELL("filename",BA14))+1,255) &amp; DS$1,[1]Sheet1!$C$1:$CY$1 &amp; [1]Sheet1!$C$3:$CY$3,0))</f>
        <v>0</v>
      </c>
      <c r="DT15" s="25"/>
      <c r="DU15" s="48">
        <f ca="1">Austria!DU15</f>
        <v>5.49</v>
      </c>
      <c r="DV15" s="17">
        <v>0.5</v>
      </c>
      <c r="DW15" s="14" t="e">
        <f>Euro_Area_Data!V12*10^9</f>
        <v>#N/A</v>
      </c>
      <c r="DX15" s="17">
        <v>1</v>
      </c>
      <c r="DY15" s="17">
        <v>0.5</v>
      </c>
      <c r="DZ15" s="48" cm="1">
        <f t="array" aca="1" ref="DZ15" ca="1">INDEX([1]Sheet1!$C$6:$CY$72,MATCH($A15,[1]Sheet1!$A$6:$A$72,0),MATCH(MID(CELL("filename",BH14),FIND("]",CELL("filename",BH14))+1,255) &amp; DZ$1,[1]Sheet1!$C$1:$CY$1 &amp; [1]Sheet1!$C$3:$CY$3,0))</f>
        <v>9.52</v>
      </c>
      <c r="EA15" s="17">
        <v>2</v>
      </c>
      <c r="EB15" s="14" t="e">
        <f>(SUMPRODUCT(Euro_Area_Data!B12:U12,Euro_Area_Data!Y12:AR12)-Euro_Area_Data!J12*Euro_Area_Data!AG12)/(SUM(Euro_Area_Data!B12:U12)-Euro_Area_Data!J12)</f>
        <v>#N/A</v>
      </c>
      <c r="EC15" s="14"/>
      <c r="ED15" s="14" t="e">
        <f>(SUMPRODUCT(Euro_Area_Data!B12:U12,Euro_Area_Data!AV12:BO12)-Euro_Area_Data!J12*Euro_Area_Data!BD12)/(SUM(Euro_Area_Data!B12:U12)-Euro_Area_Data!J12)</f>
        <v>#N/A</v>
      </c>
      <c r="EE15" s="17">
        <v>-5</v>
      </c>
      <c r="EH15" s="43">
        <v>0.75</v>
      </c>
      <c r="EI15" s="43">
        <v>0.05</v>
      </c>
      <c r="EJ15" s="43">
        <v>75</v>
      </c>
      <c r="EK15" s="14">
        <f t="shared" si="8"/>
        <v>21.307967116709552</v>
      </c>
      <c r="EN15" s="14">
        <f>[2]EUCAM_output!$QG12</f>
        <v>0.27873044879403802</v>
      </c>
    </row>
    <row r="16" spans="1:144" x14ac:dyDescent="0.3">
      <c r="A16" s="10">
        <v>1976</v>
      </c>
      <c r="B16" s="13">
        <f>[2]EUCAM_output!$PG13*10^9</f>
        <v>1089397583141.681</v>
      </c>
      <c r="H16" s="14" t="e">
        <f>[2]EUCAM_output!$QM13</f>
        <v>#N/A</v>
      </c>
      <c r="I16" s="13">
        <f>[2]EUCAM_output!$PY13*10^3</f>
        <v>38556015.29890839</v>
      </c>
      <c r="K16" s="31">
        <f t="shared" si="4"/>
        <v>38556015.29890839</v>
      </c>
      <c r="L16" s="14">
        <f>[2]EUCAM_output!$PI13</f>
        <v>60.230741324350312</v>
      </c>
      <c r="O16" s="14">
        <f>[2]EUCAM_output!$PJ13</f>
        <v>60.38524843866891</v>
      </c>
      <c r="P16" s="28"/>
      <c r="Q16" s="19"/>
      <c r="R16" s="14">
        <f>[2]EUCAM_output!$PN13</f>
        <v>5.2</v>
      </c>
      <c r="U16" s="14">
        <f>[2]EUCAM_output!$PM13</f>
        <v>5.270683</v>
      </c>
      <c r="V16" s="14">
        <v>5.270683</v>
      </c>
      <c r="W16" s="14">
        <v>3.4701901433257909E-2</v>
      </c>
      <c r="X16" s="14">
        <v>2.2443477917857724E-2</v>
      </c>
      <c r="Y16" s="14">
        <f>[2]EUCAM_output!$HQ13</f>
        <v>8.4935916661198971E-3</v>
      </c>
      <c r="Z16" s="14">
        <f>[2]EUCAM_output!$PO13</f>
        <v>1857.55412218941</v>
      </c>
      <c r="AC16" s="14">
        <f>[2]EUCAM_output!$QN13</f>
        <v>1833.917021801107</v>
      </c>
      <c r="AD16" s="13">
        <f>[2]EUCAM_output!$PV13*10^9</f>
        <v>3148860729957.9697</v>
      </c>
      <c r="AE16" s="30"/>
      <c r="AF16" s="30"/>
      <c r="AG16" s="19"/>
      <c r="AH16" s="19"/>
      <c r="AI16" s="31">
        <f t="shared" ca="1" si="6"/>
        <v>51133500480.954529</v>
      </c>
      <c r="AJ16" s="32">
        <v>8917400000</v>
      </c>
      <c r="AK16" s="31">
        <f t="shared" si="7"/>
        <v>29021549366.959904</v>
      </c>
      <c r="AL16" s="19"/>
      <c r="AM16" s="19">
        <f t="shared" ca="1" si="0"/>
        <v>6.6411901462197248E-2</v>
      </c>
      <c r="AN16" s="19"/>
      <c r="AO16" s="32">
        <v>68415300000</v>
      </c>
      <c r="AP16" s="31">
        <f t="shared" si="1"/>
        <v>222656604661.15369</v>
      </c>
      <c r="AQ16" s="32">
        <v>46426000000</v>
      </c>
      <c r="AR16" s="31">
        <f t="shared" si="2"/>
        <v>122071196378.49062</v>
      </c>
      <c r="AS16" s="19"/>
      <c r="AT16" s="19"/>
      <c r="BB16" s="13">
        <f>[2]EUCAM_output!$PD13*10^9</f>
        <v>1078135004179.12</v>
      </c>
      <c r="BC16" s="13">
        <f>[2]EUCAM_output!$QI13*10^9</f>
        <v>269930883286.14603</v>
      </c>
      <c r="BD16" s="19">
        <f t="shared" si="5"/>
        <v>-1.0338355010923763</v>
      </c>
      <c r="BN16" s="31"/>
      <c r="BO16" s="48"/>
      <c r="BP16" s="32"/>
      <c r="BQ16" s="32"/>
      <c r="BR16" s="25"/>
      <c r="BS16" s="25"/>
      <c r="BT16" s="25"/>
      <c r="BU16" s="19"/>
      <c r="BV16" s="19"/>
      <c r="BW16" s="32"/>
      <c r="BX16" s="32"/>
      <c r="BY16" s="25"/>
      <c r="BZ16" s="25"/>
      <c r="CA16" s="19"/>
      <c r="CB16" s="19"/>
      <c r="CC16" s="32"/>
      <c r="CD16" s="19"/>
      <c r="CE16" s="32"/>
      <c r="CF16" s="19"/>
      <c r="CG16" s="32"/>
      <c r="CH16" s="32" cm="1">
        <f t="array" aca="1" ref="CH16" ca="1">INDEX([1]Sheet1!$C$6:$CY$72,MATCH($A16,[1]Sheet1!$A$6:$A$72,0),MATCH(MID(CELL("filename",O15),FIND("]",CELL("filename",O15))+1,255) &amp; CH$1,[1]Sheet1!$C$1:$CY$1 &amp; [1]Sheet1!$C$3:$CY$3,0))</f>
        <v>15711700000</v>
      </c>
      <c r="CI16" s="32"/>
      <c r="CJ16" s="32"/>
      <c r="CK16" s="32"/>
      <c r="CL16" s="31"/>
      <c r="DK16" s="31"/>
      <c r="DL16" s="48"/>
      <c r="DM16" s="25"/>
      <c r="DN16" s="25"/>
      <c r="DQ16" s="48">
        <v>1.11805</v>
      </c>
      <c r="DR16" s="48" cm="1">
        <f t="array" aca="1" ref="DR16" ca="1">INDEX([1]Sheet1!$C$6:$CY$72,MATCH($A16,[1]Sheet1!$A$6:$A$72,0),MATCH(MID(CELL("filename",AZ15),FIND("]",CELL("filename",AZ15))+1,255) &amp; DR$1,[1]Sheet1!$C$1:$CY$1 &amp; [1]Sheet1!$C$3:$CY$3,0))</f>
        <v>0</v>
      </c>
      <c r="DS16" s="48" cm="1">
        <f t="array" aca="1" ref="DS16" ca="1">INDEX([1]Sheet1!$C$6:$CY$72,MATCH($A16,[1]Sheet1!$A$6:$A$72,0),MATCH(MID(CELL("filename",BA15),FIND("]",CELL("filename",BA15))+1,255) &amp; DS$1,[1]Sheet1!$C$1:$CY$1 &amp; [1]Sheet1!$C$3:$CY$3,0))</f>
        <v>0</v>
      </c>
      <c r="DT16" s="25"/>
      <c r="DU16" s="48">
        <f ca="1">Austria!DU16</f>
        <v>4.67</v>
      </c>
      <c r="DV16" s="17">
        <v>0.5</v>
      </c>
      <c r="DW16" s="14" t="e">
        <f>Euro_Area_Data!V13*10^9</f>
        <v>#N/A</v>
      </c>
      <c r="DX16" s="17">
        <v>1</v>
      </c>
      <c r="DY16" s="17">
        <v>0.5</v>
      </c>
      <c r="DZ16" s="48" cm="1">
        <f t="array" aca="1" ref="DZ16" ca="1">INDEX([1]Sheet1!$C$6:$CY$72,MATCH($A16,[1]Sheet1!$A$6:$A$72,0),MATCH(MID(CELL("filename",BH15),FIND("]",CELL("filename",BH15))+1,255) &amp; DZ$1,[1]Sheet1!$C$1:$CY$1 &amp; [1]Sheet1!$C$3:$CY$3,0))</f>
        <v>9.33</v>
      </c>
      <c r="EA16" s="17">
        <v>2</v>
      </c>
      <c r="EB16" s="14" t="e">
        <f>(SUMPRODUCT(Euro_Area_Data!B13:U13,Euro_Area_Data!Y13:AR13)-Euro_Area_Data!J13*Euro_Area_Data!AG13)/(SUM(Euro_Area_Data!B13:U13)-Euro_Area_Data!J13)</f>
        <v>#N/A</v>
      </c>
      <c r="EC16" s="14"/>
      <c r="ED16" s="14" t="e">
        <f>(SUMPRODUCT(Euro_Area_Data!B13:U13,Euro_Area_Data!AV13:BO13)-Euro_Area_Data!J13*Euro_Area_Data!BD13)/(SUM(Euro_Area_Data!B13:U13)-Euro_Area_Data!J13)</f>
        <v>#N/A</v>
      </c>
      <c r="EE16" s="17">
        <v>-5</v>
      </c>
      <c r="EH16" s="43">
        <v>0.75</v>
      </c>
      <c r="EI16" s="43">
        <v>0.05</v>
      </c>
      <c r="EJ16" s="43">
        <v>75</v>
      </c>
      <c r="EK16" s="14">
        <f t="shared" si="8"/>
        <v>10.23848584981376</v>
      </c>
      <c r="EN16" s="14">
        <f>[2]EUCAM_output!$QG13</f>
        <v>0.30726822635293799</v>
      </c>
    </row>
    <row r="17" spans="1:144" x14ac:dyDescent="0.3">
      <c r="A17" s="10">
        <v>1977</v>
      </c>
      <c r="B17" s="13">
        <f>[2]EUCAM_output!$PG14*10^9</f>
        <v>1127518798589.5559</v>
      </c>
      <c r="H17" s="14" t="e">
        <f>[2]EUCAM_output!$QM14</f>
        <v>#N/A</v>
      </c>
      <c r="I17" s="13">
        <f>[2]EUCAM_output!$PY14*10^3</f>
        <v>38815654.909448206</v>
      </c>
      <c r="K17" s="31">
        <f t="shared" si="4"/>
        <v>38815654.909448206</v>
      </c>
      <c r="L17" s="14">
        <f>[2]EUCAM_output!$PI14</f>
        <v>60.750435515079637</v>
      </c>
      <c r="O17" s="14">
        <f>[2]EUCAM_output!$PJ14</f>
        <v>60.711403462985857</v>
      </c>
      <c r="P17" s="28"/>
      <c r="Q17" s="19"/>
      <c r="R17" s="14">
        <f>[2]EUCAM_output!$PN14</f>
        <v>5.8</v>
      </c>
      <c r="U17" s="14">
        <f>[2]EUCAM_output!$PM14</f>
        <v>5.5122669999999996</v>
      </c>
      <c r="V17" s="14">
        <v>5.5122669999999996</v>
      </c>
      <c r="W17" s="14">
        <v>2.631141844642193E-2</v>
      </c>
      <c r="X17" s="14">
        <v>2.7929823081374483E-2</v>
      </c>
      <c r="Y17" s="14">
        <f>[2]EUCAM_output!$HQ14</f>
        <v>-1.31261386011039E-2</v>
      </c>
      <c r="Z17" s="14">
        <f>[2]EUCAM_output!$PO14</f>
        <v>1819.8676900913799</v>
      </c>
      <c r="AC17" s="14">
        <f>[2]EUCAM_output!$QN14</f>
        <v>1817.057263323085</v>
      </c>
      <c r="AD17" s="13">
        <f>[2]EUCAM_output!$PV14*10^9</f>
        <v>3256846637246.3398</v>
      </c>
      <c r="AE17" s="30"/>
      <c r="AF17" s="30"/>
      <c r="AG17" s="19"/>
      <c r="AH17" s="19"/>
      <c r="AI17" s="31">
        <f t="shared" ca="1" si="6"/>
        <v>47597268693.813255</v>
      </c>
      <c r="AJ17" s="32">
        <v>9947500000</v>
      </c>
      <c r="AK17" s="31">
        <f t="shared" si="7"/>
        <v>31243942585.287636</v>
      </c>
      <c r="AL17" s="19"/>
      <c r="AM17" s="19">
        <f t="shared" ca="1" si="0"/>
        <v>6.6411901462197248E-2</v>
      </c>
      <c r="AN17" s="19"/>
      <c r="AO17" s="32">
        <v>71892800000</v>
      </c>
      <c r="AP17" s="31">
        <f t="shared" si="1"/>
        <v>225806937973.91977</v>
      </c>
      <c r="AQ17" s="32">
        <v>51049600000</v>
      </c>
      <c r="AR17" s="31">
        <f t="shared" si="2"/>
        <v>129096924105.02649</v>
      </c>
      <c r="AS17" s="19"/>
      <c r="AT17" s="19"/>
      <c r="BB17" s="13">
        <f>[2]EUCAM_output!$PD14*10^9</f>
        <v>1116454000530.6201</v>
      </c>
      <c r="BC17" s="13">
        <f>[2]EUCAM_output!$QI14*10^9</f>
        <v>303789578259.11102</v>
      </c>
      <c r="BD17" s="19">
        <f t="shared" si="5"/>
        <v>-0.98134045062282327</v>
      </c>
      <c r="BN17" s="31"/>
      <c r="BO17" s="48"/>
      <c r="BP17" s="32"/>
      <c r="BQ17" s="32"/>
      <c r="BR17" s="25"/>
      <c r="BS17" s="25"/>
      <c r="BT17" s="25"/>
      <c r="BU17" s="19"/>
      <c r="BV17" s="19"/>
      <c r="BW17" s="32"/>
      <c r="BX17" s="32"/>
      <c r="BY17" s="25"/>
      <c r="BZ17" s="25"/>
      <c r="CA17" s="19"/>
      <c r="CB17" s="19"/>
      <c r="CC17" s="32"/>
      <c r="CD17" s="19"/>
      <c r="CE17" s="32"/>
      <c r="CF17" s="19"/>
      <c r="CG17" s="32"/>
      <c r="CH17" s="32" cm="1">
        <f t="array" aca="1" ref="CH17" ca="1">INDEX([1]Sheet1!$C$6:$CY$72,MATCH($A17,[1]Sheet1!$A$6:$A$72,0),MATCH(MID(CELL("filename",O16),FIND("]",CELL("filename",O16))+1,255) &amp; CH$1,[1]Sheet1!$C$1:$CY$1 &amp; [1]Sheet1!$C$3:$CY$3,0))</f>
        <v>15154100000</v>
      </c>
      <c r="CI17" s="32"/>
      <c r="CJ17" s="32"/>
      <c r="CK17" s="32"/>
      <c r="CL17" s="31"/>
      <c r="DK17" s="31"/>
      <c r="DL17" s="48"/>
      <c r="DM17" s="25"/>
      <c r="DN17" s="25"/>
      <c r="DQ17" s="48">
        <v>1.1411199999999999</v>
      </c>
      <c r="DR17" s="48" cm="1">
        <f t="array" aca="1" ref="DR17" ca="1">INDEX([1]Sheet1!$C$6:$CY$72,MATCH($A17,[1]Sheet1!$A$6:$A$72,0),MATCH(MID(CELL("filename",AZ16),FIND("]",CELL("filename",AZ16))+1,255) &amp; DR$1,[1]Sheet1!$C$1:$CY$1 &amp; [1]Sheet1!$C$3:$CY$3,0))</f>
        <v>0</v>
      </c>
      <c r="DS17" s="48" cm="1">
        <f t="array" aca="1" ref="DS17" ca="1">INDEX([1]Sheet1!$C$6:$CY$72,MATCH($A17,[1]Sheet1!$A$6:$A$72,0),MATCH(MID(CELL("filename",BA16),FIND("]",CELL("filename",BA16))+1,255) &amp; DS$1,[1]Sheet1!$C$1:$CY$1 &amp; [1]Sheet1!$C$3:$CY$3,0))</f>
        <v>0</v>
      </c>
      <c r="DT17" s="25"/>
      <c r="DU17" s="48">
        <f ca="1">Austria!DU17</f>
        <v>7.49</v>
      </c>
      <c r="DV17" s="17">
        <v>0.5</v>
      </c>
      <c r="DW17" s="14" t="e">
        <f>Euro_Area_Data!V14*10^9</f>
        <v>#N/A</v>
      </c>
      <c r="DX17" s="17">
        <v>1</v>
      </c>
      <c r="DY17" s="17">
        <v>0.5</v>
      </c>
      <c r="DZ17" s="48" cm="1">
        <f t="array" aca="1" ref="DZ17" ca="1">INDEX([1]Sheet1!$C$6:$CY$72,MATCH($A17,[1]Sheet1!$A$6:$A$72,0),MATCH(MID(CELL("filename",BH16),FIND("]",CELL("filename",BH16))+1,255) &amp; DZ$1,[1]Sheet1!$C$1:$CY$1 &amp; [1]Sheet1!$C$3:$CY$3,0))</f>
        <v>9.8699999999999992</v>
      </c>
      <c r="EA17" s="17">
        <v>2</v>
      </c>
      <c r="EB17" s="14" t="e">
        <f>(SUMPRODUCT(Euro_Area_Data!B14:U14,Euro_Area_Data!Y14:AR14)-Euro_Area_Data!J14*Euro_Area_Data!AG14)/(SUM(Euro_Area_Data!B14:U14)-Euro_Area_Data!J14)</f>
        <v>#N/A</v>
      </c>
      <c r="EC17" s="14"/>
      <c r="ED17" s="14" t="e">
        <f>(SUMPRODUCT(Euro_Area_Data!B14:U14,Euro_Area_Data!AV14:BO14)-Euro_Area_Data!J14*Euro_Area_Data!BD14)/(SUM(Euro_Area_Data!B14:U14)-Euro_Area_Data!J14)</f>
        <v>#N/A</v>
      </c>
      <c r="EE17" s="17">
        <v>-5</v>
      </c>
      <c r="EH17" s="43">
        <v>0.75</v>
      </c>
      <c r="EI17" s="43">
        <v>0.05</v>
      </c>
      <c r="EJ17" s="43">
        <v>75</v>
      </c>
      <c r="EK17" s="14">
        <f t="shared" si="8"/>
        <v>3.6168685651397996</v>
      </c>
      <c r="EN17" s="14">
        <f>[2]EUCAM_output!$QG14</f>
        <v>0.31838171424256001</v>
      </c>
    </row>
    <row r="18" spans="1:144" x14ac:dyDescent="0.3">
      <c r="A18" s="10">
        <v>1978</v>
      </c>
      <c r="B18" s="13">
        <f>[2]EUCAM_output!$PG15*10^9</f>
        <v>1164540357625.02</v>
      </c>
      <c r="H18" s="14" t="e">
        <f>[2]EUCAM_output!$QM15</f>
        <v>#N/A</v>
      </c>
      <c r="I18" s="13">
        <f>[2]EUCAM_output!$PY15*10^3</f>
        <v>39077282.350942902</v>
      </c>
      <c r="K18" s="31">
        <f t="shared" si="4"/>
        <v>39077282.350942902</v>
      </c>
      <c r="L18" s="14">
        <f>[2]EUCAM_output!$PI15</f>
        <v>60.901681521755549</v>
      </c>
      <c r="O18" s="14">
        <f>[2]EUCAM_output!$PJ15</f>
        <v>61.028066960081553</v>
      </c>
      <c r="P18" s="28"/>
      <c r="Q18" s="19"/>
      <c r="R18" s="14">
        <f>[2]EUCAM_output!$PN15</f>
        <v>6.1</v>
      </c>
      <c r="U18" s="14">
        <f>[2]EUCAM_output!$PM15</f>
        <v>5.7455980000000002</v>
      </c>
      <c r="V18" s="14">
        <v>5.7455980000000002</v>
      </c>
      <c r="W18" s="14">
        <v>3.3260196000139519E-2</v>
      </c>
      <c r="X18" s="14">
        <v>2.2895115630708673E-2</v>
      </c>
      <c r="Y18" s="14">
        <f>[2]EUCAM_output!$HQ15</f>
        <v>-1.16327362793662E-2</v>
      </c>
      <c r="Z18" s="14">
        <f>[2]EUCAM_output!$PO15</f>
        <v>1788.9450485523701</v>
      </c>
      <c r="AC18" s="14">
        <f>[2]EUCAM_output!$QN15</f>
        <v>1798.6909718536649</v>
      </c>
      <c r="AD18" s="13">
        <f>[2]EUCAM_output!$PV15*10^9</f>
        <v>3364399963620.5</v>
      </c>
      <c r="AE18" s="30" cm="1">
        <f t="array" aca="1" ref="AE18" ca="1">INDEX('[3]Sheet 1'!$B$12:$M$61,MATCH($A18,'[3]Sheet 1'!$A$12:$A$61,0),MATCH(MID(CELL("filename",A17),FIND("]",CELL("filename",A17))+1,255)&amp;AE$1,'[3]Sheet 1'!$B$9:$M$9&amp;'[3]Sheet 1'!$B$8:$M$8,0))*10^6</f>
        <v>1089872800000</v>
      </c>
      <c r="AF18" s="30" cm="1">
        <f t="array" aca="1" ref="AF18" ca="1">INDEX('[3]Sheet 1'!$B$12:$M$61,MATCH($A18,'[3]Sheet 1'!$A$12:$A$61,0),MATCH(MID(CELL("filename",B17),FIND("]",CELL("filename",B17))+1,255)&amp;AF$1,'[3]Sheet 1'!$B$9:$M$9&amp;'[3]Sheet 1'!$B$8:$M$8,0))*10^6</f>
        <v>207729800000</v>
      </c>
      <c r="AG18" s="19"/>
      <c r="AH18" s="19"/>
      <c r="AI18" s="31">
        <f t="shared" ca="1" si="6"/>
        <v>46712867923.431351</v>
      </c>
      <c r="AJ18" s="32">
        <v>11222500000</v>
      </c>
      <c r="AK18" s="31">
        <f t="shared" si="7"/>
        <v>33015824129.202011</v>
      </c>
      <c r="AL18" s="19"/>
      <c r="AM18" s="19">
        <f t="shared" ca="1" si="0"/>
        <v>6.6411901462197248E-2</v>
      </c>
      <c r="AN18" s="19"/>
      <c r="AO18" s="32">
        <v>78951000000</v>
      </c>
      <c r="AP18" s="31">
        <f t="shared" si="1"/>
        <v>232268418874.99469</v>
      </c>
      <c r="AQ18" s="32">
        <v>56792400000</v>
      </c>
      <c r="AR18" s="31">
        <f t="shared" si="2"/>
        <v>134063515614.64226</v>
      </c>
      <c r="AS18" s="19"/>
      <c r="AT18" s="19"/>
      <c r="BB18" s="13">
        <f>[2]EUCAM_output!$PD15*10^9</f>
        <v>1160546499907.77</v>
      </c>
      <c r="BC18" s="13">
        <f>[2]EUCAM_output!$QI15*10^9</f>
        <v>345186400000</v>
      </c>
      <c r="BD18" s="19">
        <f t="shared" si="5"/>
        <v>-0.34295571562630339</v>
      </c>
      <c r="BN18" s="31">
        <f t="shared" ref="BN18:BN30" ca="1" si="9">BP18-CC18</f>
        <v>166247950000</v>
      </c>
      <c r="BO18" s="48" cm="1">
        <f t="array" aca="1" ref="BO18" ca="1">INDEX([1]Sheet1!$C$6:$CY$72,MATCH($A18,[1]Sheet1!$A$6:$A$72,0),MATCH(MID(CELL("filename",A17),FIND("]",CELL("filename",A17))+1,255) &amp; BO$1,[1]Sheet1!$C$1:$CY$1 &amp; [1]Sheet1!$C$3:$CY$3,0))</f>
        <v>-0.77262600000000003</v>
      </c>
      <c r="BP18" s="32" cm="1">
        <f t="array" aca="1" ref="BP18" ca="1">INDEX([1]Sheet1!$C$6:$CY$72,MATCH($A18,[1]Sheet1!$A$6:$A$72,0),MATCH(MID(CELL("filename",B17),FIND("]",CELL("filename",B17))+1,255) &amp; BP$1,[1]Sheet1!$C$1:$CY$1 &amp; [1]Sheet1!$C$3:$CY$3,0))</f>
        <v>172906000000</v>
      </c>
      <c r="BQ18" s="32" cm="1">
        <f t="array" aca="1" ref="BQ18" ca="1">INDEX([1]Sheet1!$C$6:$CY$72,MATCH($A18,[1]Sheet1!$A$6:$A$72,0),MATCH(MID(CELL("filename",C17),FIND("]",CELL("filename",C17))+1,255) &amp; BQ$1,[1]Sheet1!$C$1:$CY$1 &amp; [1]Sheet1!$C$3:$CY$3,0))</f>
        <v>26524800000</v>
      </c>
      <c r="BR18" s="25"/>
      <c r="BS18" s="25"/>
      <c r="BT18" s="25"/>
      <c r="BU18" s="19"/>
      <c r="BV18" s="19"/>
      <c r="BW18" s="32" cm="1">
        <f t="array" aca="1" ref="BW18" ca="1">INDEX([1]Sheet1!$C$6:$CY$72,MATCH($A18,[1]Sheet1!$A$6:$A$72,0),MATCH(MID(CELL("filename",F17),FIND("]",CELL("filename",F17))+1,255) &amp; BW$1,[1]Sheet1!$C$1:$CY$1 &amp; [1]Sheet1!$C$3:$CY$3,0))</f>
        <v>58053900000</v>
      </c>
      <c r="BX18" s="32" cm="1">
        <f t="array" aca="1" ref="BX18" ca="1">INDEX([1]Sheet1!$C$6:$CY$72,MATCH($A18,[1]Sheet1!$A$6:$A$72,0),MATCH(MID(CELL("filename",G17),FIND("]",CELL("filename",G17))+1,255) &amp; BX$1,[1]Sheet1!$C$1:$CY$1 &amp; [1]Sheet1!$C$3:$CY$3,0))</f>
        <v>62802300000</v>
      </c>
      <c r="BY18" s="25"/>
      <c r="BZ18" s="25"/>
      <c r="CA18" s="19"/>
      <c r="CB18" s="19"/>
      <c r="CC18" s="32" cm="1">
        <f t="array" aca="1" ref="CC18" ca="1">INDEX([1]Sheet1!$C$6:$CY$72,MATCH($A18,[1]Sheet1!$A$6:$A$72,0),MATCH(MID(CELL("filename",J17),FIND("]",CELL("filename",J17))+1,255) &amp; CC$1,[1]Sheet1!$C$1:$CY$1 &amp; [1]Sheet1!$C$3:$CY$3,0))</f>
        <v>6658050000</v>
      </c>
      <c r="CD18" s="31">
        <f t="shared" ref="CD18:CD34" ca="1" si="10">BP18-BQ18-BW18-BX18-CC18</f>
        <v>18866950000</v>
      </c>
      <c r="CE18" s="32" cm="1">
        <f t="array" aca="1" ref="CE18" ca="1">INDEX([1]Sheet1!$C$6:$CY$72,MATCH($A18,[1]Sheet1!$A$6:$A$72,0),MATCH(MID(CELL("filename",L17),FIND("]",CELL("filename",L17))+1,255) &amp; CE$1,[1]Sheet1!$C$1:$CY$1 &amp; [1]Sheet1!$C$3:$CY$3,0))</f>
        <v>180064000000</v>
      </c>
      <c r="CF18" s="31">
        <f t="shared" ref="CF18:CF30" ca="1" si="11">CE18-CK18</f>
        <v>175953290000</v>
      </c>
      <c r="CG18" s="32" cm="1">
        <f t="array" aca="1" ref="CG18" ca="1">INDEX([1]Sheet1!$C$6:$CY$72,MATCH($A18,[1]Sheet1!$A$6:$A$72,0),MATCH(MID(CELL("filename",N17),FIND("]",CELL("filename",N17))+1,255) &amp; CG$1,[1]Sheet1!$C$1:$CY$1 &amp; [1]Sheet1!$C$3:$CY$3,0))</f>
        <v>81863300000</v>
      </c>
      <c r="CH18" s="32" cm="1">
        <f t="array" aca="1" ref="CH18" ca="1">INDEX([1]Sheet1!$C$6:$CY$72,MATCH($A18,[1]Sheet1!$A$6:$A$72,0),MATCH(MID(CELL("filename",O17),FIND("]",CELL("filename",O17))+1,255) &amp; CH$1,[1]Sheet1!$C$1:$CY$1 &amp; [1]Sheet1!$C$3:$CY$3,0))</f>
        <v>15878300000</v>
      </c>
      <c r="CI18" s="32" cm="1">
        <f t="array" aca="1" ref="CI18" ca="1">INDEX([1]Sheet1!$C$6:$CY$72,MATCH($A18,[1]Sheet1!$A$6:$A$72,0),MATCH(MID(CELL("filename",CI2),FIND("]",CELL("filename",CI2))+1,255) &amp; CI$1,[1]Sheet1!$C$1:$CY$1 &amp; [1]Sheet1!$C$3:$CY$3,0))</f>
        <v>7804290000</v>
      </c>
      <c r="CJ18" s="32" cm="1">
        <f t="array" aca="1" ref="CJ18" ca="1">INDEX([1]Sheet1!$C$6:$CY$72,MATCH($A18,[1]Sheet1!$A$6:$A$72,0),MATCH(MID(CELL("filename",R17),FIND("]",CELL("filename",R17))+1,255) &amp; CJ$1,[1]Sheet1!$C$1:$CY$1 &amp; [1]Sheet1!$C$3:$CY$3,0))</f>
        <v>58729300000</v>
      </c>
      <c r="CK18" s="32" cm="1">
        <f t="array" aca="1" ref="CK18" ca="1">INDEX([1]Sheet1!$C$6:$CY$72,MATCH($A18,[1]Sheet1!$A$6:$A$72,0),MATCH(MID(CELL("filename",S17),FIND("]",CELL("filename",S17))+1,255) &amp; CK$1,[1]Sheet1!$C$1:$CY$1 &amp; [1]Sheet1!$C$3:$CY$3,0))</f>
        <v>4110710000</v>
      </c>
      <c r="CL18" s="31">
        <f t="shared" ref="CL18:CL66" ca="1" si="12">CF18-CG18-CH18-CI18-CJ18</f>
        <v>11678100000</v>
      </c>
      <c r="DK18" s="31"/>
      <c r="DL18" s="48"/>
      <c r="DM18" s="25"/>
      <c r="DN18" s="25"/>
      <c r="DQ18" s="48">
        <v>1.2741</v>
      </c>
      <c r="DR18" s="48" cm="1">
        <f t="array" aca="1" ref="DR18" ca="1">INDEX([1]Sheet1!$C$6:$CY$72,MATCH($A18,[1]Sheet1!$A$6:$A$72,0),MATCH(MID(CELL("filename",AZ17),FIND("]",CELL("filename",AZ17))+1,255) &amp; DR$1,[1]Sheet1!$C$1:$CY$1 &amp; [1]Sheet1!$C$3:$CY$3,0))</f>
        <v>0</v>
      </c>
      <c r="DS18" s="48" cm="1">
        <f t="array" aca="1" ref="DS18" ca="1">INDEX([1]Sheet1!$C$6:$CY$72,MATCH($A18,[1]Sheet1!$A$6:$A$72,0),MATCH(MID(CELL("filename",BA17),FIND("]",CELL("filename",BA17))+1,255) &amp; DS$1,[1]Sheet1!$C$1:$CY$1 &amp; [1]Sheet1!$C$3:$CY$3,0))</f>
        <v>0</v>
      </c>
      <c r="DT18" s="25"/>
      <c r="DU18" s="48">
        <f ca="1">Austria!DU18</f>
        <v>6.44</v>
      </c>
      <c r="DV18" s="17">
        <v>0.5</v>
      </c>
      <c r="DW18" s="14" t="e">
        <f>Euro_Area_Data!V15*10^9</f>
        <v>#N/A</v>
      </c>
      <c r="DX18" s="17">
        <v>1</v>
      </c>
      <c r="DY18" s="17">
        <v>0.5</v>
      </c>
      <c r="DZ18" s="48" cm="1">
        <f t="array" aca="1" ref="DZ18" ca="1">INDEX([1]Sheet1!$C$6:$CY$72,MATCH($A18,[1]Sheet1!$A$6:$A$72,0),MATCH(MID(CELL("filename",BH17),FIND("]",CELL("filename",BH17))+1,255) &amp; DZ$1,[1]Sheet1!$C$1:$CY$1 &amp; [1]Sheet1!$C$3:$CY$3,0))</f>
        <v>9.5</v>
      </c>
      <c r="EA18" s="17">
        <v>2</v>
      </c>
      <c r="EB18" s="14" t="e">
        <f>(SUMPRODUCT(Euro_Area_Data!B15:U15,Euro_Area_Data!Y15:AR15)-Euro_Area_Data!J15*Euro_Area_Data!AG15)/(SUM(Euro_Area_Data!B15:U15)-Euro_Area_Data!J15)</f>
        <v>#N/A</v>
      </c>
      <c r="EC18" s="14"/>
      <c r="ED18" s="14" t="e">
        <f>(SUMPRODUCT(Euro_Area_Data!B15:U15,Euro_Area_Data!AV15:BO15)-Euro_Area_Data!J15*Euro_Area_Data!BD15)/(SUM(Euro_Area_Data!B15:U15)-Euro_Area_Data!J15)</f>
        <v>#N/A</v>
      </c>
      <c r="EE18" s="17">
        <v>-5</v>
      </c>
      <c r="EH18" s="43">
        <v>0.75</v>
      </c>
      <c r="EI18" s="43">
        <v>0.05</v>
      </c>
      <c r="EJ18" s="43">
        <v>75</v>
      </c>
      <c r="EK18" s="14">
        <f t="shared" si="8"/>
        <v>6.7626524134949264</v>
      </c>
      <c r="EN18" s="14">
        <f>[2]EUCAM_output!$QG15</f>
        <v>0.33991276292491102</v>
      </c>
    </row>
    <row r="19" spans="1:144" x14ac:dyDescent="0.3">
      <c r="A19" s="10">
        <v>1979</v>
      </c>
      <c r="B19" s="13">
        <f>[2]EUCAM_output!$PG16*10^9</f>
        <v>1200540563123.9451</v>
      </c>
      <c r="H19" s="14" t="e">
        <f>[2]EUCAM_output!$QM16</f>
        <v>#N/A</v>
      </c>
      <c r="I19" s="13">
        <f>[2]EUCAM_output!$PY16*10^3</f>
        <v>39358815.760546699</v>
      </c>
      <c r="K19" s="31">
        <f t="shared" si="4"/>
        <v>39358815.760546699</v>
      </c>
      <c r="L19" s="14">
        <f>[2]EUCAM_output!$PI16</f>
        <v>61.40590210447705</v>
      </c>
      <c r="O19" s="14">
        <f>[2]EUCAM_output!$PJ16</f>
        <v>61.299503309025063</v>
      </c>
      <c r="P19" s="28"/>
      <c r="Q19" s="19"/>
      <c r="R19" s="14">
        <f>[2]EUCAM_output!$PN16</f>
        <v>6.9</v>
      </c>
      <c r="U19" s="14">
        <f>[2]EUCAM_output!$PM16</f>
        <v>5.9739319999999996</v>
      </c>
      <c r="V19" s="14">
        <v>5.9739319999999996</v>
      </c>
      <c r="W19" s="14">
        <v>2.9856058178504119E-2</v>
      </c>
      <c r="X19" s="14">
        <v>2.7915892504873696E-2</v>
      </c>
      <c r="Y19" s="14">
        <f>[2]EUCAM_output!$HQ16</f>
        <v>3.0867809735533052E-3</v>
      </c>
      <c r="Z19" s="14">
        <f>[2]EUCAM_output!$PO16</f>
        <v>1785.07350784409</v>
      </c>
      <c r="AC19" s="14">
        <f>[2]EUCAM_output!$QN16</f>
        <v>1778.712223796256</v>
      </c>
      <c r="AD19" s="13">
        <f>[2]EUCAM_output!$PV16*10^9</f>
        <v>3473987314602.48</v>
      </c>
      <c r="AE19" s="30" cm="1">
        <f t="array" aca="1" ref="AE19" ca="1">INDEX('[3]Sheet 1'!$B$12:$M$61,MATCH($A19,'[3]Sheet 1'!$A$12:$A$61,0),MATCH(MID(CELL("filename",A18),FIND("]",CELL("filename",A18))+1,255)&amp;AE$1,'[3]Sheet 1'!$B$9:$M$9&amp;'[3]Sheet 1'!$B$8:$M$8,0))*10^6</f>
        <v>1252537700000</v>
      </c>
      <c r="AF19" s="30" cm="1">
        <f t="array" aca="1" ref="AF19" ca="1">INDEX('[3]Sheet 1'!$B$12:$M$61,MATCH($A19,'[3]Sheet 1'!$A$12:$A$61,0),MATCH(MID(CELL("filename",B18),FIND("]",CELL("filename",B18))+1,255)&amp;AF$1,'[3]Sheet 1'!$B$9:$M$9&amp;'[3]Sheet 1'!$B$8:$M$8,0))*10^6</f>
        <v>243207500000</v>
      </c>
      <c r="AG19" s="19"/>
      <c r="AH19" s="19"/>
      <c r="AI19" s="31">
        <f t="shared" ca="1" si="6"/>
        <v>48818688183.047493</v>
      </c>
      <c r="AJ19" s="32">
        <v>12818000000</v>
      </c>
      <c r="AK19" s="31">
        <f t="shared" si="7"/>
        <v>34752360027.673958</v>
      </c>
      <c r="AL19" s="19"/>
      <c r="AM19" s="19">
        <f t="shared" ca="1" si="0"/>
        <v>6.6411901462197248E-2</v>
      </c>
      <c r="AN19" s="19"/>
      <c r="AO19" s="32">
        <v>88235200000</v>
      </c>
      <c r="AP19" s="31">
        <f t="shared" si="1"/>
        <v>239224640155.54822</v>
      </c>
      <c r="AQ19" s="32">
        <v>64021800000</v>
      </c>
      <c r="AR19" s="31">
        <f t="shared" si="2"/>
        <v>138824535214.93304</v>
      </c>
      <c r="AS19" s="19"/>
      <c r="AT19" s="19"/>
      <c r="BB19" s="13">
        <f>[2]EUCAM_output!$PD16*10^9</f>
        <v>1203432303204.95</v>
      </c>
      <c r="BC19" s="13">
        <f>[2]EUCAM_output!$QI16*10^9</f>
        <v>394490600000</v>
      </c>
      <c r="BD19" s="19">
        <f t="shared" si="5"/>
        <v>0.24086983562473235</v>
      </c>
      <c r="BN19" s="31">
        <f t="shared" ca="1" si="9"/>
        <v>194348610000</v>
      </c>
      <c r="BO19" s="48" cm="1">
        <f t="array" aca="1" ref="BO19" ca="1">INDEX([1]Sheet1!$C$6:$CY$72,MATCH($A19,[1]Sheet1!$A$6:$A$72,0),MATCH(MID(CELL("filename",A18),FIND("]",CELL("filename",A18))+1,255) &amp; BO$1,[1]Sheet1!$C$1:$CY$1 &amp; [1]Sheet1!$C$3:$CY$3,0))</f>
        <v>0.65730299999999997</v>
      </c>
      <c r="BP19" s="32" cm="1">
        <f t="array" aca="1" ref="BP19" ca="1">INDEX([1]Sheet1!$C$6:$CY$72,MATCH($A19,[1]Sheet1!$A$6:$A$72,0),MATCH(MID(CELL("filename",B18),FIND("]",CELL("filename",B18))+1,255) &amp; BP$1,[1]Sheet1!$C$1:$CY$1 &amp; [1]Sheet1!$C$3:$CY$3,0))</f>
        <v>201579000000</v>
      </c>
      <c r="BQ19" s="32" cm="1">
        <f t="array" aca="1" ref="BQ19" ca="1">INDEX([1]Sheet1!$C$6:$CY$72,MATCH($A19,[1]Sheet1!$A$6:$A$72,0),MATCH(MID(CELL("filename",C18),FIND("]",CELL("filename",C18))+1,255) &amp; BQ$1,[1]Sheet1!$C$1:$CY$1 &amp; [1]Sheet1!$C$3:$CY$3,0))</f>
        <v>30985100000</v>
      </c>
      <c r="BR19" s="25"/>
      <c r="BS19" s="25"/>
      <c r="BT19" s="25"/>
      <c r="BU19" s="19"/>
      <c r="BV19" s="19"/>
      <c r="BW19" s="32" cm="1">
        <f t="array" aca="1" ref="BW19" ca="1">INDEX([1]Sheet1!$C$6:$CY$72,MATCH($A19,[1]Sheet1!$A$6:$A$72,0),MATCH(MID(CELL("filename",F18),FIND("]",CELL("filename",F18))+1,255) &amp; BW$1,[1]Sheet1!$C$1:$CY$1 &amp; [1]Sheet1!$C$3:$CY$3,0))</f>
        <v>68118200000</v>
      </c>
      <c r="BX19" s="32" cm="1">
        <f t="array" aca="1" ref="BX19" ca="1">INDEX([1]Sheet1!$C$6:$CY$72,MATCH($A19,[1]Sheet1!$A$6:$A$72,0),MATCH(MID(CELL("filename",G18),FIND("]",CELL("filename",G18))+1,255) &amp; BX$1,[1]Sheet1!$C$1:$CY$1 &amp; [1]Sheet1!$C$3:$CY$3,0))</f>
        <v>75096600000</v>
      </c>
      <c r="BY19" s="25"/>
      <c r="BZ19" s="25"/>
      <c r="CA19" s="19"/>
      <c r="CB19" s="19"/>
      <c r="CC19" s="32" cm="1">
        <f t="array" aca="1" ref="CC19" ca="1">INDEX([1]Sheet1!$C$6:$CY$72,MATCH($A19,[1]Sheet1!$A$6:$A$72,0),MATCH(MID(CELL("filename",J18),FIND("]",CELL("filename",J18))+1,255) &amp; CC$1,[1]Sheet1!$C$1:$CY$1 &amp; [1]Sheet1!$C$3:$CY$3,0))</f>
        <v>7230390000</v>
      </c>
      <c r="CD19" s="31">
        <f t="shared" ca="1" si="10"/>
        <v>20148710000</v>
      </c>
      <c r="CE19" s="32" cm="1">
        <f t="array" aca="1" ref="CE19" ca="1">INDEX([1]Sheet1!$C$6:$CY$72,MATCH($A19,[1]Sheet1!$A$6:$A$72,0),MATCH(MID(CELL("filename",L18),FIND("]",CELL("filename",L18))+1,255) &amp; CE$1,[1]Sheet1!$C$1:$CY$1 &amp; [1]Sheet1!$C$3:$CY$3,0))</f>
        <v>203739000000</v>
      </c>
      <c r="CF19" s="31">
        <f t="shared" ca="1" si="11"/>
        <v>198661070000</v>
      </c>
      <c r="CG19" s="32" cm="1">
        <f t="array" aca="1" ref="CG19" ca="1">INDEX([1]Sheet1!$C$6:$CY$72,MATCH($A19,[1]Sheet1!$A$6:$A$72,0),MATCH(MID(CELL("filename",N18),FIND("]",CELL("filename",N18))+1,255) &amp; CG$1,[1]Sheet1!$C$1:$CY$1 &amp; [1]Sheet1!$C$3:$CY$3,0))</f>
        <v>91669300000</v>
      </c>
      <c r="CH19" s="32" cm="1">
        <f t="array" aca="1" ref="CH19" ca="1">INDEX([1]Sheet1!$C$6:$CY$72,MATCH($A19,[1]Sheet1!$A$6:$A$72,0),MATCH(MID(CELL("filename",O18),FIND("]",CELL("filename",O18))+1,255) &amp; CH$1,[1]Sheet1!$C$1:$CY$1 &amp; [1]Sheet1!$C$3:$CY$3,0))</f>
        <v>18006200000</v>
      </c>
      <c r="CI19" s="32" cm="1">
        <f t="array" aca="1" ref="CI19" ca="1">INDEX([1]Sheet1!$C$6:$CY$72,MATCH($A19,[1]Sheet1!$A$6:$A$72,0),MATCH(MID(CELL("filename",CI3),FIND("]",CELL("filename",CI3))+1,255) &amp; CI$1,[1]Sheet1!$C$1:$CY$1 &amp; [1]Sheet1!$C$3:$CY$3,0))</f>
        <v>8841640000</v>
      </c>
      <c r="CJ19" s="32" cm="1">
        <f t="array" aca="1" ref="CJ19" ca="1">INDEX([1]Sheet1!$C$6:$CY$72,MATCH($A19,[1]Sheet1!$A$6:$A$72,0),MATCH(MID(CELL("filename",R18),FIND("]",CELL("filename",R18))+1,255) &amp; CJ$1,[1]Sheet1!$C$1:$CY$1 &amp; [1]Sheet1!$C$3:$CY$3,0))</f>
        <v>66263900000.000008</v>
      </c>
      <c r="CK19" s="32" cm="1">
        <f t="array" aca="1" ref="CK19" ca="1">INDEX([1]Sheet1!$C$6:$CY$72,MATCH($A19,[1]Sheet1!$A$6:$A$72,0),MATCH(MID(CELL("filename",S18),FIND("]",CELL("filename",S18))+1,255) &amp; CK$1,[1]Sheet1!$C$1:$CY$1 &amp; [1]Sheet1!$C$3:$CY$3,0))</f>
        <v>5077930000</v>
      </c>
      <c r="CL19" s="31">
        <f t="shared" ca="1" si="12"/>
        <v>13880029999.999992</v>
      </c>
      <c r="DK19" s="31"/>
      <c r="DL19" s="48"/>
      <c r="DM19" s="25"/>
      <c r="DN19" s="25"/>
      <c r="DQ19" s="48">
        <v>1.3704700000000001</v>
      </c>
      <c r="DR19" s="48" cm="1">
        <f t="array" aca="1" ref="DR19" ca="1">INDEX([1]Sheet1!$C$6:$CY$72,MATCH($A19,[1]Sheet1!$A$6:$A$72,0),MATCH(MID(CELL("filename",AZ18),FIND("]",CELL("filename",AZ18))+1,255) &amp; DR$1,[1]Sheet1!$C$1:$CY$1 &amp; [1]Sheet1!$C$3:$CY$3,0))</f>
        <v>0</v>
      </c>
      <c r="DS19" s="48" cm="1">
        <f t="array" aca="1" ref="DS19" ca="1">INDEX([1]Sheet1!$C$6:$CY$72,MATCH($A19,[1]Sheet1!$A$6:$A$72,0),MATCH(MID(CELL("filename",BA18),FIND("]",CELL("filename",BA18))+1,255) &amp; DS$1,[1]Sheet1!$C$1:$CY$1 &amp; [1]Sheet1!$C$3:$CY$3,0))</f>
        <v>0</v>
      </c>
      <c r="DT19" s="25"/>
      <c r="DU19" s="48">
        <f ca="1">Austria!DU19</f>
        <v>5.6</v>
      </c>
      <c r="DV19" s="17">
        <v>0.5</v>
      </c>
      <c r="DW19" s="14" t="e">
        <f>Euro_Area_Data!V16*10^9</f>
        <v>#N/A</v>
      </c>
      <c r="DX19" s="17">
        <v>1</v>
      </c>
      <c r="DY19" s="17">
        <v>0.5</v>
      </c>
      <c r="DZ19" s="48" cm="1">
        <f t="array" aca="1" ref="DZ19" ca="1">INDEX([1]Sheet1!$C$6:$CY$72,MATCH($A19,[1]Sheet1!$A$6:$A$72,0),MATCH(MID(CELL("filename",BH18),FIND("]",CELL("filename",BH18))+1,255) &amp; DZ$1,[1]Sheet1!$C$1:$CY$1 &amp; [1]Sheet1!$C$3:$CY$3,0))</f>
        <v>9.89</v>
      </c>
      <c r="EA19" s="17">
        <v>2</v>
      </c>
      <c r="EB19" s="14" t="e">
        <f>(SUMPRODUCT(Euro_Area_Data!B16:U16,Euro_Area_Data!Y16:AR16)-Euro_Area_Data!J16*Euro_Area_Data!AG16)/(SUM(Euro_Area_Data!B16:U16)-Euro_Area_Data!J16)</f>
        <v>#N/A</v>
      </c>
      <c r="EC19" s="14"/>
      <c r="ED19" s="14" t="e">
        <f>(SUMPRODUCT(Euro_Area_Data!B16:U16,Euro_Area_Data!AV16:BO16)-Euro_Area_Data!J16*Euro_Area_Data!BD16)/(SUM(Euro_Area_Data!B16:U16)-Euro_Area_Data!J16)</f>
        <v>#N/A</v>
      </c>
      <c r="EE19" s="17">
        <v>-5</v>
      </c>
      <c r="EH19" s="43">
        <v>0.75</v>
      </c>
      <c r="EI19" s="43">
        <v>0.05</v>
      </c>
      <c r="EJ19" s="43">
        <v>75</v>
      </c>
      <c r="EK19" s="14">
        <f t="shared" si="8"/>
        <v>8.5096825213188048</v>
      </c>
      <c r="EN19" s="14">
        <f>[2]EUCAM_output!$QG16</f>
        <v>0.368838259899264</v>
      </c>
    </row>
    <row r="20" spans="1:144" x14ac:dyDescent="0.3">
      <c r="A20" s="10">
        <v>1980</v>
      </c>
      <c r="B20" s="13">
        <f>[2]EUCAM_output!$PG17*10^9</f>
        <v>1234123692463.9771</v>
      </c>
      <c r="H20" s="14" t="e">
        <f>[2]EUCAM_output!$QM17</f>
        <v>#N/A</v>
      </c>
      <c r="I20" s="13">
        <f>[2]EUCAM_output!$PY17*10^3</f>
        <v>39648760.445579797</v>
      </c>
      <c r="K20" s="31">
        <f t="shared" si="4"/>
        <v>39648760.445579797</v>
      </c>
      <c r="L20" s="14">
        <f>[2]EUCAM_output!$PI17</f>
        <v>61.577427769941409</v>
      </c>
      <c r="O20" s="14">
        <f>[2]EUCAM_output!$PJ17</f>
        <v>61.477338345052942</v>
      </c>
      <c r="P20" s="28"/>
      <c r="Q20" s="19"/>
      <c r="R20" s="14">
        <f>[2]EUCAM_output!$PN17</f>
        <v>7.4</v>
      </c>
      <c r="U20" s="14">
        <f>[2]EUCAM_output!$PM17</f>
        <v>6.1925470000000002</v>
      </c>
      <c r="V20" s="14">
        <v>6.1925470000000002</v>
      </c>
      <c r="W20" s="14">
        <v>1.1951950261866351E-2</v>
      </c>
      <c r="X20" s="14">
        <v>3.9776226670138914E-2</v>
      </c>
      <c r="Y20" s="14">
        <f>[2]EUCAM_output!$HQ17</f>
        <v>9.8822027552633966E-3</v>
      </c>
      <c r="Z20" s="14">
        <f>[2]EUCAM_output!$PO17</f>
        <v>1775.70320240622</v>
      </c>
      <c r="AC20" s="14">
        <f>[2]EUCAM_output!$QN17</f>
        <v>1756.0405032241381</v>
      </c>
      <c r="AD20" s="13">
        <f>[2]EUCAM_output!$PV17*10^9</f>
        <v>3584968965988.02</v>
      </c>
      <c r="AE20" s="30" cm="1">
        <f t="array" aca="1" ref="AE20" ca="1">INDEX('[3]Sheet 1'!$B$12:$M$61,MATCH($A20,'[3]Sheet 1'!$A$12:$A$61,0),MATCH(MID(CELL("filename",A19),FIND("]",CELL("filename",A19))+1,255)&amp;AE$1,'[3]Sheet 1'!$B$9:$M$9&amp;'[3]Sheet 1'!$B$8:$M$8,0))*10^6</f>
        <v>1453173700000</v>
      </c>
      <c r="AF20" s="30" cm="1">
        <f t="array" aca="1" ref="AF20" ca="1">INDEX('[3]Sheet 1'!$B$12:$M$61,MATCH($A20,'[3]Sheet 1'!$A$12:$A$61,0),MATCH(MID(CELL("filename",B19),FIND("]",CELL("filename",B19))+1,255)&amp;AF$1,'[3]Sheet 1'!$B$9:$M$9&amp;'[3]Sheet 1'!$B$8:$M$8,0))*10^6</f>
        <v>287177400000</v>
      </c>
      <c r="AG20" s="19"/>
      <c r="AH20" s="19"/>
      <c r="AI20" s="31">
        <f t="shared" ca="1" si="6"/>
        <v>51026454941.695763</v>
      </c>
      <c r="AJ20" s="32">
        <v>15169000000</v>
      </c>
      <c r="AK20" s="31">
        <f t="shared" si="7"/>
        <v>37117044861.082458</v>
      </c>
      <c r="AL20" s="19"/>
      <c r="AM20" s="19">
        <f t="shared" ca="1" si="0"/>
        <v>6.6411901462197248E-2</v>
      </c>
      <c r="AN20" s="19"/>
      <c r="AO20" s="32">
        <v>103085200000</v>
      </c>
      <c r="AP20" s="31">
        <f t="shared" si="1"/>
        <v>252239303376.20526</v>
      </c>
      <c r="AQ20" s="32">
        <v>75462600000</v>
      </c>
      <c r="AR20" s="31">
        <f t="shared" si="2"/>
        <v>147532484411.37592</v>
      </c>
      <c r="AS20" s="19"/>
      <c r="AT20" s="19"/>
      <c r="BB20" s="13">
        <f>[2]EUCAM_output!$PD17*10^9</f>
        <v>1223606798909.9199</v>
      </c>
      <c r="BC20" s="13">
        <f>[2]EUCAM_output!$QI17*10^9</f>
        <v>447415700000</v>
      </c>
      <c r="BD20" s="19">
        <f t="shared" si="5"/>
        <v>-0.85217499820133369</v>
      </c>
      <c r="BN20" s="31">
        <f t="shared" ca="1" si="9"/>
        <v>223831520000</v>
      </c>
      <c r="BO20" s="48" cm="1">
        <f t="array" aca="1" ref="BO20" ca="1">INDEX([1]Sheet1!$C$6:$CY$72,MATCH($A20,[1]Sheet1!$A$6:$A$72,0),MATCH(MID(CELL("filename",A19),FIND("]",CELL("filename",A19))+1,255) &amp; BO$1,[1]Sheet1!$C$1:$CY$1 &amp; [1]Sheet1!$C$3:$CY$3,0))</f>
        <v>0.79836300000000004</v>
      </c>
      <c r="BP20" s="32" cm="1">
        <f t="array" aca="1" ref="BP20" ca="1">INDEX([1]Sheet1!$C$6:$CY$72,MATCH($A20,[1]Sheet1!$A$6:$A$72,0),MATCH(MID(CELL("filename",B19),FIND("]",CELL("filename",B19))+1,255) &amp; BP$1,[1]Sheet1!$C$1:$CY$1 &amp; [1]Sheet1!$C$3:$CY$3,0))</f>
        <v>232147000000</v>
      </c>
      <c r="BQ20" s="32" cm="1">
        <f t="array" aca="1" ref="BQ20" ca="1">INDEX([1]Sheet1!$C$6:$CY$72,MATCH($A20,[1]Sheet1!$A$6:$A$72,0),MATCH(MID(CELL("filename",C19),FIND("]",CELL("filename",C19))+1,255) &amp; BQ$1,[1]Sheet1!$C$1:$CY$1 &amp; [1]Sheet1!$C$3:$CY$3,0))</f>
        <v>37191600000</v>
      </c>
      <c r="BR20" s="25"/>
      <c r="BS20" s="25"/>
      <c r="BT20" s="25"/>
      <c r="BU20" s="19"/>
      <c r="BV20" s="19"/>
      <c r="BW20" s="32" cm="1">
        <f t="array" aca="1" ref="BW20" ca="1">INDEX([1]Sheet1!$C$6:$CY$72,MATCH($A20,[1]Sheet1!$A$6:$A$72,0),MATCH(MID(CELL("filename",F19),FIND("]",CELL("filename",F19))+1,255) &amp; BW$1,[1]Sheet1!$C$1:$CY$1 &amp; [1]Sheet1!$C$3:$CY$3,0))</f>
        <v>75403700000</v>
      </c>
      <c r="BX20" s="32" cm="1">
        <f t="array" aca="1" ref="BX20" ca="1">INDEX([1]Sheet1!$C$6:$CY$72,MATCH($A20,[1]Sheet1!$A$6:$A$72,0),MATCH(MID(CELL("filename",G19),FIND("]",CELL("filename",G19))+1,255) &amp; BX$1,[1]Sheet1!$C$1:$CY$1 &amp; [1]Sheet1!$C$3:$CY$3,0))</f>
        <v>86615100000</v>
      </c>
      <c r="BY20" s="25"/>
      <c r="BZ20" s="25"/>
      <c r="CA20" s="19"/>
      <c r="CB20" s="19"/>
      <c r="CC20" s="32" cm="1">
        <f t="array" aca="1" ref="CC20" ca="1">INDEX([1]Sheet1!$C$6:$CY$72,MATCH($A20,[1]Sheet1!$A$6:$A$72,0),MATCH(MID(CELL("filename",J19),FIND("]",CELL("filename",J19))+1,255) &amp; CC$1,[1]Sheet1!$C$1:$CY$1 &amp; [1]Sheet1!$C$3:$CY$3,0))</f>
        <v>8315480000.000001</v>
      </c>
      <c r="CD20" s="31">
        <f t="shared" ca="1" si="10"/>
        <v>24621120000</v>
      </c>
      <c r="CE20" s="32" cm="1">
        <f t="array" aca="1" ref="CE20" ca="1">INDEX([1]Sheet1!$C$6:$CY$72,MATCH($A20,[1]Sheet1!$A$6:$A$72,0),MATCH(MID(CELL("filename",L19),FIND("]",CELL("filename",L19))+1,255) &amp; CE$1,[1]Sheet1!$C$1:$CY$1 &amp; [1]Sheet1!$C$3:$CY$3,0))</f>
        <v>234311000000</v>
      </c>
      <c r="CF20" s="31">
        <f t="shared" ca="1" si="11"/>
        <v>228154860000</v>
      </c>
      <c r="CG20" s="32" cm="1">
        <f t="array" aca="1" ref="CG20" ca="1">INDEX([1]Sheet1!$C$6:$CY$72,MATCH($A20,[1]Sheet1!$A$6:$A$72,0),MATCH(MID(CELL("filename",N19),FIND("]",CELL("filename",N19))+1,255) &amp; CG$1,[1]Sheet1!$C$1:$CY$1 &amp; [1]Sheet1!$C$3:$CY$3,0))</f>
        <v>106268200000</v>
      </c>
      <c r="CH20" s="32" cm="1">
        <f t="array" aca="1" ref="CH20" ca="1">INDEX([1]Sheet1!$C$6:$CY$72,MATCH($A20,[1]Sheet1!$A$6:$A$72,0),MATCH(MID(CELL("filename",O19),FIND("]",CELL("filename",O19))+1,255) &amp; CH$1,[1]Sheet1!$C$1:$CY$1 &amp; [1]Sheet1!$C$3:$CY$3,0))</f>
        <v>20853500000</v>
      </c>
      <c r="CI20" s="32" cm="1">
        <f t="array" aca="1" ref="CI20" ca="1">INDEX([1]Sheet1!$C$6:$CY$72,MATCH($A20,[1]Sheet1!$A$6:$A$72,0),MATCH(MID(CELL("filename",CI4),FIND("]",CELL("filename",CI4))+1,255) &amp; CI$1,[1]Sheet1!$C$1:$CY$1 &amp; [1]Sheet1!$C$3:$CY$3,0))</f>
        <v>9760630000</v>
      </c>
      <c r="CJ20" s="32" cm="1">
        <f t="array" aca="1" ref="CJ20" ca="1">INDEX([1]Sheet1!$C$6:$CY$72,MATCH($A20,[1]Sheet1!$A$6:$A$72,0),MATCH(MID(CELL("filename",R19),FIND("]",CELL("filename",R19))+1,255) &amp; CJ$1,[1]Sheet1!$C$1:$CY$1 &amp; [1]Sheet1!$C$3:$CY$3,0))</f>
        <v>76293400000</v>
      </c>
      <c r="CK20" s="32" cm="1">
        <f t="array" aca="1" ref="CK20" ca="1">INDEX([1]Sheet1!$C$6:$CY$72,MATCH($A20,[1]Sheet1!$A$6:$A$72,0),MATCH(MID(CELL("filename",S19),FIND("]",CELL("filename",S19))+1,255) &amp; CK$1,[1]Sheet1!$C$1:$CY$1 &amp; [1]Sheet1!$C$3:$CY$3,0))</f>
        <v>6156140000</v>
      </c>
      <c r="CL20" s="31">
        <f t="shared" ca="1" si="12"/>
        <v>14979130000</v>
      </c>
      <c r="DK20" s="31"/>
      <c r="DL20" s="48"/>
      <c r="DM20" s="25"/>
      <c r="DN20" s="25"/>
      <c r="DQ20" s="48">
        <v>1.3923300000000001</v>
      </c>
      <c r="DR20" s="48" cm="1">
        <f t="array" aca="1" ref="DR20" ca="1">INDEX([1]Sheet1!$C$6:$CY$72,MATCH($A20,[1]Sheet1!$A$6:$A$72,0),MATCH(MID(CELL("filename",AZ19),FIND("]",CELL("filename",AZ19))+1,255) &amp; DR$1,[1]Sheet1!$C$1:$CY$1 &amp; [1]Sheet1!$C$3:$CY$3,0))</f>
        <v>0</v>
      </c>
      <c r="DS20" s="48" cm="1">
        <f t="array" aca="1" ref="DS20" ca="1">INDEX([1]Sheet1!$C$6:$CY$72,MATCH($A20,[1]Sheet1!$A$6:$A$72,0),MATCH(MID(CELL("filename",BA19),FIND("]",CELL("filename",BA19))+1,255) &amp; DS$1,[1]Sheet1!$C$1:$CY$1 &amp; [1]Sheet1!$C$3:$CY$3,0))</f>
        <v>0</v>
      </c>
      <c r="DT20" s="25"/>
      <c r="DU20" s="48">
        <f ca="1">Austria!DU20</f>
        <v>10.28</v>
      </c>
      <c r="DV20" s="17">
        <v>0.5</v>
      </c>
      <c r="DW20" s="14" t="e">
        <f>Euro_Area_Data!V17*10^9</f>
        <v>#N/A</v>
      </c>
      <c r="DX20" s="17">
        <v>1</v>
      </c>
      <c r="DY20" s="17">
        <v>0.5</v>
      </c>
      <c r="DZ20" s="48" cm="1">
        <f t="array" aca="1" ref="DZ20" ca="1">INDEX([1]Sheet1!$C$6:$CY$72,MATCH($A20,[1]Sheet1!$A$6:$A$72,0),MATCH(MID(CELL("filename",BH19),FIND("]",CELL("filename",BH19))+1,255) &amp; DZ$1,[1]Sheet1!$C$1:$CY$1 &amp; [1]Sheet1!$C$3:$CY$3,0))</f>
        <v>13.13</v>
      </c>
      <c r="EA20" s="17">
        <v>2</v>
      </c>
      <c r="EB20" s="14" t="e">
        <f>(SUMPRODUCT(Euro_Area_Data!B17:U17,Euro_Area_Data!Y17:AR17)-Euro_Area_Data!J17*Euro_Area_Data!AG17)/(SUM(Euro_Area_Data!B17:U17)-Euro_Area_Data!J17)</f>
        <v>#N/A</v>
      </c>
      <c r="EC20" s="14"/>
      <c r="ED20" s="14" t="e">
        <f>(SUMPRODUCT(Euro_Area_Data!B17:U17,Euro_Area_Data!AV17:BO17)-Euro_Area_Data!J17*Euro_Area_Data!BD17)/(SUM(Euro_Area_Data!B17:U17)-Euro_Area_Data!J17)</f>
        <v>#N/A</v>
      </c>
      <c r="EE20" s="17">
        <v>-5</v>
      </c>
      <c r="EH20" s="43">
        <v>0.75</v>
      </c>
      <c r="EI20" s="43">
        <v>0.05</v>
      </c>
      <c r="EJ20" s="43">
        <v>75</v>
      </c>
      <c r="EK20" s="14">
        <f t="shared" si="8"/>
        <v>10.801998855244715</v>
      </c>
      <c r="EN20" s="14">
        <f>[2]EUCAM_output!$QG17</f>
        <v>0.40868016451128703</v>
      </c>
    </row>
    <row r="21" spans="1:144" x14ac:dyDescent="0.3">
      <c r="A21" s="10">
        <v>1981</v>
      </c>
      <c r="B21" s="13">
        <f>[2]EUCAM_output!$PG18*10^9</f>
        <v>1260591319384.085</v>
      </c>
      <c r="H21" s="14" t="e">
        <f>[2]EUCAM_output!$QM18</f>
        <v>#N/A</v>
      </c>
      <c r="I21" s="13">
        <f>[2]EUCAM_output!$PY18*10^3</f>
        <v>39942091.255437195</v>
      </c>
      <c r="K21" s="31">
        <f t="shared" si="4"/>
        <v>39942091.255437195</v>
      </c>
      <c r="L21" s="14">
        <f>[2]EUCAM_output!$PI18</f>
        <v>61.886640393119322</v>
      </c>
      <c r="O21" s="14">
        <f>[2]EUCAM_output!$PJ18</f>
        <v>61.523837782946899</v>
      </c>
      <c r="P21" s="28"/>
      <c r="Q21" s="19"/>
      <c r="R21" s="14">
        <f>[2]EUCAM_output!$PN18</f>
        <v>8.6</v>
      </c>
      <c r="U21" s="14">
        <f>[2]EUCAM_output!$PM18</f>
        <v>6.404846</v>
      </c>
      <c r="V21" s="14">
        <v>6.404846</v>
      </c>
      <c r="W21" s="14">
        <v>1.2554958875221178E-2</v>
      </c>
      <c r="X21" s="14">
        <v>5.6704590085355555E-2</v>
      </c>
      <c r="Y21" s="14">
        <f>[2]EUCAM_output!$HQ18</f>
        <v>-2.0108898006854899E-2</v>
      </c>
      <c r="Z21" s="14">
        <f>[2]EUCAM_output!$PO18</f>
        <v>1755.0755986367401</v>
      </c>
      <c r="AC21" s="14">
        <f>[2]EUCAM_output!$QN18</f>
        <v>1730.231422615376</v>
      </c>
      <c r="AD21" s="13">
        <f>[2]EUCAM_output!$PV18*10^9</f>
        <v>3686929053457.4502</v>
      </c>
      <c r="AE21" s="30" cm="1">
        <f t="array" aca="1" ref="AE21" ca="1">INDEX('[3]Sheet 1'!$B$12:$M$61,MATCH($A21,'[3]Sheet 1'!$A$12:$A$61,0),MATCH(MID(CELL("filename",A20),FIND("]",CELL("filename",A20))+1,255)&amp;AE$1,'[3]Sheet 1'!$B$9:$M$9&amp;'[3]Sheet 1'!$B$8:$M$8,0))*10^6</f>
        <v>1630192000000</v>
      </c>
      <c r="AF21" s="30" cm="1">
        <f t="array" aca="1" ref="AF21" ca="1">INDEX('[3]Sheet 1'!$B$12:$M$61,MATCH($A21,'[3]Sheet 1'!$A$12:$A$61,0),MATCH(MID(CELL("filename",B20),FIND("]",CELL("filename",B20))+1,255)&amp;AF$1,'[3]Sheet 1'!$B$9:$M$9&amp;'[3]Sheet 1'!$B$8:$M$8,0))*10^6</f>
        <v>329772500000</v>
      </c>
      <c r="AG21" s="19"/>
      <c r="AH21" s="19"/>
      <c r="AI21" s="31">
        <f t="shared" ca="1" si="6"/>
        <v>53651279520.632027</v>
      </c>
      <c r="AJ21" s="32">
        <v>17269000000</v>
      </c>
      <c r="AK21" s="31">
        <f t="shared" si="7"/>
        <v>39008064553.200394</v>
      </c>
      <c r="AL21" s="19"/>
      <c r="AM21" s="19">
        <f t="shared" ca="1" si="0"/>
        <v>6.6411901462197248E-2</v>
      </c>
      <c r="AN21" s="19"/>
      <c r="AO21" s="32">
        <v>109209300000</v>
      </c>
      <c r="AP21" s="31">
        <f t="shared" si="1"/>
        <v>246687325508.70508</v>
      </c>
      <c r="AQ21" s="32">
        <v>84653100000</v>
      </c>
      <c r="AR21" s="31">
        <f t="shared" si="2"/>
        <v>152210511474.8573</v>
      </c>
      <c r="AS21" s="19"/>
      <c r="AT21" s="19"/>
      <c r="BB21" s="13">
        <f>[2]EUCAM_output!$PD18*10^9</f>
        <v>1238147098289.9399</v>
      </c>
      <c r="BC21" s="13">
        <f>[2]EUCAM_output!$QI18*10^9</f>
        <v>504709600000</v>
      </c>
      <c r="BD21" s="19">
        <f t="shared" si="5"/>
        <v>-1.7804518204290896</v>
      </c>
      <c r="BN21" s="31">
        <f t="shared" ca="1" si="9"/>
        <v>248502830000.00003</v>
      </c>
      <c r="BO21" s="48" cm="1">
        <f t="array" aca="1" ref="BO21" ca="1">INDEX([1]Sheet1!$C$6:$CY$72,MATCH($A21,[1]Sheet1!$A$6:$A$72,0),MATCH(MID(CELL("filename",A20),FIND("]",CELL("filename",A20))+1,255) &amp; BO$1,[1]Sheet1!$C$1:$CY$1 &amp; [1]Sheet1!$C$3:$CY$3,0))</f>
        <v>-0.71506499999999995</v>
      </c>
      <c r="BP21" s="32" cm="1">
        <f t="array" aca="1" ref="BP21" ca="1">INDEX([1]Sheet1!$C$6:$CY$72,MATCH($A21,[1]Sheet1!$A$6:$A$72,0),MATCH(MID(CELL("filename",B20),FIND("]",CELL("filename",B20))+1,255) &amp; BP$1,[1]Sheet1!$C$1:$CY$1 &amp; [1]Sheet1!$C$3:$CY$3,0))</f>
        <v>257821000000.00003</v>
      </c>
      <c r="BQ21" s="32" cm="1">
        <f t="array" aca="1" ref="BQ21" ca="1">INDEX([1]Sheet1!$C$6:$CY$72,MATCH($A21,[1]Sheet1!$A$6:$A$72,0),MATCH(MID(CELL("filename",C20),FIND("]",CELL("filename",C20))+1,255) &amp; BQ$1,[1]Sheet1!$C$1:$CY$1 &amp; [1]Sheet1!$C$3:$CY$3,0))</f>
        <v>41629900000</v>
      </c>
      <c r="BR21" s="25"/>
      <c r="BS21" s="25"/>
      <c r="BT21" s="25"/>
      <c r="BU21" s="19"/>
      <c r="BV21" s="19"/>
      <c r="BW21" s="32" cm="1">
        <f t="array" aca="1" ref="BW21" ca="1">INDEX([1]Sheet1!$C$6:$CY$72,MATCH($A21,[1]Sheet1!$A$6:$A$72,0),MATCH(MID(CELL("filename",F20),FIND("]",CELL("filename",F20))+1,255) &amp; BW$1,[1]Sheet1!$C$1:$CY$1 &amp; [1]Sheet1!$C$3:$CY$3,0))</f>
        <v>83293400000</v>
      </c>
      <c r="BX21" s="32" cm="1">
        <f t="array" aca="1" ref="BX21" ca="1">INDEX([1]Sheet1!$C$6:$CY$72,MATCH($A21,[1]Sheet1!$A$6:$A$72,0),MATCH(MID(CELL("filename",G20),FIND("]",CELL("filename",G20))+1,255) &amp; BX$1,[1]Sheet1!$C$1:$CY$1 &amp; [1]Sheet1!$C$3:$CY$3,0))</f>
        <v>94432800000</v>
      </c>
      <c r="BY21" s="25"/>
      <c r="BZ21" s="25"/>
      <c r="CA21" s="19"/>
      <c r="CB21" s="19"/>
      <c r="CC21" s="32" cm="1">
        <f t="array" aca="1" ref="CC21" ca="1">INDEX([1]Sheet1!$C$6:$CY$72,MATCH($A21,[1]Sheet1!$A$6:$A$72,0),MATCH(MID(CELL("filename",J20),FIND("]",CELL("filename",J20))+1,255) &amp; CC$1,[1]Sheet1!$C$1:$CY$1 &amp; [1]Sheet1!$C$3:$CY$3,0))</f>
        <v>9318170000</v>
      </c>
      <c r="CD21" s="31">
        <f t="shared" ca="1" si="10"/>
        <v>29146730000.000031</v>
      </c>
      <c r="CE21" s="32" cm="1">
        <f t="array" aca="1" ref="CE21" ca="1">INDEX([1]Sheet1!$C$6:$CY$72,MATCH($A21,[1]Sheet1!$A$6:$A$72,0),MATCH(MID(CELL("filename",L20),FIND("]",CELL("filename",L20))+1,255) &amp; CE$1,[1]Sheet1!$C$1:$CY$1 &amp; [1]Sheet1!$C$3:$CY$3,0))</f>
        <v>271156000000</v>
      </c>
      <c r="CF21" s="31">
        <f t="shared" ca="1" si="11"/>
        <v>261741170000</v>
      </c>
      <c r="CG21" s="32" cm="1">
        <f t="array" aca="1" ref="CG21" ca="1">INDEX([1]Sheet1!$C$6:$CY$72,MATCH($A21,[1]Sheet1!$A$6:$A$72,0),MATCH(MID(CELL("filename",N20),FIND("]",CELL("filename",N20))+1,255) &amp; CG$1,[1]Sheet1!$C$1:$CY$1 &amp; [1]Sheet1!$C$3:$CY$3,0))</f>
        <v>120481400000</v>
      </c>
      <c r="CH21" s="32" cm="1">
        <f t="array" aca="1" ref="CH21" ca="1">INDEX([1]Sheet1!$C$6:$CY$72,MATCH($A21,[1]Sheet1!$A$6:$A$72,0),MATCH(MID(CELL("filename",O20),FIND("]",CELL("filename",O20))+1,255) &amp; CH$1,[1]Sheet1!$C$1:$CY$1 &amp; [1]Sheet1!$C$3:$CY$3,0))</f>
        <v>23751600000</v>
      </c>
      <c r="CI21" s="32" cm="1">
        <f t="array" aca="1" ref="CI21" ca="1">INDEX([1]Sheet1!$C$6:$CY$72,MATCH($A21,[1]Sheet1!$A$6:$A$72,0),MATCH(MID(CELL("filename",CI5),FIND("]",CELL("filename",CI5))+1,255) &amp; CI$1,[1]Sheet1!$C$1:$CY$1 &amp; [1]Sheet1!$C$3:$CY$3,0))</f>
        <v>11576040000</v>
      </c>
      <c r="CJ21" s="32" cm="1">
        <f t="array" aca="1" ref="CJ21" ca="1">INDEX([1]Sheet1!$C$6:$CY$72,MATCH($A21,[1]Sheet1!$A$6:$A$72,0),MATCH(MID(CELL("filename",R20),FIND("]",CELL("filename",R20))+1,255) &amp; CJ$1,[1]Sheet1!$C$1:$CY$1 &amp; [1]Sheet1!$C$3:$CY$3,0))</f>
        <v>88410800000</v>
      </c>
      <c r="CK21" s="32" cm="1">
        <f t="array" aca="1" ref="CK21" ca="1">INDEX([1]Sheet1!$C$6:$CY$72,MATCH($A21,[1]Sheet1!$A$6:$A$72,0),MATCH(MID(CELL("filename",S20),FIND("]",CELL("filename",S20))+1,255) &amp; CK$1,[1]Sheet1!$C$1:$CY$1 &amp; [1]Sheet1!$C$3:$CY$3,0))</f>
        <v>9414830000</v>
      </c>
      <c r="CL21" s="31">
        <f t="shared" ca="1" si="12"/>
        <v>17521330000</v>
      </c>
      <c r="DK21" s="31"/>
      <c r="DL21" s="48"/>
      <c r="DM21" s="25"/>
      <c r="DN21" s="25"/>
      <c r="DQ21" s="48">
        <v>1.1164499999999999</v>
      </c>
      <c r="DR21" s="48" cm="1">
        <f t="array" aca="1" ref="DR21" ca="1">INDEX([1]Sheet1!$C$6:$CY$72,MATCH($A21,[1]Sheet1!$A$6:$A$72,0),MATCH(MID(CELL("filename",AZ20),FIND("]",CELL("filename",AZ20))+1,255) &amp; DR$1,[1]Sheet1!$C$1:$CY$1 &amp; [1]Sheet1!$C$3:$CY$3,0))</f>
        <v>0</v>
      </c>
      <c r="DS21" s="48" cm="1">
        <f t="array" aca="1" ref="DS21" ca="1">INDEX([1]Sheet1!$C$6:$CY$72,MATCH($A21,[1]Sheet1!$A$6:$A$72,0),MATCH(MID(CELL("filename",BA20),FIND("]",CELL("filename",BA20))+1,255) &amp; DS$1,[1]Sheet1!$C$1:$CY$1 &amp; [1]Sheet1!$C$3:$CY$3,0))</f>
        <v>0</v>
      </c>
      <c r="DT21" s="25"/>
      <c r="DU21" s="48">
        <f ca="1">Austria!DU21</f>
        <v>11.37</v>
      </c>
      <c r="DV21" s="17">
        <v>0.5</v>
      </c>
      <c r="DW21" s="14" t="e">
        <f>Euro_Area_Data!V18*10^9</f>
        <v>#N/A</v>
      </c>
      <c r="DX21" s="17">
        <v>1</v>
      </c>
      <c r="DY21" s="17">
        <v>0.5</v>
      </c>
      <c r="DZ21" s="48" cm="1">
        <f t="array" aca="1" ref="DZ21" ca="1">INDEX([1]Sheet1!$C$6:$CY$72,MATCH($A21,[1]Sheet1!$A$6:$A$72,0),MATCH(MID(CELL("filename",BH20),FIND("]",CELL("filename",BH20))+1,255) &amp; DZ$1,[1]Sheet1!$C$1:$CY$1 &amp; [1]Sheet1!$C$3:$CY$3,0))</f>
        <v>15.85</v>
      </c>
      <c r="EA21" s="17">
        <v>2</v>
      </c>
      <c r="EB21" s="14" t="e">
        <f>(SUMPRODUCT(Euro_Area_Data!B18:U18,Euro_Area_Data!Y18:AR18)-Euro_Area_Data!J18*Euro_Area_Data!AG18)/(SUM(Euro_Area_Data!B18:U18)-Euro_Area_Data!J18)</f>
        <v>#N/A</v>
      </c>
      <c r="EC21" s="14"/>
      <c r="ED21" s="14" t="e">
        <f>(SUMPRODUCT(Euro_Area_Data!B18:U18,Euro_Area_Data!AV18:BO18)-Euro_Area_Data!J18*Euro_Area_Data!BD18)/(SUM(Euro_Area_Data!B18:U18)-Euro_Area_Data!J18)</f>
        <v>#N/A</v>
      </c>
      <c r="EE21" s="17">
        <v>-5</v>
      </c>
      <c r="EH21" s="43">
        <v>0.75</v>
      </c>
      <c r="EI21" s="43">
        <v>0.05</v>
      </c>
      <c r="EJ21" s="43">
        <v>75</v>
      </c>
      <c r="EK21" s="14">
        <f t="shared" si="8"/>
        <v>8.3251321037520842</v>
      </c>
      <c r="EN21" s="14">
        <f>[2]EUCAM_output!$QG18</f>
        <v>0.44270332808868301</v>
      </c>
    </row>
    <row r="22" spans="1:144" x14ac:dyDescent="0.3">
      <c r="A22" s="10">
        <v>1982</v>
      </c>
      <c r="B22" s="13">
        <f>[2]EUCAM_output!$PG19*10^9</f>
        <v>1283582293315.6919</v>
      </c>
      <c r="H22" s="14" t="e">
        <f>[2]EUCAM_output!$QM19</f>
        <v>#N/A</v>
      </c>
      <c r="I22" s="13">
        <f>[2]EUCAM_output!$PY19*10^3</f>
        <v>40228242.620178699</v>
      </c>
      <c r="K22" s="31">
        <f t="shared" si="4"/>
        <v>40228242.620178699</v>
      </c>
      <c r="L22" s="14">
        <f>[2]EUCAM_output!$PI19</f>
        <v>62.16185666537875</v>
      </c>
      <c r="O22" s="14">
        <f>[2]EUCAM_output!$PJ19</f>
        <v>61.411276279977542</v>
      </c>
      <c r="P22" s="28"/>
      <c r="Q22" s="19"/>
      <c r="R22" s="14">
        <f>[2]EUCAM_output!$PN19</f>
        <v>9.4</v>
      </c>
      <c r="U22" s="14">
        <f>[2]EUCAM_output!$PM19</f>
        <v>6.6050890000000004</v>
      </c>
      <c r="V22" s="14">
        <v>6.6050890000000004</v>
      </c>
      <c r="W22" s="14">
        <v>2.1576489925344333E-2</v>
      </c>
      <c r="X22" s="14">
        <v>5.3562544047521143E-2</v>
      </c>
      <c r="Y22" s="14">
        <f>[2]EUCAM_output!$HQ19</f>
        <v>-6.9900756357523979E-3</v>
      </c>
      <c r="Z22" s="14">
        <f>[2]EUCAM_output!$PO19</f>
        <v>1683.1353725282399</v>
      </c>
      <c r="AC22" s="14">
        <f>[2]EUCAM_output!$QN19</f>
        <v>1702.806864366243</v>
      </c>
      <c r="AD22" s="13">
        <f>[2]EUCAM_output!$PV19*10^9</f>
        <v>3781315839805.8799</v>
      </c>
      <c r="AE22" s="30" cm="1">
        <f t="array" aca="1" ref="AE22" ca="1">INDEX('[3]Sheet 1'!$B$12:$M$61,MATCH($A22,'[3]Sheet 1'!$A$12:$A$61,0),MATCH(MID(CELL("filename",A21),FIND("]",CELL("filename",A21))+1,255)&amp;AE$1,'[3]Sheet 1'!$B$9:$M$9&amp;'[3]Sheet 1'!$B$8:$M$8,0))*10^6</f>
        <v>1736607200000</v>
      </c>
      <c r="AF22" s="30" cm="1">
        <f t="array" aca="1" ref="AF22" ca="1">INDEX('[3]Sheet 1'!$B$12:$M$61,MATCH($A22,'[3]Sheet 1'!$A$12:$A$61,0),MATCH(MID(CELL("filename",B21),FIND("]",CELL("filename",B21))+1,255)&amp;AF$1,'[3]Sheet 1'!$B$9:$M$9&amp;'[3]Sheet 1'!$B$8:$M$8,0))*10^6</f>
        <v>355781000000</v>
      </c>
      <c r="AG22" s="19"/>
      <c r="AH22" s="19"/>
      <c r="AI22" s="31">
        <f t="shared" ca="1" si="6"/>
        <v>56840480100.610107</v>
      </c>
      <c r="AJ22" s="32">
        <v>19273300000</v>
      </c>
      <c r="AK22" s="31">
        <f t="shared" si="7"/>
        <v>41376764318.393761</v>
      </c>
      <c r="AL22" s="19"/>
      <c r="AM22" s="19">
        <f t="shared" ca="1" si="0"/>
        <v>6.6411901462197248E-2</v>
      </c>
      <c r="AN22" s="19"/>
      <c r="AO22" s="32">
        <v>113063700000</v>
      </c>
      <c r="AP22" s="31">
        <f t="shared" si="1"/>
        <v>242730101636.23132</v>
      </c>
      <c r="AQ22" s="32">
        <v>92205500000</v>
      </c>
      <c r="AR22" s="31">
        <f t="shared" si="2"/>
        <v>156574040284.84784</v>
      </c>
      <c r="AS22" s="19"/>
      <c r="AT22" s="19"/>
      <c r="BB22" s="13">
        <f>[2]EUCAM_output!$PD19*10^9</f>
        <v>1268389001777.27</v>
      </c>
      <c r="BC22" s="13">
        <f>[2]EUCAM_output!$QI19*10^9</f>
        <v>579250800000</v>
      </c>
      <c r="BD22" s="19">
        <f t="shared" si="5"/>
        <v>-1.1836632226497337</v>
      </c>
      <c r="BN22" s="31">
        <f t="shared" ca="1" si="9"/>
        <v>273036950000</v>
      </c>
      <c r="BO22" s="48" cm="1">
        <f t="array" aca="1" ref="BO22" ca="1">INDEX([1]Sheet1!$C$6:$CY$72,MATCH($A22,[1]Sheet1!$A$6:$A$72,0),MATCH(MID(CELL("filename",A21),FIND("]",CELL("filename",A21))+1,255) &amp; BO$1,[1]Sheet1!$C$1:$CY$1 &amp; [1]Sheet1!$C$3:$CY$3,0))</f>
        <v>-1.099869</v>
      </c>
      <c r="BP22" s="32" cm="1">
        <f t="array" aca="1" ref="BP22" ca="1">INDEX([1]Sheet1!$C$6:$CY$72,MATCH($A22,[1]Sheet1!$A$6:$A$72,0),MATCH(MID(CELL("filename",B21),FIND("]",CELL("filename",B21))+1,255) &amp; BP$1,[1]Sheet1!$C$1:$CY$1 &amp; [1]Sheet1!$C$3:$CY$3,0))</f>
        <v>283308000000</v>
      </c>
      <c r="BQ22" s="32" cm="1">
        <f t="array" aca="1" ref="BQ22" ca="1">INDEX([1]Sheet1!$C$6:$CY$72,MATCH($A22,[1]Sheet1!$A$6:$A$72,0),MATCH(MID(CELL("filename",C21),FIND("]",CELL("filename",C21))+1,255) &amp; BQ$1,[1]Sheet1!$C$1:$CY$1 &amp; [1]Sheet1!$C$3:$CY$3,0))</f>
        <v>45882100000</v>
      </c>
      <c r="BR22" s="25"/>
      <c r="BS22" s="25"/>
      <c r="BT22" s="25"/>
      <c r="BU22" s="19"/>
      <c r="BV22" s="19"/>
      <c r="BW22" s="32" cm="1">
        <f t="array" aca="1" ref="BW22" ca="1">INDEX([1]Sheet1!$C$6:$CY$72,MATCH($A22,[1]Sheet1!$A$6:$A$72,0),MATCH(MID(CELL("filename",F21),FIND("]",CELL("filename",F21))+1,255) &amp; BW$1,[1]Sheet1!$C$1:$CY$1 &amp; [1]Sheet1!$C$3:$CY$3,0))</f>
        <v>91442900000</v>
      </c>
      <c r="BX22" s="32" cm="1">
        <f t="array" aca="1" ref="BX22" ca="1">INDEX([1]Sheet1!$C$6:$CY$72,MATCH($A22,[1]Sheet1!$A$6:$A$72,0),MATCH(MID(CELL("filename",G21),FIND("]",CELL("filename",G21))+1,255) &amp; BX$1,[1]Sheet1!$C$1:$CY$1 &amp; [1]Sheet1!$C$3:$CY$3,0))</f>
        <v>104905500000</v>
      </c>
      <c r="BY22" s="25"/>
      <c r="BZ22" s="25"/>
      <c r="CA22" s="19"/>
      <c r="CB22" s="19"/>
      <c r="CC22" s="32" cm="1">
        <f t="array" aca="1" ref="CC22" ca="1">INDEX([1]Sheet1!$C$6:$CY$72,MATCH($A22,[1]Sheet1!$A$6:$A$72,0),MATCH(MID(CELL("filename",J21),FIND("]",CELL("filename",J21))+1,255) &amp; CC$1,[1]Sheet1!$C$1:$CY$1 &amp; [1]Sheet1!$C$3:$CY$3,0))</f>
        <v>10271050000</v>
      </c>
      <c r="CD22" s="31">
        <f t="shared" ca="1" si="10"/>
        <v>30806450000</v>
      </c>
      <c r="CE22" s="32" cm="1">
        <f t="array" aca="1" ref="CE22" ca="1">INDEX([1]Sheet1!$C$6:$CY$72,MATCH($A22,[1]Sheet1!$A$6:$A$72,0),MATCH(MID(CELL("filename",L21),FIND("]",CELL("filename",L21))+1,255) &amp; CE$1,[1]Sheet1!$C$1:$CY$1 &amp; [1]Sheet1!$C$3:$CY$3,0))</f>
        <v>300263000000</v>
      </c>
      <c r="CF22" s="31">
        <f t="shared" ca="1" si="11"/>
        <v>289805300000</v>
      </c>
      <c r="CG22" s="32" cm="1">
        <f t="array" aca="1" ref="CG22" ca="1">INDEX([1]Sheet1!$C$6:$CY$72,MATCH($A22,[1]Sheet1!$A$6:$A$72,0),MATCH(MID(CELL("filename",N21),FIND("]",CELL("filename",N21))+1,255) &amp; CG$1,[1]Sheet1!$C$1:$CY$1 &amp; [1]Sheet1!$C$3:$CY$3,0))</f>
        <v>132695400000</v>
      </c>
      <c r="CH22" s="32" cm="1">
        <f t="array" aca="1" ref="CH22" ca="1">INDEX([1]Sheet1!$C$6:$CY$72,MATCH($A22,[1]Sheet1!$A$6:$A$72,0),MATCH(MID(CELL("filename",O21),FIND("]",CELL("filename",O21))+1,255) &amp; CH$1,[1]Sheet1!$C$1:$CY$1 &amp; [1]Sheet1!$C$3:$CY$3,0))</f>
        <v>26476300000</v>
      </c>
      <c r="CI22" s="32" cm="1">
        <f t="array" aca="1" ref="CI22" ca="1">INDEX([1]Sheet1!$C$6:$CY$72,MATCH($A22,[1]Sheet1!$A$6:$A$72,0),MATCH(MID(CELL("filename",CI6),FIND("]",CELL("filename",CI6))+1,255) &amp; CI$1,[1]Sheet1!$C$1:$CY$1 &amp; [1]Sheet1!$C$3:$CY$3,0))</f>
        <v>12728150000</v>
      </c>
      <c r="CJ22" s="32" cm="1">
        <f t="array" aca="1" ref="CJ22" ca="1">INDEX([1]Sheet1!$C$6:$CY$72,MATCH($A22,[1]Sheet1!$A$6:$A$72,0),MATCH(MID(CELL("filename",R21),FIND("]",CELL("filename",R21))+1,255) &amp; CJ$1,[1]Sheet1!$C$1:$CY$1 &amp; [1]Sheet1!$C$3:$CY$3,0))</f>
        <v>99003900000</v>
      </c>
      <c r="CK22" s="32" cm="1">
        <f t="array" aca="1" ref="CK22" ca="1">INDEX([1]Sheet1!$C$6:$CY$72,MATCH($A22,[1]Sheet1!$A$6:$A$72,0),MATCH(MID(CELL("filename",S21),FIND("]",CELL("filename",S21))+1,255) &amp; CK$1,[1]Sheet1!$C$1:$CY$1 &amp; [1]Sheet1!$C$3:$CY$3,0))</f>
        <v>10457700000</v>
      </c>
      <c r="CL22" s="31">
        <f t="shared" ca="1" si="12"/>
        <v>18901550000</v>
      </c>
      <c r="DK22" s="31"/>
      <c r="DL22" s="48"/>
      <c r="DM22" s="25"/>
      <c r="DN22" s="25"/>
      <c r="DQ22" s="48">
        <v>0.979715</v>
      </c>
      <c r="DR22" s="48" cm="1">
        <f t="array" aca="1" ref="DR22" ca="1">INDEX([1]Sheet1!$C$6:$CY$72,MATCH($A22,[1]Sheet1!$A$6:$A$72,0),MATCH(MID(CELL("filename",AZ21),FIND("]",CELL("filename",AZ21))+1,255) &amp; DR$1,[1]Sheet1!$C$1:$CY$1 &amp; [1]Sheet1!$C$3:$CY$3,0))</f>
        <v>0</v>
      </c>
      <c r="DS22" s="48" cm="1">
        <f t="array" aca="1" ref="DS22" ca="1">INDEX([1]Sheet1!$C$6:$CY$72,MATCH($A22,[1]Sheet1!$A$6:$A$72,0),MATCH(MID(CELL("filename",BA21),FIND("]",CELL("filename",BA21))+1,255) &amp; DS$1,[1]Sheet1!$C$1:$CY$1 &amp; [1]Sheet1!$C$3:$CY$3,0))</f>
        <v>0</v>
      </c>
      <c r="DT22" s="25"/>
      <c r="DU22" s="48">
        <f ca="1">Austria!DU22</f>
        <v>8.77</v>
      </c>
      <c r="DV22" s="17">
        <v>0.5</v>
      </c>
      <c r="DW22" s="14" t="e">
        <f>Euro_Area_Data!V19*10^9</f>
        <v>#N/A</v>
      </c>
      <c r="DX22" s="17">
        <v>1</v>
      </c>
      <c r="DY22" s="17">
        <v>0.5</v>
      </c>
      <c r="DZ22" s="48" cm="1">
        <f t="array" aca="1" ref="DZ22" ca="1">INDEX([1]Sheet1!$C$6:$CY$72,MATCH($A22,[1]Sheet1!$A$6:$A$72,0),MATCH(MID(CELL("filename",BH21),FIND("]",CELL("filename",BH21))+1,255) &amp; DZ$1,[1]Sheet1!$C$1:$CY$1 &amp; [1]Sheet1!$C$3:$CY$3,0))</f>
        <v>15.65</v>
      </c>
      <c r="EA22" s="17">
        <v>2</v>
      </c>
      <c r="EB22" s="14" t="e">
        <f>(SUMPRODUCT(Euro_Area_Data!B19:U19,Euro_Area_Data!Y19:AR19)-Euro_Area_Data!J19*Euro_Area_Data!AG19)/(SUM(Euro_Area_Data!B19:U19)-Euro_Area_Data!J19)</f>
        <v>#N/A</v>
      </c>
      <c r="EC22" s="14"/>
      <c r="ED22" s="14" t="e">
        <f>(SUMPRODUCT(Euro_Area_Data!B19:U19,Euro_Area_Data!AV19:BO19)-Euro_Area_Data!J19*Euro_Area_Data!BD19)/(SUM(Euro_Area_Data!B19:U19)-Euro_Area_Data!J19)</f>
        <v>#N/A</v>
      </c>
      <c r="EE22" s="17">
        <v>-5</v>
      </c>
      <c r="EH22" s="43">
        <v>0.75</v>
      </c>
      <c r="EI22" s="43">
        <v>0.05</v>
      </c>
      <c r="EJ22" s="43">
        <v>75</v>
      </c>
      <c r="EK22" s="14">
        <f t="shared" si="8"/>
        <v>5.2172069448084679</v>
      </c>
      <c r="EN22" s="14">
        <f>[2]EUCAM_output!$QG19</f>
        <v>0.465800076866624</v>
      </c>
    </row>
    <row r="23" spans="1:144" x14ac:dyDescent="0.3">
      <c r="A23" s="10">
        <v>1983</v>
      </c>
      <c r="B23" s="13">
        <f>[2]EUCAM_output!$PG20*10^9</f>
        <v>1303478042820.6899</v>
      </c>
      <c r="H23" s="14" t="e">
        <f>[2]EUCAM_output!$QM20</f>
        <v>#N/A</v>
      </c>
      <c r="I23" s="13">
        <f>[2]EUCAM_output!$PY20*10^3</f>
        <v>40492271.746638</v>
      </c>
      <c r="K23" s="31">
        <f t="shared" si="4"/>
        <v>40492271.746638</v>
      </c>
      <c r="L23" s="14">
        <f>[2]EUCAM_output!$PI20</f>
        <v>61.301496187636317</v>
      </c>
      <c r="O23" s="14">
        <f>[2]EUCAM_output!$PJ20</f>
        <v>61.148208754432673</v>
      </c>
      <c r="P23" s="28"/>
      <c r="Q23" s="19"/>
      <c r="R23" s="14">
        <f>[2]EUCAM_output!$PN20</f>
        <v>8.8000000000000007</v>
      </c>
      <c r="U23" s="14">
        <f>[2]EUCAM_output!$PM20</f>
        <v>6.7884720000000014</v>
      </c>
      <c r="V23" s="14">
        <v>6.7884720000000014</v>
      </c>
      <c r="W23" s="14">
        <v>1.3425737431133733E-2</v>
      </c>
      <c r="X23" s="14">
        <v>5.2173603368373289E-2</v>
      </c>
      <c r="Y23" s="14">
        <f>[2]EUCAM_output!$HQ20</f>
        <v>-7.6788803586525E-3</v>
      </c>
      <c r="Z23" s="14">
        <f>[2]EUCAM_output!$PO20</f>
        <v>1664.8667726830899</v>
      </c>
      <c r="AC23" s="14">
        <f>[2]EUCAM_output!$QN20</f>
        <v>1677.7731284751469</v>
      </c>
      <c r="AD23" s="13">
        <f>[2]EUCAM_output!$PV20*10^9</f>
        <v>3862152145977.0801</v>
      </c>
      <c r="AE23" s="30" cm="1">
        <f t="array" aca="1" ref="AE23" ca="1">INDEX('[3]Sheet 1'!$B$12:$M$61,MATCH($A23,'[3]Sheet 1'!$A$12:$A$61,0),MATCH(MID(CELL("filename",A22),FIND("]",CELL("filename",A22))+1,255)&amp;AE$1,'[3]Sheet 1'!$B$9:$M$9&amp;'[3]Sheet 1'!$B$8:$M$8,0))*10^6</f>
        <v>1808143800000</v>
      </c>
      <c r="AF23" s="30" cm="1">
        <f t="array" aca="1" ref="AF23" ca="1">INDEX('[3]Sheet 1'!$B$12:$M$61,MATCH($A23,'[3]Sheet 1'!$A$12:$A$61,0),MATCH(MID(CELL("filename",B22),FIND("]",CELL("filename",B22))+1,255)&amp;AF$1,'[3]Sheet 1'!$B$9:$M$9&amp;'[3]Sheet 1'!$B$8:$M$8,0))*10^6</f>
        <v>370671100000</v>
      </c>
      <c r="AG23" s="19"/>
      <c r="AH23" s="19"/>
      <c r="AI23" s="31">
        <f t="shared" ca="1" si="6"/>
        <v>54662416398.123665</v>
      </c>
      <c r="AJ23" s="32">
        <v>20460200000</v>
      </c>
      <c r="AK23" s="31">
        <f t="shared" si="7"/>
        <v>42188958331.342461</v>
      </c>
      <c r="AL23" s="19"/>
      <c r="AM23" s="19">
        <f t="shared" ca="1" si="0"/>
        <v>6.6411901462197248E-2</v>
      </c>
      <c r="AN23" s="19"/>
      <c r="AO23" s="32">
        <v>111882200000</v>
      </c>
      <c r="AP23" s="31">
        <f t="shared" si="1"/>
        <v>230701238199.96497</v>
      </c>
      <c r="AQ23" s="32">
        <v>96781400000</v>
      </c>
      <c r="AR23" s="31">
        <f t="shared" si="2"/>
        <v>157374411129.80588</v>
      </c>
      <c r="AS23" s="19"/>
      <c r="AT23" s="19"/>
      <c r="BB23" s="13">
        <f>[2]EUCAM_output!$PD20*10^9</f>
        <v>1284396805720.79</v>
      </c>
      <c r="BC23" s="13">
        <f>[2]EUCAM_output!$QI20*10^9</f>
        <v>642944699999.99902</v>
      </c>
      <c r="BD23" s="19">
        <f t="shared" si="5"/>
        <v>-1.4638710030441817</v>
      </c>
      <c r="BN23" s="31">
        <f t="shared" ca="1" si="9"/>
        <v>293222210000</v>
      </c>
      <c r="BO23" s="48" cm="1">
        <f t="array" aca="1" ref="BO23" ca="1">INDEX([1]Sheet1!$C$6:$CY$72,MATCH($A23,[1]Sheet1!$A$6:$A$72,0),MATCH(MID(CELL("filename",A22),FIND("]",CELL("filename",A22))+1,255) &amp; BO$1,[1]Sheet1!$C$1:$CY$1 &amp; [1]Sheet1!$C$3:$CY$3,0))</f>
        <v>-0.337976</v>
      </c>
      <c r="BP23" s="32" cm="1">
        <f t="array" aca="1" ref="BP23" ca="1">INDEX([1]Sheet1!$C$6:$CY$72,MATCH($A23,[1]Sheet1!$A$6:$A$72,0),MATCH(MID(CELL("filename",B22),FIND("]",CELL("filename",B22))+1,255) &amp; BP$1,[1]Sheet1!$C$1:$CY$1 &amp; [1]Sheet1!$C$3:$CY$3,0))</f>
        <v>303788000000</v>
      </c>
      <c r="BQ23" s="32" cm="1">
        <f t="array" aca="1" ref="BQ23" ca="1">INDEX([1]Sheet1!$C$6:$CY$72,MATCH($A23,[1]Sheet1!$A$6:$A$72,0),MATCH(MID(CELL("filename",C22),FIND("]",CELL("filename",C22))+1,255) &amp; BQ$1,[1]Sheet1!$C$1:$CY$1 &amp; [1]Sheet1!$C$3:$CY$3,0))</f>
        <v>48881100000</v>
      </c>
      <c r="BR23" s="25"/>
      <c r="BS23" s="25"/>
      <c r="BT23" s="25"/>
      <c r="BU23" s="19"/>
      <c r="BV23" s="19"/>
      <c r="BW23" s="32" cm="1">
        <f t="array" aca="1" ref="BW23" ca="1">INDEX([1]Sheet1!$C$6:$CY$72,MATCH($A23,[1]Sheet1!$A$6:$A$72,0),MATCH(MID(CELL("filename",F22),FIND("]",CELL("filename",F22))+1,255) &amp; BW$1,[1]Sheet1!$C$1:$CY$1 &amp; [1]Sheet1!$C$3:$CY$3,0))</f>
        <v>96264400000</v>
      </c>
      <c r="BX23" s="32" cm="1">
        <f t="array" aca="1" ref="BX23" ca="1">INDEX([1]Sheet1!$C$6:$CY$72,MATCH($A23,[1]Sheet1!$A$6:$A$72,0),MATCH(MID(CELL("filename",G22),FIND("]",CELL("filename",G22))+1,255) &amp; BX$1,[1]Sheet1!$C$1:$CY$1 &amp; [1]Sheet1!$C$3:$CY$3,0))</f>
        <v>113093500000</v>
      </c>
      <c r="BY23" s="25"/>
      <c r="BZ23" s="25"/>
      <c r="CA23" s="19"/>
      <c r="CB23" s="19"/>
      <c r="CC23" s="32" cm="1">
        <f t="array" aca="1" ref="CC23" ca="1">INDEX([1]Sheet1!$C$6:$CY$72,MATCH($A23,[1]Sheet1!$A$6:$A$72,0),MATCH(MID(CELL("filename",J22),FIND("]",CELL("filename",J22))+1,255) &amp; CC$1,[1]Sheet1!$C$1:$CY$1 &amp; [1]Sheet1!$C$3:$CY$3,0))</f>
        <v>10565790000</v>
      </c>
      <c r="CD23" s="31">
        <f t="shared" ca="1" si="10"/>
        <v>34983210000</v>
      </c>
      <c r="CE23" s="32" cm="1">
        <f t="array" aca="1" ref="CE23" ca="1">INDEX([1]Sheet1!$C$6:$CY$72,MATCH($A23,[1]Sheet1!$A$6:$A$72,0),MATCH(MID(CELL("filename",L22),FIND("]",CELL("filename",L22))+1,255) &amp; CE$1,[1]Sheet1!$C$1:$CY$1 &amp; [1]Sheet1!$C$3:$CY$3,0))</f>
        <v>319801000000</v>
      </c>
      <c r="CF23" s="31">
        <f t="shared" ca="1" si="11"/>
        <v>305893790000</v>
      </c>
      <c r="CG23" s="32" cm="1">
        <f t="array" aca="1" ref="CG23" ca="1">INDEX([1]Sheet1!$C$6:$CY$72,MATCH($A23,[1]Sheet1!$A$6:$A$72,0),MATCH(MID(CELL("filename",N22),FIND("]",CELL("filename",N22))+1,255) &amp; CG$1,[1]Sheet1!$C$1:$CY$1 &amp; [1]Sheet1!$C$3:$CY$3,0))</f>
        <v>140886600000</v>
      </c>
      <c r="CH23" s="32" cm="1">
        <f t="array" aca="1" ref="CH23" ca="1">INDEX([1]Sheet1!$C$6:$CY$72,MATCH($A23,[1]Sheet1!$A$6:$A$72,0),MATCH(MID(CELL("filename",O22),FIND("]",CELL("filename",O22))+1,255) &amp; CH$1,[1]Sheet1!$C$1:$CY$1 &amp; [1]Sheet1!$C$3:$CY$3,0))</f>
        <v>26509400000</v>
      </c>
      <c r="CI23" s="32" cm="1">
        <f t="array" aca="1" ref="CI23" ca="1">INDEX([1]Sheet1!$C$6:$CY$72,MATCH($A23,[1]Sheet1!$A$6:$A$72,0),MATCH(MID(CELL("filename",CI7),FIND("]",CELL("filename",CI7))+1,255) &amp; CI$1,[1]Sheet1!$C$1:$CY$1 &amp; [1]Sheet1!$C$3:$CY$3,0))</f>
        <v>13497400000</v>
      </c>
      <c r="CJ23" s="32" cm="1">
        <f t="array" aca="1" ref="CJ23" ca="1">INDEX([1]Sheet1!$C$6:$CY$72,MATCH($A23,[1]Sheet1!$A$6:$A$72,0),MATCH(MID(CELL("filename",R22),FIND("]",CELL("filename",R22))+1,255) &amp; CJ$1,[1]Sheet1!$C$1:$CY$1 &amp; [1]Sheet1!$C$3:$CY$3,0))</f>
        <v>105269500000</v>
      </c>
      <c r="CK23" s="32" cm="1">
        <f t="array" aca="1" ref="CK23" ca="1">INDEX([1]Sheet1!$C$6:$CY$72,MATCH($A23,[1]Sheet1!$A$6:$A$72,0),MATCH(MID(CELL("filename",S22),FIND("]",CELL("filename",S22))+1,255) &amp; CK$1,[1]Sheet1!$C$1:$CY$1 &amp; [1]Sheet1!$C$3:$CY$3,0))</f>
        <v>13907210000</v>
      </c>
      <c r="CL23" s="31">
        <f t="shared" ca="1" si="12"/>
        <v>19730890000</v>
      </c>
      <c r="DK23" s="31"/>
      <c r="DL23" s="48"/>
      <c r="DM23" s="25"/>
      <c r="DN23" s="25"/>
      <c r="DQ23" s="48">
        <v>0.89022000000000001</v>
      </c>
      <c r="DR23" s="48" cm="1">
        <f t="array" aca="1" ref="DR23" ca="1">INDEX([1]Sheet1!$C$6:$CY$72,MATCH($A23,[1]Sheet1!$A$6:$A$72,0),MATCH(MID(CELL("filename",AZ22),FIND("]",CELL("filename",AZ22))+1,255) &amp; DR$1,[1]Sheet1!$C$1:$CY$1 &amp; [1]Sheet1!$C$3:$CY$3,0))</f>
        <v>0</v>
      </c>
      <c r="DS23" s="48" cm="1">
        <f t="array" aca="1" ref="DS23" ca="1">INDEX([1]Sheet1!$C$6:$CY$72,MATCH($A23,[1]Sheet1!$A$6:$A$72,0),MATCH(MID(CELL("filename",BA22),FIND("]",CELL("filename",BA22))+1,255) &amp; DS$1,[1]Sheet1!$C$1:$CY$1 &amp; [1]Sheet1!$C$3:$CY$3,0))</f>
        <v>0</v>
      </c>
      <c r="DT23" s="25"/>
      <c r="DU23" s="48">
        <f ca="1">Austria!DU23</f>
        <v>5.38</v>
      </c>
      <c r="DV23" s="17">
        <v>0.5</v>
      </c>
      <c r="DW23" s="14" t="e">
        <f>Euro_Area_Data!V20*10^9</f>
        <v>#N/A</v>
      </c>
      <c r="DX23" s="17">
        <v>1</v>
      </c>
      <c r="DY23" s="17">
        <v>0.5</v>
      </c>
      <c r="DZ23" s="48" cm="1">
        <f t="array" aca="1" ref="DZ23" ca="1">INDEX([1]Sheet1!$C$6:$CY$72,MATCH($A23,[1]Sheet1!$A$6:$A$72,0),MATCH(MID(CELL("filename",BH22),FIND("]",CELL("filename",BH22))+1,255) &amp; DZ$1,[1]Sheet1!$C$1:$CY$1 &amp; [1]Sheet1!$C$3:$CY$3,0))</f>
        <v>13.59</v>
      </c>
      <c r="EA23" s="17">
        <v>2</v>
      </c>
      <c r="EB23" s="14" t="e">
        <f>(SUMPRODUCT(Euro_Area_Data!B20:U20,Euro_Area_Data!Y20:AR20)-Euro_Area_Data!J20*Euro_Area_Data!AG20)/(SUM(Euro_Area_Data!B20:U20)-Euro_Area_Data!J20)</f>
        <v>#N/A</v>
      </c>
      <c r="EC23" s="14"/>
      <c r="ED23" s="14" t="e">
        <f>(SUMPRODUCT(Euro_Area_Data!B20:U20,Euro_Area_Data!AV20:BO20)-Euro_Area_Data!J20*Euro_Area_Data!BD20)/(SUM(Euro_Area_Data!B20:U20)-Euro_Area_Data!J20)</f>
        <v>#N/A</v>
      </c>
      <c r="EE23" s="17">
        <v>-5</v>
      </c>
      <c r="EH23" s="43">
        <v>0.75</v>
      </c>
      <c r="EI23" s="43">
        <v>0.05</v>
      </c>
      <c r="EJ23" s="43">
        <v>75</v>
      </c>
      <c r="EK23" s="14">
        <f t="shared" si="8"/>
        <v>4.1145715465332255</v>
      </c>
      <c r="EN23" s="14">
        <f>[2]EUCAM_output!$QG20</f>
        <v>0.48496575429310801</v>
      </c>
    </row>
    <row r="24" spans="1:144" x14ac:dyDescent="0.3">
      <c r="A24" s="10">
        <v>1984</v>
      </c>
      <c r="B24" s="13">
        <f>[2]EUCAM_output!$PG21*10^9</f>
        <v>1323801590577.531</v>
      </c>
      <c r="H24" s="14" t="e">
        <f>[2]EUCAM_output!$QM21</f>
        <v>#N/A</v>
      </c>
      <c r="I24" s="13">
        <f>[2]EUCAM_output!$PY21*10^3</f>
        <v>40754024.676044002</v>
      </c>
      <c r="K24" s="31">
        <f t="shared" si="4"/>
        <v>40754024.676044002</v>
      </c>
      <c r="L24" s="14">
        <f>[2]EUCAM_output!$PI21</f>
        <v>60.347135426207011</v>
      </c>
      <c r="O24" s="14">
        <f>[2]EUCAM_output!$PJ21</f>
        <v>60.818248163140161</v>
      </c>
      <c r="P24" s="28"/>
      <c r="Q24" s="19"/>
      <c r="R24" s="14">
        <f>[2]EUCAM_output!$PN21</f>
        <v>8.4</v>
      </c>
      <c r="U24" s="14">
        <f>[2]EUCAM_output!$PM21</f>
        <v>6.9636649999999998</v>
      </c>
      <c r="V24" s="14">
        <v>6.9636649999999998</v>
      </c>
      <c r="W24" s="14">
        <v>2.1056114437937756E-2</v>
      </c>
      <c r="X24" s="14">
        <v>5.9597864177217463E-2</v>
      </c>
      <c r="Y24" s="14">
        <f>[2]EUCAM_output!$HQ21</f>
        <v>-2.1296113322892031E-3</v>
      </c>
      <c r="Z24" s="14">
        <f>[2]EUCAM_output!$PO21</f>
        <v>1656.7658025568101</v>
      </c>
      <c r="AC24" s="14">
        <f>[2]EUCAM_output!$QN21</f>
        <v>1657.1693657566941</v>
      </c>
      <c r="AD24" s="13">
        <f>[2]EUCAM_output!$PV21*10^9</f>
        <v>3936750344435.79</v>
      </c>
      <c r="AE24" s="30" cm="1">
        <f t="array" aca="1" ref="AE24" ca="1">INDEX('[3]Sheet 1'!$B$12:$M$61,MATCH($A24,'[3]Sheet 1'!$A$12:$A$61,0),MATCH(MID(CELL("filename",A23),FIND("]",CELL("filename",A23))+1,255)&amp;AE$1,'[3]Sheet 1'!$B$9:$M$9&amp;'[3]Sheet 1'!$B$8:$M$8,0))*10^6</f>
        <v>1915157200000</v>
      </c>
      <c r="AF24" s="30" cm="1">
        <f t="array" aca="1" ref="AF24" ca="1">INDEX('[3]Sheet 1'!$B$12:$M$61,MATCH($A24,'[3]Sheet 1'!$A$12:$A$61,0),MATCH(MID(CELL("filename",B23),FIND("]",CELL("filename",B23))+1,255)&amp;AF$1,'[3]Sheet 1'!$B$9:$M$9&amp;'[3]Sheet 1'!$B$8:$M$8,0))*10^6</f>
        <v>392652600000</v>
      </c>
      <c r="AG24" s="19"/>
      <c r="AH24" s="19"/>
      <c r="AI24" s="31">
        <f t="shared" ca="1" si="6"/>
        <v>55036538977.807335</v>
      </c>
      <c r="AJ24" s="32">
        <v>22276100000</v>
      </c>
      <c r="AK24" s="31">
        <f t="shared" si="7"/>
        <v>43538149021.404518</v>
      </c>
      <c r="AL24" s="19"/>
      <c r="AM24" s="19">
        <f t="shared" ca="1" si="0"/>
        <v>6.6411901462197248E-2</v>
      </c>
      <c r="AN24" s="19"/>
      <c r="AO24" s="32">
        <v>115250000000</v>
      </c>
      <c r="AP24" s="31">
        <f t="shared" si="1"/>
        <v>225253598013.87454</v>
      </c>
      <c r="AQ24" s="32">
        <v>103155900000</v>
      </c>
      <c r="AR24" s="31">
        <f t="shared" si="2"/>
        <v>158077795719.24139</v>
      </c>
      <c r="AS24" s="19"/>
      <c r="AT24" s="19"/>
      <c r="BB24" s="13">
        <f>[2]EUCAM_output!$PD21*10^9</f>
        <v>1305068805568.5801</v>
      </c>
      <c r="BC24" s="13">
        <f>[2]EUCAM_output!$QI21*10^9</f>
        <v>699501900000</v>
      </c>
      <c r="BD24" s="19">
        <f t="shared" si="5"/>
        <v>-1.4150749736430239</v>
      </c>
      <c r="BN24" s="31">
        <f t="shared" ca="1" si="9"/>
        <v>318918050000</v>
      </c>
      <c r="BO24" s="48" cm="1">
        <f t="array" aca="1" ref="BO24" ca="1">INDEX([1]Sheet1!$C$6:$CY$72,MATCH($A24,[1]Sheet1!$A$6:$A$72,0),MATCH(MID(CELL("filename",A23),FIND("]",CELL("filename",A23))+1,255) &amp; BO$1,[1]Sheet1!$C$1:$CY$1 &amp; [1]Sheet1!$C$3:$CY$3,0))</f>
        <v>-0.408719</v>
      </c>
      <c r="BP24" s="32" cm="1">
        <f t="array" aca="1" ref="BP24" ca="1">INDEX([1]Sheet1!$C$6:$CY$72,MATCH($A24,[1]Sheet1!$A$6:$A$72,0),MATCH(MID(CELL("filename",B23),FIND("]",CELL("filename",B23))+1,255) &amp; BP$1,[1]Sheet1!$C$1:$CY$1 &amp; [1]Sheet1!$C$3:$CY$3,0))</f>
        <v>330290000000</v>
      </c>
      <c r="BQ24" s="32" cm="1">
        <f t="array" aca="1" ref="BQ24" ca="1">INDEX([1]Sheet1!$C$6:$CY$72,MATCH($A24,[1]Sheet1!$A$6:$A$72,0),MATCH(MID(CELL("filename",C23),FIND("]",CELL("filename",C23))+1,255) &amp; BQ$1,[1]Sheet1!$C$1:$CY$1 &amp; [1]Sheet1!$C$3:$CY$3,0))</f>
        <v>53907200000</v>
      </c>
      <c r="BR24" s="25"/>
      <c r="BS24" s="25"/>
      <c r="BT24" s="25"/>
      <c r="BU24" s="19"/>
      <c r="BV24" s="19"/>
      <c r="BW24" s="32" cm="1">
        <f t="array" aca="1" ref="BW24" ca="1">INDEX([1]Sheet1!$C$6:$CY$72,MATCH($A24,[1]Sheet1!$A$6:$A$72,0),MATCH(MID(CELL("filename",F23),FIND("]",CELL("filename",F23))+1,255) &amp; BW$1,[1]Sheet1!$C$1:$CY$1 &amp; [1]Sheet1!$C$3:$CY$3,0))</f>
        <v>105223700000</v>
      </c>
      <c r="BX24" s="32" cm="1">
        <f t="array" aca="1" ref="BX24" ca="1">INDEX([1]Sheet1!$C$6:$CY$72,MATCH($A24,[1]Sheet1!$A$6:$A$72,0),MATCH(MID(CELL("filename",G23),FIND("]",CELL("filename",G23))+1,255) &amp; BX$1,[1]Sheet1!$C$1:$CY$1 &amp; [1]Sheet1!$C$3:$CY$3,0))</f>
        <v>123615600000</v>
      </c>
      <c r="BY24" s="25"/>
      <c r="BZ24" s="25"/>
      <c r="CA24" s="19"/>
      <c r="CB24" s="19"/>
      <c r="CC24" s="32" cm="1">
        <f t="array" aca="1" ref="CC24" ca="1">INDEX([1]Sheet1!$C$6:$CY$72,MATCH($A24,[1]Sheet1!$A$6:$A$72,0),MATCH(MID(CELL("filename",J23),FIND("]",CELL("filename",J23))+1,255) &amp; CC$1,[1]Sheet1!$C$1:$CY$1 &amp; [1]Sheet1!$C$3:$CY$3,0))</f>
        <v>11371950000</v>
      </c>
      <c r="CD24" s="31">
        <f t="shared" ca="1" si="10"/>
        <v>36171550000</v>
      </c>
      <c r="CE24" s="32" cm="1">
        <f t="array" aca="1" ref="CE24" ca="1">INDEX([1]Sheet1!$C$6:$CY$72,MATCH($A24,[1]Sheet1!$A$6:$A$72,0),MATCH(MID(CELL("filename",L23),FIND("]",CELL("filename",L23))+1,255) &amp; CE$1,[1]Sheet1!$C$1:$CY$1 &amp; [1]Sheet1!$C$3:$CY$3,0))</f>
        <v>348755000000</v>
      </c>
      <c r="CF24" s="31">
        <f t="shared" ca="1" si="11"/>
        <v>333018700000</v>
      </c>
      <c r="CG24" s="32" cm="1">
        <f t="array" aca="1" ref="CG24" ca="1">INDEX([1]Sheet1!$C$6:$CY$72,MATCH($A24,[1]Sheet1!$A$6:$A$72,0),MATCH(MID(CELL("filename",N23),FIND("]",CELL("filename",N23))+1,255) &amp; CG$1,[1]Sheet1!$C$1:$CY$1 &amp; [1]Sheet1!$C$3:$CY$3,0))</f>
        <v>152063200000</v>
      </c>
      <c r="CH24" s="32" cm="1">
        <f t="array" aca="1" ref="CH24" ca="1">INDEX([1]Sheet1!$C$6:$CY$72,MATCH($A24,[1]Sheet1!$A$6:$A$72,0),MATCH(MID(CELL("filename",O23),FIND("]",CELL("filename",O23))+1,255) &amp; CH$1,[1]Sheet1!$C$1:$CY$1 &amp; [1]Sheet1!$C$3:$CY$3,0))</f>
        <v>28159200000</v>
      </c>
      <c r="CI24" s="32" cm="1">
        <f t="array" aca="1" ref="CI24" ca="1">INDEX([1]Sheet1!$C$6:$CY$72,MATCH($A24,[1]Sheet1!$A$6:$A$72,0),MATCH(MID(CELL("filename",CI8),FIND("]",CELL("filename",CI8))+1,255) &amp; CI$1,[1]Sheet1!$C$1:$CY$1 &amp; [1]Sheet1!$C$3:$CY$3,0))</f>
        <v>17098490000.000002</v>
      </c>
      <c r="CJ24" s="32" cm="1">
        <f t="array" aca="1" ref="CJ24" ca="1">INDEX([1]Sheet1!$C$6:$CY$72,MATCH($A24,[1]Sheet1!$A$6:$A$72,0),MATCH(MID(CELL("filename",R23),FIND("]",CELL("filename",R23))+1,255) &amp; CJ$1,[1]Sheet1!$C$1:$CY$1 &amp; [1]Sheet1!$C$3:$CY$3,0))</f>
        <v>114005900000</v>
      </c>
      <c r="CK24" s="32" cm="1">
        <f t="array" aca="1" ref="CK24" ca="1">INDEX([1]Sheet1!$C$6:$CY$72,MATCH($A24,[1]Sheet1!$A$6:$A$72,0),MATCH(MID(CELL("filename",S23),FIND("]",CELL("filename",S23))+1,255) &amp; CK$1,[1]Sheet1!$C$1:$CY$1 &amp; [1]Sheet1!$C$3:$CY$3,0))</f>
        <v>15736300000</v>
      </c>
      <c r="CL24" s="31">
        <f t="shared" ca="1" si="12"/>
        <v>21691910000</v>
      </c>
      <c r="DK24" s="31"/>
      <c r="DL24" s="48"/>
      <c r="DM24" s="25"/>
      <c r="DN24" s="25"/>
      <c r="DQ24" s="48">
        <v>0.78903400000000001</v>
      </c>
      <c r="DR24" s="48" cm="1">
        <f t="array" aca="1" ref="DR24" ca="1">INDEX([1]Sheet1!$C$6:$CY$72,MATCH($A24,[1]Sheet1!$A$6:$A$72,0),MATCH(MID(CELL("filename",AZ23),FIND("]",CELL("filename",AZ23))+1,255) &amp; DR$1,[1]Sheet1!$C$1:$CY$1 &amp; [1]Sheet1!$C$3:$CY$3,0))</f>
        <v>0</v>
      </c>
      <c r="DS24" s="48" cm="1">
        <f t="array" aca="1" ref="DS24" ca="1">INDEX([1]Sheet1!$C$6:$CY$72,MATCH($A24,[1]Sheet1!$A$6:$A$72,0),MATCH(MID(CELL("filename",BA23),FIND("]",CELL("filename",BA23))+1,255) &amp; DS$1,[1]Sheet1!$C$1:$CY$1 &amp; [1]Sheet1!$C$3:$CY$3,0))</f>
        <v>0</v>
      </c>
      <c r="DT24" s="25"/>
      <c r="DU24" s="48">
        <f ca="1">Austria!DU24</f>
        <v>6.57</v>
      </c>
      <c r="DV24" s="17">
        <v>0.5</v>
      </c>
      <c r="DW24" s="14" t="e">
        <f>Euro_Area_Data!V21*10^9</f>
        <v>#N/A</v>
      </c>
      <c r="DX24" s="17">
        <v>1</v>
      </c>
      <c r="DY24" s="17">
        <v>0.5</v>
      </c>
      <c r="DZ24" s="48" cm="1">
        <f t="array" aca="1" ref="DZ24" ca="1">INDEX([1]Sheet1!$C$6:$CY$72,MATCH($A24,[1]Sheet1!$A$6:$A$72,0),MATCH(MID(CELL("filename",BH23),FIND("]",CELL("filename",BH23))+1,255) &amp; DZ$1,[1]Sheet1!$C$1:$CY$1 &amp; [1]Sheet1!$C$3:$CY$3,0))</f>
        <v>12.49</v>
      </c>
      <c r="EA24" s="17">
        <v>2</v>
      </c>
      <c r="EB24" s="14" t="e">
        <f>(SUMPRODUCT(Euro_Area_Data!B21:U21,Euro_Area_Data!Y21:AR21)-Euro_Area_Data!J21*Euro_Area_Data!AG21)/(SUM(Euro_Area_Data!B21:U21)-Euro_Area_Data!J21)</f>
        <v>#N/A</v>
      </c>
      <c r="EC24" s="14"/>
      <c r="ED24" s="14" t="e">
        <f>(SUMPRODUCT(Euro_Area_Data!B21:U21,Euro_Area_Data!AV21:BO21)-Euro_Area_Data!J21*Euro_Area_Data!BD21)/(SUM(Euro_Area_Data!B21:U21)-Euro_Area_Data!J21)</f>
        <v>#N/A</v>
      </c>
      <c r="EE24" s="17">
        <v>-5</v>
      </c>
      <c r="EH24" s="43">
        <v>0.75</v>
      </c>
      <c r="EI24" s="43">
        <v>0.05</v>
      </c>
      <c r="EJ24" s="43">
        <v>75</v>
      </c>
      <c r="EK24" s="14">
        <f t="shared" si="8"/>
        <v>5.5013762992992756</v>
      </c>
      <c r="EN24" s="14">
        <f>[2]EUCAM_output!$QG21</f>
        <v>0.51164554535950701</v>
      </c>
    </row>
    <row r="25" spans="1:144" x14ac:dyDescent="0.3">
      <c r="A25" s="10">
        <v>1985</v>
      </c>
      <c r="B25" s="13">
        <f>[2]EUCAM_output!$PG22*10^9</f>
        <v>1347599229692.791</v>
      </c>
      <c r="H25" s="14">
        <f>[2]EUCAM_output!$QM22</f>
        <v>1.291313583152366E-2</v>
      </c>
      <c r="I25" s="13">
        <f>[2]EUCAM_output!$PY22*10^3</f>
        <v>41026126.0044742</v>
      </c>
      <c r="K25" s="31">
        <f t="shared" si="4"/>
        <v>41026126.0044742</v>
      </c>
      <c r="L25" s="14">
        <f>[2]EUCAM_output!$PI22</f>
        <v>60.034408055408591</v>
      </c>
      <c r="O25" s="14">
        <f>[2]EUCAM_output!$PJ22</f>
        <v>60.52033620624826</v>
      </c>
      <c r="P25" s="28"/>
      <c r="Q25" s="19"/>
      <c r="R25" s="14">
        <f>[2]EUCAM_output!$PN22</f>
        <v>8.6999999999999993</v>
      </c>
      <c r="U25" s="14">
        <f>[2]EUCAM_output!$PM22</f>
        <v>7.1342920000000003</v>
      </c>
      <c r="V25" s="14">
        <v>7.1342920000000003</v>
      </c>
      <c r="W25" s="14">
        <v>1.7542627021950752E-2</v>
      </c>
      <c r="X25" s="14">
        <v>6.5709239135921749E-2</v>
      </c>
      <c r="Y25" s="14">
        <f>[2]EUCAM_output!$HQ22</f>
        <v>-5.3298159658872989E-3</v>
      </c>
      <c r="Z25" s="14">
        <f>[2]EUCAM_output!$PO22</f>
        <v>1622.9865700182299</v>
      </c>
      <c r="AC25" s="14">
        <f>[2]EUCAM_output!$QN22</f>
        <v>1641.7440914462859</v>
      </c>
      <c r="AD25" s="13">
        <f>[2]EUCAM_output!$PV22*10^9</f>
        <v>4012823126465.0098</v>
      </c>
      <c r="AE25" s="30" cm="1">
        <f t="array" aca="1" ref="AE25" ca="1">INDEX('[3]Sheet 1'!$B$12:$M$61,MATCH($A25,'[3]Sheet 1'!$A$12:$A$61,0),MATCH(MID(CELL("filename",A24),FIND("]",CELL("filename",A24))+1,255)&amp;AE$1,'[3]Sheet 1'!$B$9:$M$9&amp;'[3]Sheet 1'!$B$8:$M$8,0))*10^6</f>
        <v>2052764600000</v>
      </c>
      <c r="AF25" s="30" cm="1">
        <f t="array" aca="1" ref="AF25" ca="1">INDEX('[3]Sheet 1'!$B$12:$M$61,MATCH($A25,'[3]Sheet 1'!$A$12:$A$61,0),MATCH(MID(CELL("filename",B24),FIND("]",CELL("filename",B24))+1,255)&amp;AF$1,'[3]Sheet 1'!$B$9:$M$9&amp;'[3]Sheet 1'!$B$8:$M$8,0))*10^6</f>
        <v>419959500000</v>
      </c>
      <c r="AG25" s="19"/>
      <c r="AH25" s="19"/>
      <c r="AI25" s="31">
        <f t="shared" ca="1" si="6"/>
        <v>57887888868.97818</v>
      </c>
      <c r="AJ25" s="32">
        <v>24184900000</v>
      </c>
      <c r="AK25" s="31">
        <f t="shared" si="7"/>
        <v>44303221242.167114</v>
      </c>
      <c r="AL25" s="19"/>
      <c r="AM25" s="19">
        <f t="shared" ca="1" si="0"/>
        <v>6.6411901462197248E-2</v>
      </c>
      <c r="AN25" s="19"/>
      <c r="AO25" s="32">
        <v>122424600000</v>
      </c>
      <c r="AP25" s="31">
        <f t="shared" si="1"/>
        <v>224264071353.77084</v>
      </c>
      <c r="AQ25" s="32">
        <v>110776700000</v>
      </c>
      <c r="AR25" s="31">
        <f t="shared" si="2"/>
        <v>158623590469.98276</v>
      </c>
      <c r="AS25" s="19"/>
      <c r="AT25" s="19"/>
      <c r="BB25" s="13">
        <f>[2]EUCAM_output!$PD22*10^9</f>
        <v>1325546304535.6201</v>
      </c>
      <c r="BC25" s="13">
        <f>[2]EUCAM_output!$QI22*10^9</f>
        <v>749583300000</v>
      </c>
      <c r="BD25" s="19">
        <f t="shared" si="5"/>
        <v>-1.6364602079950916</v>
      </c>
      <c r="BN25" s="31">
        <f t="shared" ca="1" si="9"/>
        <v>348479280000</v>
      </c>
      <c r="BO25" s="48" cm="1">
        <f t="array" aca="1" ref="BO25" ca="1">INDEX([1]Sheet1!$C$6:$CY$72,MATCH($A25,[1]Sheet1!$A$6:$A$72,0),MATCH(MID(CELL("filename",A24),FIND("]",CELL("filename",A24))+1,255) &amp; BO$1,[1]Sheet1!$C$1:$CY$1 &amp; [1]Sheet1!$C$3:$CY$3,0))</f>
        <v>-0.45065</v>
      </c>
      <c r="BP25" s="32" cm="1">
        <f t="array" aca="1" ref="BP25" ca="1">INDEX([1]Sheet1!$C$6:$CY$72,MATCH($A25,[1]Sheet1!$A$6:$A$72,0),MATCH(MID(CELL("filename",B24),FIND("]",CELL("filename",B24))+1,255) &amp; BP$1,[1]Sheet1!$C$1:$CY$1 &amp; [1]Sheet1!$C$3:$CY$3,0))</f>
        <v>360884000000</v>
      </c>
      <c r="BQ25" s="32" cm="1">
        <f t="array" aca="1" ref="BQ25" ca="1">INDEX([1]Sheet1!$C$6:$CY$72,MATCH($A25,[1]Sheet1!$A$6:$A$72,0),MATCH(MID(CELL("filename",C24),FIND("]",CELL("filename",C24))+1,255) &amp; BQ$1,[1]Sheet1!$C$1:$CY$1 &amp; [1]Sheet1!$C$3:$CY$3,0))</f>
        <v>57532800000</v>
      </c>
      <c r="BR25" s="25"/>
      <c r="BS25" s="25"/>
      <c r="BT25" s="25"/>
      <c r="BU25" s="19"/>
      <c r="BV25" s="19"/>
      <c r="BW25" s="32" cm="1">
        <f t="array" aca="1" ref="BW25" ca="1">INDEX([1]Sheet1!$C$6:$CY$72,MATCH($A25,[1]Sheet1!$A$6:$A$72,0),MATCH(MID(CELL("filename",F24),FIND("]",CELL("filename",F24))+1,255) &amp; BW$1,[1]Sheet1!$C$1:$CY$1 &amp; [1]Sheet1!$C$3:$CY$3,0))</f>
        <v>114693000000</v>
      </c>
      <c r="BX25" s="32" cm="1">
        <f t="array" aca="1" ref="BX25" ca="1">INDEX([1]Sheet1!$C$6:$CY$72,MATCH($A25,[1]Sheet1!$A$6:$A$72,0),MATCH(MID(CELL("filename",G24),FIND("]",CELL("filename",G24))+1,255) &amp; BX$1,[1]Sheet1!$C$1:$CY$1 &amp; [1]Sheet1!$C$3:$CY$3,0))</f>
        <v>133630300000</v>
      </c>
      <c r="BY25" s="25"/>
      <c r="BZ25" s="25"/>
      <c r="CA25" s="19"/>
      <c r="CB25" s="19"/>
      <c r="CC25" s="32" cm="1">
        <f t="array" aca="1" ref="CC25" ca="1">INDEX([1]Sheet1!$C$6:$CY$72,MATCH($A25,[1]Sheet1!$A$6:$A$72,0),MATCH(MID(CELL("filename",J24),FIND("]",CELL("filename",J24))+1,255) &amp; CC$1,[1]Sheet1!$C$1:$CY$1 &amp; [1]Sheet1!$C$3:$CY$3,0))</f>
        <v>12404720000</v>
      </c>
      <c r="CD25" s="31">
        <f t="shared" ca="1" si="10"/>
        <v>42623180000</v>
      </c>
      <c r="CE25" s="32" cm="1">
        <f t="array" aca="1" ref="CE25" ca="1">INDEX([1]Sheet1!$C$6:$CY$72,MATCH($A25,[1]Sheet1!$A$6:$A$72,0),MATCH(MID(CELL("filename",L24),FIND("]",CELL("filename",L24))+1,255) &amp; CE$1,[1]Sheet1!$C$1:$CY$1 &amp; [1]Sheet1!$C$3:$CY$3,0))</f>
        <v>382625000000</v>
      </c>
      <c r="CF25" s="31">
        <f t="shared" ca="1" si="11"/>
        <v>364144370000</v>
      </c>
      <c r="CG25" s="32" cm="1">
        <f t="array" aca="1" ref="CG25" ca="1">INDEX([1]Sheet1!$C$6:$CY$72,MATCH($A25,[1]Sheet1!$A$6:$A$72,0),MATCH(MID(CELL("filename",N24),FIND("]",CELL("filename",N24))+1,255) &amp; CG$1,[1]Sheet1!$C$1:$CY$1 &amp; [1]Sheet1!$C$3:$CY$3,0))</f>
        <v>165187500000</v>
      </c>
      <c r="CH25" s="32" cm="1">
        <f t="array" aca="1" ref="CH25" ca="1">INDEX([1]Sheet1!$C$6:$CY$72,MATCH($A25,[1]Sheet1!$A$6:$A$72,0),MATCH(MID(CELL("filename",O24),FIND("]",CELL("filename",O24))+1,255) &amp; CH$1,[1]Sheet1!$C$1:$CY$1 &amp; [1]Sheet1!$C$3:$CY$3,0))</f>
        <v>31600700000</v>
      </c>
      <c r="CI25" s="32" cm="1">
        <f t="array" aca="1" ref="CI25" ca="1">INDEX([1]Sheet1!$C$6:$CY$72,MATCH($A25,[1]Sheet1!$A$6:$A$72,0),MATCH(MID(CELL("filename",CI9),FIND("]",CELL("filename",CI9))+1,255) &amp; CI$1,[1]Sheet1!$C$1:$CY$1 &amp; [1]Sheet1!$C$3:$CY$3,0))</f>
        <v>17408120000</v>
      </c>
      <c r="CJ25" s="32" cm="1">
        <f t="array" aca="1" ref="CJ25" ca="1">INDEX([1]Sheet1!$C$6:$CY$72,MATCH($A25,[1]Sheet1!$A$6:$A$72,0),MATCH(MID(CELL("filename",R24),FIND("]",CELL("filename",R24))+1,255) &amp; CJ$1,[1]Sheet1!$C$1:$CY$1 &amp; [1]Sheet1!$C$3:$CY$3,0))</f>
        <v>125086900000</v>
      </c>
      <c r="CK25" s="32" cm="1">
        <f t="array" aca="1" ref="CK25" ca="1">INDEX([1]Sheet1!$C$6:$CY$72,MATCH($A25,[1]Sheet1!$A$6:$A$72,0),MATCH(MID(CELL("filename",S24),FIND("]",CELL("filename",S24))+1,255) &amp; CK$1,[1]Sheet1!$C$1:$CY$1 &amp; [1]Sheet1!$C$3:$CY$3,0))</f>
        <v>18480630000</v>
      </c>
      <c r="CL25" s="31">
        <f t="shared" ca="1" si="12"/>
        <v>24861150000</v>
      </c>
      <c r="DK25" s="31"/>
      <c r="DL25" s="48"/>
      <c r="DM25" s="25"/>
      <c r="DN25" s="25"/>
      <c r="DQ25" s="48">
        <v>0.76308799999999999</v>
      </c>
      <c r="DR25" s="48" cm="1">
        <f t="array" aca="1" ref="DR25" ca="1">INDEX([1]Sheet1!$C$6:$CY$72,MATCH($A25,[1]Sheet1!$A$6:$A$72,0),MATCH(MID(CELL("filename",AZ24),FIND("]",CELL("filename",AZ24))+1,255) &amp; DR$1,[1]Sheet1!$C$1:$CY$1 &amp; [1]Sheet1!$C$3:$CY$3,0))</f>
        <v>0</v>
      </c>
      <c r="DS25" s="48" cm="1">
        <f t="array" aca="1" ref="DS25" ca="1">INDEX([1]Sheet1!$C$6:$CY$72,MATCH($A25,[1]Sheet1!$A$6:$A$72,0),MATCH(MID(CELL("filename",BA24),FIND("]",CELL("filename",BA24))+1,255) &amp; DS$1,[1]Sheet1!$C$1:$CY$1 &amp; [1]Sheet1!$C$3:$CY$3,0))</f>
        <v>0</v>
      </c>
      <c r="DT25" s="25"/>
      <c r="DU25" s="48">
        <f ca="1">Austria!DU25</f>
        <v>6.2</v>
      </c>
      <c r="DV25" s="17">
        <v>0.5</v>
      </c>
      <c r="DW25" s="14" t="e">
        <f>Euro_Area_Data!V22*10^9</f>
        <v>#N/A</v>
      </c>
      <c r="DX25" s="17">
        <v>1</v>
      </c>
      <c r="DY25" s="17">
        <v>0.5</v>
      </c>
      <c r="DZ25" s="48" cm="1">
        <f t="array" aca="1" ref="DZ25" ca="1">INDEX([1]Sheet1!$C$6:$CY$72,MATCH($A25,[1]Sheet1!$A$6:$A$72,0),MATCH(MID(CELL("filename",BH24),FIND("]",CELL("filename",BH24))+1,255) &amp; DZ$1,[1]Sheet1!$C$1:$CY$1 &amp; [1]Sheet1!$C$3:$CY$3,0))</f>
        <v>11.12</v>
      </c>
      <c r="EA25" s="17">
        <v>2</v>
      </c>
      <c r="EB25" s="14" t="e">
        <f>(SUMPRODUCT(Euro_Area_Data!B22:U22,Euro_Area_Data!Y22:AR22)-Euro_Area_Data!J22*Euro_Area_Data!AG22)/(SUM(Euro_Area_Data!B22:U22)-Euro_Area_Data!J22)</f>
        <v>#N/A</v>
      </c>
      <c r="EC25" s="14"/>
      <c r="ED25" s="14" t="e">
        <f>(SUMPRODUCT(Euro_Area_Data!B22:U22,Euro_Area_Data!AV22:BO22)-Euro_Area_Data!J22*Euro_Area_Data!BD22)/(SUM(Euro_Area_Data!B22:U22)-Euro_Area_Data!J22)</f>
        <v>#N/A</v>
      </c>
      <c r="EE25" s="17">
        <v>-5</v>
      </c>
      <c r="EH25" s="43">
        <v>0.75</v>
      </c>
      <c r="EI25" s="43">
        <v>0.05</v>
      </c>
      <c r="EJ25" s="43">
        <v>75</v>
      </c>
      <c r="EK25" s="14">
        <f t="shared" si="8"/>
        <v>6.6939501090356943</v>
      </c>
      <c r="EN25" s="14">
        <f>[2]EUCAM_output!$QG22</f>
        <v>0.54589484290097601</v>
      </c>
    </row>
    <row r="26" spans="1:144" x14ac:dyDescent="0.3">
      <c r="A26" s="10">
        <v>1986</v>
      </c>
      <c r="B26" s="13">
        <f>[2]EUCAM_output!$PG23*10^9</f>
        <v>1377099993122.8071</v>
      </c>
      <c r="H26" s="14">
        <f>[2]EUCAM_output!$QM23</f>
        <v>1.971152849073118E-2</v>
      </c>
      <c r="I26" s="13">
        <f>[2]EUCAM_output!$PY23*10^3</f>
        <v>41326498.478842795</v>
      </c>
      <c r="K26" s="31">
        <f t="shared" si="4"/>
        <v>41326498.478842795</v>
      </c>
      <c r="L26" s="14">
        <f>[2]EUCAM_output!$PI23</f>
        <v>60.031703654728609</v>
      </c>
      <c r="O26" s="14">
        <f>[2]EUCAM_output!$PJ23</f>
        <v>60.306303310211923</v>
      </c>
      <c r="P26" s="28"/>
      <c r="Q26" s="19"/>
      <c r="R26" s="14">
        <f>[2]EUCAM_output!$PN23</f>
        <v>8.9</v>
      </c>
      <c r="U26" s="14">
        <f>[2]EUCAM_output!$PM23</f>
        <v>7.2975080000000014</v>
      </c>
      <c r="V26" s="14">
        <v>7.2975080000000014</v>
      </c>
      <c r="W26" s="14">
        <v>1.8730798182847064E-2</v>
      </c>
      <c r="X26" s="14">
        <v>4.2579557550093128E-2</v>
      </c>
      <c r="Y26" s="14">
        <f>[2]EUCAM_output!$HQ23</f>
        <v>7.9795557160703013E-3</v>
      </c>
      <c r="Z26" s="14">
        <f>[2]EUCAM_output!$PO23</f>
        <v>1618.7842130879101</v>
      </c>
      <c r="AC26" s="14">
        <f>[2]EUCAM_output!$QN23</f>
        <v>1632.2054644593341</v>
      </c>
      <c r="AD26" s="13">
        <f>[2]EUCAM_output!$PV23*10^9</f>
        <v>4095434278205.7402</v>
      </c>
      <c r="AE26" s="30" cm="1">
        <f t="array" aca="1" ref="AE26" ca="1">INDEX('[3]Sheet 1'!$B$12:$M$61,MATCH($A26,'[3]Sheet 1'!$A$12:$A$61,0),MATCH(MID(CELL("filename",A25),FIND("]",CELL("filename",A25))+1,255)&amp;AE$1,'[3]Sheet 1'!$B$9:$M$9&amp;'[3]Sheet 1'!$B$8:$M$8,0))*10^6</f>
        <v>2168532900000</v>
      </c>
      <c r="AF26" s="30" cm="1">
        <f t="array" aca="1" ref="AF26" ca="1">INDEX('[3]Sheet 1'!$B$12:$M$61,MATCH($A26,'[3]Sheet 1'!$A$12:$A$61,0),MATCH(MID(CELL("filename",B25),FIND("]",CELL("filename",B25))+1,255)&amp;AF$1,'[3]Sheet 1'!$B$9:$M$9&amp;'[3]Sheet 1'!$B$8:$M$8,0))*10^6</f>
        <v>441380700000</v>
      </c>
      <c r="AG26" s="19"/>
      <c r="AH26" s="19"/>
      <c r="AI26" s="31">
        <f t="shared" ca="1" si="6"/>
        <v>58580004826.573166</v>
      </c>
      <c r="AJ26" s="32">
        <v>25644000000</v>
      </c>
      <c r="AK26" s="31">
        <f t="shared" si="7"/>
        <v>44668416375.938644</v>
      </c>
      <c r="AL26" s="19"/>
      <c r="AM26" s="19">
        <f t="shared" ca="1" si="0"/>
        <v>6.6411901462197248E-2</v>
      </c>
      <c r="AN26" s="19"/>
      <c r="AO26" s="32">
        <v>132134899999.99998</v>
      </c>
      <c r="AP26" s="31">
        <f t="shared" si="1"/>
        <v>230161313796.32721</v>
      </c>
      <c r="AQ26" s="32">
        <v>117222400000</v>
      </c>
      <c r="AR26" s="31">
        <f t="shared" si="2"/>
        <v>159517317978.56262</v>
      </c>
      <c r="AS26" s="19"/>
      <c r="AT26" s="19"/>
      <c r="BB26" s="13">
        <f>[2]EUCAM_output!$PD23*10^9</f>
        <v>1357220699444.4399</v>
      </c>
      <c r="BC26" s="13">
        <f>[2]EUCAM_output!$QI23*10^9</f>
        <v>807707100000</v>
      </c>
      <c r="BD26" s="19">
        <f t="shared" si="5"/>
        <v>-1.4435621071558884</v>
      </c>
      <c r="BN26" s="31">
        <f t="shared" ca="1" si="9"/>
        <v>369229240000</v>
      </c>
      <c r="BO26" s="48" cm="1">
        <f t="array" aca="1" ref="BO26" ca="1">INDEX([1]Sheet1!$C$6:$CY$72,MATCH($A26,[1]Sheet1!$A$6:$A$72,0),MATCH(MID(CELL("filename",A25),FIND("]",CELL("filename",A25))+1,255) &amp; BO$1,[1]Sheet1!$C$1:$CY$1 &amp; [1]Sheet1!$C$3:$CY$3,0))</f>
        <v>-0.64813100000000001</v>
      </c>
      <c r="BP26" s="32" cm="1">
        <f t="array" aca="1" ref="BP26" ca="1">INDEX([1]Sheet1!$C$6:$CY$72,MATCH($A26,[1]Sheet1!$A$6:$A$72,0),MATCH(MID(CELL("filename",B25),FIND("]",CELL("filename",B25))+1,255) &amp; BP$1,[1]Sheet1!$C$1:$CY$1 &amp; [1]Sheet1!$C$3:$CY$3,0))</f>
        <v>382727000000</v>
      </c>
      <c r="BQ26" s="32" cm="1">
        <f t="array" aca="1" ref="BQ26" ca="1">INDEX([1]Sheet1!$C$6:$CY$72,MATCH($A26,[1]Sheet1!$A$6:$A$72,0),MATCH(MID(CELL("filename",C25),FIND("]",CELL("filename",C25))+1,255) &amp; BQ$1,[1]Sheet1!$C$1:$CY$1 &amp; [1]Sheet1!$C$3:$CY$3,0))</f>
        <v>61743200000</v>
      </c>
      <c r="BR26" s="25"/>
      <c r="BS26" s="25"/>
      <c r="BT26" s="25"/>
      <c r="BU26" s="19"/>
      <c r="BV26" s="19"/>
      <c r="BW26" s="32" cm="1">
        <f t="array" aca="1" ref="BW26" ca="1">INDEX([1]Sheet1!$C$6:$CY$72,MATCH($A26,[1]Sheet1!$A$6:$A$72,0),MATCH(MID(CELL("filename",F25),FIND("]",CELL("filename",F25))+1,255) &amp; BW$1,[1]Sheet1!$C$1:$CY$1 &amp; [1]Sheet1!$C$3:$CY$3,0))</f>
        <v>121482700000</v>
      </c>
      <c r="BX26" s="32" cm="1">
        <f t="array" aca="1" ref="BX26" ca="1">INDEX([1]Sheet1!$C$6:$CY$72,MATCH($A26,[1]Sheet1!$A$6:$A$72,0),MATCH(MID(CELL("filename",G25),FIND("]",CELL("filename",G25))+1,255) &amp; BX$1,[1]Sheet1!$C$1:$CY$1 &amp; [1]Sheet1!$C$3:$CY$3,0))</f>
        <v>139939900000</v>
      </c>
      <c r="BY26" s="25"/>
      <c r="BZ26" s="25"/>
      <c r="CA26" s="19"/>
      <c r="CB26" s="19"/>
      <c r="CC26" s="32" cm="1">
        <f t="array" aca="1" ref="CC26" ca="1">INDEX([1]Sheet1!$C$6:$CY$72,MATCH($A26,[1]Sheet1!$A$6:$A$72,0),MATCH(MID(CELL("filename",J25),FIND("]",CELL("filename",J25))+1,255) &amp; CC$1,[1]Sheet1!$C$1:$CY$1 &amp; [1]Sheet1!$C$3:$CY$3,0))</f>
        <v>13497760000</v>
      </c>
      <c r="CD26" s="31">
        <f t="shared" ca="1" si="10"/>
        <v>46063440000</v>
      </c>
      <c r="CE26" s="32" cm="1">
        <f t="array" aca="1" ref="CE26" ca="1">INDEX([1]Sheet1!$C$6:$CY$72,MATCH($A26,[1]Sheet1!$A$6:$A$72,0),MATCH(MID(CELL("filename",L25),FIND("]",CELL("filename",L25))+1,255) &amp; CE$1,[1]Sheet1!$C$1:$CY$1 &amp; [1]Sheet1!$C$3:$CY$3,0))</f>
        <v>407853000000</v>
      </c>
      <c r="CF26" s="31">
        <f t="shared" ca="1" si="11"/>
        <v>387777110000</v>
      </c>
      <c r="CG26" s="32" cm="1">
        <f t="array" aca="1" ref="CG26" ca="1">INDEX([1]Sheet1!$C$6:$CY$72,MATCH($A26,[1]Sheet1!$A$6:$A$72,0),MATCH(MID(CELL("filename",N25),FIND("]",CELL("filename",N25))+1,255) &amp; CG$1,[1]Sheet1!$C$1:$CY$1 &amp; [1]Sheet1!$C$3:$CY$3,0))</f>
        <v>175285600000</v>
      </c>
      <c r="CH26" s="32" cm="1">
        <f t="array" aca="1" ref="CH26" ca="1">INDEX([1]Sheet1!$C$6:$CY$72,MATCH($A26,[1]Sheet1!$A$6:$A$72,0),MATCH(MID(CELL("filename",O25),FIND("]",CELL("filename",O25))+1,255) &amp; CH$1,[1]Sheet1!$C$1:$CY$1 &amp; [1]Sheet1!$C$3:$CY$3,0))</f>
        <v>33630600000</v>
      </c>
      <c r="CI26" s="32" cm="1">
        <f t="array" aca="1" ref="CI26" ca="1">INDEX([1]Sheet1!$C$6:$CY$72,MATCH($A26,[1]Sheet1!$A$6:$A$72,0),MATCH(MID(CELL("filename",CI10),FIND("]",CELL("filename",CI10))+1,255) &amp; CI$1,[1]Sheet1!$C$1:$CY$1 &amp; [1]Sheet1!$C$3:$CY$3,0))</f>
        <v>19196100000</v>
      </c>
      <c r="CJ26" s="32" cm="1">
        <f t="array" aca="1" ref="CJ26" ca="1">INDEX([1]Sheet1!$C$6:$CY$72,MATCH($A26,[1]Sheet1!$A$6:$A$72,0),MATCH(MID(CELL("filename",R25),FIND("]",CELL("filename",R25))+1,255) &amp; CJ$1,[1]Sheet1!$C$1:$CY$1 &amp; [1]Sheet1!$C$3:$CY$3,0))</f>
        <v>132947900000</v>
      </c>
      <c r="CK26" s="32" cm="1">
        <f t="array" aca="1" ref="CK26" ca="1">INDEX([1]Sheet1!$C$6:$CY$72,MATCH($A26,[1]Sheet1!$A$6:$A$72,0),MATCH(MID(CELL("filename",S25),FIND("]",CELL("filename",S25))+1,255) &amp; CK$1,[1]Sheet1!$C$1:$CY$1 &amp; [1]Sheet1!$C$3:$CY$3,0))</f>
        <v>20075890000</v>
      </c>
      <c r="CL26" s="31">
        <f t="shared" ca="1" si="12"/>
        <v>26716910000</v>
      </c>
      <c r="DK26" s="31"/>
      <c r="DL26" s="48"/>
      <c r="DM26" s="25"/>
      <c r="DN26" s="25"/>
      <c r="DQ26" s="48">
        <v>0.98416700000000001</v>
      </c>
      <c r="DR26" s="48" cm="1">
        <f t="array" aca="1" ref="DR26" ca="1">INDEX([1]Sheet1!$C$6:$CY$72,MATCH($A26,[1]Sheet1!$A$6:$A$72,0),MATCH(MID(CELL("filename",AZ25),FIND("]",CELL("filename",AZ25))+1,255) &amp; DR$1,[1]Sheet1!$C$1:$CY$1 &amp; [1]Sheet1!$C$3:$CY$3,0))</f>
        <v>0</v>
      </c>
      <c r="DS26" s="48" cm="1">
        <f t="array" aca="1" ref="DS26" ca="1">INDEX([1]Sheet1!$C$6:$CY$72,MATCH($A26,[1]Sheet1!$A$6:$A$72,0),MATCH(MID(CELL("filename",BA25),FIND("]",CELL("filename",BA25))+1,255) &amp; DS$1,[1]Sheet1!$C$1:$CY$1 &amp; [1]Sheet1!$C$3:$CY$3,0))</f>
        <v>0</v>
      </c>
      <c r="DT26" s="25"/>
      <c r="DU26" s="48">
        <f ca="1">Austria!DU26</f>
        <v>5.32</v>
      </c>
      <c r="DV26" s="17">
        <v>0.5</v>
      </c>
      <c r="DW26" s="14" t="e">
        <f>Euro_Area_Data!V23*10^9</f>
        <v>#N/A</v>
      </c>
      <c r="DX26" s="17">
        <v>1</v>
      </c>
      <c r="DY26" s="17">
        <v>0.5</v>
      </c>
      <c r="DZ26" s="48" cm="1">
        <f t="array" aca="1" ref="DZ26" ca="1">INDEX([1]Sheet1!$C$6:$CY$72,MATCH($A26,[1]Sheet1!$A$6:$A$72,0),MATCH(MID(CELL("filename",BH25),FIND("]",CELL("filename",BH25))+1,255) &amp; DZ$1,[1]Sheet1!$C$1:$CY$1 &amp; [1]Sheet1!$C$3:$CY$3,0))</f>
        <v>8.5399999999999991</v>
      </c>
      <c r="EA26" s="17">
        <v>2</v>
      </c>
      <c r="EB26" s="14" t="e">
        <f>(SUMPRODUCT(Euro_Area_Data!B23:U23,Euro_Area_Data!Y23:AR23)-Euro_Area_Data!J23*Euro_Area_Data!AG23)/(SUM(Euro_Area_Data!B23:U23)-Euro_Area_Data!J23)</f>
        <v>#N/A</v>
      </c>
      <c r="EC26" s="14"/>
      <c r="ED26" s="14" t="e">
        <f>(SUMPRODUCT(Euro_Area_Data!B23:U23,Euro_Area_Data!AV23:BO23)-Euro_Area_Data!J23*Euro_Area_Data!BD23)/(SUM(Euro_Area_Data!B23:U23)-Euro_Area_Data!J23)</f>
        <v>#N/A</v>
      </c>
      <c r="EE26" s="17">
        <v>-5</v>
      </c>
      <c r="EH26" s="43">
        <v>0.75</v>
      </c>
      <c r="EI26" s="43">
        <v>0.05</v>
      </c>
      <c r="EJ26" s="43">
        <v>75</v>
      </c>
      <c r="EK26" s="14">
        <f t="shared" si="8"/>
        <v>5.1662094970438677</v>
      </c>
      <c r="EN26" s="14">
        <f>[2]EUCAM_output!$QG23</f>
        <v>0.57409691411879893</v>
      </c>
    </row>
    <row r="27" spans="1:144" x14ac:dyDescent="0.3">
      <c r="A27" s="10">
        <v>1987</v>
      </c>
      <c r="B27" s="13">
        <f>[2]EUCAM_output!$PG24*10^9</f>
        <v>1412073831448.5242</v>
      </c>
      <c r="H27" s="14">
        <f>[2]EUCAM_output!$QM24</f>
        <v>2.173535692819013E-2</v>
      </c>
      <c r="I27" s="13">
        <f>[2]EUCAM_output!$PY24*10^3</f>
        <v>41641916.697684601</v>
      </c>
      <c r="K27" s="31">
        <f t="shared" si="4"/>
        <v>41641916.697684601</v>
      </c>
      <c r="L27" s="14">
        <f>[2]EUCAM_output!$PI24</f>
        <v>60.114742140620343</v>
      </c>
      <c r="O27" s="14">
        <f>[2]EUCAM_output!$PJ24</f>
        <v>60.17938708640213</v>
      </c>
      <c r="P27" s="28"/>
      <c r="Q27" s="19"/>
      <c r="R27" s="14">
        <f>[2]EUCAM_output!$PN24</f>
        <v>8.9</v>
      </c>
      <c r="U27" s="14">
        <f>[2]EUCAM_output!$PM24</f>
        <v>7.4536440000000006</v>
      </c>
      <c r="V27" s="14">
        <v>7.4536440000000006</v>
      </c>
      <c r="W27" s="14">
        <v>1.6353701193809744E-2</v>
      </c>
      <c r="X27" s="14">
        <v>4.6504128758883212E-2</v>
      </c>
      <c r="Y27" s="14">
        <f>[2]EUCAM_output!$HQ24</f>
        <v>-3.5261258311890002E-3</v>
      </c>
      <c r="Z27" s="14">
        <f>[2]EUCAM_output!$PO24</f>
        <v>1630.40219250164</v>
      </c>
      <c r="AC27" s="14">
        <f>[2]EUCAM_output!$QN24</f>
        <v>1627.385891568445</v>
      </c>
      <c r="AD27" s="13">
        <f>[2]EUCAM_output!$PV24*10^9</f>
        <v>4187236086069.9102</v>
      </c>
      <c r="AE27" s="30" cm="1">
        <f t="array" aca="1" ref="AE27" ca="1">INDEX('[3]Sheet 1'!$B$12:$M$61,MATCH($A27,'[3]Sheet 1'!$A$12:$A$61,0),MATCH(MID(CELL("filename",A26),FIND("]",CELL("filename",A26))+1,255)&amp;AE$1,'[3]Sheet 1'!$B$9:$M$9&amp;'[3]Sheet 1'!$B$8:$M$8,0))*10^6</f>
        <v>2253918600000</v>
      </c>
      <c r="AF27" s="30" cm="1">
        <f t="array" aca="1" ref="AF27" ca="1">INDEX('[3]Sheet 1'!$B$12:$M$61,MATCH($A27,'[3]Sheet 1'!$A$12:$A$61,0),MATCH(MID(CELL("filename",B26),FIND("]",CELL("filename",B26))+1,255)&amp;AF$1,'[3]Sheet 1'!$B$9:$M$9&amp;'[3]Sheet 1'!$B$8:$M$8,0))*10^6</f>
        <v>456104200000</v>
      </c>
      <c r="AG27" s="19"/>
      <c r="AH27" s="19"/>
      <c r="AI27" s="31">
        <f t="shared" ca="1" si="6"/>
        <v>61388593670.209251</v>
      </c>
      <c r="AJ27" s="32">
        <v>26511500000</v>
      </c>
      <c r="AK27" s="31">
        <f t="shared" si="7"/>
        <v>45923438566.789955</v>
      </c>
      <c r="AL27" s="19"/>
      <c r="AM27" s="19">
        <f t="shared" ca="1" si="0"/>
        <v>6.6411901462197248E-2</v>
      </c>
      <c r="AN27" s="19"/>
      <c r="AO27" s="32">
        <v>140544500000</v>
      </c>
      <c r="AP27" s="31">
        <f t="shared" si="1"/>
        <v>243452339990.2009</v>
      </c>
      <c r="AQ27" s="32">
        <v>121509400000</v>
      </c>
      <c r="AR27" s="31">
        <f t="shared" si="2"/>
        <v>164556144489.14832</v>
      </c>
      <c r="AS27" s="19"/>
      <c r="AT27" s="19"/>
      <c r="BB27" s="13">
        <f>[2]EUCAM_output!$PD24*10^9</f>
        <v>1391867098498.23</v>
      </c>
      <c r="BC27" s="13">
        <f>[2]EUCAM_output!$QI24*10^9</f>
        <v>848787800000</v>
      </c>
      <c r="BD27" s="19">
        <f t="shared" si="5"/>
        <v>-1.4309969139195684</v>
      </c>
      <c r="BN27" s="31">
        <f t="shared" ca="1" si="9"/>
        <v>385938710000</v>
      </c>
      <c r="BO27" s="48" cm="1">
        <f t="array" aca="1" ref="BO27" ca="1">INDEX([1]Sheet1!$C$6:$CY$72,MATCH($A27,[1]Sheet1!$A$6:$A$72,0),MATCH(MID(CELL("filename",A26),FIND("]",CELL("filename",A26))+1,255) &amp; BO$1,[1]Sheet1!$C$1:$CY$1 &amp; [1]Sheet1!$C$3:$CY$3,0))</f>
        <v>0.45240999999999998</v>
      </c>
      <c r="BP27" s="32" cm="1">
        <f t="array" aca="1" ref="BP27" ca="1">INDEX([1]Sheet1!$C$6:$CY$72,MATCH($A27,[1]Sheet1!$A$6:$A$72,0),MATCH(MID(CELL("filename",B26),FIND("]",CELL("filename",B26))+1,255) &amp; BP$1,[1]Sheet1!$C$1:$CY$1 &amp; [1]Sheet1!$C$3:$CY$3,0))</f>
        <v>399531000000</v>
      </c>
      <c r="BQ27" s="32" cm="1">
        <f t="array" aca="1" ref="BQ27" ca="1">INDEX([1]Sheet1!$C$6:$CY$72,MATCH($A27,[1]Sheet1!$A$6:$A$72,0),MATCH(MID(CELL("filename",C26),FIND("]",CELL("filename",C26))+1,255) &amp; BQ$1,[1]Sheet1!$C$1:$CY$1 &amp; [1]Sheet1!$C$3:$CY$3,0))</f>
        <v>64256200000.000008</v>
      </c>
      <c r="BR27" s="25"/>
      <c r="BS27" s="25"/>
      <c r="BT27" s="25"/>
      <c r="BU27" s="19"/>
      <c r="BV27" s="19"/>
      <c r="BW27" s="32" cm="1">
        <f t="array" aca="1" ref="BW27" ca="1">INDEX([1]Sheet1!$C$6:$CY$72,MATCH($A27,[1]Sheet1!$A$6:$A$72,0),MATCH(MID(CELL("filename",F26),FIND("]",CELL("filename",F26))+1,255) &amp; BW$1,[1]Sheet1!$C$1:$CY$1 &amp; [1]Sheet1!$C$3:$CY$3,0))</f>
        <v>126801700000</v>
      </c>
      <c r="BX27" s="32" cm="1">
        <f t="array" aca="1" ref="BX27" ca="1">INDEX([1]Sheet1!$C$6:$CY$72,MATCH($A27,[1]Sheet1!$A$6:$A$72,0),MATCH(MID(CELL("filename",G26),FIND("]",CELL("filename",G26))+1,255) &amp; BX$1,[1]Sheet1!$C$1:$CY$1 &amp; [1]Sheet1!$C$3:$CY$3,0))</f>
        <v>146540700000</v>
      </c>
      <c r="BY27" s="25"/>
      <c r="BZ27" s="25"/>
      <c r="CA27" s="19"/>
      <c r="CB27" s="19"/>
      <c r="CC27" s="32" cm="1">
        <f t="array" aca="1" ref="CC27" ca="1">INDEX([1]Sheet1!$C$6:$CY$72,MATCH($A27,[1]Sheet1!$A$6:$A$72,0),MATCH(MID(CELL("filename",J26),FIND("]",CELL("filename",J26))+1,255) &amp; CC$1,[1]Sheet1!$C$1:$CY$1 &amp; [1]Sheet1!$C$3:$CY$3,0))</f>
        <v>13592290000</v>
      </c>
      <c r="CD27" s="31">
        <f t="shared" ca="1" si="10"/>
        <v>48340110000</v>
      </c>
      <c r="CE27" s="32" cm="1">
        <f t="array" aca="1" ref="CE27" ca="1">INDEX([1]Sheet1!$C$6:$CY$72,MATCH($A27,[1]Sheet1!$A$6:$A$72,0),MATCH(MID(CELL("filename",L26),FIND("]",CELL("filename",L26))+1,255) &amp; CE$1,[1]Sheet1!$C$1:$CY$1 &amp; [1]Sheet1!$C$3:$CY$3,0))</f>
        <v>415853000000</v>
      </c>
      <c r="CF27" s="31">
        <f t="shared" ca="1" si="11"/>
        <v>395895310000</v>
      </c>
      <c r="CG27" s="32" cm="1">
        <f t="array" aca="1" ref="CG27" ca="1">INDEX([1]Sheet1!$C$6:$CY$72,MATCH($A27,[1]Sheet1!$A$6:$A$72,0),MATCH(MID(CELL("filename",N26),FIND("]",CELL("filename",N26))+1,255) &amp; CG$1,[1]Sheet1!$C$1:$CY$1 &amp; [1]Sheet1!$C$3:$CY$3,0))</f>
        <v>179456400000</v>
      </c>
      <c r="CH27" s="32" cm="1">
        <f t="array" aca="1" ref="CH27" ca="1">INDEX([1]Sheet1!$C$6:$CY$72,MATCH($A27,[1]Sheet1!$A$6:$A$72,0),MATCH(MID(CELL("filename",O26),FIND("]",CELL("filename",O26))+1,255) &amp; CH$1,[1]Sheet1!$C$1:$CY$1 &amp; [1]Sheet1!$C$3:$CY$3,0))</f>
        <v>35439500000</v>
      </c>
      <c r="CI27" s="32" cm="1">
        <f t="array" aca="1" ref="CI27" ca="1">INDEX([1]Sheet1!$C$6:$CY$72,MATCH($A27,[1]Sheet1!$A$6:$A$72,0),MATCH(MID(CELL("filename",CI11),FIND("]",CELL("filename",CI11))+1,255) &amp; CI$1,[1]Sheet1!$C$1:$CY$1 &amp; [1]Sheet1!$C$3:$CY$3,0))</f>
        <v>18747850000</v>
      </c>
      <c r="CJ27" s="32" cm="1">
        <f t="array" aca="1" ref="CJ27" ca="1">INDEX([1]Sheet1!$C$6:$CY$72,MATCH($A27,[1]Sheet1!$A$6:$A$72,0),MATCH(MID(CELL("filename",R26),FIND("]",CELL("filename",R26))+1,255) &amp; CJ$1,[1]Sheet1!$C$1:$CY$1 &amp; [1]Sheet1!$C$3:$CY$3,0))</f>
        <v>134981900000</v>
      </c>
      <c r="CK27" s="32" cm="1">
        <f t="array" aca="1" ref="CK27" ca="1">INDEX([1]Sheet1!$C$6:$CY$72,MATCH($A27,[1]Sheet1!$A$6:$A$72,0),MATCH(MID(CELL("filename",S26),FIND("]",CELL("filename",S26))+1,255) &amp; CK$1,[1]Sheet1!$C$1:$CY$1 &amp; [1]Sheet1!$C$3:$CY$3,0))</f>
        <v>19957690000</v>
      </c>
      <c r="CL27" s="31">
        <f t="shared" ca="1" si="12"/>
        <v>27269660000</v>
      </c>
      <c r="DK27" s="31"/>
      <c r="DL27" s="48"/>
      <c r="DM27" s="25"/>
      <c r="DN27" s="25"/>
      <c r="DQ27" s="48">
        <v>1.1544399999999999</v>
      </c>
      <c r="DR27" s="48" cm="1">
        <f t="array" aca="1" ref="DR27" ca="1">INDEX([1]Sheet1!$C$6:$CY$72,MATCH($A27,[1]Sheet1!$A$6:$A$72,0),MATCH(MID(CELL("filename",AZ26),FIND("]",CELL("filename",AZ26))+1,255) &amp; DR$1,[1]Sheet1!$C$1:$CY$1 &amp; [1]Sheet1!$C$3:$CY$3,0))</f>
        <v>0</v>
      </c>
      <c r="DS27" s="48" cm="1">
        <f t="array" aca="1" ref="DS27" ca="1">INDEX([1]Sheet1!$C$6:$CY$72,MATCH($A27,[1]Sheet1!$A$6:$A$72,0),MATCH(MID(CELL("filename",BA26),FIND("]",CELL("filename",BA26))+1,255) &amp; DS$1,[1]Sheet1!$C$1:$CY$1 &amp; [1]Sheet1!$C$3:$CY$3,0))</f>
        <v>0</v>
      </c>
      <c r="DT27" s="25"/>
      <c r="DU27" s="48">
        <f ca="1">Austria!DU27</f>
        <v>4.3499999999999996</v>
      </c>
      <c r="DV27" s="17">
        <v>0.5</v>
      </c>
      <c r="DW27" s="14" t="e">
        <f>Euro_Area_Data!V24*10^9</f>
        <v>#N/A</v>
      </c>
      <c r="DX27" s="17">
        <v>1</v>
      </c>
      <c r="DY27" s="17">
        <v>0.5</v>
      </c>
      <c r="DZ27" s="48" cm="1">
        <f t="array" aca="1" ref="DZ27" ca="1">INDEX([1]Sheet1!$C$6:$CY$72,MATCH($A27,[1]Sheet1!$A$6:$A$72,0),MATCH(MID(CELL("filename",BH26),FIND("]",CELL("filename",BH26))+1,255) &amp; DZ$1,[1]Sheet1!$C$1:$CY$1 &amp; [1]Sheet1!$C$3:$CY$3,0))</f>
        <v>9.5</v>
      </c>
      <c r="EA27" s="17">
        <v>2</v>
      </c>
      <c r="EB27" s="14" t="e">
        <f>(SUMPRODUCT(Euro_Area_Data!B24:U24,Euro_Area_Data!Y24:AR24)-Euro_Area_Data!J24*Euro_Area_Data!AG24)/(SUM(Euro_Area_Data!B24:U24)-Euro_Area_Data!J24)</f>
        <v>#N/A</v>
      </c>
      <c r="EC27" s="14"/>
      <c r="ED27" s="14" t="e">
        <f>(SUMPRODUCT(Euro_Area_Data!B24:U24,Euro_Area_Data!AV24:BO24)-Euro_Area_Data!J24*Euro_Area_Data!BD24)/(SUM(Euro_Area_Data!B24:U24)-Euro_Area_Data!J24)</f>
        <v>#N/A</v>
      </c>
      <c r="EE27" s="17">
        <v>-5</v>
      </c>
      <c r="EH27" s="43">
        <v>0.75</v>
      </c>
      <c r="EI27" s="43">
        <v>0.05</v>
      </c>
      <c r="EJ27" s="43">
        <v>75</v>
      </c>
      <c r="EK27" s="14">
        <f t="shared" si="8"/>
        <v>0.55755128575864776</v>
      </c>
      <c r="EN27" s="14">
        <f>[2]EUCAM_output!$QG24</f>
        <v>0.57729779884496901</v>
      </c>
    </row>
    <row r="28" spans="1:144" x14ac:dyDescent="0.3">
      <c r="A28" s="10">
        <v>1988</v>
      </c>
      <c r="B28" s="13">
        <f>[2]EUCAM_output!$PG25*10^9</f>
        <v>1451820437164.7422</v>
      </c>
      <c r="H28" s="14">
        <f>[2]EUCAM_output!$QM25</f>
        <v>6.0151783995920013E-2</v>
      </c>
      <c r="I28" s="13">
        <f>[2]EUCAM_output!$PY25*10^3</f>
        <v>41944985.369462796</v>
      </c>
      <c r="K28" s="31">
        <f t="shared" si="4"/>
        <v>41944985.369462796</v>
      </c>
      <c r="L28" s="14">
        <f>[2]EUCAM_output!$PI25</f>
        <v>60.005740103149243</v>
      </c>
      <c r="O28" s="14">
        <f>[2]EUCAM_output!$PJ25</f>
        <v>60.11536518064154</v>
      </c>
      <c r="P28" s="28"/>
      <c r="Q28" s="19"/>
      <c r="R28" s="14">
        <f>[2]EUCAM_output!$PN25</f>
        <v>8.5</v>
      </c>
      <c r="U28" s="14">
        <f>[2]EUCAM_output!$PM25</f>
        <v>7.6022370000000006</v>
      </c>
      <c r="V28" s="14">
        <v>7.6022370000000006</v>
      </c>
      <c r="W28" s="14">
        <v>3.7902030919869434E-2</v>
      </c>
      <c r="X28" s="14">
        <v>4.1350264296332817E-2</v>
      </c>
      <c r="Y28" s="14">
        <f>[2]EUCAM_output!$HQ25</f>
        <v>-2.8485343429101029E-3</v>
      </c>
      <c r="Z28" s="14">
        <f>[2]EUCAM_output!$PO25</f>
        <v>1639.8734259661301</v>
      </c>
      <c r="AC28" s="14">
        <f>[2]EUCAM_output!$QN25</f>
        <v>1624.7756544090851</v>
      </c>
      <c r="AD28" s="13">
        <f>[2]EUCAM_output!$PV25*10^9</f>
        <v>4297292202245.9199</v>
      </c>
      <c r="AE28" s="30" cm="1">
        <f t="array" aca="1" ref="AE28" ca="1">INDEX('[3]Sheet 1'!$B$12:$M$61,MATCH($A28,'[3]Sheet 1'!$A$12:$A$61,0),MATCH(MID(CELL("filename",A27),FIND("]",CELL("filename",A27))+1,255)&amp;AE$1,'[3]Sheet 1'!$B$9:$M$9&amp;'[3]Sheet 1'!$B$8:$M$8,0))*10^6</f>
        <v>2357617200000</v>
      </c>
      <c r="AF28" s="30" cm="1">
        <f t="array" aca="1" ref="AF28" ca="1">INDEX('[3]Sheet 1'!$B$12:$M$61,MATCH($A28,'[3]Sheet 1'!$A$12:$A$61,0),MATCH(MID(CELL("filename",B27),FIND("]",CELL("filename",B27))+1,255)&amp;AF$1,'[3]Sheet 1'!$B$9:$M$9&amp;'[3]Sheet 1'!$B$8:$M$8,0))*10^6</f>
        <v>474617900000</v>
      </c>
      <c r="AG28" s="19"/>
      <c r="AH28" s="19"/>
      <c r="AI28" s="31">
        <f t="shared" ca="1" si="6"/>
        <v>67551742268.029076</v>
      </c>
      <c r="AJ28" s="32">
        <v>27677900000</v>
      </c>
      <c r="AK28" s="31">
        <f t="shared" si="7"/>
        <v>47186520271.361923</v>
      </c>
      <c r="AL28" s="19"/>
      <c r="AM28" s="19">
        <f t="shared" ca="1" si="0"/>
        <v>6.6411901462197248E-2</v>
      </c>
      <c r="AN28" s="19"/>
      <c r="AO28" s="32">
        <v>154084300000</v>
      </c>
      <c r="AP28" s="31">
        <f t="shared" si="1"/>
        <v>262689797471.94016</v>
      </c>
      <c r="AQ28" s="32">
        <v>127498300000</v>
      </c>
      <c r="AR28" s="31">
        <f t="shared" si="2"/>
        <v>170178276823.58328</v>
      </c>
      <c r="AS28" s="19"/>
      <c r="AT28" s="19"/>
      <c r="BB28" s="13">
        <f>[2]EUCAM_output!$PD25*10^9</f>
        <v>1458874697723.8301</v>
      </c>
      <c r="BC28" s="13">
        <f>[2]EUCAM_output!$QI25*10^9</f>
        <v>917932600000</v>
      </c>
      <c r="BD28" s="19">
        <f t="shared" si="5"/>
        <v>0.48589070511117372</v>
      </c>
      <c r="BN28" s="31">
        <f t="shared" ca="1" si="9"/>
        <v>400693520000</v>
      </c>
      <c r="BO28" s="48" cm="1">
        <f t="array" aca="1" ref="BO28" ca="1">INDEX([1]Sheet1!$C$6:$CY$72,MATCH($A28,[1]Sheet1!$A$6:$A$72,0),MATCH(MID(CELL("filename",A27),FIND("]",CELL("filename",A27))+1,255) &amp; BO$1,[1]Sheet1!$C$1:$CY$1 &amp; [1]Sheet1!$C$3:$CY$3,0))</f>
        <v>-0.19598399999999999</v>
      </c>
      <c r="BP28" s="32" cm="1">
        <f t="array" aca="1" ref="BP28" ca="1">INDEX([1]Sheet1!$C$6:$CY$72,MATCH($A28,[1]Sheet1!$A$6:$A$72,0),MATCH(MID(CELL("filename",B27),FIND("]",CELL("filename",B27))+1,255) &amp; BP$1,[1]Sheet1!$C$1:$CY$1 &amp; [1]Sheet1!$C$3:$CY$3,0))</f>
        <v>414690000000</v>
      </c>
      <c r="BQ28" s="32" cm="1">
        <f t="array" aca="1" ref="BQ28" ca="1">INDEX([1]Sheet1!$C$6:$CY$72,MATCH($A28,[1]Sheet1!$A$6:$A$72,0),MATCH(MID(CELL("filename",C27),FIND("]",CELL("filename",C27))+1,255) &amp; BQ$1,[1]Sheet1!$C$1:$CY$1 &amp; [1]Sheet1!$C$3:$CY$3,0))</f>
        <v>65367900000.000008</v>
      </c>
      <c r="BR28" s="25"/>
      <c r="BS28" s="25"/>
      <c r="BT28" s="25"/>
      <c r="BU28" s="19"/>
      <c r="BV28" s="19"/>
      <c r="BW28" s="32" cm="1">
        <f t="array" aca="1" ref="BW28" ca="1">INDEX([1]Sheet1!$C$6:$CY$72,MATCH($A28,[1]Sheet1!$A$6:$A$72,0),MATCH(MID(CELL("filename",F27),FIND("]",CELL("filename",F27))+1,255) &amp; BW$1,[1]Sheet1!$C$1:$CY$1 &amp; [1]Sheet1!$C$3:$CY$3,0))</f>
        <v>132652400000</v>
      </c>
      <c r="BX28" s="32" cm="1">
        <f t="array" aca="1" ref="BX28" ca="1">INDEX([1]Sheet1!$C$6:$CY$72,MATCH($A28,[1]Sheet1!$A$6:$A$72,0),MATCH(MID(CELL("filename",G27),FIND("]",CELL("filename",G27))+1,255) &amp; BX$1,[1]Sheet1!$C$1:$CY$1 &amp; [1]Sheet1!$C$3:$CY$3,0))</f>
        <v>154134700000</v>
      </c>
      <c r="BY28" s="25"/>
      <c r="BZ28" s="25"/>
      <c r="CA28" s="19"/>
      <c r="CB28" s="19"/>
      <c r="CC28" s="32" cm="1">
        <f t="array" aca="1" ref="CC28" ca="1">INDEX([1]Sheet1!$C$6:$CY$72,MATCH($A28,[1]Sheet1!$A$6:$A$72,0),MATCH(MID(CELL("filename",J27),FIND("]",CELL("filename",J27))+1,255) &amp; CC$1,[1]Sheet1!$C$1:$CY$1 &amp; [1]Sheet1!$C$3:$CY$3,0))</f>
        <v>13996480000</v>
      </c>
      <c r="CD28" s="31">
        <f t="shared" ca="1" si="10"/>
        <v>48538520000</v>
      </c>
      <c r="CE28" s="32" cm="1">
        <f t="array" aca="1" ref="CE28" ca="1">INDEX([1]Sheet1!$C$6:$CY$72,MATCH($A28,[1]Sheet1!$A$6:$A$72,0),MATCH(MID(CELL("filename",L27),FIND("]",CELL("filename",L27))+1,255) &amp; CE$1,[1]Sheet1!$C$1:$CY$1 &amp; [1]Sheet1!$C$3:$CY$3,0))</f>
        <v>436808000000</v>
      </c>
      <c r="CF28" s="31">
        <f t="shared" ca="1" si="11"/>
        <v>416367030000</v>
      </c>
      <c r="CG28" s="32" cm="1">
        <f t="array" aca="1" ref="CG28" ca="1">INDEX([1]Sheet1!$C$6:$CY$72,MATCH($A28,[1]Sheet1!$A$6:$A$72,0),MATCH(MID(CELL("filename",N27),FIND("]",CELL("filename",N27))+1,255) &amp; CG$1,[1]Sheet1!$C$1:$CY$1 &amp; [1]Sheet1!$C$3:$CY$3,0))</f>
        <v>187141100000</v>
      </c>
      <c r="CH28" s="32" cm="1">
        <f t="array" aca="1" ref="CH28" ca="1">INDEX([1]Sheet1!$C$6:$CY$72,MATCH($A28,[1]Sheet1!$A$6:$A$72,0),MATCH(MID(CELL("filename",O27),FIND("]",CELL("filename",O27))+1,255) &amp; CH$1,[1]Sheet1!$C$1:$CY$1 &amp; [1]Sheet1!$C$3:$CY$3,0))</f>
        <v>39623400000</v>
      </c>
      <c r="CI28" s="32" cm="1">
        <f t="array" aca="1" ref="CI28" ca="1">INDEX([1]Sheet1!$C$6:$CY$72,MATCH($A28,[1]Sheet1!$A$6:$A$72,0),MATCH(MID(CELL("filename",CI12),FIND("]",CELL("filename",CI12))+1,255) &amp; CI$1,[1]Sheet1!$C$1:$CY$1 &amp; [1]Sheet1!$C$3:$CY$3,0))</f>
        <v>16658919999.999998</v>
      </c>
      <c r="CJ28" s="32" cm="1">
        <f t="array" aca="1" ref="CJ28" ca="1">INDEX([1]Sheet1!$C$6:$CY$72,MATCH($A28,[1]Sheet1!$A$6:$A$72,0),MATCH(MID(CELL("filename",R27),FIND("]",CELL("filename",R27))+1,255) &amp; CJ$1,[1]Sheet1!$C$1:$CY$1 &amp; [1]Sheet1!$C$3:$CY$3,0))</f>
        <v>141224200000</v>
      </c>
      <c r="CK28" s="32" cm="1">
        <f t="array" aca="1" ref="CK28" ca="1">INDEX([1]Sheet1!$C$6:$CY$72,MATCH($A28,[1]Sheet1!$A$6:$A$72,0),MATCH(MID(CELL("filename",S27),FIND("]",CELL("filename",S27))+1,255) &amp; CK$1,[1]Sheet1!$C$1:$CY$1 &amp; [1]Sheet1!$C$3:$CY$3,0))</f>
        <v>20440970000</v>
      </c>
      <c r="CL28" s="31">
        <f t="shared" ca="1" si="12"/>
        <v>31719410000</v>
      </c>
      <c r="DK28" s="31"/>
      <c r="DL28" s="48"/>
      <c r="DM28" s="25"/>
      <c r="DN28" s="25"/>
      <c r="DQ28" s="48">
        <v>1.18248</v>
      </c>
      <c r="DR28" s="48" cm="1">
        <f t="array" aca="1" ref="DR28" ca="1">INDEX([1]Sheet1!$C$6:$CY$72,MATCH($A28,[1]Sheet1!$A$6:$A$72,0),MATCH(MID(CELL("filename",AZ27),FIND("]",CELL("filename",AZ27))+1,255) &amp; DR$1,[1]Sheet1!$C$1:$CY$1 &amp; [1]Sheet1!$C$3:$CY$3,0))</f>
        <v>0</v>
      </c>
      <c r="DS28" s="48" cm="1">
        <f t="array" aca="1" ref="DS28" ca="1">INDEX([1]Sheet1!$C$6:$CY$72,MATCH($A28,[1]Sheet1!$A$6:$A$72,0),MATCH(MID(CELL("filename",BA27),FIND("]",CELL("filename",BA27))+1,255) &amp; DS$1,[1]Sheet1!$C$1:$CY$1 &amp; [1]Sheet1!$C$3:$CY$3,0))</f>
        <v>0</v>
      </c>
      <c r="DT28" s="25"/>
      <c r="DU28" s="48">
        <f ca="1">Austria!DU28</f>
        <v>4.59</v>
      </c>
      <c r="DV28" s="17">
        <v>0.5</v>
      </c>
      <c r="DW28" s="14" t="e">
        <f>Euro_Area_Data!V25*10^9</f>
        <v>#N/A</v>
      </c>
      <c r="DX28" s="17">
        <v>1</v>
      </c>
      <c r="DY28" s="17">
        <v>0.5</v>
      </c>
      <c r="DZ28" s="48" cm="1">
        <f t="array" aca="1" ref="DZ28" ca="1">INDEX([1]Sheet1!$C$6:$CY$72,MATCH($A28,[1]Sheet1!$A$6:$A$72,0),MATCH(MID(CELL("filename",BH27),FIND("]",CELL("filename",BH27))+1,255) &amp; DZ$1,[1]Sheet1!$C$1:$CY$1 &amp; [1]Sheet1!$C$3:$CY$3,0))</f>
        <v>9.08</v>
      </c>
      <c r="EA28" s="17">
        <v>2</v>
      </c>
      <c r="EB28" s="14" t="e">
        <f>(SUMPRODUCT(Euro_Area_Data!B25:U25,Euro_Area_Data!Y25:AR25)-Euro_Area_Data!J25*Euro_Area_Data!AG25)/(SUM(Euro_Area_Data!B25:U25)-Euro_Area_Data!J25)</f>
        <v>#N/A</v>
      </c>
      <c r="EC28" s="14"/>
      <c r="ED28" s="14" t="e">
        <f>(SUMPRODUCT(Euro_Area_Data!B25:U25,Euro_Area_Data!AV25:BO25)-Euro_Area_Data!J25*Euro_Area_Data!BD25)/(SUM(Euro_Area_Data!B25:U25)-Euro_Area_Data!J25)</f>
        <v>#N/A</v>
      </c>
      <c r="EE28" s="17">
        <v>-5</v>
      </c>
      <c r="EH28" s="43">
        <v>0.75</v>
      </c>
      <c r="EI28" s="43">
        <v>0.05</v>
      </c>
      <c r="EJ28" s="43">
        <v>75</v>
      </c>
      <c r="EK28" s="14">
        <f t="shared" si="8"/>
        <v>1.6050473184685259</v>
      </c>
      <c r="EN28" s="14">
        <f>[2]EUCAM_output!$QG25</f>
        <v>0.58656370168490801</v>
      </c>
    </row>
    <row r="29" spans="1:144" x14ac:dyDescent="0.3">
      <c r="A29" s="10">
        <v>1989</v>
      </c>
      <c r="B29" s="13">
        <f>[2]EUCAM_output!$PG26*10^9</f>
        <v>1493727132088.929</v>
      </c>
      <c r="H29" s="14">
        <f>[2]EUCAM_output!$QM26</f>
        <v>7.0777758207138261E-2</v>
      </c>
      <c r="I29" s="13">
        <f>[2]EUCAM_output!$PY26*10^3</f>
        <v>42226693.949946903</v>
      </c>
      <c r="K29" s="31">
        <f t="shared" si="4"/>
        <v>42226693.949946903</v>
      </c>
      <c r="L29" s="14">
        <f>[2]EUCAM_output!$PI26</f>
        <v>60.387052703166098</v>
      </c>
      <c r="O29" s="14">
        <f>[2]EUCAM_output!$PJ26</f>
        <v>60.083550744174559</v>
      </c>
      <c r="P29" s="28"/>
      <c r="Q29" s="19"/>
      <c r="R29" s="14">
        <f>[2]EUCAM_output!$PN26</f>
        <v>8.1</v>
      </c>
      <c r="U29" s="14">
        <f>[2]EUCAM_output!$PM26</f>
        <v>7.7461409999999997</v>
      </c>
      <c r="V29" s="14">
        <v>7.7461409999999997</v>
      </c>
      <c r="W29" s="14">
        <v>2.6052343393774269E-2</v>
      </c>
      <c r="X29" s="14">
        <v>4.6575076173671626E-2</v>
      </c>
      <c r="Y29" s="14">
        <f>[2]EUCAM_output!$HQ26</f>
        <v>2.4933325632290341E-4</v>
      </c>
      <c r="Z29" s="14">
        <f>[2]EUCAM_output!$PO26</f>
        <v>1625.7483570879899</v>
      </c>
      <c r="AC29" s="14">
        <f>[2]EUCAM_output!$QN26</f>
        <v>1622.166664710036</v>
      </c>
      <c r="AD29" s="13">
        <f>[2]EUCAM_output!$PV26*10^9</f>
        <v>4421448149143.0098</v>
      </c>
      <c r="AE29" s="30" cm="1">
        <f t="array" aca="1" ref="AE29" ca="1">INDEX('[3]Sheet 1'!$B$12:$M$61,MATCH($A29,'[3]Sheet 1'!$A$12:$A$61,0),MATCH(MID(CELL("filename",A28),FIND("]",CELL("filename",A28))+1,255)&amp;AE$1,'[3]Sheet 1'!$B$9:$M$9&amp;'[3]Sheet 1'!$B$8:$M$8,0))*10^6</f>
        <v>2509432300000</v>
      </c>
      <c r="AF29" s="30" cm="1">
        <f t="array" aca="1" ref="AF29" ca="1">INDEX('[3]Sheet 1'!$B$12:$M$61,MATCH($A29,'[3]Sheet 1'!$A$12:$A$61,0),MATCH(MID(CELL("filename",B28),FIND("]",CELL("filename",B28))+1,255)&amp;AF$1,'[3]Sheet 1'!$B$9:$M$9&amp;'[3]Sheet 1'!$B$8:$M$8,0))*10^6</f>
        <v>498111400000</v>
      </c>
      <c r="AG29" s="19"/>
      <c r="AH29" s="19"/>
      <c r="AI29" s="31">
        <f t="shared" ca="1" si="6"/>
        <v>70302298039.986282</v>
      </c>
      <c r="AJ29" s="32">
        <v>29440200000</v>
      </c>
      <c r="AK29" s="31">
        <f t="shared" si="7"/>
        <v>48555308269.310547</v>
      </c>
      <c r="AL29" s="19"/>
      <c r="AM29" s="19">
        <f t="shared" ca="1" si="0"/>
        <v>6.6411901462197248E-2</v>
      </c>
      <c r="AN29" s="19"/>
      <c r="AO29" s="32">
        <v>171291100000</v>
      </c>
      <c r="AP29" s="31">
        <f t="shared" si="1"/>
        <v>282508004846.75031</v>
      </c>
      <c r="AQ29" s="32">
        <v>136981800000</v>
      </c>
      <c r="AR29" s="31">
        <f t="shared" si="2"/>
        <v>177366850081.68716</v>
      </c>
      <c r="AS29" s="19"/>
      <c r="AT29" s="19"/>
      <c r="BB29" s="13">
        <f>[2]EUCAM_output!$PD26*10^9</f>
        <v>1523140605970.75</v>
      </c>
      <c r="BC29" s="13">
        <f>[2]EUCAM_output!$QI26*10^9</f>
        <v>988883500000</v>
      </c>
      <c r="BD29" s="19">
        <f t="shared" si="5"/>
        <v>1.9691329995919171</v>
      </c>
      <c r="BN29" s="31">
        <f t="shared" ca="1" si="9"/>
        <v>429947730000</v>
      </c>
      <c r="BO29" s="48" cm="1">
        <f t="array" aca="1" ref="BO29" ca="1">INDEX([1]Sheet1!$C$6:$CY$72,MATCH($A29,[1]Sheet1!$A$6:$A$72,0),MATCH(MID(CELL("filename",A28),FIND("]",CELL("filename",A28))+1,255) &amp; BO$1,[1]Sheet1!$C$1:$CY$1 &amp; [1]Sheet1!$C$3:$CY$3,0))</f>
        <v>0.67601500000000003</v>
      </c>
      <c r="BP29" s="32" cm="1">
        <f t="array" aca="1" ref="BP29" ca="1">INDEX([1]Sheet1!$C$6:$CY$72,MATCH($A29,[1]Sheet1!$A$6:$A$72,0),MATCH(MID(CELL("filename",B28),FIND("]",CELL("filename",B28))+1,255) &amp; BP$1,[1]Sheet1!$C$1:$CY$1 &amp; [1]Sheet1!$C$3:$CY$3,0))</f>
        <v>444100000000</v>
      </c>
      <c r="BQ29" s="32" cm="1">
        <f t="array" aca="1" ref="BQ29" ca="1">INDEX([1]Sheet1!$C$6:$CY$72,MATCH($A29,[1]Sheet1!$A$6:$A$72,0),MATCH(MID(CELL("filename",C28),FIND("]",CELL("filename",C28))+1,255) &amp; BQ$1,[1]Sheet1!$C$1:$CY$1 &amp; [1]Sheet1!$C$3:$CY$3,0))</f>
        <v>70914500000</v>
      </c>
      <c r="BR29" s="25"/>
      <c r="BS29" s="25"/>
      <c r="BT29" s="25"/>
      <c r="BU29" s="19"/>
      <c r="BV29" s="19"/>
      <c r="BW29" s="32" cm="1">
        <f t="array" aca="1" ref="BW29" ca="1">INDEX([1]Sheet1!$C$6:$CY$72,MATCH($A29,[1]Sheet1!$A$6:$A$72,0),MATCH(MID(CELL("filename",F28),FIND("]",CELL("filename",F28))+1,255) &amp; BW$1,[1]Sheet1!$C$1:$CY$1 &amp; [1]Sheet1!$C$3:$CY$3,0))</f>
        <v>138987200000</v>
      </c>
      <c r="BX29" s="32" cm="1">
        <f t="array" aca="1" ref="BX29" ca="1">INDEX([1]Sheet1!$C$6:$CY$72,MATCH($A29,[1]Sheet1!$A$6:$A$72,0),MATCH(MID(CELL("filename",G28),FIND("]",CELL("filename",G28))+1,255) &amp; BX$1,[1]Sheet1!$C$1:$CY$1 &amp; [1]Sheet1!$C$3:$CY$3,0))</f>
        <v>168059400000</v>
      </c>
      <c r="BY29" s="25"/>
      <c r="BZ29" s="25"/>
      <c r="CA29" s="19"/>
      <c r="CB29" s="19"/>
      <c r="CC29" s="32" cm="1">
        <f t="array" aca="1" ref="CC29" ca="1">INDEX([1]Sheet1!$C$6:$CY$72,MATCH($A29,[1]Sheet1!$A$6:$A$72,0),MATCH(MID(CELL("filename",J28),FIND("]",CELL("filename",J28))+1,255) &amp; CC$1,[1]Sheet1!$C$1:$CY$1 &amp; [1]Sheet1!$C$3:$CY$3,0))</f>
        <v>14152270000</v>
      </c>
      <c r="CD29" s="31">
        <f t="shared" ca="1" si="10"/>
        <v>51986630000</v>
      </c>
      <c r="CE29" s="32" cm="1">
        <f t="array" aca="1" ref="CE29" ca="1">INDEX([1]Sheet1!$C$6:$CY$72,MATCH($A29,[1]Sheet1!$A$6:$A$72,0),MATCH(MID(CELL("filename",L28),FIND("]",CELL("filename",L28))+1,255) &amp; CE$1,[1]Sheet1!$C$1:$CY$1 &amp; [1]Sheet1!$C$3:$CY$3,0))</f>
        <v>460696000000</v>
      </c>
      <c r="CF29" s="31">
        <f t="shared" ca="1" si="11"/>
        <v>437856620000</v>
      </c>
      <c r="CG29" s="32" cm="1">
        <f t="array" aca="1" ref="CG29" ca="1">INDEX([1]Sheet1!$C$6:$CY$72,MATCH($A29,[1]Sheet1!$A$6:$A$72,0),MATCH(MID(CELL("filename",N28),FIND("]",CELL("filename",N28))+1,255) &amp; CG$1,[1]Sheet1!$C$1:$CY$1 &amp; [1]Sheet1!$C$3:$CY$3,0))</f>
        <v>196830900000</v>
      </c>
      <c r="CH29" s="32" cm="1">
        <f t="array" aca="1" ref="CH29" ca="1">INDEX([1]Sheet1!$C$6:$CY$72,MATCH($A29,[1]Sheet1!$A$6:$A$72,0),MATCH(MID(CELL("filename",O28),FIND("]",CELL("filename",O28))+1,255) &amp; CH$1,[1]Sheet1!$C$1:$CY$1 &amp; [1]Sheet1!$C$3:$CY$3,0))</f>
        <v>42625900000</v>
      </c>
      <c r="CI29" s="32" cm="1">
        <f t="array" aca="1" ref="CI29" ca="1">INDEX([1]Sheet1!$C$6:$CY$72,MATCH($A29,[1]Sheet1!$A$6:$A$72,0),MATCH(MID(CELL("filename",CI13),FIND("]",CELL("filename",CI13))+1,255) &amp; CI$1,[1]Sheet1!$C$1:$CY$1 &amp; [1]Sheet1!$C$3:$CY$3,0))</f>
        <v>16297429999.999998</v>
      </c>
      <c r="CJ29" s="32" cm="1">
        <f t="array" aca="1" ref="CJ29" ca="1">INDEX([1]Sheet1!$C$6:$CY$72,MATCH($A29,[1]Sheet1!$A$6:$A$72,0),MATCH(MID(CELL("filename",R28),FIND("]",CELL("filename",R28))+1,255) &amp; CJ$1,[1]Sheet1!$C$1:$CY$1 &amp; [1]Sheet1!$C$3:$CY$3,0))</f>
        <v>149741000000</v>
      </c>
      <c r="CK29" s="32" cm="1">
        <f t="array" aca="1" ref="CK29" ca="1">INDEX([1]Sheet1!$C$6:$CY$72,MATCH($A29,[1]Sheet1!$A$6:$A$72,0),MATCH(MID(CELL("filename",S28),FIND("]",CELL("filename",S28))+1,255) &amp; CK$1,[1]Sheet1!$C$1:$CY$1 &amp; [1]Sheet1!$C$3:$CY$3,0))</f>
        <v>22839380000</v>
      </c>
      <c r="CL29" s="31">
        <f t="shared" ca="1" si="12"/>
        <v>32361390000</v>
      </c>
      <c r="DK29" s="31"/>
      <c r="DL29" s="48"/>
      <c r="DM29" s="25"/>
      <c r="DN29" s="25"/>
      <c r="DQ29" s="48">
        <v>1.10175</v>
      </c>
      <c r="DR29" s="48" cm="1">
        <f t="array" aca="1" ref="DR29" ca="1">INDEX([1]Sheet1!$C$6:$CY$72,MATCH($A29,[1]Sheet1!$A$6:$A$72,0),MATCH(MID(CELL("filename",AZ28),FIND("]",CELL("filename",AZ28))+1,255) &amp; DR$1,[1]Sheet1!$C$1:$CY$1 &amp; [1]Sheet1!$C$3:$CY$3,0))</f>
        <v>0</v>
      </c>
      <c r="DS29" s="48" cm="1">
        <f t="array" aca="1" ref="DS29" ca="1">INDEX([1]Sheet1!$C$6:$CY$72,MATCH($A29,[1]Sheet1!$A$6:$A$72,0),MATCH(MID(CELL("filename",BA28),FIND("]",CELL("filename",BA28))+1,255) &amp; DS$1,[1]Sheet1!$C$1:$CY$1 &amp; [1]Sheet1!$C$3:$CY$3,0))</f>
        <v>0</v>
      </c>
      <c r="DT29" s="25"/>
      <c r="DU29" s="48">
        <f ca="1">Austria!DU29</f>
        <v>7.46</v>
      </c>
      <c r="DV29" s="17">
        <v>0.5</v>
      </c>
      <c r="DW29" s="14" t="e">
        <f>Euro_Area_Data!V26*10^9</f>
        <v>#N/A</v>
      </c>
      <c r="DX29" s="17">
        <v>1</v>
      </c>
      <c r="DY29" s="17">
        <v>0.5</v>
      </c>
      <c r="DZ29" s="48" cm="1">
        <f t="array" aca="1" ref="DZ29" ca="1">INDEX([1]Sheet1!$C$6:$CY$72,MATCH($A29,[1]Sheet1!$A$6:$A$72,0),MATCH(MID(CELL("filename",BH28),FIND("]",CELL("filename",BH28))+1,255) &amp; DZ$1,[1]Sheet1!$C$1:$CY$1 &amp; [1]Sheet1!$C$3:$CY$3,0))</f>
        <v>8.7899999999999991</v>
      </c>
      <c r="EA29" s="17">
        <v>2</v>
      </c>
      <c r="EB29" s="14" t="e">
        <f>(SUMPRODUCT(Euro_Area_Data!B26:U26,Euro_Area_Data!Y26:AR26)-Euro_Area_Data!J26*Euro_Area_Data!AG26)/(SUM(Euro_Area_Data!B26:U26)-Euro_Area_Data!J26)</f>
        <v>#N/A</v>
      </c>
      <c r="EC29" s="14"/>
      <c r="ED29" s="14" t="e">
        <f>(SUMPRODUCT(Euro_Area_Data!B26:U26,Euro_Area_Data!AV26:BO26)-Euro_Area_Data!J26*Euro_Area_Data!BD26)/(SUM(Euro_Area_Data!B26:U26)-Euro_Area_Data!J26)</f>
        <v>#N/A</v>
      </c>
      <c r="EE29" s="17">
        <v>-5</v>
      </c>
      <c r="EH29" s="43">
        <v>0.75</v>
      </c>
      <c r="EI29" s="43">
        <v>0.05</v>
      </c>
      <c r="EJ29" s="43">
        <v>75</v>
      </c>
      <c r="EK29" s="14">
        <f t="shared" si="8"/>
        <v>3.3686528229197128</v>
      </c>
      <c r="EN29" s="14">
        <f>[2]EUCAM_output!$QG26</f>
        <v>0.60632299637993903</v>
      </c>
    </row>
    <row r="30" spans="1:144" x14ac:dyDescent="0.3">
      <c r="A30" s="10">
        <v>1990</v>
      </c>
      <c r="B30" s="13">
        <f>[2]EUCAM_output!$PG27*10^9</f>
        <v>1535897059098.2661</v>
      </c>
      <c r="H30" s="14">
        <f>[2]EUCAM_output!$QM27</f>
        <v>4.1266900134048427E-2</v>
      </c>
      <c r="I30" s="13">
        <f>[2]EUCAM_output!$PY27*10^3</f>
        <v>42515933.341698699</v>
      </c>
      <c r="K30" s="31">
        <f t="shared" si="4"/>
        <v>42515933.341698699</v>
      </c>
      <c r="L30" s="14">
        <f>[2]EUCAM_output!$PI27</f>
        <v>60.39761611233989</v>
      </c>
      <c r="O30" s="14">
        <f>[2]EUCAM_output!$PJ27</f>
        <v>60.042294420496368</v>
      </c>
      <c r="P30" s="28"/>
      <c r="Q30" s="19"/>
      <c r="R30" s="14">
        <f>[2]EUCAM_output!$PN27</f>
        <v>7.9</v>
      </c>
      <c r="U30" s="14">
        <f>[2]EUCAM_output!$PM27</f>
        <v>7.8865580000000008</v>
      </c>
      <c r="V30" s="14">
        <v>7.8865580000000008</v>
      </c>
      <c r="W30" s="14">
        <v>1.8904641094912078E-2</v>
      </c>
      <c r="X30" s="14">
        <v>4.7735628811719444E-2</v>
      </c>
      <c r="Y30" s="14">
        <f>[2]EUCAM_output!$HQ27</f>
        <v>2.0390980749540901E-2</v>
      </c>
      <c r="Z30" s="14">
        <f>[2]EUCAM_output!$PO27</f>
        <v>1622.13572938689</v>
      </c>
      <c r="AC30" s="14">
        <f>[2]EUCAM_output!$QN27</f>
        <v>1618.8606113557851</v>
      </c>
      <c r="AD30" s="13">
        <f>[2]EUCAM_output!$PV27*10^9</f>
        <v>4550852014659.0898</v>
      </c>
      <c r="AE30" s="30" cm="1">
        <f t="array" aca="1" ref="AE30" ca="1">INDEX('[3]Sheet 1'!$B$12:$M$61,MATCH($A30,'[3]Sheet 1'!$A$12:$A$61,0),MATCH(MID(CELL("filename",A29),FIND("]",CELL("filename",A29))+1,255)&amp;AE$1,'[3]Sheet 1'!$B$9:$M$9&amp;'[3]Sheet 1'!$B$8:$M$8,0))*10^6</f>
        <v>2718211200000</v>
      </c>
      <c r="AF30" s="30" cm="1">
        <f t="array" aca="1" ref="AF30" ca="1">INDEX('[3]Sheet 1'!$B$12:$M$61,MATCH($A30,'[3]Sheet 1'!$A$12:$A$61,0),MATCH(MID(CELL("filename",B29),FIND("]",CELL("filename",B29))+1,255)&amp;AF$1,'[3]Sheet 1'!$B$9:$M$9&amp;'[3]Sheet 1'!$B$8:$M$8,0))*10^6</f>
        <v>534285500000</v>
      </c>
      <c r="AG30" s="19"/>
      <c r="AH30" s="19"/>
      <c r="AI30" s="31">
        <f t="shared" ca="1" si="6"/>
        <v>72936904917.314087</v>
      </c>
      <c r="AJ30" s="32">
        <v>31057300000</v>
      </c>
      <c r="AK30" s="31">
        <f t="shared" si="7"/>
        <v>49112662599.754974</v>
      </c>
      <c r="AL30" s="19"/>
      <c r="AM30" s="19">
        <f t="shared" ca="1" si="0"/>
        <v>6.6411901462197248E-2</v>
      </c>
      <c r="AN30" s="19"/>
      <c r="AO30" s="32">
        <v>185450400000</v>
      </c>
      <c r="AP30" s="31">
        <f t="shared" si="1"/>
        <v>293263191719.48627</v>
      </c>
      <c r="AQ30" s="32">
        <v>148396500000</v>
      </c>
      <c r="AR30" s="31">
        <f t="shared" si="2"/>
        <v>185555104253.2728</v>
      </c>
      <c r="AS30" s="19"/>
      <c r="AT30" s="19"/>
      <c r="BB30" s="13">
        <f>[2]EUCAM_output!$PD27*10^9</f>
        <v>1566239801901.8</v>
      </c>
      <c r="BC30" s="13">
        <f>[2]EUCAM_output!$QI27*10^9</f>
        <v>1043974800000</v>
      </c>
      <c r="BD30" s="19">
        <f t="shared" si="5"/>
        <v>1.9755713850606846</v>
      </c>
      <c r="BN30" s="31">
        <f t="shared" ca="1" si="9"/>
        <v>461667490000</v>
      </c>
      <c r="BO30" s="48" cm="1">
        <f t="array" aca="1" ref="BO30" ca="1">INDEX([1]Sheet1!$C$6:$CY$72,MATCH($A30,[1]Sheet1!$A$6:$A$72,0),MATCH(MID(CELL("filename",A29),FIND("]",CELL("filename",A29))+1,255) &amp; BO$1,[1]Sheet1!$C$1:$CY$1 &amp; [1]Sheet1!$C$3:$CY$3,0))</f>
        <v>0.236787</v>
      </c>
      <c r="BP30" s="32" cm="1">
        <f t="array" aca="1" ref="BP30" ca="1">INDEX([1]Sheet1!$C$6:$CY$72,MATCH($A30,[1]Sheet1!$A$6:$A$72,0),MATCH(MID(CELL("filename",B29),FIND("]",CELL("filename",B29))+1,255) &amp; BP$1,[1]Sheet1!$C$1:$CY$1 &amp; [1]Sheet1!$C$3:$CY$3,0))</f>
        <v>476755000000</v>
      </c>
      <c r="BQ30" s="32" cm="1">
        <f t="array" aca="1" ref="BQ30" ca="1">INDEX([1]Sheet1!$C$6:$CY$72,MATCH($A30,[1]Sheet1!$A$6:$A$72,0),MATCH(MID(CELL("filename",C29),FIND("]",CELL("filename",C29))+1,255) &amp; BQ$1,[1]Sheet1!$C$1:$CY$1 &amp; [1]Sheet1!$C$3:$CY$3,0))</f>
        <v>77902300000</v>
      </c>
      <c r="BR30" s="25"/>
      <c r="BS30" s="25"/>
      <c r="BT30" s="25"/>
      <c r="BU30" s="19"/>
      <c r="BV30" s="19"/>
      <c r="BW30" s="32" cm="1">
        <f t="array" aca="1" ref="BW30" ca="1">INDEX([1]Sheet1!$C$6:$CY$72,MATCH($A30,[1]Sheet1!$A$6:$A$72,0),MATCH(MID(CELL("filename",F29),FIND("]",CELL("filename",F29))+1,255) &amp; BW$1,[1]Sheet1!$C$1:$CY$1 &amp; [1]Sheet1!$C$3:$CY$3,0))</f>
        <v>148623800000</v>
      </c>
      <c r="BX30" s="32" cm="1">
        <f t="array" aca="1" ref="BX30" ca="1">INDEX([1]Sheet1!$C$6:$CY$72,MATCH($A30,[1]Sheet1!$A$6:$A$72,0),MATCH(MID(CELL("filename",G29),FIND("]",CELL("filename",G29))+1,255) &amp; BX$1,[1]Sheet1!$C$1:$CY$1 &amp; [1]Sheet1!$C$3:$CY$3,0))</f>
        <v>181073800000</v>
      </c>
      <c r="BY30" s="25"/>
      <c r="BZ30" s="25"/>
      <c r="CA30" s="19"/>
      <c r="CB30" s="19"/>
      <c r="CC30" s="32" cm="1">
        <f t="array" aca="1" ref="CC30" ca="1">INDEX([1]Sheet1!$C$6:$CY$72,MATCH($A30,[1]Sheet1!$A$6:$A$72,0),MATCH(MID(CELL("filename",J29),FIND("]",CELL("filename",J29))+1,255) &amp; CC$1,[1]Sheet1!$C$1:$CY$1 &amp; [1]Sheet1!$C$3:$CY$3,0))</f>
        <v>15087510000</v>
      </c>
      <c r="CD30" s="31">
        <f t="shared" ca="1" si="10"/>
        <v>54067590000</v>
      </c>
      <c r="CE30" s="32" cm="1">
        <f t="array" aca="1" ref="CE30" ca="1">INDEX([1]Sheet1!$C$6:$CY$72,MATCH($A30,[1]Sheet1!$A$6:$A$72,0),MATCH(MID(CELL("filename",L29),FIND("]",CELL("filename",L29))+1,255) &amp; CE$1,[1]Sheet1!$C$1:$CY$1 &amp; [1]Sheet1!$C$3:$CY$3,0))</f>
        <v>501082000000</v>
      </c>
      <c r="CF30" s="31">
        <f t="shared" ca="1" si="11"/>
        <v>474408710000</v>
      </c>
      <c r="CG30" s="32" cm="1">
        <f t="array" aca="1" ref="CG30" ca="1">INDEX([1]Sheet1!$C$6:$CY$72,MATCH($A30,[1]Sheet1!$A$6:$A$72,0),MATCH(MID(CELL("filename",N29),FIND("]",CELL("filename",N29))+1,255) &amp; CG$1,[1]Sheet1!$C$1:$CY$1 &amp; [1]Sheet1!$C$3:$CY$3,0))</f>
        <v>211588500000</v>
      </c>
      <c r="CH30" s="32" cm="1">
        <f t="array" aca="1" ref="CH30" ca="1">INDEX([1]Sheet1!$C$6:$CY$72,MATCH($A30,[1]Sheet1!$A$6:$A$72,0),MATCH(MID(CELL("filename",O29),FIND("]",CELL("filename",O29))+1,255) &amp; CH$1,[1]Sheet1!$C$1:$CY$1 &amp; [1]Sheet1!$C$3:$CY$3,0))</f>
        <v>46123000000</v>
      </c>
      <c r="CI30" s="32" cm="1">
        <f t="array" aca="1" ref="CI30" ca="1">INDEX([1]Sheet1!$C$6:$CY$72,MATCH($A30,[1]Sheet1!$A$6:$A$72,0),MATCH(MID(CELL("filename",CI14),FIND("]",CELL("filename",CI14))+1,255) &amp; CI$1,[1]Sheet1!$C$1:$CY$1 &amp; [1]Sheet1!$C$3:$CY$3,0))</f>
        <v>16802800000.000002</v>
      </c>
      <c r="CJ30" s="32" cm="1">
        <f t="array" aca="1" ref="CJ30" ca="1">INDEX([1]Sheet1!$C$6:$CY$72,MATCH($A30,[1]Sheet1!$A$6:$A$72,0),MATCH(MID(CELL("filename",R29),FIND("]",CELL("filename",R29))+1,255) &amp; CJ$1,[1]Sheet1!$C$1:$CY$1 &amp; [1]Sheet1!$C$3:$CY$3,0))</f>
        <v>161708500000</v>
      </c>
      <c r="CK30" s="32" cm="1">
        <f t="array" aca="1" ref="CK30" ca="1">INDEX([1]Sheet1!$C$6:$CY$72,MATCH($A30,[1]Sheet1!$A$6:$A$72,0),MATCH(MID(CELL("filename",S29),FIND("]",CELL("filename",S29))+1,255) &amp; CK$1,[1]Sheet1!$C$1:$CY$1 &amp; [1]Sheet1!$C$3:$CY$3,0))</f>
        <v>26673290000</v>
      </c>
      <c r="CL30" s="31">
        <f t="shared" ca="1" si="12"/>
        <v>38185910000</v>
      </c>
      <c r="DK30" s="31"/>
      <c r="DL30" s="48"/>
      <c r="DM30" s="25"/>
      <c r="DN30" s="25"/>
      <c r="DQ30" s="48">
        <v>1.2734300000000001</v>
      </c>
      <c r="DR30" s="48" cm="1">
        <f t="array" aca="1" ref="DR30" ca="1">INDEX([1]Sheet1!$C$6:$CY$72,MATCH($A30,[1]Sheet1!$A$6:$A$72,0),MATCH(MID(CELL("filename",AZ29),FIND("]",CELL("filename",AZ29))+1,255) &amp; DR$1,[1]Sheet1!$C$1:$CY$1 &amp; [1]Sheet1!$C$3:$CY$3,0))</f>
        <v>0</v>
      </c>
      <c r="DS30" s="48" cm="1">
        <f t="array" aca="1" ref="DS30" ca="1">INDEX([1]Sheet1!$C$6:$CY$72,MATCH($A30,[1]Sheet1!$A$6:$A$72,0),MATCH(MID(CELL("filename",BA29),FIND("]",CELL("filename",BA29))+1,255) &amp; DS$1,[1]Sheet1!$C$1:$CY$1 &amp; [1]Sheet1!$C$3:$CY$3,0))</f>
        <v>0</v>
      </c>
      <c r="DT30" s="25"/>
      <c r="DU30" s="48">
        <f ca="1">Austria!DU30</f>
        <v>8.5299999999999994</v>
      </c>
      <c r="DV30" s="17">
        <v>0.5</v>
      </c>
      <c r="DW30" s="14" t="e">
        <f>Euro_Area_Data!V27*10^9</f>
        <v>#N/A</v>
      </c>
      <c r="DX30" s="17">
        <v>1</v>
      </c>
      <c r="DY30" s="17">
        <v>0.5</v>
      </c>
      <c r="DZ30" s="48" cm="1">
        <f t="array" aca="1" ref="DZ30" ca="1">INDEX([1]Sheet1!$C$6:$CY$72,MATCH($A30,[1]Sheet1!$A$6:$A$72,0),MATCH(MID(CELL("filename",BH29),FIND("]",CELL("filename",BH29))+1,255) &amp; DZ$1,[1]Sheet1!$C$1:$CY$1 &amp; [1]Sheet1!$C$3:$CY$3,0))</f>
        <v>9.94</v>
      </c>
      <c r="EA30" s="17">
        <v>2</v>
      </c>
      <c r="EB30" s="14" t="e">
        <f>(SUMPRODUCT(Euro_Area_Data!B27:U27,Euro_Area_Data!Y27:AR27)-Euro_Area_Data!J27*Euro_Area_Data!AG27)/(SUM(Euro_Area_Data!B27:U27)-Euro_Area_Data!J27)</f>
        <v>#N/A</v>
      </c>
      <c r="EC30" s="14"/>
      <c r="ED30" s="14" t="e">
        <f>(SUMPRODUCT(Euro_Area_Data!B27:U27,Euro_Area_Data!AV27:BO27)-Euro_Area_Data!J27*Euro_Area_Data!BD27)/(SUM(Euro_Area_Data!B27:U27)-Euro_Area_Data!J27)</f>
        <v>#N/A</v>
      </c>
      <c r="EE30" s="17">
        <v>-5</v>
      </c>
      <c r="EH30" s="43">
        <v>0.75</v>
      </c>
      <c r="EI30" s="43">
        <v>0.05</v>
      </c>
      <c r="EJ30" s="43">
        <v>75</v>
      </c>
      <c r="EK30" s="14">
        <f t="shared" si="8"/>
        <v>4.2956457052983277</v>
      </c>
      <c r="EN30" s="14">
        <f>[2]EUCAM_output!$QG27</f>
        <v>0.63236848413417002</v>
      </c>
    </row>
    <row r="31" spans="1:144" x14ac:dyDescent="0.3">
      <c r="A31" s="10">
        <v>1991</v>
      </c>
      <c r="B31" s="13">
        <f>[2]EUCAM_output!$PG28*10^9</f>
        <v>1576520435829.9321</v>
      </c>
      <c r="H31" s="14">
        <f>[2]EUCAM_output!$QM28</f>
        <v>-2.465495491698013E-2</v>
      </c>
      <c r="I31" s="13">
        <f>[2]EUCAM_output!$PY28*10^3</f>
        <v>42846237.5</v>
      </c>
      <c r="K31" s="31">
        <f t="shared" si="4"/>
        <v>42846237.5</v>
      </c>
      <c r="L31" s="14">
        <f>[2]EUCAM_output!$PI28</f>
        <v>60.217354000862883</v>
      </c>
      <c r="O31" s="14">
        <f>[2]EUCAM_output!$PJ28</f>
        <v>59.980297049001287</v>
      </c>
      <c r="P31" s="28"/>
      <c r="Q31" s="19"/>
      <c r="R31" s="14">
        <f>[2]EUCAM_output!$PN28</f>
        <v>8.1</v>
      </c>
      <c r="U31" s="14">
        <f>[2]EUCAM_output!$PM28</f>
        <v>8.0232170000000007</v>
      </c>
      <c r="V31" s="14">
        <v>8.0232170000000007</v>
      </c>
      <c r="W31" s="14">
        <v>9.7621626986366117E-3</v>
      </c>
      <c r="X31" s="14">
        <v>4.9211414955104615E-2</v>
      </c>
      <c r="Y31" s="14">
        <f>[2]EUCAM_output!$HQ28</f>
        <v>1.2838964459416E-2</v>
      </c>
      <c r="Z31" s="14">
        <f>[2]EUCAM_output!$PO28</f>
        <v>1614.5126734426999</v>
      </c>
      <c r="AC31" s="14">
        <f>[2]EUCAM_output!$QN28</f>
        <v>1614.517352468614</v>
      </c>
      <c r="AD31" s="13">
        <f>[2]EUCAM_output!$PV28*10^9</f>
        <v>4669202662434.2695</v>
      </c>
      <c r="AE31" s="30" cm="1">
        <f t="array" aca="1" ref="AE31" ca="1">INDEX('[3]Sheet 1'!$B$12:$M$61,MATCH($A31,'[3]Sheet 1'!$A$12:$A$61,0),MATCH(MID(CELL("filename",A30),FIND("]",CELL("filename",A30))+1,255)&amp;AE$1,'[3]Sheet 1'!$B$9:$M$9&amp;'[3]Sheet 1'!$B$8:$M$8,0))*10^6</f>
        <v>2836740100000</v>
      </c>
      <c r="AF31" s="30" cm="1">
        <f t="array" aca="1" ref="AF31" ca="1">INDEX('[3]Sheet 1'!$B$12:$M$61,MATCH($A31,'[3]Sheet 1'!$A$12:$A$61,0),MATCH(MID(CELL("filename",B30),FIND("]",CELL("filename",B30))+1,255)&amp;AF$1,'[3]Sheet 1'!$B$9:$M$9&amp;'[3]Sheet 1'!$B$8:$M$8,0))*10^6</f>
        <v>559429800000</v>
      </c>
      <c r="AG31" s="19"/>
      <c r="AH31" s="19"/>
      <c r="AI31" s="31">
        <f t="shared" ca="1" si="6"/>
        <v>76129809569.37915</v>
      </c>
      <c r="AJ31" s="32">
        <v>33124600000</v>
      </c>
      <c r="AK31" s="31">
        <f t="shared" si="7"/>
        <v>51564339449.136528</v>
      </c>
      <c r="AL31" s="19"/>
      <c r="AM31" s="19">
        <f t="shared" ca="1" si="0"/>
        <v>6.6411901462197248E-2</v>
      </c>
      <c r="AN31" s="19"/>
      <c r="AO31" s="32">
        <v>186940800000</v>
      </c>
      <c r="AP31" s="31">
        <f t="shared" si="1"/>
        <v>291006649683.10986</v>
      </c>
      <c r="AQ31" s="32">
        <v>157970900000</v>
      </c>
      <c r="AR31" s="31">
        <f t="shared" si="2"/>
        <v>194345501294.16608</v>
      </c>
      <c r="AS31" s="19"/>
      <c r="AT31" s="19">
        <f t="shared" ref="AT31:AT66" si="13">AP31/B31*100</f>
        <v>18.458793369837569</v>
      </c>
      <c r="BB31" s="13">
        <f>[2]EUCAM_output!$PD28*10^9</f>
        <v>1585608899443.45</v>
      </c>
      <c r="BC31" s="13">
        <f>[2]EUCAM_output!$QI28*10^9</f>
        <v>1082833000000.0001</v>
      </c>
      <c r="BD31" s="19">
        <f t="shared" si="5"/>
        <v>0.5764887918330952</v>
      </c>
      <c r="BN31" s="31">
        <f ca="1">BP31-CC31</f>
        <v>481296280000</v>
      </c>
      <c r="BO31" s="48" cm="1">
        <f t="array" aca="1" ref="BO31" ca="1">INDEX([1]Sheet1!$C$6:$CY$72,MATCH($A31,[1]Sheet1!$A$6:$A$72,0),MATCH(MID(CELL("filename",A30),FIND("]",CELL("filename",A30))+1,255) &amp; BO$1,[1]Sheet1!$C$1:$CY$1 &amp; [1]Sheet1!$C$3:$CY$3,0))</f>
        <v>-6.5753000000000006E-2</v>
      </c>
      <c r="BP31" s="32" cm="1">
        <f t="array" aca="1" ref="BP31" ca="1">INDEX([1]Sheet1!$C$6:$CY$72,MATCH($A31,[1]Sheet1!$A$6:$A$72,0),MATCH(MID(CELL("filename",B30),FIND("]",CELL("filename",B30))+1,255) &amp; BP$1,[1]Sheet1!$C$1:$CY$1 &amp; [1]Sheet1!$C$3:$CY$3,0))</f>
        <v>497123000000</v>
      </c>
      <c r="BQ31" s="32" cm="1">
        <f t="array" aca="1" ref="BQ31" ca="1">INDEX([1]Sheet1!$C$6:$CY$72,MATCH($A31,[1]Sheet1!$A$6:$A$72,0),MATCH(MID(CELL("filename",C30),FIND("]",CELL("filename",C30))+1,255) &amp; BQ$1,[1]Sheet1!$C$1:$CY$1 &amp; [1]Sheet1!$C$3:$CY$3,0))</f>
        <v>81505000000</v>
      </c>
      <c r="BR31" s="25"/>
      <c r="BS31" s="25"/>
      <c r="BT31" s="25"/>
      <c r="BU31" s="19"/>
      <c r="BV31" s="19"/>
      <c r="BW31" s="32" cm="1">
        <f t="array" aca="1" ref="BW31" ca="1">INDEX([1]Sheet1!$C$6:$CY$72,MATCH($A31,[1]Sheet1!$A$6:$A$72,0),MATCH(MID(CELL("filename",F30),FIND("]",CELL("filename",F30))+1,255) &amp; BW$1,[1]Sheet1!$C$1:$CY$1 &amp; [1]Sheet1!$C$3:$CY$3,0))</f>
        <v>151332600000</v>
      </c>
      <c r="BX31" s="32" cm="1">
        <f t="array" aca="1" ref="BX31" ca="1">INDEX([1]Sheet1!$C$6:$CY$72,MATCH($A31,[1]Sheet1!$A$6:$A$72,0),MATCH(MID(CELL("filename",G30),FIND("]",CELL("filename",G30))+1,255) &amp; BX$1,[1]Sheet1!$C$1:$CY$1 &amp; [1]Sheet1!$C$3:$CY$3,0))</f>
        <v>185829600000</v>
      </c>
      <c r="BY31" s="25"/>
      <c r="BZ31" s="25"/>
      <c r="CA31" s="19"/>
      <c r="CB31" s="19"/>
      <c r="CC31" s="32" cm="1">
        <f t="array" aca="1" ref="CC31" ca="1">INDEX([1]Sheet1!$C$6:$CY$72,MATCH($A31,[1]Sheet1!$A$6:$A$72,0),MATCH(MID(CELL("filename",J30),FIND("]",CELL("filename",J30))+1,255) &amp; CC$1,[1]Sheet1!$C$1:$CY$1 &amp; [1]Sheet1!$C$3:$CY$3,0))</f>
        <v>15826720000</v>
      </c>
      <c r="CD31" s="31">
        <f t="shared" ca="1" si="10"/>
        <v>62629080000</v>
      </c>
      <c r="CE31" s="32" cm="1">
        <f t="array" aca="1" ref="CE31" ca="1">INDEX([1]Sheet1!$C$6:$CY$72,MATCH($A31,[1]Sheet1!$A$6:$A$72,0),MATCH(MID(CELL("filename",L30),FIND("]",CELL("filename",L30))+1,255) &amp; CE$1,[1]Sheet1!$C$1:$CY$1 &amp; [1]Sheet1!$C$3:$CY$3,0))</f>
        <v>526524000000</v>
      </c>
      <c r="CF31" s="31">
        <f ca="1">CE31-CK31</f>
        <v>497792280000</v>
      </c>
      <c r="CG31" s="32" cm="1">
        <f t="array" aca="1" ref="CG31" ca="1">INDEX([1]Sheet1!$C$6:$CY$72,MATCH($A31,[1]Sheet1!$A$6:$A$72,0),MATCH(MID(CELL("filename",N30),FIND("]",CELL("filename",N30))+1,255) &amp; CG$1,[1]Sheet1!$C$1:$CY$1 &amp; [1]Sheet1!$C$3:$CY$3,0))</f>
        <v>222382100000</v>
      </c>
      <c r="CH31" s="32" cm="1">
        <f t="array" aca="1" ref="CH31" ca="1">INDEX([1]Sheet1!$C$6:$CY$72,MATCH($A31,[1]Sheet1!$A$6:$A$72,0),MATCH(MID(CELL("filename",O30),FIND("]",CELL("filename",O30))+1,255) &amp; CH$1,[1]Sheet1!$C$1:$CY$1 &amp; [1]Sheet1!$C$3:$CY$3,0))</f>
        <v>48905300000</v>
      </c>
      <c r="CI31" s="32" cm="1">
        <f t="array" aca="1" ref="CI31" ca="1">INDEX([1]Sheet1!$C$6:$CY$72,MATCH($A31,[1]Sheet1!$A$6:$A$72,0),MATCH(MID(CELL("filename",CI15),FIND("]",CELL("filename",CI15))+1,255) &amp; CI$1,[1]Sheet1!$C$1:$CY$1 &amp; [1]Sheet1!$C$3:$CY$3,0))</f>
        <v>16564200000</v>
      </c>
      <c r="CJ31" s="32" cm="1">
        <f t="array" aca="1" ref="CJ31" ca="1">INDEX([1]Sheet1!$C$6:$CY$72,MATCH($A31,[1]Sheet1!$A$6:$A$72,0),MATCH(MID(CELL("filename",R30),FIND("]",CELL("filename",R30))+1,255) &amp; CJ$1,[1]Sheet1!$C$1:$CY$1 &amp; [1]Sheet1!$C$3:$CY$3,0))</f>
        <v>170662300000</v>
      </c>
      <c r="CK31" s="32" cm="1">
        <f t="array" aca="1" ref="CK31" ca="1">INDEX([1]Sheet1!$C$6:$CY$72,MATCH($A31,[1]Sheet1!$A$6:$A$72,0),MATCH(MID(CELL("filename",S30),FIND("]",CELL("filename",S30))+1,255) &amp; CK$1,[1]Sheet1!$C$1:$CY$1 &amp; [1]Sheet1!$C$3:$CY$3,0))</f>
        <v>28731720000</v>
      </c>
      <c r="CL31" s="31">
        <f t="shared" ca="1" si="12"/>
        <v>39278380000</v>
      </c>
      <c r="DK31" s="31"/>
      <c r="DL31" s="48"/>
      <c r="DM31" s="25"/>
      <c r="DN31" s="25"/>
      <c r="DQ31" s="48">
        <v>1.23916</v>
      </c>
      <c r="DR31" s="48" cm="1">
        <f t="array" aca="1" ref="DR31" ca="1">INDEX([1]Sheet1!$C$6:$CY$72,MATCH($A31,[1]Sheet1!$A$6:$A$72,0),MATCH(MID(CELL("filename",AZ30),FIND("]",CELL("filename",AZ30))+1,255) &amp; DR$1,[1]Sheet1!$C$1:$CY$1 &amp; [1]Sheet1!$C$3:$CY$3,0))</f>
        <v>0</v>
      </c>
      <c r="DS31" s="48" cm="1">
        <f t="array" aca="1" ref="DS31" ca="1">INDEX([1]Sheet1!$C$6:$CY$72,MATCH($A31,[1]Sheet1!$A$6:$A$72,0),MATCH(MID(CELL("filename",BA30),FIND("]",CELL("filename",BA30))+1,255) &amp; DS$1,[1]Sheet1!$C$1:$CY$1 &amp; [1]Sheet1!$C$3:$CY$3,0))</f>
        <v>0</v>
      </c>
      <c r="DT31" s="25"/>
      <c r="DU31" s="48">
        <f ca="1">Austria!DU31</f>
        <v>9.1</v>
      </c>
      <c r="DV31" s="17">
        <v>0.5</v>
      </c>
      <c r="DW31" s="14" t="e">
        <f>Euro_Area_Data!V28*10^9</f>
        <v>#N/A</v>
      </c>
      <c r="DX31" s="17">
        <v>1</v>
      </c>
      <c r="DY31" s="17">
        <v>0.5</v>
      </c>
      <c r="DZ31" s="48" cm="1">
        <f t="array" aca="1" ref="DZ31" ca="1">INDEX([1]Sheet1!$C$6:$CY$72,MATCH($A31,[1]Sheet1!$A$6:$A$72,0),MATCH(MID(CELL("filename",BH30),FIND("]",CELL("filename",BH30))+1,255) &amp; DZ$1,[1]Sheet1!$C$1:$CY$1 &amp; [1]Sheet1!$C$3:$CY$3,0))</f>
        <v>9.0500000000000007</v>
      </c>
      <c r="EA31" s="17">
        <v>2</v>
      </c>
      <c r="EB31" s="14" t="e">
        <f>(SUMPRODUCT(Euro_Area_Data!B28:U28,Euro_Area_Data!Y28:AR28)-Euro_Area_Data!J28*Euro_Area_Data!AG28)/(SUM(Euro_Area_Data!B28:U28)-Euro_Area_Data!J28)</f>
        <v>#N/A</v>
      </c>
      <c r="EC31" s="14"/>
      <c r="ED31" s="14" t="e">
        <f>(SUMPRODUCT(Euro_Area_Data!B28:U28,Euro_Area_Data!AV28:BO28)-Euro_Area_Data!J28*Euro_Area_Data!BD28)/(SUM(Euro_Area_Data!B28:U28)-Euro_Area_Data!J28)</f>
        <v>#N/A</v>
      </c>
      <c r="EE31" s="17">
        <v>-5</v>
      </c>
      <c r="EH31" s="43">
        <v>0.75</v>
      </c>
      <c r="EI31" s="43">
        <v>0.05</v>
      </c>
      <c r="EJ31" s="43">
        <v>75</v>
      </c>
      <c r="EK31" s="14">
        <f t="shared" si="8"/>
        <v>1.5853231322644448</v>
      </c>
      <c r="EN31" s="14">
        <f>[2]EUCAM_output!$QG28</f>
        <v>0.64239356799429903</v>
      </c>
    </row>
    <row r="32" spans="1:144" x14ac:dyDescent="0.3">
      <c r="A32" s="10">
        <v>1992</v>
      </c>
      <c r="B32" s="13">
        <f>[2]EUCAM_output!$PG29*10^9</f>
        <v>1615102324446.8799</v>
      </c>
      <c r="H32" s="14">
        <f>[2]EUCAM_output!$QM29</f>
        <v>-4.6318273549752799E-2</v>
      </c>
      <c r="I32" s="13">
        <f>[2]EUCAM_output!$PY29*10^3</f>
        <v>43205397.999999903</v>
      </c>
      <c r="K32" s="31">
        <f t="shared" si="4"/>
        <v>43205397.999999903</v>
      </c>
      <c r="L32" s="14">
        <f>[2]EUCAM_output!$PI29</f>
        <v>59.951300071805512</v>
      </c>
      <c r="O32" s="14">
        <f>[2]EUCAM_output!$PJ29</f>
        <v>59.921791638267997</v>
      </c>
      <c r="P32" s="28"/>
      <c r="Q32" s="19"/>
      <c r="R32" s="14">
        <f>[2]EUCAM_output!$PN29</f>
        <v>9</v>
      </c>
      <c r="U32" s="14">
        <f>[2]EUCAM_output!$PM29</f>
        <v>8.1565539999999999</v>
      </c>
      <c r="V32" s="14">
        <v>8.1565539999999999</v>
      </c>
      <c r="W32" s="14">
        <v>2.1190160985850248E-2</v>
      </c>
      <c r="X32" s="14">
        <v>5.4992453893911275E-2</v>
      </c>
      <c r="Y32" s="14">
        <f>[2]EUCAM_output!$HQ29</f>
        <v>4.3896154625581787E-2</v>
      </c>
      <c r="Z32" s="14">
        <f>[2]EUCAM_output!$PO29</f>
        <v>1610.84934877603</v>
      </c>
      <c r="AC32" s="14">
        <f>[2]EUCAM_output!$QN29</f>
        <v>1609.1242579739151</v>
      </c>
      <c r="AD32" s="13">
        <f>[2]EUCAM_output!$PV29*10^9</f>
        <v>4772982319236.6396</v>
      </c>
      <c r="AE32" s="30" cm="1">
        <f t="array" aca="1" ref="AE32" ca="1">INDEX('[3]Sheet 1'!$B$12:$M$61,MATCH($A32,'[3]Sheet 1'!$A$12:$A$61,0),MATCH(MID(CELL("filename",A31),FIND("]",CELL("filename",A31))+1,255)&amp;AE$1,'[3]Sheet 1'!$B$9:$M$9&amp;'[3]Sheet 1'!$B$8:$M$8,0))*10^6</f>
        <v>2985849400000</v>
      </c>
      <c r="AF32" s="30" cm="1">
        <f t="array" aca="1" ref="AF32" ca="1">INDEX('[3]Sheet 1'!$B$12:$M$61,MATCH($A32,'[3]Sheet 1'!$A$12:$A$61,0),MATCH(MID(CELL("filename",B31),FIND("]",CELL("filename",B31))+1,255)&amp;AF$1,'[3]Sheet 1'!$B$9:$M$9&amp;'[3]Sheet 1'!$B$8:$M$8,0))*10^6</f>
        <v>593887700000</v>
      </c>
      <c r="AG32" s="19"/>
      <c r="AH32" s="19"/>
      <c r="AI32" s="31">
        <f t="shared" ca="1" si="6"/>
        <v>76664591616.230286</v>
      </c>
      <c r="AJ32" s="32">
        <v>35037300000</v>
      </c>
      <c r="AK32" s="31">
        <f t="shared" si="7"/>
        <v>52503895509.717384</v>
      </c>
      <c r="AL32" s="19"/>
      <c r="AM32" s="19">
        <f t="shared" ca="1" si="0"/>
        <v>6.6411901462197248E-2</v>
      </c>
      <c r="AN32" s="19"/>
      <c r="AO32" s="32">
        <v>184382900000</v>
      </c>
      <c r="AP32" s="31">
        <f t="shared" si="1"/>
        <v>276300414569.00702</v>
      </c>
      <c r="AQ32" s="32">
        <v>165885100000</v>
      </c>
      <c r="AR32" s="31">
        <f t="shared" si="2"/>
        <v>196077301015.67184</v>
      </c>
      <c r="AS32" s="19"/>
      <c r="AT32" s="19">
        <f t="shared" si="13"/>
        <v>17.107300905138064</v>
      </c>
      <c r="BB32" s="13">
        <f>[2]EUCAM_output!$PD29*10^9</f>
        <v>1609647701652.1301</v>
      </c>
      <c r="BC32" s="13">
        <f>[2]EUCAM_output!$QI29*10^9</f>
        <v>1121458100000</v>
      </c>
      <c r="BD32" s="19">
        <f t="shared" si="5"/>
        <v>-0.33772614355055103</v>
      </c>
      <c r="BN32" s="31">
        <f t="shared" ref="BN32:BN34" ca="1" si="14">BP32-CC32</f>
        <v>502569690000</v>
      </c>
      <c r="BO32" s="48" cm="1">
        <f t="array" aca="1" ref="BO32" ca="1">INDEX([1]Sheet1!$C$6:$CY$72,MATCH($A32,[1]Sheet1!$A$6:$A$72,0),MATCH(MID(CELL("filename",A31),FIND("]",CELL("filename",A31))+1,255) &amp; BO$1,[1]Sheet1!$C$1:$CY$1 &amp; [1]Sheet1!$C$3:$CY$3,0))</f>
        <v>-1.6384920000000001</v>
      </c>
      <c r="BP32" s="32" cm="1">
        <f t="array" aca="1" ref="BP32" ca="1">INDEX([1]Sheet1!$C$6:$CY$72,MATCH($A32,[1]Sheet1!$A$6:$A$72,0),MATCH(MID(CELL("filename",B31),FIND("]",CELL("filename",B31))+1,255) &amp; BP$1,[1]Sheet1!$C$1:$CY$1 &amp; [1]Sheet1!$C$3:$CY$3,0))</f>
        <v>519869000000</v>
      </c>
      <c r="BQ32" s="32" cm="1">
        <f t="array" aca="1" ref="BQ32" ca="1">INDEX([1]Sheet1!$C$6:$CY$72,MATCH($A32,[1]Sheet1!$A$6:$A$72,0),MATCH(MID(CELL("filename",C31),FIND("]",CELL("filename",C31))+1,255) &amp; BQ$1,[1]Sheet1!$C$1:$CY$1 &amp; [1]Sheet1!$C$3:$CY$3,0))</f>
        <v>83539700000</v>
      </c>
      <c r="BR32" s="25"/>
      <c r="BS32" s="25"/>
      <c r="BT32" s="25"/>
      <c r="BU32" s="19"/>
      <c r="BV32" s="19"/>
      <c r="BW32" s="32" cm="1">
        <f t="array" aca="1" ref="BW32" ca="1">INDEX([1]Sheet1!$C$6:$CY$72,MATCH($A32,[1]Sheet1!$A$6:$A$72,0),MATCH(MID(CELL("filename",F31),FIND("]",CELL("filename",F31))+1,255) &amp; BW$1,[1]Sheet1!$C$1:$CY$1 &amp; [1]Sheet1!$C$3:$CY$3,0))</f>
        <v>157243500000</v>
      </c>
      <c r="BX32" s="32" cm="1">
        <f t="array" aca="1" ref="BX32" ca="1">INDEX([1]Sheet1!$C$6:$CY$72,MATCH($A32,[1]Sheet1!$A$6:$A$72,0),MATCH(MID(CELL("filename",G31),FIND("]",CELL("filename",G31))+1,255) &amp; BX$1,[1]Sheet1!$C$1:$CY$1 &amp; [1]Sheet1!$C$3:$CY$3,0))</f>
        <v>198290200000</v>
      </c>
      <c r="BY32" s="25"/>
      <c r="BZ32" s="25"/>
      <c r="CA32" s="19"/>
      <c r="CB32" s="19"/>
      <c r="CC32" s="32" cm="1">
        <f t="array" aca="1" ref="CC32" ca="1">INDEX([1]Sheet1!$C$6:$CY$72,MATCH($A32,[1]Sheet1!$A$6:$A$72,0),MATCH(MID(CELL("filename",J31),FIND("]",CELL("filename",J31))+1,255) &amp; CC$1,[1]Sheet1!$C$1:$CY$1 &amp; [1]Sheet1!$C$3:$CY$3,0))</f>
        <v>17299310000</v>
      </c>
      <c r="CD32" s="31">
        <f t="shared" ca="1" si="10"/>
        <v>63496290000</v>
      </c>
      <c r="CE32" s="32" cm="1">
        <f t="array" aca="1" ref="CE32" ca="1">INDEX([1]Sheet1!$C$6:$CY$72,MATCH($A32,[1]Sheet1!$A$6:$A$72,0),MATCH(MID(CELL("filename",L31),FIND("]",CELL("filename",L31))+1,255) &amp; CE$1,[1]Sheet1!$C$1:$CY$1 &amp; [1]Sheet1!$C$3:$CY$3,0))</f>
        <v>569713000000</v>
      </c>
      <c r="CF32" s="31">
        <f t="shared" ref="CF32:CF66" ca="1" si="15">CE32-CK32</f>
        <v>537468730000</v>
      </c>
      <c r="CG32" s="32" cm="1">
        <f t="array" aca="1" ref="CG32" ca="1">INDEX([1]Sheet1!$C$6:$CY$72,MATCH($A32,[1]Sheet1!$A$6:$A$72,0),MATCH(MID(CELL("filename",N31),FIND("]",CELL("filename",N31))+1,255) &amp; CG$1,[1]Sheet1!$C$1:$CY$1 &amp; [1]Sheet1!$C$3:$CY$3,0))</f>
        <v>241130900000</v>
      </c>
      <c r="CH32" s="32" cm="1">
        <f t="array" aca="1" ref="CH32" ca="1">INDEX([1]Sheet1!$C$6:$CY$72,MATCH($A32,[1]Sheet1!$A$6:$A$72,0),MATCH(MID(CELL("filename",O31),FIND("]",CELL("filename",O31))+1,255) &amp; CH$1,[1]Sheet1!$C$1:$CY$1 &amp; [1]Sheet1!$C$3:$CY$3,0))</f>
        <v>51160400000</v>
      </c>
      <c r="CI32" s="32" cm="1">
        <f t="array" aca="1" ref="CI32" ca="1">INDEX([1]Sheet1!$C$6:$CY$72,MATCH($A32,[1]Sheet1!$A$6:$A$72,0),MATCH(MID(CELL("filename",CI16),FIND("]",CELL("filename",CI16))+1,255) &amp; CI$1,[1]Sheet1!$C$1:$CY$1 &amp; [1]Sheet1!$C$3:$CY$3,0))</f>
        <v>16895100000</v>
      </c>
      <c r="CJ32" s="32" cm="1">
        <f t="array" aca="1" ref="CJ32" ca="1">INDEX([1]Sheet1!$C$6:$CY$72,MATCH($A32,[1]Sheet1!$A$6:$A$72,0),MATCH(MID(CELL("filename",R31),FIND("]",CELL("filename",R31))+1,255) &amp; CJ$1,[1]Sheet1!$C$1:$CY$1 &amp; [1]Sheet1!$C$3:$CY$3,0))</f>
        <v>184268600000</v>
      </c>
      <c r="CK32" s="32" cm="1">
        <f t="array" aca="1" ref="CK32" ca="1">INDEX([1]Sheet1!$C$6:$CY$72,MATCH($A32,[1]Sheet1!$A$6:$A$72,0),MATCH(MID(CELL("filename",S31),FIND("]",CELL("filename",S31))+1,255) &amp; CK$1,[1]Sheet1!$C$1:$CY$1 &amp; [1]Sheet1!$C$3:$CY$3,0))</f>
        <v>32244270000</v>
      </c>
      <c r="CL32" s="31">
        <f t="shared" ca="1" si="12"/>
        <v>44013730000</v>
      </c>
      <c r="DK32" s="31"/>
      <c r="DL32" s="48"/>
      <c r="DM32" s="25"/>
      <c r="DN32" s="25"/>
      <c r="DQ32" s="48">
        <v>1.2981</v>
      </c>
      <c r="DR32" s="48" cm="1">
        <f t="array" aca="1" ref="DR32" ca="1">INDEX([1]Sheet1!$C$6:$CY$72,MATCH($A32,[1]Sheet1!$A$6:$A$72,0),MATCH(MID(CELL("filename",AZ31),FIND("]",CELL("filename",AZ31))+1,255) &amp; DR$1,[1]Sheet1!$C$1:$CY$1 &amp; [1]Sheet1!$C$3:$CY$3,0))</f>
        <v>0</v>
      </c>
      <c r="DS32" s="48" cm="1">
        <f t="array" aca="1" ref="DS32" ca="1">INDEX([1]Sheet1!$C$6:$CY$72,MATCH($A32,[1]Sheet1!$A$6:$A$72,0),MATCH(MID(CELL("filename",BA31),FIND("]",CELL("filename",BA31))+1,255) &amp; DS$1,[1]Sheet1!$C$1:$CY$1 &amp; [1]Sheet1!$C$3:$CY$3,0))</f>
        <v>0</v>
      </c>
      <c r="DT32" s="25"/>
      <c r="DU32" s="48">
        <f ca="1">Austria!DU32</f>
        <v>9.32</v>
      </c>
      <c r="DV32" s="17">
        <v>0.5</v>
      </c>
      <c r="DW32" s="14" t="e">
        <f>Euro_Area_Data!V29*10^9</f>
        <v>#N/A</v>
      </c>
      <c r="DX32" s="17">
        <v>1</v>
      </c>
      <c r="DY32" s="17">
        <v>0.5</v>
      </c>
      <c r="DZ32" s="48" cm="1">
        <f t="array" aca="1" ref="DZ32" ca="1">INDEX([1]Sheet1!$C$6:$CY$72,MATCH($A32,[1]Sheet1!$A$6:$A$72,0),MATCH(MID(CELL("filename",BH31),FIND("]",CELL("filename",BH31))+1,255) &amp; DZ$1,[1]Sheet1!$C$1:$CY$1 &amp; [1]Sheet1!$C$3:$CY$3,0))</f>
        <v>8.59</v>
      </c>
      <c r="EA32" s="17">
        <v>2</v>
      </c>
      <c r="EB32" s="14" t="e">
        <f>(SUMPRODUCT(Euro_Area_Data!B29:U29,Euro_Area_Data!Y29:AR29)-Euro_Area_Data!J29*Euro_Area_Data!AG29)/(SUM(Euro_Area_Data!B29:U29)-Euro_Area_Data!J29)</f>
        <v>#N/A</v>
      </c>
      <c r="EC32" s="14"/>
      <c r="ED32" s="14" t="e">
        <f>(SUMPRODUCT(Euro_Area_Data!B29:U29,Euro_Area_Data!AV29:BO29)-Euro_Area_Data!J29*Euro_Area_Data!BD29)/(SUM(Euro_Area_Data!B29:U29)-Euro_Area_Data!J29)</f>
        <v>#N/A</v>
      </c>
      <c r="EE32" s="17">
        <v>-5</v>
      </c>
      <c r="EH32" s="43">
        <v>0.75</v>
      </c>
      <c r="EI32" s="43">
        <v>0.05</v>
      </c>
      <c r="EJ32" s="43">
        <v>75</v>
      </c>
      <c r="EK32" s="14">
        <f t="shared" si="8"/>
        <v>3.88143036787414</v>
      </c>
      <c r="EN32" s="14">
        <f>[2]EUCAM_output!$QG29</f>
        <v>0.66732762702369997</v>
      </c>
    </row>
    <row r="33" spans="1:144" x14ac:dyDescent="0.3">
      <c r="A33" s="10">
        <v>1993</v>
      </c>
      <c r="B33" s="13">
        <f>[2]EUCAM_output!$PG30*10^9</f>
        <v>1649884750300.9631</v>
      </c>
      <c r="H33" s="14">
        <f>[2]EUCAM_output!$QM30</f>
        <v>-6.8506015561793657E-2</v>
      </c>
      <c r="I33" s="13">
        <f>[2]EUCAM_output!$PY30*10^3</f>
        <v>43541675.5</v>
      </c>
      <c r="K33" s="31">
        <f t="shared" si="4"/>
        <v>43541675.5</v>
      </c>
      <c r="L33" s="14">
        <f>[2]EUCAM_output!$PI30</f>
        <v>59.631157037875191</v>
      </c>
      <c r="O33" s="14">
        <f>[2]EUCAM_output!$PJ30</f>
        <v>59.914716892061357</v>
      </c>
      <c r="P33" s="28"/>
      <c r="Q33" s="19"/>
      <c r="R33" s="14">
        <f>[2]EUCAM_output!$PN30</f>
        <v>10.1</v>
      </c>
      <c r="U33" s="14">
        <f>[2]EUCAM_output!$PM30</f>
        <v>8.2829940000000004</v>
      </c>
      <c r="V33" s="14">
        <v>8.2829940000000004</v>
      </c>
      <c r="W33" s="14">
        <v>6.1854460338153228E-3</v>
      </c>
      <c r="X33" s="14">
        <v>5.4457062476283014E-2</v>
      </c>
      <c r="Y33" s="14">
        <f>[2]EUCAM_output!$HQ30</f>
        <v>-6.1167602768819301E-2</v>
      </c>
      <c r="Z33" s="14">
        <f>[2]EUCAM_output!$PO30</f>
        <v>1602.16729500471</v>
      </c>
      <c r="AC33" s="14">
        <f>[2]EUCAM_output!$QN30</f>
        <v>1602.668229894492</v>
      </c>
      <c r="AD33" s="13">
        <f>[2]EUCAM_output!$PV30*10^9</f>
        <v>4852543199549.8398</v>
      </c>
      <c r="AE33" s="30" cm="1">
        <f t="array" aca="1" ref="AE33" ca="1">INDEX('[3]Sheet 1'!$B$12:$M$61,MATCH($A33,'[3]Sheet 1'!$A$12:$A$61,0),MATCH(MID(CELL("filename",A32),FIND("]",CELL("filename",A32))+1,255)&amp;AE$1,'[3]Sheet 1'!$B$9:$M$9&amp;'[3]Sheet 1'!$B$8:$M$8,0))*10^6</f>
        <v>3159141300000</v>
      </c>
      <c r="AF33" s="30" cm="1">
        <f t="array" aca="1" ref="AF33" ca="1">INDEX('[3]Sheet 1'!$B$12:$M$61,MATCH($A33,'[3]Sheet 1'!$A$12:$A$61,0),MATCH(MID(CELL("filename",B32),FIND("]",CELL("filename",B32))+1,255)&amp;AF$1,'[3]Sheet 1'!$B$9:$M$9&amp;'[3]Sheet 1'!$B$8:$M$8,0))*10^6</f>
        <v>632990000000</v>
      </c>
      <c r="AG33" s="19"/>
      <c r="AH33" s="19"/>
      <c r="AI33" s="31">
        <f t="shared" ca="1" si="6"/>
        <v>73830890363.324768</v>
      </c>
      <c r="AJ33" s="32">
        <v>37687800000</v>
      </c>
      <c r="AK33" s="31">
        <f t="shared" si="7"/>
        <v>53866003628.493492</v>
      </c>
      <c r="AL33" s="19"/>
      <c r="AM33" s="19">
        <f t="shared" ca="1" si="0"/>
        <v>6.6411901462197248E-2</v>
      </c>
      <c r="AN33" s="19"/>
      <c r="AO33" s="32">
        <v>178003000000</v>
      </c>
      <c r="AP33" s="31">
        <f t="shared" si="1"/>
        <v>254414167021.76105</v>
      </c>
      <c r="AQ33" s="32">
        <v>174454800000</v>
      </c>
      <c r="AR33" s="31">
        <f t="shared" si="2"/>
        <v>195476831182.98679</v>
      </c>
      <c r="AS33" s="19"/>
      <c r="AT33" s="19">
        <f t="shared" si="13"/>
        <v>15.4201174945918</v>
      </c>
      <c r="BB33" s="13">
        <f>[2]EUCAM_output!$PD30*10^9</f>
        <v>1603869105418.3401</v>
      </c>
      <c r="BC33" s="13">
        <f>[2]EUCAM_output!$QI30*10^9</f>
        <v>1134838600000</v>
      </c>
      <c r="BD33" s="19">
        <f t="shared" si="5"/>
        <v>-2.7890217710194074</v>
      </c>
      <c r="BN33" s="31">
        <f t="shared" ca="1" si="14"/>
        <v>532665420000</v>
      </c>
      <c r="BO33" s="48" cm="1">
        <f t="array" aca="1" ref="BO33" ca="1">INDEX([1]Sheet1!$C$6:$CY$72,MATCH($A33,[1]Sheet1!$A$6:$A$72,0),MATCH(MID(CELL("filename",A32),FIND("]",CELL("filename",A32))+1,255) &amp; BO$1,[1]Sheet1!$C$1:$CY$1 &amp; [1]Sheet1!$C$3:$CY$3,0))</f>
        <v>-3.1604489999999998</v>
      </c>
      <c r="BP33" s="32" cm="1">
        <f t="array" aca="1" ref="BP33" ca="1">INDEX([1]Sheet1!$C$6:$CY$72,MATCH($A33,[1]Sheet1!$A$6:$A$72,0),MATCH(MID(CELL("filename",B32),FIND("]",CELL("filename",B32))+1,255) &amp; BP$1,[1]Sheet1!$C$1:$CY$1 &amp; [1]Sheet1!$C$3:$CY$3,0))</f>
        <v>551644000000</v>
      </c>
      <c r="BQ33" s="32" cm="1">
        <f t="array" aca="1" ref="BQ33" ca="1">INDEX([1]Sheet1!$C$6:$CY$72,MATCH($A33,[1]Sheet1!$A$6:$A$72,0),MATCH(MID(CELL("filename",C32),FIND("]",CELL("filename",C32))+1,255) &amp; BQ$1,[1]Sheet1!$C$1:$CY$1 &amp; [1]Sheet1!$C$3:$CY$3,0))</f>
        <v>88645500000</v>
      </c>
      <c r="BR33" s="25"/>
      <c r="BS33" s="25"/>
      <c r="BT33" s="25"/>
      <c r="BU33" s="19"/>
      <c r="BV33" s="19"/>
      <c r="BW33" s="32" cm="1">
        <f t="array" aca="1" ref="BW33" ca="1">INDEX([1]Sheet1!$C$6:$CY$72,MATCH($A33,[1]Sheet1!$A$6:$A$72,0),MATCH(MID(CELL("filename",F32),FIND("]",CELL("filename",F32))+1,255) &amp; BW$1,[1]Sheet1!$C$1:$CY$1 &amp; [1]Sheet1!$C$3:$CY$3,0))</f>
        <v>168120600000</v>
      </c>
      <c r="BX33" s="32" cm="1">
        <f t="array" aca="1" ref="BX33" ca="1">INDEX([1]Sheet1!$C$6:$CY$72,MATCH($A33,[1]Sheet1!$A$6:$A$72,0),MATCH(MID(CELL("filename",G32),FIND("]",CELL("filename",G32))+1,255) &amp; BX$1,[1]Sheet1!$C$1:$CY$1 &amp; [1]Sheet1!$C$3:$CY$3,0))</f>
        <v>208163200000</v>
      </c>
      <c r="BY33" s="25"/>
      <c r="BZ33" s="25"/>
      <c r="CA33" s="19"/>
      <c r="CB33" s="19"/>
      <c r="CC33" s="32" cm="1">
        <f t="array" aca="1" ref="CC33" ca="1">INDEX([1]Sheet1!$C$6:$CY$72,MATCH($A33,[1]Sheet1!$A$6:$A$72,0),MATCH(MID(CELL("filename",J32),FIND("]",CELL("filename",J32))+1,255) &amp; CC$1,[1]Sheet1!$C$1:$CY$1 &amp; [1]Sheet1!$C$3:$CY$3,0))</f>
        <v>18978580000</v>
      </c>
      <c r="CD33" s="31">
        <f t="shared" ca="1" si="10"/>
        <v>67736120000</v>
      </c>
      <c r="CE33" s="32" cm="1">
        <f t="array" aca="1" ref="CE33" ca="1">INDEX([1]Sheet1!$C$6:$CY$72,MATCH($A33,[1]Sheet1!$A$6:$A$72,0),MATCH(MID(CELL("filename",L32),FIND("]",CELL("filename",L32))+1,255) &amp; CE$1,[1]Sheet1!$C$1:$CY$1 &amp; [1]Sheet1!$C$3:$CY$3,0))</f>
        <v>623457000000</v>
      </c>
      <c r="CF33" s="31">
        <f t="shared" ca="1" si="15"/>
        <v>587108660000</v>
      </c>
      <c r="CG33" s="32" cm="1">
        <f t="array" aca="1" ref="CG33" ca="1">INDEX([1]Sheet1!$C$6:$CY$72,MATCH($A33,[1]Sheet1!$A$6:$A$72,0),MATCH(MID(CELL("filename",N32),FIND("]",CELL("filename",N32))+1,255) &amp; CG$1,[1]Sheet1!$C$1:$CY$1 &amp; [1]Sheet1!$C$3:$CY$3,0))</f>
        <v>264372100000</v>
      </c>
      <c r="CH33" s="32" cm="1">
        <f t="array" aca="1" ref="CH33" ca="1">INDEX([1]Sheet1!$C$6:$CY$72,MATCH($A33,[1]Sheet1!$A$6:$A$72,0),MATCH(MID(CELL("filename",O32),FIND("]",CELL("filename",O32))+1,255) &amp; CH$1,[1]Sheet1!$C$1:$CY$1 &amp; [1]Sheet1!$C$3:$CY$3,0))</f>
        <v>51656400000</v>
      </c>
      <c r="CI33" s="32" cm="1">
        <f t="array" aca="1" ref="CI33" ca="1">INDEX([1]Sheet1!$C$6:$CY$72,MATCH($A33,[1]Sheet1!$A$6:$A$72,0),MATCH(MID(CELL("filename",CI17),FIND("]",CELL("filename",CI17))+1,255) &amp; CI$1,[1]Sheet1!$C$1:$CY$1 &amp; [1]Sheet1!$C$3:$CY$3,0))</f>
        <v>18208280000</v>
      </c>
      <c r="CJ33" s="32" cm="1">
        <f t="array" aca="1" ref="CJ33" ca="1">INDEX([1]Sheet1!$C$6:$CY$72,MATCH($A33,[1]Sheet1!$A$6:$A$72,0),MATCH(MID(CELL("filename",R32),FIND("]",CELL("filename",R32))+1,255) &amp; CJ$1,[1]Sheet1!$C$1:$CY$1 &amp; [1]Sheet1!$C$3:$CY$3,0))</f>
        <v>200851800000</v>
      </c>
      <c r="CK33" s="32" cm="1">
        <f t="array" aca="1" ref="CK33" ca="1">INDEX([1]Sheet1!$C$6:$CY$72,MATCH($A33,[1]Sheet1!$A$6:$A$72,0),MATCH(MID(CELL("filename",S32),FIND("]",CELL("filename",S32))+1,255) &amp; CK$1,[1]Sheet1!$C$1:$CY$1 &amp; [1]Sheet1!$C$3:$CY$3,0))</f>
        <v>36348340000</v>
      </c>
      <c r="CL33" s="31">
        <f t="shared" ca="1" si="12"/>
        <v>52020080000</v>
      </c>
      <c r="DK33" s="31"/>
      <c r="DL33" s="48"/>
      <c r="DM33" s="25"/>
      <c r="DN33" s="25"/>
      <c r="DQ33" s="48">
        <v>1.171</v>
      </c>
      <c r="DR33" s="48" cm="1">
        <f t="array" aca="1" ref="DR33" ca="1">INDEX([1]Sheet1!$C$6:$CY$72,MATCH($A33,[1]Sheet1!$A$6:$A$72,0),MATCH(MID(CELL("filename",AZ32),FIND("]",CELL("filename",AZ32))+1,255) &amp; DR$1,[1]Sheet1!$C$1:$CY$1 &amp; [1]Sheet1!$C$3:$CY$3,0))</f>
        <v>0</v>
      </c>
      <c r="DS33" s="48" cm="1">
        <f t="array" aca="1" ref="DS33" ca="1">INDEX([1]Sheet1!$C$6:$CY$72,MATCH($A33,[1]Sheet1!$A$6:$A$72,0),MATCH(MID(CELL("filename",BA32),FIND("]",CELL("filename",BA32))+1,255) &amp; DS$1,[1]Sheet1!$C$1:$CY$1 &amp; [1]Sheet1!$C$3:$CY$3,0))</f>
        <v>0</v>
      </c>
      <c r="DT33" s="25"/>
      <c r="DU33" s="48">
        <f ca="1">Austria!DU33</f>
        <v>7.23</v>
      </c>
      <c r="DV33" s="17">
        <v>0.5</v>
      </c>
      <c r="DW33" s="14" t="e">
        <f>Euro_Area_Data!V30*10^9</f>
        <v>#N/A</v>
      </c>
      <c r="DX33" s="17">
        <v>1</v>
      </c>
      <c r="DY33" s="17">
        <v>0.5</v>
      </c>
      <c r="DZ33" s="48" cm="1">
        <f t="array" aca="1" ref="DZ33" ca="1">INDEX([1]Sheet1!$C$6:$CY$72,MATCH($A33,[1]Sheet1!$A$6:$A$72,0),MATCH(MID(CELL("filename",BH32),FIND("]",CELL("filename",BH32))+1,255) &amp; DZ$1,[1]Sheet1!$C$1:$CY$1 &amp; [1]Sheet1!$C$3:$CY$3,0))</f>
        <v>6.78</v>
      </c>
      <c r="EA33" s="17">
        <v>2</v>
      </c>
      <c r="EB33" s="14" t="e">
        <f>(SUMPRODUCT(Euro_Area_Data!B30:U30,Euro_Area_Data!Y30:AR30)-Euro_Area_Data!J30*Euro_Area_Data!AG30)/(SUM(Euro_Area_Data!B30:U30)-Euro_Area_Data!J30)</f>
        <v>#N/A</v>
      </c>
      <c r="EC33" s="14"/>
      <c r="ED33" s="14" t="e">
        <f>(SUMPRODUCT(Euro_Area_Data!B30:U30,Euro_Area_Data!AV30:BO30)-Euro_Area_Data!J30*Euro_Area_Data!BD30)/(SUM(Euro_Area_Data!B30:U30)-Euro_Area_Data!J30)</f>
        <v>#N/A</v>
      </c>
      <c r="EE33" s="17">
        <v>-5</v>
      </c>
      <c r="EH33" s="43">
        <v>0.75</v>
      </c>
      <c r="EI33" s="43">
        <v>0.05</v>
      </c>
      <c r="EJ33" s="43">
        <v>75</v>
      </c>
      <c r="EK33" s="14">
        <f t="shared" si="8"/>
        <v>4.8448072807172906</v>
      </c>
      <c r="EN33" s="14">
        <f>[2]EUCAM_output!$QG30</f>
        <v>0.69965836448398211</v>
      </c>
    </row>
    <row r="34" spans="1:144" x14ac:dyDescent="0.3">
      <c r="A34" s="10">
        <v>1994</v>
      </c>
      <c r="B34" s="13">
        <f>[2]EUCAM_output!$PG31*10^9</f>
        <v>1684667969868.8198</v>
      </c>
      <c r="H34" s="14">
        <f>[2]EUCAM_output!$QM31</f>
        <v>-9.8808419177607888E-3</v>
      </c>
      <c r="I34" s="13">
        <f>[2]EUCAM_output!$PY31*10^3</f>
        <v>43830903</v>
      </c>
      <c r="K34" s="31">
        <f t="shared" si="4"/>
        <v>43830903</v>
      </c>
      <c r="L34" s="14">
        <f>[2]EUCAM_output!$PI31</f>
        <v>59.764482835318269</v>
      </c>
      <c r="O34" s="14">
        <f>[2]EUCAM_output!$PJ31</f>
        <v>60.009962357499958</v>
      </c>
      <c r="P34" s="28"/>
      <c r="Q34" s="19"/>
      <c r="R34" s="14">
        <f>[2]EUCAM_output!$PN31</f>
        <v>10.4</v>
      </c>
      <c r="U34" s="14">
        <f>[2]EUCAM_output!$PM31</f>
        <v>8.3961590000000008</v>
      </c>
      <c r="V34" s="14">
        <v>8.3961590000000008</v>
      </c>
      <c r="W34" s="14">
        <v>1.8209450088725543E-2</v>
      </c>
      <c r="X34" s="14">
        <v>5.4702086416674511E-2</v>
      </c>
      <c r="Y34" s="14">
        <f>[2]EUCAM_output!$HQ31</f>
        <v>-1.24144666165835E-2</v>
      </c>
      <c r="Z34" s="14">
        <f>[2]EUCAM_output!$PO31</f>
        <v>1599.63030974394</v>
      </c>
      <c r="AC34" s="14">
        <f>[2]EUCAM_output!$QN31</f>
        <v>1595.308679333358</v>
      </c>
      <c r="AD34" s="13">
        <f>[2]EUCAM_output!$PV31*10^9</f>
        <v>4932539490405.8604</v>
      </c>
      <c r="AE34" s="30" cm="1">
        <f t="array" aca="1" ref="AE34" ca="1">INDEX('[3]Sheet 1'!$B$12:$M$61,MATCH($A34,'[3]Sheet 1'!$A$12:$A$61,0),MATCH(MID(CELL("filename",A33),FIND("]",CELL("filename",A33))+1,255)&amp;AE$1,'[3]Sheet 1'!$B$9:$M$9&amp;'[3]Sheet 1'!$B$8:$M$8,0))*10^6</f>
        <v>3261251700000</v>
      </c>
      <c r="AF34" s="30" cm="1">
        <f t="array" aca="1" ref="AF34" ca="1">INDEX('[3]Sheet 1'!$B$12:$M$61,MATCH($A34,'[3]Sheet 1'!$A$12:$A$61,0),MATCH(MID(CELL("filename",B33),FIND("]",CELL("filename",B33))+1,255)&amp;AF$1,'[3]Sheet 1'!$B$9:$M$9&amp;'[3]Sheet 1'!$B$8:$M$8,0))*10^6</f>
        <v>655775900000</v>
      </c>
      <c r="AG34" s="19"/>
      <c r="AH34" s="19"/>
      <c r="AI34" s="31">
        <f t="shared" ca="1" si="6"/>
        <v>73870345629.971695</v>
      </c>
      <c r="AJ34" s="32">
        <v>39331600000</v>
      </c>
      <c r="AK34" s="31">
        <f t="shared" si="7"/>
        <v>55256230100.86866</v>
      </c>
      <c r="AL34" s="19"/>
      <c r="AM34" s="19">
        <f t="shared" ca="1" si="0"/>
        <v>6.6411901462197248E-2</v>
      </c>
      <c r="AN34" s="19"/>
      <c r="AO34" s="32">
        <v>182767800000</v>
      </c>
      <c r="AP34" s="31">
        <f t="shared" si="1"/>
        <v>256767068002.05286</v>
      </c>
      <c r="AQ34" s="32">
        <v>179243300000</v>
      </c>
      <c r="AR34" s="31">
        <f t="shared" si="2"/>
        <v>196559333691.0704</v>
      </c>
      <c r="AS34" s="19"/>
      <c r="AT34" s="19">
        <f t="shared" si="13"/>
        <v>15.241404988666494</v>
      </c>
      <c r="BB34" s="13">
        <f>[2]EUCAM_output!$PD31*10^9</f>
        <v>1642099897634.26</v>
      </c>
      <c r="BC34" s="13">
        <f>[2]EUCAM_output!$QI31*10^9</f>
        <v>1172960400000</v>
      </c>
      <c r="BD34" s="19">
        <f t="shared" si="5"/>
        <v>-2.5267929939853055</v>
      </c>
      <c r="BN34" s="31">
        <f t="shared" ca="1" si="14"/>
        <v>558625800000</v>
      </c>
      <c r="BO34" s="48" cm="1">
        <f t="array" aca="1" ref="BO34" ca="1">INDEX([1]Sheet1!$C$6:$CY$72,MATCH($A34,[1]Sheet1!$A$6:$A$72,0),MATCH(MID(CELL("filename",A33),FIND("]",CELL("filename",A33))+1,255) &amp; BO$1,[1]Sheet1!$C$1:$CY$1 &amp; [1]Sheet1!$C$3:$CY$3,0))</f>
        <v>-2.1155870000000001</v>
      </c>
      <c r="BP34" s="32" cm="1">
        <f t="array" aca="1" ref="BP34" ca="1">INDEX([1]Sheet1!$C$6:$CY$72,MATCH($A34,[1]Sheet1!$A$6:$A$72,0),MATCH(MID(CELL("filename",B33),FIND("]",CELL("filename",B33))+1,255) &amp; BP$1,[1]Sheet1!$C$1:$CY$1 &amp; [1]Sheet1!$C$3:$CY$3,0))</f>
        <v>578490000000</v>
      </c>
      <c r="BQ34" s="32" cm="1">
        <f t="array" aca="1" ref="BQ34" ca="1">INDEX([1]Sheet1!$C$6:$CY$72,MATCH($A34,[1]Sheet1!$A$6:$A$72,0),MATCH(MID(CELL("filename",C33),FIND("]",CELL("filename",C33))+1,255) &amp; BQ$1,[1]Sheet1!$C$1:$CY$1 &amp; [1]Sheet1!$C$3:$CY$3,0))</f>
        <v>94245800000</v>
      </c>
      <c r="BR34" s="25"/>
      <c r="BS34" s="25"/>
      <c r="BT34" s="25"/>
      <c r="BU34" s="19"/>
      <c r="BV34" s="19"/>
      <c r="BW34" s="32" cm="1">
        <f t="array" aca="1" ref="BW34" ca="1">INDEX([1]Sheet1!$C$6:$CY$72,MATCH($A34,[1]Sheet1!$A$6:$A$72,0),MATCH(MID(CELL("filename",F33),FIND("]",CELL("filename",F33))+1,255) &amp; BW$1,[1]Sheet1!$C$1:$CY$1 &amp; [1]Sheet1!$C$3:$CY$3,0))</f>
        <v>181072700000</v>
      </c>
      <c r="BX34" s="32" cm="1">
        <f t="array" aca="1" ref="BX34" ca="1">INDEX([1]Sheet1!$C$6:$CY$72,MATCH($A34,[1]Sheet1!$A$6:$A$72,0),MATCH(MID(CELL("filename",G33),FIND("]",CELL("filename",G33))+1,255) &amp; BX$1,[1]Sheet1!$C$1:$CY$1 &amp; [1]Sheet1!$C$3:$CY$3,0))</f>
        <v>214627800000</v>
      </c>
      <c r="BY34" s="25"/>
      <c r="BZ34" s="25"/>
      <c r="CA34" s="19"/>
      <c r="CB34" s="19"/>
      <c r="CC34" s="32" cm="1">
        <f t="array" aca="1" ref="CC34" ca="1">INDEX([1]Sheet1!$C$6:$CY$72,MATCH($A34,[1]Sheet1!$A$6:$A$72,0),MATCH(MID(CELL("filename",J33),FIND("]",CELL("filename",J33))+1,255) &amp; CC$1,[1]Sheet1!$C$1:$CY$1 &amp; [1]Sheet1!$C$3:$CY$3,0))</f>
        <v>19864200000</v>
      </c>
      <c r="CD34" s="31">
        <f t="shared" ca="1" si="10"/>
        <v>68679500000</v>
      </c>
      <c r="CE34" s="32" cm="1">
        <f t="array" aca="1" ref="CE34" ca="1">INDEX([1]Sheet1!$C$6:$CY$72,MATCH($A34,[1]Sheet1!$A$6:$A$72,0),MATCH(MID(CELL("filename",L33),FIND("]",CELL("filename",L33))+1,255) &amp; CE$1,[1]Sheet1!$C$1:$CY$1 &amp; [1]Sheet1!$C$3:$CY$3,0))</f>
        <v>642249000000</v>
      </c>
      <c r="CF34" s="31">
        <f t="shared" ca="1" si="15"/>
        <v>603218150000</v>
      </c>
      <c r="CG34" s="32" cm="1">
        <f t="array" aca="1" ref="CG34" ca="1">INDEX([1]Sheet1!$C$6:$CY$72,MATCH($A34,[1]Sheet1!$A$6:$A$72,0),MATCH(MID(CELL("filename",N33),FIND("]",CELL("filename",N33))+1,255) &amp; CG$1,[1]Sheet1!$C$1:$CY$1 &amp; [1]Sheet1!$C$3:$CY$3,0))</f>
        <v>272609100000</v>
      </c>
      <c r="CH34" s="32" cm="1">
        <f t="array" aca="1" ref="CH34" ca="1">INDEX([1]Sheet1!$C$6:$CY$72,MATCH($A34,[1]Sheet1!$A$6:$A$72,0),MATCH(MID(CELL("filename",O33),FIND("]",CELL("filename",O33))+1,255) &amp; CH$1,[1]Sheet1!$C$1:$CY$1 &amp; [1]Sheet1!$C$3:$CY$3,0))</f>
        <v>52581200000</v>
      </c>
      <c r="CI34" s="32" cm="1">
        <f t="array" aca="1" ref="CI34" ca="1">INDEX([1]Sheet1!$C$6:$CY$72,MATCH($A34,[1]Sheet1!$A$6:$A$72,0),MATCH(MID(CELL("filename",CI18),FIND("]",CELL("filename",CI18))+1,255) &amp; CI$1,[1]Sheet1!$C$1:$CY$1 &amp; [1]Sheet1!$C$3:$CY$3,0))</f>
        <v>17867220000</v>
      </c>
      <c r="CJ34" s="32" cm="1">
        <f t="array" aca="1" ref="CJ34" ca="1">INDEX([1]Sheet1!$C$6:$CY$72,MATCH($A34,[1]Sheet1!$A$6:$A$72,0),MATCH(MID(CELL("filename",R33),FIND("]",CELL("filename",R33))+1,255) &amp; CJ$1,[1]Sheet1!$C$1:$CY$1 &amp; [1]Sheet1!$C$3:$CY$3,0))</f>
        <v>208518300000</v>
      </c>
      <c r="CK34" s="32" cm="1">
        <f t="array" aca="1" ref="CK34" ca="1">INDEX([1]Sheet1!$C$6:$CY$72,MATCH($A34,[1]Sheet1!$A$6:$A$72,0),MATCH(MID(CELL("filename",S33),FIND("]",CELL("filename",S33))+1,255) &amp; CK$1,[1]Sheet1!$C$1:$CY$1 &amp; [1]Sheet1!$C$3:$CY$3,0))</f>
        <v>39030850000</v>
      </c>
      <c r="CL34" s="31">
        <f t="shared" ca="1" si="12"/>
        <v>51642330000</v>
      </c>
      <c r="DK34" s="31"/>
      <c r="DL34" s="48"/>
      <c r="DM34" s="25"/>
      <c r="DN34" s="25"/>
      <c r="DQ34" s="48">
        <v>1.1895199999999999</v>
      </c>
      <c r="DR34" s="48" cm="1">
        <f t="array" aca="1" ref="DR34" ca="1">INDEX([1]Sheet1!$C$6:$CY$72,MATCH($A34,[1]Sheet1!$A$6:$A$72,0),MATCH(MID(CELL("filename",AZ33),FIND("]",CELL("filename",AZ33))+1,255) &amp; DR$1,[1]Sheet1!$C$1:$CY$1 &amp; [1]Sheet1!$C$3:$CY$3,0))</f>
        <v>0</v>
      </c>
      <c r="DS34" s="48" cm="1">
        <f t="array" aca="1" ref="DS34" ca="1">INDEX([1]Sheet1!$C$6:$CY$72,MATCH($A34,[1]Sheet1!$A$6:$A$72,0),MATCH(MID(CELL("filename",BA33),FIND("]",CELL("filename",BA33))+1,255) &amp; DS$1,[1]Sheet1!$C$1:$CY$1 &amp; [1]Sheet1!$C$3:$CY$3,0))</f>
        <v>0</v>
      </c>
      <c r="DT34" s="25"/>
      <c r="DU34" s="48">
        <f ca="1">Austria!DU34</f>
        <v>5.04</v>
      </c>
      <c r="DV34" s="17">
        <v>0.5</v>
      </c>
      <c r="DW34" s="14" t="e">
        <f>Euro_Area_Data!V31*10^9</f>
        <v>#N/A</v>
      </c>
      <c r="DX34" s="17">
        <v>1</v>
      </c>
      <c r="DY34" s="17">
        <v>0.5</v>
      </c>
      <c r="DZ34" s="48" cm="1">
        <f t="array" aca="1" ref="DZ34" ca="1">INDEX([1]Sheet1!$C$6:$CY$72,MATCH($A34,[1]Sheet1!$A$6:$A$72,0),MATCH(MID(CELL("filename",BH33),FIND("]",CELL("filename",BH33))+1,255) &amp; DZ$1,[1]Sheet1!$C$1:$CY$1 &amp; [1]Sheet1!$C$3:$CY$3,0))</f>
        <v>7.22</v>
      </c>
      <c r="EA34" s="17">
        <v>2</v>
      </c>
      <c r="EB34" s="14" t="e">
        <f>(SUMPRODUCT(Euro_Area_Data!B31:U31,Euro_Area_Data!Y31:AR31)-Euro_Area_Data!J31*Euro_Area_Data!AG31)/(SUM(Euro_Area_Data!B31:U31)-Euro_Area_Data!J31)</f>
        <v>#N/A</v>
      </c>
      <c r="EC34" s="14"/>
      <c r="ED34" s="14" t="e">
        <f>(SUMPRODUCT(Euro_Area_Data!B31:U31,Euro_Area_Data!AV31:BO31)-Euro_Area_Data!J31*Euro_Area_Data!BD31)/(SUM(Euro_Area_Data!B31:U31)-Euro_Area_Data!J31)</f>
        <v>#N/A</v>
      </c>
      <c r="EE34" s="17">
        <v>-5</v>
      </c>
      <c r="EH34" s="43">
        <v>0.75</v>
      </c>
      <c r="EI34" s="43">
        <v>0.05</v>
      </c>
      <c r="EJ34" s="43">
        <v>75</v>
      </c>
      <c r="EK34" s="14">
        <f t="shared" si="8"/>
        <v>1.7359235010297489</v>
      </c>
      <c r="EN34" s="14">
        <f>[2]EUCAM_output!$QG31</f>
        <v>0.71180389845997993</v>
      </c>
    </row>
    <row r="35" spans="1:144" x14ac:dyDescent="0.3">
      <c r="A35" s="10">
        <v>1995</v>
      </c>
      <c r="B35" s="13">
        <f>[2]EUCAM_output!$PG32*10^9</f>
        <v>1719120955155.5601</v>
      </c>
      <c r="H35" s="14">
        <f>[2]EUCAM_output!$QM32</f>
        <v>-1.0702968194431719E-2</v>
      </c>
      <c r="I35" s="13">
        <f>[2]EUCAM_output!$PY32*10^3</f>
        <v>44025048</v>
      </c>
      <c r="K35" s="31">
        <f t="shared" si="4"/>
        <v>44025048</v>
      </c>
      <c r="L35" s="14">
        <f>[2]EUCAM_output!$PI32</f>
        <v>59.978004366017473</v>
      </c>
      <c r="O35" s="14">
        <f>[2]EUCAM_output!$PJ32</f>
        <v>60.230061596283768</v>
      </c>
      <c r="P35" s="28"/>
      <c r="Q35" s="19"/>
      <c r="R35" s="14">
        <f>[2]EUCAM_output!$PN32</f>
        <v>10.199999999999999</v>
      </c>
      <c r="U35" s="14">
        <f>[2]EUCAM_output!$PM32</f>
        <v>8.4969649999999994</v>
      </c>
      <c r="V35" s="14">
        <v>8.4969649999999994</v>
      </c>
      <c r="W35" s="14">
        <v>1.2650047551137078E-2</v>
      </c>
      <c r="X35" s="14">
        <v>5.3321720588184185E-2</v>
      </c>
      <c r="Y35" s="14">
        <f>[2]EUCAM_output!$HQ32</f>
        <v>5.7100855519726986E-3</v>
      </c>
      <c r="Z35" s="14">
        <f>[2]EUCAM_output!$PO32</f>
        <v>1579.0795377867701</v>
      </c>
      <c r="AC35" s="14">
        <f>[2]EUCAM_output!$QN32</f>
        <v>1587.154923904548</v>
      </c>
      <c r="AD35" s="13">
        <f>[2]EUCAM_output!$PV32*10^9</f>
        <v>5013244769536.6299</v>
      </c>
      <c r="AE35" s="30" cm="1">
        <f t="array" aca="1" ref="AE35" ca="1">INDEX('[3]Sheet 1'!$B$12:$M$61,MATCH($A35,'[3]Sheet 1'!$A$12:$A$61,0),MATCH(MID(CELL("filename",A34),FIND("]",CELL("filename",A34))+1,255)&amp;AE$1,'[3]Sheet 1'!$B$9:$M$9&amp;'[3]Sheet 1'!$B$8:$M$8,0))*10^6</f>
        <v>3387227800000</v>
      </c>
      <c r="AF35" s="30" cm="1">
        <f t="array" aca="1" ref="AF35" ca="1">INDEX('[3]Sheet 1'!$B$12:$M$61,MATCH($A35,'[3]Sheet 1'!$A$12:$A$61,0),MATCH(MID(CELL("filename",B34),FIND("]",CELL("filename",B34))+1,255)&amp;AF$1,'[3]Sheet 1'!$B$9:$M$9&amp;'[3]Sheet 1'!$B$8:$M$8,0))*10^6</f>
        <v>680389300000</v>
      </c>
      <c r="AG35" s="19">
        <f ca="1">AF35/AE35</f>
        <v>0.20086907057151573</v>
      </c>
      <c r="AH35" s="31">
        <f ca="1">AD35*AG35</f>
        <v>1007005817404.3354</v>
      </c>
      <c r="AI35" s="31">
        <f t="shared" ca="1" si="6"/>
        <v>77888957316.921448</v>
      </c>
      <c r="AJ35" s="32">
        <v>44897600000</v>
      </c>
      <c r="AK35" s="31">
        <f t="shared" si="7"/>
        <v>61813000780.075264</v>
      </c>
      <c r="AL35" s="19">
        <f t="shared" ref="AL35:AL63" ca="1" si="16">AK35/AH35</f>
        <v>6.13829629499111E-2</v>
      </c>
      <c r="AM35" s="19">
        <f t="shared" ca="1" si="0"/>
        <v>6.6411901462197248E-2</v>
      </c>
      <c r="AN35" s="31">
        <f t="shared" ref="AN35:AN63" ca="1" si="17">AD35-AH35</f>
        <v>4006238952132.2944</v>
      </c>
      <c r="AO35" s="32">
        <v>184381600000</v>
      </c>
      <c r="AP35" s="31">
        <f t="shared" si="1"/>
        <v>253848312262.38208</v>
      </c>
      <c r="AQ35" s="32">
        <v>183772500000</v>
      </c>
      <c r="AR35" s="31">
        <f t="shared" si="2"/>
        <v>191196729937.29898</v>
      </c>
      <c r="AS35" s="19">
        <f t="shared" ref="AS35:AS66" ca="1" si="18">AR35/AN35</f>
        <v>4.7724744385388138E-2</v>
      </c>
      <c r="AT35" s="19">
        <f t="shared" si="13"/>
        <v>14.766169390298185</v>
      </c>
      <c r="BB35" s="13">
        <f>[2]EUCAM_output!$PD32*10^9</f>
        <v>1679946898504.51</v>
      </c>
      <c r="BC35" s="13">
        <f>[2]EUCAM_output!$QI32*10^9</f>
        <v>1213802400000</v>
      </c>
      <c r="BD35" s="19">
        <f t="shared" si="5"/>
        <v>-2.2787260275996846</v>
      </c>
      <c r="BN35" s="31">
        <f ca="1">BP35-CF35</f>
        <v>-20162360000</v>
      </c>
      <c r="BO35" s="48" cm="1">
        <f t="array" aca="1" ref="BO35" ca="1">INDEX([1]Sheet1!$C$6:$CY$72,MATCH($A35,[1]Sheet1!$A$6:$A$72,0),MATCH(MID(CELL("filename",A34),FIND("]",CELL("filename",A34))+1,255) &amp; BO$1,[1]Sheet1!$C$1:$CY$1 &amp; [1]Sheet1!$C$3:$CY$3,0))</f>
        <v>-1.6523369999999999</v>
      </c>
      <c r="BP35" s="32" cm="1">
        <f t="array" aca="1" ref="BP35" ca="1">INDEX([1]Sheet1!$C$6:$CY$72,MATCH($A35,[1]Sheet1!$A$6:$A$72,0),MATCH(MID(CELL("filename",B34),FIND("]",CELL("filename",B34))+1,255) &amp; BP$1,[1]Sheet1!$C$1:$CY$1 &amp; [1]Sheet1!$C$3:$CY$3,0))</f>
        <v>621602000000</v>
      </c>
      <c r="BQ35" s="32" cm="1">
        <f t="array" aca="1" ref="BQ35" ca="1">INDEX([1]Sheet1!$C$6:$CY$72,MATCH($A35,[1]Sheet1!$A$6:$A$72,0),MATCH(MID(CELL("filename",C34),FIND("]",CELL("filename",C34))+1,255) &amp; BQ$1,[1]Sheet1!$C$1:$CY$1 &amp; [1]Sheet1!$C$3:$CY$3,0))</f>
        <v>98329500000</v>
      </c>
      <c r="BR35" s="25"/>
      <c r="BS35" s="25"/>
      <c r="BT35" s="25"/>
      <c r="BU35" s="19"/>
      <c r="BV35" s="19"/>
      <c r="BW35" s="32" cm="1">
        <f t="array" aca="1" ref="BW35" ca="1">INDEX([1]Sheet1!$C$6:$CY$72,MATCH($A35,[1]Sheet1!$A$6:$A$72,0),MATCH(MID(CELL("filename",F34),FIND("]",CELL("filename",F34))+1,255) &amp; BW$1,[1]Sheet1!$C$1:$CY$1 &amp; [1]Sheet1!$C$3:$CY$3,0))</f>
        <v>192183700000</v>
      </c>
      <c r="BX35" s="32" cm="1">
        <f t="array" aca="1" ref="BX35" ca="1">INDEX([1]Sheet1!$C$6:$CY$72,MATCH($A35,[1]Sheet1!$A$6:$A$72,0),MATCH(MID(CELL("filename",G34),FIND("]",CELL("filename",G34))+1,255) &amp; BX$1,[1]Sheet1!$C$1:$CY$1 &amp; [1]Sheet1!$C$3:$CY$3,0))</f>
        <v>222810400000</v>
      </c>
      <c r="BY35" s="39" cm="1">
        <f t="array" aca="1" ref="BY35" ca="1">INDEX([4]DATA!$C$18:$N$51,MATCH($A35,[4]DATA!$B$18:$B$51,0),MATCH(MID(CELL("filename",F2),FIND("]",CELL("filename",F2))+1,255) &amp; BY$1,[4]DATA!$C$15:$N$15&amp;[4]DATA!$C$16:$N$16,0)) * 10^6</f>
        <v>85331000000</v>
      </c>
      <c r="BZ35" s="39" cm="1">
        <f t="array" aca="1" ref="BZ35" ca="1">INDEX([4]DATA!$C$18:$N$51,MATCH($A35,[4]DATA!$B$18:$B$51,0),MATCH(MID(CELL("filename",G2),FIND("]",CELL("filename",G2))+1,255) &amp; BZ$1,[4]DATA!$C$15:$N$15&amp;[4]DATA!$C$16:$N$16,0)) * 10^6</f>
        <v>136307000000</v>
      </c>
      <c r="CA35" s="31">
        <f ca="1">$BX35*BY35/SUM($BY35:$BZ35)</f>
        <v>85782375957.191452</v>
      </c>
      <c r="CB35" s="31">
        <f ca="1">BX35-CA35</f>
        <v>137028024042.80855</v>
      </c>
      <c r="CC35" s="32" cm="1">
        <f t="array" aca="1" ref="CC35" ca="1">INDEX([1]Sheet1!$C$6:$CY$72,MATCH($A35,[1]Sheet1!$A$6:$A$72,0),MATCH(MID(CELL("filename",J34),FIND("]",CELL("filename",J34))+1,255) &amp; CC$1,[1]Sheet1!$C$1:$CY$1 &amp; [1]Sheet1!$C$3:$CY$3,0))</f>
        <v>20950320000</v>
      </c>
      <c r="CD35" s="31">
        <f ca="1">BP35-BQ35-BW35-BX35-CC35</f>
        <v>87328080000</v>
      </c>
      <c r="CE35" s="32" cm="1">
        <f t="array" aca="1" ref="CE35" ca="1">INDEX([1]Sheet1!$C$6:$CY$72,MATCH($A35,[1]Sheet1!$A$6:$A$72,0),MATCH(MID(CELL("filename",L34),FIND("]",CELL("filename",L34))+1,255) &amp; CE$1,[1]Sheet1!$C$1:$CY$1 &amp; [1]Sheet1!$C$3:$CY$3,0))</f>
        <v>683969000000</v>
      </c>
      <c r="CF35" s="31">
        <f t="shared" ca="1" si="15"/>
        <v>641764360000</v>
      </c>
      <c r="CG35" s="32" cm="1">
        <f t="array" aca="1" ref="CG35" ca="1">INDEX([1]Sheet1!$C$6:$CY$72,MATCH($A35,[1]Sheet1!$A$6:$A$72,0),MATCH(MID(CELL("filename",N34),FIND("]",CELL("filename",N34))+1,255) &amp; CG$1,[1]Sheet1!$C$1:$CY$1 &amp; [1]Sheet1!$C$3:$CY$3,0))</f>
        <v>286309400000</v>
      </c>
      <c r="CH35" s="32" cm="1">
        <f t="array" aca="1" ref="CH35" ca="1">INDEX([1]Sheet1!$C$6:$CY$72,MATCH($A35,[1]Sheet1!$A$6:$A$72,0),MATCH(MID(CELL("filename",O34),FIND("]",CELL("filename",O34))+1,255) &amp; CH$1,[1]Sheet1!$C$1:$CY$1 &amp; [1]Sheet1!$C$3:$CY$3,0))</f>
        <v>56574300000</v>
      </c>
      <c r="CI35" s="32" cm="1">
        <f t="array" aca="1" ref="CI35" ca="1">INDEX([1]Sheet1!$C$6:$CY$72,MATCH($A35,[1]Sheet1!$A$6:$A$72,0),MATCH(MID(CELL("filename",CI19),FIND("]",CELL("filename",CI19))+1,255) &amp; CI$1,[1]Sheet1!$C$1:$CY$1 &amp; [1]Sheet1!$C$3:$CY$3,0))</f>
        <v>18468660000</v>
      </c>
      <c r="CJ35" s="32" cm="1">
        <f t="array" aca="1" ref="CJ35" ca="1">INDEX([1]Sheet1!$C$6:$CY$72,MATCH($A35,[1]Sheet1!$A$6:$A$72,0),MATCH(MID(CELL("filename",R34),FIND("]",CELL("filename",R34))+1,255) &amp; CJ$1,[1]Sheet1!$C$1:$CY$1 &amp; [1]Sheet1!$C$3:$CY$3,0))</f>
        <v>216215800000</v>
      </c>
      <c r="CK35" s="32" cm="1">
        <f t="array" aca="1" ref="CK35" ca="1">INDEX([1]Sheet1!$C$6:$CY$72,MATCH($A35,[1]Sheet1!$A$6:$A$72,0),MATCH(MID(CELL("filename",S34),FIND("]",CELL("filename",S34))+1,255) &amp; CK$1,[1]Sheet1!$C$1:$CY$1 &amp; [1]Sheet1!$C$3:$CY$3,0))</f>
        <v>42204640000</v>
      </c>
      <c r="CL35" s="31">
        <f t="shared" ca="1" si="12"/>
        <v>64196200000</v>
      </c>
      <c r="DK35" s="31">
        <f ca="1">DL35/100*BC35</f>
        <v>701638477320</v>
      </c>
      <c r="DL35" s="48" cm="1">
        <f t="array" aca="1" ref="DL35" ca="1">INDEX([1]Sheet1!$C$6:$CY$72,MATCH($A35,[1]Sheet1!$A$6:$A$72,0),MATCH(MID(CELL("filename",AT34),FIND("]",CELL("filename",AT34))+1,255) &amp; DL$1,[1]Sheet1!$C$1:$CY$1 &amp; [1]Sheet1!$C$3:$CY$3,0))</f>
        <v>57.805</v>
      </c>
      <c r="DM35" s="39" cm="1">
        <f t="array" aca="1" ref="DM35" ca="1">INDEX([5]DATA!$C$18:$T$51,MATCH($A35,[5]DATA!$B$18:$B$51,0),MATCH(MID(CELL("filename",AU2),FIND("]",CELL("filename",AU2))+1,255) &amp; DM$1,[5]DATA!$C$15:$T$15&amp;[5]DATA!$C$16:$T$16,0)) * 10^6</f>
        <v>111823000000</v>
      </c>
      <c r="DN35" s="39" cm="1">
        <f t="array" aca="1" ref="DN35" ca="1">INDEX([5]DATA!$C$18:$T$51,MATCH($A35,[5]DATA!$B$18:$B$51,0),MATCH(MID(CELL("filename",AV2),FIND("]",CELL("filename",AV2))+1,255) &amp; DN$1,[5]DATA!$C$15:$T$15&amp;[5]DATA!$C$16:$T$16,0)) * 10^6</f>
        <v>589815000000</v>
      </c>
      <c r="DQ35" s="48">
        <v>1.3080099999999999</v>
      </c>
      <c r="DR35" s="48" cm="1">
        <f t="array" aca="1" ref="DR35" ca="1">INDEX([1]Sheet1!$C$6:$CY$72,MATCH($A35,[1]Sheet1!$A$6:$A$72,0),MATCH(MID(CELL("filename",AZ34),FIND("]",CELL("filename",AZ34))+1,255) &amp; DR$1,[1]Sheet1!$C$1:$CY$1 &amp; [1]Sheet1!$C$3:$CY$3,0))</f>
        <v>0</v>
      </c>
      <c r="DS35" s="48" cm="1">
        <f t="array" aca="1" ref="DS35" ca="1">INDEX([1]Sheet1!$C$6:$CY$72,MATCH($A35,[1]Sheet1!$A$6:$A$72,0),MATCH(MID(CELL("filename",BA34),FIND("]",CELL("filename",BA34))+1,255) &amp; DS$1,[1]Sheet1!$C$1:$CY$1 &amp; [1]Sheet1!$C$3:$CY$3,0))</f>
        <v>0</v>
      </c>
      <c r="DT35" s="39" cm="1">
        <f t="array" aca="1" ref="DT35" ca="1">INDEX([5]DATA!$C$18:$T$51,MATCH($A35,[5]DATA!$B$18:$B$51,0),MATCH(MID(CELL("filename",BB2),FIND("]",CELL("filename",BB2))+1,255) &amp; DT$1,[5]DATA!$C$15:$T$15&amp;[5]DATA!$C$16:$T$16,0)) * 10^6</f>
        <v>186426000000</v>
      </c>
      <c r="DU35" s="48">
        <f ca="1">Austria!DU35</f>
        <v>4.5199999999999996</v>
      </c>
      <c r="DV35" s="17">
        <v>0.5</v>
      </c>
      <c r="DW35" s="14">
        <f>Euro_Area_Data!V32*10^9</f>
        <v>8430198089259.6094</v>
      </c>
      <c r="DX35" s="17">
        <v>1</v>
      </c>
      <c r="DY35" s="17">
        <v>0.5</v>
      </c>
      <c r="DZ35" s="48" cm="1">
        <f t="array" aca="1" ref="DZ35" ca="1">INDEX([1]Sheet1!$C$6:$CY$72,MATCH($A35,[1]Sheet1!$A$6:$A$72,0),MATCH(MID(CELL("filename",BH34),FIND("]",CELL("filename",BH34))+1,255) &amp; DZ$1,[1]Sheet1!$C$1:$CY$1 &amp; [1]Sheet1!$C$3:$CY$3,0))</f>
        <v>7.54</v>
      </c>
      <c r="EA35" s="17">
        <v>2</v>
      </c>
      <c r="EB35" s="14">
        <f>(SUMPRODUCT(Euro_Area_Data!B32:U32,Euro_Area_Data!Y32:AR32)-Euro_Area_Data!J32*Euro_Area_Data!AG32)/(SUM(Euro_Area_Data!B32:U32)-Euro_Area_Data!J32)</f>
        <v>0.67273310162604405</v>
      </c>
      <c r="EC35" s="14"/>
      <c r="ED35" s="14" t="e">
        <f>(SUMPRODUCT(Euro_Area_Data!B32:U32,Euro_Area_Data!AV32:BO32)-Euro_Area_Data!J32*Euro_Area_Data!BD32)/(SUM(Euro_Area_Data!B32:U32)-Euro_Area_Data!J32)</f>
        <v>#N/A</v>
      </c>
      <c r="EE35" s="17">
        <v>-5</v>
      </c>
      <c r="EH35" s="43">
        <v>0.75</v>
      </c>
      <c r="EI35" s="43">
        <v>0.05</v>
      </c>
      <c r="EJ35" s="43">
        <v>75</v>
      </c>
      <c r="EK35" s="14">
        <f t="shared" si="8"/>
        <v>2.0429338949108926</v>
      </c>
      <c r="EN35" s="14">
        <f>[2]EUCAM_output!$QG32</f>
        <v>0.72634558156691598</v>
      </c>
    </row>
    <row r="36" spans="1:144" x14ac:dyDescent="0.3">
      <c r="A36" s="10">
        <v>1996</v>
      </c>
      <c r="B36" s="13">
        <f>[2]EUCAM_output!$PG33*10^9</f>
        <v>1753521628815.043</v>
      </c>
      <c r="H36" s="14">
        <f>[2]EUCAM_output!$QM33</f>
        <v>-4.7729317229731123E-2</v>
      </c>
      <c r="I36" s="13">
        <f>[2]EUCAM_output!$PY33*10^3</f>
        <v>44145098.5</v>
      </c>
      <c r="K36" s="31">
        <f t="shared" si="4"/>
        <v>44145098.5</v>
      </c>
      <c r="L36" s="14">
        <f>[2]EUCAM_output!$PI33</f>
        <v>60.369735792092378</v>
      </c>
      <c r="O36" s="14">
        <f>[2]EUCAM_output!$PJ33</f>
        <v>60.573000217894659</v>
      </c>
      <c r="P36" s="28"/>
      <c r="Q36" s="19"/>
      <c r="R36" s="14">
        <f>[2]EUCAM_output!$PN33</f>
        <v>10.5</v>
      </c>
      <c r="U36" s="14">
        <f>[2]EUCAM_output!$PM33</f>
        <v>8.5890950000000004</v>
      </c>
      <c r="V36" s="14">
        <v>8.5890950000000004</v>
      </c>
      <c r="W36" s="14">
        <v>8.0192716694074129E-3</v>
      </c>
      <c r="X36" s="14">
        <v>5.5195559945671491E-2</v>
      </c>
      <c r="Y36" s="14">
        <f>[2]EUCAM_output!$HQ33</f>
        <v>-2.4444702262276002E-2</v>
      </c>
      <c r="Z36" s="14">
        <f>[2]EUCAM_output!$PO33</f>
        <v>1575.0911873218099</v>
      </c>
      <c r="AC36" s="14">
        <f>[2]EUCAM_output!$QN33</f>
        <v>1578.748444263158</v>
      </c>
      <c r="AD36" s="13">
        <f>[2]EUCAM_output!$PV33*10^9</f>
        <v>5091158885503.3496</v>
      </c>
      <c r="AE36" s="30" cm="1">
        <f t="array" aca="1" ref="AE36" ca="1">INDEX('[3]Sheet 1'!$B$12:$M$61,MATCH($A36,'[3]Sheet 1'!$A$12:$A$61,0),MATCH(MID(CELL("filename",A35),FIND("]",CELL("filename",A35))+1,255)&amp;AE$1,'[3]Sheet 1'!$B$9:$M$9&amp;'[3]Sheet 1'!$B$8:$M$8,0))*10^6</f>
        <v>3515436100000</v>
      </c>
      <c r="AF36" s="30" cm="1">
        <f t="array" aca="1" ref="AF36" ca="1">INDEX('[3]Sheet 1'!$B$12:$M$61,MATCH($A36,'[3]Sheet 1'!$A$12:$A$61,0),MATCH(MID(CELL("filename",B35),FIND("]",CELL("filename",B35))+1,255)&amp;AF$1,'[3]Sheet 1'!$B$9:$M$9&amp;'[3]Sheet 1'!$B$8:$M$8,0))*10^6</f>
        <v>705078600000</v>
      </c>
      <c r="AG36" s="19">
        <f t="shared" ref="AG36:AG63" ca="1" si="19">AF36/AE36</f>
        <v>0.20056646741495315</v>
      </c>
      <c r="AH36" s="31">
        <f t="shared" ref="AH36:AH63" ca="1" si="20">AD36*AG36</f>
        <v>1021115752713.6567</v>
      </c>
      <c r="AI36" s="31">
        <f t="shared" ca="1" si="6"/>
        <v>77887594094.433105</v>
      </c>
      <c r="AJ36" s="32">
        <v>46419200000</v>
      </c>
      <c r="AK36" s="31">
        <f t="shared" si="7"/>
        <v>62767003135.126617</v>
      </c>
      <c r="AL36" s="19">
        <f t="shared" ca="1" si="16"/>
        <v>6.1469038126501084E-2</v>
      </c>
      <c r="AM36" s="19">
        <f t="shared" ca="1" si="0"/>
        <v>6.6411901462197248E-2</v>
      </c>
      <c r="AN36" s="31">
        <f t="shared" ca="1" si="17"/>
        <v>4070043132789.6929</v>
      </c>
      <c r="AO36" s="32">
        <v>187564000000</v>
      </c>
      <c r="AP36" s="31">
        <f t="shared" si="1"/>
        <v>253619842135.08395</v>
      </c>
      <c r="AQ36" s="32">
        <v>189175300000</v>
      </c>
      <c r="AR36" s="31">
        <f t="shared" si="2"/>
        <v>193031602790.62219</v>
      </c>
      <c r="AS36" s="19">
        <f t="shared" ca="1" si="18"/>
        <v>4.7427409610353265E-2</v>
      </c>
      <c r="AT36" s="19">
        <f t="shared" si="13"/>
        <v>14.463456735715868</v>
      </c>
      <c r="BB36" s="13">
        <f>[2]EUCAM_output!$PD33*10^9</f>
        <v>1703417104761.6501</v>
      </c>
      <c r="BC36" s="13">
        <f>[2]EUCAM_output!$QI33*10^9</f>
        <v>1246973700000</v>
      </c>
      <c r="BD36" s="19">
        <f t="shared" si="5"/>
        <v>-2.8573656138619388</v>
      </c>
      <c r="BN36" s="31">
        <f t="shared" ref="BN36:BN66" ca="1" si="21">BP36-CF36</f>
        <v>-3546480000</v>
      </c>
      <c r="BO36" s="48" cm="1">
        <f t="array" aca="1" ref="BO36" ca="1">INDEX([1]Sheet1!$C$6:$CY$72,MATCH($A36,[1]Sheet1!$A$6:$A$72,0),MATCH(MID(CELL("filename",A35),FIND("]",CELL("filename",A35))+1,255) &amp; BO$1,[1]Sheet1!$C$1:$CY$1 &amp; [1]Sheet1!$C$3:$CY$3,0))</f>
        <v>-0.28153</v>
      </c>
      <c r="BP36" s="32" cm="1">
        <f t="array" aca="1" ref="BP36" ca="1">INDEX([1]Sheet1!$C$6:$CY$72,MATCH($A36,[1]Sheet1!$A$6:$A$72,0),MATCH(MID(CELL("filename",B35),FIND("]",CELL("filename",B35))+1,255) &amp; BP$1,[1]Sheet1!$C$1:$CY$1 &amp; [1]Sheet1!$C$3:$CY$3,0))</f>
        <v>656603000000</v>
      </c>
      <c r="BQ36" s="32" cm="1">
        <f t="array" aca="1" ref="BQ36" ca="1">INDEX([1]Sheet1!$C$6:$CY$72,MATCH($A36,[1]Sheet1!$A$6:$A$72,0),MATCH(MID(CELL("filename",C35),FIND("]",CELL("filename",C35))+1,255) &amp; BQ$1,[1]Sheet1!$C$1:$CY$1 &amp; [1]Sheet1!$C$3:$CY$3,0))</f>
        <v>108196100000</v>
      </c>
      <c r="BR36" s="25"/>
      <c r="BS36" s="25"/>
      <c r="BT36" s="25"/>
      <c r="BU36" s="19"/>
      <c r="BV36" s="19"/>
      <c r="BW36" s="32" cm="1">
        <f t="array" aca="1" ref="BW36" ca="1">INDEX([1]Sheet1!$C$6:$CY$72,MATCH($A36,[1]Sheet1!$A$6:$A$72,0),MATCH(MID(CELL("filename",F35),FIND("]",CELL("filename",F35))+1,255) &amp; BW$1,[1]Sheet1!$C$1:$CY$1 &amp; [1]Sheet1!$C$3:$CY$3,0))</f>
        <v>205247100000</v>
      </c>
      <c r="BX36" s="32" cm="1">
        <f t="array" aca="1" ref="BX36" ca="1">INDEX([1]Sheet1!$C$6:$CY$72,MATCH($A36,[1]Sheet1!$A$6:$A$72,0),MATCH(MID(CELL("filename",G35),FIND("]",CELL("filename",G35))+1,255) &amp; BX$1,[1]Sheet1!$C$1:$CY$1 &amp; [1]Sheet1!$C$3:$CY$3,0))</f>
        <v>230756500000</v>
      </c>
      <c r="BY36" s="39" cm="1">
        <f t="array" aca="1" ref="BY36" ca="1">INDEX([4]DATA!$C$18:$N$51,MATCH($A36,[4]DATA!$B$18:$B$51,0),MATCH(MID(CELL("filename",F3),FIND("]",CELL("filename",F3))+1,255) &amp; BY$1,[4]DATA!$C$15:$N$15&amp;[4]DATA!$C$16:$N$16,0)) * 10^6</f>
        <v>89599000000</v>
      </c>
      <c r="BZ36" s="39" cm="1">
        <f t="array" aca="1" ref="BZ36" ca="1">INDEX([4]DATA!$C$18:$N$51,MATCH($A36,[4]DATA!$B$18:$B$51,0),MATCH(MID(CELL("filename",G3),FIND("]",CELL("filename",G3))+1,255) &amp; BZ$1,[4]DATA!$C$15:$N$15&amp;[4]DATA!$C$16:$N$16,0)) * 10^6</f>
        <v>138816000000</v>
      </c>
      <c r="CA36" s="31">
        <f t="shared" ref="CA36:CA64" ca="1" si="22">$BX36*BY36/SUM($BY36:$BZ36)</f>
        <v>90517486345.029877</v>
      </c>
      <c r="CB36" s="31">
        <f t="shared" ref="CB36:CB64" ca="1" si="23">BX36-CA36</f>
        <v>140239013654.97012</v>
      </c>
      <c r="CC36" s="32" cm="1">
        <f t="array" aca="1" ref="CC36" ca="1">INDEX([1]Sheet1!$C$6:$CY$72,MATCH($A36,[1]Sheet1!$A$6:$A$72,0),MATCH(MID(CELL("filename",J35),FIND("]",CELL("filename",J35))+1,255) &amp; CC$1,[1]Sheet1!$C$1:$CY$1 &amp; [1]Sheet1!$C$3:$CY$3,0))</f>
        <v>22778870000</v>
      </c>
      <c r="CD36" s="31">
        <f t="shared" ref="CD36:CD66" ca="1" si="24">BP36-BQ36-BW36-BX36-CC36</f>
        <v>89624430000</v>
      </c>
      <c r="CE36" s="32" cm="1">
        <f t="array" aca="1" ref="CE36" ca="1">INDEX([1]Sheet1!$C$6:$CY$72,MATCH($A36,[1]Sheet1!$A$6:$A$72,0),MATCH(MID(CELL("filename",L35),FIND("]",CELL("filename",L35))+1,255) &amp; CE$1,[1]Sheet1!$C$1:$CY$1 &amp; [1]Sheet1!$C$3:$CY$3,0))</f>
        <v>705685000000</v>
      </c>
      <c r="CF36" s="31">
        <f t="shared" ca="1" si="15"/>
        <v>660149480000</v>
      </c>
      <c r="CG36" s="32" cm="1">
        <f t="array" aca="1" ref="CG36" ca="1">INDEX([1]Sheet1!$C$6:$CY$72,MATCH($A36,[1]Sheet1!$A$6:$A$72,0),MATCH(MID(CELL("filename",N35),FIND("]",CELL("filename",N35))+1,255) &amp; CG$1,[1]Sheet1!$C$1:$CY$1 &amp; [1]Sheet1!$C$3:$CY$3,0))</f>
        <v>299086100000</v>
      </c>
      <c r="CH36" s="32" cm="1">
        <f t="array" aca="1" ref="CH36" ca="1">INDEX([1]Sheet1!$C$6:$CY$72,MATCH($A36,[1]Sheet1!$A$6:$A$72,0),MATCH(MID(CELL("filename",O35),FIND("]",CELL("filename",O35))+1,255) &amp; CH$1,[1]Sheet1!$C$1:$CY$1 &amp; [1]Sheet1!$C$3:$CY$3,0))</f>
        <v>57601600000</v>
      </c>
      <c r="CI36" s="32" cm="1">
        <f t="array" aca="1" ref="CI36" ca="1">INDEX([1]Sheet1!$C$6:$CY$72,MATCH($A36,[1]Sheet1!$A$6:$A$72,0),MATCH(MID(CELL("filename",CI20),FIND("]",CELL("filename",CI20))+1,255) &amp; CI$1,[1]Sheet1!$C$1:$CY$1 &amp; [1]Sheet1!$C$3:$CY$3,0))</f>
        <v>19311280000</v>
      </c>
      <c r="CJ36" s="32" cm="1">
        <f t="array" aca="1" ref="CJ36" ca="1">INDEX([1]Sheet1!$C$6:$CY$72,MATCH($A36,[1]Sheet1!$A$6:$A$72,0),MATCH(MID(CELL("filename",R35),FIND("]",CELL("filename",R35))+1,255) &amp; CJ$1,[1]Sheet1!$C$1:$CY$1 &amp; [1]Sheet1!$C$3:$CY$3,0))</f>
        <v>224349500000</v>
      </c>
      <c r="CK36" s="32" cm="1">
        <f t="array" aca="1" ref="CK36" ca="1">INDEX([1]Sheet1!$C$6:$CY$72,MATCH($A36,[1]Sheet1!$A$6:$A$72,0),MATCH(MID(CELL("filename",S35),FIND("]",CELL("filename",S35))+1,255) &amp; CK$1,[1]Sheet1!$C$1:$CY$1 &amp; [1]Sheet1!$C$3:$CY$3,0))</f>
        <v>45535520000</v>
      </c>
      <c r="CL36" s="31">
        <f t="shared" ca="1" si="12"/>
        <v>59801000000</v>
      </c>
      <c r="DK36" s="31">
        <f t="shared" ref="DK36:DK66" ca="1" si="25">DL36/100*BC36</f>
        <v>755585008909.5</v>
      </c>
      <c r="DL36" s="48" cm="1">
        <f t="array" aca="1" ref="DL36" ca="1">INDEX([1]Sheet1!$C$6:$CY$72,MATCH($A36,[1]Sheet1!$A$6:$A$72,0),MATCH(MID(CELL("filename",AT35),FIND("]",CELL("filename",AT35))+1,255) &amp; DL$1,[1]Sheet1!$C$1:$CY$1 &amp; [1]Sheet1!$C$3:$CY$3,0))</f>
        <v>60.593499999999999</v>
      </c>
      <c r="DM36" s="39" cm="1">
        <f t="array" aca="1" ref="DM36" ca="1">INDEX([5]DATA!$C$18:$T$51,MATCH($A36,[5]DATA!$B$18:$B$51,0),MATCH(MID(CELL("filename",AU3),FIND("]",CELL("filename",AU3))+1,255) &amp; DM$1,[5]DATA!$C$15:$T$15&amp;[5]DATA!$C$16:$T$16,0)) * 10^6</f>
        <v>105354000000</v>
      </c>
      <c r="DN36" s="39" cm="1">
        <f t="array" aca="1" ref="DN36" ca="1">INDEX([5]DATA!$C$18:$T$51,MATCH($A36,[5]DATA!$B$18:$B$51,0),MATCH(MID(CELL("filename",AV3),FIND("]",CELL("filename",AV3))+1,255) &amp; DN$1,[5]DATA!$C$15:$T$15&amp;[5]DATA!$C$16:$T$16,0)) * 10^6</f>
        <v>650231000000</v>
      </c>
      <c r="DQ36" s="48">
        <v>1.2697499999999999</v>
      </c>
      <c r="DR36" s="48" cm="1">
        <f t="array" aca="1" ref="DR36" ca="1">INDEX([1]Sheet1!$C$6:$CY$72,MATCH($A36,[1]Sheet1!$A$6:$A$72,0),MATCH(MID(CELL("filename",AZ35),FIND("]",CELL("filename",AZ35))+1,255) &amp; DR$1,[1]Sheet1!$C$1:$CY$1 &amp; [1]Sheet1!$C$3:$CY$3,0))</f>
        <v>-8460000000.000001</v>
      </c>
      <c r="DS36" s="48" cm="1">
        <f t="array" aca="1" ref="DS36" ca="1">INDEX([1]Sheet1!$C$6:$CY$72,MATCH($A36,[1]Sheet1!$A$6:$A$72,0),MATCH(MID(CELL("filename",BA35),FIND("]",CELL("filename",BA35))+1,255) &amp; DS$1,[1]Sheet1!$C$1:$CY$1 &amp; [1]Sheet1!$C$3:$CY$3,0))</f>
        <v>6.4240219999999999</v>
      </c>
      <c r="DT36" s="39" cm="1">
        <f t="array" aca="1" ref="DT36" ca="1">INDEX([5]DATA!$C$18:$T$51,MATCH($A36,[5]DATA!$B$18:$B$51,0),MATCH(MID(CELL("filename",BB3),FIND("]",CELL("filename",BB3))+1,255) &amp; DT$1,[5]DATA!$C$15:$T$15&amp;[5]DATA!$C$16:$T$16,0)) * 10^6</f>
        <v>187371000000</v>
      </c>
      <c r="DU36" s="48">
        <f ca="1">Austria!DU36</f>
        <v>3.34</v>
      </c>
      <c r="DV36" s="17">
        <v>0.5</v>
      </c>
      <c r="DW36" s="14">
        <f>Euro_Area_Data!V33*10^9</f>
        <v>8577158940614.2881</v>
      </c>
      <c r="DX36" s="17">
        <v>1</v>
      </c>
      <c r="DY36" s="17">
        <v>0.5</v>
      </c>
      <c r="DZ36" s="48" cm="1">
        <f t="array" aca="1" ref="DZ36" ca="1">INDEX([1]Sheet1!$C$6:$CY$72,MATCH($A36,[1]Sheet1!$A$6:$A$72,0),MATCH(MID(CELL("filename",BH35),FIND("]",CELL("filename",BH35))+1,255) &amp; DZ$1,[1]Sheet1!$C$1:$CY$1 &amp; [1]Sheet1!$C$3:$CY$3,0))</f>
        <v>6.31</v>
      </c>
      <c r="EA36" s="17">
        <v>2</v>
      </c>
      <c r="EB36" s="14">
        <f>(SUMPRODUCT(Euro_Area_Data!B33:U33,Euro_Area_Data!Y33:AR33)-Euro_Area_Data!J33*Euro_Area_Data!AG33)/(SUM(Euro_Area_Data!B33:U33)-Euro_Area_Data!J33)</f>
        <v>0.69053607784006932</v>
      </c>
      <c r="EC36" s="14">
        <f>(EB36-EB35)/EB35*100</f>
        <v>2.6463654264959167</v>
      </c>
      <c r="ED36" s="14" t="e">
        <f>(SUMPRODUCT(Euro_Area_Data!B33:U33,Euro_Area_Data!AV33:BO33)-Euro_Area_Data!J33*Euro_Area_Data!BD33)/(SUM(Euro_Area_Data!B33:U33)-Euro_Area_Data!J33)</f>
        <v>#N/A</v>
      </c>
      <c r="EE36" s="17">
        <v>-5</v>
      </c>
      <c r="EH36" s="43">
        <v>0.75</v>
      </c>
      <c r="EI36" s="43">
        <v>0.05</v>
      </c>
      <c r="EJ36" s="43">
        <v>75</v>
      </c>
      <c r="EK36" s="14">
        <f t="shared" si="8"/>
        <v>1.8176242007627317</v>
      </c>
      <c r="EN36" s="14">
        <f>[2]EUCAM_output!$QG33</f>
        <v>0.73954781463864705</v>
      </c>
    </row>
    <row r="37" spans="1:144" x14ac:dyDescent="0.3">
      <c r="A37" s="10">
        <v>1997</v>
      </c>
      <c r="B37" s="13">
        <f>[2]EUCAM_output!$PG34*10^9</f>
        <v>1789420156648.0781</v>
      </c>
      <c r="H37" s="14">
        <f>[2]EUCAM_output!$QM34</f>
        <v>-5.4072873586179472E-3</v>
      </c>
      <c r="I37" s="13">
        <f>[2]EUCAM_output!$PY34*10^3</f>
        <v>44275579</v>
      </c>
      <c r="K37" s="31">
        <f t="shared" si="4"/>
        <v>44275579</v>
      </c>
      <c r="L37" s="14">
        <f>[2]EUCAM_output!$PI34</f>
        <v>60.8021246230673</v>
      </c>
      <c r="O37" s="14">
        <f>[2]EUCAM_output!$PJ34</f>
        <v>61.011558108787852</v>
      </c>
      <c r="P37" s="28"/>
      <c r="Q37" s="19"/>
      <c r="R37" s="14">
        <f>[2]EUCAM_output!$PN34</f>
        <v>10.7</v>
      </c>
      <c r="U37" s="14">
        <f>[2]EUCAM_output!$PM34</f>
        <v>8.6693499999999997</v>
      </c>
      <c r="V37" s="14">
        <v>8.6693499999999997</v>
      </c>
      <c r="W37" s="14">
        <v>1.7252692503416434E-2</v>
      </c>
      <c r="X37" s="14">
        <v>5.4660499172464405E-2</v>
      </c>
      <c r="Y37" s="14">
        <f>[2]EUCAM_output!$HQ34</f>
        <v>-3.8572106989104792E-3</v>
      </c>
      <c r="Z37" s="14">
        <f>[2]EUCAM_output!$PO34</f>
        <v>1573.8871464226199</v>
      </c>
      <c r="AC37" s="14">
        <f>[2]EUCAM_output!$QN34</f>
        <v>1569.8231824525051</v>
      </c>
      <c r="AD37" s="13">
        <f>[2]EUCAM_output!$PV34*10^9</f>
        <v>5165554890936.1396</v>
      </c>
      <c r="AE37" s="30" cm="1">
        <f t="array" aca="1" ref="AE37" ca="1">INDEX('[3]Sheet 1'!$B$12:$M$61,MATCH($A37,'[3]Sheet 1'!$A$12:$A$61,0),MATCH(MID(CELL("filename",A36),FIND("]",CELL("filename",A36))+1,255)&amp;AE$1,'[3]Sheet 1'!$B$9:$M$9&amp;'[3]Sheet 1'!$B$8:$M$8,0))*10^6</f>
        <v>3550924700000</v>
      </c>
      <c r="AF37" s="30" cm="1">
        <f t="array" aca="1" ref="AF37" ca="1">INDEX('[3]Sheet 1'!$B$12:$M$61,MATCH($A37,'[3]Sheet 1'!$A$12:$A$61,0),MATCH(MID(CELL("filename",B36),FIND("]",CELL("filename",B36))+1,255)&amp;AF$1,'[3]Sheet 1'!$B$9:$M$9&amp;'[3]Sheet 1'!$B$8:$M$8,0))*10^6</f>
        <v>706632000000</v>
      </c>
      <c r="AG37" s="19">
        <f t="shared" ca="1" si="19"/>
        <v>0.19899943245769194</v>
      </c>
      <c r="AH37" s="31">
        <f t="shared" ca="1" si="20"/>
        <v>1027942491625.3466</v>
      </c>
      <c r="AI37" s="31">
        <f t="shared" ca="1" si="6"/>
        <v>73279088352.509079</v>
      </c>
      <c r="AJ37" s="32">
        <v>46784300000</v>
      </c>
      <c r="AK37" s="31">
        <f t="shared" si="7"/>
        <v>63867248148.898735</v>
      </c>
      <c r="AL37" s="19">
        <f t="shared" ca="1" si="16"/>
        <v>6.2131149037252156E-2</v>
      </c>
      <c r="AM37" s="19">
        <f t="shared" ca="1" si="0"/>
        <v>6.6411901462197248E-2</v>
      </c>
      <c r="AN37" s="31">
        <f t="shared" ca="1" si="17"/>
        <v>4137612399310.793</v>
      </c>
      <c r="AO37" s="32">
        <v>188910000000</v>
      </c>
      <c r="AP37" s="31">
        <f t="shared" si="1"/>
        <v>257889117669.99741</v>
      </c>
      <c r="AQ37" s="32">
        <v>189803900000</v>
      </c>
      <c r="AR37" s="31">
        <f t="shared" si="2"/>
        <v>195242170628.95538</v>
      </c>
      <c r="AS37" s="19">
        <f t="shared" ca="1" si="18"/>
        <v>4.7187158144991324E-2</v>
      </c>
      <c r="AT37" s="19">
        <f t="shared" si="13"/>
        <v>14.411881788180613</v>
      </c>
      <c r="BB37" s="13">
        <f>[2]EUCAM_output!$PD34*10^9</f>
        <v>1746463503943.27</v>
      </c>
      <c r="BC37" s="13">
        <f>[2]EUCAM_output!$QI34*10^9</f>
        <v>1289669200000</v>
      </c>
      <c r="BD37" s="19">
        <f t="shared" si="5"/>
        <v>-2.4005906351962656</v>
      </c>
      <c r="BN37" s="31">
        <f t="shared" ca="1" si="21"/>
        <v>-2052970000</v>
      </c>
      <c r="BO37" s="48" cm="1">
        <f t="array" aca="1" ref="BO37" ca="1">INDEX([1]Sheet1!$C$6:$CY$72,MATCH($A37,[1]Sheet1!$A$6:$A$72,0),MATCH(MID(CELL("filename",A36),FIND("]",CELL("filename",A36))+1,255) &amp; BO$1,[1]Sheet1!$C$1:$CY$1 &amp; [1]Sheet1!$C$3:$CY$3,0))</f>
        <v>-0.16042899999999999</v>
      </c>
      <c r="BP37" s="32" cm="1">
        <f t="array" aca="1" ref="BP37" ca="1">INDEX([1]Sheet1!$C$6:$CY$72,MATCH($A37,[1]Sheet1!$A$6:$A$72,0),MATCH(MID(CELL("filename",B36),FIND("]",CELL("filename",B36))+1,255) &amp; BP$1,[1]Sheet1!$C$1:$CY$1 &amp; [1]Sheet1!$C$3:$CY$3,0))</f>
        <v>663418000000</v>
      </c>
      <c r="BQ37" s="32" cm="1">
        <f t="array" aca="1" ref="BQ37" ca="1">INDEX([1]Sheet1!$C$6:$CY$72,MATCH($A37,[1]Sheet1!$A$6:$A$72,0),MATCH(MID(CELL("filename",C36),FIND("]",CELL("filename",C36))+1,255) &amp; BQ$1,[1]Sheet1!$C$1:$CY$1 &amp; [1]Sheet1!$C$3:$CY$3,0))</f>
        <v>116778300000</v>
      </c>
      <c r="BR37" s="25"/>
      <c r="BS37" s="25"/>
      <c r="BT37" s="25"/>
      <c r="BU37" s="19"/>
      <c r="BV37" s="19"/>
      <c r="BW37" s="32" cm="1">
        <f t="array" aca="1" ref="BW37" ca="1">INDEX([1]Sheet1!$C$6:$CY$72,MATCH($A37,[1]Sheet1!$A$6:$A$72,0),MATCH(MID(CELL("filename",F36),FIND("]",CELL("filename",F36))+1,255) &amp; BW$1,[1]Sheet1!$C$1:$CY$1 &amp; [1]Sheet1!$C$3:$CY$3,0))</f>
        <v>208371400000</v>
      </c>
      <c r="BX37" s="32" cm="1">
        <f t="array" aca="1" ref="BX37" ca="1">INDEX([1]Sheet1!$C$6:$CY$72,MATCH($A37,[1]Sheet1!$A$6:$A$72,0),MATCH(MID(CELL("filename",G36),FIND("]",CELL("filename",G36))+1,255) &amp; BX$1,[1]Sheet1!$C$1:$CY$1 &amp; [1]Sheet1!$C$3:$CY$3,0))</f>
        <v>228006900000</v>
      </c>
      <c r="BY37" s="39" cm="1">
        <f t="array" aca="1" ref="BY37" ca="1">INDEX([4]DATA!$C$18:$N$51,MATCH($A37,[4]DATA!$B$18:$B$51,0),MATCH(MID(CELL("filename",F4),FIND("]",CELL("filename",F4))+1,255) &amp; BY$1,[4]DATA!$C$15:$N$15&amp;[4]DATA!$C$16:$N$16,0)) * 10^6</f>
        <v>86664000000</v>
      </c>
      <c r="BZ37" s="39" cm="1">
        <f t="array" aca="1" ref="BZ37" ca="1">INDEX([4]DATA!$C$18:$N$51,MATCH($A37,[4]DATA!$B$18:$B$51,0),MATCH(MID(CELL("filename",G4),FIND("]",CELL("filename",G4))+1,255) &amp; BZ$1,[4]DATA!$C$15:$N$15&amp;[4]DATA!$C$16:$N$16,0)) * 10^6</f>
        <v>143186000000</v>
      </c>
      <c r="CA37" s="31">
        <f t="shared" ca="1" si="22"/>
        <v>85969066702.632156</v>
      </c>
      <c r="CB37" s="31">
        <f t="shared" ca="1" si="23"/>
        <v>142037833297.36786</v>
      </c>
      <c r="CC37" s="32" cm="1">
        <f t="array" aca="1" ref="CC37" ca="1">INDEX([1]Sheet1!$C$6:$CY$72,MATCH($A37,[1]Sheet1!$A$6:$A$72,0),MATCH(MID(CELL("filename",J36),FIND("]",CELL("filename",J36))+1,255) &amp; CC$1,[1]Sheet1!$C$1:$CY$1 &amp; [1]Sheet1!$C$3:$CY$3,0))</f>
        <v>23195880000</v>
      </c>
      <c r="CD37" s="31">
        <f t="shared" ca="1" si="24"/>
        <v>87065520000</v>
      </c>
      <c r="CE37" s="32" cm="1">
        <f t="array" aca="1" ref="CE37" ca="1">INDEX([1]Sheet1!$C$6:$CY$72,MATCH($A37,[1]Sheet1!$A$6:$A$72,0),MATCH(MID(CELL("filename",L36),FIND("]",CELL("filename",L36))+1,255) &amp; CE$1,[1]Sheet1!$C$1:$CY$1 &amp; [1]Sheet1!$C$3:$CY$3,0))</f>
        <v>710900000000</v>
      </c>
      <c r="CF37" s="31">
        <f t="shared" ca="1" si="15"/>
        <v>665470970000</v>
      </c>
      <c r="CG37" s="32" cm="1">
        <f t="array" aca="1" ref="CG37" ca="1">INDEX([1]Sheet1!$C$6:$CY$72,MATCH($A37,[1]Sheet1!$A$6:$A$72,0),MATCH(MID(CELL("filename",N36),FIND("]",CELL("filename",N36))+1,255) &amp; CG$1,[1]Sheet1!$C$1:$CY$1 &amp; [1]Sheet1!$C$3:$CY$3,0))</f>
        <v>303192300000</v>
      </c>
      <c r="CH37" s="32" cm="1">
        <f t="array" aca="1" ref="CH37" ca="1">INDEX([1]Sheet1!$C$6:$CY$72,MATCH($A37,[1]Sheet1!$A$6:$A$72,0),MATCH(MID(CELL("filename",O36),FIND("]",CELL("filename",O36))+1,255) &amp; CH$1,[1]Sheet1!$C$1:$CY$1 &amp; [1]Sheet1!$C$3:$CY$3,0))</f>
        <v>53678700000</v>
      </c>
      <c r="CI37" s="32" cm="1">
        <f t="array" aca="1" ref="CI37" ca="1">INDEX([1]Sheet1!$C$6:$CY$72,MATCH($A37,[1]Sheet1!$A$6:$A$72,0),MATCH(MID(CELL("filename",CI21),FIND("]",CELL("filename",CI21))+1,255) &amp; CI$1,[1]Sheet1!$C$1:$CY$1 &amp; [1]Sheet1!$C$3:$CY$3,0))</f>
        <v>18463040000</v>
      </c>
      <c r="CJ37" s="32" cm="1">
        <f t="array" aca="1" ref="CJ37" ca="1">INDEX([1]Sheet1!$C$6:$CY$72,MATCH($A37,[1]Sheet1!$A$6:$A$72,0),MATCH(MID(CELL("filename",R36),FIND("]",CELL("filename",R36))+1,255) &amp; CJ$1,[1]Sheet1!$C$1:$CY$1 &amp; [1]Sheet1!$C$3:$CY$3,0))</f>
        <v>228450700000</v>
      </c>
      <c r="CK37" s="32" cm="1">
        <f t="array" aca="1" ref="CK37" ca="1">INDEX([1]Sheet1!$C$6:$CY$72,MATCH($A37,[1]Sheet1!$A$6:$A$72,0),MATCH(MID(CELL("filename",S36),FIND("]",CELL("filename",S36))+1,255) &amp; CK$1,[1]Sheet1!$C$1:$CY$1 &amp; [1]Sheet1!$C$3:$CY$3,0))</f>
        <v>45429030000</v>
      </c>
      <c r="CL37" s="31">
        <f t="shared" ca="1" si="12"/>
        <v>61686230000</v>
      </c>
      <c r="DK37" s="31">
        <f t="shared" ca="1" si="25"/>
        <v>799378239574.3999</v>
      </c>
      <c r="DL37" s="48" cm="1">
        <f t="array" aca="1" ref="DL37" ca="1">INDEX([1]Sheet1!$C$6:$CY$72,MATCH($A37,[1]Sheet1!$A$6:$A$72,0),MATCH(MID(CELL("filename",AT36),FIND("]",CELL("filename",AT36))+1,255) &amp; DL$1,[1]Sheet1!$C$1:$CY$1 &amp; [1]Sheet1!$C$3:$CY$3,0))</f>
        <v>61.983199999999997</v>
      </c>
      <c r="DM37" s="39" cm="1">
        <f t="array" aca="1" ref="DM37" ca="1">INDEX([5]DATA!$C$18:$T$51,MATCH($A37,[5]DATA!$B$18:$B$51,0),MATCH(MID(CELL("filename",AU4),FIND("]",CELL("filename",AU4))+1,255) &amp; DM$1,[5]DATA!$C$15:$T$15&amp;[5]DATA!$C$16:$T$16,0)) * 10^6</f>
        <v>109629000000</v>
      </c>
      <c r="DN37" s="39" cm="1">
        <f t="array" aca="1" ref="DN37" ca="1">INDEX([5]DATA!$C$18:$T$51,MATCH($A37,[5]DATA!$B$18:$B$51,0),MATCH(MID(CELL("filename",AV4),FIND("]",CELL("filename",AV4))+1,255) &amp; DN$1,[5]DATA!$C$15:$T$15&amp;[5]DATA!$C$16:$T$16,0)) * 10^6</f>
        <v>689750000000</v>
      </c>
      <c r="DQ37" s="48">
        <v>1.1340399999999999</v>
      </c>
      <c r="DR37" s="48" cm="1">
        <f t="array" aca="1" ref="DR37" ca="1">INDEX([1]Sheet1!$C$6:$CY$72,MATCH($A37,[1]Sheet1!$A$6:$A$72,0),MATCH(MID(CELL("filename",AZ36),FIND("]",CELL("filename",AZ36))+1,255) &amp; DR$1,[1]Sheet1!$C$1:$CY$1 &amp; [1]Sheet1!$C$3:$CY$3,0))</f>
        <v>-9770000000</v>
      </c>
      <c r="DS37" s="48" cm="1">
        <f t="array" aca="1" ref="DS37" ca="1">INDEX([1]Sheet1!$C$6:$CY$72,MATCH($A37,[1]Sheet1!$A$6:$A$72,0),MATCH(MID(CELL("filename",BA36),FIND("]",CELL("filename",BA36))+1,255) &amp; DS$1,[1]Sheet1!$C$1:$CY$1 &amp; [1]Sheet1!$C$3:$CY$3,0))</f>
        <v>6.0610400000000002</v>
      </c>
      <c r="DT37" s="39" cm="1">
        <f t="array" aca="1" ref="DT37" ca="1">INDEX([5]DATA!$C$18:$T$51,MATCH($A37,[5]DATA!$B$18:$B$51,0),MATCH(MID(CELL("filename",BB4),FIND("]",CELL("filename",BB4))+1,255) &amp; DT$1,[5]DATA!$C$15:$T$15&amp;[5]DATA!$C$16:$T$16,0)) * 10^6</f>
        <v>196289000000</v>
      </c>
      <c r="DU37" s="48">
        <f ca="1">Austria!DU37</f>
        <v>3.51</v>
      </c>
      <c r="DV37" s="17">
        <v>0.5</v>
      </c>
      <c r="DW37" s="14">
        <f>Euro_Area_Data!V34*10^9</f>
        <v>8814155589760.2656</v>
      </c>
      <c r="DX37" s="17">
        <v>1</v>
      </c>
      <c r="DY37" s="17">
        <v>0.5</v>
      </c>
      <c r="DZ37" s="48" cm="1">
        <f t="array" aca="1" ref="DZ37" ca="1">INDEX([1]Sheet1!$C$6:$CY$72,MATCH($A37,[1]Sheet1!$A$6:$A$72,0),MATCH(MID(CELL("filename",BH36),FIND("]",CELL("filename",BH36))+1,255) &amp; DZ$1,[1]Sheet1!$C$1:$CY$1 &amp; [1]Sheet1!$C$3:$CY$3,0))</f>
        <v>5.58</v>
      </c>
      <c r="EA37" s="17">
        <v>2</v>
      </c>
      <c r="EB37" s="14">
        <f>(SUMPRODUCT(Euro_Area_Data!B34:U34,Euro_Area_Data!Y34:AR34)-Euro_Area_Data!J34*Euro_Area_Data!AG34)/(SUM(Euro_Area_Data!B34:U34)-Euro_Area_Data!J34)</f>
        <v>0.68969823244024231</v>
      </c>
      <c r="EC37" s="14">
        <f t="shared" ref="EC37:EC65" si="26">(EB37-EB36)/EB36*100</f>
        <v>-0.1213326032794273</v>
      </c>
      <c r="ED37" s="14" t="e">
        <f>(SUMPRODUCT(Euro_Area_Data!B34:U34,Euro_Area_Data!AV34:BO34)-Euro_Area_Data!J34*Euro_Area_Data!BD34)/(SUM(Euro_Area_Data!B34:U34)-Euro_Area_Data!J34)</f>
        <v>#N/A</v>
      </c>
      <c r="EE37" s="17">
        <v>-5</v>
      </c>
      <c r="EH37" s="43">
        <v>0.75</v>
      </c>
      <c r="EI37" s="43">
        <v>0.05</v>
      </c>
      <c r="EJ37" s="43">
        <v>75</v>
      </c>
      <c r="EK37" s="14">
        <f t="shared" si="8"/>
        <v>-0.94972773088428686</v>
      </c>
      <c r="EN37" s="14">
        <f>[2]EUCAM_output!$QG34</f>
        <v>0.7325241239598751</v>
      </c>
    </row>
    <row r="38" spans="1:144" x14ac:dyDescent="0.3">
      <c r="A38" s="10">
        <v>1998</v>
      </c>
      <c r="B38" s="13">
        <f>[2]EUCAM_output!$PG35*10^9</f>
        <v>1827316893024.218</v>
      </c>
      <c r="H38" s="14">
        <f>[2]EUCAM_output!$QM35</f>
        <v>2.6945842329503408E-2</v>
      </c>
      <c r="I38" s="13">
        <f>[2]EUCAM_output!$PY35*10^3</f>
        <v>44396415.5</v>
      </c>
      <c r="K38" s="31">
        <f t="shared" si="4"/>
        <v>44396415.5</v>
      </c>
      <c r="L38" s="14">
        <f>[2]EUCAM_output!$PI35</f>
        <v>61.428422835702193</v>
      </c>
      <c r="O38" s="14">
        <f>[2]EUCAM_output!$PJ35</f>
        <v>61.498188712838306</v>
      </c>
      <c r="P38" s="28"/>
      <c r="Q38" s="19"/>
      <c r="R38" s="14">
        <f>[2]EUCAM_output!$PN35</f>
        <v>10.3</v>
      </c>
      <c r="U38" s="14">
        <f>[2]EUCAM_output!$PM35</f>
        <v>8.7355440000000009</v>
      </c>
      <c r="V38" s="14">
        <v>8.7355440000000009</v>
      </c>
      <c r="W38" s="14">
        <v>1.6637520584356524E-2</v>
      </c>
      <c r="X38" s="14">
        <v>4.7528874693393952E-2</v>
      </c>
      <c r="Y38" s="14">
        <f>[2]EUCAM_output!$HQ35</f>
        <v>2.72557348178437E-3</v>
      </c>
      <c r="Z38" s="14">
        <f>[2]EUCAM_output!$PO35</f>
        <v>1564.9266238809601</v>
      </c>
      <c r="AC38" s="14">
        <f>[2]EUCAM_output!$QN35</f>
        <v>1559.7473548217711</v>
      </c>
      <c r="AD38" s="13">
        <f>[2]EUCAM_output!$PV35*10^9</f>
        <v>5254827697884.6797</v>
      </c>
      <c r="AE38" s="30" cm="1">
        <f t="array" aca="1" ref="AE38" ca="1">INDEX('[3]Sheet 1'!$B$12:$M$61,MATCH($A38,'[3]Sheet 1'!$A$12:$A$61,0),MATCH(MID(CELL("filename",A37),FIND("]",CELL("filename",A37))+1,255)&amp;AE$1,'[3]Sheet 1'!$B$9:$M$9&amp;'[3]Sheet 1'!$B$8:$M$8,0))*10^6</f>
        <v>3656992300000</v>
      </c>
      <c r="AF38" s="30" cm="1">
        <f t="array" aca="1" ref="AF38" ca="1">INDEX('[3]Sheet 1'!$B$12:$M$61,MATCH($A38,'[3]Sheet 1'!$A$12:$A$61,0),MATCH(MID(CELL("filename",B37),FIND("]",CELL("filename",B37))+1,255)&amp;AF$1,'[3]Sheet 1'!$B$9:$M$9&amp;'[3]Sheet 1'!$B$8:$M$8,0))*10^6</f>
        <v>720595400000</v>
      </c>
      <c r="AG38" s="19">
        <f t="shared" ca="1" si="19"/>
        <v>0.19704591666763968</v>
      </c>
      <c r="AH38" s="31">
        <f t="shared" ca="1" si="20"/>
        <v>1035442340660.1895</v>
      </c>
      <c r="AI38" s="31">
        <f t="shared" ca="1" si="6"/>
        <v>73342571101.43692</v>
      </c>
      <c r="AJ38" s="32">
        <v>47695000000</v>
      </c>
      <c r="AK38" s="31">
        <f t="shared" si="7"/>
        <v>64415082325.13707</v>
      </c>
      <c r="AL38" s="19">
        <f t="shared" ca="1" si="16"/>
        <v>6.2210206976920174E-2</v>
      </c>
      <c r="AM38" s="19">
        <f t="shared" ca="1" si="0"/>
        <v>6.6411901462197248E-2</v>
      </c>
      <c r="AN38" s="31">
        <f t="shared" ca="1" si="17"/>
        <v>4219385357224.4902</v>
      </c>
      <c r="AO38" s="32">
        <v>204483300000</v>
      </c>
      <c r="AP38" s="31">
        <f t="shared" si="1"/>
        <v>276167493523.75934</v>
      </c>
      <c r="AQ38" s="32">
        <v>195250000000</v>
      </c>
      <c r="AR38" s="31">
        <f t="shared" si="2"/>
        <v>199282261714.76257</v>
      </c>
      <c r="AS38" s="19">
        <f t="shared" ca="1" si="18"/>
        <v>4.7230163837381836E-2</v>
      </c>
      <c r="AT38" s="19">
        <f t="shared" si="13"/>
        <v>15.113278631529578</v>
      </c>
      <c r="BB38" s="13">
        <f>[2]EUCAM_output!$PD35*10^9</f>
        <v>1806761803065.74</v>
      </c>
      <c r="BC38" s="13">
        <f>[2]EUCAM_output!$QI35*10^9</f>
        <v>1346317600000</v>
      </c>
      <c r="BD38" s="19">
        <f t="shared" si="5"/>
        <v>-1.1248782319556658</v>
      </c>
      <c r="BN38" s="31">
        <f t="shared" ca="1" si="21"/>
        <v>13305880000</v>
      </c>
      <c r="BO38" s="48" cm="1">
        <f t="array" aca="1" ref="BO38" ca="1">INDEX([1]Sheet1!$C$6:$CY$72,MATCH($A38,[1]Sheet1!$A$6:$A$72,0),MATCH(MID(CELL("filename",A37),FIND("]",CELL("filename",A37))+1,255) &amp; BO$1,[1]Sheet1!$C$1:$CY$1 &amp; [1]Sheet1!$C$3:$CY$3,0))</f>
        <v>0.99464600000000003</v>
      </c>
      <c r="BP38" s="32" cm="1">
        <f t="array" aca="1" ref="BP38" ca="1">INDEX([1]Sheet1!$C$6:$CY$72,MATCH($A38,[1]Sheet1!$A$6:$A$72,0),MATCH(MID(CELL("filename",B37),FIND("]",CELL("filename",B37))+1,255) &amp; BP$1,[1]Sheet1!$C$1:$CY$1 &amp; [1]Sheet1!$C$3:$CY$3,0))</f>
        <v>690119000000</v>
      </c>
      <c r="BQ38" s="32" cm="1">
        <f t="array" aca="1" ref="BQ38" ca="1">INDEX([1]Sheet1!$C$6:$CY$72,MATCH($A38,[1]Sheet1!$A$6:$A$72,0),MATCH(MID(CELL("filename",C37),FIND("]",CELL("filename",C37))+1,255) &amp; BQ$1,[1]Sheet1!$C$1:$CY$1 &amp; [1]Sheet1!$C$3:$CY$3,0))</f>
        <v>150697300000</v>
      </c>
      <c r="BR38" s="25"/>
      <c r="BS38" s="25"/>
      <c r="BT38" s="25"/>
      <c r="BU38" s="19"/>
      <c r="BV38" s="19"/>
      <c r="BW38" s="32" cm="1">
        <f t="array" aca="1" ref="BW38" ca="1">INDEX([1]Sheet1!$C$6:$CY$72,MATCH($A38,[1]Sheet1!$A$6:$A$72,0),MATCH(MID(CELL("filename",F37),FIND("]",CELL("filename",F37))+1,255) &amp; BW$1,[1]Sheet1!$C$1:$CY$1 &amp; [1]Sheet1!$C$3:$CY$3,0))</f>
        <v>216594300000</v>
      </c>
      <c r="BX38" s="32" cm="1">
        <f t="array" aca="1" ref="BX38" ca="1">INDEX([1]Sheet1!$C$6:$CY$72,MATCH($A38,[1]Sheet1!$A$6:$A$72,0),MATCH(MID(CELL("filename",G37),FIND("]",CELL("filename",G37))+1,255) &amp; BX$1,[1]Sheet1!$C$1:$CY$1 &amp; [1]Sheet1!$C$3:$CY$3,0))</f>
        <v>211371900000</v>
      </c>
      <c r="BY38" s="39" cm="1">
        <f t="array" aca="1" ref="BY38" ca="1">INDEX([4]DATA!$C$18:$N$51,MATCH($A38,[4]DATA!$B$18:$B$51,0),MATCH(MID(CELL("filename",F5),FIND("]",CELL("filename",F5))+1,255) &amp; BY$1,[4]DATA!$C$15:$N$15&amp;[4]DATA!$C$16:$N$16,0)) * 10^6</f>
        <v>65255000000</v>
      </c>
      <c r="BZ38" s="39" cm="1">
        <f t="array" aca="1" ref="BZ38" ca="1">INDEX([4]DATA!$C$18:$N$51,MATCH($A38,[4]DATA!$B$18:$B$51,0),MATCH(MID(CELL("filename",G5),FIND("]",CELL("filename",G5))+1,255) &amp; BZ$1,[4]DATA!$C$15:$N$15&amp;[4]DATA!$C$16:$N$16,0)) * 10^6</f>
        <v>147465000000</v>
      </c>
      <c r="CA38" s="31">
        <f t="shared" ca="1" si="22"/>
        <v>64841450425.441895</v>
      </c>
      <c r="CB38" s="31">
        <f t="shared" ca="1" si="23"/>
        <v>146530449574.55811</v>
      </c>
      <c r="CC38" s="32" cm="1">
        <f t="array" aca="1" ref="CC38" ca="1">INDEX([1]Sheet1!$C$6:$CY$72,MATCH($A38,[1]Sheet1!$A$6:$A$72,0),MATCH(MID(CELL("filename",J37),FIND("]",CELL("filename",J37))+1,255) &amp; CC$1,[1]Sheet1!$C$1:$CY$1 &amp; [1]Sheet1!$C$3:$CY$3,0))</f>
        <v>23899360000</v>
      </c>
      <c r="CD38" s="31">
        <f t="shared" ca="1" si="24"/>
        <v>87556140000</v>
      </c>
      <c r="CE38" s="32" cm="1">
        <f t="array" aca="1" ref="CE38" ca="1">INDEX([1]Sheet1!$C$6:$CY$72,MATCH($A38,[1]Sheet1!$A$6:$A$72,0),MATCH(MID(CELL("filename",L37),FIND("]",CELL("filename",L37))+1,255) &amp; CE$1,[1]Sheet1!$C$1:$CY$1 &amp; [1]Sheet1!$C$3:$CY$3,0))</f>
        <v>722110000000</v>
      </c>
      <c r="CF38" s="31">
        <f t="shared" ca="1" si="15"/>
        <v>676813120000</v>
      </c>
      <c r="CG38" s="32" cm="1">
        <f t="array" aca="1" ref="CG38" ca="1">INDEX([1]Sheet1!$C$6:$CY$72,MATCH($A38,[1]Sheet1!$A$6:$A$72,0),MATCH(MID(CELL("filename",N37),FIND("]",CELL("filename",N37))+1,255) &amp; CG$1,[1]Sheet1!$C$1:$CY$1 &amp; [1]Sheet1!$C$3:$CY$3,0))</f>
        <v>306121800000</v>
      </c>
      <c r="CH38" s="32" cm="1">
        <f t="array" aca="1" ref="CH38" ca="1">INDEX([1]Sheet1!$C$6:$CY$72,MATCH($A38,[1]Sheet1!$A$6:$A$72,0),MATCH(MID(CELL("filename",O37),FIND("]",CELL("filename",O37))+1,255) &amp; CH$1,[1]Sheet1!$C$1:$CY$1 &amp; [1]Sheet1!$C$3:$CY$3,0))</f>
        <v>54305200000</v>
      </c>
      <c r="CI38" s="32" cm="1">
        <f t="array" aca="1" ref="CI38" ca="1">INDEX([1]Sheet1!$C$6:$CY$72,MATCH($A38,[1]Sheet1!$A$6:$A$72,0),MATCH(MID(CELL("filename",CI22),FIND("]",CELL("filename",CI22))+1,255) &amp; CI$1,[1]Sheet1!$C$1:$CY$1 &amp; [1]Sheet1!$C$3:$CY$3,0))</f>
        <v>18977650000</v>
      </c>
      <c r="CJ38" s="32" cm="1">
        <f t="array" aca="1" ref="CJ38" ca="1">INDEX([1]Sheet1!$C$6:$CY$72,MATCH($A38,[1]Sheet1!$A$6:$A$72,0),MATCH(MID(CELL("filename",R37),FIND("]",CELL("filename",R37))+1,255) &amp; CJ$1,[1]Sheet1!$C$1:$CY$1 &amp; [1]Sheet1!$C$3:$CY$3,0))</f>
        <v>234113000000</v>
      </c>
      <c r="CK38" s="32" cm="1">
        <f t="array" aca="1" ref="CK38" ca="1">INDEX([1]Sheet1!$C$6:$CY$72,MATCH($A38,[1]Sheet1!$A$6:$A$72,0),MATCH(MID(CELL("filename",S37),FIND("]",CELL("filename",S37))+1,255) &amp; CK$1,[1]Sheet1!$C$1:$CY$1 &amp; [1]Sheet1!$C$3:$CY$3,0))</f>
        <v>45296880000</v>
      </c>
      <c r="CL38" s="31">
        <f t="shared" ca="1" si="12"/>
        <v>63295470000</v>
      </c>
      <c r="DK38" s="31">
        <f t="shared" ca="1" si="25"/>
        <v>836059190647.20007</v>
      </c>
      <c r="DL38" s="48" cm="1">
        <f t="array" aca="1" ref="DL38" ca="1">INDEX([1]Sheet1!$C$6:$CY$72,MATCH($A38,[1]Sheet1!$A$6:$A$72,0),MATCH(MID(CELL("filename",AT37),FIND("]",CELL("filename",AT37))+1,255) &amp; DL$1,[1]Sheet1!$C$1:$CY$1 &amp; [1]Sheet1!$C$3:$CY$3,0))</f>
        <v>62.099699999999999</v>
      </c>
      <c r="DM38" s="39" cm="1">
        <f t="array" aca="1" ref="DM38" ca="1">INDEX([5]DATA!$C$18:$T$51,MATCH($A38,[5]DATA!$B$18:$B$51,0),MATCH(MID(CELL("filename",AU5),FIND("]",CELL("filename",AU5))+1,255) &amp; DM$1,[5]DATA!$C$15:$T$15&amp;[5]DATA!$C$16:$T$16,0)) * 10^6</f>
        <v>99367000000</v>
      </c>
      <c r="DN38" s="39" cm="1">
        <f t="array" aca="1" ref="DN38" ca="1">INDEX([5]DATA!$C$18:$T$51,MATCH($A38,[5]DATA!$B$18:$B$51,0),MATCH(MID(CELL("filename",AV5),FIND("]",CELL("filename",AV5))+1,255) &amp; DN$1,[5]DATA!$C$15:$T$15&amp;[5]DATA!$C$16:$T$16,0)) * 10^6</f>
        <v>736693000000</v>
      </c>
      <c r="DQ38" s="48">
        <v>1.1210899999999999</v>
      </c>
      <c r="DR38" s="48" cm="1">
        <f t="array" aca="1" ref="DR38" ca="1">INDEX([1]Sheet1!$C$6:$CY$72,MATCH($A38,[1]Sheet1!$A$6:$A$72,0),MATCH(MID(CELL("filename",AZ37),FIND("]",CELL("filename",AZ37))+1,255) &amp; DR$1,[1]Sheet1!$C$1:$CY$1 &amp; [1]Sheet1!$C$3:$CY$3,0))</f>
        <v>11050000000</v>
      </c>
      <c r="DS38" s="48" cm="1">
        <f t="array" aca="1" ref="DS38" ca="1">INDEX([1]Sheet1!$C$6:$CY$72,MATCH($A38,[1]Sheet1!$A$6:$A$72,0),MATCH(MID(CELL("filename",BA37),FIND("]",CELL("filename",BA37))+1,255) &amp; DS$1,[1]Sheet1!$C$1:$CY$1 &amp; [1]Sheet1!$C$3:$CY$3,0))</f>
        <v>5.7026529999999998</v>
      </c>
      <c r="DT38" s="39" cm="1">
        <f t="array" aca="1" ref="DT38" ca="1">INDEX([5]DATA!$C$18:$T$51,MATCH($A38,[5]DATA!$B$18:$B$51,0),MATCH(MID(CELL("filename",BB5),FIND("]",CELL("filename",BB5))+1,255) &amp; DT$1,[5]DATA!$C$15:$T$15&amp;[5]DATA!$C$16:$T$16,0)) * 10^6</f>
        <v>191607000000</v>
      </c>
      <c r="DU38" s="48">
        <f ca="1">Austria!DU38</f>
        <v>3.58</v>
      </c>
      <c r="DV38" s="17">
        <v>0.5</v>
      </c>
      <c r="DW38" s="14">
        <f>Euro_Area_Data!V35*10^9</f>
        <v>9078372167244.832</v>
      </c>
      <c r="DX38" s="17">
        <v>1</v>
      </c>
      <c r="DY38" s="17">
        <v>0.5</v>
      </c>
      <c r="DZ38" s="48" cm="1">
        <f t="array" aca="1" ref="DZ38" ca="1">INDEX([1]Sheet1!$C$6:$CY$72,MATCH($A38,[1]Sheet1!$A$6:$A$72,0),MATCH(MID(CELL("filename",BH37),FIND("]",CELL("filename",BH37))+1,255) &amp; DZ$1,[1]Sheet1!$C$1:$CY$1 &amp; [1]Sheet1!$C$3:$CY$3,0))</f>
        <v>4.6399999999999997</v>
      </c>
      <c r="EA38" s="17">
        <v>2</v>
      </c>
      <c r="EB38" s="14">
        <f>(SUMPRODUCT(Euro_Area_Data!B35:U35,Euro_Area_Data!Y35:AR35)-Euro_Area_Data!J35*Euro_Area_Data!AG35)/(SUM(Euro_Area_Data!B35:U35)-Euro_Area_Data!J35)</f>
        <v>0.696730373615561</v>
      </c>
      <c r="EC38" s="14">
        <f t="shared" si="26"/>
        <v>1.0195968098160935</v>
      </c>
      <c r="ED38" s="14" t="e">
        <f>(SUMPRODUCT(Euro_Area_Data!B35:U35,Euro_Area_Data!AV35:BO35)-Euro_Area_Data!J35*Euro_Area_Data!BD35)/(SUM(Euro_Area_Data!B35:U35)-Euro_Area_Data!J35)</f>
        <v>#N/A</v>
      </c>
      <c r="EE38" s="17">
        <v>-5</v>
      </c>
      <c r="EH38" s="43">
        <v>0.75</v>
      </c>
      <c r="EI38" s="43">
        <v>0.05</v>
      </c>
      <c r="EJ38" s="43">
        <v>60</v>
      </c>
      <c r="EK38" s="14">
        <f t="shared" si="8"/>
        <v>1.0795628986027965</v>
      </c>
      <c r="EN38" s="14">
        <f>[2]EUCAM_output!$QG35</f>
        <v>0.74043218262546107</v>
      </c>
    </row>
    <row r="39" spans="1:144" x14ac:dyDescent="0.3">
      <c r="A39" s="10">
        <v>1999</v>
      </c>
      <c r="B39" s="13">
        <f>[2]EUCAM_output!$PG36*10^9</f>
        <v>1867172672221.468</v>
      </c>
      <c r="H39" s="14">
        <f>[2]EUCAM_output!$QM36</f>
        <v>2.8434807202564891E-2</v>
      </c>
      <c r="I39" s="13">
        <f>[2]EUCAM_output!$PY36*10^3</f>
        <v>44559728.499999903</v>
      </c>
      <c r="K39" s="31">
        <f t="shared" si="4"/>
        <v>44559728.499999903</v>
      </c>
      <c r="L39" s="14">
        <f>[2]EUCAM_output!$PI36</f>
        <v>62.482926084754503</v>
      </c>
      <c r="O39" s="14">
        <f>[2]EUCAM_output!$PJ36</f>
        <v>61.96440212534899</v>
      </c>
      <c r="P39" s="28"/>
      <c r="Q39" s="19"/>
      <c r="R39" s="14">
        <f>[2]EUCAM_output!$PN36</f>
        <v>10</v>
      </c>
      <c r="U39" s="14">
        <f>[2]EUCAM_output!$PM36</f>
        <v>8.7916950000000007</v>
      </c>
      <c r="V39" s="14">
        <v>8.7916950000000007</v>
      </c>
      <c r="W39" s="14">
        <v>9.4410054566276269E-3</v>
      </c>
      <c r="X39" s="14">
        <v>4.1266047456112176E-2</v>
      </c>
      <c r="Y39" s="14">
        <f>[2]EUCAM_output!$HQ36</f>
        <v>1.36163064009911E-3</v>
      </c>
      <c r="Z39" s="14">
        <f>[2]EUCAM_output!$PO36</f>
        <v>1560.67108308723</v>
      </c>
      <c r="AC39" s="14">
        <f>[2]EUCAM_output!$QN36</f>
        <v>1548.29557411715</v>
      </c>
      <c r="AD39" s="13">
        <f>[2]EUCAM_output!$PV36*10^9</f>
        <v>5362539453250.25</v>
      </c>
      <c r="AE39" s="30" cm="1">
        <f t="array" aca="1" ref="AE39" ca="1">INDEX('[3]Sheet 1'!$B$12:$M$61,MATCH($A39,'[3]Sheet 1'!$A$12:$A$61,0),MATCH(MID(CELL("filename",A38),FIND("]",CELL("filename",A38))+1,255)&amp;AE$1,'[3]Sheet 1'!$B$9:$M$9&amp;'[3]Sheet 1'!$B$8:$M$8,0))*10^6</f>
        <v>3820446400000</v>
      </c>
      <c r="AF39" s="30" cm="1">
        <f t="array" aca="1" ref="AF39" ca="1">INDEX('[3]Sheet 1'!$B$12:$M$61,MATCH($A39,'[3]Sheet 1'!$A$12:$A$61,0),MATCH(MID(CELL("filename",B38),FIND("]",CELL("filename",B38))+1,255)&amp;AF$1,'[3]Sheet 1'!$B$9:$M$9&amp;'[3]Sheet 1'!$B$8:$M$8,0))*10^6</f>
        <v>742162200000</v>
      </c>
      <c r="AG39" s="19">
        <f t="shared" ca="1" si="19"/>
        <v>0.19426059740034568</v>
      </c>
      <c r="AH39" s="31">
        <f t="shared" ca="1" si="20"/>
        <v>1041730117771.3167</v>
      </c>
      <c r="AI39" s="31">
        <f t="shared" ca="1" si="6"/>
        <v>77085617961.347672</v>
      </c>
      <c r="AJ39" s="32">
        <v>49244300000</v>
      </c>
      <c r="AK39" s="31">
        <f t="shared" si="7"/>
        <v>65940801299.594093</v>
      </c>
      <c r="AL39" s="19">
        <f t="shared" ca="1" si="16"/>
        <v>6.3299313492700224E-2</v>
      </c>
      <c r="AM39" s="19">
        <f t="shared" ca="1" si="0"/>
        <v>6.6411901462197248E-2</v>
      </c>
      <c r="AN39" s="31">
        <f t="shared" ca="1" si="17"/>
        <v>4320809335478.9336</v>
      </c>
      <c r="AO39" s="32">
        <v>223899800000</v>
      </c>
      <c r="AP39" s="31">
        <f t="shared" si="1"/>
        <v>299814033762.66608</v>
      </c>
      <c r="AQ39" s="32">
        <v>203978800000</v>
      </c>
      <c r="AR39" s="31">
        <f t="shared" si="2"/>
        <v>207197927855.44809</v>
      </c>
      <c r="AS39" s="19">
        <f t="shared" ca="1" si="18"/>
        <v>4.7953499395150131E-2</v>
      </c>
      <c r="AT39" s="19">
        <f t="shared" si="13"/>
        <v>16.057113421971973</v>
      </c>
      <c r="BB39" s="13">
        <f>[2]EUCAM_output!$PD36*10^9</f>
        <v>1868179201481.71</v>
      </c>
      <c r="BC39" s="13">
        <f>[2]EUCAM_output!$QI36*10^9</f>
        <v>1395148000000</v>
      </c>
      <c r="BD39" s="19">
        <f t="shared" si="5"/>
        <v>5.3906597671249411E-2</v>
      </c>
      <c r="BN39" s="31">
        <f t="shared" ca="1" si="21"/>
        <v>21399300000</v>
      </c>
      <c r="BO39" s="48" cm="1">
        <f t="array" aca="1" ref="BO39" ca="1">INDEX([1]Sheet1!$C$6:$CY$72,MATCH($A39,[1]Sheet1!$A$6:$A$72,0),MATCH(MID(CELL("filename",A38),FIND("]",CELL("filename",A38))+1,255) &amp; BO$1,[1]Sheet1!$C$1:$CY$1 &amp; [1]Sheet1!$C$3:$CY$3,0))</f>
        <v>1.5338160000000001</v>
      </c>
      <c r="BP39" s="32" cm="1">
        <f t="array" aca="1" ref="BP39" ca="1">INDEX([1]Sheet1!$C$6:$CY$72,MATCH($A39,[1]Sheet1!$A$6:$A$72,0),MATCH(MID(CELL("filename",B38),FIND("]",CELL("filename",B38))+1,255) &amp; BP$1,[1]Sheet1!$C$1:$CY$1 &amp; [1]Sheet1!$C$3:$CY$3,0))</f>
        <v>727045000000</v>
      </c>
      <c r="BQ39" s="32" cm="1">
        <f t="array" aca="1" ref="BQ39" ca="1">INDEX([1]Sheet1!$C$6:$CY$72,MATCH($A39,[1]Sheet1!$A$6:$A$72,0),MATCH(MID(CELL("filename",C38),FIND("]",CELL("filename",C38))+1,255) &amp; BQ$1,[1]Sheet1!$C$1:$CY$1 &amp; [1]Sheet1!$C$3:$CY$3,0))</f>
        <v>164811900000</v>
      </c>
      <c r="BR39" s="39" cm="1">
        <f t="array" aca="1" ref="BR39" ca="1">INDEX([6]Annual!$C$5:$T$30,MATCH($A39,[6]Annual!$B$5:$B$30,0),MATCH(MID(CELL("filename",$F$2),FIND("]",CELL("filename",$F$2))+1,255) &amp; BR$1,[6]Annual!$C$3:$T$3 &amp; [6]Annual!$C$4:$T$4,0))</f>
        <v>128317799999.99998</v>
      </c>
      <c r="BS39" s="39" cm="1">
        <f t="array" aca="1" ref="BS39" ca="1">INDEX([6]Annual!$C$5:$T$30,MATCH($A39,[6]Annual!$B$5:$B$30,0),MATCH(MID(CELL("filename",$F$2),FIND("]",CELL("filename",$F$2))+1,255) &amp; BS$1,[6]Annual!$C$3:$T$3 &amp; [6]Annual!$C$4:$T$4,0))</f>
        <v>28532900000</v>
      </c>
      <c r="BT39" s="39" cm="1">
        <f t="array" aca="1" ref="BT39" ca="1">INDEX([6]Annual!$C$5:$T$30,MATCH($A39,[6]Annual!$B$5:$B$30,0),MATCH(MID(CELL("filename",$F$2),FIND("]",CELL("filename",$F$2))+1,255) &amp; BT$1,[6]Annual!$C$3:$T$3 &amp; [6]Annual!$C$4:$T$4,0))</f>
        <v>6596700000.000001</v>
      </c>
      <c r="BU39" s="31">
        <f ca="1">BQ39*BR39/SUM(BR39:BT39)</f>
        <v>129389029264.58298</v>
      </c>
      <c r="BV39" s="31">
        <f ca="1">BQ39-BU39</f>
        <v>35422870735.417023</v>
      </c>
      <c r="BW39" s="32" cm="1">
        <f t="array" aca="1" ref="BW39" ca="1">INDEX([1]Sheet1!$C$6:$CY$72,MATCH($A39,[1]Sheet1!$A$6:$A$72,0),MATCH(MID(CELL("filename",F38),FIND("]",CELL("filename",F38))+1,255) &amp; BW$1,[1]Sheet1!$C$1:$CY$1 &amp; [1]Sheet1!$C$3:$CY$3,0))</f>
        <v>225153100000</v>
      </c>
      <c r="BX39" s="32" cm="1">
        <f t="array" aca="1" ref="BX39" ca="1">INDEX([1]Sheet1!$C$6:$CY$72,MATCH($A39,[1]Sheet1!$A$6:$A$72,0),MATCH(MID(CELL("filename",G38),FIND("]",CELL("filename",G38))+1,255) &amp; BX$1,[1]Sheet1!$C$1:$CY$1 &amp; [1]Sheet1!$C$3:$CY$3,0))</f>
        <v>222916300000</v>
      </c>
      <c r="BY39" s="39" cm="1">
        <f t="array" aca="1" ref="BY39" ca="1">INDEX([4]DATA!$C$18:$N$51,MATCH($A39,[4]DATA!$B$18:$B$51,0),MATCH(MID(CELL("filename",F6),FIND("]",CELL("filename",F6))+1,255) &amp; BY$1,[4]DATA!$C$15:$N$15&amp;[4]DATA!$C$16:$N$16,0)) * 10^6</f>
        <v>68524000000</v>
      </c>
      <c r="BZ39" s="39" cm="1">
        <f t="array" aca="1" ref="BZ39" ca="1">INDEX([4]DATA!$C$18:$N$51,MATCH($A39,[4]DATA!$B$18:$B$51,0),MATCH(MID(CELL("filename",G6),FIND("]",CELL("filename",G6))+1,255) &amp; BZ$1,[4]DATA!$C$15:$N$15&amp;[4]DATA!$C$16:$N$16,0)) * 10^6</f>
        <v>154392000000</v>
      </c>
      <c r="CA39" s="31">
        <f t="shared" ca="1" si="22"/>
        <v>68524092219.490753</v>
      </c>
      <c r="CB39" s="31">
        <f t="shared" ca="1" si="23"/>
        <v>154392207780.50925</v>
      </c>
      <c r="CC39" s="32" cm="1">
        <f t="array" aca="1" ref="CC39" ca="1">INDEX([1]Sheet1!$C$6:$CY$72,MATCH($A39,[1]Sheet1!$A$6:$A$72,0),MATCH(MID(CELL("filename",J38),FIND("]",CELL("filename",J38))+1,255) &amp; CC$1,[1]Sheet1!$C$1:$CY$1 &amp; [1]Sheet1!$C$3:$CY$3,0))</f>
        <v>24893600000</v>
      </c>
      <c r="CD39" s="31">
        <f t="shared" ca="1" si="24"/>
        <v>89270100000</v>
      </c>
      <c r="CE39" s="32" cm="1">
        <f t="array" aca="1" ref="CE39" ca="1">INDEX([1]Sheet1!$C$6:$CY$72,MATCH($A39,[1]Sheet1!$A$6:$A$72,0),MATCH(MID(CELL("filename",L38),FIND("]",CELL("filename",L38))+1,255) &amp; CE$1,[1]Sheet1!$C$1:$CY$1 &amp; [1]Sheet1!$C$3:$CY$3,0))</f>
        <v>748589000000</v>
      </c>
      <c r="CF39" s="31">
        <f t="shared" ca="1" si="15"/>
        <v>705645700000</v>
      </c>
      <c r="CG39" s="32" cm="1">
        <f t="array" aca="1" ref="CG39" ca="1">INDEX([1]Sheet1!$C$6:$CY$72,MATCH($A39,[1]Sheet1!$A$6:$A$72,0),MATCH(MID(CELL("filename",N38),FIND("]",CELL("filename",N38))+1,255) &amp; CG$1,[1]Sheet1!$C$1:$CY$1 &amp; [1]Sheet1!$C$3:$CY$3,0))</f>
        <v>319142100000</v>
      </c>
      <c r="CH39" s="32" cm="1">
        <f t="array" aca="1" ref="CH39" ca="1">INDEX([1]Sheet1!$C$6:$CY$72,MATCH($A39,[1]Sheet1!$A$6:$A$72,0),MATCH(MID(CELL("filename",O38),FIND("]",CELL("filename",O38))+1,255) &amp; CH$1,[1]Sheet1!$C$1:$CY$1 &amp; [1]Sheet1!$C$3:$CY$3,0))</f>
        <v>57567200000</v>
      </c>
      <c r="CI39" s="32" cm="1">
        <f t="array" aca="1" ref="CI39" ca="1">INDEX([1]Sheet1!$C$6:$CY$72,MATCH($A39,[1]Sheet1!$A$6:$A$72,0),MATCH(MID(CELL("filename",CI23),FIND("]",CELL("filename",CI23))+1,255) &amp; CI$1,[1]Sheet1!$C$1:$CY$1 &amp; [1]Sheet1!$C$3:$CY$3,0))</f>
        <v>19937200000</v>
      </c>
      <c r="CJ39" s="32" cm="1">
        <f t="array" aca="1" ref="CJ39" ca="1">INDEX([1]Sheet1!$C$6:$CY$72,MATCH($A39,[1]Sheet1!$A$6:$A$72,0),MATCH(MID(CELL("filename",R38),FIND("]",CELL("filename",R38))+1,255) &amp; CJ$1,[1]Sheet1!$C$1:$CY$1 &amp; [1]Sheet1!$C$3:$CY$3,0))</f>
        <v>242066100000</v>
      </c>
      <c r="CK39" s="32" cm="1">
        <f t="array" aca="1" ref="CK39" ca="1">INDEX([1]Sheet1!$C$6:$CY$72,MATCH($A39,[1]Sheet1!$A$6:$A$72,0),MATCH(MID(CELL("filename",S38),FIND("]",CELL("filename",S38))+1,255) &amp; CK$1,[1]Sheet1!$C$1:$CY$1 &amp; [1]Sheet1!$C$3:$CY$3,0))</f>
        <v>42943300000</v>
      </c>
      <c r="CL39" s="31">
        <f t="shared" ca="1" si="12"/>
        <v>66933100000</v>
      </c>
      <c r="DK39" s="31">
        <f t="shared" ca="1" si="25"/>
        <v>856943151188</v>
      </c>
      <c r="DL39" s="48" cm="1">
        <f t="array" aca="1" ref="DL39" ca="1">INDEX([1]Sheet1!$C$6:$CY$72,MATCH($A39,[1]Sheet1!$A$6:$A$72,0),MATCH(MID(CELL("filename",AT38),FIND("]",CELL("filename",AT38))+1,255) &amp; DL$1,[1]Sheet1!$C$1:$CY$1 &amp; [1]Sheet1!$C$3:$CY$3,0))</f>
        <v>61.423099999999998</v>
      </c>
      <c r="DM39" s="39" cm="1">
        <f t="array" aca="1" ref="DM39" ca="1">INDEX([5]DATA!$C$18:$T$51,MATCH($A39,[5]DATA!$B$18:$B$51,0),MATCH(MID(CELL("filename",AU6),FIND("]",CELL("filename",AU6))+1,255) &amp; DM$1,[5]DATA!$C$15:$T$15&amp;[5]DATA!$C$16:$T$16,0)) * 10^6</f>
        <v>84736000000</v>
      </c>
      <c r="DN39" s="39" cm="1">
        <f t="array" aca="1" ref="DN39" ca="1">INDEX([5]DATA!$C$18:$T$51,MATCH($A39,[5]DATA!$B$18:$B$51,0),MATCH(MID(CELL("filename",AV6),FIND("]",CELL("filename",AV6))+1,255) &amp; DN$1,[5]DATA!$C$15:$T$15&amp;[5]DATA!$C$16:$T$16,0)) * 10^6</f>
        <v>772207000000</v>
      </c>
      <c r="DQ39" s="48">
        <v>1.0657760000000001</v>
      </c>
      <c r="DR39" s="48" cm="1">
        <f t="array" aca="1" ref="DR39" ca="1">INDEX([1]Sheet1!$C$6:$CY$72,MATCH($A39,[1]Sheet1!$A$6:$A$72,0),MATCH(MID(CELL("filename",AZ38),FIND("]",CELL("filename",AZ38))+1,255) &amp; DR$1,[1]Sheet1!$C$1:$CY$1 &amp; [1]Sheet1!$C$3:$CY$3,0))</f>
        <v>-660000000</v>
      </c>
      <c r="DS39" s="48" cm="1">
        <f t="array" aca="1" ref="DS39" ca="1">INDEX([1]Sheet1!$C$6:$CY$72,MATCH($A39,[1]Sheet1!$A$6:$A$72,0),MATCH(MID(CELL("filename",BA38),FIND("]",CELL("filename",BA38))+1,255) &amp; DS$1,[1]Sheet1!$C$1:$CY$1 &amp; [1]Sheet1!$C$3:$CY$3,0))</f>
        <v>5.136393</v>
      </c>
      <c r="DT39" s="39" cm="1">
        <f t="array" aca="1" ref="DT39" ca="1">INDEX([5]DATA!$C$18:$T$51,MATCH($A39,[5]DATA!$B$18:$B$51,0),MATCH(MID(CELL("filename",BB6),FIND("]",CELL("filename",BB6))+1,255) &amp; DT$1,[5]DATA!$C$15:$T$15&amp;[5]DATA!$C$16:$T$16,0)) * 10^6</f>
        <v>181213000000</v>
      </c>
      <c r="DU39" s="48">
        <f ca="1">Austria!DU39</f>
        <v>2.96</v>
      </c>
      <c r="DV39" s="17">
        <v>0.5</v>
      </c>
      <c r="DW39" s="14">
        <f>Euro_Area_Data!V36*10^9</f>
        <v>9351472072109.1699</v>
      </c>
      <c r="DX39" s="17">
        <v>1</v>
      </c>
      <c r="DY39" s="17">
        <v>0.5</v>
      </c>
      <c r="DZ39" s="48" cm="1">
        <f t="array" aca="1" ref="DZ39" ca="1">INDEX([1]Sheet1!$C$6:$CY$72,MATCH($A39,[1]Sheet1!$A$6:$A$72,0),MATCH(MID(CELL("filename",BH38),FIND("]",CELL("filename",BH38))+1,255) &amp; DZ$1,[1]Sheet1!$C$1:$CY$1 &amp; [1]Sheet1!$C$3:$CY$3,0))</f>
        <v>4.6100000000000003</v>
      </c>
      <c r="EA39" s="17">
        <v>2</v>
      </c>
      <c r="EB39" s="14">
        <f>(SUMPRODUCT(Euro_Area_Data!B36:U36,Euro_Area_Data!Y36:AR36)-Euro_Area_Data!J36*Euro_Area_Data!AG36)/(SUM(Euro_Area_Data!B36:U36)-Euro_Area_Data!J36)</f>
        <v>0.70945960651547946</v>
      </c>
      <c r="EC39" s="14">
        <f t="shared" si="26"/>
        <v>1.8269955469089592</v>
      </c>
      <c r="ED39" s="14" t="e">
        <f>(SUMPRODUCT(Euro_Area_Data!B36:U36,Euro_Area_Data!AV36:BO36)-Euro_Area_Data!J36*Euro_Area_Data!BD36)/(SUM(Euro_Area_Data!B36:U36)-Euro_Area_Data!J36)</f>
        <v>#N/A</v>
      </c>
      <c r="EE39" s="17">
        <v>-5</v>
      </c>
      <c r="EH39" s="43">
        <v>0.75</v>
      </c>
      <c r="EI39" s="43">
        <v>0.05</v>
      </c>
      <c r="EJ39" s="43">
        <v>60</v>
      </c>
      <c r="EK39" s="14">
        <f t="shared" si="8"/>
        <v>0.85941878458865328</v>
      </c>
      <c r="EN39" s="14">
        <f>[2]EUCAM_output!$QG36</f>
        <v>0.74679559589008404</v>
      </c>
    </row>
    <row r="40" spans="1:144" x14ac:dyDescent="0.3">
      <c r="A40" s="10">
        <v>2000</v>
      </c>
      <c r="B40" s="13">
        <f>[2]EUCAM_output!$PG37*10^9</f>
        <v>1907884489636.5132</v>
      </c>
      <c r="H40" s="14">
        <f>[2]EUCAM_output!$QM37</f>
        <v>5.3561893730481869E-2</v>
      </c>
      <c r="I40" s="13">
        <f>[2]EUCAM_output!$PY37*10^3</f>
        <v>44791680.5</v>
      </c>
      <c r="K40" s="31">
        <f t="shared" si="4"/>
        <v>44791680.5</v>
      </c>
      <c r="L40" s="14">
        <f>[2]EUCAM_output!$PI37</f>
        <v>62.75098565807226</v>
      </c>
      <c r="O40" s="14">
        <f>[2]EUCAM_output!$PJ37</f>
        <v>62.334731853909183</v>
      </c>
      <c r="P40" s="28"/>
      <c r="Q40" s="19"/>
      <c r="R40" s="14">
        <f>[2]EUCAM_output!$PN37</f>
        <v>8.6</v>
      </c>
      <c r="U40" s="14">
        <f>[2]EUCAM_output!$PM37</f>
        <v>8.8323800000000006</v>
      </c>
      <c r="V40" s="14">
        <v>8.8323800000000006</v>
      </c>
      <c r="W40" s="14">
        <v>1.5790261124597027E-2</v>
      </c>
      <c r="X40" s="14">
        <v>4.7269835453798592E-2</v>
      </c>
      <c r="Y40" s="14">
        <f>[2]EUCAM_output!$HQ37</f>
        <v>5.3992993638518998E-3</v>
      </c>
      <c r="Z40" s="14">
        <f>[2]EUCAM_output!$PO37</f>
        <v>1542.1448423510999</v>
      </c>
      <c r="AC40" s="14">
        <f>[2]EUCAM_output!$QN37</f>
        <v>1535.760379990757</v>
      </c>
      <c r="AD40" s="13">
        <f>[2]EUCAM_output!$PV37*10^9</f>
        <v>5484951845173.0596</v>
      </c>
      <c r="AE40" s="30" cm="1">
        <f t="array" aca="1" ref="AE40" ca="1">INDEX('[3]Sheet 1'!$B$12:$M$61,MATCH($A40,'[3]Sheet 1'!$A$12:$A$61,0),MATCH(MID(CELL("filename",A39),FIND("]",CELL("filename",A39))+1,255)&amp;AE$1,'[3]Sheet 1'!$B$9:$M$9&amp;'[3]Sheet 1'!$B$8:$M$8,0))*10^6</f>
        <v>3998898600000</v>
      </c>
      <c r="AF40" s="30" cm="1">
        <f t="array" aca="1" ref="AF40" ca="1">INDEX('[3]Sheet 1'!$B$12:$M$61,MATCH($A40,'[3]Sheet 1'!$A$12:$A$61,0),MATCH(MID(CELL("filename",B39),FIND("]",CELL("filename",B39))+1,255)&amp;AF$1,'[3]Sheet 1'!$B$9:$M$9&amp;'[3]Sheet 1'!$B$8:$M$8,0))*10^6</f>
        <v>765151600000</v>
      </c>
      <c r="AG40" s="19">
        <f t="shared" ca="1" si="19"/>
        <v>0.1913405856302533</v>
      </c>
      <c r="AH40" s="31">
        <f t="shared" ca="1" si="20"/>
        <v>1049493898209.1516</v>
      </c>
      <c r="AI40" s="31">
        <f t="shared" ca="1" si="6"/>
        <v>83284660175.973694</v>
      </c>
      <c r="AJ40" s="32">
        <v>50377700000</v>
      </c>
      <c r="AK40" s="31">
        <f t="shared" si="7"/>
        <v>66515578652.993973</v>
      </c>
      <c r="AL40" s="19">
        <f t="shared" ca="1" si="16"/>
        <v>6.3378718796265179E-2</v>
      </c>
      <c r="AM40" s="19">
        <f t="shared" ca="1" si="0"/>
        <v>6.6411901462197248E-2</v>
      </c>
      <c r="AN40" s="31">
        <f t="shared" ca="1" si="17"/>
        <v>4435457946963.9082</v>
      </c>
      <c r="AO40" s="32">
        <v>244613300000</v>
      </c>
      <c r="AP40" s="31">
        <f t="shared" si="1"/>
        <v>322972172126.12744</v>
      </c>
      <c r="AQ40" s="32">
        <v>217397300000</v>
      </c>
      <c r="AR40" s="31">
        <f t="shared" si="2"/>
        <v>220522281493.43048</v>
      </c>
      <c r="AS40" s="19">
        <f t="shared" ca="1" si="18"/>
        <v>4.9718041322966214E-2</v>
      </c>
      <c r="AT40" s="19">
        <f t="shared" si="13"/>
        <v>16.928287528961437</v>
      </c>
      <c r="BB40" s="13">
        <f>[2]EUCAM_output!$PD37*10^9</f>
        <v>1945540504324.27</v>
      </c>
      <c r="BC40" s="13">
        <f>[2]EUCAM_output!$QI37*10^9</f>
        <v>1473517300000</v>
      </c>
      <c r="BD40" s="19">
        <f t="shared" si="5"/>
        <v>1.9737051636145433</v>
      </c>
      <c r="BN40" s="31">
        <f t="shared" ca="1" si="21"/>
        <v>24263900000</v>
      </c>
      <c r="BO40" s="48" cm="1">
        <f t="array" aca="1" ref="BO40" ca="1">INDEX([1]Sheet1!$C$6:$CY$72,MATCH($A40,[1]Sheet1!$A$6:$A$72,0),MATCH(MID(CELL("filename",A39),FIND("]",CELL("filename",A39))+1,255) &amp; BO$1,[1]Sheet1!$C$1:$CY$1 &amp; [1]Sheet1!$C$3:$CY$3,0))</f>
        <v>1.646652</v>
      </c>
      <c r="BP40" s="32" cm="1">
        <f t="array" aca="1" ref="BP40" ca="1">INDEX([1]Sheet1!$C$6:$CY$72,MATCH($A40,[1]Sheet1!$A$6:$A$72,0),MATCH(MID(CELL("filename",B39),FIND("]",CELL("filename",B39))+1,255) &amp; BP$1,[1]Sheet1!$C$1:$CY$1 &amp; [1]Sheet1!$C$3:$CY$3,0))</f>
        <v>756007000000</v>
      </c>
      <c r="BQ40" s="32" cm="1">
        <f t="array" aca="1" ref="BQ40" ca="1">INDEX([1]Sheet1!$C$6:$CY$72,MATCH($A40,[1]Sheet1!$A$6:$A$72,0),MATCH(MID(CELL("filename",C39),FIND("]",CELL("filename",C39))+1,255) &amp; BQ$1,[1]Sheet1!$C$1:$CY$1 &amp; [1]Sheet1!$C$3:$CY$3,0))</f>
        <v>174235000000</v>
      </c>
      <c r="BR40" s="39" cm="1">
        <f t="array" aca="1" ref="BR40" ca="1">INDEX([6]Annual!$C$5:$T$30,MATCH($A40,[6]Annual!$B$5:$B$30,0),MATCH(MID(CELL("filename",$F$2),FIND("]",CELL("filename",$F$2))+1,255) &amp; BR$1,[6]Annual!$C$3:$T$3 &amp; [6]Annual!$C$4:$T$4,0))</f>
        <v>133820200000.00002</v>
      </c>
      <c r="BS40" s="39" cm="1">
        <f t="array" aca="1" ref="BS40" ca="1">INDEX([6]Annual!$C$5:$T$30,MATCH($A40,[6]Annual!$B$5:$B$30,0),MATCH(MID(CELL("filename",$F$2),FIND("]",CELL("filename",$F$2))+1,255) &amp; BS$1,[6]Annual!$C$3:$T$3 &amp; [6]Annual!$C$4:$T$4,0))</f>
        <v>30443799999.999996</v>
      </c>
      <c r="BT40" s="39" cm="1">
        <f t="array" aca="1" ref="BT40" ca="1">INDEX([6]Annual!$C$5:$T$30,MATCH($A40,[6]Annual!$B$5:$B$30,0),MATCH(MID(CELL("filename",$F$2),FIND("]",CELL("filename",$F$2))+1,255) &amp; BT$1,[6]Annual!$C$3:$T$3 &amp; [6]Annual!$C$4:$T$4,0))</f>
        <v>8785100000</v>
      </c>
      <c r="BU40" s="31">
        <f t="shared" ref="BU40:BU64" ca="1" si="27">BQ40*BR40/SUM(BR40:BT40)</f>
        <v>134737265591.09526</v>
      </c>
      <c r="BV40" s="31">
        <f t="shared" ref="BV40:BV64" ca="1" si="28">BQ40-BU40</f>
        <v>39497734408.904739</v>
      </c>
      <c r="BW40" s="32" cm="1">
        <f t="array" aca="1" ref="BW40" ca="1">INDEX([1]Sheet1!$C$6:$CY$72,MATCH($A40,[1]Sheet1!$A$6:$A$72,0),MATCH(MID(CELL("filename",F39),FIND("]",CELL("filename",F39))+1,255) &amp; BW$1,[1]Sheet1!$C$1:$CY$1 &amp; [1]Sheet1!$C$3:$CY$3,0))</f>
        <v>228692100000</v>
      </c>
      <c r="BX40" s="32" cm="1">
        <f t="array" aca="1" ref="BX40" ca="1">INDEX([1]Sheet1!$C$6:$CY$72,MATCH($A40,[1]Sheet1!$A$6:$A$72,0),MATCH(MID(CELL("filename",G39),FIND("]",CELL("filename",G39))+1,255) &amp; BX$1,[1]Sheet1!$C$1:$CY$1 &amp; [1]Sheet1!$C$3:$CY$3,0))</f>
        <v>231767600000</v>
      </c>
      <c r="BY40" s="39" cm="1">
        <f t="array" aca="1" ref="BY40" ca="1">INDEX([4]DATA!$C$18:$N$51,MATCH($A40,[4]DATA!$B$18:$B$51,0),MATCH(MID(CELL("filename",F7),FIND("]",CELL("filename",F7))+1,255) &amp; BY$1,[4]DATA!$C$15:$N$15&amp;[4]DATA!$C$16:$N$16,0)) * 10^6</f>
        <v>72207000000</v>
      </c>
      <c r="BZ40" s="39" cm="1">
        <f t="array" aca="1" ref="BZ40" ca="1">INDEX([4]DATA!$C$18:$N$51,MATCH($A40,[4]DATA!$B$18:$B$51,0),MATCH(MID(CELL("filename",G7),FIND("]",CELL("filename",G7))+1,255) &amp; BZ$1,[4]DATA!$C$15:$N$15&amp;[4]DATA!$C$16:$N$16,0)) * 10^6</f>
        <v>159561000000</v>
      </c>
      <c r="CA40" s="31">
        <f t="shared" ca="1" si="22"/>
        <v>72206875380.552963</v>
      </c>
      <c r="CB40" s="31">
        <f t="shared" ca="1" si="23"/>
        <v>159560724619.44702</v>
      </c>
      <c r="CC40" s="32" cm="1">
        <f t="array" aca="1" ref="CC40" ca="1">INDEX([1]Sheet1!$C$6:$CY$72,MATCH($A40,[1]Sheet1!$A$6:$A$72,0),MATCH(MID(CELL("filename",J39),FIND("]",CELL("filename",J39))+1,255) &amp; CC$1,[1]Sheet1!$C$1:$CY$1 &amp; [1]Sheet1!$C$3:$CY$3,0))</f>
        <v>25980800000</v>
      </c>
      <c r="CD40" s="31">
        <f t="shared" ca="1" si="24"/>
        <v>95331500000</v>
      </c>
      <c r="CE40" s="32" cm="1">
        <f t="array" aca="1" ref="CE40" ca="1">INDEX([1]Sheet1!$C$6:$CY$72,MATCH($A40,[1]Sheet1!$A$6:$A$72,0),MATCH(MID(CELL("filename",L39),FIND("]",CELL("filename",L39))+1,255) &amp; CE$1,[1]Sheet1!$C$1:$CY$1 &amp; [1]Sheet1!$C$3:$CY$3,0))</f>
        <v>775349000000</v>
      </c>
      <c r="CF40" s="31">
        <f t="shared" ca="1" si="15"/>
        <v>731743100000</v>
      </c>
      <c r="CG40" s="32" cm="1">
        <f t="array" aca="1" ref="CG40" ca="1">INDEX([1]Sheet1!$C$6:$CY$72,MATCH($A40,[1]Sheet1!$A$6:$A$72,0),MATCH(MID(CELL("filename",N39),FIND("]",CELL("filename",N39))+1,255) &amp; CG$1,[1]Sheet1!$C$1:$CY$1 &amp; [1]Sheet1!$C$3:$CY$3,0))</f>
        <v>332531200000</v>
      </c>
      <c r="CH40" s="32" cm="1">
        <f t="array" aca="1" ref="CH40" ca="1">INDEX([1]Sheet1!$C$6:$CY$72,MATCH($A40,[1]Sheet1!$A$6:$A$72,0),MATCH(MID(CELL("filename",O39),FIND("]",CELL("filename",O39))+1,255) &amp; CH$1,[1]Sheet1!$C$1:$CY$1 &amp; [1]Sheet1!$C$3:$CY$3,0))</f>
        <v>63078300000</v>
      </c>
      <c r="CI40" s="32" cm="1">
        <f t="array" aca="1" ref="CI40" ca="1">INDEX([1]Sheet1!$C$6:$CY$72,MATCH($A40,[1]Sheet1!$A$6:$A$72,0),MATCH(MID(CELL("filename",CI24),FIND("]",CELL("filename",CI24))+1,255) &amp; CI$1,[1]Sheet1!$C$1:$CY$1 &amp; [1]Sheet1!$C$3:$CY$3,0))</f>
        <v>19764800000</v>
      </c>
      <c r="CJ40" s="32" cm="1">
        <f t="array" aca="1" ref="CJ40" ca="1">INDEX([1]Sheet1!$C$6:$CY$72,MATCH($A40,[1]Sheet1!$A$6:$A$72,0),MATCH(MID(CELL("filename",R39),FIND("]",CELL("filename",R39))+1,255) &amp; CJ$1,[1]Sheet1!$C$1:$CY$1 &amp; [1]Sheet1!$C$3:$CY$3,0))</f>
        <v>247651800000</v>
      </c>
      <c r="CK40" s="32" cm="1">
        <f t="array" aca="1" ref="CK40" ca="1">INDEX([1]Sheet1!$C$6:$CY$72,MATCH($A40,[1]Sheet1!$A$6:$A$72,0),MATCH(MID(CELL("filename",S39),FIND("]",CELL("filename",S39))+1,255) &amp; CK$1,[1]Sheet1!$C$1:$CY$1 &amp; [1]Sheet1!$C$3:$CY$3,0))</f>
        <v>43605900000</v>
      </c>
      <c r="CL40" s="31">
        <f t="shared" ca="1" si="12"/>
        <v>68717000000</v>
      </c>
      <c r="DK40" s="31">
        <f t="shared" ca="1" si="25"/>
        <v>880005160802.20007</v>
      </c>
      <c r="DL40" s="48" cm="1">
        <f t="array" aca="1" ref="DL40" ca="1">INDEX([1]Sheet1!$C$6:$CY$72,MATCH($A40,[1]Sheet1!$A$6:$A$72,0),MATCH(MID(CELL("filename",AT39),FIND("]",CELL("filename",AT39))+1,255) &amp; DL$1,[1]Sheet1!$C$1:$CY$1 &amp; [1]Sheet1!$C$3:$CY$3,0))</f>
        <v>59.721400000000003</v>
      </c>
      <c r="DM40" s="39" cm="1">
        <f t="array" aca="1" ref="DM40" ca="1">INDEX([5]DATA!$C$18:$T$51,MATCH($A40,[5]DATA!$B$18:$B$51,0),MATCH(MID(CELL("filename",AU7),FIND("]",CELL("filename",AU7))+1,255) &amp; DM$1,[5]DATA!$C$15:$T$15&amp;[5]DATA!$C$16:$T$16,0)) * 10^6</f>
        <v>83103000000</v>
      </c>
      <c r="DN40" s="39" cm="1">
        <f t="array" aca="1" ref="DN40" ca="1">INDEX([5]DATA!$C$18:$T$51,MATCH($A40,[5]DATA!$B$18:$B$51,0),MATCH(MID(CELL("filename",AV7),FIND("]",CELL("filename",AV7))+1,255) &amp; DN$1,[5]DATA!$C$15:$T$15&amp;[5]DATA!$C$16:$T$16,0)) * 10^6</f>
        <v>796901000000</v>
      </c>
      <c r="DQ40" s="48">
        <v>0.92361300000000002</v>
      </c>
      <c r="DR40" s="48" cm="1">
        <f t="array" aca="1" ref="DR40" ca="1">INDEX([1]Sheet1!$C$6:$CY$72,MATCH($A40,[1]Sheet1!$A$6:$A$72,0),MATCH(MID(CELL("filename",AZ39),FIND("]",CELL("filename",AZ39))+1,255) &amp; DR$1,[1]Sheet1!$C$1:$CY$1 &amp; [1]Sheet1!$C$3:$CY$3,0))</f>
        <v>3720000000</v>
      </c>
      <c r="DS40" s="48" cm="1">
        <f t="array" aca="1" ref="DS40" ca="1">INDEX([1]Sheet1!$C$6:$CY$72,MATCH($A40,[1]Sheet1!$A$6:$A$72,0),MATCH(MID(CELL("filename",BA39),FIND("]",CELL("filename",BA39))+1,255) &amp; DS$1,[1]Sheet1!$C$1:$CY$1 &amp; [1]Sheet1!$C$3:$CY$3,0))</f>
        <v>5.0885389999999999</v>
      </c>
      <c r="DT40" s="39" cm="1">
        <f t="array" aca="1" ref="DT40" ca="1">INDEX([5]DATA!$C$18:$T$51,MATCH($A40,[5]DATA!$B$18:$B$51,0),MATCH(MID(CELL("filename",BB7),FIND("]",CELL("filename",BB7))+1,255) &amp; DT$1,[5]DATA!$C$15:$T$15&amp;[5]DATA!$C$16:$T$16,0)) * 10^6</f>
        <v>182632000000</v>
      </c>
      <c r="DU40" s="48">
        <f ca="1">Austria!DU40</f>
        <v>4.3899999999999997</v>
      </c>
      <c r="DV40" s="17">
        <v>0.5</v>
      </c>
      <c r="DW40" s="14">
        <f>Euro_Area_Data!V37*10^9</f>
        <v>9714842942019.8418</v>
      </c>
      <c r="DX40" s="17">
        <v>1</v>
      </c>
      <c r="DY40" s="17">
        <v>0.5</v>
      </c>
      <c r="DZ40" s="48" cm="1">
        <f t="array" aca="1" ref="DZ40" ca="1">INDEX([1]Sheet1!$C$6:$CY$72,MATCH($A40,[1]Sheet1!$A$6:$A$72,0),MATCH(MID(CELL("filename",BH39),FIND("]",CELL("filename",BH39))+1,255) &amp; DZ$1,[1]Sheet1!$C$1:$CY$1 &amp; [1]Sheet1!$C$3:$CY$3,0))</f>
        <v>5.39</v>
      </c>
      <c r="EA40" s="17">
        <v>2</v>
      </c>
      <c r="EB40" s="14">
        <f>(SUMPRODUCT(Euro_Area_Data!B37:U37,Euro_Area_Data!Y37:AR37)-Euro_Area_Data!J37*Euro_Area_Data!AG37)/(SUM(Euro_Area_Data!B37:U37)-Euro_Area_Data!J37)</f>
        <v>0.71911886011729731</v>
      </c>
      <c r="EC40" s="14">
        <f t="shared" si="26"/>
        <v>1.3614945111899193</v>
      </c>
      <c r="ED40" s="14" t="e">
        <f>(SUMPRODUCT(Euro_Area_Data!B37:U37,Euro_Area_Data!AV37:BO37)-Euro_Area_Data!J37*Euro_Area_Data!BD37)/(SUM(Euro_Area_Data!B37:U37)-Euro_Area_Data!J37)</f>
        <v>#N/A</v>
      </c>
      <c r="EE40" s="17">
        <v>-5</v>
      </c>
      <c r="EH40" s="43">
        <v>0.75</v>
      </c>
      <c r="EI40" s="43">
        <v>0.05</v>
      </c>
      <c r="EJ40" s="43">
        <v>60</v>
      </c>
      <c r="EK40" s="14">
        <f t="shared" si="8"/>
        <v>1.4175731927048121</v>
      </c>
      <c r="EN40" s="14">
        <f>[2]EUCAM_output!$QG37</f>
        <v>0.75738197006172203</v>
      </c>
    </row>
    <row r="41" spans="1:144" x14ac:dyDescent="0.3">
      <c r="A41" s="10">
        <v>2001</v>
      </c>
      <c r="B41" s="13">
        <f>[2]EUCAM_output!$PG38*10^9</f>
        <v>1946059413662.4829</v>
      </c>
      <c r="H41" s="14">
        <f>[2]EUCAM_output!$QM38</f>
        <v>2.2568799674896792E-2</v>
      </c>
      <c r="I41" s="13">
        <f>[2]EUCAM_output!$PY38*10^3</f>
        <v>45048637.5</v>
      </c>
      <c r="K41" s="31">
        <f t="shared" si="4"/>
        <v>45048637.5</v>
      </c>
      <c r="L41" s="14">
        <f>[2]EUCAM_output!$PI38</f>
        <v>62.740093934541349</v>
      </c>
      <c r="O41" s="14">
        <f>[2]EUCAM_output!$PJ38</f>
        <v>62.585563802048718</v>
      </c>
      <c r="P41" s="28"/>
      <c r="Q41" s="19"/>
      <c r="R41" s="14">
        <f>[2]EUCAM_output!$PN38</f>
        <v>7.8</v>
      </c>
      <c r="U41" s="14">
        <f>[2]EUCAM_output!$PM38</f>
        <v>8.8675670000000011</v>
      </c>
      <c r="V41" s="14">
        <v>8.8675670000000011</v>
      </c>
      <c r="W41" s="14">
        <v>4.5655277238600966E-3</v>
      </c>
      <c r="X41" s="14">
        <v>4.6322061516879565E-2</v>
      </c>
      <c r="Y41" s="14">
        <f>[2]EUCAM_output!$HQ38</f>
        <v>2.9762733614811009E-3</v>
      </c>
      <c r="Z41" s="14">
        <f>[2]EUCAM_output!$PO38</f>
        <v>1523.1300126635699</v>
      </c>
      <c r="AC41" s="14">
        <f>[2]EUCAM_output!$QN38</f>
        <v>1523.6718629917109</v>
      </c>
      <c r="AD41" s="13">
        <f>[2]EUCAM_output!$PV38*10^9</f>
        <v>5605528775571.3301</v>
      </c>
      <c r="AE41" s="30" cm="1">
        <f t="array" aca="1" ref="AE41" ca="1">INDEX('[3]Sheet 1'!$B$12:$M$61,MATCH($A41,'[3]Sheet 1'!$A$12:$A$61,0),MATCH(MID(CELL("filename",A40),FIND("]",CELL("filename",A40))+1,255)&amp;AE$1,'[3]Sheet 1'!$B$9:$M$9&amp;'[3]Sheet 1'!$B$8:$M$8,0))*10^6</f>
        <v>4184062600000</v>
      </c>
      <c r="AF41" s="30" cm="1">
        <f t="array" aca="1" ref="AF41" ca="1">INDEX('[3]Sheet 1'!$B$12:$M$61,MATCH($A41,'[3]Sheet 1'!$A$12:$A$61,0),MATCH(MID(CELL("filename",B40),FIND("]",CELL("filename",B40))+1,255)&amp;AF$1,'[3]Sheet 1'!$B$9:$M$9&amp;'[3]Sheet 1'!$B$8:$M$8,0))*10^6</f>
        <v>790946400000</v>
      </c>
      <c r="AG41" s="19">
        <f t="shared" ca="1" si="19"/>
        <v>0.18903789823794701</v>
      </c>
      <c r="AH41" s="31">
        <f t="shared" ca="1" si="20"/>
        <v>1059657378246.3368</v>
      </c>
      <c r="AI41" s="31">
        <f t="shared" ca="1" si="6"/>
        <v>83204197560.317856</v>
      </c>
      <c r="AJ41" s="32">
        <v>52100700000</v>
      </c>
      <c r="AK41" s="31">
        <f t="shared" si="7"/>
        <v>67506282461.915413</v>
      </c>
      <c r="AL41" s="19">
        <f t="shared" ca="1" si="16"/>
        <v>6.3705763624874553E-2</v>
      </c>
      <c r="AM41" s="19">
        <f t="shared" ca="1" si="0"/>
        <v>6.6411901462197248E-2</v>
      </c>
      <c r="AN41" s="31">
        <f t="shared" ca="1" si="17"/>
        <v>4545871397324.9932</v>
      </c>
      <c r="AO41" s="32">
        <v>254961000000</v>
      </c>
      <c r="AP41" s="31">
        <f t="shared" si="1"/>
        <v>330350058305.78888</v>
      </c>
      <c r="AQ41" s="32">
        <v>228792500000</v>
      </c>
      <c r="AR41" s="31">
        <f t="shared" si="2"/>
        <v>228937549006.1413</v>
      </c>
      <c r="AS41" s="19">
        <f t="shared" ca="1" si="18"/>
        <v>5.0361642245501936E-2</v>
      </c>
      <c r="AT41" s="19">
        <f t="shared" si="13"/>
        <v>16.97533261248536</v>
      </c>
      <c r="BB41" s="13">
        <f>[2]EUCAM_output!$PD38*10^9</f>
        <v>1982495405285.47</v>
      </c>
      <c r="BC41" s="13">
        <f>[2]EUCAM_output!$QI38*10^9</f>
        <v>1530070900000</v>
      </c>
      <c r="BD41" s="19">
        <f t="shared" si="5"/>
        <v>1.8722959518699658</v>
      </c>
      <c r="BN41" s="31">
        <f t="shared" ca="1" si="21"/>
        <v>25019400000</v>
      </c>
      <c r="BO41" s="48" cm="1">
        <f t="array" aca="1" ref="BO41" ca="1">INDEX([1]Sheet1!$C$6:$CY$72,MATCH($A41,[1]Sheet1!$A$6:$A$72,0),MATCH(MID(CELL("filename",A40),FIND("]",CELL("filename",A40))+1,255) &amp; BO$1,[1]Sheet1!$C$1:$CY$1 &amp; [1]Sheet1!$C$3:$CY$3,0))</f>
        <v>1.635205</v>
      </c>
      <c r="BP41" s="32" cm="1">
        <f t="array" aca="1" ref="BP41" ca="1">INDEX([1]Sheet1!$C$6:$CY$72,MATCH($A41,[1]Sheet1!$A$6:$A$72,0),MATCH(MID(CELL("filename",B40),FIND("]",CELL("filename",B40))+1,255) &amp; BP$1,[1]Sheet1!$C$1:$CY$1 &amp; [1]Sheet1!$C$3:$CY$3,0))</f>
        <v>786539000000</v>
      </c>
      <c r="BQ41" s="32" cm="1">
        <f t="array" aca="1" ref="BQ41" ca="1">INDEX([1]Sheet1!$C$6:$CY$72,MATCH($A41,[1]Sheet1!$A$6:$A$72,0),MATCH(MID(CELL("filename",C40),FIND("]",CELL("filename",C40))+1,255) &amp; BQ$1,[1]Sheet1!$C$1:$CY$1 &amp; [1]Sheet1!$C$3:$CY$3,0))</f>
        <v>185318600000</v>
      </c>
      <c r="BR41" s="39" cm="1">
        <f t="array" aca="1" ref="BR41" ca="1">INDEX([6]Annual!$C$5:$T$30,MATCH($A41,[6]Annual!$B$5:$B$30,0),MATCH(MID(CELL("filename",$F$2),FIND("]",CELL("filename",$F$2))+1,255) &amp; BR$1,[6]Annual!$C$3:$T$3 &amp; [6]Annual!$C$4:$T$4,0))</f>
        <v>139334700000</v>
      </c>
      <c r="BS41" s="39" cm="1">
        <f t="array" aca="1" ref="BS41" ca="1">INDEX([6]Annual!$C$5:$T$30,MATCH($A41,[6]Annual!$B$5:$B$30,0),MATCH(MID(CELL("filename",$F$2),FIND("]",CELL("filename",$F$2))+1,255) &amp; BS$1,[6]Annual!$C$3:$T$3 &amp; [6]Annual!$C$4:$T$4,0))</f>
        <v>35387300000</v>
      </c>
      <c r="BT41" s="39" cm="1">
        <f t="array" aca="1" ref="BT41" ca="1">INDEX([6]Annual!$C$5:$T$30,MATCH($A41,[6]Annual!$B$5:$B$30,0),MATCH(MID(CELL("filename",$F$2),FIND("]",CELL("filename",$F$2))+1,255) &amp; BT$1,[6]Annual!$C$3:$T$3 &amp; [6]Annual!$C$4:$T$4,0))</f>
        <v>8714000000</v>
      </c>
      <c r="BU41" s="31">
        <f t="shared" ca="1" si="27"/>
        <v>140764689239.95291</v>
      </c>
      <c r="BV41" s="31">
        <f t="shared" ca="1" si="28"/>
        <v>44553910760.047089</v>
      </c>
      <c r="BW41" s="32" cm="1">
        <f t="array" aca="1" ref="BW41" ca="1">INDEX([1]Sheet1!$C$6:$CY$72,MATCH($A41,[1]Sheet1!$A$6:$A$72,0),MATCH(MID(CELL("filename",F40),FIND("]",CELL("filename",F40))+1,255) &amp; BW$1,[1]Sheet1!$C$1:$CY$1 &amp; [1]Sheet1!$C$3:$CY$3,0))</f>
        <v>231405800000</v>
      </c>
      <c r="BX41" s="32" cm="1">
        <f t="array" aca="1" ref="BX41" ca="1">INDEX([1]Sheet1!$C$6:$CY$72,MATCH($A41,[1]Sheet1!$A$6:$A$72,0),MATCH(MID(CELL("filename",G40),FIND("]",CELL("filename",G40))+1,255) &amp; BX$1,[1]Sheet1!$C$1:$CY$1 &amp; [1]Sheet1!$C$3:$CY$3,0))</f>
        <v>241101200000</v>
      </c>
      <c r="BY41" s="39" cm="1">
        <f t="array" aca="1" ref="BY41" ca="1">INDEX([4]DATA!$C$18:$N$51,MATCH($A41,[4]DATA!$B$18:$B$51,0),MATCH(MID(CELL("filename",F8),FIND("]",CELL("filename",F8))+1,255) &amp; BY$1,[4]DATA!$C$15:$N$15&amp;[4]DATA!$C$16:$N$16,0)) * 10^6</f>
        <v>75897000000</v>
      </c>
      <c r="BZ41" s="39" cm="1">
        <f t="array" aca="1" ref="BZ41" ca="1">INDEX([4]DATA!$C$18:$N$51,MATCH($A41,[4]DATA!$B$18:$B$51,0),MATCH(MID(CELL("filename",G8),FIND("]",CELL("filename",G8))+1,255) &amp; BZ$1,[4]DATA!$C$15:$N$15&amp;[4]DATA!$C$16:$N$16,0)) * 10^6</f>
        <v>165204000000</v>
      </c>
      <c r="CA41" s="31">
        <f t="shared" ca="1" si="22"/>
        <v>75897062958.677063</v>
      </c>
      <c r="CB41" s="31">
        <f t="shared" ca="1" si="23"/>
        <v>165204137041.32294</v>
      </c>
      <c r="CC41" s="32" cm="1">
        <f t="array" aca="1" ref="CC41" ca="1">INDEX([1]Sheet1!$C$6:$CY$72,MATCH($A41,[1]Sheet1!$A$6:$A$72,0),MATCH(MID(CELL("filename",J40),FIND("]",CELL("filename",J40))+1,255) &amp; CC$1,[1]Sheet1!$C$1:$CY$1 &amp; [1]Sheet1!$C$3:$CY$3,0))</f>
        <v>26724800000</v>
      </c>
      <c r="CD41" s="31">
        <f t="shared" ca="1" si="24"/>
        <v>101988600000</v>
      </c>
      <c r="CE41" s="32" cm="1">
        <f t="array" aca="1" ref="CE41" ca="1">INDEX([1]Sheet1!$C$6:$CY$72,MATCH($A41,[1]Sheet1!$A$6:$A$72,0),MATCH(MID(CELL("filename",L40),FIND("]",CELL("filename",L40))+1,255) &amp; CE$1,[1]Sheet1!$C$1:$CY$1 &amp; [1]Sheet1!$C$3:$CY$3,0))</f>
        <v>808226000000</v>
      </c>
      <c r="CF41" s="31">
        <f t="shared" ca="1" si="15"/>
        <v>761519600000</v>
      </c>
      <c r="CG41" s="32" cm="1">
        <f t="array" aca="1" ref="CG41" ca="1">INDEX([1]Sheet1!$C$6:$CY$72,MATCH($A41,[1]Sheet1!$A$6:$A$72,0),MATCH(MID(CELL("filename",N40),FIND("]",CELL("filename",N40))+1,255) &amp; CG$1,[1]Sheet1!$C$1:$CY$1 &amp; [1]Sheet1!$C$3:$CY$3,0))</f>
        <v>342288700000</v>
      </c>
      <c r="CH41" s="32" cm="1">
        <f t="array" aca="1" ref="CH41" ca="1">INDEX([1]Sheet1!$C$6:$CY$72,MATCH($A41,[1]Sheet1!$A$6:$A$72,0),MATCH(MID(CELL("filename",O40),FIND("]",CELL("filename",O40))+1,255) &amp; CH$1,[1]Sheet1!$C$1:$CY$1 &amp; [1]Sheet1!$C$3:$CY$3,0))</f>
        <v>64216200000</v>
      </c>
      <c r="CI41" s="32" cm="1">
        <f t="array" aca="1" ref="CI41" ca="1">INDEX([1]Sheet1!$C$6:$CY$72,MATCH($A41,[1]Sheet1!$A$6:$A$72,0),MATCH(MID(CELL("filename",CI25),FIND("]",CELL("filename",CI25))+1,255) &amp; CI$1,[1]Sheet1!$C$1:$CY$1 &amp; [1]Sheet1!$C$3:$CY$3,0))</f>
        <v>21984400000</v>
      </c>
      <c r="CJ41" s="32" cm="1">
        <f t="array" aca="1" ref="CJ41" ca="1">INDEX([1]Sheet1!$C$6:$CY$72,MATCH($A41,[1]Sheet1!$A$6:$A$72,0),MATCH(MID(CELL("filename",R40),FIND("]",CELL("filename",R40))+1,255) &amp; CJ$1,[1]Sheet1!$C$1:$CY$1 &amp; [1]Sheet1!$C$3:$CY$3,0))</f>
        <v>258920700000</v>
      </c>
      <c r="CK41" s="32" cm="1">
        <f t="array" aca="1" ref="CK41" ca="1">INDEX([1]Sheet1!$C$6:$CY$72,MATCH($A41,[1]Sheet1!$A$6:$A$72,0),MATCH(MID(CELL("filename",S40),FIND("]",CELL("filename",S40))+1,255) &amp; CK$1,[1]Sheet1!$C$1:$CY$1 &amp; [1]Sheet1!$C$3:$CY$3,0))</f>
        <v>46706400000</v>
      </c>
      <c r="CL41" s="31">
        <f t="shared" ca="1" si="12"/>
        <v>74109600000</v>
      </c>
      <c r="DK41" s="31">
        <f t="shared" ca="1" si="25"/>
        <v>907673249510.69995</v>
      </c>
      <c r="DL41" s="48" cm="1">
        <f t="array" aca="1" ref="DL41" ca="1">INDEX([1]Sheet1!$C$6:$CY$72,MATCH($A41,[1]Sheet1!$A$6:$A$72,0),MATCH(MID(CELL("filename",AT40),FIND("]",CELL("filename",AT40))+1,255) &amp; DL$1,[1]Sheet1!$C$1:$CY$1 &amp; [1]Sheet1!$C$3:$CY$3,0))</f>
        <v>59.322299999999998</v>
      </c>
      <c r="DM41" s="39" cm="1">
        <f t="array" aca="1" ref="DM41" ca="1">INDEX([5]DATA!$C$18:$T$51,MATCH($A41,[5]DATA!$B$18:$B$51,0),MATCH(MID(CELL("filename",AU8),FIND("]",CELL("filename",AU8))+1,255) &amp; DM$1,[5]DATA!$C$15:$T$15&amp;[5]DATA!$C$16:$T$16,0)) * 10^6</f>
        <v>79207000000</v>
      </c>
      <c r="DN41" s="39" cm="1">
        <f t="array" aca="1" ref="DN41" ca="1">INDEX([5]DATA!$C$18:$T$51,MATCH($A41,[5]DATA!$B$18:$B$51,0),MATCH(MID(CELL("filename",AV8),FIND("]",CELL("filename",AV8))+1,255) &amp; DN$1,[5]DATA!$C$15:$T$15&amp;[5]DATA!$C$16:$T$16,0)) * 10^6</f>
        <v>828466000000</v>
      </c>
      <c r="DQ41" s="48">
        <v>0.89563000000000004</v>
      </c>
      <c r="DR41" s="48" cm="1">
        <f t="array" aca="1" ref="DR41" ca="1">INDEX([1]Sheet1!$C$6:$CY$72,MATCH($A41,[1]Sheet1!$A$6:$A$72,0),MATCH(MID(CELL("filename",AZ40),FIND("]",CELL("filename",AZ40))+1,255) &amp; DR$1,[1]Sheet1!$C$1:$CY$1 &amp; [1]Sheet1!$C$3:$CY$3,0))</f>
        <v>5980000000</v>
      </c>
      <c r="DS41" s="48" cm="1">
        <f t="array" aca="1" ref="DS41" ca="1">INDEX([1]Sheet1!$C$6:$CY$72,MATCH($A41,[1]Sheet1!$A$6:$A$72,0),MATCH(MID(CELL("filename",BA40),FIND("]",CELL("filename",BA40))+1,255) &amp; DS$1,[1]Sheet1!$C$1:$CY$1 &amp; [1]Sheet1!$C$3:$CY$3,0))</f>
        <v>5.3075169999999998</v>
      </c>
      <c r="DT41" s="39" cm="1">
        <f t="array" aca="1" ref="DT41" ca="1">INDEX([5]DATA!$C$18:$T$51,MATCH($A41,[5]DATA!$B$18:$B$51,0),MATCH(MID(CELL("filename",BB8),FIND("]",CELL("filename",BB8))+1,255) &amp; DT$1,[5]DATA!$C$15:$T$15&amp;[5]DATA!$C$16:$T$16,0)) * 10^6</f>
        <v>182669000000</v>
      </c>
      <c r="DU41" s="48">
        <f ca="1">Austria!DU41</f>
        <v>4.26</v>
      </c>
      <c r="DV41" s="17">
        <v>0.5</v>
      </c>
      <c r="DW41" s="14">
        <f>Euro_Area_Data!V38*10^9</f>
        <v>9926280628614.9219</v>
      </c>
      <c r="DX41" s="17">
        <v>1</v>
      </c>
      <c r="DY41" s="17">
        <v>0.5</v>
      </c>
      <c r="DZ41" s="48" cm="1">
        <f t="array" aca="1" ref="DZ41" ca="1">INDEX([1]Sheet1!$C$6:$CY$72,MATCH($A41,[1]Sheet1!$A$6:$A$72,0),MATCH(MID(CELL("filename",BH40),FIND("]",CELL("filename",BH40))+1,255) &amp; DZ$1,[1]Sheet1!$C$1:$CY$1 &amp; [1]Sheet1!$C$3:$CY$3,0))</f>
        <v>4.9400000000000004</v>
      </c>
      <c r="EA41" s="17">
        <v>2</v>
      </c>
      <c r="EB41" s="14">
        <f>(SUMPRODUCT(Euro_Area_Data!B38:U38,Euro_Area_Data!Y38:AR38)-Euro_Area_Data!J38*Euro_Area_Data!AG38)/(SUM(Euro_Area_Data!B38:U38)-Euro_Area_Data!J38)</f>
        <v>0.73823555815121211</v>
      </c>
      <c r="EC41" s="14">
        <f t="shared" si="26"/>
        <v>2.658350252529412</v>
      </c>
      <c r="ED41" s="14">
        <f>(SUMPRODUCT(Euro_Area_Data!B38:U38,Euro_Area_Data!AV38:BO38)-Euro_Area_Data!J38*Euro_Area_Data!BD38)/(SUM(Euro_Area_Data!B38:U38)-Euro_Area_Data!J38)</f>
        <v>2.0294688081976595</v>
      </c>
      <c r="EE41" s="17">
        <v>-5</v>
      </c>
      <c r="EH41" s="43">
        <v>0.75</v>
      </c>
      <c r="EI41" s="43">
        <v>0.05</v>
      </c>
      <c r="EJ41" s="43">
        <v>60</v>
      </c>
      <c r="EK41" s="14">
        <f t="shared" si="8"/>
        <v>1.9023979299307603</v>
      </c>
      <c r="EN41" s="14">
        <f>[2]EUCAM_output!$QG38</f>
        <v>0.77179038898184504</v>
      </c>
    </row>
    <row r="42" spans="1:144" x14ac:dyDescent="0.3">
      <c r="A42" s="10">
        <v>2002</v>
      </c>
      <c r="B42" s="13">
        <f>[2]EUCAM_output!$PG39*10^9</f>
        <v>1981911656223.2959</v>
      </c>
      <c r="H42" s="14">
        <f>[2]EUCAM_output!$QM39</f>
        <v>-2.269526520432229E-3</v>
      </c>
      <c r="I42" s="13">
        <f>[2]EUCAM_output!$PY39*10^3</f>
        <v>45326759.999999903</v>
      </c>
      <c r="K42" s="31">
        <f t="shared" si="4"/>
        <v>45326759.999999903</v>
      </c>
      <c r="L42" s="14">
        <f>[2]EUCAM_output!$PI39</f>
        <v>62.731839937446367</v>
      </c>
      <c r="O42" s="14">
        <f>[2]EUCAM_output!$PJ39</f>
        <v>62.73490925371383</v>
      </c>
      <c r="P42" s="28"/>
      <c r="Q42" s="19"/>
      <c r="R42" s="14">
        <f>[2]EUCAM_output!$PN39</f>
        <v>7.9</v>
      </c>
      <c r="U42" s="14">
        <f>[2]EUCAM_output!$PM39</f>
        <v>8.8992719999999998</v>
      </c>
      <c r="V42" s="14">
        <v>8.8992719999999998</v>
      </c>
      <c r="W42" s="14">
        <v>5.6989846269517308E-3</v>
      </c>
      <c r="X42" s="14">
        <v>3.377932769115688E-2</v>
      </c>
      <c r="Y42" s="14">
        <f>[2]EUCAM_output!$HQ39</f>
        <v>-5.8666144132216002E-3</v>
      </c>
      <c r="Z42" s="14">
        <f>[2]EUCAM_output!$PO39</f>
        <v>1489.7197953261</v>
      </c>
      <c r="AC42" s="14">
        <f>[2]EUCAM_output!$QN39</f>
        <v>1514.1985599051691</v>
      </c>
      <c r="AD42" s="13">
        <f>[2]EUCAM_output!$PV39*10^9</f>
        <v>5713348276057</v>
      </c>
      <c r="AE42" s="30" cm="1">
        <f t="array" aca="1" ref="AE42" ca="1">INDEX('[3]Sheet 1'!$B$12:$M$61,MATCH($A42,'[3]Sheet 1'!$A$12:$A$61,0),MATCH(MID(CELL("filename",A41),FIND("]",CELL("filename",A41))+1,255)&amp;AE$1,'[3]Sheet 1'!$B$9:$M$9&amp;'[3]Sheet 1'!$B$8:$M$8,0))*10^6</f>
        <v>4371322000000</v>
      </c>
      <c r="AF42" s="30" cm="1">
        <f t="array" aca="1" ref="AF42" ca="1">INDEX('[3]Sheet 1'!$B$12:$M$61,MATCH($A42,'[3]Sheet 1'!$A$12:$A$61,0),MATCH(MID(CELL("filename",B41),FIND("]",CELL("filename",B41))+1,255)&amp;AF$1,'[3]Sheet 1'!$B$9:$M$9&amp;'[3]Sheet 1'!$B$8:$M$8,0))*10^6</f>
        <v>820071400000</v>
      </c>
      <c r="AG42" s="19">
        <f t="shared" ca="1" si="19"/>
        <v>0.18760260625961667</v>
      </c>
      <c r="AH42" s="31">
        <f t="shared" ca="1" si="20"/>
        <v>1071839027057.181</v>
      </c>
      <c r="AI42" s="31">
        <f t="shared" ca="1" si="6"/>
        <v>82120311861.228287</v>
      </c>
      <c r="AJ42" s="32">
        <v>53462700000</v>
      </c>
      <c r="AK42" s="31">
        <f t="shared" si="7"/>
        <v>67869985112.281868</v>
      </c>
      <c r="AL42" s="19">
        <f t="shared" ca="1" si="16"/>
        <v>6.3321061651043148E-2</v>
      </c>
      <c r="AM42" s="19">
        <f t="shared" ca="1" si="0"/>
        <v>6.6411901462197248E-2</v>
      </c>
      <c r="AN42" s="31">
        <f t="shared" ca="1" si="17"/>
        <v>4641509248999.8193</v>
      </c>
      <c r="AO42" s="32">
        <v>256286500000</v>
      </c>
      <c r="AP42" s="31">
        <f t="shared" si="1"/>
        <v>325351337277.74371</v>
      </c>
      <c r="AQ42" s="32">
        <v>238913900000</v>
      </c>
      <c r="AR42" s="31">
        <f t="shared" si="2"/>
        <v>235427132992.81195</v>
      </c>
      <c r="AS42" s="19">
        <f t="shared" ca="1" si="18"/>
        <v>5.0722107909952616E-2</v>
      </c>
      <c r="AT42" s="19">
        <f t="shared" si="13"/>
        <v>16.416036318073271</v>
      </c>
      <c r="BB42" s="13">
        <f>[2]EUCAM_output!$PD39*10^9</f>
        <v>2003663502783.47</v>
      </c>
      <c r="BC42" s="13">
        <f>[2]EUCAM_output!$QI39*10^9</f>
        <v>1578330400000</v>
      </c>
      <c r="BD42" s="19">
        <f t="shared" si="5"/>
        <v>1.0975184737358121</v>
      </c>
      <c r="BN42" s="31">
        <f t="shared" ca="1" si="21"/>
        <v>-2326500000</v>
      </c>
      <c r="BO42" s="48" cm="1">
        <f t="array" aca="1" ref="BO42" ca="1">INDEX([1]Sheet1!$C$6:$CY$72,MATCH($A42,[1]Sheet1!$A$6:$A$72,0),MATCH(MID(CELL("filename",A41),FIND("]",CELL("filename",A41))+1,255) &amp; BO$1,[1]Sheet1!$C$1:$CY$1 &amp; [1]Sheet1!$C$3:$CY$3,0))</f>
        <v>-0.14746000000000001</v>
      </c>
      <c r="BP42" s="32" cm="1">
        <f t="array" aca="1" ref="BP42" ca="1">INDEX([1]Sheet1!$C$6:$CY$72,MATCH($A42,[1]Sheet1!$A$6:$A$72,0),MATCH(MID(CELL("filename",B41),FIND("]",CELL("filename",B41))+1,255) &amp; BP$1,[1]Sheet1!$C$1:$CY$1 &amp; [1]Sheet1!$C$3:$CY$3,0))</f>
        <v>800987000000</v>
      </c>
      <c r="BQ42" s="32" cm="1">
        <f t="array" aca="1" ref="BQ42" ca="1">INDEX([1]Sheet1!$C$6:$CY$72,MATCH($A42,[1]Sheet1!$A$6:$A$72,0),MATCH(MID(CELL("filename",C41),FIND("]",CELL("filename",C41))+1,255) &amp; BQ$1,[1]Sheet1!$C$1:$CY$1 &amp; [1]Sheet1!$C$3:$CY$3,0))</f>
        <v>178105500000</v>
      </c>
      <c r="BR42" s="39" cm="1">
        <f t="array" aca="1" ref="BR42" ca="1">INDEX([6]Annual!$C$5:$T$30,MATCH($A42,[6]Annual!$B$5:$B$30,0),MATCH(MID(CELL("filename",$F$2),FIND("]",CELL("filename",$F$2))+1,255) &amp; BR$1,[6]Annual!$C$3:$T$3 &amp; [6]Annual!$C$4:$T$4,0))</f>
        <v>138428800000</v>
      </c>
      <c r="BS42" s="39" cm="1">
        <f t="array" aca="1" ref="BS42" ca="1">INDEX([6]Annual!$C$5:$T$30,MATCH($A42,[6]Annual!$B$5:$B$30,0),MATCH(MID(CELL("filename",$F$2),FIND("]",CELL("filename",$F$2))+1,255) &amp; BS$1,[6]Annual!$C$3:$T$3 &amp; [6]Annual!$C$4:$T$4,0))</f>
        <v>30253000000</v>
      </c>
      <c r="BT42" s="39" cm="1">
        <f t="array" aca="1" ref="BT42" ca="1">INDEX([6]Annual!$C$5:$T$30,MATCH($A42,[6]Annual!$B$5:$B$30,0),MATCH(MID(CELL("filename",$F$2),FIND("]",CELL("filename",$F$2))+1,255) &amp; BT$1,[6]Annual!$C$3:$T$3 &amp; [6]Annual!$C$4:$T$4,0))</f>
        <v>7944700000.000001</v>
      </c>
      <c r="BU42" s="31">
        <f t="shared" ca="1" si="27"/>
        <v>139587947665.83722</v>
      </c>
      <c r="BV42" s="31">
        <f t="shared" ca="1" si="28"/>
        <v>38517552334.162781</v>
      </c>
      <c r="BW42" s="32" cm="1">
        <f t="array" aca="1" ref="BW42" ca="1">INDEX([1]Sheet1!$C$6:$CY$72,MATCH($A42,[1]Sheet1!$A$6:$A$72,0),MATCH(MID(CELL("filename",F41),FIND("]",CELL("filename",F41))+1,255) &amp; BW$1,[1]Sheet1!$C$1:$CY$1 &amp; [1]Sheet1!$C$3:$CY$3,0))</f>
        <v>239331100000</v>
      </c>
      <c r="BX42" s="32" cm="1">
        <f t="array" aca="1" ref="BX42" ca="1">INDEX([1]Sheet1!$C$6:$CY$72,MATCH($A42,[1]Sheet1!$A$6:$A$72,0),MATCH(MID(CELL("filename",G41),FIND("]",CELL("filename",G41))+1,255) &amp; BX$1,[1]Sheet1!$C$1:$CY$1 &amp; [1]Sheet1!$C$3:$CY$3,0))</f>
        <v>250197500000</v>
      </c>
      <c r="BY42" s="39" cm="1">
        <f t="array" aca="1" ref="BY42" ca="1">INDEX([4]DATA!$C$18:$N$51,MATCH($A42,[4]DATA!$B$18:$B$51,0),MATCH(MID(CELL("filename",F9),FIND("]",CELL("filename",F9))+1,255) &amp; BY$1,[4]DATA!$C$15:$N$15&amp;[4]DATA!$C$16:$N$16,0)) * 10^6</f>
        <v>79064000000</v>
      </c>
      <c r="BZ42" s="39" cm="1">
        <f t="array" aca="1" ref="BZ42" ca="1">INDEX([4]DATA!$C$18:$N$51,MATCH($A42,[4]DATA!$B$18:$B$51,0),MATCH(MID(CELL("filename",G9),FIND("]",CELL("filename",G9))+1,255) &amp; BZ$1,[4]DATA!$C$15:$N$15&amp;[4]DATA!$C$16:$N$16,0)) * 10^6</f>
        <v>171133000000</v>
      </c>
      <c r="CA42" s="31">
        <f t="shared" ca="1" si="22"/>
        <v>79064158003.49324</v>
      </c>
      <c r="CB42" s="31">
        <f t="shared" ca="1" si="23"/>
        <v>171133341996.50677</v>
      </c>
      <c r="CC42" s="32" cm="1">
        <f t="array" aca="1" ref="CC42" ca="1">INDEX([1]Sheet1!$C$6:$CY$72,MATCH($A42,[1]Sheet1!$A$6:$A$72,0),MATCH(MID(CELL("filename",J41),FIND("]",CELL("filename",J41))+1,255) &amp; CC$1,[1]Sheet1!$C$1:$CY$1 &amp; [1]Sheet1!$C$3:$CY$3,0))</f>
        <v>27915200000</v>
      </c>
      <c r="CD42" s="31">
        <f t="shared" ca="1" si="24"/>
        <v>105437700000</v>
      </c>
      <c r="CE42" s="32" cm="1">
        <f t="array" aca="1" ref="CE42" ca="1">INDEX([1]Sheet1!$C$6:$CY$72,MATCH($A42,[1]Sheet1!$A$6:$A$72,0),MATCH(MID(CELL("filename",L41),FIND("]",CELL("filename",L41))+1,255) &amp; CE$1,[1]Sheet1!$C$1:$CY$1 &amp; [1]Sheet1!$C$3:$CY$3,0))</f>
        <v>851107000000</v>
      </c>
      <c r="CF42" s="31">
        <f t="shared" ca="1" si="15"/>
        <v>803313500000</v>
      </c>
      <c r="CG42" s="32" cm="1">
        <f t="array" aca="1" ref="CG42" ca="1">INDEX([1]Sheet1!$C$6:$CY$72,MATCH($A42,[1]Sheet1!$A$6:$A$72,0),MATCH(MID(CELL("filename",N41),FIND("]",CELL("filename",N41))+1,255) &amp; CG$1,[1]Sheet1!$C$1:$CY$1 &amp; [1]Sheet1!$C$3:$CY$3,0))</f>
        <v>361855000000</v>
      </c>
      <c r="CH42" s="32" cm="1">
        <f t="array" aca="1" ref="CH42" ca="1">INDEX([1]Sheet1!$C$6:$CY$72,MATCH($A42,[1]Sheet1!$A$6:$A$72,0),MATCH(MID(CELL("filename",O41),FIND("]",CELL("filename",O41))+1,255) &amp; CH$1,[1]Sheet1!$C$1:$CY$1 &amp; [1]Sheet1!$C$3:$CY$3,0))</f>
        <v>64688000000</v>
      </c>
      <c r="CI42" s="32" cm="1">
        <f t="array" aca="1" ref="CI42" ca="1">INDEX([1]Sheet1!$C$6:$CY$72,MATCH($A42,[1]Sheet1!$A$6:$A$72,0),MATCH(MID(CELL("filename",CI26),FIND("]",CELL("filename",CI26))+1,255) &amp; CI$1,[1]Sheet1!$C$1:$CY$1 &amp; [1]Sheet1!$C$3:$CY$3,0))</f>
        <v>25182300000</v>
      </c>
      <c r="CJ42" s="32" cm="1">
        <f t="array" aca="1" ref="CJ42" ca="1">INDEX([1]Sheet1!$C$6:$CY$72,MATCH($A42,[1]Sheet1!$A$6:$A$72,0),MATCH(MID(CELL("filename",R41),FIND("]",CELL("filename",R41))+1,255) &amp; CJ$1,[1]Sheet1!$C$1:$CY$1 &amp; [1]Sheet1!$C$3:$CY$3,0))</f>
        <v>271758100000</v>
      </c>
      <c r="CK42" s="32" cm="1">
        <f t="array" aca="1" ref="CK42" ca="1">INDEX([1]Sheet1!$C$6:$CY$72,MATCH($A42,[1]Sheet1!$A$6:$A$72,0),MATCH(MID(CELL("filename",S41),FIND("]",CELL("filename",S41))+1,255) &amp; CK$1,[1]Sheet1!$C$1:$CY$1 &amp; [1]Sheet1!$C$3:$CY$3,0))</f>
        <v>47793500000</v>
      </c>
      <c r="CL42" s="31">
        <f t="shared" ca="1" si="12"/>
        <v>79830100000</v>
      </c>
      <c r="DK42" s="31">
        <f t="shared" ca="1" si="25"/>
        <v>966822069824</v>
      </c>
      <c r="DL42" s="48" cm="1">
        <f t="array" aca="1" ref="DL42" ca="1">INDEX([1]Sheet1!$C$6:$CY$72,MATCH($A42,[1]Sheet1!$A$6:$A$72,0),MATCH(MID(CELL("filename",AT41),FIND("]",CELL("filename",AT41))+1,255) &amp; DL$1,[1]Sheet1!$C$1:$CY$1 &amp; [1]Sheet1!$C$3:$CY$3,0))</f>
        <v>61.256</v>
      </c>
      <c r="DM42" s="39" cm="1">
        <f t="array" aca="1" ref="DM42" ca="1">INDEX([5]DATA!$C$18:$T$51,MATCH($A42,[5]DATA!$B$18:$B$51,0),MATCH(MID(CELL("filename",AU9),FIND("]",CELL("filename",AU9))+1,255) &amp; DM$1,[5]DATA!$C$15:$T$15&amp;[5]DATA!$C$16:$T$16,0)) * 10^6</f>
        <v>115917000000</v>
      </c>
      <c r="DN42" s="39" cm="1">
        <f t="array" aca="1" ref="DN42" ca="1">INDEX([5]DATA!$C$18:$T$51,MATCH($A42,[5]DATA!$B$18:$B$51,0),MATCH(MID(CELL("filename",AV9),FIND("]",CELL("filename",AV9))+1,255) &amp; DN$1,[5]DATA!$C$15:$T$15&amp;[5]DATA!$C$16:$T$16,0)) * 10^6</f>
        <v>850906000000</v>
      </c>
      <c r="DQ42" s="48">
        <v>0.94557400000000003</v>
      </c>
      <c r="DR42" s="48" cm="1">
        <f t="array" aca="1" ref="DR42" ca="1">INDEX([1]Sheet1!$C$6:$CY$72,MATCH($A42,[1]Sheet1!$A$6:$A$72,0),MATCH(MID(CELL("filename",AZ41),FIND("]",CELL("filename",AZ41))+1,255) &amp; DR$1,[1]Sheet1!$C$1:$CY$1 &amp; [1]Sheet1!$C$3:$CY$3,0))</f>
        <v>9030000000</v>
      </c>
      <c r="DS42" s="48" cm="1">
        <f t="array" aca="1" ref="DS42" ca="1">INDEX([1]Sheet1!$C$6:$CY$72,MATCH($A42,[1]Sheet1!$A$6:$A$72,0),MATCH(MID(CELL("filename",BA41),FIND("]",CELL("filename",BA41))+1,255) &amp; DS$1,[1]Sheet1!$C$1:$CY$1 &amp; [1]Sheet1!$C$3:$CY$3,0))</f>
        <v>5.2655000000000003</v>
      </c>
      <c r="DT42" s="39" cm="1">
        <f t="array" aca="1" ref="DT42" ca="1">INDEX([5]DATA!$C$18:$T$51,MATCH($A42,[5]DATA!$B$18:$B$51,0),MATCH(MID(CELL("filename",BB9),FIND("]",CELL("filename",BB9))+1,255) &amp; DT$1,[5]DATA!$C$15:$T$15&amp;[5]DATA!$C$16:$T$16,0)) * 10^6</f>
        <v>222372000000</v>
      </c>
      <c r="DU42" s="48">
        <f ca="1">Austria!DU42</f>
        <v>3.32</v>
      </c>
      <c r="DV42" s="17">
        <v>0.5</v>
      </c>
      <c r="DW42" s="14">
        <f>Euro_Area_Data!V39*10^9</f>
        <v>10019063031362.396</v>
      </c>
      <c r="DX42" s="17">
        <v>1</v>
      </c>
      <c r="DY42" s="17">
        <v>0.5</v>
      </c>
      <c r="DZ42" s="48" cm="1">
        <f t="array" aca="1" ref="DZ42" ca="1">INDEX([1]Sheet1!$C$6:$CY$72,MATCH($A42,[1]Sheet1!$A$6:$A$72,0),MATCH(MID(CELL("filename",BH41),FIND("]",CELL("filename",BH41))+1,255) &amp; DZ$1,[1]Sheet1!$C$1:$CY$1 &amp; [1]Sheet1!$C$3:$CY$3,0))</f>
        <v>4.8600000000000003</v>
      </c>
      <c r="EA42" s="17">
        <v>2</v>
      </c>
      <c r="EB42" s="14">
        <f>(SUMPRODUCT(Euro_Area_Data!B39:U39,Euro_Area_Data!Y39:AR39)-Euro_Area_Data!J39*Euro_Area_Data!AG39)/(SUM(Euro_Area_Data!B39:U39)-Euro_Area_Data!J39)</f>
        <v>0.75731311527417067</v>
      </c>
      <c r="EC42" s="14">
        <f t="shared" si="26"/>
        <v>2.5842100007665731</v>
      </c>
      <c r="ED42" s="14">
        <f>(SUMPRODUCT(Euro_Area_Data!B39:U39,Euro_Area_Data!AV39:BO39)-Euro_Area_Data!J39*Euro_Area_Data!BD39)/(SUM(Euro_Area_Data!B39:U39)-Euro_Area_Data!J39)</f>
        <v>0.91856534775381926</v>
      </c>
      <c r="EE42" s="17">
        <v>-5</v>
      </c>
      <c r="EH42" s="43">
        <v>0.75</v>
      </c>
      <c r="EI42" s="43">
        <v>0.05</v>
      </c>
      <c r="EJ42" s="43">
        <v>60</v>
      </c>
      <c r="EK42" s="14">
        <f t="shared" si="8"/>
        <v>2.0642780536209342</v>
      </c>
      <c r="EN42" s="14">
        <f>[2]EUCAM_output!$QG39</f>
        <v>0.78772228860155291</v>
      </c>
    </row>
    <row r="43" spans="1:144" x14ac:dyDescent="0.3">
      <c r="A43" s="10">
        <v>2003</v>
      </c>
      <c r="B43" s="13">
        <f>[2]EUCAM_output!$PG40*10^9</f>
        <v>2018737097237.2671</v>
      </c>
      <c r="H43" s="14">
        <f>[2]EUCAM_output!$QM40</f>
        <v>-1.371238480616919E-2</v>
      </c>
      <c r="I43" s="13">
        <f>[2]EUCAM_output!$PY40*10^3</f>
        <v>45614572</v>
      </c>
      <c r="K43" s="31">
        <f t="shared" si="4"/>
        <v>45614572</v>
      </c>
      <c r="L43" s="14">
        <f>[2]EUCAM_output!$PI40</f>
        <v>62.766348203149143</v>
      </c>
      <c r="O43" s="14">
        <f>[2]EUCAM_output!$PJ40</f>
        <v>62.816232506099901</v>
      </c>
      <c r="P43" s="28"/>
      <c r="Q43" s="19"/>
      <c r="R43" s="14">
        <f>[2]EUCAM_output!$PN40</f>
        <v>8.5</v>
      </c>
      <c r="U43" s="14">
        <f>[2]EUCAM_output!$PM40</f>
        <v>8.9257290000000005</v>
      </c>
      <c r="V43" s="14">
        <v>8.9257290000000005</v>
      </c>
      <c r="W43" s="14">
        <v>9.3313938845192013E-3</v>
      </c>
      <c r="X43" s="14">
        <v>3.1779240723079027E-2</v>
      </c>
      <c r="Y43" s="14">
        <f>[2]EUCAM_output!$HQ40</f>
        <v>5.9504697648150012E-3</v>
      </c>
      <c r="Z43" s="14">
        <f>[2]EUCAM_output!$PO40</f>
        <v>1493.3596595029901</v>
      </c>
      <c r="AC43" s="14">
        <f>[2]EUCAM_output!$QN40</f>
        <v>1509.4548224834721</v>
      </c>
      <c r="AD43" s="13">
        <f>[2]EUCAM_output!$PV40*10^9</f>
        <v>5822989652707.1211</v>
      </c>
      <c r="AE43" s="30" cm="1">
        <f t="array" aca="1" ref="AE43" ca="1">INDEX('[3]Sheet 1'!$B$12:$M$61,MATCH($A43,'[3]Sheet 1'!$A$12:$A$61,0),MATCH(MID(CELL("filename",A42),FIND("]",CELL("filename",A42))+1,255)&amp;AE$1,'[3]Sheet 1'!$B$9:$M$9&amp;'[3]Sheet 1'!$B$8:$M$8,0))*10^6</f>
        <v>4594921800000</v>
      </c>
      <c r="AF43" s="30" cm="1">
        <f t="array" aca="1" ref="AF43" ca="1">INDEX('[3]Sheet 1'!$B$12:$M$61,MATCH($A43,'[3]Sheet 1'!$A$12:$A$61,0),MATCH(MID(CELL("filename",B42),FIND("]",CELL("filename",B42))+1,255)&amp;AF$1,'[3]Sheet 1'!$B$9:$M$9&amp;'[3]Sheet 1'!$B$8:$M$8,0))*10^6</f>
        <v>857777700000</v>
      </c>
      <c r="AG43" s="19">
        <f t="shared" ca="1" si="19"/>
        <v>0.18667949909397805</v>
      </c>
      <c r="AH43" s="31">
        <f t="shared" ca="1" si="20"/>
        <v>1087032791596.7826</v>
      </c>
      <c r="AI43" s="31">
        <f t="shared" ca="1" si="6"/>
        <v>86246728313.139603</v>
      </c>
      <c r="AJ43" s="32">
        <v>55543400000</v>
      </c>
      <c r="AK43" s="31">
        <f t="shared" si="7"/>
        <v>69263696108.834412</v>
      </c>
      <c r="AL43" s="19">
        <f t="shared" ca="1" si="16"/>
        <v>6.3718129429279138E-2</v>
      </c>
      <c r="AM43" s="19">
        <f t="shared" ca="1" si="0"/>
        <v>6.6411901462197248E-2</v>
      </c>
      <c r="AN43" s="31">
        <f t="shared" ca="1" si="17"/>
        <v>4735956861110.3389</v>
      </c>
      <c r="AO43" s="32">
        <v>263394799999.99997</v>
      </c>
      <c r="AP43" s="31">
        <f t="shared" si="1"/>
        <v>328458419611.46088</v>
      </c>
      <c r="AQ43" s="32">
        <v>248090500000</v>
      </c>
      <c r="AR43" s="31">
        <f t="shared" si="2"/>
        <v>240109964838.9791</v>
      </c>
      <c r="AS43" s="19">
        <f t="shared" ca="1" si="18"/>
        <v>5.0699356408978276E-2</v>
      </c>
      <c r="AT43" s="19">
        <f t="shared" si="13"/>
        <v>16.270490102994149</v>
      </c>
      <c r="BB43" s="13">
        <f>[2]EUCAM_output!$PD40*10^9</f>
        <v>2023055498451.1599</v>
      </c>
      <c r="BC43" s="13">
        <f>[2]EUCAM_output!$QI40*10^9</f>
        <v>1622312800000</v>
      </c>
      <c r="BD43" s="19">
        <f t="shared" si="5"/>
        <v>0.21391597845022758</v>
      </c>
      <c r="BN43" s="31">
        <f t="shared" ca="1" si="21"/>
        <v>-19658900000</v>
      </c>
      <c r="BO43" s="48" cm="1">
        <f t="array" aca="1" ref="BO43" ca="1">INDEX([1]Sheet1!$C$6:$CY$72,MATCH($A43,[1]Sheet1!$A$6:$A$72,0),MATCH(MID(CELL("filename",A42),FIND("]",CELL("filename",A42))+1,255) &amp; BO$1,[1]Sheet1!$C$1:$CY$1 &amp; [1]Sheet1!$C$3:$CY$3,0))</f>
        <v>-1.2117819999999999</v>
      </c>
      <c r="BP43" s="32" cm="1">
        <f t="array" aca="1" ref="BP43" ca="1">INDEX([1]Sheet1!$C$6:$CY$72,MATCH($A43,[1]Sheet1!$A$6:$A$72,0),MATCH(MID(CELL("filename",B42),FIND("]",CELL("filename",B42))+1,255) &amp; BP$1,[1]Sheet1!$C$1:$CY$1 &amp; [1]Sheet1!$C$3:$CY$3,0))</f>
        <v>815469000000</v>
      </c>
      <c r="BQ43" s="32" cm="1">
        <f t="array" aca="1" ref="BQ43" ca="1">INDEX([1]Sheet1!$C$6:$CY$72,MATCH($A43,[1]Sheet1!$A$6:$A$72,0),MATCH(MID(CELL("filename",C42),FIND("]",CELL("filename",C42))+1,255) &amp; BQ$1,[1]Sheet1!$C$1:$CY$1 &amp; [1]Sheet1!$C$3:$CY$3,0))</f>
        <v>177645500000</v>
      </c>
      <c r="BR43" s="39" cm="1">
        <f t="array" aca="1" ref="BR43" ca="1">INDEX([6]Annual!$C$5:$T$30,MATCH($A43,[6]Annual!$B$5:$B$30,0),MATCH(MID(CELL("filename",$F$2),FIND("]",CELL("filename",$F$2))+1,255) &amp; BR$1,[6]Annual!$C$3:$T$3 &amp; [6]Annual!$C$4:$T$4,0))</f>
        <v>143405400000</v>
      </c>
      <c r="BS43" s="39" cm="1">
        <f t="array" aca="1" ref="BS43" ca="1">INDEX([6]Annual!$C$5:$T$30,MATCH($A43,[6]Annual!$B$5:$B$30,0),MATCH(MID(CELL("filename",$F$2),FIND("]",CELL("filename",$F$2))+1,255) &amp; BS$1,[6]Annual!$C$3:$T$3 &amp; [6]Annual!$C$4:$T$4,0))</f>
        <v>26680800000.000004</v>
      </c>
      <c r="BT43" s="39" cm="1">
        <f t="array" aca="1" ref="BT43" ca="1">INDEX([6]Annual!$C$5:$T$30,MATCH($A43,[6]Annual!$B$5:$B$30,0),MATCH(MID(CELL("filename",$F$2),FIND("]",CELL("filename",$F$2))+1,255) &amp; BT$1,[6]Annual!$C$3:$T$3 &amp; [6]Annual!$C$4:$T$4,0))</f>
        <v>6270700000.000001</v>
      </c>
      <c r="BU43" s="31">
        <f t="shared" ca="1" si="27"/>
        <v>144453230838.71399</v>
      </c>
      <c r="BV43" s="31">
        <f t="shared" ca="1" si="28"/>
        <v>33192269161.286011</v>
      </c>
      <c r="BW43" s="32" cm="1">
        <f t="array" aca="1" ref="BW43" ca="1">INDEX([1]Sheet1!$C$6:$CY$72,MATCH($A43,[1]Sheet1!$A$6:$A$72,0),MATCH(MID(CELL("filename",F42),FIND("]",CELL("filename",F42))+1,255) &amp; BW$1,[1]Sheet1!$C$1:$CY$1 &amp; [1]Sheet1!$C$3:$CY$3,0))</f>
        <v>244883100000</v>
      </c>
      <c r="BX43" s="32" cm="1">
        <f t="array" aca="1" ref="BX43" ca="1">INDEX([1]Sheet1!$C$6:$CY$72,MATCH($A43,[1]Sheet1!$A$6:$A$72,0),MATCH(MID(CELL("filename",G42),FIND("]",CELL("filename",G42))+1,255) &amp; BX$1,[1]Sheet1!$C$1:$CY$1 &amp; [1]Sheet1!$C$3:$CY$3,0))</f>
        <v>260805200000</v>
      </c>
      <c r="BY43" s="39" cm="1">
        <f t="array" aca="1" ref="BY43" ca="1">INDEX([4]DATA!$C$18:$N$51,MATCH($A43,[4]DATA!$B$18:$B$51,0),MATCH(MID(CELL("filename",F10),FIND("]",CELL("filename",F10))+1,255) &amp; BY$1,[4]DATA!$C$15:$N$15&amp;[4]DATA!$C$16:$N$16,0)) * 10^6</f>
        <v>83104000000</v>
      </c>
      <c r="BZ43" s="39" cm="1">
        <f t="array" aca="1" ref="BZ43" ca="1">INDEX([4]DATA!$C$18:$N$51,MATCH($A43,[4]DATA!$B$18:$B$51,0),MATCH(MID(CELL("filename",G10),FIND("]",CELL("filename",G10))+1,255) &amp; BZ$1,[4]DATA!$C$15:$N$15&amp;[4]DATA!$C$16:$N$16,0)) * 10^6</f>
        <v>177701000000</v>
      </c>
      <c r="CA43" s="31">
        <f t="shared" ca="1" si="22"/>
        <v>83104063728.839554</v>
      </c>
      <c r="CB43" s="31">
        <f t="shared" ca="1" si="23"/>
        <v>177701136271.16046</v>
      </c>
      <c r="CC43" s="32" cm="1">
        <f t="array" aca="1" ref="CC43" ca="1">INDEX([1]Sheet1!$C$6:$CY$72,MATCH($A43,[1]Sheet1!$A$6:$A$72,0),MATCH(MID(CELL("filename",J42),FIND("]",CELL("filename",J42))+1,255) &amp; CC$1,[1]Sheet1!$C$1:$CY$1 &amp; [1]Sheet1!$C$3:$CY$3,0))</f>
        <v>29380300000</v>
      </c>
      <c r="CD43" s="31">
        <f t="shared" ca="1" si="24"/>
        <v>102754900000</v>
      </c>
      <c r="CE43" s="32" cm="1">
        <f t="array" aca="1" ref="CE43" ca="1">INDEX([1]Sheet1!$C$6:$CY$72,MATCH($A43,[1]Sheet1!$A$6:$A$72,0),MATCH(MID(CELL("filename",L42),FIND("]",CELL("filename",L42))+1,255) &amp; CE$1,[1]Sheet1!$C$1:$CY$1 &amp; [1]Sheet1!$C$3:$CY$3,0))</f>
        <v>881786000000</v>
      </c>
      <c r="CF43" s="31">
        <f t="shared" ca="1" si="15"/>
        <v>835127900000</v>
      </c>
      <c r="CG43" s="32" cm="1">
        <f t="array" aca="1" ref="CG43" ca="1">INDEX([1]Sheet1!$C$6:$CY$72,MATCH($A43,[1]Sheet1!$A$6:$A$72,0),MATCH(MID(CELL("filename",N42),FIND("]",CELL("filename",N42))+1,255) &amp; CG$1,[1]Sheet1!$C$1:$CY$1 &amp; [1]Sheet1!$C$3:$CY$3,0))</f>
        <v>379531000000</v>
      </c>
      <c r="CH43" s="32" cm="1">
        <f t="array" aca="1" ref="CH43" ca="1">INDEX([1]Sheet1!$C$6:$CY$72,MATCH($A43,[1]Sheet1!$A$6:$A$72,0),MATCH(MID(CELL("filename",O42),FIND("]",CELL("filename",O42))+1,255) &amp; CH$1,[1]Sheet1!$C$1:$CY$1 &amp; [1]Sheet1!$C$3:$CY$3,0))</f>
        <v>69162300000</v>
      </c>
      <c r="CI43" s="32" cm="1">
        <f t="array" aca="1" ref="CI43" ca="1">INDEX([1]Sheet1!$C$6:$CY$72,MATCH($A43,[1]Sheet1!$A$6:$A$72,0),MATCH(MID(CELL("filename",CI27),FIND("]",CELL("filename",CI27))+1,255) &amp; CI$1,[1]Sheet1!$C$1:$CY$1 &amp; [1]Sheet1!$C$3:$CY$3,0))</f>
        <v>25000500000</v>
      </c>
      <c r="CJ43" s="32" cm="1">
        <f t="array" aca="1" ref="CJ43" ca="1">INDEX([1]Sheet1!$C$6:$CY$72,MATCH($A43,[1]Sheet1!$A$6:$A$72,0),MATCH(MID(CELL("filename",R42),FIND("]",CELL("filename",R42))+1,255) &amp; CJ$1,[1]Sheet1!$C$1:$CY$1 &amp; [1]Sheet1!$C$3:$CY$3,0))</f>
        <v>282799800000</v>
      </c>
      <c r="CK43" s="32" cm="1">
        <f t="array" aca="1" ref="CK43" ca="1">INDEX([1]Sheet1!$C$6:$CY$72,MATCH($A43,[1]Sheet1!$A$6:$A$72,0),MATCH(MID(CELL("filename",S42),FIND("]",CELL("filename",S42))+1,255) &amp; CK$1,[1]Sheet1!$C$1:$CY$1 &amp; [1]Sheet1!$C$3:$CY$3,0))</f>
        <v>46658100000</v>
      </c>
      <c r="CL43" s="31">
        <f t="shared" ca="1" si="12"/>
        <v>78634300000</v>
      </c>
      <c r="DK43" s="31">
        <f t="shared" ca="1" si="25"/>
        <v>1060406916279.2</v>
      </c>
      <c r="DL43" s="48" cm="1">
        <f t="array" aca="1" ref="DL43" ca="1">INDEX([1]Sheet1!$C$6:$CY$72,MATCH($A43,[1]Sheet1!$A$6:$A$72,0),MATCH(MID(CELL("filename",AT42),FIND("]",CELL("filename",AT42))+1,255) &amp; DL$1,[1]Sheet1!$C$1:$CY$1 &amp; [1]Sheet1!$C$3:$CY$3,0))</f>
        <v>65.363900000000001</v>
      </c>
      <c r="DM43" s="39" cm="1">
        <f t="array" aca="1" ref="DM43" ca="1">INDEX([5]DATA!$C$18:$T$51,MATCH($A43,[5]DATA!$B$18:$B$51,0),MATCH(MID(CELL("filename",AU10),FIND("]",CELL("filename",AU10))+1,255) &amp; DM$1,[5]DATA!$C$15:$T$15&amp;[5]DATA!$C$16:$T$16,0)) * 10^6</f>
        <v>143548000000</v>
      </c>
      <c r="DN43" s="39" cm="1">
        <f t="array" aca="1" ref="DN43" ca="1">INDEX([5]DATA!$C$18:$T$51,MATCH($A43,[5]DATA!$B$18:$B$51,0),MATCH(MID(CELL("filename",AV10),FIND("]",CELL("filename",AV10))+1,255) &amp; DN$1,[5]DATA!$C$15:$T$15&amp;[5]DATA!$C$16:$T$16,0)) * 10^6</f>
        <v>916858000000</v>
      </c>
      <c r="DQ43" s="48">
        <v>1.1311599999999999</v>
      </c>
      <c r="DR43" s="48" cm="1">
        <f t="array" aca="1" ref="DR43" ca="1">INDEX([1]Sheet1!$C$6:$CY$72,MATCH($A43,[1]Sheet1!$A$6:$A$72,0),MATCH(MID(CELL("filename",AZ42),FIND("]",CELL("filename",AZ42))+1,255) &amp; DR$1,[1]Sheet1!$C$1:$CY$1 &amp; [1]Sheet1!$C$3:$CY$3,0))</f>
        <v>27270000000</v>
      </c>
      <c r="DS43" s="48" cm="1">
        <f t="array" aca="1" ref="DS43" ca="1">INDEX([1]Sheet1!$C$6:$CY$72,MATCH($A43,[1]Sheet1!$A$6:$A$72,0),MATCH(MID(CELL("filename",BA42),FIND("]",CELL("filename",BA42))+1,255) &amp; DS$1,[1]Sheet1!$C$1:$CY$1 &amp; [1]Sheet1!$C$3:$CY$3,0))</f>
        <v>4.8259220000000003</v>
      </c>
      <c r="DT43" s="39" cm="1">
        <f t="array" aca="1" ref="DT43" ca="1">INDEX([5]DATA!$C$18:$T$51,MATCH($A43,[5]DATA!$B$18:$B$51,0),MATCH(MID(CELL("filename",BB10),FIND("]",CELL("filename",BB10))+1,255) &amp; DT$1,[5]DATA!$C$15:$T$15&amp;[5]DATA!$C$16:$T$16,0)) * 10^6</f>
        <v>258076000000</v>
      </c>
      <c r="DU43" s="48">
        <f ca="1">Austria!DU43</f>
        <v>2.33</v>
      </c>
      <c r="DV43" s="17">
        <v>0.5</v>
      </c>
      <c r="DW43" s="14">
        <f>Euro_Area_Data!V40*10^9</f>
        <v>10093114471526.234</v>
      </c>
      <c r="DX43" s="17">
        <v>1</v>
      </c>
      <c r="DY43" s="17">
        <v>0.5</v>
      </c>
      <c r="DZ43" s="48" cm="1">
        <f t="array" aca="1" ref="DZ43" ca="1">INDEX([1]Sheet1!$C$6:$CY$72,MATCH($A43,[1]Sheet1!$A$6:$A$72,0),MATCH(MID(CELL("filename",BH42),FIND("]",CELL("filename",BH42))+1,255) &amp; DZ$1,[1]Sheet1!$C$1:$CY$1 &amp; [1]Sheet1!$C$3:$CY$3,0))</f>
        <v>4.13</v>
      </c>
      <c r="EA43" s="17">
        <v>2</v>
      </c>
      <c r="EB43" s="14">
        <f>(SUMPRODUCT(Euro_Area_Data!B40:U40,Euro_Area_Data!Y40:AR40)-Euro_Area_Data!J40*Euro_Area_Data!AG40)/(SUM(Euro_Area_Data!B40:U40)-Euro_Area_Data!J40)</f>
        <v>0.774872714065166</v>
      </c>
      <c r="EC43" s="14">
        <f t="shared" si="26"/>
        <v>2.3186708954113673</v>
      </c>
      <c r="ED43" s="14">
        <f>(SUMPRODUCT(Euro_Area_Data!B40:U40,Euro_Area_Data!AV40:BO40)-Euro_Area_Data!J40*Euro_Area_Data!BD40)/(SUM(Euro_Area_Data!B40:U40)-Euro_Area_Data!J40)</f>
        <v>-0.31560706401084704</v>
      </c>
      <c r="EE43" s="17">
        <v>-5</v>
      </c>
      <c r="EH43" s="43">
        <v>0.75</v>
      </c>
      <c r="EI43" s="43">
        <v>0.05</v>
      </c>
      <c r="EJ43" s="43">
        <v>60</v>
      </c>
      <c r="EK43" s="14">
        <f t="shared" si="8"/>
        <v>1.801379667473223</v>
      </c>
      <c r="EN43" s="14">
        <f>[2]EUCAM_output!$QG40</f>
        <v>0.80191215774457603</v>
      </c>
    </row>
    <row r="44" spans="1:144" x14ac:dyDescent="0.3">
      <c r="A44" s="10">
        <v>2004</v>
      </c>
      <c r="B44" s="13">
        <f>[2]EUCAM_output!$PG41*10^9</f>
        <v>2058054190508.7698</v>
      </c>
      <c r="H44" s="14">
        <f>[2]EUCAM_output!$QM41</f>
        <v>2.6970344293474509E-2</v>
      </c>
      <c r="I44" s="13">
        <f>[2]EUCAM_output!$PY41*10^3</f>
        <v>45914345</v>
      </c>
      <c r="K44" s="31">
        <f t="shared" si="4"/>
        <v>45914345</v>
      </c>
      <c r="L44" s="14">
        <f>[2]EUCAM_output!$PI41</f>
        <v>62.714019038633772</v>
      </c>
      <c r="O44" s="14">
        <f>[2]EUCAM_output!$PJ41</f>
        <v>62.862690924775613</v>
      </c>
      <c r="P44" s="28"/>
      <c r="Q44" s="19"/>
      <c r="R44" s="14">
        <f>[2]EUCAM_output!$PN41</f>
        <v>8.9</v>
      </c>
      <c r="U44" s="14">
        <f>[2]EUCAM_output!$PM41</f>
        <v>8.943950000000001</v>
      </c>
      <c r="V44" s="14">
        <v>8.943950000000001</v>
      </c>
      <c r="W44" s="14">
        <v>2.7309988475819003E-2</v>
      </c>
      <c r="X44" s="14">
        <v>3.6896821940850977E-2</v>
      </c>
      <c r="Y44" s="14">
        <f>[2]EUCAM_output!$HQ41</f>
        <v>-1.491783269750809E-2</v>
      </c>
      <c r="Z44" s="14">
        <f>[2]EUCAM_output!$PO41</f>
        <v>1517.26094083562</v>
      </c>
      <c r="AC44" s="14">
        <f>[2]EUCAM_output!$QN41</f>
        <v>1509.107126021052</v>
      </c>
      <c r="AD44" s="13">
        <f>[2]EUCAM_output!$PV41*10^9</f>
        <v>5940769041906.75</v>
      </c>
      <c r="AE44" s="30" cm="1">
        <f t="array" aca="1" ref="AE44" ca="1">INDEX('[3]Sheet 1'!$B$12:$M$61,MATCH($A44,'[3]Sheet 1'!$A$12:$A$61,0),MATCH(MID(CELL("filename",A43),FIND("]",CELL("filename",A43))+1,255)&amp;AE$1,'[3]Sheet 1'!$B$9:$M$9&amp;'[3]Sheet 1'!$B$8:$M$8,0))*10^6</f>
        <v>4856021900000</v>
      </c>
      <c r="AF44" s="30" cm="1">
        <f t="array" aca="1" ref="AF44" ca="1">INDEX('[3]Sheet 1'!$B$12:$M$61,MATCH($A44,'[3]Sheet 1'!$A$12:$A$61,0),MATCH(MID(CELL("filename",B43),FIND("]",CELL("filename",B43))+1,255)&amp;AF$1,'[3]Sheet 1'!$B$9:$M$9&amp;'[3]Sheet 1'!$B$8:$M$8,0))*10^6</f>
        <v>902105000000</v>
      </c>
      <c r="AG44" s="19">
        <f t="shared" ca="1" si="19"/>
        <v>0.18577037307018734</v>
      </c>
      <c r="AH44" s="31">
        <f t="shared" ca="1" si="20"/>
        <v>1103618881238.8364</v>
      </c>
      <c r="AI44" s="31">
        <f t="shared" ca="1" si="6"/>
        <v>90325116699.217163</v>
      </c>
      <c r="AJ44" s="32">
        <v>57887500000</v>
      </c>
      <c r="AK44" s="31">
        <f t="shared" si="7"/>
        <v>71026517201.073318</v>
      </c>
      <c r="AL44" s="19">
        <f t="shared" ca="1" si="16"/>
        <v>6.4357830777002009E-2</v>
      </c>
      <c r="AM44" s="19">
        <f t="shared" ca="1" si="0"/>
        <v>6.6411901462197248E-2</v>
      </c>
      <c r="AN44" s="31">
        <f t="shared" ca="1" si="17"/>
        <v>4837150160667.9141</v>
      </c>
      <c r="AO44" s="32">
        <v>279806600000</v>
      </c>
      <c r="AP44" s="31">
        <f t="shared" si="1"/>
        <v>343315712163.65955</v>
      </c>
      <c r="AQ44" s="32">
        <v>260346999999.99997</v>
      </c>
      <c r="AR44" s="31">
        <f t="shared" si="2"/>
        <v>248412751617.71887</v>
      </c>
      <c r="AS44" s="19">
        <f t="shared" ca="1" si="18"/>
        <v>5.1355187117742486E-2</v>
      </c>
      <c r="AT44" s="19">
        <f t="shared" si="13"/>
        <v>16.681568140768384</v>
      </c>
      <c r="BB44" s="13">
        <f>[2]EUCAM_output!$PD41*10^9</f>
        <v>2081081800542.8201</v>
      </c>
      <c r="BC44" s="13">
        <f>[2]EUCAM_output!$QI41*10^9</f>
        <v>1696107700000</v>
      </c>
      <c r="BD44" s="19">
        <f t="shared" si="5"/>
        <v>1.118902026013108</v>
      </c>
      <c r="BN44" s="31">
        <f t="shared" ca="1" si="21"/>
        <v>-12788400000</v>
      </c>
      <c r="BO44" s="48" cm="1">
        <f t="array" aca="1" ref="BO44" ca="1">INDEX([1]Sheet1!$C$6:$CY$72,MATCH($A44,[1]Sheet1!$A$6:$A$72,0),MATCH(MID(CELL("filename",A43),FIND("]",CELL("filename",A43))+1,255) &amp; BO$1,[1]Sheet1!$C$1:$CY$1 &amp; [1]Sheet1!$C$3:$CY$3,0))</f>
        <v>-0.75403200000000004</v>
      </c>
      <c r="BP44" s="32" cm="1">
        <f t="array" aca="1" ref="BP44" ca="1">INDEX([1]Sheet1!$C$6:$CY$72,MATCH($A44,[1]Sheet1!$A$6:$A$72,0),MATCH(MID(CELL("filename",B43),FIND("]",CELL("filename",B43))+1,255) &amp; BP$1,[1]Sheet1!$C$1:$CY$1 &amp; [1]Sheet1!$C$3:$CY$3,0))</f>
        <v>855607000000</v>
      </c>
      <c r="BQ44" s="32" cm="1">
        <f t="array" aca="1" ref="BQ44" ca="1">INDEX([1]Sheet1!$C$6:$CY$72,MATCH($A44,[1]Sheet1!$A$6:$A$72,0),MATCH(MID(CELL("filename",C43),FIND("]",CELL("filename",C43))+1,255) &amp; BQ$1,[1]Sheet1!$C$1:$CY$1 &amp; [1]Sheet1!$C$3:$CY$3,0))</f>
        <v>187956700000</v>
      </c>
      <c r="BR44" s="39" cm="1">
        <f t="array" aca="1" ref="BR44" ca="1">INDEX([6]Annual!$C$5:$T$30,MATCH($A44,[6]Annual!$B$5:$B$30,0),MATCH(MID(CELL("filename",$F$2),FIND("]",CELL("filename",$F$2))+1,255) &amp; BR$1,[6]Annual!$C$3:$T$3 &amp; [6]Annual!$C$4:$T$4,0))</f>
        <v>147847100000</v>
      </c>
      <c r="BS44" s="39" cm="1">
        <f t="array" aca="1" ref="BS44" ca="1">INDEX([6]Annual!$C$5:$T$30,MATCH($A44,[6]Annual!$B$5:$B$30,0),MATCH(MID(CELL("filename",$F$2),FIND("]",CELL("filename",$F$2))+1,255) &amp; BS$1,[6]Annual!$C$3:$T$3 &amp; [6]Annual!$C$4:$T$4,0))</f>
        <v>29276500000</v>
      </c>
      <c r="BT44" s="39" cm="1">
        <f t="array" aca="1" ref="BT44" ca="1">INDEX([6]Annual!$C$5:$T$30,MATCH($A44,[6]Annual!$B$5:$B$30,0),MATCH(MID(CELL("filename",$F$2),FIND("]",CELL("filename",$F$2))+1,255) &amp; BT$1,[6]Annual!$C$3:$T$3 &amp; [6]Annual!$C$4:$T$4,0))</f>
        <v>9501900000</v>
      </c>
      <c r="BU44" s="31">
        <f t="shared" ca="1" si="27"/>
        <v>148901693608.69763</v>
      </c>
      <c r="BV44" s="31">
        <f t="shared" ca="1" si="28"/>
        <v>39055006391.302368</v>
      </c>
      <c r="BW44" s="32" cm="1">
        <f t="array" aca="1" ref="BW44" ca="1">INDEX([1]Sheet1!$C$6:$CY$72,MATCH($A44,[1]Sheet1!$A$6:$A$72,0),MATCH(MID(CELL("filename",F43),FIND("]",CELL("filename",F43))+1,255) &amp; BW$1,[1]Sheet1!$C$1:$CY$1 &amp; [1]Sheet1!$C$3:$CY$3,0))</f>
        <v>258891900000.00003</v>
      </c>
      <c r="BX44" s="32" cm="1">
        <f t="array" aca="1" ref="BX44" ca="1">INDEX([1]Sheet1!$C$6:$CY$72,MATCH($A44,[1]Sheet1!$A$6:$A$72,0),MATCH(MID(CELL("filename",G43),FIND("]",CELL("filename",G43))+1,255) &amp; BX$1,[1]Sheet1!$C$1:$CY$1 &amp; [1]Sheet1!$C$3:$CY$3,0))</f>
        <v>268979400000</v>
      </c>
      <c r="BY44" s="39" cm="1">
        <f t="array" aca="1" ref="BY44" ca="1">INDEX([4]DATA!$C$18:$N$51,MATCH($A44,[4]DATA!$B$18:$B$51,0),MATCH(MID(CELL("filename",F11),FIND("]",CELL("filename",F11))+1,255) &amp; BY$1,[4]DATA!$C$15:$N$15&amp;[4]DATA!$C$16:$N$16,0)) * 10^6</f>
        <v>86067000000</v>
      </c>
      <c r="BZ44" s="39" cm="1">
        <f t="array" aca="1" ref="BZ44" ca="1">INDEX([4]DATA!$C$18:$N$51,MATCH($A44,[4]DATA!$B$18:$B$51,0),MATCH(MID(CELL("filename",G11),FIND("]",CELL("filename",G11))+1,255) &amp; BZ$1,[4]DATA!$C$15:$N$15&amp;[4]DATA!$C$16:$N$16,0)) * 10^6</f>
        <v>182912000000</v>
      </c>
      <c r="CA44" s="31">
        <f t="shared" ca="1" si="22"/>
        <v>86067127990.66098</v>
      </c>
      <c r="CB44" s="31">
        <f t="shared" ca="1" si="23"/>
        <v>182912272009.33902</v>
      </c>
      <c r="CC44" s="32" cm="1">
        <f t="array" aca="1" ref="CC44" ca="1">INDEX([1]Sheet1!$C$6:$CY$72,MATCH($A44,[1]Sheet1!$A$6:$A$72,0),MATCH(MID(CELL("filename",J43),FIND("]",CELL("filename",J43))+1,255) &amp; CC$1,[1]Sheet1!$C$1:$CY$1 &amp; [1]Sheet1!$C$3:$CY$3,0))</f>
        <v>30122600000</v>
      </c>
      <c r="CD44" s="31">
        <f t="shared" ca="1" si="24"/>
        <v>109656400000</v>
      </c>
      <c r="CE44" s="32" cm="1">
        <f t="array" aca="1" ref="CE44" ca="1">INDEX([1]Sheet1!$C$6:$CY$72,MATCH($A44,[1]Sheet1!$A$6:$A$72,0),MATCH(MID(CELL("filename",L43),FIND("]",CELL("filename",L43))+1,255) &amp; CE$1,[1]Sheet1!$C$1:$CY$1 &amp; [1]Sheet1!$C$3:$CY$3,0))</f>
        <v>915906000000</v>
      </c>
      <c r="CF44" s="31">
        <f t="shared" ca="1" si="15"/>
        <v>868395400000</v>
      </c>
      <c r="CG44" s="32" cm="1">
        <f t="array" aca="1" ref="CG44" ca="1">INDEX([1]Sheet1!$C$6:$CY$72,MATCH($A44,[1]Sheet1!$A$6:$A$72,0),MATCH(MID(CELL("filename",N43),FIND("]",CELL("filename",N43))+1,255) &amp; CG$1,[1]Sheet1!$C$1:$CY$1 &amp; [1]Sheet1!$C$3:$CY$3,0))</f>
        <v>394321000000</v>
      </c>
      <c r="CH44" s="32" cm="1">
        <f t="array" aca="1" ref="CH44" ca="1">INDEX([1]Sheet1!$C$6:$CY$72,MATCH($A44,[1]Sheet1!$A$6:$A$72,0),MATCH(MID(CELL("filename",O43),FIND("]",CELL("filename",O43))+1,255) &amp; CH$1,[1]Sheet1!$C$1:$CY$1 &amp; [1]Sheet1!$C$3:$CY$3,0))</f>
        <v>73616100000</v>
      </c>
      <c r="CI44" s="32" cm="1">
        <f t="array" aca="1" ref="CI44" ca="1">INDEX([1]Sheet1!$C$6:$CY$72,MATCH($A44,[1]Sheet1!$A$6:$A$72,0),MATCH(MID(CELL("filename",CI28),FIND("]",CELL("filename",CI28))+1,255) &amp; CI$1,[1]Sheet1!$C$1:$CY$1 &amp; [1]Sheet1!$C$3:$CY$3,0))</f>
        <v>24295900000</v>
      </c>
      <c r="CJ44" s="32" cm="1">
        <f t="array" aca="1" ref="CJ44" ca="1">INDEX([1]Sheet1!$C$6:$CY$72,MATCH($A44,[1]Sheet1!$A$6:$A$72,0),MATCH(MID(CELL("filename",R43),FIND("]",CELL("filename",R43))+1,255) &amp; CJ$1,[1]Sheet1!$C$1:$CY$1 &amp; [1]Sheet1!$C$3:$CY$3,0))</f>
        <v>295514000000</v>
      </c>
      <c r="CK44" s="32" cm="1">
        <f t="array" aca="1" ref="CK44" ca="1">INDEX([1]Sheet1!$C$6:$CY$72,MATCH($A44,[1]Sheet1!$A$6:$A$72,0),MATCH(MID(CELL("filename",S43),FIND("]",CELL("filename",S43))+1,255) &amp; CK$1,[1]Sheet1!$C$1:$CY$1 &amp; [1]Sheet1!$C$3:$CY$3,0))</f>
        <v>47510600000</v>
      </c>
      <c r="CL44" s="31">
        <f t="shared" ca="1" si="12"/>
        <v>80648400000</v>
      </c>
      <c r="DK44" s="31">
        <f t="shared" ca="1" si="25"/>
        <v>1134346653113.8</v>
      </c>
      <c r="DL44" s="48" cm="1">
        <f t="array" aca="1" ref="DL44" ca="1">INDEX([1]Sheet1!$C$6:$CY$72,MATCH($A44,[1]Sheet1!$A$6:$A$72,0),MATCH(MID(CELL("filename",AT43),FIND("]",CELL("filename",AT43))+1,255) &amp; DL$1,[1]Sheet1!$C$1:$CY$1 &amp; [1]Sheet1!$C$3:$CY$3,0))</f>
        <v>66.879400000000004</v>
      </c>
      <c r="DM44" s="39" cm="1">
        <f t="array" aca="1" ref="DM44" ca="1">INDEX([5]DATA!$C$18:$T$51,MATCH($A44,[5]DATA!$B$18:$B$51,0),MATCH(MID(CELL("filename",AU11),FIND("]",CELL("filename",AU11))+1,255) &amp; DM$1,[5]DATA!$C$15:$T$15&amp;[5]DATA!$C$16:$T$16,0)) * 10^6</f>
        <v>142724000000</v>
      </c>
      <c r="DN44" s="39" cm="1">
        <f t="array" aca="1" ref="DN44" ca="1">INDEX([5]DATA!$C$18:$T$51,MATCH($A44,[5]DATA!$B$18:$B$51,0),MATCH(MID(CELL("filename",AV11),FIND("]",CELL("filename",AV11))+1,255) &amp; DN$1,[5]DATA!$C$15:$T$15&amp;[5]DATA!$C$16:$T$16,0)) * 10^6</f>
        <v>991624000000</v>
      </c>
      <c r="DQ44" s="48">
        <v>1.2439020000000001</v>
      </c>
      <c r="DR44" s="48" cm="1">
        <f t="array" aca="1" ref="DR44" ca="1">INDEX([1]Sheet1!$C$6:$CY$72,MATCH($A44,[1]Sheet1!$A$6:$A$72,0),MATCH(MID(CELL("filename",AZ43),FIND("]",CELL("filename",AZ43))+1,255) &amp; DR$1,[1]Sheet1!$C$1:$CY$1 &amp; [1]Sheet1!$C$3:$CY$3,0))</f>
        <v>13640000000</v>
      </c>
      <c r="DS44" s="48" cm="1">
        <f t="array" aca="1" ref="DS44" ca="1">INDEX([1]Sheet1!$C$6:$CY$72,MATCH($A44,[1]Sheet1!$A$6:$A$72,0),MATCH(MID(CELL("filename",BA43),FIND("]",CELL("filename",BA43))+1,255) &amp; DS$1,[1]Sheet1!$C$1:$CY$1 &amp; [1]Sheet1!$C$3:$CY$3,0))</f>
        <v>4.4804139999999997</v>
      </c>
      <c r="DT44" s="39" cm="1">
        <f t="array" aca="1" ref="DT44" ca="1">INDEX([5]DATA!$C$18:$T$51,MATCH($A44,[5]DATA!$B$18:$B$51,0),MATCH(MID(CELL("filename",BB11),FIND("]",CELL("filename",BB11))+1,255) &amp; DT$1,[5]DATA!$C$15:$T$15&amp;[5]DATA!$C$16:$T$16,0)) * 10^6</f>
        <v>266498000000</v>
      </c>
      <c r="DU44" s="48">
        <f ca="1">Austria!DU44</f>
        <v>2.11</v>
      </c>
      <c r="DV44" s="17">
        <v>0.5</v>
      </c>
      <c r="DW44" s="14">
        <f>Euro_Area_Data!V41*10^9</f>
        <v>10325521076933.072</v>
      </c>
      <c r="DX44" s="17">
        <v>1</v>
      </c>
      <c r="DY44" s="17">
        <v>0.5</v>
      </c>
      <c r="DZ44" s="48" cm="1">
        <f t="array" aca="1" ref="DZ44" ca="1">INDEX([1]Sheet1!$C$6:$CY$72,MATCH($A44,[1]Sheet1!$A$6:$A$72,0),MATCH(MID(CELL("filename",BH43),FIND("]",CELL("filename",BH43))+1,255) &amp; DZ$1,[1]Sheet1!$C$1:$CY$1 &amp; [1]Sheet1!$C$3:$CY$3,0))</f>
        <v>4.0999999999999996</v>
      </c>
      <c r="EA44" s="17">
        <v>2</v>
      </c>
      <c r="EB44" s="14">
        <f>(SUMPRODUCT(Euro_Area_Data!B41:U41,Euro_Area_Data!Y41:AR41)-Euro_Area_Data!J41*Euro_Area_Data!AG41)/(SUM(Euro_Area_Data!B41:U41)-Euro_Area_Data!J41)</f>
        <v>0.7905715373996135</v>
      </c>
      <c r="EC44" s="14">
        <f t="shared" si="26"/>
        <v>2.0259873717952654</v>
      </c>
      <c r="ED44" s="14">
        <f>(SUMPRODUCT(Euro_Area_Data!B41:U41,Euro_Area_Data!AV41:BO41)-Euro_Area_Data!J41*Euro_Area_Data!BD41)/(SUM(Euro_Area_Data!B41:U41)-Euro_Area_Data!J41)</f>
        <v>-5.9376177732877053E-2</v>
      </c>
      <c r="EE44" s="17">
        <v>-5</v>
      </c>
      <c r="EH44" s="43">
        <v>0.75</v>
      </c>
      <c r="EI44" s="43">
        <v>0.05</v>
      </c>
      <c r="EJ44" s="43">
        <v>60</v>
      </c>
      <c r="EK44" s="14">
        <f t="shared" si="8"/>
        <v>1.6336392054458213</v>
      </c>
      <c r="EN44" s="14">
        <f>[2]EUCAM_output!$QG41</f>
        <v>0.81501250914672796</v>
      </c>
    </row>
    <row r="45" spans="1:144" x14ac:dyDescent="0.3">
      <c r="A45" s="10">
        <v>2005</v>
      </c>
      <c r="B45" s="13">
        <f>[2]EUCAM_output!$PG42*10^9</f>
        <v>2097944124797.2517</v>
      </c>
      <c r="H45" s="14">
        <f>[2]EUCAM_output!$QM42</f>
        <v>3.1329473457999003E-2</v>
      </c>
      <c r="I45" s="13">
        <f>[2]EUCAM_output!$PY42*10^3</f>
        <v>46205410</v>
      </c>
      <c r="K45" s="31">
        <f t="shared" si="4"/>
        <v>46205410</v>
      </c>
      <c r="L45" s="14">
        <f>[2]EUCAM_output!$PI42</f>
        <v>62.748959117460473</v>
      </c>
      <c r="O45" s="14">
        <f>[2]EUCAM_output!$PJ42</f>
        <v>62.902453445014487</v>
      </c>
      <c r="P45" s="28"/>
      <c r="Q45" s="19"/>
      <c r="R45" s="14">
        <f>[2]EUCAM_output!$PN42</f>
        <v>8.9</v>
      </c>
      <c r="U45" s="14">
        <f>[2]EUCAM_output!$PM42</f>
        <v>8.9533740000000002</v>
      </c>
      <c r="V45" s="14">
        <v>8.9533740000000002</v>
      </c>
      <c r="W45" s="14">
        <v>1.1903556419572414E-2</v>
      </c>
      <c r="X45" s="14">
        <v>3.5312250067544682E-2</v>
      </c>
      <c r="Y45" s="14">
        <f>[2]EUCAM_output!$HQ42</f>
        <v>-1.65141550720271E-3</v>
      </c>
      <c r="Z45" s="14">
        <f>[2]EUCAM_output!$PO42</f>
        <v>1518.5880059061799</v>
      </c>
      <c r="AC45" s="14">
        <f>[2]EUCAM_output!$QN42</f>
        <v>1511.2124295142951</v>
      </c>
      <c r="AD45" s="13">
        <f>[2]EUCAM_output!$PV42*10^9</f>
        <v>6063801358837.8701</v>
      </c>
      <c r="AE45" s="30" cm="1">
        <f t="array" aca="1" ref="AE45" ca="1">INDEX('[3]Sheet 1'!$B$12:$M$61,MATCH($A45,'[3]Sheet 1'!$A$12:$A$61,0),MATCH(MID(CELL("filename",A44),FIND("]",CELL("filename",A44))+1,255)&amp;AE$1,'[3]Sheet 1'!$B$9:$M$9&amp;'[3]Sheet 1'!$B$8:$M$8,0))*10^6</f>
        <v>5133765400000</v>
      </c>
      <c r="AF45" s="30" cm="1">
        <f t="array" aca="1" ref="AF45" ca="1">INDEX('[3]Sheet 1'!$B$12:$M$61,MATCH($A45,'[3]Sheet 1'!$A$12:$A$61,0),MATCH(MID(CELL("filename",B44),FIND("]",CELL("filename",B44))+1,255)&amp;AF$1,'[3]Sheet 1'!$B$9:$M$9&amp;'[3]Sheet 1'!$B$8:$M$8,0))*10^6</f>
        <v>952105500000</v>
      </c>
      <c r="AG45" s="19">
        <f t="shared" ca="1" si="19"/>
        <v>0.18545948749430582</v>
      </c>
      <c r="AH45" s="31">
        <f t="shared" ca="1" si="20"/>
        <v>1124589492277.3467</v>
      </c>
      <c r="AI45" s="31">
        <f t="shared" ca="1" si="6"/>
        <v>94325670929.724884</v>
      </c>
      <c r="AJ45" s="32">
        <v>60759600000</v>
      </c>
      <c r="AK45" s="31">
        <f t="shared" si="7"/>
        <v>73115902729.115417</v>
      </c>
      <c r="AL45" s="19">
        <f t="shared" ca="1" si="16"/>
        <v>6.5015637467012319E-2</v>
      </c>
      <c r="AM45" s="19">
        <f t="shared" ca="1" si="0"/>
        <v>6.6411901462197248E-2</v>
      </c>
      <c r="AN45" s="31">
        <f t="shared" ca="1" si="17"/>
        <v>4939211866560.5234</v>
      </c>
      <c r="AO45" s="32">
        <v>296142900000</v>
      </c>
      <c r="AP45" s="31">
        <f t="shared" si="1"/>
        <v>356367643472.27692</v>
      </c>
      <c r="AQ45" s="32">
        <v>274464000000</v>
      </c>
      <c r="AR45" s="31">
        <f t="shared" si="2"/>
        <v>257164137406.8291</v>
      </c>
      <c r="AS45" s="19">
        <f t="shared" ca="1" si="18"/>
        <v>5.2065824336850787E-2</v>
      </c>
      <c r="AT45" s="19">
        <f t="shared" si="13"/>
        <v>16.986517384332949</v>
      </c>
      <c r="BB45" s="13">
        <f>[2]EUCAM_output!$PD42*10^9</f>
        <v>2120384404065.5498</v>
      </c>
      <c r="BC45" s="13">
        <f>[2]EUCAM_output!$QI42*10^9</f>
        <v>1762047700000</v>
      </c>
      <c r="BD45" s="19">
        <f t="shared" si="5"/>
        <v>1.0696318840458516</v>
      </c>
      <c r="BN45" s="31">
        <f t="shared" ca="1" si="21"/>
        <v>-13956900000</v>
      </c>
      <c r="BO45" s="48" cm="1">
        <f t="array" aca="1" ref="BO45" ca="1">INDEX([1]Sheet1!$C$6:$CY$72,MATCH($A45,[1]Sheet1!$A$6:$A$72,0),MATCH(MID(CELL("filename",A44),FIND("]",CELL("filename",A44))+1,255) &amp; BO$1,[1]Sheet1!$C$1:$CY$1 &amp; [1]Sheet1!$C$3:$CY$3,0))</f>
        <v>-0.79205000000000003</v>
      </c>
      <c r="BP45" s="32" cm="1">
        <f t="array" aca="1" ref="BP45" ca="1">INDEX([1]Sheet1!$C$6:$CY$72,MATCH($A45,[1]Sheet1!$A$6:$A$72,0),MATCH(MID(CELL("filename",B44),FIND("]",CELL("filename",B44))+1,255) &amp; BP$1,[1]Sheet1!$C$1:$CY$1 &amp; [1]Sheet1!$C$3:$CY$3,0))</f>
        <v>894341000000</v>
      </c>
      <c r="BQ45" s="32" cm="1">
        <f t="array" aca="1" ref="BQ45" ca="1">INDEX([1]Sheet1!$C$6:$CY$72,MATCH($A45,[1]Sheet1!$A$6:$A$72,0),MATCH(MID(CELL("filename",C44),FIND("]",CELL("filename",C44))+1,255) &amp; BQ$1,[1]Sheet1!$C$1:$CY$1 &amp; [1]Sheet1!$C$3:$CY$3,0))</f>
        <v>198857900000</v>
      </c>
      <c r="BR45" s="39" cm="1">
        <f t="array" aca="1" ref="BR45" ca="1">INDEX([6]Annual!$C$5:$T$30,MATCH($A45,[6]Annual!$B$5:$B$30,0),MATCH(MID(CELL("filename",$F$2),FIND("]",CELL("filename",$F$2))+1,255) &amp; BR$1,[6]Annual!$C$3:$T$3 &amp; [6]Annual!$C$4:$T$4,0))</f>
        <v>156111300000</v>
      </c>
      <c r="BS45" s="39" cm="1">
        <f t="array" aca="1" ref="BS45" ca="1">INDEX([6]Annual!$C$5:$T$30,MATCH($A45,[6]Annual!$B$5:$B$30,0),MATCH(MID(CELL("filename",$F$2),FIND("]",CELL("filename",$F$2))+1,255) &amp; BS$1,[6]Annual!$C$3:$T$3 &amp; [6]Annual!$C$4:$T$4,0))</f>
        <v>33962899999.999992</v>
      </c>
      <c r="BT45" s="39" cm="1">
        <f t="array" aca="1" ref="BT45" ca="1">INDEX([6]Annual!$C$5:$T$30,MATCH($A45,[6]Annual!$B$5:$B$30,0),MATCH(MID(CELL("filename",$F$2),FIND("]",CELL("filename",$F$2))+1,255) &amp; BT$1,[6]Annual!$C$3:$T$3 &amp; [6]Annual!$C$4:$T$4,0))</f>
        <v>7018400000</v>
      </c>
      <c r="BU45" s="31">
        <f t="shared" ca="1" si="27"/>
        <v>157509542642.74762</v>
      </c>
      <c r="BV45" s="31">
        <f t="shared" ca="1" si="28"/>
        <v>41348357357.25238</v>
      </c>
      <c r="BW45" s="32" cm="1">
        <f t="array" aca="1" ref="BW45" ca="1">INDEX([1]Sheet1!$C$6:$CY$72,MATCH($A45,[1]Sheet1!$A$6:$A$72,0),MATCH(MID(CELL("filename",F44),FIND("]",CELL("filename",F44))+1,255) &amp; BW$1,[1]Sheet1!$C$1:$CY$1 &amp; [1]Sheet1!$C$3:$CY$3,0))</f>
        <v>270940500000</v>
      </c>
      <c r="BX45" s="32" cm="1">
        <f t="array" aca="1" ref="BX45" ca="1">INDEX([1]Sheet1!$C$6:$CY$72,MATCH($A45,[1]Sheet1!$A$6:$A$72,0),MATCH(MID(CELL("filename",G44),FIND("]",CELL("filename",G44))+1,255) &amp; BX$1,[1]Sheet1!$C$1:$CY$1 &amp; [1]Sheet1!$C$3:$CY$3,0))</f>
        <v>279506800000</v>
      </c>
      <c r="BY45" s="39" cm="1">
        <f t="array" aca="1" ref="BY45" ca="1">INDEX([4]DATA!$C$18:$N$51,MATCH($A45,[4]DATA!$B$18:$B$51,0),MATCH(MID(CELL("filename",F12),FIND("]",CELL("filename",F12))+1,255) &amp; BY$1,[4]DATA!$C$15:$N$15&amp;[4]DATA!$C$16:$N$16,0)) * 10^6</f>
        <v>89308000000</v>
      </c>
      <c r="BZ45" s="39" cm="1">
        <f t="array" aca="1" ref="BZ45" ca="1">INDEX([4]DATA!$C$18:$N$51,MATCH($A45,[4]DATA!$B$18:$B$51,0),MATCH(MID(CELL("filename",G12),FIND("]",CELL("filename",G12))+1,255) &amp; BZ$1,[4]DATA!$C$15:$N$15&amp;[4]DATA!$C$16:$N$16,0)) * 10^6</f>
        <v>190199000000</v>
      </c>
      <c r="CA45" s="31">
        <f t="shared" ca="1" si="22"/>
        <v>89307936096.05484</v>
      </c>
      <c r="CB45" s="31">
        <f t="shared" ca="1" si="23"/>
        <v>190198863903.94516</v>
      </c>
      <c r="CC45" s="32" cm="1">
        <f t="array" aca="1" ref="CC45" ca="1">INDEX([1]Sheet1!$C$6:$CY$72,MATCH($A45,[1]Sheet1!$A$6:$A$72,0),MATCH(MID(CELL("filename",J44),FIND("]",CELL("filename",J44))+1,255) &amp; CC$1,[1]Sheet1!$C$1:$CY$1 &amp; [1]Sheet1!$C$3:$CY$3,0))</f>
        <v>31191800000</v>
      </c>
      <c r="CD45" s="31">
        <f t="shared" ca="1" si="24"/>
        <v>113844000000</v>
      </c>
      <c r="CE45" s="32" cm="1">
        <f t="array" aca="1" ref="CE45" ca="1">INDEX([1]Sheet1!$C$6:$CY$72,MATCH($A45,[1]Sheet1!$A$6:$A$72,0),MATCH(MID(CELL("filename",L44),FIND("]",CELL("filename",L44))+1,255) &amp; CE$1,[1]Sheet1!$C$1:$CY$1 &amp; [1]Sheet1!$C$3:$CY$3,0))</f>
        <v>956143000000</v>
      </c>
      <c r="CF45" s="31">
        <f t="shared" ca="1" si="15"/>
        <v>908297900000</v>
      </c>
      <c r="CG45" s="32" cm="1">
        <f t="array" aca="1" ref="CG45" ca="1">INDEX([1]Sheet1!$C$6:$CY$72,MATCH($A45,[1]Sheet1!$A$6:$A$72,0),MATCH(MID(CELL("filename",N44),FIND("]",CELL("filename",N44))+1,255) &amp; CG$1,[1]Sheet1!$C$1:$CY$1 &amp; [1]Sheet1!$C$3:$CY$3,0))</f>
        <v>409986500000</v>
      </c>
      <c r="CH45" s="32" cm="1">
        <f t="array" aca="1" ref="CH45" ca="1">INDEX([1]Sheet1!$C$6:$CY$72,MATCH($A45,[1]Sheet1!$A$6:$A$72,0),MATCH(MID(CELL("filename",O44),FIND("]",CELL("filename",O44))+1,255) &amp; CH$1,[1]Sheet1!$C$1:$CY$1 &amp; [1]Sheet1!$C$3:$CY$3,0))</f>
        <v>78385000000</v>
      </c>
      <c r="CI45" s="32" cm="1">
        <f t="array" aca="1" ref="CI45" ca="1">INDEX([1]Sheet1!$C$6:$CY$72,MATCH($A45,[1]Sheet1!$A$6:$A$72,0),MATCH(MID(CELL("filename",CI29),FIND("]",CELL("filename",CI29))+1,255) &amp; CI$1,[1]Sheet1!$C$1:$CY$1 &amp; [1]Sheet1!$C$3:$CY$3,0))</f>
        <v>24117800000</v>
      </c>
      <c r="CJ45" s="32" cm="1">
        <f t="array" aca="1" ref="CJ45" ca="1">INDEX([1]Sheet1!$C$6:$CY$72,MATCH($A45,[1]Sheet1!$A$6:$A$72,0),MATCH(MID(CELL("filename",R44),FIND("]",CELL("filename",R44))+1,255) &amp; CJ$1,[1]Sheet1!$C$1:$CY$1 &amp; [1]Sheet1!$C$3:$CY$3,0))</f>
        <v>308724300000</v>
      </c>
      <c r="CK45" s="32" cm="1">
        <f t="array" aca="1" ref="CK45" ca="1">INDEX([1]Sheet1!$C$6:$CY$72,MATCH($A45,[1]Sheet1!$A$6:$A$72,0),MATCH(MID(CELL("filename",S44),FIND("]",CELL("filename",S44))+1,255) &amp; CK$1,[1]Sheet1!$C$1:$CY$1 &amp; [1]Sheet1!$C$3:$CY$3,0))</f>
        <v>47845100000</v>
      </c>
      <c r="CL45" s="31">
        <f t="shared" ca="1" si="12"/>
        <v>87084300000</v>
      </c>
      <c r="DK45" s="31">
        <f t="shared" ca="1" si="25"/>
        <v>1201469844722</v>
      </c>
      <c r="DL45" s="48" cm="1">
        <f t="array" aca="1" ref="DL45" ca="1">INDEX([1]Sheet1!$C$6:$CY$72,MATCH($A45,[1]Sheet1!$A$6:$A$72,0),MATCH(MID(CELL("filename",AT44),FIND("]",CELL("filename",AT44))+1,255) &amp; DL$1,[1]Sheet1!$C$1:$CY$1 &amp; [1]Sheet1!$C$3:$CY$3,0))</f>
        <v>68.186000000000007</v>
      </c>
      <c r="DM45" s="39" cm="1">
        <f t="array" aca="1" ref="DM45" ca="1">INDEX([5]DATA!$C$18:$T$51,MATCH($A45,[5]DATA!$B$18:$B$51,0),MATCH(MID(CELL("filename",AU12),FIND("]",CELL("filename",AU12))+1,255) &amp; DM$1,[5]DATA!$C$15:$T$15&amp;[5]DATA!$C$16:$T$16,0)) * 10^6</f>
        <v>139311000000</v>
      </c>
      <c r="DN45" s="39" cm="1">
        <f t="array" aca="1" ref="DN45" ca="1">INDEX([5]DATA!$C$18:$T$51,MATCH($A45,[5]DATA!$B$18:$B$51,0),MATCH(MID(CELL("filename",AV12),FIND("]",CELL("filename",AV12))+1,255) &amp; DN$1,[5]DATA!$C$15:$T$15&amp;[5]DATA!$C$16:$T$16,0)) * 10^6</f>
        <v>1062160000000</v>
      </c>
      <c r="DQ45" s="48">
        <v>1.2440899999999999</v>
      </c>
      <c r="DR45" s="48" cm="1">
        <f t="array" aca="1" ref="DR45" ca="1">INDEX([1]Sheet1!$C$6:$CY$72,MATCH($A45,[1]Sheet1!$A$6:$A$72,0),MATCH(MID(CELL("filename",AZ44),FIND("]",CELL("filename",AZ44))+1,255) &amp; DR$1,[1]Sheet1!$C$1:$CY$1 &amp; [1]Sheet1!$C$3:$CY$3,0))</f>
        <v>5320000000</v>
      </c>
      <c r="DS45" s="48" cm="1">
        <f t="array" aca="1" ref="DS45" ca="1">INDEX([1]Sheet1!$C$6:$CY$72,MATCH($A45,[1]Sheet1!$A$6:$A$72,0),MATCH(MID(CELL("filename",BA44),FIND("]",CELL("filename",BA44))+1,255) &amp; DS$1,[1]Sheet1!$C$1:$CY$1 &amp; [1]Sheet1!$C$3:$CY$3,0))</f>
        <v>4.217854</v>
      </c>
      <c r="DT45" s="39" cm="1">
        <f t="array" aca="1" ref="DT45" ca="1">INDEX([5]DATA!$C$18:$T$51,MATCH($A45,[5]DATA!$B$18:$B$51,0),MATCH(MID(CELL("filename",BB12),FIND("]",CELL("filename",BB12))+1,255) &amp; DT$1,[5]DATA!$C$15:$T$15&amp;[5]DATA!$C$16:$T$16,0)) * 10^6</f>
        <v>271786000000</v>
      </c>
      <c r="DU45" s="48">
        <f ca="1">Austria!DU45</f>
        <v>2.19</v>
      </c>
      <c r="DV45" s="17">
        <v>0.5</v>
      </c>
      <c r="DW45" s="14">
        <f>Euro_Area_Data!V42*10^9</f>
        <v>10508347319680.396</v>
      </c>
      <c r="DX45" s="17">
        <v>1</v>
      </c>
      <c r="DY45" s="17">
        <v>0.5</v>
      </c>
      <c r="DZ45" s="48" cm="1">
        <f t="array" aca="1" ref="DZ45" ca="1">INDEX([1]Sheet1!$C$6:$CY$72,MATCH($A45,[1]Sheet1!$A$6:$A$72,0),MATCH(MID(CELL("filename",BH44),FIND("]",CELL("filename",BH44))+1,255) &amp; DZ$1,[1]Sheet1!$C$1:$CY$1 &amp; [1]Sheet1!$C$3:$CY$3,0))</f>
        <v>3.41</v>
      </c>
      <c r="EA45" s="17">
        <v>2</v>
      </c>
      <c r="EB45" s="14">
        <f>(SUMPRODUCT(Euro_Area_Data!B42:U42,Euro_Area_Data!Y42:AR42)-Euro_Area_Data!J42*Euro_Area_Data!AG42)/(SUM(Euro_Area_Data!B42:U42)-Euro_Area_Data!J42)</f>
        <v>0.80564496331918456</v>
      </c>
      <c r="EC45" s="14">
        <f t="shared" si="26"/>
        <v>1.906649203328431</v>
      </c>
      <c r="ED45" s="14">
        <f>(SUMPRODUCT(Euro_Area_Data!B42:U42,Euro_Area_Data!AV42:BO42)-Euro_Area_Data!J42*Euro_Area_Data!BD42)/(SUM(Euro_Area_Data!B42:U42)-Euro_Area_Data!J42)</f>
        <v>-6.9100485250203902E-2</v>
      </c>
      <c r="EE45" s="17">
        <v>-5</v>
      </c>
      <c r="EH45" s="43">
        <v>0.75</v>
      </c>
      <c r="EI45" s="43">
        <v>0.05</v>
      </c>
      <c r="EJ45" s="43">
        <v>60</v>
      </c>
      <c r="EK45" s="14">
        <f t="shared" si="8"/>
        <v>1.9621031945333136</v>
      </c>
      <c r="EN45" s="14">
        <f>[2]EUCAM_output!$QG42</f>
        <v>0.83100389562454202</v>
      </c>
    </row>
    <row r="46" spans="1:144" x14ac:dyDescent="0.3">
      <c r="A46" s="10">
        <v>2006</v>
      </c>
      <c r="B46" s="13">
        <f>[2]EUCAM_output!$PG43*10^9</f>
        <v>2137428596109.2151</v>
      </c>
      <c r="H46" s="14">
        <f>[2]EUCAM_output!$QM43</f>
        <v>4.3494270201433538E-2</v>
      </c>
      <c r="I46" s="13">
        <f>[2]EUCAM_output!$PY43*10^3</f>
        <v>46448230</v>
      </c>
      <c r="K46" s="31">
        <f t="shared" si="4"/>
        <v>46448230</v>
      </c>
      <c r="L46" s="14">
        <f>[2]EUCAM_output!$PI43</f>
        <v>63.034713641251393</v>
      </c>
      <c r="O46" s="14">
        <f>[2]EUCAM_output!$PJ43</f>
        <v>62.948821813475959</v>
      </c>
      <c r="P46" s="28"/>
      <c r="Q46" s="19"/>
      <c r="R46" s="14">
        <f>[2]EUCAM_output!$PN43</f>
        <v>8.8000000000000007</v>
      </c>
      <c r="U46" s="14">
        <f>[2]EUCAM_output!$PM43</f>
        <v>8.9553890000000003</v>
      </c>
      <c r="V46" s="14">
        <v>8.9553890000000003</v>
      </c>
      <c r="W46" s="14">
        <v>1.6023735839886477E-2</v>
      </c>
      <c r="X46" s="14">
        <v>3.6555652501297331E-2</v>
      </c>
      <c r="Y46" s="14">
        <f>[2]EUCAM_output!$HQ43</f>
        <v>9.4010283059004981E-3</v>
      </c>
      <c r="Z46" s="14">
        <f>[2]EUCAM_output!$PO43</f>
        <v>1503.36439218036</v>
      </c>
      <c r="AC46" s="14">
        <f>[2]EUCAM_output!$QN43</f>
        <v>1514.643073441044</v>
      </c>
      <c r="AD46" s="13">
        <f>[2]EUCAM_output!$PV43*10^9</f>
        <v>6198247728898.6104</v>
      </c>
      <c r="AE46" s="30" cm="1">
        <f t="array" aca="1" ref="AE46" ca="1">INDEX('[3]Sheet 1'!$B$12:$M$61,MATCH($A46,'[3]Sheet 1'!$A$12:$A$61,0),MATCH(MID(CELL("filename",A45),FIND("]",CELL("filename",A45))+1,255)&amp;AE$1,'[3]Sheet 1'!$B$9:$M$9&amp;'[3]Sheet 1'!$B$8:$M$8,0))*10^6</f>
        <v>5435963800000</v>
      </c>
      <c r="AF46" s="30" cm="1">
        <f t="array" aca="1" ref="AF46" ca="1">INDEX('[3]Sheet 1'!$B$12:$M$61,MATCH($A46,'[3]Sheet 1'!$A$12:$A$61,0),MATCH(MID(CELL("filename",B45),FIND("]",CELL("filename",B45))+1,255)&amp;AF$1,'[3]Sheet 1'!$B$9:$M$9&amp;'[3]Sheet 1'!$B$8:$M$8,0))*10^6</f>
        <v>1005509200000</v>
      </c>
      <c r="AG46" s="19">
        <f t="shared" ca="1" si="19"/>
        <v>0.18497349080948625</v>
      </c>
      <c r="AH46" s="31">
        <f t="shared" ca="1" si="20"/>
        <v>1146511519316.3462</v>
      </c>
      <c r="AI46" s="31">
        <f t="shared" ca="1" si="6"/>
        <v>95419053984.013412</v>
      </c>
      <c r="AJ46" s="32">
        <v>63745200000</v>
      </c>
      <c r="AK46" s="31">
        <f t="shared" si="7"/>
        <v>75206506144.135834</v>
      </c>
      <c r="AL46" s="19">
        <f t="shared" ca="1" si="16"/>
        <v>6.5595944634713091E-2</v>
      </c>
      <c r="AM46" s="19">
        <f t="shared" ca="1" si="0"/>
        <v>6.6411901462197248E-2</v>
      </c>
      <c r="AN46" s="31">
        <f t="shared" ca="1" si="17"/>
        <v>5051736209582.2637</v>
      </c>
      <c r="AO46" s="32">
        <v>323360300000</v>
      </c>
      <c r="AP46" s="31">
        <f t="shared" si="1"/>
        <v>381500071985.33545</v>
      </c>
      <c r="AQ46" s="32">
        <v>291162600000</v>
      </c>
      <c r="AR46" s="31">
        <f t="shared" si="2"/>
        <v>268306760201.29196</v>
      </c>
      <c r="AS46" s="19">
        <f t="shared" ca="1" si="18"/>
        <v>5.3111791485145401E-2</v>
      </c>
      <c r="AT46" s="19">
        <f t="shared" si="13"/>
        <v>17.848552820888813</v>
      </c>
      <c r="BB46" s="13">
        <f>[2]EUCAM_output!$PD43*10^9</f>
        <v>2177932999463.52</v>
      </c>
      <c r="BC46" s="13">
        <f>[2]EUCAM_output!$QI43*10^9</f>
        <v>1846020800000</v>
      </c>
      <c r="BD46" s="19">
        <f t="shared" si="5"/>
        <v>1.8950061502889755</v>
      </c>
      <c r="BN46" s="31">
        <f t="shared" ca="1" si="21"/>
        <v>-1002900000</v>
      </c>
      <c r="BO46" s="48" cm="1">
        <f t="array" aca="1" ref="BO46" ca="1">INDEX([1]Sheet1!$C$6:$CY$72,MATCH($A46,[1]Sheet1!$A$6:$A$72,0),MATCH(MID(CELL("filename",A45),FIND("]",CELL("filename",A45))+1,255) &amp; BO$1,[1]Sheet1!$C$1:$CY$1 &amp; [1]Sheet1!$C$3:$CY$3,0))</f>
        <v>-5.4306E-2</v>
      </c>
      <c r="BP46" s="32" cm="1">
        <f t="array" aca="1" ref="BP46" ca="1">INDEX([1]Sheet1!$C$6:$CY$72,MATCH($A46,[1]Sheet1!$A$6:$A$72,0),MATCH(MID(CELL("filename",B45),FIND("]",CELL("filename",B45))+1,255) &amp; BP$1,[1]Sheet1!$C$1:$CY$1 &amp; [1]Sheet1!$C$3:$CY$3,0))</f>
        <v>943178000000</v>
      </c>
      <c r="BQ46" s="32" cm="1">
        <f t="array" aca="1" ref="BQ46" ca="1">INDEX([1]Sheet1!$C$6:$CY$72,MATCH($A46,[1]Sheet1!$A$6:$A$72,0),MATCH(MID(CELL("filename",C45),FIND("]",CELL("filename",C45))+1,255) &amp; BQ$1,[1]Sheet1!$C$1:$CY$1 &amp; [1]Sheet1!$C$3:$CY$3,0))</f>
        <v>217141500000</v>
      </c>
      <c r="BR46" s="39" cm="1">
        <f t="array" aca="1" ref="BR46" ca="1">INDEX([6]Annual!$C$5:$T$30,MATCH($A46,[6]Annual!$B$5:$B$30,0),MATCH(MID(CELL("filename",$F$2),FIND("]",CELL("filename",$F$2))+1,255) &amp; BR$1,[6]Annual!$C$3:$T$3 &amp; [6]Annual!$C$4:$T$4,0))</f>
        <v>162114900000.00003</v>
      </c>
      <c r="BS46" s="39" cm="1">
        <f t="array" aca="1" ref="BS46" ca="1">INDEX([6]Annual!$C$5:$T$30,MATCH($A46,[6]Annual!$B$5:$B$30,0),MATCH(MID(CELL("filename",$F$2),FIND("]",CELL("filename",$F$2))+1,255) &amp; BS$1,[6]Annual!$C$3:$T$3 &amp; [6]Annual!$C$4:$T$4,0))</f>
        <v>43402800000</v>
      </c>
      <c r="BT46" s="39" cm="1">
        <f t="array" aca="1" ref="BT46" ca="1">INDEX([6]Annual!$C$5:$T$30,MATCH($A46,[6]Annual!$B$5:$B$30,0),MATCH(MID(CELL("filename",$F$2),FIND("]",CELL("filename",$F$2))+1,255) &amp; BT$1,[6]Annual!$C$3:$T$3 &amp; [6]Annual!$C$4:$T$4,0))</f>
        <v>9164800000.0000019</v>
      </c>
      <c r="BU46" s="31">
        <f t="shared" ca="1" si="27"/>
        <v>163971784185.25031</v>
      </c>
      <c r="BV46" s="31">
        <f t="shared" ca="1" si="28"/>
        <v>53169715814.749695</v>
      </c>
      <c r="BW46" s="32" cm="1">
        <f t="array" aca="1" ref="BW46" ca="1">INDEX([1]Sheet1!$C$6:$CY$72,MATCH($A46,[1]Sheet1!$A$6:$A$72,0),MATCH(MID(CELL("filename",F45),FIND("]",CELL("filename",F45))+1,255) &amp; BW$1,[1]Sheet1!$C$1:$CY$1 &amp; [1]Sheet1!$C$3:$CY$3,0))</f>
        <v>281529000000</v>
      </c>
      <c r="BX46" s="32" cm="1">
        <f t="array" aca="1" ref="BX46" ca="1">INDEX([1]Sheet1!$C$6:$CY$72,MATCH($A46,[1]Sheet1!$A$6:$A$72,0),MATCH(MID(CELL("filename",G45),FIND("]",CELL("filename",G45))+1,255) &amp; BX$1,[1]Sheet1!$C$1:$CY$1 &amp; [1]Sheet1!$C$3:$CY$3,0))</f>
        <v>295287600000</v>
      </c>
      <c r="BY46" s="39" cm="1">
        <f t="array" aca="1" ref="BY46" ca="1">INDEX([4]DATA!$C$18:$N$51,MATCH($A46,[4]DATA!$B$18:$B$51,0),MATCH(MID(CELL("filename",F13),FIND("]",CELL("filename",F13))+1,255) &amp; BY$1,[4]DATA!$C$15:$N$15&amp;[4]DATA!$C$16:$N$16,0)) * 10^6</f>
        <v>95232000000</v>
      </c>
      <c r="BZ46" s="39" cm="1">
        <f t="array" aca="1" ref="BZ46" ca="1">INDEX([4]DATA!$C$18:$N$51,MATCH($A46,[4]DATA!$B$18:$B$51,0),MATCH(MID(CELL("filename",G13),FIND("]",CELL("filename",G13))+1,255) &amp; BZ$1,[4]DATA!$C$15:$N$15&amp;[4]DATA!$C$16:$N$16,0)) * 10^6</f>
        <v>200055000000</v>
      </c>
      <c r="CA46" s="31">
        <f t="shared" ca="1" si="22"/>
        <v>95232193503.947006</v>
      </c>
      <c r="CB46" s="31">
        <f t="shared" ca="1" si="23"/>
        <v>200055406496.05298</v>
      </c>
      <c r="CC46" s="32" cm="1">
        <f t="array" aca="1" ref="CC46" ca="1">INDEX([1]Sheet1!$C$6:$CY$72,MATCH($A46,[1]Sheet1!$A$6:$A$72,0),MATCH(MID(CELL("filename",J45),FIND("]",CELL("filename",J45))+1,255) &amp; CC$1,[1]Sheet1!$C$1:$CY$1 &amp; [1]Sheet1!$C$3:$CY$3,0))</f>
        <v>31916800000</v>
      </c>
      <c r="CD46" s="31">
        <f t="shared" ca="1" si="24"/>
        <v>117303100000</v>
      </c>
      <c r="CE46" s="32" cm="1">
        <f t="array" aca="1" ref="CE46" ca="1">INDEX([1]Sheet1!$C$6:$CY$72,MATCH($A46,[1]Sheet1!$A$6:$A$72,0),MATCH(MID(CELL("filename",L45),FIND("]",CELL("filename",L45))+1,255) &amp; CE$1,[1]Sheet1!$C$1:$CY$1 &amp; [1]Sheet1!$C$3:$CY$3,0))</f>
        <v>992241000000</v>
      </c>
      <c r="CF46" s="31">
        <f t="shared" ca="1" si="15"/>
        <v>944180900000</v>
      </c>
      <c r="CG46" s="32" cm="1">
        <f t="array" aca="1" ref="CG46" ca="1">INDEX([1]Sheet1!$C$6:$CY$72,MATCH($A46,[1]Sheet1!$A$6:$A$72,0),MATCH(MID(CELL("filename",N45),FIND("]",CELL("filename",N45))+1,255) &amp; CG$1,[1]Sheet1!$C$1:$CY$1 &amp; [1]Sheet1!$C$3:$CY$3,0))</f>
        <v>423187500000</v>
      </c>
      <c r="CH46" s="32" cm="1">
        <f t="array" aca="1" ref="CH46" ca="1">INDEX([1]Sheet1!$C$6:$CY$72,MATCH($A46,[1]Sheet1!$A$6:$A$72,0),MATCH(MID(CELL("filename",O45),FIND("]",CELL("filename",O45))+1,255) &amp; CH$1,[1]Sheet1!$C$1:$CY$1 &amp; [1]Sheet1!$C$3:$CY$3,0))</f>
        <v>80877400000</v>
      </c>
      <c r="CI46" s="32" cm="1">
        <f t="array" aca="1" ref="CI46" ca="1">INDEX([1]Sheet1!$C$6:$CY$72,MATCH($A46,[1]Sheet1!$A$6:$A$72,0),MATCH(MID(CELL("filename",CI30),FIND("]",CELL("filename",CI30))+1,255) &amp; CI$1,[1]Sheet1!$C$1:$CY$1 &amp; [1]Sheet1!$C$3:$CY$3,0))</f>
        <v>25294300000</v>
      </c>
      <c r="CJ46" s="32" cm="1">
        <f t="array" aca="1" ref="CJ46" ca="1">INDEX([1]Sheet1!$C$6:$CY$72,MATCH($A46,[1]Sheet1!$A$6:$A$72,0),MATCH(MID(CELL("filename",R45),FIND("]",CELL("filename",R45))+1,255) &amp; CJ$1,[1]Sheet1!$C$1:$CY$1 &amp; [1]Sheet1!$C$3:$CY$3,0))</f>
        <v>323955400000</v>
      </c>
      <c r="CK46" s="32" cm="1">
        <f t="array" aca="1" ref="CK46" ca="1">INDEX([1]Sheet1!$C$6:$CY$72,MATCH($A46,[1]Sheet1!$A$6:$A$72,0),MATCH(MID(CELL("filename",S45),FIND("]",CELL("filename",S45))+1,255) &amp; CK$1,[1]Sheet1!$C$1:$CY$1 &amp; [1]Sheet1!$C$3:$CY$3,0))</f>
        <v>48060100000</v>
      </c>
      <c r="CL46" s="31">
        <f t="shared" ca="1" si="12"/>
        <v>90866300000</v>
      </c>
      <c r="DK46" s="31">
        <f t="shared" ca="1" si="25"/>
        <v>1207312371366.4001</v>
      </c>
      <c r="DL46" s="48" cm="1">
        <f t="array" aca="1" ref="DL46" ca="1">INDEX([1]Sheet1!$C$6:$CY$72,MATCH($A46,[1]Sheet1!$A$6:$A$72,0),MATCH(MID(CELL("filename",AT45),FIND("]",CELL("filename",AT45))+1,255) &amp; DL$1,[1]Sheet1!$C$1:$CY$1 &amp; [1]Sheet1!$C$3:$CY$3,0))</f>
        <v>65.400800000000004</v>
      </c>
      <c r="DM46" s="39" cm="1">
        <f t="array" aca="1" ref="DM46" ca="1">INDEX([5]DATA!$C$18:$T$51,MATCH($A46,[5]DATA!$B$18:$B$51,0),MATCH(MID(CELL("filename",AU13),FIND("]",CELL("filename",AU13))+1,255) &amp; DM$1,[5]DATA!$C$15:$T$15&amp;[5]DATA!$C$16:$T$16,0)) * 10^6</f>
        <v>103568000000</v>
      </c>
      <c r="DN46" s="39" cm="1">
        <f t="array" aca="1" ref="DN46" ca="1">INDEX([5]DATA!$C$18:$T$51,MATCH($A46,[5]DATA!$B$18:$B$51,0),MATCH(MID(CELL("filename",AV13),FIND("]",CELL("filename",AV13))+1,255) &amp; DN$1,[5]DATA!$C$15:$T$15&amp;[5]DATA!$C$16:$T$16,0)) * 10^6</f>
        <v>1103746000000</v>
      </c>
      <c r="DQ46" s="48">
        <v>1.2555989999999999</v>
      </c>
      <c r="DR46" s="48" cm="1">
        <f t="array" aca="1" ref="DR46" ca="1">INDEX([1]Sheet1!$C$6:$CY$72,MATCH($A46,[1]Sheet1!$A$6:$A$72,0),MATCH(MID(CELL("filename",AZ45),FIND("]",CELL("filename",AZ45))+1,255) &amp; DR$1,[1]Sheet1!$C$1:$CY$1 &amp; [1]Sheet1!$C$3:$CY$3,0))</f>
        <v>-43220000000</v>
      </c>
      <c r="DS46" s="48" cm="1">
        <f t="array" aca="1" ref="DS46" ca="1">INDEX([1]Sheet1!$C$6:$CY$72,MATCH($A46,[1]Sheet1!$A$6:$A$72,0),MATCH(MID(CELL("filename",BA45),FIND("]",CELL("filename",BA45))+1,255) &amp; DS$1,[1]Sheet1!$C$1:$CY$1 &amp; [1]Sheet1!$C$3:$CY$3,0))</f>
        <v>4.0001059999999997</v>
      </c>
      <c r="DT46" s="39" cm="1">
        <f t="array" aca="1" ref="DT46" ca="1">INDEX([5]DATA!$C$18:$T$51,MATCH($A46,[5]DATA!$B$18:$B$51,0),MATCH(MID(CELL("filename",BB13),FIND("]",CELL("filename",BB13))+1,255) &amp; DT$1,[5]DATA!$C$15:$T$15&amp;[5]DATA!$C$16:$T$16,0)) * 10^6</f>
        <v>241111000000</v>
      </c>
      <c r="DU46" s="48">
        <f ca="1">Austria!DU46</f>
        <v>3.08</v>
      </c>
      <c r="DV46" s="17">
        <v>0.5</v>
      </c>
      <c r="DW46" s="14">
        <f>Euro_Area_Data!V43*10^9</f>
        <v>10857529388473.637</v>
      </c>
      <c r="DX46" s="17">
        <v>1</v>
      </c>
      <c r="DY46" s="17">
        <v>0.5</v>
      </c>
      <c r="DZ46" s="48" cm="1">
        <f t="array" aca="1" ref="DZ46" ca="1">INDEX([1]Sheet1!$C$6:$CY$72,MATCH($A46,[1]Sheet1!$A$6:$A$72,0),MATCH(MID(CELL("filename",BH45),FIND("]",CELL("filename",BH45))+1,255) &amp; DZ$1,[1]Sheet1!$C$1:$CY$1 &amp; [1]Sheet1!$C$3:$CY$3,0))</f>
        <v>3.8</v>
      </c>
      <c r="EA46" s="17">
        <v>2</v>
      </c>
      <c r="EB46" s="14">
        <f>(SUMPRODUCT(Euro_Area_Data!B43:U43,Euro_Area_Data!Y43:AR43)-Euro_Area_Data!J43*Euro_Area_Data!AG43)/(SUM(Euro_Area_Data!B43:U43)-Euro_Area_Data!J43)</f>
        <v>0.82207086806827456</v>
      </c>
      <c r="EC46" s="14">
        <f t="shared" si="26"/>
        <v>2.0388515409339565</v>
      </c>
      <c r="ED46" s="14">
        <f>(SUMPRODUCT(Euro_Area_Data!B43:U43,Euro_Area_Data!AV43:BO43)-Euro_Area_Data!J43*Euro_Area_Data!BD43)/(SUM(Euro_Area_Data!B43:U43)-Euro_Area_Data!J43)</f>
        <v>1.5224969648592317</v>
      </c>
      <c r="EE46" s="17">
        <v>-5</v>
      </c>
      <c r="EH46" s="43">
        <v>0.75</v>
      </c>
      <c r="EI46" s="43">
        <v>0.05</v>
      </c>
      <c r="EJ46" s="43">
        <v>60</v>
      </c>
      <c r="EK46" s="14">
        <f t="shared" si="8"/>
        <v>1.9973797520506777</v>
      </c>
      <c r="EN46" s="14">
        <f>[2]EUCAM_output!$QG43</f>
        <v>0.84760219917449897</v>
      </c>
    </row>
    <row r="47" spans="1:144" x14ac:dyDescent="0.3">
      <c r="A47" s="10">
        <v>2007</v>
      </c>
      <c r="B47" s="13">
        <f>[2]EUCAM_output!$PG44*10^9</f>
        <v>2176352706884.3901</v>
      </c>
      <c r="H47" s="14">
        <f>[2]EUCAM_output!$QM44</f>
        <v>5.1133376283162377E-2</v>
      </c>
      <c r="I47" s="13">
        <f>[2]EUCAM_output!$PY44*10^3</f>
        <v>46641201</v>
      </c>
      <c r="K47" s="31">
        <f t="shared" si="4"/>
        <v>46641201</v>
      </c>
      <c r="L47" s="14">
        <f>[2]EUCAM_output!$PI44</f>
        <v>63.129946455262377</v>
      </c>
      <c r="O47" s="14">
        <f>[2]EUCAM_output!$PJ44</f>
        <v>62.999748344064017</v>
      </c>
      <c r="P47" s="28"/>
      <c r="Q47" s="19"/>
      <c r="R47" s="14">
        <f>[2]EUCAM_output!$PN44</f>
        <v>8</v>
      </c>
      <c r="U47" s="14">
        <f>[2]EUCAM_output!$PM44</f>
        <v>8.9477539999999998</v>
      </c>
      <c r="V47" s="14">
        <v>8.9477539999999998</v>
      </c>
      <c r="W47" s="14">
        <v>1.0657070607129615E-2</v>
      </c>
      <c r="X47" s="14">
        <v>3.1650550875450101E-2</v>
      </c>
      <c r="Y47" s="14">
        <f>[2]EUCAM_output!$HQ44</f>
        <v>-2.1689893205452089E-3</v>
      </c>
      <c r="Z47" s="14">
        <f>[2]EUCAM_output!$PO44</f>
        <v>1525.34966222451</v>
      </c>
      <c r="AC47" s="14">
        <f>[2]EUCAM_output!$QN44</f>
        <v>1519.0089559183291</v>
      </c>
      <c r="AD47" s="13">
        <f>[2]EUCAM_output!$PV44*10^9</f>
        <v>6349216530462.7695</v>
      </c>
      <c r="AE47" s="30" cm="1">
        <f t="array" aca="1" ref="AE47" ca="1">INDEX('[3]Sheet 1'!$B$12:$M$61,MATCH($A47,'[3]Sheet 1'!$A$12:$A$61,0),MATCH(MID(CELL("filename",A46),FIND("]",CELL("filename",A46))+1,255)&amp;AE$1,'[3]Sheet 1'!$B$9:$M$9&amp;'[3]Sheet 1'!$B$8:$M$8,0))*10^6</f>
        <v>5781071600000</v>
      </c>
      <c r="AF47" s="30" cm="1">
        <f t="array" aca="1" ref="AF47" ca="1">INDEX('[3]Sheet 1'!$B$12:$M$61,MATCH($A47,'[3]Sheet 1'!$A$12:$A$61,0),MATCH(MID(CELL("filename",B46),FIND("]",CELL("filename",B46))+1,255)&amp;AF$1,'[3]Sheet 1'!$B$9:$M$9&amp;'[3]Sheet 1'!$B$8:$M$8,0))*10^6</f>
        <v>1067321800000</v>
      </c>
      <c r="AG47" s="19">
        <f t="shared" ca="1" si="19"/>
        <v>0.18462352204736576</v>
      </c>
      <c r="AH47" s="31">
        <f t="shared" ca="1" si="20"/>
        <v>1172214718095.3923</v>
      </c>
      <c r="AI47" s="31">
        <f t="shared" ca="1" si="6"/>
        <v>97739299095.391495</v>
      </c>
      <c r="AJ47" s="32">
        <v>66820800000.000008</v>
      </c>
      <c r="AK47" s="31">
        <f t="shared" si="7"/>
        <v>76998654289.775589</v>
      </c>
      <c r="AL47" s="19">
        <f t="shared" ca="1" si="16"/>
        <v>6.5686476292400209E-2</v>
      </c>
      <c r="AM47" s="19">
        <f t="shared" ca="1" si="0"/>
        <v>6.6411901462197248E-2</v>
      </c>
      <c r="AN47" s="31">
        <f t="shared" ca="1" si="17"/>
        <v>5177001812367.377</v>
      </c>
      <c r="AO47" s="32">
        <v>352863200000</v>
      </c>
      <c r="AP47" s="31">
        <f t="shared" si="1"/>
        <v>406609791388.06982</v>
      </c>
      <c r="AQ47" s="32">
        <v>307326300000</v>
      </c>
      <c r="AR47" s="31">
        <f t="shared" si="2"/>
        <v>277138254095.87463</v>
      </c>
      <c r="AS47" s="19">
        <f t="shared" ca="1" si="18"/>
        <v>5.3532578148575698E-2</v>
      </c>
      <c r="AT47" s="19">
        <f t="shared" si="13"/>
        <v>18.683083403800012</v>
      </c>
      <c r="BB47" s="13">
        <f>[2]EUCAM_output!$PD44*10^9</f>
        <v>2233045208678.2695</v>
      </c>
      <c r="BC47" s="13">
        <f>[2]EUCAM_output!$QI44*10^9</f>
        <v>1937876300000</v>
      </c>
      <c r="BD47" s="19">
        <f t="shared" si="5"/>
        <v>2.6049317104964529</v>
      </c>
      <c r="BN47" s="31">
        <f t="shared" ca="1" si="21"/>
        <v>-5840800000</v>
      </c>
      <c r="BO47" s="48" cm="1">
        <f t="array" aca="1" ref="BO47" ca="1">INDEX([1]Sheet1!$C$6:$CY$72,MATCH($A47,[1]Sheet1!$A$6:$A$72,0),MATCH(MID(CELL("filename",A46),FIND("]",CELL("filename",A46))+1,255) &amp; BO$1,[1]Sheet1!$C$1:$CY$1 &amp; [1]Sheet1!$C$3:$CY$3,0))</f>
        <v>-0.30138700000000002</v>
      </c>
      <c r="BP47" s="32" cm="1">
        <f t="array" aca="1" ref="BP47" ca="1">INDEX([1]Sheet1!$C$6:$CY$72,MATCH($A47,[1]Sheet1!$A$6:$A$72,0),MATCH(MID(CELL("filename",B46),FIND("]",CELL("filename",B46))+1,255) &amp; BP$1,[1]Sheet1!$C$1:$CY$1 &amp; [1]Sheet1!$C$3:$CY$3,0))</f>
        <v>981352000000</v>
      </c>
      <c r="BQ47" s="32" cm="1">
        <f t="array" aca="1" ref="BQ47" ca="1">INDEX([1]Sheet1!$C$6:$CY$72,MATCH($A47,[1]Sheet1!$A$6:$A$72,0),MATCH(MID(CELL("filename",C46),FIND("]",CELL("filename",C46))+1,255) &amp; BQ$1,[1]Sheet1!$C$1:$CY$1 &amp; [1]Sheet1!$C$3:$CY$3,0))</f>
        <v>226017100000</v>
      </c>
      <c r="BR47" s="39" cm="1">
        <f t="array" aca="1" ref="BR47" ca="1">INDEX([6]Annual!$C$5:$T$30,MATCH($A47,[6]Annual!$B$5:$B$30,0),MATCH(MID(CELL("filename",$F$2),FIND("]",CELL("filename",$F$2))+1,255) &amp; BR$1,[6]Annual!$C$3:$T$3 &amp; [6]Annual!$C$4:$T$4,0))</f>
        <v>167081500000</v>
      </c>
      <c r="BS47" s="39" cm="1">
        <f t="array" aca="1" ref="BS47" ca="1">INDEX([6]Annual!$C$5:$T$30,MATCH($A47,[6]Annual!$B$5:$B$30,0),MATCH(MID(CELL("filename",$F$2),FIND("]",CELL("filename",$F$2))+1,255) &amp; BS$1,[6]Annual!$C$3:$T$3 &amp; [6]Annual!$C$4:$T$4,0))</f>
        <v>45842500000</v>
      </c>
      <c r="BT47" s="39" cm="1">
        <f t="array" aca="1" ref="BT47" ca="1">INDEX([6]Annual!$C$5:$T$30,MATCH($A47,[6]Annual!$B$5:$B$30,0),MATCH(MID(CELL("filename",$F$2),FIND("]",CELL("filename",$F$2))+1,255) &amp; BT$1,[6]Annual!$C$3:$T$3 &amp; [6]Annual!$C$4:$T$4,0))</f>
        <v>10346400000</v>
      </c>
      <c r="BU47" s="31">
        <f t="shared" ca="1" si="27"/>
        <v>169136957221.60214</v>
      </c>
      <c r="BV47" s="31">
        <f t="shared" ca="1" si="28"/>
        <v>56880142778.397858</v>
      </c>
      <c r="BW47" s="32" cm="1">
        <f t="array" aca="1" ref="BW47" ca="1">INDEX([1]Sheet1!$C$6:$CY$72,MATCH($A47,[1]Sheet1!$A$6:$A$72,0),MATCH(MID(CELL("filename",F46),FIND("]",CELL("filename",F46))+1,255) &amp; BW$1,[1]Sheet1!$C$1:$CY$1 &amp; [1]Sheet1!$C$3:$CY$3,0))</f>
        <v>291869900000</v>
      </c>
      <c r="BX47" s="32" cm="1">
        <f t="array" aca="1" ref="BX47" ca="1">INDEX([1]Sheet1!$C$6:$CY$72,MATCH($A47,[1]Sheet1!$A$6:$A$72,0),MATCH(MID(CELL("filename",G46),FIND("]",CELL("filename",G46))+1,255) &amp; BX$1,[1]Sheet1!$C$1:$CY$1 &amp; [1]Sheet1!$C$3:$CY$3,0))</f>
        <v>305923700000</v>
      </c>
      <c r="BY47" s="39" cm="1">
        <f t="array" aca="1" ref="BY47" ca="1">INDEX([4]DATA!$C$18:$N$51,MATCH($A47,[4]DATA!$B$18:$B$51,0),MATCH(MID(CELL("filename",F14),FIND("]",CELL("filename",F14))+1,255) &amp; BY$1,[4]DATA!$C$15:$N$15&amp;[4]DATA!$C$16:$N$16,0)) * 10^6</f>
        <v>98536000000</v>
      </c>
      <c r="BZ47" s="39" cm="1">
        <f t="array" aca="1" ref="BZ47" ca="1">INDEX([4]DATA!$C$18:$N$51,MATCH($A47,[4]DATA!$B$18:$B$51,0),MATCH(MID(CELL("filename",G14),FIND("]",CELL("filename",G14))+1,255) &amp; BZ$1,[4]DATA!$C$15:$N$15&amp;[4]DATA!$C$16:$N$16,0)) * 10^6</f>
        <v>207388000000</v>
      </c>
      <c r="CA47" s="31">
        <f t="shared" ca="1" si="22"/>
        <v>98535903372.07933</v>
      </c>
      <c r="CB47" s="31">
        <f t="shared" ca="1" si="23"/>
        <v>207387796627.92065</v>
      </c>
      <c r="CC47" s="32" cm="1">
        <f t="array" aca="1" ref="CC47" ca="1">INDEX([1]Sheet1!$C$6:$CY$72,MATCH($A47,[1]Sheet1!$A$6:$A$72,0),MATCH(MID(CELL("filename",J46),FIND("]",CELL("filename",J46))+1,255) &amp; CC$1,[1]Sheet1!$C$1:$CY$1 &amp; [1]Sheet1!$C$3:$CY$3,0))</f>
        <v>33638500000</v>
      </c>
      <c r="CD47" s="31">
        <f t="shared" ca="1" si="24"/>
        <v>123902800000</v>
      </c>
      <c r="CE47" s="32" cm="1">
        <f t="array" aca="1" ref="CE47" ca="1">INDEX([1]Sheet1!$C$6:$CY$72,MATCH($A47,[1]Sheet1!$A$6:$A$72,0),MATCH(MID(CELL("filename",L46),FIND("]",CELL("filename",L46))+1,255) &amp; CE$1,[1]Sheet1!$C$1:$CY$1 &amp; [1]Sheet1!$C$3:$CY$3,0))</f>
        <v>1039288000000</v>
      </c>
      <c r="CF47" s="31">
        <f t="shared" ca="1" si="15"/>
        <v>987192800000</v>
      </c>
      <c r="CG47" s="32" cm="1">
        <f t="array" aca="1" ref="CG47" ca="1">INDEX([1]Sheet1!$C$6:$CY$72,MATCH($A47,[1]Sheet1!$A$6:$A$72,0),MATCH(MID(CELL("filename",N46),FIND("]",CELL("filename",N46))+1,255) &amp; CG$1,[1]Sheet1!$C$1:$CY$1 &amp; [1]Sheet1!$C$3:$CY$3,0))</f>
        <v>438020200000</v>
      </c>
      <c r="CH47" s="32" cm="1">
        <f t="array" aca="1" ref="CH47" ca="1">INDEX([1]Sheet1!$C$6:$CY$72,MATCH($A47,[1]Sheet1!$A$6:$A$72,0),MATCH(MID(CELL("filename",O46),FIND("]",CELL("filename",O46))+1,255) &amp; CH$1,[1]Sheet1!$C$1:$CY$1 &amp; [1]Sheet1!$C$3:$CY$3,0))</f>
        <v>84819900000</v>
      </c>
      <c r="CI47" s="32" cm="1">
        <f t="array" aca="1" ref="CI47" ca="1">INDEX([1]Sheet1!$C$6:$CY$72,MATCH($A47,[1]Sheet1!$A$6:$A$72,0),MATCH(MID(CELL("filename",CI31),FIND("]",CELL("filename",CI31))+1,255) &amp; CI$1,[1]Sheet1!$C$1:$CY$1 &amp; [1]Sheet1!$C$3:$CY$3,0))</f>
        <v>28471800000</v>
      </c>
      <c r="CJ47" s="32" cm="1">
        <f t="array" aca="1" ref="CJ47" ca="1">INDEX([1]Sheet1!$C$6:$CY$72,MATCH($A47,[1]Sheet1!$A$6:$A$72,0),MATCH(MID(CELL("filename",R46),FIND("]",CELL("filename",R46))+1,255) &amp; CJ$1,[1]Sheet1!$C$1:$CY$1 &amp; [1]Sheet1!$C$3:$CY$3,0))</f>
        <v>338128100000</v>
      </c>
      <c r="CK47" s="32" cm="1">
        <f t="array" aca="1" ref="CK47" ca="1">INDEX([1]Sheet1!$C$6:$CY$72,MATCH($A47,[1]Sheet1!$A$6:$A$72,0),MATCH(MID(CELL("filename",S46),FIND("]",CELL("filename",S46))+1,255) &amp; CK$1,[1]Sheet1!$C$1:$CY$1 &amp; [1]Sheet1!$C$3:$CY$3,0))</f>
        <v>52095200000</v>
      </c>
      <c r="CL47" s="31">
        <f t="shared" ca="1" si="12"/>
        <v>97752800000</v>
      </c>
      <c r="DK47" s="31">
        <f t="shared" ca="1" si="25"/>
        <v>1268859389198.4001</v>
      </c>
      <c r="DL47" s="48" cm="1">
        <f t="array" aca="1" ref="DL47" ca="1">INDEX([1]Sheet1!$C$6:$CY$72,MATCH($A47,[1]Sheet1!$A$6:$A$72,0),MATCH(MID(CELL("filename",AT46),FIND("]",CELL("filename",AT46))+1,255) &amp; DL$1,[1]Sheet1!$C$1:$CY$1 &amp; [1]Sheet1!$C$3:$CY$3,0))</f>
        <v>65.476799999999997</v>
      </c>
      <c r="DM47" s="39" cm="1">
        <f t="array" aca="1" ref="DM47" ca="1">INDEX([5]DATA!$C$18:$T$51,MATCH($A47,[5]DATA!$B$18:$B$51,0),MATCH(MID(CELL("filename",AU14),FIND("]",CELL("filename",AU14))+1,255) &amp; DM$1,[5]DATA!$C$15:$T$15&amp;[5]DATA!$C$16:$T$16,0)) * 10^6</f>
        <v>124744000000</v>
      </c>
      <c r="DN47" s="39" cm="1">
        <f t="array" aca="1" ref="DN47" ca="1">INDEX([5]DATA!$C$18:$T$51,MATCH($A47,[5]DATA!$B$18:$B$51,0),MATCH(MID(CELL("filename",AV14),FIND("]",CELL("filename",AV14))+1,255) &amp; DN$1,[5]DATA!$C$15:$T$15&amp;[5]DATA!$C$16:$T$16,0)) * 10^6</f>
        <v>1144115000000</v>
      </c>
      <c r="DQ47" s="48">
        <v>1.3704780000000001</v>
      </c>
      <c r="DR47" s="48" cm="1">
        <f t="array" aca="1" ref="DR47" ca="1">INDEX([1]Sheet1!$C$6:$CY$72,MATCH($A47,[1]Sheet1!$A$6:$A$72,0),MATCH(MID(CELL("filename",AZ46),FIND("]",CELL("filename",AZ46))+1,255) &amp; DR$1,[1]Sheet1!$C$1:$CY$1 &amp; [1]Sheet1!$C$3:$CY$3,0))</f>
        <v>3610000000</v>
      </c>
      <c r="DS47" s="48" cm="1">
        <f t="array" aca="1" ref="DS47" ca="1">INDEX([1]Sheet1!$C$6:$CY$72,MATCH($A47,[1]Sheet1!$A$6:$A$72,0),MATCH(MID(CELL("filename",BA46),FIND("]",CELL("filename",BA46))+1,255) &amp; DS$1,[1]Sheet1!$C$1:$CY$1 &amp; [1]Sheet1!$C$3:$CY$3,0))</f>
        <v>4.314972</v>
      </c>
      <c r="DT47" s="39" cm="1">
        <f t="array" aca="1" ref="DT47" ca="1">INDEX([5]DATA!$C$18:$T$51,MATCH($A47,[5]DATA!$B$18:$B$51,0),MATCH(MID(CELL("filename",BB14),FIND("]",CELL("filename",BB14))+1,255) &amp; DT$1,[5]DATA!$C$15:$T$15&amp;[5]DATA!$C$16:$T$16,0)) * 10^6</f>
        <v>267294000000</v>
      </c>
      <c r="DU47" s="48">
        <f ca="1">Austria!DU47</f>
        <v>4.28</v>
      </c>
      <c r="DV47" s="17">
        <v>0.5</v>
      </c>
      <c r="DW47" s="14">
        <f>Euro_Area_Data!V44*10^9</f>
        <v>11185188387984.602</v>
      </c>
      <c r="DX47" s="17">
        <v>1</v>
      </c>
      <c r="DY47" s="17">
        <v>0.5</v>
      </c>
      <c r="DZ47" s="48" cm="1">
        <f t="array" aca="1" ref="DZ47" ca="1">INDEX([1]Sheet1!$C$6:$CY$72,MATCH($A47,[1]Sheet1!$A$6:$A$72,0),MATCH(MID(CELL("filename",BH46),FIND("]",CELL("filename",BH46))+1,255) &amp; DZ$1,[1]Sheet1!$C$1:$CY$1 &amp; [1]Sheet1!$C$3:$CY$3,0))</f>
        <v>4.3</v>
      </c>
      <c r="EA47" s="17">
        <v>2</v>
      </c>
      <c r="EB47" s="14">
        <f>(SUMPRODUCT(Euro_Area_Data!B44:U44,Euro_Area_Data!Y44:AR44)-Euro_Area_Data!J44*Euro_Area_Data!AG44)/(SUM(Euro_Area_Data!B44:U44)-Euro_Area_Data!J44)</f>
        <v>0.84256178498971968</v>
      </c>
      <c r="EC47" s="14">
        <f t="shared" si="26"/>
        <v>2.4925973802715147</v>
      </c>
      <c r="ED47" s="14">
        <f>(SUMPRODUCT(Euro_Area_Data!B44:U44,Euro_Area_Data!AV44:BO44)-Euro_Area_Data!J44*Euro_Area_Data!BD44)/(SUM(Euro_Area_Data!B44:U44)-Euro_Area_Data!J44)</f>
        <v>2.7861272541864328</v>
      </c>
      <c r="EE47" s="17">
        <v>-5</v>
      </c>
      <c r="EH47" s="43">
        <v>0.75</v>
      </c>
      <c r="EI47" s="43">
        <v>0.05</v>
      </c>
      <c r="EJ47" s="43">
        <v>60</v>
      </c>
      <c r="EK47" s="14">
        <f t="shared" si="8"/>
        <v>2.3850297801541211</v>
      </c>
      <c r="EN47" s="14">
        <f>[2]EUCAM_output!$QG44</f>
        <v>0.86781776404205202</v>
      </c>
    </row>
    <row r="48" spans="1:144" x14ac:dyDescent="0.3">
      <c r="A48" s="10">
        <v>2008</v>
      </c>
      <c r="B48" s="13">
        <f>[2]EUCAM_output!$PG45*10^9</f>
        <v>2212003661009.4648</v>
      </c>
      <c r="H48" s="14">
        <f>[2]EUCAM_output!$QM45</f>
        <v>8.1774689076848529E-3</v>
      </c>
      <c r="I48" s="13">
        <f>[2]EUCAM_output!$PY45*10^3</f>
        <v>46799428</v>
      </c>
      <c r="K48" s="31">
        <f t="shared" si="4"/>
        <v>46799428</v>
      </c>
      <c r="L48" s="14">
        <f>[2]EUCAM_output!$PI45</f>
        <v>62.829587765442099</v>
      </c>
      <c r="O48" s="14">
        <f>[2]EUCAM_output!$PJ45</f>
        <v>63.061774533460166</v>
      </c>
      <c r="P48" s="28"/>
      <c r="Q48" s="19"/>
      <c r="R48" s="14">
        <f>[2]EUCAM_output!$PN45</f>
        <v>7.4</v>
      </c>
      <c r="U48" s="14">
        <f>[2]EUCAM_output!$PM45</f>
        <v>8.9349430000000005</v>
      </c>
      <c r="V48" s="14">
        <v>8.9349430000000005</v>
      </c>
      <c r="W48" s="14">
        <v>-1.3227335330404655E-3</v>
      </c>
      <c r="X48" s="14">
        <v>3.6441981686984981E-2</v>
      </c>
      <c r="Y48" s="14">
        <f>[2]EUCAM_output!$HQ45</f>
        <v>1.3083587899762611E-2</v>
      </c>
      <c r="Z48" s="14">
        <f>[2]EUCAM_output!$PO45</f>
        <v>1531.9194579109701</v>
      </c>
      <c r="AC48" s="14">
        <f>[2]EUCAM_output!$QN45</f>
        <v>1522.792106937113</v>
      </c>
      <c r="AD48" s="13">
        <f>[2]EUCAM_output!$PV45*10^9</f>
        <v>6497095850096.1104</v>
      </c>
      <c r="AE48" s="30" cm="1">
        <f t="array" aca="1" ref="AE48" ca="1">INDEX('[3]Sheet 1'!$B$12:$M$61,MATCH($A48,'[3]Sheet 1'!$A$12:$A$61,0),MATCH(MID(CELL("filename",A47),FIND("]",CELL("filename",A47))+1,255)&amp;AE$1,'[3]Sheet 1'!$B$9:$M$9&amp;'[3]Sheet 1'!$B$8:$M$8,0))*10^6</f>
        <v>6043497700000</v>
      </c>
      <c r="AF48" s="30" cm="1">
        <f t="array" aca="1" ref="AF48" ca="1">INDEX('[3]Sheet 1'!$B$12:$M$61,MATCH($A48,'[3]Sheet 1'!$A$12:$A$61,0),MATCH(MID(CELL("filename",B47),FIND("]",CELL("filename",B47))+1,255)&amp;AF$1,'[3]Sheet 1'!$B$9:$M$9&amp;'[3]Sheet 1'!$B$8:$M$8,0))*10^6</f>
        <v>1111590800000</v>
      </c>
      <c r="AG48" s="19">
        <f t="shared" ca="1" si="19"/>
        <v>0.18393169902257098</v>
      </c>
      <c r="AH48" s="31">
        <f t="shared" ca="1" si="20"/>
        <v>1195021878420.6726</v>
      </c>
      <c r="AI48" s="31">
        <f t="shared" ca="1" si="6"/>
        <v>99584075976.44075</v>
      </c>
      <c r="AJ48" s="32">
        <v>70240400000</v>
      </c>
      <c r="AK48" s="31">
        <f t="shared" si="7"/>
        <v>79118749295.498535</v>
      </c>
      <c r="AL48" s="19">
        <f t="shared" ca="1" si="16"/>
        <v>6.6206946269520173E-2</v>
      </c>
      <c r="AM48" s="19">
        <f t="shared" ca="1" si="0"/>
        <v>6.6411901462197248E-2</v>
      </c>
      <c r="AN48" s="31">
        <f t="shared" ca="1" si="17"/>
        <v>5302073971675.4375</v>
      </c>
      <c r="AO48" s="32">
        <v>367957700000</v>
      </c>
      <c r="AP48" s="31">
        <f t="shared" si="1"/>
        <v>414467358068.12402</v>
      </c>
      <c r="AQ48" s="32">
        <v>324813800000</v>
      </c>
      <c r="AR48" s="31">
        <f t="shared" si="2"/>
        <v>286751342701.67407</v>
      </c>
      <c r="AS48" s="19">
        <f t="shared" ca="1" si="18"/>
        <v>5.4082863466927755E-2</v>
      </c>
      <c r="AT48" s="19">
        <f t="shared" si="13"/>
        <v>18.737191324492596</v>
      </c>
      <c r="BB48" s="13">
        <f>[2]EUCAM_output!$PD45*10^9</f>
        <v>2241534606329.3599</v>
      </c>
      <c r="BC48" s="13">
        <f>[2]EUCAM_output!$QI45*10^9</f>
        <v>1989999700000</v>
      </c>
      <c r="BD48" s="19">
        <f t="shared" si="5"/>
        <v>1.3350314848221518</v>
      </c>
      <c r="BN48" s="31">
        <f t="shared" ca="1" si="21"/>
        <v>-12521700000</v>
      </c>
      <c r="BO48" s="48" cm="1">
        <f t="array" aca="1" ref="BO48" ca="1">INDEX([1]Sheet1!$C$6:$CY$72,MATCH($A48,[1]Sheet1!$A$6:$A$72,0),MATCH(MID(CELL("filename",A47),FIND("]",CELL("filename",A47))+1,255) &amp; BO$1,[1]Sheet1!$C$1:$CY$1 &amp; [1]Sheet1!$C$3:$CY$3,0))</f>
        <v>-0.62918600000000002</v>
      </c>
      <c r="BP48" s="32" cm="1">
        <f t="array" aca="1" ref="BP48" ca="1">INDEX([1]Sheet1!$C$6:$CY$72,MATCH($A48,[1]Sheet1!$A$6:$A$72,0),MATCH(MID(CELL("filename",B47),FIND("]",CELL("filename",B47))+1,255) &amp; BP$1,[1]Sheet1!$C$1:$CY$1 &amp; [1]Sheet1!$C$3:$CY$3,0))</f>
        <v>1010530000000</v>
      </c>
      <c r="BQ48" s="32" cm="1">
        <f t="array" aca="1" ref="BQ48" ca="1">INDEX([1]Sheet1!$C$6:$CY$72,MATCH($A48,[1]Sheet1!$A$6:$A$72,0),MATCH(MID(CELL("filename",C47),FIND("]",CELL("filename",C47))+1,255) &amp; BQ$1,[1]Sheet1!$C$1:$CY$1 &amp; [1]Sheet1!$C$3:$CY$3,0))</f>
        <v>235552000000</v>
      </c>
      <c r="BR48" s="39" cm="1">
        <f t="array" aca="1" ref="BR48" ca="1">INDEX([6]Annual!$C$5:$T$30,MATCH($A48,[6]Annual!$B$5:$B$30,0),MATCH(MID(CELL("filename",$F$2),FIND("]",CELL("filename",$F$2))+1,255) &amp; BR$1,[6]Annual!$C$3:$T$3 &amp; [6]Annual!$C$4:$T$4,0))</f>
        <v>176911700000</v>
      </c>
      <c r="BS48" s="39" cm="1">
        <f t="array" aca="1" ref="BS48" ca="1">INDEX([6]Annual!$C$5:$T$30,MATCH($A48,[6]Annual!$B$5:$B$30,0),MATCH(MID(CELL("filename",$F$2),FIND("]",CELL("filename",$F$2))+1,255) &amp; BS$1,[6]Annual!$C$3:$T$3 &amp; [6]Annual!$C$4:$T$4,0))</f>
        <v>48339900000</v>
      </c>
      <c r="BT48" s="39" cm="1">
        <f t="array" aca="1" ref="BT48" ca="1">INDEX([6]Annual!$C$5:$T$30,MATCH($A48,[6]Annual!$B$5:$B$30,0),MATCH(MID(CELL("filename",$F$2),FIND("]",CELL("filename",$F$2))+1,255) &amp; BT$1,[6]Annual!$C$3:$T$3 &amp; [6]Annual!$C$4:$T$4,0))</f>
        <v>6503400000.000001</v>
      </c>
      <c r="BU48" s="31">
        <f t="shared" ca="1" si="27"/>
        <v>179810164865.48297</v>
      </c>
      <c r="BV48" s="31">
        <f t="shared" ca="1" si="28"/>
        <v>55741835134.517029</v>
      </c>
      <c r="BW48" s="32" cm="1">
        <f t="array" aca="1" ref="BW48" ca="1">INDEX([1]Sheet1!$C$6:$CY$72,MATCH($A48,[1]Sheet1!$A$6:$A$72,0),MATCH(MID(CELL("filename",F47),FIND("]",CELL("filename",F47))+1,255) &amp; BW$1,[1]Sheet1!$C$1:$CY$1 &amp; [1]Sheet1!$C$3:$CY$3,0))</f>
        <v>295200000000</v>
      </c>
      <c r="BX48" s="32" cm="1">
        <f t="array" aca="1" ref="BX48" ca="1">INDEX([1]Sheet1!$C$6:$CY$72,MATCH($A48,[1]Sheet1!$A$6:$A$72,0),MATCH(MID(CELL("filename",G47),FIND("]",CELL("filename",G47))+1,255) &amp; BX$1,[1]Sheet1!$C$1:$CY$1 &amp; [1]Sheet1!$C$3:$CY$3,0))</f>
        <v>314018300000</v>
      </c>
      <c r="BY48" s="39" cm="1">
        <f t="array" aca="1" ref="BY48" ca="1">INDEX([4]DATA!$C$18:$N$51,MATCH($A48,[4]DATA!$B$18:$B$51,0),MATCH(MID(CELL("filename",F15),FIND("]",CELL("filename",F15))+1,255) &amp; BY$1,[4]DATA!$C$15:$N$15&amp;[4]DATA!$C$16:$N$16,0)) * 10^6</f>
        <v>100612000000</v>
      </c>
      <c r="BZ48" s="39" cm="1">
        <f t="array" aca="1" ref="BZ48" ca="1">INDEX([4]DATA!$C$18:$N$51,MATCH($A48,[4]DATA!$B$18:$B$51,0),MATCH(MID(CELL("filename",G15),FIND("]",CELL("filename",G15))+1,255) &amp; BZ$1,[4]DATA!$C$15:$N$15&amp;[4]DATA!$C$16:$N$16,0)) * 10^6</f>
        <v>213406000000</v>
      </c>
      <c r="CA48" s="31">
        <f t="shared" ca="1" si="22"/>
        <v>100612096120.60455</v>
      </c>
      <c r="CB48" s="31">
        <f t="shared" ca="1" si="23"/>
        <v>213406203879.39545</v>
      </c>
      <c r="CC48" s="32" cm="1">
        <f t="array" aca="1" ref="CC48" ca="1">INDEX([1]Sheet1!$C$6:$CY$72,MATCH($A48,[1]Sheet1!$A$6:$A$72,0),MATCH(MID(CELL("filename",J47),FIND("]",CELL("filename",J47))+1,255) &amp; CC$1,[1]Sheet1!$C$1:$CY$1 &amp; [1]Sheet1!$C$3:$CY$3,0))</f>
        <v>34992400000</v>
      </c>
      <c r="CD48" s="31">
        <f t="shared" ca="1" si="24"/>
        <v>130767300000</v>
      </c>
      <c r="CE48" s="32" cm="1">
        <f t="array" aca="1" ref="CE48" ca="1">INDEX([1]Sheet1!$C$6:$CY$72,MATCH($A48,[1]Sheet1!$A$6:$A$72,0),MATCH(MID(CELL("filename",L47),FIND("]",CELL("filename",L47))+1,255) &amp; CE$1,[1]Sheet1!$C$1:$CY$1 &amp; [1]Sheet1!$C$3:$CY$3,0))</f>
        <v>1080221000000</v>
      </c>
      <c r="CF48" s="31">
        <f t="shared" ca="1" si="15"/>
        <v>1023051700000</v>
      </c>
      <c r="CG48" s="32" cm="1">
        <f t="array" aca="1" ref="CG48" ca="1">INDEX([1]Sheet1!$C$6:$CY$72,MATCH($A48,[1]Sheet1!$A$6:$A$72,0),MATCH(MID(CELL("filename",N47),FIND("]",CELL("filename",N47))+1,255) &amp; CG$1,[1]Sheet1!$C$1:$CY$1 &amp; [1]Sheet1!$C$3:$CY$3,0))</f>
        <v>451773700000</v>
      </c>
      <c r="CH48" s="32" cm="1">
        <f t="array" aca="1" ref="CH48" ca="1">INDEX([1]Sheet1!$C$6:$CY$72,MATCH($A48,[1]Sheet1!$A$6:$A$72,0),MATCH(MID(CELL("filename",O47),FIND("]",CELL("filename",O47))+1,255) &amp; CH$1,[1]Sheet1!$C$1:$CY$1 &amp; [1]Sheet1!$C$3:$CY$3,0))</f>
        <v>88409200000</v>
      </c>
      <c r="CI48" s="32" cm="1">
        <f t="array" aca="1" ref="CI48" ca="1">INDEX([1]Sheet1!$C$6:$CY$72,MATCH($A48,[1]Sheet1!$A$6:$A$72,0),MATCH(MID(CELL("filename",CI32),FIND("]",CELL("filename",CI32))+1,255) &amp; CI$1,[1]Sheet1!$C$1:$CY$1 &amp; [1]Sheet1!$C$3:$CY$3,0))</f>
        <v>29702700000</v>
      </c>
      <c r="CJ48" s="32" cm="1">
        <f t="array" aca="1" ref="CJ48" ca="1">INDEX([1]Sheet1!$C$6:$CY$72,MATCH($A48,[1]Sheet1!$A$6:$A$72,0),MATCH(MID(CELL("filename",R47),FIND("]",CELL("filename",R47))+1,255) &amp; CJ$1,[1]Sheet1!$C$1:$CY$1 &amp; [1]Sheet1!$C$3:$CY$3,0))</f>
        <v>349719200000</v>
      </c>
      <c r="CK48" s="32" cm="1">
        <f t="array" aca="1" ref="CK48" ca="1">INDEX([1]Sheet1!$C$6:$CY$72,MATCH($A48,[1]Sheet1!$A$6:$A$72,0),MATCH(MID(CELL("filename",S47),FIND("]",CELL("filename",S47))+1,255) &amp; CK$1,[1]Sheet1!$C$1:$CY$1 &amp; [1]Sheet1!$C$3:$CY$3,0))</f>
        <v>57169300000</v>
      </c>
      <c r="CL48" s="31">
        <f t="shared" ca="1" si="12"/>
        <v>103446900000</v>
      </c>
      <c r="DK48" s="31">
        <f t="shared" ca="1" si="25"/>
        <v>1389401870542.3999</v>
      </c>
      <c r="DL48" s="48" cm="1">
        <f t="array" aca="1" ref="DL48" ca="1">INDEX([1]Sheet1!$C$6:$CY$72,MATCH($A48,[1]Sheet1!$A$6:$A$72,0),MATCH(MID(CELL("filename",AT47),FIND("]",CELL("filename",AT47))+1,255) &amp; DL$1,[1]Sheet1!$C$1:$CY$1 &amp; [1]Sheet1!$C$3:$CY$3,0))</f>
        <v>69.819199999999995</v>
      </c>
      <c r="DM48" s="39" cm="1">
        <f t="array" aca="1" ref="DM48" ca="1">INDEX([5]DATA!$C$18:$T$51,MATCH($A48,[5]DATA!$B$18:$B$51,0),MATCH(MID(CELL("filename",AU15),FIND("]",CELL("filename",AU15))+1,255) &amp; DM$1,[5]DATA!$C$15:$T$15&amp;[5]DATA!$C$16:$T$16,0)) * 10^6</f>
        <v>196138000000</v>
      </c>
      <c r="DN48" s="39" cm="1">
        <f t="array" aca="1" ref="DN48" ca="1">INDEX([5]DATA!$C$18:$T$51,MATCH($A48,[5]DATA!$B$18:$B$51,0),MATCH(MID(CELL("filename",AV15),FIND("]",CELL("filename",AV15))+1,255) &amp; DN$1,[5]DATA!$C$15:$T$15&amp;[5]DATA!$C$16:$T$16,0)) * 10^6</f>
        <v>1193264000000</v>
      </c>
      <c r="DQ48" s="48">
        <v>1.470755</v>
      </c>
      <c r="DR48" s="48" cm="1">
        <f t="array" aca="1" ref="DR48" ca="1">INDEX([1]Sheet1!$C$6:$CY$72,MATCH($A48,[1]Sheet1!$A$6:$A$72,0),MATCH(MID(CELL("filename",AZ47),FIND("]",CELL("filename",AZ47))+1,255) &amp; DR$1,[1]Sheet1!$C$1:$CY$1 &amp; [1]Sheet1!$C$3:$CY$3,0))</f>
        <v>50850000000</v>
      </c>
      <c r="DS48" s="48" cm="1">
        <f t="array" aca="1" ref="DS48" ca="1">INDEX([1]Sheet1!$C$6:$CY$72,MATCH($A48,[1]Sheet1!$A$6:$A$72,0),MATCH(MID(CELL("filename",BA47),FIND("]",CELL("filename",BA47))+1,255) &amp; DS$1,[1]Sheet1!$C$1:$CY$1 &amp; [1]Sheet1!$C$3:$CY$3,0))</f>
        <v>4.5055690000000004</v>
      </c>
      <c r="DT48" s="39" cm="1">
        <f t="array" aca="1" ref="DT48" ca="1">INDEX([5]DATA!$C$18:$T$51,MATCH($A48,[5]DATA!$B$18:$B$51,0),MATCH(MID(CELL("filename",BB15),FIND("]",CELL("filename",BB15))+1,255) &amp; DT$1,[5]DATA!$C$15:$T$15&amp;[5]DATA!$C$16:$T$16,0)) * 10^6</f>
        <v>345379000000</v>
      </c>
      <c r="DU48" s="48">
        <f ca="1">Austria!DU48</f>
        <v>4.63</v>
      </c>
      <c r="DV48" s="17">
        <v>0.5</v>
      </c>
      <c r="DW48" s="14">
        <f>Euro_Area_Data!V45*10^9</f>
        <v>11232956449677.641</v>
      </c>
      <c r="DX48" s="17">
        <v>1</v>
      </c>
      <c r="DY48" s="17">
        <v>0.5</v>
      </c>
      <c r="DZ48" s="48" cm="1">
        <f t="array" aca="1" ref="DZ48" ca="1">INDEX([1]Sheet1!$C$6:$CY$72,MATCH($A48,[1]Sheet1!$A$6:$A$72,0),MATCH(MID(CELL("filename",BH47),FIND("]",CELL("filename",BH47))+1,255) &amp; DZ$1,[1]Sheet1!$C$1:$CY$1 &amp; [1]Sheet1!$C$3:$CY$3,0))</f>
        <v>4.2300000000000004</v>
      </c>
      <c r="EA48" s="17">
        <v>2</v>
      </c>
      <c r="EB48" s="14">
        <f>(SUMPRODUCT(Euro_Area_Data!B45:U45,Euro_Area_Data!Y45:AR45)-Euro_Area_Data!J45*Euro_Area_Data!AG45)/(SUM(Euro_Area_Data!B45:U45)-Euro_Area_Data!J45)</f>
        <v>0.85975004942767341</v>
      </c>
      <c r="EC48" s="14">
        <f t="shared" si="26"/>
        <v>2.0400004776104885</v>
      </c>
      <c r="ED48" s="14">
        <f>(SUMPRODUCT(Euro_Area_Data!B45:U45,Euro_Area_Data!AV45:BO45)-Euro_Area_Data!J45*Euro_Area_Data!BD45)/(SUM(Euro_Area_Data!B45:U45)-Euro_Area_Data!J45)</f>
        <v>1.7414659874474987</v>
      </c>
      <c r="EE48" s="17">
        <v>-5</v>
      </c>
      <c r="EH48" s="43">
        <v>0.75</v>
      </c>
      <c r="EI48" s="43">
        <v>0.05</v>
      </c>
      <c r="EJ48" s="43">
        <v>60</v>
      </c>
      <c r="EK48" s="14">
        <f t="shared" si="8"/>
        <v>2.3007992963323778</v>
      </c>
      <c r="EN48" s="14">
        <f>[2]EUCAM_output!$QG45</f>
        <v>0.88778450905057893</v>
      </c>
    </row>
    <row r="49" spans="1:144" x14ac:dyDescent="0.3">
      <c r="A49" s="10">
        <v>2009</v>
      </c>
      <c r="B49" s="13">
        <f>[2]EUCAM_output!$PG46*10^9</f>
        <v>2238781720030.4312</v>
      </c>
      <c r="H49" s="14">
        <f>[2]EUCAM_output!$QM46</f>
        <v>-8.9221727511742607E-2</v>
      </c>
      <c r="I49" s="13">
        <f>[2]EUCAM_output!$PY46*10^3</f>
        <v>46928976.5</v>
      </c>
      <c r="K49" s="31">
        <f t="shared" si="4"/>
        <v>46928976.5</v>
      </c>
      <c r="L49" s="14">
        <f>[2]EUCAM_output!$PI46</f>
        <v>63.110606548539607</v>
      </c>
      <c r="O49" s="14">
        <f>[2]EUCAM_output!$PJ46</f>
        <v>63.154461689465798</v>
      </c>
      <c r="P49" s="28"/>
      <c r="Q49" s="19"/>
      <c r="R49" s="14">
        <f>[2]EUCAM_output!$PN46</f>
        <v>9.1</v>
      </c>
      <c r="U49" s="14">
        <f>[2]EUCAM_output!$PM46</f>
        <v>8.9267730000000007</v>
      </c>
      <c r="V49" s="14">
        <v>8.9267730000000007</v>
      </c>
      <c r="W49" s="14">
        <v>-1.7200393197153829E-2</v>
      </c>
      <c r="X49" s="14">
        <v>1.9664198374376163E-2</v>
      </c>
      <c r="Y49" s="14">
        <f>[2]EUCAM_output!$HQ46</f>
        <v>-1.8472038001046361E-2</v>
      </c>
      <c r="Z49" s="14">
        <f>[2]EUCAM_output!$PO46</f>
        <v>1520.0304955055301</v>
      </c>
      <c r="AC49" s="14">
        <f>[2]EUCAM_output!$QN46</f>
        <v>1525.1086271189749</v>
      </c>
      <c r="AD49" s="13">
        <f>[2]EUCAM_output!$PV46*10^9</f>
        <v>6594151428955.4902</v>
      </c>
      <c r="AE49" s="30" cm="1">
        <f t="array" aca="1" ref="AE49" ca="1">INDEX('[3]Sheet 1'!$B$12:$M$61,MATCH($A49,'[3]Sheet 1'!$A$12:$A$61,0),MATCH(MID(CELL("filename",A48),FIND("]",CELL("filename",A48))+1,255)&amp;AE$1,'[3]Sheet 1'!$B$9:$M$9&amp;'[3]Sheet 1'!$B$8:$M$8,0))*10^6</f>
        <v>6200734800000</v>
      </c>
      <c r="AF49" s="30" cm="1">
        <f t="array" aca="1" ref="AF49" ca="1">INDEX('[3]Sheet 1'!$B$12:$M$61,MATCH($A49,'[3]Sheet 1'!$A$12:$A$61,0),MATCH(MID(CELL("filename",B48),FIND("]",CELL("filename",B48))+1,255)&amp;AF$1,'[3]Sheet 1'!$B$9:$M$9&amp;'[3]Sheet 1'!$B$8:$M$8,0))*10^6</f>
        <v>1149065900000</v>
      </c>
      <c r="AG49" s="19">
        <f t="shared" ca="1" si="19"/>
        <v>0.18531124730572254</v>
      </c>
      <c r="AH49" s="31">
        <f t="shared" ca="1" si="20"/>
        <v>1221970426222.5544</v>
      </c>
      <c r="AI49" s="31">
        <f t="shared" ca="1" si="6"/>
        <v>105128332163.81961</v>
      </c>
      <c r="AJ49" s="32">
        <v>72106000000</v>
      </c>
      <c r="AK49" s="31">
        <f t="shared" si="7"/>
        <v>81134189148.737518</v>
      </c>
      <c r="AL49" s="19">
        <f t="shared" ca="1" si="16"/>
        <v>6.6396197000892679E-2</v>
      </c>
      <c r="AM49" s="19">
        <f t="shared" ca="1" si="0"/>
        <v>6.6411901462197248E-2</v>
      </c>
      <c r="AN49" s="31">
        <f t="shared" ca="1" si="17"/>
        <v>5372181002732.9355</v>
      </c>
      <c r="AO49" s="32">
        <v>321798300000</v>
      </c>
      <c r="AP49" s="31">
        <f t="shared" si="1"/>
        <v>362089758687.79547</v>
      </c>
      <c r="AQ49" s="32">
        <v>328684000000</v>
      </c>
      <c r="AR49" s="31">
        <f t="shared" si="2"/>
        <v>288703408640.1239</v>
      </c>
      <c r="AS49" s="19">
        <f t="shared" ca="1" si="18"/>
        <v>5.3740447035059827E-2</v>
      </c>
      <c r="AT49" s="19">
        <f t="shared" si="13"/>
        <v>16.173517741732933</v>
      </c>
      <c r="BB49" s="13">
        <f>[2]EUCAM_output!$PD46*10^9</f>
        <v>2178221298484.5801</v>
      </c>
      <c r="BC49" s="13">
        <f>[2]EUCAM_output!$QI46*10^9</f>
        <v>1935840200000</v>
      </c>
      <c r="BD49" s="19">
        <f t="shared" si="5"/>
        <v>-2.7050614628489953</v>
      </c>
      <c r="BN49" s="31">
        <f t="shared" ca="1" si="21"/>
        <v>-93552500000</v>
      </c>
      <c r="BO49" s="48" cm="1">
        <f t="array" aca="1" ref="BO49" ca="1">INDEX([1]Sheet1!$C$6:$CY$72,MATCH($A49,[1]Sheet1!$A$6:$A$72,0),MATCH(MID(CELL("filename",A48),FIND("]",CELL("filename",A48))+1,255) &amp; BO$1,[1]Sheet1!$C$1:$CY$1 &amp; [1]Sheet1!$C$3:$CY$3,0))</f>
        <v>-4.8326510000000003</v>
      </c>
      <c r="BP49" s="32" cm="1">
        <f t="array" aca="1" ref="BP49" ca="1">INDEX([1]Sheet1!$C$6:$CY$72,MATCH($A49,[1]Sheet1!$A$6:$A$72,0),MATCH(MID(CELL("filename",B48),FIND("]",CELL("filename",B48))+1,255) &amp; BP$1,[1]Sheet1!$C$1:$CY$1 &amp; [1]Sheet1!$C$3:$CY$3,0))</f>
        <v>979773000000</v>
      </c>
      <c r="BQ49" s="32" cm="1">
        <f t="array" aca="1" ref="BQ49" ca="1">INDEX([1]Sheet1!$C$6:$CY$72,MATCH($A49,[1]Sheet1!$A$6:$A$72,0),MATCH(MID(CELL("filename",C48),FIND("]",CELL("filename",C48))+1,255) &amp; BQ$1,[1]Sheet1!$C$1:$CY$1 &amp; [1]Sheet1!$C$3:$CY$3,0))</f>
        <v>205223400000</v>
      </c>
      <c r="BR49" s="39" cm="1">
        <f t="array" aca="1" ref="BR49" ca="1">INDEX([6]Annual!$C$5:$T$30,MATCH($A49,[6]Annual!$B$5:$B$30,0),MATCH(MID(CELL("filename",$F$2),FIND("]",CELL("filename",$F$2))+1,255) &amp; BR$1,[6]Annual!$C$3:$T$3 &amp; [6]Annual!$C$4:$T$4,0))</f>
        <v>170915800000</v>
      </c>
      <c r="BS49" s="39" cm="1">
        <f t="array" aca="1" ref="BS49" ca="1">INDEX([6]Annual!$C$5:$T$30,MATCH($A49,[6]Annual!$B$5:$B$30,0),MATCH(MID(CELL("filename",$F$2),FIND("]",CELL("filename",$F$2))+1,255) &amp; BS$1,[6]Annual!$C$3:$T$3 &amp; [6]Annual!$C$4:$T$4,0))</f>
        <v>24832600000</v>
      </c>
      <c r="BT49" s="39" cm="1">
        <f t="array" aca="1" ref="BT49" ca="1">INDEX([6]Annual!$C$5:$T$30,MATCH($A49,[6]Annual!$B$5:$B$30,0),MATCH(MID(CELL("filename",$F$2),FIND("]",CELL("filename",$F$2))+1,255) &amp; BT$1,[6]Annual!$C$3:$T$3 &amp; [6]Annual!$C$4:$T$4,0))</f>
        <v>5986099999.999999</v>
      </c>
      <c r="BU49" s="31">
        <f t="shared" ca="1" si="27"/>
        <v>173871705581.94061</v>
      </c>
      <c r="BV49" s="31">
        <f t="shared" ca="1" si="28"/>
        <v>31351694418.059387</v>
      </c>
      <c r="BW49" s="32" cm="1">
        <f t="array" aca="1" ref="BW49" ca="1">INDEX([1]Sheet1!$C$6:$CY$72,MATCH($A49,[1]Sheet1!$A$6:$A$72,0),MATCH(MID(CELL("filename",F48),FIND("]",CELL("filename",F48))+1,255) &amp; BW$1,[1]Sheet1!$C$1:$CY$1 &amp; [1]Sheet1!$C$3:$CY$3,0))</f>
        <v>290867100000</v>
      </c>
      <c r="BX49" s="32" cm="1">
        <f t="array" aca="1" ref="BX49" ca="1">INDEX([1]Sheet1!$C$6:$CY$72,MATCH($A49,[1]Sheet1!$A$6:$A$72,0),MATCH(MID(CELL("filename",G48),FIND("]",CELL("filename",G48))+1,255) &amp; BX$1,[1]Sheet1!$C$1:$CY$1 &amp; [1]Sheet1!$C$3:$CY$3,0))</f>
        <v>315753000000</v>
      </c>
      <c r="BY49" s="39" cm="1">
        <f t="array" aca="1" ref="BY49" ca="1">INDEX([4]DATA!$C$18:$N$51,MATCH($A49,[4]DATA!$B$18:$B$51,0),MATCH(MID(CELL("filename",F16),FIND("]",CELL("filename",F16))+1,255) &amp; BY$1,[4]DATA!$C$15:$N$15&amp;[4]DATA!$C$16:$N$16,0)) * 10^6</f>
        <v>101390000000</v>
      </c>
      <c r="BZ49" s="39" cm="1">
        <f t="array" aca="1" ref="BZ49" ca="1">INDEX([4]DATA!$C$18:$N$51,MATCH($A49,[4]DATA!$B$18:$B$51,0),MATCH(MID(CELL("filename",G16),FIND("]",CELL("filename",G16))+1,255) &amp; BZ$1,[4]DATA!$C$15:$N$15&amp;[4]DATA!$C$16:$N$16,0)) * 10^6</f>
        <v>214363000000</v>
      </c>
      <c r="CA49" s="31">
        <f t="shared" ca="1" si="22"/>
        <v>101390000000</v>
      </c>
      <c r="CB49" s="31">
        <f t="shared" ca="1" si="23"/>
        <v>214363000000</v>
      </c>
      <c r="CC49" s="32" cm="1">
        <f t="array" aca="1" ref="CC49" ca="1">INDEX([1]Sheet1!$C$6:$CY$72,MATCH($A49,[1]Sheet1!$A$6:$A$72,0),MATCH(MID(CELL("filename",J48),FIND("]",CELL("filename",J48))+1,255) &amp; CC$1,[1]Sheet1!$C$1:$CY$1 &amp; [1]Sheet1!$C$3:$CY$3,0))</f>
        <v>36853700000</v>
      </c>
      <c r="CD49" s="31">
        <f t="shared" ca="1" si="24"/>
        <v>131075800000</v>
      </c>
      <c r="CE49" s="32" cm="1">
        <f t="array" aca="1" ref="CE49" ca="1">INDEX([1]Sheet1!$C$6:$CY$72,MATCH($A49,[1]Sheet1!$A$6:$A$72,0),MATCH(MID(CELL("filename",L48),FIND("]",CELL("filename",L48))+1,255) &amp; CE$1,[1]Sheet1!$C$1:$CY$1 &amp; [1]Sheet1!$C$3:$CY$3,0))</f>
        <v>1122607000000</v>
      </c>
      <c r="CF49" s="31">
        <f t="shared" ca="1" si="15"/>
        <v>1073325500000</v>
      </c>
      <c r="CG49" s="32" cm="1">
        <f t="array" aca="1" ref="CG49" ca="1">INDEX([1]Sheet1!$C$6:$CY$72,MATCH($A49,[1]Sheet1!$A$6:$A$72,0),MATCH(MID(CELL("filename",N48),FIND("]",CELL("filename",N48))+1,255) &amp; CG$1,[1]Sheet1!$C$1:$CY$1 &amp; [1]Sheet1!$C$3:$CY$3,0))</f>
        <v>470413600000</v>
      </c>
      <c r="CH49" s="32" cm="1">
        <f t="array" aca="1" ref="CH49" ca="1">INDEX([1]Sheet1!$C$6:$CY$72,MATCH($A49,[1]Sheet1!$A$6:$A$72,0),MATCH(MID(CELL("filename",O48),FIND("]",CELL("filename",O48))+1,255) &amp; CH$1,[1]Sheet1!$C$1:$CY$1 &amp; [1]Sheet1!$C$3:$CY$3,0))</f>
        <v>93430200000</v>
      </c>
      <c r="CI49" s="32" cm="1">
        <f t="array" aca="1" ref="CI49" ca="1">INDEX([1]Sheet1!$C$6:$CY$72,MATCH($A49,[1]Sheet1!$A$6:$A$72,0),MATCH(MID(CELL("filename",CI33),FIND("]",CELL("filename",CI33))+1,255) &amp; CI$1,[1]Sheet1!$C$1:$CY$1 &amp; [1]Sheet1!$C$3:$CY$3,0))</f>
        <v>33047600000.000004</v>
      </c>
      <c r="CJ49" s="32" cm="1">
        <f t="array" aca="1" ref="CJ49" ca="1">INDEX([1]Sheet1!$C$6:$CY$72,MATCH($A49,[1]Sheet1!$A$6:$A$72,0),MATCH(MID(CELL("filename",R48),FIND("]",CELL("filename",R48))+1,255) &amp; CJ$1,[1]Sheet1!$C$1:$CY$1 &amp; [1]Sheet1!$C$3:$CY$3,0))</f>
        <v>369634300000</v>
      </c>
      <c r="CK49" s="32" cm="1">
        <f t="array" aca="1" ref="CK49" ca="1">INDEX([1]Sheet1!$C$6:$CY$72,MATCH($A49,[1]Sheet1!$A$6:$A$72,0),MATCH(MID(CELL("filename",S48),FIND("]",CELL("filename",S48))+1,255) &amp; CK$1,[1]Sheet1!$C$1:$CY$1 &amp; [1]Sheet1!$C$3:$CY$3,0))</f>
        <v>49281500000</v>
      </c>
      <c r="CL49" s="31">
        <f t="shared" ca="1" si="12"/>
        <v>106799800000</v>
      </c>
      <c r="DK49" s="31">
        <f t="shared" ca="1" si="25"/>
        <v>1627182095151.2</v>
      </c>
      <c r="DL49" s="48" cm="1">
        <f t="array" aca="1" ref="DL49" ca="1">INDEX([1]Sheet1!$C$6:$CY$72,MATCH($A49,[1]Sheet1!$A$6:$A$72,0),MATCH(MID(CELL("filename",AT48),FIND("]",CELL("filename",AT48))+1,255) &amp; DL$1,[1]Sheet1!$C$1:$CY$1 &amp; [1]Sheet1!$C$3:$CY$3,0))</f>
        <v>84.055599999999998</v>
      </c>
      <c r="DM49" s="39" cm="1">
        <f t="array" aca="1" ref="DM49" ca="1">INDEX([5]DATA!$C$18:$T$51,MATCH($A49,[5]DATA!$B$18:$B$51,0),MATCH(MID(CELL("filename",AU16),FIND("]",CELL("filename",AU16))+1,255) &amp; DM$1,[5]DATA!$C$15:$T$15&amp;[5]DATA!$C$16:$T$16,0)) * 10^6</f>
        <v>277965000000</v>
      </c>
      <c r="DN49" s="39" cm="1">
        <f t="array" aca="1" ref="DN49" ca="1">INDEX([5]DATA!$C$18:$T$51,MATCH($A49,[5]DATA!$B$18:$B$51,0),MATCH(MID(CELL("filename",AV16),FIND("]",CELL("filename",AV16))+1,255) &amp; DN$1,[5]DATA!$C$15:$T$15&amp;[5]DATA!$C$16:$T$16,0)) * 10^6</f>
        <v>1349217000000</v>
      </c>
      <c r="DQ49" s="48">
        <v>1.394782</v>
      </c>
      <c r="DR49" s="48" cm="1">
        <f t="array" aca="1" ref="DR49" ca="1">INDEX([1]Sheet1!$C$6:$CY$72,MATCH($A49,[1]Sheet1!$A$6:$A$72,0),MATCH(MID(CELL("filename",AZ48),FIND("]",CELL("filename",AZ48))+1,255) &amp; DR$1,[1]Sheet1!$C$1:$CY$1 &amp; [1]Sheet1!$C$3:$CY$3,0))</f>
        <v>94950000000</v>
      </c>
      <c r="DS49" s="48" cm="1">
        <f t="array" aca="1" ref="DS49" ca="1">INDEX([1]Sheet1!$C$6:$CY$72,MATCH($A49,[1]Sheet1!$A$6:$A$72,0),MATCH(MID(CELL("filename",BA48),FIND("]",CELL("filename",BA48))+1,255) &amp; DS$1,[1]Sheet1!$C$1:$CY$1 &amp; [1]Sheet1!$C$3:$CY$3,0))</f>
        <v>3.5469590000000002</v>
      </c>
      <c r="DT49" s="39" cm="1">
        <f t="array" aca="1" ref="DT49" ca="1">INDEX([5]DATA!$C$18:$T$51,MATCH($A49,[5]DATA!$B$18:$B$51,0),MATCH(MID(CELL("filename",BB16),FIND("]",CELL("filename",BB16))+1,255) &amp; DT$1,[5]DATA!$C$15:$T$15&amp;[5]DATA!$C$16:$T$16,0)) * 10^6</f>
        <v>411347000000</v>
      </c>
      <c r="DU49" s="48">
        <f ca="1">Austria!DU49</f>
        <v>1.22</v>
      </c>
      <c r="DV49" s="17">
        <v>0.5</v>
      </c>
      <c r="DW49" s="14">
        <f>Euro_Area_Data!V46*10^9</f>
        <v>10728705777926.793</v>
      </c>
      <c r="DX49" s="17">
        <v>1</v>
      </c>
      <c r="DY49" s="17">
        <v>0.5</v>
      </c>
      <c r="DZ49" s="48" cm="1">
        <f t="array" aca="1" ref="DZ49" ca="1">INDEX([1]Sheet1!$C$6:$CY$72,MATCH($A49,[1]Sheet1!$A$6:$A$72,0),MATCH(MID(CELL("filename",BH48),FIND("]",CELL("filename",BH48))+1,255) &amp; DZ$1,[1]Sheet1!$C$1:$CY$1 &amp; [1]Sheet1!$C$3:$CY$3,0))</f>
        <v>3.65</v>
      </c>
      <c r="EA49" s="17">
        <v>2</v>
      </c>
      <c r="EB49" s="14">
        <f>(SUMPRODUCT(Euro_Area_Data!B46:U46,Euro_Area_Data!Y46:AR46)-Euro_Area_Data!J46*Euro_Area_Data!AG46)/(SUM(Euro_Area_Data!B46:U46)-Euro_Area_Data!J46)</f>
        <v>0.87087688875049785</v>
      </c>
      <c r="EC49" s="14">
        <f t="shared" si="26"/>
        <v>1.294194670908301</v>
      </c>
      <c r="ED49" s="14">
        <f>(SUMPRODUCT(Euro_Area_Data!B46:U46,Euro_Area_Data!AV46:BO46)-Euro_Area_Data!J46*Euro_Area_Data!BD46)/(SUM(Euro_Area_Data!B46:U46)-Euro_Area_Data!J46)</f>
        <v>-3.8532436278209148</v>
      </c>
      <c r="EE49" s="17">
        <v>-5</v>
      </c>
      <c r="EH49" s="43">
        <v>0.75</v>
      </c>
      <c r="EI49" s="43">
        <v>0.05</v>
      </c>
      <c r="EJ49" s="43">
        <v>60</v>
      </c>
      <c r="EK49" s="14">
        <f t="shared" si="8"/>
        <v>0.10596149158562272</v>
      </c>
      <c r="EN49" s="14">
        <f>[2]EUCAM_output!$QG46</f>
        <v>0.88872521875843502</v>
      </c>
    </row>
    <row r="50" spans="1:144" x14ac:dyDescent="0.3">
      <c r="A50" s="10">
        <v>2010</v>
      </c>
      <c r="B50" s="13">
        <f>[2]EUCAM_output!$PG47*10^9</f>
        <v>2265400380053.2168</v>
      </c>
      <c r="H50" s="14">
        <f>[2]EUCAM_output!$QM47</f>
        <v>-1.6359236325847449E-2</v>
      </c>
      <c r="I50" s="13">
        <f>[2]EUCAM_output!$PY47*10^3</f>
        <v>47068116.999999896</v>
      </c>
      <c r="K50" s="31">
        <f t="shared" si="4"/>
        <v>47068116.999999896</v>
      </c>
      <c r="L50" s="14">
        <f>[2]EUCAM_output!$PI47</f>
        <v>63.123697113074329</v>
      </c>
      <c r="O50" s="14">
        <f>[2]EUCAM_output!$PJ47</f>
        <v>63.274152443080403</v>
      </c>
      <c r="P50" s="28"/>
      <c r="Q50" s="19"/>
      <c r="R50" s="14">
        <f>[2]EUCAM_output!$PN47</f>
        <v>9.3000000000000007</v>
      </c>
      <c r="U50" s="14">
        <f>[2]EUCAM_output!$PM47</f>
        <v>8.9041490000000003</v>
      </c>
      <c r="V50" s="14">
        <v>8.9041490000000003</v>
      </c>
      <c r="W50" s="14">
        <v>1.9019127114796364E-2</v>
      </c>
      <c r="X50" s="14">
        <v>1.9973845371941579E-2</v>
      </c>
      <c r="Y50" s="14">
        <f>[2]EUCAM_output!$HQ47</f>
        <v>2.064536823867066E-2</v>
      </c>
      <c r="Z50" s="14">
        <f>[2]EUCAM_output!$PO47</f>
        <v>1528.03347187175</v>
      </c>
      <c r="AC50" s="14">
        <f>[2]EUCAM_output!$QN47</f>
        <v>1525.987352182882</v>
      </c>
      <c r="AD50" s="13">
        <f>[2]EUCAM_output!$PV47*10^9</f>
        <v>6695344430015.6504</v>
      </c>
      <c r="AE50" s="30" cm="1">
        <f t="array" aca="1" ref="AE50" ca="1">INDEX('[3]Sheet 1'!$B$12:$M$61,MATCH($A50,'[3]Sheet 1'!$A$12:$A$61,0),MATCH(MID(CELL("filename",A49),FIND("]",CELL("filename",A49))+1,255)&amp;AE$1,'[3]Sheet 1'!$B$9:$M$9&amp;'[3]Sheet 1'!$B$8:$M$8,0))*10^6</f>
        <v>6442058700000</v>
      </c>
      <c r="AF50" s="30" cm="1">
        <f t="array" aca="1" ref="AF50" ca="1">INDEX('[3]Sheet 1'!$B$12:$M$61,MATCH($A50,'[3]Sheet 1'!$A$12:$A$61,0),MATCH(MID(CELL("filename",B49),FIND("]",CELL("filename",B49))+1,255)&amp;AF$1,'[3]Sheet 1'!$B$9:$M$9&amp;'[3]Sheet 1'!$B$8:$M$8,0))*10^6</f>
        <v>1207787900000</v>
      </c>
      <c r="AG50" s="19">
        <f t="shared" ca="1" si="19"/>
        <v>0.18748477097856933</v>
      </c>
      <c r="AH50" s="31">
        <f t="shared" ca="1" si="20"/>
        <v>1255275117084.124</v>
      </c>
      <c r="AI50" s="31">
        <f t="shared" ca="1" si="6"/>
        <v>106585720026.91466</v>
      </c>
      <c r="AJ50" s="32">
        <v>75126300000</v>
      </c>
      <c r="AK50" s="31">
        <f t="shared" si="7"/>
        <v>83621639460.323669</v>
      </c>
      <c r="AL50" s="19">
        <f t="shared" ca="1" si="16"/>
        <v>6.6616185027683975E-2</v>
      </c>
      <c r="AM50" s="19">
        <f t="shared" ca="1" si="0"/>
        <v>6.6411901462197248E-2</v>
      </c>
      <c r="AN50" s="31">
        <f t="shared" ca="1" si="17"/>
        <v>5440069312931.5264</v>
      </c>
      <c r="AO50" s="32">
        <v>333042800000</v>
      </c>
      <c r="AP50" s="31">
        <f t="shared" si="1"/>
        <v>370703534533.93402</v>
      </c>
      <c r="AQ50" s="32">
        <v>337231400000</v>
      </c>
      <c r="AR50" s="31">
        <f t="shared" si="2"/>
        <v>291744145165.0365</v>
      </c>
      <c r="AS50" s="19">
        <f t="shared" ca="1" si="18"/>
        <v>5.3628755146838819E-2</v>
      </c>
      <c r="AT50" s="19">
        <f t="shared" si="13"/>
        <v>16.363709382145764</v>
      </c>
      <c r="BB50" s="13">
        <f>[2]EUCAM_output!$PD47*10^9</f>
        <v>2221792798899.04</v>
      </c>
      <c r="BC50" s="13">
        <f>[2]EUCAM_output!$QI47*10^9</f>
        <v>1996075100000</v>
      </c>
      <c r="BD50" s="19">
        <f t="shared" si="5"/>
        <v>-1.9249392530406644</v>
      </c>
      <c r="BN50" s="31">
        <f t="shared" ca="1" si="21"/>
        <v>-92053100000</v>
      </c>
      <c r="BO50" s="48" cm="1">
        <f t="array" aca="1" ref="BO50" ca="1">INDEX([1]Sheet1!$C$6:$CY$72,MATCH($A50,[1]Sheet1!$A$6:$A$72,0),MATCH(MID(CELL("filename",A49),FIND("]",CELL("filename",A49))+1,255) &amp; BO$1,[1]Sheet1!$C$1:$CY$1 &amp; [1]Sheet1!$C$3:$CY$3,0))</f>
        <v>-4.6116799999999998</v>
      </c>
      <c r="BP50" s="32" cm="1">
        <f t="array" aca="1" ref="BP50" ca="1">INDEX([1]Sheet1!$C$6:$CY$72,MATCH($A50,[1]Sheet1!$A$6:$A$72,0),MATCH(MID(CELL("filename",B49),FIND("]",CELL("filename",B49))+1,255) &amp; BP$1,[1]Sheet1!$C$1:$CY$1 &amp; [1]Sheet1!$C$3:$CY$3,0))</f>
        <v>1009201000000</v>
      </c>
      <c r="BQ50" s="32" cm="1">
        <f t="array" aca="1" ref="BQ50" ca="1">INDEX([1]Sheet1!$C$6:$CY$72,MATCH($A50,[1]Sheet1!$A$6:$A$72,0),MATCH(MID(CELL("filename",C49),FIND("]",CELL("filename",C49))+1,255) &amp; BQ$1,[1]Sheet1!$C$1:$CY$1 &amp; [1]Sheet1!$C$3:$CY$3,0))</f>
        <v>222097900000</v>
      </c>
      <c r="BR50" s="39" cm="1">
        <f t="array" aca="1" ref="BR50" ca="1">INDEX([6]Annual!$C$5:$T$30,MATCH($A50,[6]Annual!$B$5:$B$30,0),MATCH(MID(CELL("filename",$F$2),FIND("]",CELL("filename",$F$2))+1,255) &amp; BR$1,[6]Annual!$C$3:$T$3 &amp; [6]Annual!$C$4:$T$4,0))</f>
        <v>175301300000</v>
      </c>
      <c r="BS50" s="39" cm="1">
        <f t="array" aca="1" ref="BS50" ca="1">INDEX([6]Annual!$C$5:$T$30,MATCH($A50,[6]Annual!$B$5:$B$30,0),MATCH(MID(CELL("filename",$F$2),FIND("]",CELL("filename",$F$2))+1,255) &amp; BS$1,[6]Annual!$C$3:$T$3 &amp; [6]Annual!$C$4:$T$4,0))</f>
        <v>33001300000.000004</v>
      </c>
      <c r="BT50" s="39" cm="1">
        <f t="array" aca="1" ref="BT50" ca="1">INDEX([6]Annual!$C$5:$T$30,MATCH($A50,[6]Annual!$B$5:$B$30,0),MATCH(MID(CELL("filename",$F$2),FIND("]",CELL("filename",$F$2))+1,255) &amp; BT$1,[6]Annual!$C$3:$T$3 &amp; [6]Annual!$C$4:$T$4,0))</f>
        <v>10027300000</v>
      </c>
      <c r="BU50" s="31">
        <f t="shared" ca="1" si="27"/>
        <v>178326700086.74945</v>
      </c>
      <c r="BV50" s="31">
        <f t="shared" ca="1" si="28"/>
        <v>43771199913.250549</v>
      </c>
      <c r="BW50" s="32" cm="1">
        <f t="array" aca="1" ref="BW50" ca="1">INDEX([1]Sheet1!$C$6:$CY$72,MATCH($A50,[1]Sheet1!$A$6:$A$72,0),MATCH(MID(CELL("filename",F49),FIND("]",CELL("filename",F49))+1,255) &amp; BW$1,[1]Sheet1!$C$1:$CY$1 &amp; [1]Sheet1!$C$3:$CY$3,0))</f>
        <v>294785100000</v>
      </c>
      <c r="BX50" s="32" cm="1">
        <f t="array" aca="1" ref="BX50" ca="1">INDEX([1]Sheet1!$C$6:$CY$72,MATCH($A50,[1]Sheet1!$A$6:$A$72,0),MATCH(MID(CELL("filename",G49),FIND("]",CELL("filename",G49))+1,255) &amp; BX$1,[1]Sheet1!$C$1:$CY$1 &amp; [1]Sheet1!$C$3:$CY$3,0))</f>
        <v>322078000000</v>
      </c>
      <c r="BY50" s="39" cm="1">
        <f t="array" aca="1" ref="BY50" ca="1">INDEX([4]DATA!$C$18:$N$51,MATCH($A50,[4]DATA!$B$18:$B$51,0),MATCH(MID(CELL("filename",F17),FIND("]",CELL("filename",F17))+1,255) &amp; BY$1,[4]DATA!$C$15:$N$15&amp;[4]DATA!$C$16:$N$16,0)) * 10^6</f>
        <v>103268000000</v>
      </c>
      <c r="BZ50" s="39" cm="1">
        <f t="array" aca="1" ref="BZ50" ca="1">INDEX([4]DATA!$C$18:$N$51,MATCH($A50,[4]DATA!$B$18:$B$51,0),MATCH(MID(CELL("filename",G17),FIND("]",CELL("filename",G17))+1,255) &amp; BZ$1,[4]DATA!$C$15:$N$15&amp;[4]DATA!$C$16:$N$16,0)) * 10^6</f>
        <v>218810000000</v>
      </c>
      <c r="CA50" s="31">
        <f t="shared" ca="1" si="22"/>
        <v>103268000000</v>
      </c>
      <c r="CB50" s="31">
        <f t="shared" ca="1" si="23"/>
        <v>218810000000</v>
      </c>
      <c r="CC50" s="32" cm="1">
        <f t="array" aca="1" ref="CC50" ca="1">INDEX([1]Sheet1!$C$6:$CY$72,MATCH($A50,[1]Sheet1!$A$6:$A$72,0),MATCH(MID(CELL("filename",J49),FIND("]",CELL("filename",J49))+1,255) &amp; CC$1,[1]Sheet1!$C$1:$CY$1 &amp; [1]Sheet1!$C$3:$CY$3,0))</f>
        <v>38171000000</v>
      </c>
      <c r="CD50" s="31">
        <f t="shared" ca="1" si="24"/>
        <v>132069000000</v>
      </c>
      <c r="CE50" s="32" cm="1">
        <f t="array" aca="1" ref="CE50" ca="1">INDEX([1]Sheet1!$C$6:$CY$72,MATCH($A50,[1]Sheet1!$A$6:$A$72,0),MATCH(MID(CELL("filename",L49),FIND("]",CELL("filename",L49))+1,255) &amp; CE$1,[1]Sheet1!$C$1:$CY$1 &amp; [1]Sheet1!$C$3:$CY$3,0))</f>
        <v>1151962000000</v>
      </c>
      <c r="CF50" s="31">
        <f t="shared" ca="1" si="15"/>
        <v>1101254100000</v>
      </c>
      <c r="CG50" s="32" cm="1">
        <f t="array" aca="1" ref="CG50" ca="1">INDEX([1]Sheet1!$C$6:$CY$72,MATCH($A50,[1]Sheet1!$A$6:$A$72,0),MATCH(MID(CELL("filename",N49),FIND("]",CELL("filename",N49))+1,255) &amp; CG$1,[1]Sheet1!$C$1:$CY$1 &amp; [1]Sheet1!$C$3:$CY$3,0))</f>
        <v>482412900000</v>
      </c>
      <c r="CH50" s="32" cm="1">
        <f t="array" aca="1" ref="CH50" ca="1">INDEX([1]Sheet1!$C$6:$CY$72,MATCH($A50,[1]Sheet1!$A$6:$A$72,0),MATCH(MID(CELL("filename",O49),FIND("]",CELL("filename",O49))+1,255) &amp; CH$1,[1]Sheet1!$C$1:$CY$1 &amp; [1]Sheet1!$C$3:$CY$3,0))</f>
        <v>95757400000</v>
      </c>
      <c r="CI50" s="32" cm="1">
        <f t="array" aca="1" ref="CI50" ca="1">INDEX([1]Sheet1!$C$6:$CY$72,MATCH($A50,[1]Sheet1!$A$6:$A$72,0),MATCH(MID(CELL("filename",CI34),FIND("]",CELL("filename",CI34))+1,255) &amp; CI$1,[1]Sheet1!$C$1:$CY$1 &amp; [1]Sheet1!$C$3:$CY$3,0))</f>
        <v>34832000000</v>
      </c>
      <c r="CJ50" s="32" cm="1">
        <f t="array" aca="1" ref="CJ50" ca="1">INDEX([1]Sheet1!$C$6:$CY$72,MATCH($A50,[1]Sheet1!$A$6:$A$72,0),MATCH(MID(CELL("filename",R49),FIND("]",CELL("filename",R49))+1,255) &amp; CJ$1,[1]Sheet1!$C$1:$CY$1 &amp; [1]Sheet1!$C$3:$CY$3,0))</f>
        <v>381066800000</v>
      </c>
      <c r="CK50" s="32" cm="1">
        <f t="array" aca="1" ref="CK50" ca="1">INDEX([1]Sheet1!$C$6:$CY$72,MATCH($A50,[1]Sheet1!$A$6:$A$72,0),MATCH(MID(CELL("filename",S49),FIND("]",CELL("filename",S49))+1,255) &amp; CK$1,[1]Sheet1!$C$1:$CY$1 &amp; [1]Sheet1!$C$3:$CY$3,0))</f>
        <v>50707900000</v>
      </c>
      <c r="CL50" s="31">
        <f t="shared" ca="1" si="12"/>
        <v>107185000000</v>
      </c>
      <c r="DK50" s="31">
        <f t="shared" ca="1" si="25"/>
        <v>1722171678702.9001</v>
      </c>
      <c r="DL50" s="48" cm="1">
        <f t="array" aca="1" ref="DL50" ca="1">INDEX([1]Sheet1!$C$6:$CY$72,MATCH($A50,[1]Sheet1!$A$6:$A$72,0),MATCH(MID(CELL("filename",AT49),FIND("]",CELL("filename",AT49))+1,255) &amp; DL$1,[1]Sheet1!$C$1:$CY$1 &amp; [1]Sheet1!$C$3:$CY$3,0))</f>
        <v>86.277900000000002</v>
      </c>
      <c r="DM50" s="39" cm="1">
        <f t="array" aca="1" ref="DM50" ca="1">INDEX([5]DATA!$C$18:$T$51,MATCH($A50,[5]DATA!$B$18:$B$51,0),MATCH(MID(CELL("filename",AU17),FIND("]",CELL("filename",AU17))+1,255) &amp; DM$1,[5]DATA!$C$15:$T$15&amp;[5]DATA!$C$16:$T$16,0)) * 10^6</f>
        <v>265804000000</v>
      </c>
      <c r="DN50" s="39" cm="1">
        <f t="array" aca="1" ref="DN50" ca="1">INDEX([5]DATA!$C$18:$T$51,MATCH($A50,[5]DATA!$B$18:$B$51,0),MATCH(MID(CELL("filename",AV17),FIND("]",CELL("filename",AV17))+1,255) &amp; DN$1,[5]DATA!$C$15:$T$15&amp;[5]DATA!$C$16:$T$16,0)) * 10^6</f>
        <v>1456366000000</v>
      </c>
      <c r="DQ50" s="48">
        <v>1.3243529999999999</v>
      </c>
      <c r="DR50" s="48" cm="1">
        <f t="array" aca="1" ref="DR50" ca="1">INDEX([1]Sheet1!$C$6:$CY$72,MATCH($A50,[1]Sheet1!$A$6:$A$72,0),MATCH(MID(CELL("filename",AZ49),FIND("]",CELL("filename",AZ49))+1,255) &amp; DR$1,[1]Sheet1!$C$1:$CY$1 &amp; [1]Sheet1!$C$3:$CY$3,0))</f>
        <v>-47770000000</v>
      </c>
      <c r="DS50" s="48" cm="1">
        <f t="array" aca="1" ref="DS50" ca="1">INDEX([1]Sheet1!$C$6:$CY$72,MATCH($A50,[1]Sheet1!$A$6:$A$72,0),MATCH(MID(CELL("filename",BA49),FIND("]",CELL("filename",BA49))+1,255) &amp; DS$1,[1]Sheet1!$C$1:$CY$1 &amp; [1]Sheet1!$C$3:$CY$3,0))</f>
        <v>3.116301</v>
      </c>
      <c r="DT50" s="39" cm="1">
        <f t="array" aca="1" ref="DT50" ca="1">INDEX([5]DATA!$C$18:$T$51,MATCH($A50,[5]DATA!$B$18:$B$51,0),MATCH(MID(CELL("filename",BB17),FIND("]",CELL("filename",BB17))+1,255) &amp; DT$1,[5]DATA!$C$15:$T$15&amp;[5]DATA!$C$16:$T$16,0)) * 10^6</f>
        <v>411245000000</v>
      </c>
      <c r="DU50" s="48">
        <f ca="1">Austria!DU50</f>
        <v>0.81</v>
      </c>
      <c r="DV50" s="17">
        <v>0.5</v>
      </c>
      <c r="DW50" s="14">
        <f>Euro_Area_Data!V47*10^9</f>
        <v>10958818844873.906</v>
      </c>
      <c r="DX50" s="17">
        <v>1</v>
      </c>
      <c r="DY50" s="17">
        <v>0.5</v>
      </c>
      <c r="DZ50" s="48" cm="1">
        <f t="array" aca="1" ref="DZ50" ca="1">INDEX([1]Sheet1!$C$6:$CY$72,MATCH($A50,[1]Sheet1!$A$6:$A$72,0),MATCH(MID(CELL("filename",BH49),FIND("]",CELL("filename",BH49))+1,255) &amp; DZ$1,[1]Sheet1!$C$1:$CY$1 &amp; [1]Sheet1!$C$3:$CY$3,0))</f>
        <v>3.12</v>
      </c>
      <c r="EA50" s="17">
        <v>2</v>
      </c>
      <c r="EB50" s="14">
        <f>(SUMPRODUCT(Euro_Area_Data!B47:U47,Euro_Area_Data!Y47:AR47)-Euro_Area_Data!J47*Euro_Area_Data!AG47)/(SUM(Euro_Area_Data!B47:U47)-Euro_Area_Data!J47)</f>
        <v>0.87542688092634124</v>
      </c>
      <c r="EC50" s="14">
        <f t="shared" si="26"/>
        <v>0.52246100850965971</v>
      </c>
      <c r="ED50" s="14">
        <f>(SUMPRODUCT(Euro_Area_Data!B47:U47,Euro_Area_Data!AV47:BO47)-Euro_Area_Data!J47*Euro_Area_Data!BD47)/(SUM(Euro_Area_Data!B47:U47)-Euro_Area_Data!J47)</f>
        <v>-2.2375429328254448</v>
      </c>
      <c r="EE50" s="17">
        <v>-5</v>
      </c>
      <c r="EH50" s="43">
        <v>0.75</v>
      </c>
      <c r="EI50" s="43">
        <v>0.05</v>
      </c>
      <c r="EJ50" s="43">
        <v>60</v>
      </c>
      <c r="EK50" s="14">
        <f t="shared" si="8"/>
        <v>1.0894464035663611</v>
      </c>
      <c r="EN50" s="14">
        <f>[2]EUCAM_output!$QG47</f>
        <v>0.89840740369178607</v>
      </c>
    </row>
    <row r="51" spans="1:144" x14ac:dyDescent="0.3">
      <c r="A51" s="10">
        <v>2011</v>
      </c>
      <c r="B51" s="13">
        <f>[2]EUCAM_output!$PG48*10^9</f>
        <v>2291816440884.8862</v>
      </c>
      <c r="H51" s="14">
        <f>[2]EUCAM_output!$QM48</f>
        <v>9.0554206025227485E-3</v>
      </c>
      <c r="I51" s="13">
        <f>[2]EUCAM_output!$PY48*10^3</f>
        <v>47223713.499999903</v>
      </c>
      <c r="K51" s="31">
        <f t="shared" si="4"/>
        <v>47223713.499999903</v>
      </c>
      <c r="L51" s="14">
        <f>[2]EUCAM_output!$PI48</f>
        <v>63.331506080698631</v>
      </c>
      <c r="O51" s="14">
        <f>[2]EUCAM_output!$PJ48</f>
        <v>63.412803911210872</v>
      </c>
      <c r="P51" s="28"/>
      <c r="Q51" s="19"/>
      <c r="R51" s="14">
        <f>[2]EUCAM_output!$PN48</f>
        <v>9.1999999999999993</v>
      </c>
      <c r="U51" s="14">
        <f>[2]EUCAM_output!$PM48</f>
        <v>8.8721720000000008</v>
      </c>
      <c r="V51" s="14">
        <v>8.8721720000000008</v>
      </c>
      <c r="W51" s="14">
        <v>1.6529613116200714E-2</v>
      </c>
      <c r="X51" s="14">
        <v>2.9427429458462662E-2</v>
      </c>
      <c r="Y51" s="14">
        <f>[2]EUCAM_output!$HQ48</f>
        <v>4.7404040031333982E-3</v>
      </c>
      <c r="Z51" s="14">
        <f>[2]EUCAM_output!$PO48</f>
        <v>1533.70039770216</v>
      </c>
      <c r="AC51" s="14">
        <f>[2]EUCAM_output!$QN48</f>
        <v>1524.949304686452</v>
      </c>
      <c r="AD51" s="13">
        <f>[2]EUCAM_output!$PV48*10^9</f>
        <v>6802259032983.5195</v>
      </c>
      <c r="AE51" s="30" cm="1">
        <f t="array" aca="1" ref="AE51" ca="1">INDEX('[3]Sheet 1'!$B$12:$M$61,MATCH($A51,'[3]Sheet 1'!$A$12:$A$61,0),MATCH(MID(CELL("filename",A50),FIND("]",CELL("filename",A50))+1,255)&amp;AE$1,'[3]Sheet 1'!$B$9:$M$9&amp;'[3]Sheet 1'!$B$8:$M$8,0))*10^6</f>
        <v>6692975100000</v>
      </c>
      <c r="AF51" s="30" cm="1">
        <f t="array" aca="1" ref="AF51" ca="1">INDEX('[3]Sheet 1'!$B$12:$M$61,MATCH($A51,'[3]Sheet 1'!$A$12:$A$61,0),MATCH(MID(CELL("filename",B50),FIND("]",CELL("filename",B50))+1,255)&amp;AF$1,'[3]Sheet 1'!$B$9:$M$9&amp;'[3]Sheet 1'!$B$8:$M$8,0))*10^6</f>
        <v>1258954900000</v>
      </c>
      <c r="AG51" s="19">
        <f t="shared" ca="1" si="19"/>
        <v>0.18810093884855481</v>
      </c>
      <c r="AH51" s="31">
        <f t="shared" ca="1" si="20"/>
        <v>1279511310395.2625</v>
      </c>
      <c r="AI51" s="31">
        <f t="shared" ca="1" si="6"/>
        <v>102249290049.49577</v>
      </c>
      <c r="AJ51" s="32">
        <v>78522700000</v>
      </c>
      <c r="AK51" s="31">
        <f t="shared" si="7"/>
        <v>86664180378.909103</v>
      </c>
      <c r="AL51" s="19">
        <f t="shared" ca="1" si="16"/>
        <v>6.7732250332462551E-2</v>
      </c>
      <c r="AM51" s="19">
        <f t="shared" ca="1" si="0"/>
        <v>6.6411901462197248E-2</v>
      </c>
      <c r="AN51" s="31">
        <f t="shared" ca="1" si="17"/>
        <v>5522747722588.2568</v>
      </c>
      <c r="AO51" s="32">
        <v>354826400000</v>
      </c>
      <c r="AP51" s="31">
        <f t="shared" si="1"/>
        <v>391615916579.52356</v>
      </c>
      <c r="AQ51" s="32">
        <v>348588900000</v>
      </c>
      <c r="AR51" s="31">
        <f t="shared" si="2"/>
        <v>298067512592.49292</v>
      </c>
      <c r="AS51" s="19">
        <f t="shared" ca="1" si="18"/>
        <v>5.3970872392628946E-2</v>
      </c>
      <c r="AT51" s="19">
        <f t="shared" si="13"/>
        <v>17.087577765535094</v>
      </c>
      <c r="BB51" s="13">
        <f>[2]EUCAM_output!$PD48*10^9</f>
        <v>2275950702872.1099</v>
      </c>
      <c r="BC51" s="13">
        <f>[2]EUCAM_output!$QI48*10^9</f>
        <v>2062141400000</v>
      </c>
      <c r="BD51" s="19">
        <f t="shared" si="5"/>
        <v>-0.69227786875682307</v>
      </c>
      <c r="BN51" s="31">
        <f t="shared" ca="1" si="21"/>
        <v>-53390300000</v>
      </c>
      <c r="BO51" s="48" cm="1">
        <f t="array" aca="1" ref="BO51" ca="1">INDEX([1]Sheet1!$C$6:$CY$72,MATCH($A51,[1]Sheet1!$A$6:$A$72,0),MATCH(MID(CELL("filename",A50),FIND("]",CELL("filename",A50))+1,255) &amp; BO$1,[1]Sheet1!$C$1:$CY$1 &amp; [1]Sheet1!$C$3:$CY$3,0))</f>
        <v>-2.5890469999999999</v>
      </c>
      <c r="BP51" s="32" cm="1">
        <f t="array" aca="1" ref="BP51" ca="1">INDEX([1]Sheet1!$C$6:$CY$72,MATCH($A51,[1]Sheet1!$A$6:$A$72,0),MATCH(MID(CELL("filename",B50),FIND("]",CELL("filename",B50))+1,255) &amp; BP$1,[1]Sheet1!$C$1:$CY$1 &amp; [1]Sheet1!$C$3:$CY$3,0))</f>
        <v>1066319000000</v>
      </c>
      <c r="BQ51" s="32" cm="1">
        <f t="array" aca="1" ref="BQ51" ca="1">INDEX([1]Sheet1!$C$6:$CY$72,MATCH($A51,[1]Sheet1!$A$6:$A$72,0),MATCH(MID(CELL("filename",C50),FIND("]",CELL("filename",C50))+1,255) &amp; BQ$1,[1]Sheet1!$C$1:$CY$1 &amp; [1]Sheet1!$C$3:$CY$3,0))</f>
        <v>239776700000</v>
      </c>
      <c r="BR51" s="39" cm="1">
        <f t="array" aca="1" ref="BR51" ca="1">INDEX([6]Annual!$C$5:$T$30,MATCH($A51,[6]Annual!$B$5:$B$30,0),MATCH(MID(CELL("filename",$F$2),FIND("]",CELL("filename",$F$2))+1,255) &amp; BR$1,[6]Annual!$C$3:$T$3 &amp; [6]Annual!$C$4:$T$4,0))</f>
        <v>184779200000</v>
      </c>
      <c r="BS51" s="39" cm="1">
        <f t="array" aca="1" ref="BS51" ca="1">INDEX([6]Annual!$C$5:$T$30,MATCH($A51,[6]Annual!$B$5:$B$30,0),MATCH(MID(CELL("filename",$F$2),FIND("]",CELL("filename",$F$2))+1,255) &amp; BS$1,[6]Annual!$C$3:$T$3 &amp; [6]Annual!$C$4:$T$4,0))</f>
        <v>37947300000</v>
      </c>
      <c r="BT51" s="39" cm="1">
        <f t="array" aca="1" ref="BT51" ca="1">INDEX([6]Annual!$C$5:$T$30,MATCH($A51,[6]Annual!$B$5:$B$30,0),MATCH(MID(CELL("filename",$F$2),FIND("]",CELL("filename",$F$2))+1,255) &amp; BT$1,[6]Annual!$C$3:$T$3 &amp; [6]Annual!$C$4:$T$4,0))</f>
        <v>12652600000</v>
      </c>
      <c r="BU51" s="31">
        <f t="shared" ca="1" si="27"/>
        <v>188231439429.58401</v>
      </c>
      <c r="BV51" s="31">
        <f t="shared" ca="1" si="28"/>
        <v>51545260570.415985</v>
      </c>
      <c r="BW51" s="32" cm="1">
        <f t="array" aca="1" ref="BW51" ca="1">INDEX([1]Sheet1!$C$6:$CY$72,MATCH($A51,[1]Sheet1!$A$6:$A$72,0),MATCH(MID(CELL("filename",F50),FIND("]",CELL("filename",F50))+1,255) &amp; BW$1,[1]Sheet1!$C$1:$CY$1 &amp; [1]Sheet1!$C$3:$CY$3,0))</f>
        <v>312121100000</v>
      </c>
      <c r="BX51" s="32" cm="1">
        <f t="array" aca="1" ref="BX51" ca="1">INDEX([1]Sheet1!$C$6:$CY$72,MATCH($A51,[1]Sheet1!$A$6:$A$72,0),MATCH(MID(CELL("filename",G50),FIND("]",CELL("filename",G50))+1,255) &amp; BX$1,[1]Sheet1!$C$1:$CY$1 &amp; [1]Sheet1!$C$3:$CY$3,0))</f>
        <v>334928000000</v>
      </c>
      <c r="BY51" s="39" cm="1">
        <f t="array" aca="1" ref="BY51" ca="1">INDEX([4]DATA!$C$18:$N$51,MATCH($A51,[4]DATA!$B$18:$B$51,0),MATCH(MID(CELL("filename",F18),FIND("]",CELL("filename",F18))+1,255) &amp; BY$1,[4]DATA!$C$15:$N$15&amp;[4]DATA!$C$16:$N$16,0)) * 10^6</f>
        <v>105849000000</v>
      </c>
      <c r="BZ51" s="39" cm="1">
        <f t="array" aca="1" ref="BZ51" ca="1">INDEX([4]DATA!$C$18:$N$51,MATCH($A51,[4]DATA!$B$18:$B$51,0),MATCH(MID(CELL("filename",G18),FIND("]",CELL("filename",G18))+1,255) &amp; BZ$1,[4]DATA!$C$15:$N$15&amp;[4]DATA!$C$16:$N$16,0)) * 10^6</f>
        <v>229079000000</v>
      </c>
      <c r="CA51" s="31">
        <f t="shared" ca="1" si="22"/>
        <v>105849000000</v>
      </c>
      <c r="CB51" s="31">
        <f t="shared" ca="1" si="23"/>
        <v>229079000000</v>
      </c>
      <c r="CC51" s="32" cm="1">
        <f t="array" aca="1" ref="CC51" ca="1">INDEX([1]Sheet1!$C$6:$CY$72,MATCH($A51,[1]Sheet1!$A$6:$A$72,0),MATCH(MID(CELL("filename",J50),FIND("]",CELL("filename",J50))+1,255) &amp; CC$1,[1]Sheet1!$C$1:$CY$1 &amp; [1]Sheet1!$C$3:$CY$3,0))</f>
        <v>39713100000</v>
      </c>
      <c r="CD51" s="31">
        <f t="shared" ca="1" si="24"/>
        <v>139780100000</v>
      </c>
      <c r="CE51" s="32" cm="1">
        <f t="array" aca="1" ref="CE51" ca="1">INDEX([1]Sheet1!$C$6:$CY$72,MATCH($A51,[1]Sheet1!$A$6:$A$72,0),MATCH(MID(CELL("filename",L50),FIND("]",CELL("filename",L50))+1,255) &amp; CE$1,[1]Sheet1!$C$1:$CY$1 &amp; [1]Sheet1!$C$3:$CY$3,0))</f>
        <v>1175705000000</v>
      </c>
      <c r="CF51" s="31">
        <f t="shared" ca="1" si="15"/>
        <v>1119709300000</v>
      </c>
      <c r="CG51" s="32" cm="1">
        <f t="array" aca="1" ref="CG51" ca="1">INDEX([1]Sheet1!$C$6:$CY$72,MATCH($A51,[1]Sheet1!$A$6:$A$72,0),MATCH(MID(CELL("filename",N50),FIND("]",CELL("filename",N50))+1,255) &amp; CG$1,[1]Sheet1!$C$1:$CY$1 &amp; [1]Sheet1!$C$3:$CY$3,0))</f>
        <v>494245700000</v>
      </c>
      <c r="CH51" s="32" cm="1">
        <f t="array" aca="1" ref="CH51" ca="1">INDEX([1]Sheet1!$C$6:$CY$72,MATCH($A51,[1]Sheet1!$A$6:$A$72,0),MATCH(MID(CELL("filename",O50),FIND("]",CELL("filename",O50))+1,255) &amp; CH$1,[1]Sheet1!$C$1:$CY$1 &amp; [1]Sheet1!$C$3:$CY$3,0))</f>
        <v>92643700000</v>
      </c>
      <c r="CI51" s="32" cm="1">
        <f t="array" aca="1" ref="CI51" ca="1">INDEX([1]Sheet1!$C$6:$CY$72,MATCH($A51,[1]Sheet1!$A$6:$A$72,0),MATCH(MID(CELL("filename",CI35),FIND("]",CELL("filename",CI35))+1,255) &amp; CI$1,[1]Sheet1!$C$1:$CY$1 &amp; [1]Sheet1!$C$3:$CY$3,0))</f>
        <v>33352900000</v>
      </c>
      <c r="CJ51" s="32" cm="1">
        <f t="array" aca="1" ref="CJ51" ca="1">INDEX([1]Sheet1!$C$6:$CY$72,MATCH($A51,[1]Sheet1!$A$6:$A$72,0),MATCH(MID(CELL("filename",R50),FIND("]",CELL("filename",R50))+1,255) &amp; CJ$1,[1]Sheet1!$C$1:$CY$1 &amp; [1]Sheet1!$C$3:$CY$3,0))</f>
        <v>392506400000</v>
      </c>
      <c r="CK51" s="32" cm="1">
        <f t="array" aca="1" ref="CK51" ca="1">INDEX([1]Sheet1!$C$6:$CY$72,MATCH($A51,[1]Sheet1!$A$6:$A$72,0),MATCH(MID(CELL("filename",S50),FIND("]",CELL("filename",S50))+1,255) &amp; CK$1,[1]Sheet1!$C$1:$CY$1 &amp; [1]Sheet1!$C$3:$CY$3,0))</f>
        <v>55995700000</v>
      </c>
      <c r="CL51" s="31">
        <f t="shared" ca="1" si="12"/>
        <v>106960600000</v>
      </c>
      <c r="DK51" s="31">
        <f t="shared" ca="1" si="25"/>
        <v>1830136057510.2002</v>
      </c>
      <c r="DL51" s="48" cm="1">
        <f t="array" aca="1" ref="DL51" ca="1">INDEX([1]Sheet1!$C$6:$CY$72,MATCH($A51,[1]Sheet1!$A$6:$A$72,0),MATCH(MID(CELL("filename",AT50),FIND("]",CELL("filename",AT50))+1,255) &amp; DL$1,[1]Sheet1!$C$1:$CY$1 &amp; [1]Sheet1!$C$3:$CY$3,0))</f>
        <v>88.749300000000005</v>
      </c>
      <c r="DM51" s="39" cm="1">
        <f t="array" aca="1" ref="DM51" ca="1">INDEX([5]DATA!$C$18:$T$51,MATCH($A51,[5]DATA!$B$18:$B$51,0),MATCH(MID(CELL("filename",AU18),FIND("]",CELL("filename",AU18))+1,255) &amp; DM$1,[5]DATA!$C$15:$T$15&amp;[5]DATA!$C$16:$T$16,0)) * 10^6</f>
        <v>268089000000</v>
      </c>
      <c r="DN51" s="39" cm="1">
        <f t="array" aca="1" ref="DN51" ca="1">INDEX([5]DATA!$C$18:$T$51,MATCH($A51,[5]DATA!$B$18:$B$51,0),MATCH(MID(CELL("filename",AV18),FIND("]",CELL("filename",AV18))+1,255) &amp; DN$1,[5]DATA!$C$15:$T$15&amp;[5]DATA!$C$16:$T$16,0)) * 10^6</f>
        <v>1562045000000</v>
      </c>
      <c r="DQ51" s="48">
        <v>1.3911899999999999</v>
      </c>
      <c r="DR51" s="48" cm="1">
        <f t="array" aca="1" ref="DR51" ca="1">INDEX([1]Sheet1!$C$6:$CY$72,MATCH($A51,[1]Sheet1!$A$6:$A$72,0),MATCH(MID(CELL("filename",AZ50),FIND("]",CELL("filename",AZ50))+1,255) &amp; DR$1,[1]Sheet1!$C$1:$CY$1 &amp; [1]Sheet1!$C$3:$CY$3,0))</f>
        <v>-1420000000</v>
      </c>
      <c r="DS51" s="48" cm="1">
        <f t="array" aca="1" ref="DS51" ca="1">INDEX([1]Sheet1!$C$6:$CY$72,MATCH($A51,[1]Sheet1!$A$6:$A$72,0),MATCH(MID(CELL("filename",BA50),FIND("]",CELL("filename",BA50))+1,255) &amp; DS$1,[1]Sheet1!$C$1:$CY$1 &amp; [1]Sheet1!$C$3:$CY$3,0))</f>
        <v>3.251458</v>
      </c>
      <c r="DT51" s="39" cm="1">
        <f t="array" aca="1" ref="DT51" ca="1">INDEX([5]DATA!$C$18:$T$51,MATCH($A51,[5]DATA!$B$18:$B$51,0),MATCH(MID(CELL("filename",BB18),FIND("]",CELL("filename",BB18))+1,255) &amp; DT$1,[5]DATA!$C$15:$T$15&amp;[5]DATA!$C$16:$T$16,0)) * 10^6</f>
        <v>420854000000</v>
      </c>
      <c r="DU51" s="48">
        <f ca="1">Austria!DU51</f>
        <v>1.39</v>
      </c>
      <c r="DV51" s="17">
        <v>0.5</v>
      </c>
      <c r="DW51" s="14">
        <f>Euro_Area_Data!V48*10^9</f>
        <v>11157241868058.555</v>
      </c>
      <c r="DX51" s="17">
        <v>1</v>
      </c>
      <c r="DY51" s="17">
        <v>0.5</v>
      </c>
      <c r="DZ51" s="48" cm="1">
        <f t="array" aca="1" ref="DZ51" ca="1">INDEX([1]Sheet1!$C$6:$CY$72,MATCH($A51,[1]Sheet1!$A$6:$A$72,0),MATCH(MID(CELL("filename",BH50),FIND("]",CELL("filename",BH50))+1,255) &amp; DZ$1,[1]Sheet1!$C$1:$CY$1 &amp; [1]Sheet1!$C$3:$CY$3,0))</f>
        <v>3.32</v>
      </c>
      <c r="EA51" s="17">
        <v>2</v>
      </c>
      <c r="EB51" s="14">
        <f>(SUMPRODUCT(Euro_Area_Data!B48:U48,Euro_Area_Data!Y48:AR48)-Euro_Area_Data!J48*Euro_Area_Data!AG48)/(SUM(Euro_Area_Data!B48:U48)-Euro_Area_Data!J48)</f>
        <v>0.88493404323998159</v>
      </c>
      <c r="EC51" s="14">
        <f t="shared" si="26"/>
        <v>1.0860030141615318</v>
      </c>
      <c r="ED51" s="14">
        <f>(SUMPRODUCT(Euro_Area_Data!B48:U48,Euro_Area_Data!AV48:BO48)-Euro_Area_Data!J48*Euro_Area_Data!BD48)/(SUM(Euro_Area_Data!B48:U48)-Euro_Area_Data!J48)</f>
        <v>-1.1626525211138443</v>
      </c>
      <c r="EE51" s="17">
        <v>-5</v>
      </c>
      <c r="EH51" s="43">
        <v>0.75</v>
      </c>
      <c r="EI51" s="43">
        <v>0.05</v>
      </c>
      <c r="EJ51" s="43">
        <v>60</v>
      </c>
      <c r="EK51" s="14">
        <f t="shared" si="8"/>
        <v>0.85147818596187153</v>
      </c>
      <c r="EN51" s="14">
        <f>[2]EUCAM_output!$QG48</f>
        <v>0.90605714675528803</v>
      </c>
    </row>
    <row r="52" spans="1:144" x14ac:dyDescent="0.3">
      <c r="A52" s="10">
        <v>2012</v>
      </c>
      <c r="B52" s="13">
        <f>[2]EUCAM_output!$PG49*10^9</f>
        <v>2315771327524.7021</v>
      </c>
      <c r="H52" s="14">
        <f>[2]EUCAM_output!$QM49</f>
        <v>-3.9900405295643163E-2</v>
      </c>
      <c r="I52" s="13">
        <f>[2]EUCAM_output!$PY49*10^3</f>
        <v>47394092.999999911</v>
      </c>
      <c r="K52" s="31">
        <f t="shared" si="4"/>
        <v>47394092.999999911</v>
      </c>
      <c r="L52" s="14">
        <f>[2]EUCAM_output!$PI49</f>
        <v>63.750495146877171</v>
      </c>
      <c r="O52" s="14">
        <f>[2]EUCAM_output!$PJ49</f>
        <v>63.547327677763533</v>
      </c>
      <c r="P52" s="28"/>
      <c r="Q52" s="19"/>
      <c r="R52" s="14">
        <f>[2]EUCAM_output!$PN49</f>
        <v>9.8000000000000007</v>
      </c>
      <c r="U52" s="14">
        <f>[2]EUCAM_output!$PM49</f>
        <v>8.8341329999999996</v>
      </c>
      <c r="V52" s="14">
        <v>8.8341329999999996</v>
      </c>
      <c r="W52" s="14">
        <v>-1.7274334800833069E-3</v>
      </c>
      <c r="X52" s="14">
        <v>3.1862518098226822E-2</v>
      </c>
      <c r="Y52" s="14">
        <f>[2]EUCAM_output!$HQ49</f>
        <v>-3.4248280257589991E-3</v>
      </c>
      <c r="Z52" s="14">
        <f>[2]EUCAM_output!$PO49</f>
        <v>1527.9019557479901</v>
      </c>
      <c r="AC52" s="14">
        <f>[2]EUCAM_output!$QN49</f>
        <v>1521.7201191561951</v>
      </c>
      <c r="AD52" s="13">
        <f>[2]EUCAM_output!$PV49*10^9</f>
        <v>6904058270807.8896</v>
      </c>
      <c r="AE52" s="30" cm="1">
        <f t="array" aca="1" ref="AE52" ca="1">INDEX('[3]Sheet 1'!$B$12:$M$61,MATCH($A52,'[3]Sheet 1'!$A$12:$A$61,0),MATCH(MID(CELL("filename",A51),FIND("]",CELL("filename",A51))+1,255)&amp;AE$1,'[3]Sheet 1'!$B$9:$M$9&amp;'[3]Sheet 1'!$B$8:$M$8,0))*10^6</f>
        <v>6861719900000</v>
      </c>
      <c r="AF52" s="30" cm="1">
        <f t="array" aca="1" ref="AF52" ca="1">INDEX('[3]Sheet 1'!$B$12:$M$61,MATCH($A52,'[3]Sheet 1'!$A$12:$A$61,0),MATCH(MID(CELL("filename",B51),FIND("]",CELL("filename",B51))+1,255)&amp;AF$1,'[3]Sheet 1'!$B$9:$M$9&amp;'[3]Sheet 1'!$B$8:$M$8,0))*10^6</f>
        <v>1291565000000</v>
      </c>
      <c r="AG52" s="19">
        <f t="shared" ca="1" si="19"/>
        <v>0.18822758999533046</v>
      </c>
      <c r="AH52" s="31">
        <f t="shared" ca="1" si="20"/>
        <v>1299534249501.4976</v>
      </c>
      <c r="AI52" s="31">
        <f t="shared" ca="1" si="6"/>
        <v>103839871336.7348</v>
      </c>
      <c r="AJ52" s="32">
        <v>81023800000</v>
      </c>
      <c r="AK52" s="31">
        <f t="shared" si="7"/>
        <v>88467343973.878113</v>
      </c>
      <c r="AL52" s="19">
        <f t="shared" ca="1" si="16"/>
        <v>6.8076192688122122E-2</v>
      </c>
      <c r="AM52" s="19">
        <f t="shared" ca="1" si="0"/>
        <v>6.6411901462197248E-2</v>
      </c>
      <c r="AN52" s="31">
        <f t="shared" ca="1" si="17"/>
        <v>5604524021306.3926</v>
      </c>
      <c r="AO52" s="32">
        <v>357134900000</v>
      </c>
      <c r="AP52" s="31">
        <f t="shared" si="1"/>
        <v>389944387246.42096</v>
      </c>
      <c r="AQ52" s="32">
        <v>356844700000</v>
      </c>
      <c r="AR52" s="31">
        <f t="shared" si="2"/>
        <v>301160183001.59509</v>
      </c>
      <c r="AS52" s="19">
        <f t="shared" ca="1" si="18"/>
        <v>5.3735193543054144E-2</v>
      </c>
      <c r="AT52" s="19">
        <f t="shared" si="13"/>
        <v>16.838639576008028</v>
      </c>
      <c r="BB52" s="13">
        <f>[2]EUCAM_output!$PD49*10^9</f>
        <v>2280134698754.8701</v>
      </c>
      <c r="BC52" s="13">
        <f>[2]EUCAM_output!$QI49*10^9</f>
        <v>2088286700000</v>
      </c>
      <c r="BD52" s="19">
        <f t="shared" si="5"/>
        <v>-1.5388664824658469</v>
      </c>
      <c r="BN52" s="31">
        <f t="shared" ca="1" si="21"/>
        <v>-53046200000</v>
      </c>
      <c r="BO52" s="48" cm="1">
        <f t="array" aca="1" ref="BO52" ca="1">INDEX([1]Sheet1!$C$6:$CY$72,MATCH($A52,[1]Sheet1!$A$6:$A$72,0),MATCH(MID(CELL("filename",A51),FIND("]",CELL("filename",A51))+1,255) &amp; BO$1,[1]Sheet1!$C$1:$CY$1 &amp; [1]Sheet1!$C$3:$CY$3,0))</f>
        <v>-2.5401880000000001</v>
      </c>
      <c r="BP52" s="32" cm="1">
        <f t="array" aca="1" ref="BP52" ca="1">INDEX([1]Sheet1!$C$6:$CY$72,MATCH($A52,[1]Sheet1!$A$6:$A$72,0),MATCH(MID(CELL("filename",B51),FIND("]",CELL("filename",B51))+1,255) &amp; BP$1,[1]Sheet1!$C$1:$CY$1 &amp; [1]Sheet1!$C$3:$CY$3,0))</f>
        <v>1100966000000</v>
      </c>
      <c r="BQ52" s="32" cm="1">
        <f t="array" aca="1" ref="BQ52" ca="1">INDEX([1]Sheet1!$C$6:$CY$72,MATCH($A52,[1]Sheet1!$A$6:$A$72,0),MATCH(MID(CELL("filename",C51),FIND("]",CELL("filename",C51))+1,255) &amp; BQ$1,[1]Sheet1!$C$1:$CY$1 &amp; [1]Sheet1!$C$3:$CY$3,0))</f>
        <v>258710500000.00003</v>
      </c>
      <c r="BR52" s="39" cm="1">
        <f t="array" aca="1" ref="BR52" ca="1">INDEX([6]Annual!$C$5:$T$30,MATCH($A52,[6]Annual!$B$5:$B$30,0),MATCH(MID(CELL("filename",$F$2),FIND("]",CELL("filename",$F$2))+1,255) &amp; BR$1,[6]Annual!$C$3:$T$3 &amp; [6]Annual!$C$4:$T$4,0))</f>
        <v>201299400000.00003</v>
      </c>
      <c r="BS52" s="39" cm="1">
        <f t="array" aca="1" ref="BS52" ca="1">INDEX([6]Annual!$C$5:$T$30,MATCH($A52,[6]Annual!$B$5:$B$30,0),MATCH(MID(CELL("filename",$F$2),FIND("]",CELL("filename",$F$2))+1,255) &amp; BS$1,[6]Annual!$C$3:$T$3 &amp; [6]Annual!$C$4:$T$4,0))</f>
        <v>38818700000</v>
      </c>
      <c r="BT52" s="39" cm="1">
        <f t="array" aca="1" ref="BT52" ca="1">INDEX([6]Annual!$C$5:$T$30,MATCH($A52,[6]Annual!$B$5:$B$30,0),MATCH(MID(CELL("filename",$F$2),FIND("]",CELL("filename",$F$2))+1,255) &amp; BT$1,[6]Annual!$C$3:$T$3 &amp; [6]Annual!$C$4:$T$4,0))</f>
        <v>13458200000</v>
      </c>
      <c r="BU52" s="31">
        <f t="shared" ca="1" si="27"/>
        <v>205375141224.55453</v>
      </c>
      <c r="BV52" s="31">
        <f t="shared" ca="1" si="28"/>
        <v>53335358775.445496</v>
      </c>
      <c r="BW52" s="32" cm="1">
        <f t="array" aca="1" ref="BW52" ca="1">INDEX([1]Sheet1!$C$6:$CY$72,MATCH($A52,[1]Sheet1!$A$6:$A$72,0),MATCH(MID(CELL("filename",F51),FIND("]",CELL("filename",F51))+1,255) &amp; BW$1,[1]Sheet1!$C$1:$CY$1 &amp; [1]Sheet1!$C$3:$CY$3,0))</f>
        <v>321263100000</v>
      </c>
      <c r="BX52" s="32" cm="1">
        <f t="array" aca="1" ref="BX52" ca="1">INDEX([1]Sheet1!$C$6:$CY$72,MATCH($A52,[1]Sheet1!$A$6:$A$72,0),MATCH(MID(CELL("filename",G51),FIND("]",CELL("filename",G51))+1,255) &amp; BX$1,[1]Sheet1!$C$1:$CY$1 &amp; [1]Sheet1!$C$3:$CY$3,0))</f>
        <v>344461000000</v>
      </c>
      <c r="BY52" s="39" cm="1">
        <f t="array" aca="1" ref="BY52" ca="1">INDEX([4]DATA!$C$18:$N$51,MATCH($A52,[4]DATA!$B$18:$B$51,0),MATCH(MID(CELL("filename",F19),FIND("]",CELL("filename",F19))+1,255) &amp; BY$1,[4]DATA!$C$15:$N$15&amp;[4]DATA!$C$16:$N$16,0)) * 10^6</f>
        <v>109729000000</v>
      </c>
      <c r="BZ52" s="39" cm="1">
        <f t="array" aca="1" ref="BZ52" ca="1">INDEX([4]DATA!$C$18:$N$51,MATCH($A52,[4]DATA!$B$18:$B$51,0),MATCH(MID(CELL("filename",G19),FIND("]",CELL("filename",G19))+1,255) &amp; BZ$1,[4]DATA!$C$15:$N$15&amp;[4]DATA!$C$16:$N$16,0)) * 10^6</f>
        <v>234732000000</v>
      </c>
      <c r="CA52" s="31">
        <f t="shared" ca="1" si="22"/>
        <v>109729000000</v>
      </c>
      <c r="CB52" s="31">
        <f t="shared" ca="1" si="23"/>
        <v>234732000000</v>
      </c>
      <c r="CC52" s="32" cm="1">
        <f t="array" aca="1" ref="CC52" ca="1">INDEX([1]Sheet1!$C$6:$CY$72,MATCH($A52,[1]Sheet1!$A$6:$A$72,0),MATCH(MID(CELL("filename",J51),FIND("]",CELL("filename",J51))+1,255) &amp; CC$1,[1]Sheet1!$C$1:$CY$1 &amp; [1]Sheet1!$C$3:$CY$3,0))</f>
        <v>41140600000</v>
      </c>
      <c r="CD52" s="31">
        <f t="shared" ca="1" si="24"/>
        <v>135390800000</v>
      </c>
      <c r="CE52" s="32" cm="1">
        <f t="array" aca="1" ref="CE52" ca="1">INDEX([1]Sheet1!$C$6:$CY$72,MATCH($A52,[1]Sheet1!$A$6:$A$72,0),MATCH(MID(CELL("filename",L51),FIND("]",CELL("filename",L51))+1,255) &amp; CE$1,[1]Sheet1!$C$1:$CY$1 &amp; [1]Sheet1!$C$3:$CY$3,0))</f>
        <v>1208953000000</v>
      </c>
      <c r="CF52" s="31">
        <f t="shared" ca="1" si="15"/>
        <v>1154012200000</v>
      </c>
      <c r="CG52" s="32" cm="1">
        <f t="array" aca="1" ref="CG52" ca="1">INDEX([1]Sheet1!$C$6:$CY$72,MATCH($A52,[1]Sheet1!$A$6:$A$72,0),MATCH(MID(CELL("filename",N51),FIND("]",CELL("filename",N51))+1,255) &amp; CG$1,[1]Sheet1!$C$1:$CY$1 &amp; [1]Sheet1!$C$3:$CY$3,0))</f>
        <v>505817900000</v>
      </c>
      <c r="CH52" s="32" cm="1">
        <f t="array" aca="1" ref="CH52" ca="1">INDEX([1]Sheet1!$C$6:$CY$72,MATCH($A52,[1]Sheet1!$A$6:$A$72,0),MATCH(MID(CELL("filename",O51),FIND("]",CELL("filename",O51))+1,255) &amp; CH$1,[1]Sheet1!$C$1:$CY$1 &amp; [1]Sheet1!$C$3:$CY$3,0))</f>
        <v>95102900000</v>
      </c>
      <c r="CI52" s="32" cm="1">
        <f t="array" aca="1" ref="CI52" ca="1">INDEX([1]Sheet1!$C$6:$CY$72,MATCH($A52,[1]Sheet1!$A$6:$A$72,0),MATCH(MID(CELL("filename",CI36),FIND("]",CELL("filename",CI36))+1,255) &amp; CI$1,[1]Sheet1!$C$1:$CY$1 &amp; [1]Sheet1!$C$3:$CY$3,0))</f>
        <v>34805800000</v>
      </c>
      <c r="CJ52" s="32" cm="1">
        <f t="array" aca="1" ref="CJ52" ca="1">INDEX([1]Sheet1!$C$6:$CY$72,MATCH($A52,[1]Sheet1!$A$6:$A$72,0),MATCH(MID(CELL("filename",R51),FIND("]",CELL("filename",R51))+1,255) &amp; CJ$1,[1]Sheet1!$C$1:$CY$1 &amp; [1]Sheet1!$C$3:$CY$3,0))</f>
        <v>406488500000</v>
      </c>
      <c r="CK52" s="32" cm="1">
        <f t="array" aca="1" ref="CK52" ca="1">INDEX([1]Sheet1!$C$6:$CY$72,MATCH($A52,[1]Sheet1!$A$6:$A$72,0),MATCH(MID(CELL("filename",S51),FIND("]",CELL("filename",S51))+1,255) &amp; CK$1,[1]Sheet1!$C$1:$CY$1 &amp; [1]Sheet1!$C$3:$CY$3,0))</f>
        <v>54940800000</v>
      </c>
      <c r="CL52" s="31">
        <f t="shared" ca="1" si="12"/>
        <v>111797100000</v>
      </c>
      <c r="DK52" s="31">
        <f t="shared" ca="1" si="25"/>
        <v>1915835984314</v>
      </c>
      <c r="DL52" s="48" cm="1">
        <f t="array" aca="1" ref="DL52" ca="1">INDEX([1]Sheet1!$C$6:$CY$72,MATCH($A52,[1]Sheet1!$A$6:$A$72,0),MATCH(MID(CELL("filename",AT51),FIND("]",CELL("filename",AT51))+1,255) &amp; DL$1,[1]Sheet1!$C$1:$CY$1 &amp; [1]Sheet1!$C$3:$CY$3,0))</f>
        <v>91.742000000000004</v>
      </c>
      <c r="DM52" s="39" cm="1">
        <f t="array" aca="1" ref="DM52" ca="1">INDEX([5]DATA!$C$18:$T$51,MATCH($A52,[5]DATA!$B$18:$B$51,0),MATCH(MID(CELL("filename",AU19),FIND("]",CELL("filename",AU19))+1,255) &amp; DM$1,[5]DATA!$C$15:$T$15&amp;[5]DATA!$C$16:$T$16,0)) * 10^6</f>
        <v>239666000000</v>
      </c>
      <c r="DN52" s="39" cm="1">
        <f t="array" aca="1" ref="DN52" ca="1">INDEX([5]DATA!$C$18:$T$51,MATCH($A52,[5]DATA!$B$18:$B$51,0),MATCH(MID(CELL("filename",AV19),FIND("]",CELL("filename",AV19))+1,255) &amp; DN$1,[5]DATA!$C$15:$T$15&amp;[5]DATA!$C$16:$T$16,0)) * 10^6</f>
        <v>1676167000000</v>
      </c>
      <c r="DQ52" s="48">
        <v>1.28437</v>
      </c>
      <c r="DR52" s="48" cm="1">
        <f t="array" aca="1" ref="DR52" ca="1">INDEX([1]Sheet1!$C$6:$CY$72,MATCH($A52,[1]Sheet1!$A$6:$A$72,0),MATCH(MID(CELL("filename",AZ51),FIND("]",CELL("filename",AZ51))+1,255) &amp; DR$1,[1]Sheet1!$C$1:$CY$1 &amp; [1]Sheet1!$C$3:$CY$3,0))</f>
        <v>-22290000000</v>
      </c>
      <c r="DS52" s="48" cm="1">
        <f t="array" aca="1" ref="DS52" ca="1">INDEX([1]Sheet1!$C$6:$CY$72,MATCH($A52,[1]Sheet1!$A$6:$A$72,0),MATCH(MID(CELL("filename",BA51),FIND("]",CELL("filename",BA51))+1,255) &amp; DS$1,[1]Sheet1!$C$1:$CY$1 &amp; [1]Sheet1!$C$3:$CY$3,0))</f>
        <v>3.0020060000000002</v>
      </c>
      <c r="DT52" s="39" cm="1">
        <f t="array" aca="1" ref="DT52" ca="1">INDEX([5]DATA!$C$18:$T$51,MATCH($A52,[5]DATA!$B$18:$B$51,0),MATCH(MID(CELL("filename",BB19),FIND("]",CELL("filename",BB19))+1,255) &amp; DT$1,[5]DATA!$C$15:$T$15&amp;[5]DATA!$C$16:$T$16,0)) * 10^6</f>
        <v>406795000000</v>
      </c>
      <c r="DU52" s="48">
        <f ca="1">Austria!DU52</f>
        <v>0.56999999999999995</v>
      </c>
      <c r="DV52" s="17">
        <v>0.5</v>
      </c>
      <c r="DW52" s="14">
        <f>Euro_Area_Data!V49*10^9</f>
        <v>11057710341357.236</v>
      </c>
      <c r="DX52" s="17">
        <v>1</v>
      </c>
      <c r="DY52" s="17">
        <v>0.5</v>
      </c>
      <c r="DZ52" s="48" cm="1">
        <f t="array" aca="1" ref="DZ52" ca="1">INDEX([1]Sheet1!$C$6:$CY$72,MATCH($A52,[1]Sheet1!$A$6:$A$72,0),MATCH(MID(CELL("filename",BH51),FIND("]",CELL("filename",BH51))+1,255) &amp; DZ$1,[1]Sheet1!$C$1:$CY$1 &amp; [1]Sheet1!$C$3:$CY$3,0))</f>
        <v>2.54</v>
      </c>
      <c r="EA52" s="17">
        <v>2</v>
      </c>
      <c r="EB52" s="14">
        <f>(SUMPRODUCT(Euro_Area_Data!B49:U49,Euro_Area_Data!Y49:AR49)-Euro_Area_Data!J49*Euro_Area_Data!AG49)/(SUM(Euro_Area_Data!B49:U49)-Euro_Area_Data!J49)</f>
        <v>0.89593034799167526</v>
      </c>
      <c r="EC52" s="14">
        <f t="shared" si="26"/>
        <v>1.2426129196514166</v>
      </c>
      <c r="ED52" s="14">
        <f>(SUMPRODUCT(Euro_Area_Data!B49:U49,Euro_Area_Data!AV49:BO49)-Euro_Area_Data!J49*Euro_Area_Data!BD49)/(SUM(Euro_Area_Data!B49:U49)-Euro_Area_Data!J49)</f>
        <v>-2.7270061993790757</v>
      </c>
      <c r="EE52" s="17">
        <v>-5</v>
      </c>
      <c r="EH52" s="43">
        <v>0.75</v>
      </c>
      <c r="EI52" s="43">
        <v>0.05</v>
      </c>
      <c r="EJ52" s="43">
        <v>60</v>
      </c>
      <c r="EK52" s="14">
        <f t="shared" si="8"/>
        <v>1.0820470836539826</v>
      </c>
      <c r="EN52" s="14">
        <f>[2]EUCAM_output!$QG49</f>
        <v>0.91586111168799211</v>
      </c>
    </row>
    <row r="53" spans="1:144" x14ac:dyDescent="0.3">
      <c r="A53" s="10">
        <v>2013</v>
      </c>
      <c r="B53" s="13">
        <f>[2]EUCAM_output!$PG50*10^9</f>
        <v>2339688766227.9292</v>
      </c>
      <c r="H53" s="14">
        <f>[2]EUCAM_output!$QM50</f>
        <v>-5.2342538596525733E-2</v>
      </c>
      <c r="I53" s="13">
        <f>[2]EUCAM_output!$PY50*10^3</f>
        <v>47665515</v>
      </c>
      <c r="K53" s="31">
        <f t="shared" si="4"/>
        <v>47665515</v>
      </c>
      <c r="L53" s="14">
        <f>[2]EUCAM_output!$PI50</f>
        <v>63.862431245533742</v>
      </c>
      <c r="O53" s="14">
        <f>[2]EUCAM_output!$PJ50</f>
        <v>63.646505543593449</v>
      </c>
      <c r="P53" s="28"/>
      <c r="Q53" s="19"/>
      <c r="R53" s="14">
        <f>[2]EUCAM_output!$PN50</f>
        <v>10.3</v>
      </c>
      <c r="U53" s="14">
        <f>[2]EUCAM_output!$PM50</f>
        <v>8.784676000000001</v>
      </c>
      <c r="V53" s="14">
        <v>8.784676000000001</v>
      </c>
      <c r="W53" s="14">
        <v>5.8982676917207488E-3</v>
      </c>
      <c r="X53" s="14">
        <v>3.081340474435823E-2</v>
      </c>
      <c r="Y53" s="14">
        <f>[2]EUCAM_output!$HQ50</f>
        <v>-5.8468650724551987E-3</v>
      </c>
      <c r="Z53" s="14">
        <f>[2]EUCAM_output!$PO50</f>
        <v>1512.7971067569999</v>
      </c>
      <c r="AC53" s="14">
        <f>[2]EUCAM_output!$QN50</f>
        <v>1516.9005394201911</v>
      </c>
      <c r="AD53" s="13">
        <f>[2]EUCAM_output!$PV50*10^9</f>
        <v>6999622702263.7188</v>
      </c>
      <c r="AE53" s="30" cm="1">
        <f t="array" aca="1" ref="AE53" ca="1">INDEX('[3]Sheet 1'!$B$12:$M$61,MATCH($A53,'[3]Sheet 1'!$A$12:$A$61,0),MATCH(MID(CELL("filename",A52),FIND("]",CELL("filename",A52))+1,255)&amp;AE$1,'[3]Sheet 1'!$B$9:$M$9&amp;'[3]Sheet 1'!$B$8:$M$8,0))*10^6</f>
        <v>6987895100000</v>
      </c>
      <c r="AF53" s="30" cm="1">
        <f t="array" aca="1" ref="AF53" ca="1">INDEX('[3]Sheet 1'!$B$12:$M$61,MATCH($A53,'[3]Sheet 1'!$A$12:$A$61,0),MATCH(MID(CELL("filename",B52),FIND("]",CELL("filename",B52))+1,255)&amp;AF$1,'[3]Sheet 1'!$B$9:$M$9&amp;'[3]Sheet 1'!$B$8:$M$8,0))*10^6</f>
        <v>1307158000000</v>
      </c>
      <c r="AG53" s="19">
        <f t="shared" ca="1" si="19"/>
        <v>0.18706033523599974</v>
      </c>
      <c r="AH53" s="31">
        <f t="shared" ca="1" si="20"/>
        <v>1309351769210.9656</v>
      </c>
      <c r="AI53" s="31">
        <f t="shared" ca="1" si="6"/>
        <v>105119740458.53329</v>
      </c>
      <c r="AJ53" s="32">
        <v>82530000000</v>
      </c>
      <c r="AK53" s="31">
        <f t="shared" si="7"/>
        <v>89442994337.268097</v>
      </c>
      <c r="AL53" s="19">
        <f t="shared" ca="1" si="16"/>
        <v>6.8310897377232505E-2</v>
      </c>
      <c r="AM53" s="19">
        <f t="shared" ca="1" si="0"/>
        <v>6.6411901462197248E-2</v>
      </c>
      <c r="AN53" s="31">
        <f t="shared" ca="1" si="17"/>
        <v>5690270933052.7529</v>
      </c>
      <c r="AO53" s="32">
        <v>353994500000</v>
      </c>
      <c r="AP53" s="31">
        <f t="shared" si="1"/>
        <v>383646286912.92926</v>
      </c>
      <c r="AQ53" s="32">
        <v>361194600000</v>
      </c>
      <c r="AR53" s="31">
        <f t="shared" si="2"/>
        <v>302006497513.59601</v>
      </c>
      <c r="AS53" s="19">
        <f t="shared" ca="1" si="18"/>
        <v>5.3074185933634208E-2</v>
      </c>
      <c r="AT53" s="19">
        <f t="shared" si="13"/>
        <v>16.397321406618019</v>
      </c>
      <c r="BB53" s="13">
        <f>[2]EUCAM_output!$PD50*10^9</f>
        <v>2297959808369.2598</v>
      </c>
      <c r="BC53" s="13">
        <f>[2]EUCAM_output!$QI50*10^9</f>
        <v>2120351900000</v>
      </c>
      <c r="BD53" s="19">
        <f t="shared" si="5"/>
        <v>-1.7835260168362177</v>
      </c>
      <c r="BN53" s="31">
        <f t="shared" ca="1" si="21"/>
        <v>-55286000000</v>
      </c>
      <c r="BO53" s="48" cm="1">
        <f t="array" aca="1" ref="BO53" ca="1">INDEX([1]Sheet1!$C$6:$CY$72,MATCH($A53,[1]Sheet1!$A$6:$A$72,0),MATCH(MID(CELL("filename",A52),FIND("]",CELL("filename",A52))+1,255) &amp; BO$1,[1]Sheet1!$C$1:$CY$1 &amp; [1]Sheet1!$C$3:$CY$3,0))</f>
        <v>-2.6073879999999998</v>
      </c>
      <c r="BP53" s="32" cm="1">
        <f t="array" aca="1" ref="BP53" ca="1">INDEX([1]Sheet1!$C$6:$CY$72,MATCH($A53,[1]Sheet1!$A$6:$A$72,0),MATCH(MID(CELL("filename",B52),FIND("]",CELL("filename",B52))+1,255) &amp; BP$1,[1]Sheet1!$C$1:$CY$1 &amp; [1]Sheet1!$C$3:$CY$3,0))</f>
        <v>1137646000000</v>
      </c>
      <c r="BQ53" s="32" cm="1">
        <f t="array" aca="1" ref="BQ53" ca="1">INDEX([1]Sheet1!$C$6:$CY$72,MATCH($A53,[1]Sheet1!$A$6:$A$72,0),MATCH(MID(CELL("filename",C52),FIND("]",CELL("filename",C52))+1,255) &amp; BQ$1,[1]Sheet1!$C$1:$CY$1 &amp; [1]Sheet1!$C$3:$CY$3,0))</f>
        <v>270639599999.99997</v>
      </c>
      <c r="BR53" s="39" cm="1">
        <f t="array" aca="1" ref="BR53" ca="1">INDEX([6]Annual!$C$5:$T$30,MATCH($A53,[6]Annual!$B$5:$B$30,0),MATCH(MID(CELL("filename",$F$2),FIND("]",CELL("filename",$F$2))+1,255) &amp; BR$1,[6]Annual!$C$3:$T$3 &amp; [6]Annual!$C$4:$T$4,0))</f>
        <v>211611099999.99997</v>
      </c>
      <c r="BS53" s="39" cm="1">
        <f t="array" aca="1" ref="BS53" ca="1">INDEX([6]Annual!$C$5:$T$30,MATCH($A53,[6]Annual!$B$5:$B$30,0),MATCH(MID(CELL("filename",$F$2),FIND("]",CELL("filename",$F$2))+1,255) &amp; BS$1,[6]Annual!$C$3:$T$3 &amp; [6]Annual!$C$4:$T$4,0))</f>
        <v>41386900000</v>
      </c>
      <c r="BT53" s="39" cm="1">
        <f t="array" aca="1" ref="BT53" ca="1">INDEX([6]Annual!$C$5:$T$30,MATCH($A53,[6]Annual!$B$5:$B$30,0),MATCH(MID(CELL("filename",$F$2),FIND("]",CELL("filename",$F$2))+1,255) &amp; BT$1,[6]Annual!$C$3:$T$3 &amp; [6]Annual!$C$4:$T$4,0))</f>
        <v>13643100000</v>
      </c>
      <c r="BU53" s="31">
        <f t="shared" ca="1" si="27"/>
        <v>214784380425.82327</v>
      </c>
      <c r="BV53" s="31">
        <f t="shared" ca="1" si="28"/>
        <v>55855219574.176697</v>
      </c>
      <c r="BW53" s="32" cm="1">
        <f t="array" aca="1" ref="BW53" ca="1">INDEX([1]Sheet1!$C$6:$CY$72,MATCH($A53,[1]Sheet1!$A$6:$A$72,0),MATCH(MID(CELL("filename",F52),FIND("]",CELL("filename",F52))+1,255) &amp; BW$1,[1]Sheet1!$C$1:$CY$1 &amp; [1]Sheet1!$C$3:$CY$3,0))</f>
        <v>330661000000</v>
      </c>
      <c r="BX53" s="32" cm="1">
        <f t="array" aca="1" ref="BX53" ca="1">INDEX([1]Sheet1!$C$6:$CY$72,MATCH($A53,[1]Sheet1!$A$6:$A$72,0),MATCH(MID(CELL("filename",G52),FIND("]",CELL("filename",G52))+1,255) &amp; BX$1,[1]Sheet1!$C$1:$CY$1 &amp; [1]Sheet1!$C$3:$CY$3,0))</f>
        <v>355234000000</v>
      </c>
      <c r="BY53" s="39" cm="1">
        <f t="array" aca="1" ref="BY53" ca="1">INDEX([4]DATA!$C$18:$N$51,MATCH($A53,[4]DATA!$B$18:$B$51,0),MATCH(MID(CELL("filename",F20),FIND("]",CELL("filename",F20))+1,255) &amp; BY$1,[4]DATA!$C$15:$N$15&amp;[4]DATA!$C$16:$N$16,0)) * 10^6</f>
        <v>115369000000</v>
      </c>
      <c r="BZ53" s="39" cm="1">
        <f t="array" aca="1" ref="BZ53" ca="1">INDEX([4]DATA!$C$18:$N$51,MATCH($A53,[4]DATA!$B$18:$B$51,0),MATCH(MID(CELL("filename",G20),FIND("]",CELL("filename",G20))+1,255) &amp; BZ$1,[4]DATA!$C$15:$N$15&amp;[4]DATA!$C$16:$N$16,0)) * 10^6</f>
        <v>239865000000</v>
      </c>
      <c r="CA53" s="31">
        <f t="shared" ca="1" si="22"/>
        <v>115369000000</v>
      </c>
      <c r="CB53" s="31">
        <f t="shared" ca="1" si="23"/>
        <v>239865000000</v>
      </c>
      <c r="CC53" s="32" cm="1">
        <f t="array" aca="1" ref="CC53" ca="1">INDEX([1]Sheet1!$C$6:$CY$72,MATCH($A53,[1]Sheet1!$A$6:$A$72,0),MATCH(MID(CELL("filename",J52),FIND("]",CELL("filename",J52))+1,255) &amp; CC$1,[1]Sheet1!$C$1:$CY$1 &amp; [1]Sheet1!$C$3:$CY$3,0))</f>
        <v>42121200000</v>
      </c>
      <c r="CD53" s="31">
        <f t="shared" ca="1" si="24"/>
        <v>138990200000</v>
      </c>
      <c r="CE53" s="32" cm="1">
        <f t="array" aca="1" ref="CE53" ca="1">INDEX([1]Sheet1!$C$6:$CY$72,MATCH($A53,[1]Sheet1!$A$6:$A$72,0),MATCH(MID(CELL("filename",L52),FIND("]",CELL("filename",L52))+1,255) &amp; CE$1,[1]Sheet1!$C$1:$CY$1 &amp; [1]Sheet1!$C$3:$CY$3,0))</f>
        <v>1242358000000</v>
      </c>
      <c r="CF53" s="31">
        <f t="shared" ca="1" si="15"/>
        <v>1192932000000</v>
      </c>
      <c r="CG53" s="32" cm="1">
        <f t="array" aca="1" ref="CG53" ca="1">INDEX([1]Sheet1!$C$6:$CY$72,MATCH($A53,[1]Sheet1!$A$6:$A$72,0),MATCH(MID(CELL("filename",N52),FIND("]",CELL("filename",N52))+1,255) &amp; CG$1,[1]Sheet1!$C$1:$CY$1 &amp; [1]Sheet1!$C$3:$CY$3,0))</f>
        <v>516835600000</v>
      </c>
      <c r="CH53" s="32" cm="1">
        <f t="array" aca="1" ref="CH53" ca="1">INDEX([1]Sheet1!$C$6:$CY$72,MATCH($A53,[1]Sheet1!$A$6:$A$72,0),MATCH(MID(CELL("filename",O52),FIND("]",CELL("filename",O52))+1,255) &amp; CH$1,[1]Sheet1!$C$1:$CY$1 &amp; [1]Sheet1!$C$3:$CY$3,0))</f>
        <v>96995100000</v>
      </c>
      <c r="CI53" s="32" cm="1">
        <f t="array" aca="1" ref="CI53" ca="1">INDEX([1]Sheet1!$C$6:$CY$72,MATCH($A53,[1]Sheet1!$A$6:$A$72,0),MATCH(MID(CELL("filename",CI37),FIND("]",CELL("filename",CI37))+1,255) &amp; CI$1,[1]Sheet1!$C$1:$CY$1 &amp; [1]Sheet1!$C$3:$CY$3,0))</f>
        <v>46579200000</v>
      </c>
      <c r="CJ53" s="32" cm="1">
        <f t="array" aca="1" ref="CJ53" ca="1">INDEX([1]Sheet1!$C$6:$CY$72,MATCH($A53,[1]Sheet1!$A$6:$A$72,0),MATCH(MID(CELL("filename",R52),FIND("]",CELL("filename",R52))+1,255) &amp; CJ$1,[1]Sheet1!$C$1:$CY$1 &amp; [1]Sheet1!$C$3:$CY$3,0))</f>
        <v>418605500000</v>
      </c>
      <c r="CK53" s="32" cm="1">
        <f t="array" aca="1" ref="CK53" ca="1">INDEX([1]Sheet1!$C$6:$CY$72,MATCH($A53,[1]Sheet1!$A$6:$A$72,0),MATCH(MID(CELL("filename",S52),FIND("]",CELL("filename",S52))+1,255) &amp; CK$1,[1]Sheet1!$C$1:$CY$1 &amp; [1]Sheet1!$C$3:$CY$3,0))</f>
        <v>49426000000</v>
      </c>
      <c r="CL53" s="31">
        <f t="shared" ca="1" si="12"/>
        <v>113916600000</v>
      </c>
      <c r="DK53" s="31">
        <f t="shared" ca="1" si="25"/>
        <v>2004958108898.2</v>
      </c>
      <c r="DL53" s="48" cm="1">
        <f t="array" aca="1" ref="DL53" ca="1">INDEX([1]Sheet1!$C$6:$CY$72,MATCH($A53,[1]Sheet1!$A$6:$A$72,0),MATCH(MID(CELL("filename",AT52),FIND("]",CELL("filename",AT52))+1,255) &amp; DL$1,[1]Sheet1!$C$1:$CY$1 &amp; [1]Sheet1!$C$3:$CY$3,0))</f>
        <v>94.5578</v>
      </c>
      <c r="DM53" s="39" cm="1">
        <f t="array" aca="1" ref="DM53" ca="1">INDEX([5]DATA!$C$18:$T$51,MATCH($A53,[5]DATA!$B$18:$B$51,0),MATCH(MID(CELL("filename",AU20),FIND("]",CELL("filename",AU20))+1,255) &amp; DM$1,[5]DATA!$C$15:$T$15&amp;[5]DATA!$C$16:$T$16,0)) * 10^6</f>
        <v>243523000000</v>
      </c>
      <c r="DN53" s="39" cm="1">
        <f t="array" aca="1" ref="DN53" ca="1">INDEX([5]DATA!$C$18:$T$51,MATCH($A53,[5]DATA!$B$18:$B$51,0),MATCH(MID(CELL("filename",AV20),FIND("]",CELL("filename",AV20))+1,255) &amp; DN$1,[5]DATA!$C$15:$T$15&amp;[5]DATA!$C$16:$T$16,0)) * 10^6</f>
        <v>1761435000000</v>
      </c>
      <c r="DQ53" s="48">
        <v>1.327863</v>
      </c>
      <c r="DR53" s="48" cm="1">
        <f t="array" aca="1" ref="DR53" ca="1">INDEX([1]Sheet1!$C$6:$CY$72,MATCH($A53,[1]Sheet1!$A$6:$A$72,0),MATCH(MID(CELL("filename",AZ52),FIND("]",CELL("filename",AZ52))+1,255) &amp; DR$1,[1]Sheet1!$C$1:$CY$1 &amp; [1]Sheet1!$C$3:$CY$3,0))</f>
        <v>-15590000000</v>
      </c>
      <c r="DS53" s="48" cm="1">
        <f t="array" aca="1" ref="DS53" ca="1">INDEX([1]Sheet1!$C$6:$CY$72,MATCH($A53,[1]Sheet1!$A$6:$A$72,0),MATCH(MID(CELL("filename",BA52),FIND("]",CELL("filename",BA52))+1,255) &amp; DS$1,[1]Sheet1!$C$1:$CY$1 &amp; [1]Sheet1!$C$3:$CY$3,0))</f>
        <v>2.5798670000000001</v>
      </c>
      <c r="DT53" s="39" cm="1">
        <f t="array" aca="1" ref="DT53" ca="1">INDEX([5]DATA!$C$18:$T$51,MATCH($A53,[5]DATA!$B$18:$B$51,0),MATCH(MID(CELL("filename",BB20),FIND("]",CELL("filename",BB20))+1,255) &amp; DT$1,[5]DATA!$C$15:$T$15&amp;[5]DATA!$C$16:$T$16,0)) * 10^6</f>
        <v>410516000000</v>
      </c>
      <c r="DU53" s="48">
        <f ca="1">Austria!DU53</f>
        <v>0.22</v>
      </c>
      <c r="DV53" s="17">
        <v>0.5</v>
      </c>
      <c r="DW53" s="14">
        <f>Euro_Area_Data!V50*10^9</f>
        <v>11040124276964.227</v>
      </c>
      <c r="DX53" s="17">
        <v>1</v>
      </c>
      <c r="DY53" s="17">
        <v>0.5</v>
      </c>
      <c r="DZ53" s="48" cm="1">
        <f t="array" aca="1" ref="DZ53" ca="1">INDEX([1]Sheet1!$C$6:$CY$72,MATCH($A53,[1]Sheet1!$A$6:$A$72,0),MATCH(MID(CELL("filename",BH52),FIND("]",CELL("filename",BH52))+1,255) &amp; DZ$1,[1]Sheet1!$C$1:$CY$1 &amp; [1]Sheet1!$C$3:$CY$3,0))</f>
        <v>2.2000000000000002</v>
      </c>
      <c r="EA53" s="17">
        <v>2</v>
      </c>
      <c r="EB53" s="14">
        <f>(SUMPRODUCT(Euro_Area_Data!B50:U50,Euro_Area_Data!Y50:AR50)-Euro_Area_Data!J50*Euro_Area_Data!AG50)/(SUM(Euro_Area_Data!B50:U50)-Euro_Area_Data!J50)</f>
        <v>0.90801937878386563</v>
      </c>
      <c r="EC53" s="14">
        <f t="shared" si="26"/>
        <v>1.3493270787499541</v>
      </c>
      <c r="ED53" s="14">
        <f>(SUMPRODUCT(Euro_Area_Data!B50:U50,Euro_Area_Data!AV50:BO50)-Euro_Area_Data!J50*Euro_Area_Data!BD50)/(SUM(Euro_Area_Data!B50:U50)-Euro_Area_Data!J50)</f>
        <v>-3.6244948986936216</v>
      </c>
      <c r="EE53" s="17">
        <v>-5</v>
      </c>
      <c r="EH53" s="43">
        <v>0.75</v>
      </c>
      <c r="EI53" s="43">
        <v>0.05</v>
      </c>
      <c r="EJ53" s="43">
        <v>60</v>
      </c>
      <c r="EK53" s="14">
        <f t="shared" si="8"/>
        <v>0.74787538547802646</v>
      </c>
      <c r="EN53" s="14">
        <f>[2]EUCAM_output!$QG50</f>
        <v>0.92271061150747202</v>
      </c>
    </row>
    <row r="54" spans="1:144" x14ac:dyDescent="0.3">
      <c r="A54" s="10">
        <v>2014</v>
      </c>
      <c r="B54" s="13">
        <f>[2]EUCAM_output!$PG51*10^9</f>
        <v>2360948930805.8911</v>
      </c>
      <c r="H54" s="14">
        <f>[2]EUCAM_output!$QM51</f>
        <v>-3.6855004545011637E-2</v>
      </c>
      <c r="I54" s="13">
        <f>[2]EUCAM_output!$PY51*10^3</f>
        <v>47939482.499999896</v>
      </c>
      <c r="K54" s="31">
        <f t="shared" si="4"/>
        <v>47939482.499999896</v>
      </c>
      <c r="L54" s="14">
        <f>[2]EUCAM_output!$PI51</f>
        <v>63.83931312434764</v>
      </c>
      <c r="O54" s="14">
        <f>[2]EUCAM_output!$PJ51</f>
        <v>63.699436056467043</v>
      </c>
      <c r="P54" s="28"/>
      <c r="Q54" s="19"/>
      <c r="R54" s="14">
        <f>[2]EUCAM_output!$PN51</f>
        <v>10.3</v>
      </c>
      <c r="U54" s="14">
        <f>[2]EUCAM_output!$PM51</f>
        <v>8.7213720000000006</v>
      </c>
      <c r="V54" s="14">
        <v>8.7213720000000006</v>
      </c>
      <c r="W54" s="14">
        <v>4.5700935177761526E-3</v>
      </c>
      <c r="X54" s="14">
        <v>2.6425885840077434E-2</v>
      </c>
      <c r="Y54" s="14">
        <f>[2]EUCAM_output!$HQ51</f>
        <v>9.2149655498573995E-3</v>
      </c>
      <c r="Z54" s="14">
        <f>[2]EUCAM_output!$PO51</f>
        <v>1504.18049686725</v>
      </c>
      <c r="AC54" s="14">
        <f>[2]EUCAM_output!$QN51</f>
        <v>1511.709492965696</v>
      </c>
      <c r="AD54" s="13">
        <f>[2]EUCAM_output!$PV51*10^9</f>
        <v>7089527903517.3203</v>
      </c>
      <c r="AE54" s="30" cm="1">
        <f t="array" aca="1" ref="AE54" ca="1">INDEX('[3]Sheet 1'!$B$12:$M$61,MATCH($A54,'[3]Sheet 1'!$A$12:$A$61,0),MATCH(MID(CELL("filename",A53),FIND("]",CELL("filename",A53))+1,255)&amp;AE$1,'[3]Sheet 1'!$B$9:$M$9&amp;'[3]Sheet 1'!$B$8:$M$8,0))*10^6</f>
        <v>7063161800000</v>
      </c>
      <c r="AF54" s="30" cm="1">
        <f t="array" aca="1" ref="AF54" ca="1">INDEX('[3]Sheet 1'!$B$12:$M$61,MATCH($A54,'[3]Sheet 1'!$A$12:$A$61,0),MATCH(MID(CELL("filename",B53),FIND("]",CELL("filename",B53))+1,255)&amp;AF$1,'[3]Sheet 1'!$B$9:$M$9&amp;'[3]Sheet 1'!$B$8:$M$8,0))*10^6</f>
        <v>1295530500000</v>
      </c>
      <c r="AG54" s="19">
        <f t="shared" ca="1" si="19"/>
        <v>0.18342075924127918</v>
      </c>
      <c r="AH54" s="31">
        <f t="shared" ca="1" si="20"/>
        <v>1300366590725.3811</v>
      </c>
      <c r="AI54" s="31">
        <f t="shared" ca="1" si="6"/>
        <v>98895942865.079315</v>
      </c>
      <c r="AJ54" s="32">
        <v>83233100000</v>
      </c>
      <c r="AK54" s="31">
        <f t="shared" si="7"/>
        <v>89693024783.743332</v>
      </c>
      <c r="AL54" s="19">
        <f t="shared" ca="1" si="16"/>
        <v>6.8975183939253656E-2</v>
      </c>
      <c r="AM54" s="19">
        <f t="shared" ca="1" si="0"/>
        <v>6.6411901462197248E-2</v>
      </c>
      <c r="AN54" s="31">
        <f t="shared" ca="1" si="17"/>
        <v>5789161312791.9395</v>
      </c>
      <c r="AO54" s="32">
        <v>359614500000</v>
      </c>
      <c r="AP54" s="31">
        <f t="shared" si="1"/>
        <v>387525062278.0296</v>
      </c>
      <c r="AQ54" s="32">
        <v>366499200000</v>
      </c>
      <c r="AR54" s="31">
        <f t="shared" si="2"/>
        <v>305251075926.45612</v>
      </c>
      <c r="AS54" s="19">
        <f t="shared" ca="1" si="18"/>
        <v>5.2728030786076449E-2</v>
      </c>
      <c r="AT54" s="19">
        <f t="shared" si="13"/>
        <v>16.413953610836938</v>
      </c>
      <c r="BB54" s="13">
        <f>[2]EUCAM_output!$PD51*10^9</f>
        <v>2320889601803.4604</v>
      </c>
      <c r="BC54" s="13">
        <f>[2]EUCAM_output!$QI51*10^9</f>
        <v>2153733100000</v>
      </c>
      <c r="BD54" s="19">
        <f t="shared" si="5"/>
        <v>-1.6967469511827489</v>
      </c>
      <c r="BN54" s="31">
        <f t="shared" ca="1" si="21"/>
        <v>-51188200000</v>
      </c>
      <c r="BO54" s="48" cm="1">
        <f t="array" aca="1" ref="BO54" ca="1">INDEX([1]Sheet1!$C$6:$CY$72,MATCH($A54,[1]Sheet1!$A$6:$A$72,0),MATCH(MID(CELL("filename",A53),FIND("]",CELL("filename",A53))+1,255) &amp; BO$1,[1]Sheet1!$C$1:$CY$1 &amp; [1]Sheet1!$C$3:$CY$3,0))</f>
        <v>-2.3767200000000002</v>
      </c>
      <c r="BP54" s="32" cm="1">
        <f t="array" aca="1" ref="BP54" ca="1">INDEX([1]Sheet1!$C$6:$CY$72,MATCH($A54,[1]Sheet1!$A$6:$A$72,0),MATCH(MID(CELL("filename",B53),FIND("]",CELL("filename",B53))+1,255) &amp; BP$1,[1]Sheet1!$C$1:$CY$1 &amp; [1]Sheet1!$C$3:$CY$3,0))</f>
        <v>1159145000000</v>
      </c>
      <c r="BQ54" s="32" cm="1">
        <f t="array" aca="1" ref="BQ54" ca="1">INDEX([1]Sheet1!$C$6:$CY$72,MATCH($A54,[1]Sheet1!$A$6:$A$72,0),MATCH(MID(CELL("filename",C53),FIND("]",CELL("filename",C53))+1,255) &amp; BQ$1,[1]Sheet1!$C$1:$CY$1 &amp; [1]Sheet1!$C$3:$CY$3,0))</f>
        <v>272458100000</v>
      </c>
      <c r="BR54" s="39" cm="1">
        <f t="array" aca="1" ref="BR54" ca="1">INDEX([6]Annual!$C$5:$T$30,MATCH($A54,[6]Annual!$B$5:$B$30,0),MATCH(MID(CELL("filename",$F$2),FIND("]",CELL("filename",$F$2))+1,255) &amp; BR$1,[6]Annual!$C$3:$T$3 &amp; [6]Annual!$C$4:$T$4,0))</f>
        <v>215331400000.00003</v>
      </c>
      <c r="BS54" s="39" cm="1">
        <f t="array" aca="1" ref="BS54" ca="1">INDEX([6]Annual!$C$5:$T$30,MATCH($A54,[6]Annual!$B$5:$B$30,0),MATCH(MID(CELL("filename",$F$2),FIND("]",CELL("filename",$F$2))+1,255) &amp; BS$1,[6]Annual!$C$3:$T$3 &amp; [6]Annual!$C$4:$T$4,0))</f>
        <v>40266899999.999992</v>
      </c>
      <c r="BT54" s="39" cm="1">
        <f t="array" aca="1" ref="BT54" ca="1">INDEX([6]Annual!$C$5:$T$30,MATCH($A54,[6]Annual!$B$5:$B$30,0),MATCH(MID(CELL("filename",$F$2),FIND("]",CELL("filename",$F$2))+1,255) &amp; BT$1,[6]Annual!$C$3:$T$3 &amp; [6]Annual!$C$4:$T$4,0))</f>
        <v>13831400000.000002</v>
      </c>
      <c r="BU54" s="31">
        <f t="shared" ca="1" si="27"/>
        <v>217751733065.58258</v>
      </c>
      <c r="BV54" s="31">
        <f t="shared" ca="1" si="28"/>
        <v>54706366934.417419</v>
      </c>
      <c r="BW54" s="32" cm="1">
        <f t="array" aca="1" ref="BW54" ca="1">INDEX([1]Sheet1!$C$6:$CY$72,MATCH($A54,[1]Sheet1!$A$6:$A$72,0),MATCH(MID(CELL("filename",F53),FIND("]",CELL("filename",F53))+1,255) &amp; BW$1,[1]Sheet1!$C$1:$CY$1 &amp; [1]Sheet1!$C$3:$CY$3,0))</f>
        <v>338980000000</v>
      </c>
      <c r="BX54" s="32" cm="1">
        <f t="array" aca="1" ref="BX54" ca="1">INDEX([1]Sheet1!$C$6:$CY$72,MATCH($A54,[1]Sheet1!$A$6:$A$72,0),MATCH(MID(CELL("filename",G53),FIND("]",CELL("filename",G53))+1,255) &amp; BX$1,[1]Sheet1!$C$1:$CY$1 &amp; [1]Sheet1!$C$3:$CY$3,0))</f>
        <v>364596000000</v>
      </c>
      <c r="BY54" s="39" cm="1">
        <f t="array" aca="1" ref="BY54" ca="1">INDEX([4]DATA!$C$18:$N$51,MATCH($A54,[4]DATA!$B$18:$B$51,0),MATCH(MID(CELL("filename",F21),FIND("]",CELL("filename",F21))+1,255) &amp; BY$1,[4]DATA!$C$15:$N$15&amp;[4]DATA!$C$16:$N$16,0)) * 10^6</f>
        <v>119067000000</v>
      </c>
      <c r="BZ54" s="39" cm="1">
        <f t="array" aca="1" ref="BZ54" ca="1">INDEX([4]DATA!$C$18:$N$51,MATCH($A54,[4]DATA!$B$18:$B$51,0),MATCH(MID(CELL("filename",G21),FIND("]",CELL("filename",G21))+1,255) &amp; BZ$1,[4]DATA!$C$15:$N$15&amp;[4]DATA!$C$16:$N$16,0)) * 10^6</f>
        <v>245529000000</v>
      </c>
      <c r="CA54" s="31">
        <f t="shared" ca="1" si="22"/>
        <v>119067000000</v>
      </c>
      <c r="CB54" s="31">
        <f t="shared" ca="1" si="23"/>
        <v>245529000000</v>
      </c>
      <c r="CC54" s="32" cm="1">
        <f t="array" aca="1" ref="CC54" ca="1">INDEX([1]Sheet1!$C$6:$CY$72,MATCH($A54,[1]Sheet1!$A$6:$A$72,0),MATCH(MID(CELL("filename",J53),FIND("]",CELL("filename",J53))+1,255) &amp; CC$1,[1]Sheet1!$C$1:$CY$1 &amp; [1]Sheet1!$C$3:$CY$3,0))</f>
        <v>42640800000</v>
      </c>
      <c r="CD54" s="31">
        <f t="shared" ca="1" si="24"/>
        <v>140470100000</v>
      </c>
      <c r="CE54" s="32" cm="1">
        <f t="array" aca="1" ref="CE54" ca="1">INDEX([1]Sheet1!$C$6:$CY$72,MATCH($A54,[1]Sheet1!$A$6:$A$72,0),MATCH(MID(CELL("filename",L53),FIND("]",CELL("filename",L53))+1,255) &amp; CE$1,[1]Sheet1!$C$1:$CY$1 &amp; [1]Sheet1!$C$3:$CY$3,0))</f>
        <v>1257649000000</v>
      </c>
      <c r="CF54" s="31">
        <f t="shared" ca="1" si="15"/>
        <v>1210333200000</v>
      </c>
      <c r="CG54" s="32" cm="1">
        <f t="array" aca="1" ref="CG54" ca="1">INDEX([1]Sheet1!$C$6:$CY$72,MATCH($A54,[1]Sheet1!$A$6:$A$72,0),MATCH(MID(CELL("filename",N53),FIND("]",CELL("filename",N53))+1,255) &amp; CG$1,[1]Sheet1!$C$1:$CY$1 &amp; [1]Sheet1!$C$3:$CY$3,0))</f>
        <v>524758799999.99994</v>
      </c>
      <c r="CH54" s="32" cm="1">
        <f t="array" aca="1" ref="CH54" ca="1">INDEX([1]Sheet1!$C$6:$CY$72,MATCH($A54,[1]Sheet1!$A$6:$A$72,0),MATCH(MID(CELL("filename",O53),FIND("]",CELL("filename",O53))+1,255) &amp; CH$1,[1]Sheet1!$C$1:$CY$1 &amp; [1]Sheet1!$C$3:$CY$3,0))</f>
        <v>91773200000</v>
      </c>
      <c r="CI54" s="32" cm="1">
        <f t="array" aca="1" ref="CI54" ca="1">INDEX([1]Sheet1!$C$6:$CY$72,MATCH($A54,[1]Sheet1!$A$6:$A$72,0),MATCH(MID(CELL("filename",CI38),FIND("]",CELL("filename",CI38))+1,255) &amp; CI$1,[1]Sheet1!$C$1:$CY$1 &amp; [1]Sheet1!$C$3:$CY$3,0))</f>
        <v>53555700000</v>
      </c>
      <c r="CJ54" s="32" cm="1">
        <f t="array" aca="1" ref="CJ54" ca="1">INDEX([1]Sheet1!$C$6:$CY$72,MATCH($A54,[1]Sheet1!$A$6:$A$72,0),MATCH(MID(CELL("filename",R53),FIND("]",CELL("filename",R53))+1,255) &amp; CJ$1,[1]Sheet1!$C$1:$CY$1 &amp; [1]Sheet1!$C$3:$CY$3,0))</f>
        <v>427027400000</v>
      </c>
      <c r="CK54" s="32" cm="1">
        <f t="array" aca="1" ref="CK54" ca="1">INDEX([1]Sheet1!$C$6:$CY$72,MATCH($A54,[1]Sheet1!$A$6:$A$72,0),MATCH(MID(CELL("filename",S53),FIND("]",CELL("filename",S53))+1,255) &amp; CK$1,[1]Sheet1!$C$1:$CY$1 &amp; [1]Sheet1!$C$3:$CY$3,0))</f>
        <v>47315800000</v>
      </c>
      <c r="CL54" s="31">
        <f t="shared" ca="1" si="12"/>
        <v>113218100000</v>
      </c>
      <c r="DK54" s="31">
        <f t="shared" ca="1" si="25"/>
        <v>2071124513216.4001</v>
      </c>
      <c r="DL54" s="48" cm="1">
        <f t="array" aca="1" ref="DL54" ca="1">INDEX([1]Sheet1!$C$6:$CY$72,MATCH($A54,[1]Sheet1!$A$6:$A$72,0),MATCH(MID(CELL("filename",AT53),FIND("]",CELL("filename",AT53))+1,255) &amp; DL$1,[1]Sheet1!$C$1:$CY$1 &amp; [1]Sheet1!$C$3:$CY$3,0))</f>
        <v>96.164400000000001</v>
      </c>
      <c r="DM54" s="39" cm="1">
        <f t="array" aca="1" ref="DM54" ca="1">INDEX([5]DATA!$C$18:$T$51,MATCH($A54,[5]DATA!$B$18:$B$51,0),MATCH(MID(CELL("filename",AU21),FIND("]",CELL("filename",AU21))+1,255) &amp; DM$1,[5]DATA!$C$15:$T$15&amp;[5]DATA!$C$16:$T$16,0)) * 10^6</f>
        <v>244191000000</v>
      </c>
      <c r="DN54" s="39" cm="1">
        <f t="array" aca="1" ref="DN54" ca="1">INDEX([5]DATA!$C$18:$T$51,MATCH($A54,[5]DATA!$B$18:$B$51,0),MATCH(MID(CELL("filename",AV21),FIND("]",CELL("filename",AV21))+1,255) &amp; DN$1,[5]DATA!$C$15:$T$15&amp;[5]DATA!$C$16:$T$16,0)) * 10^6</f>
        <v>1826933000000</v>
      </c>
      <c r="DQ54" s="48">
        <v>1.327442</v>
      </c>
      <c r="DR54" s="48" cm="1">
        <f t="array" aca="1" ref="DR54" ca="1">INDEX([1]Sheet1!$C$6:$CY$72,MATCH($A54,[1]Sheet1!$A$6:$A$72,0),MATCH(MID(CELL("filename",AZ53),FIND("]",CELL("filename",AZ53))+1,255) &amp; DR$1,[1]Sheet1!$C$1:$CY$1 &amp; [1]Sheet1!$C$3:$CY$3,0))</f>
        <v>-32340000000.000004</v>
      </c>
      <c r="DS54" s="48" cm="1">
        <f t="array" aca="1" ref="DS54" ca="1">INDEX([1]Sheet1!$C$6:$CY$72,MATCH($A54,[1]Sheet1!$A$6:$A$72,0),MATCH(MID(CELL("filename",BA53),FIND("]",CELL("filename",BA53))+1,255) &amp; DS$1,[1]Sheet1!$C$1:$CY$1 &amp; [1]Sheet1!$C$3:$CY$3,0))</f>
        <v>2.3599399999999999</v>
      </c>
      <c r="DT54" s="39" cm="1">
        <f t="array" aca="1" ref="DT54" ca="1">INDEX([5]DATA!$C$18:$T$51,MATCH($A54,[5]DATA!$B$18:$B$51,0),MATCH(MID(CELL("filename",BB21),FIND("]",CELL("filename",BB21))+1,255) &amp; DT$1,[5]DATA!$C$15:$T$15&amp;[5]DATA!$C$16:$T$16,0)) * 10^6</f>
        <v>426582000000</v>
      </c>
      <c r="DU54" s="48">
        <f ca="1">Austria!DU54</f>
        <v>0.21</v>
      </c>
      <c r="DV54" s="17">
        <v>0.5</v>
      </c>
      <c r="DW54" s="14">
        <f>Euro_Area_Data!V51*10^9</f>
        <v>11200920425091.514</v>
      </c>
      <c r="DX54" s="17">
        <v>1</v>
      </c>
      <c r="DY54" s="17">
        <v>0.5</v>
      </c>
      <c r="DZ54" s="48" cm="1">
        <f t="array" aca="1" ref="DZ54" ca="1">INDEX([1]Sheet1!$C$6:$CY$72,MATCH($A54,[1]Sheet1!$A$6:$A$72,0),MATCH(MID(CELL("filename",BH53),FIND("]",CELL("filename",BH53))+1,255) &amp; DZ$1,[1]Sheet1!$C$1:$CY$1 &amp; [1]Sheet1!$C$3:$CY$3,0))</f>
        <v>1.67</v>
      </c>
      <c r="EA54" s="17">
        <v>2</v>
      </c>
      <c r="EB54" s="14">
        <f>(SUMPRODUCT(Euro_Area_Data!B51:U51,Euro_Area_Data!Y51:AR51)-Euro_Area_Data!J51*Euro_Area_Data!AG51)/(SUM(Euro_Area_Data!B51:U51)-Euro_Area_Data!J51)</f>
        <v>0.91735200497690195</v>
      </c>
      <c r="EC54" s="14">
        <f t="shared" si="26"/>
        <v>1.0278003323602798</v>
      </c>
      <c r="ED54" s="14">
        <f>(SUMPRODUCT(Euro_Area_Data!B51:U51,Euro_Area_Data!AV51:BO51)-Euro_Area_Data!J51*Euro_Area_Data!BD51)/(SUM(Euro_Area_Data!B51:U51)-Euro_Area_Data!J51)</f>
        <v>-2.8211720845018924</v>
      </c>
      <c r="EE54" s="17">
        <v>-5</v>
      </c>
      <c r="EH54" s="43">
        <v>0.75</v>
      </c>
      <c r="EI54" s="43">
        <v>0.05</v>
      </c>
      <c r="EJ54" s="43">
        <v>60</v>
      </c>
      <c r="EK54" s="14">
        <f t="shared" si="8"/>
        <v>0.57079534252189978</v>
      </c>
      <c r="EN54" s="14">
        <f>[2]EUCAM_output!$QG51</f>
        <v>0.92797740070291201</v>
      </c>
    </row>
    <row r="55" spans="1:144" x14ac:dyDescent="0.3">
      <c r="A55" s="10">
        <v>2015</v>
      </c>
      <c r="B55" s="13">
        <f>[2]EUCAM_output!$PG52*10^9</f>
        <v>2378393631160.2729</v>
      </c>
      <c r="H55" s="14">
        <f>[2]EUCAM_output!$QM52</f>
        <v>-2.5759877400048758E-2</v>
      </c>
      <c r="I55" s="13">
        <f>[2]EUCAM_output!$PY52*10^3</f>
        <v>48143042.999999903</v>
      </c>
      <c r="K55" s="31">
        <f t="shared" si="4"/>
        <v>48143042.999999903</v>
      </c>
      <c r="L55" s="14">
        <f>[2]EUCAM_output!$PI52</f>
        <v>63.729165230145327</v>
      </c>
      <c r="O55" s="14">
        <f>[2]EUCAM_output!$PJ52</f>
        <v>63.716810334344721</v>
      </c>
      <c r="P55" s="28"/>
      <c r="Q55" s="19"/>
      <c r="R55" s="14">
        <f>[2]EUCAM_output!$PN52</f>
        <v>10.3</v>
      </c>
      <c r="U55" s="14">
        <f>[2]EUCAM_output!$PM52</f>
        <v>8.646567000000001</v>
      </c>
      <c r="V55" s="14">
        <v>8.646567000000001</v>
      </c>
      <c r="W55" s="14">
        <v>8.1336265141964681E-3</v>
      </c>
      <c r="X55" s="14">
        <v>1.768357181495972E-2</v>
      </c>
      <c r="Y55" s="14">
        <f>[2]EUCAM_output!$HQ52</f>
        <v>-9.1208990334390005E-4</v>
      </c>
      <c r="Z55" s="14">
        <f>[2]EUCAM_output!$PO52</f>
        <v>1504.3329820864001</v>
      </c>
      <c r="AC55" s="14">
        <f>[2]EUCAM_output!$QN52</f>
        <v>1506.9555640136509</v>
      </c>
      <c r="AD55" s="13">
        <f>[2]EUCAM_output!$PV52*10^9</f>
        <v>7177330464408.2002</v>
      </c>
      <c r="AE55" s="30" cm="1">
        <f t="array" aca="1" ref="AE55" ca="1">INDEX('[3]Sheet 1'!$B$12:$M$61,MATCH($A55,'[3]Sheet 1'!$A$12:$A$61,0),MATCH(MID(CELL("filename",A54),FIND("]",CELL("filename",A54))+1,255)&amp;AE$1,'[3]Sheet 1'!$B$9:$M$9&amp;'[3]Sheet 1'!$B$8:$M$8,0))*10^6</f>
        <v>7117861100000</v>
      </c>
      <c r="AF55" s="30" cm="1">
        <f t="array" aca="1" ref="AF55" ca="1">INDEX('[3]Sheet 1'!$B$12:$M$61,MATCH($A55,'[3]Sheet 1'!$A$12:$A$61,0),MATCH(MID(CELL("filename",B54),FIND("]",CELL("filename",B54))+1,255)&amp;AF$1,'[3]Sheet 1'!$B$9:$M$9&amp;'[3]Sheet 1'!$B$8:$M$8,0))*10^6</f>
        <v>1280531200000</v>
      </c>
      <c r="AG55" s="19">
        <f t="shared" ca="1" si="19"/>
        <v>0.17990393209555605</v>
      </c>
      <c r="AH55" s="31">
        <f t="shared" ca="1" si="20"/>
        <v>1291229972496.2585</v>
      </c>
      <c r="AI55" s="31">
        <f t="shared" ca="1" si="6"/>
        <v>92453021915.783646</v>
      </c>
      <c r="AJ55" s="32">
        <v>82876500000</v>
      </c>
      <c r="AK55" s="31">
        <f t="shared" si="7"/>
        <v>88306958712.738892</v>
      </c>
      <c r="AL55" s="19">
        <f t="shared" ca="1" si="16"/>
        <v>6.8389799333747087E-2</v>
      </c>
      <c r="AM55" s="19">
        <f t="shared" ca="1" si="0"/>
        <v>6.6411901462197248E-2</v>
      </c>
      <c r="AN55" s="31">
        <f t="shared" ca="1" si="17"/>
        <v>5886100491911.9414</v>
      </c>
      <c r="AO55" s="32">
        <v>365837700000</v>
      </c>
      <c r="AP55" s="31">
        <f t="shared" si="1"/>
        <v>389809109572.23523</v>
      </c>
      <c r="AQ55" s="32">
        <v>369989700000</v>
      </c>
      <c r="AR55" s="31">
        <f t="shared" si="2"/>
        <v>305926209459.64587</v>
      </c>
      <c r="AS55" s="19">
        <f t="shared" ca="1" si="18"/>
        <v>5.1974343604907429E-2</v>
      </c>
      <c r="AT55" s="19">
        <f t="shared" si="13"/>
        <v>16.389596089780614</v>
      </c>
      <c r="BB55" s="13">
        <f>[2]EUCAM_output!$PD52*10^9</f>
        <v>2345647803676.0298</v>
      </c>
      <c r="BC55" s="13">
        <f>[2]EUCAM_output!$QI52*10^9</f>
        <v>2201401600000</v>
      </c>
      <c r="BD55" s="19">
        <f t="shared" si="5"/>
        <v>-1.3768043714558922</v>
      </c>
      <c r="BN55" s="31">
        <f t="shared" ca="1" si="21"/>
        <v>-40973600000</v>
      </c>
      <c r="BO55" s="48" cm="1">
        <f t="array" aca="1" ref="BO55" ca="1">INDEX([1]Sheet1!$C$6:$CY$72,MATCH($A55,[1]Sheet1!$A$6:$A$72,0),MATCH(MID(CELL("filename",A54),FIND("]",CELL("filename",A54))+1,255) &amp; BO$1,[1]Sheet1!$C$1:$CY$1 &amp; [1]Sheet1!$C$3:$CY$3,0))</f>
        <v>-1.861251</v>
      </c>
      <c r="BP55" s="32" cm="1">
        <f t="array" aca="1" ref="BP55" ca="1">INDEX([1]Sheet1!$C$6:$CY$72,MATCH($A55,[1]Sheet1!$A$6:$A$72,0),MATCH(MID(CELL("filename",B54),FIND("]",CELL("filename",B54))+1,255) &amp; BP$1,[1]Sheet1!$C$1:$CY$1 &amp; [1]Sheet1!$C$3:$CY$3,0))</f>
        <v>1182327000000</v>
      </c>
      <c r="BQ55" s="32" cm="1">
        <f t="array" aca="1" ref="BQ55" ca="1">INDEX([1]Sheet1!$C$6:$CY$72,MATCH($A55,[1]Sheet1!$A$6:$A$72,0),MATCH(MID(CELL("filename",C54),FIND("]",CELL("filename",C54))+1,255) &amp; BQ$1,[1]Sheet1!$C$1:$CY$1 &amp; [1]Sheet1!$C$3:$CY$3,0))</f>
        <v>278541600000</v>
      </c>
      <c r="BR55" s="39" cm="1">
        <f t="array" aca="1" ref="BR55" ca="1">INDEX([6]Annual!$C$5:$T$30,MATCH($A55,[6]Annual!$B$5:$B$30,0),MATCH(MID(CELL("filename",$F$2),FIND("]",CELL("filename",$F$2))+1,255) &amp; BR$1,[6]Annual!$C$3:$T$3 &amp; [6]Annual!$C$4:$T$4,0))</f>
        <v>219243800000</v>
      </c>
      <c r="BS55" s="39" cm="1">
        <f t="array" aca="1" ref="BS55" ca="1">INDEX([6]Annual!$C$5:$T$30,MATCH($A55,[6]Annual!$B$5:$B$30,0),MATCH(MID(CELL("filename",$F$2),FIND("]",CELL("filename",$F$2))+1,255) &amp; BS$1,[6]Annual!$C$3:$T$3 &amp; [6]Annual!$C$4:$T$4,0))</f>
        <v>39871200000</v>
      </c>
      <c r="BT55" s="39" cm="1">
        <f t="array" aca="1" ref="BT55" ca="1">INDEX([6]Annual!$C$5:$T$30,MATCH($A55,[6]Annual!$B$5:$B$30,0),MATCH(MID(CELL("filename",$F$2),FIND("]",CELL("filename",$F$2))+1,255) &amp; BT$1,[6]Annual!$C$3:$T$3 &amp; [6]Annual!$C$4:$T$4,0))</f>
        <v>15621200000</v>
      </c>
      <c r="BU55" s="31">
        <f t="shared" ca="1" si="27"/>
        <v>222280568931.50592</v>
      </c>
      <c r="BV55" s="31">
        <f t="shared" ca="1" si="28"/>
        <v>56261031068.49408</v>
      </c>
      <c r="BW55" s="32" cm="1">
        <f t="array" aca="1" ref="BW55" ca="1">INDEX([1]Sheet1!$C$6:$CY$72,MATCH($A55,[1]Sheet1!$A$6:$A$72,0),MATCH(MID(CELL("filename",F54),FIND("]",CELL("filename",F54))+1,255) &amp; BW$1,[1]Sheet1!$C$1:$CY$1 &amp; [1]Sheet1!$C$3:$CY$3,0))</f>
        <v>349757000000</v>
      </c>
      <c r="BX55" s="32" cm="1">
        <f t="array" aca="1" ref="BX55" ca="1">INDEX([1]Sheet1!$C$6:$CY$72,MATCH($A55,[1]Sheet1!$A$6:$A$72,0),MATCH(MID(CELL("filename",G54),FIND("]",CELL("filename",G54))+1,255) &amp; BX$1,[1]Sheet1!$C$1:$CY$1 &amp; [1]Sheet1!$C$3:$CY$3,0))</f>
        <v>368660000000</v>
      </c>
      <c r="BY55" s="39" cm="1">
        <f t="array" aca="1" ref="BY55" ca="1">INDEX([4]DATA!$C$18:$N$51,MATCH($A55,[4]DATA!$B$18:$B$51,0),MATCH(MID(CELL("filename",F22),FIND("]",CELL("filename",F22))+1,255) &amp; BY$1,[4]DATA!$C$15:$N$15&amp;[4]DATA!$C$16:$N$16,0)) * 10^6</f>
        <v>121288000000</v>
      </c>
      <c r="BZ55" s="39" cm="1">
        <f t="array" aca="1" ref="BZ55" ca="1">INDEX([4]DATA!$C$18:$N$51,MATCH($A55,[4]DATA!$B$18:$B$51,0),MATCH(MID(CELL("filename",G22),FIND("]",CELL("filename",G22))+1,255) &amp; BZ$1,[4]DATA!$C$15:$N$15&amp;[4]DATA!$C$16:$N$16,0)) * 10^6</f>
        <v>247372000000</v>
      </c>
      <c r="CA55" s="31">
        <f t="shared" ca="1" si="22"/>
        <v>121288000000</v>
      </c>
      <c r="CB55" s="31">
        <f t="shared" ca="1" si="23"/>
        <v>247372000000</v>
      </c>
      <c r="CC55" s="32" cm="1">
        <f t="array" aca="1" ref="CC55" ca="1">INDEX([1]Sheet1!$C$6:$CY$72,MATCH($A55,[1]Sheet1!$A$6:$A$72,0),MATCH(MID(CELL("filename",J54),FIND("]",CELL("filename",J54))+1,255) &amp; CC$1,[1]Sheet1!$C$1:$CY$1 &amp; [1]Sheet1!$C$3:$CY$3,0))</f>
        <v>42831500000</v>
      </c>
      <c r="CD55" s="31">
        <f t="shared" ca="1" si="24"/>
        <v>142536900000</v>
      </c>
      <c r="CE55" s="32" cm="1">
        <f t="array" aca="1" ref="CE55" ca="1">INDEX([1]Sheet1!$C$6:$CY$72,MATCH($A55,[1]Sheet1!$A$6:$A$72,0),MATCH(MID(CELL("filename",L54),FIND("]",CELL("filename",L54))+1,255) &amp; CE$1,[1]Sheet1!$C$1:$CY$1 &amp; [1]Sheet1!$C$3:$CY$3,0))</f>
        <v>1268008000000</v>
      </c>
      <c r="CF55" s="31">
        <f t="shared" ca="1" si="15"/>
        <v>1223300600000</v>
      </c>
      <c r="CG55" s="32" cm="1">
        <f t="array" aca="1" ref="CG55" ca="1">INDEX([1]Sheet1!$C$6:$CY$72,MATCH($A55,[1]Sheet1!$A$6:$A$72,0),MATCH(MID(CELL("filename",N54),FIND("]",CELL("filename",N54))+1,255) &amp; CG$1,[1]Sheet1!$C$1:$CY$1 &amp; [1]Sheet1!$C$3:$CY$3,0))</f>
        <v>529876700000</v>
      </c>
      <c r="CH55" s="32" cm="1">
        <f t="array" aca="1" ref="CH55" ca="1">INDEX([1]Sheet1!$C$6:$CY$72,MATCH($A55,[1]Sheet1!$A$6:$A$72,0),MATCH(MID(CELL("filename",O54),FIND("]",CELL("filename",O54))+1,255) &amp; CH$1,[1]Sheet1!$C$1:$CY$1 &amp; [1]Sheet1!$C$3:$CY$3,0))</f>
        <v>86767600000</v>
      </c>
      <c r="CI55" s="32" cm="1">
        <f t="array" aca="1" ref="CI55" ca="1">INDEX([1]Sheet1!$C$6:$CY$72,MATCH($A55,[1]Sheet1!$A$6:$A$72,0),MATCH(MID(CELL("filename",CI39),FIND("]",CELL("filename",CI39))+1,255) &amp; CI$1,[1]Sheet1!$C$1:$CY$1 &amp; [1]Sheet1!$C$3:$CY$3,0))</f>
        <v>55295500000</v>
      </c>
      <c r="CJ55" s="32" cm="1">
        <f t="array" aca="1" ref="CJ55" ca="1">INDEX([1]Sheet1!$C$6:$CY$72,MATCH($A55,[1]Sheet1!$A$6:$A$72,0),MATCH(MID(CELL("filename",R54),FIND("]",CELL("filename",R54))+1,255) &amp; CJ$1,[1]Sheet1!$C$1:$CY$1 &amp; [1]Sheet1!$C$3:$CY$3,0))</f>
        <v>433874900000</v>
      </c>
      <c r="CK55" s="32" cm="1">
        <f t="array" aca="1" ref="CK55" ca="1">INDEX([1]Sheet1!$C$6:$CY$72,MATCH($A55,[1]Sheet1!$A$6:$A$72,0),MATCH(MID(CELL("filename",S54),FIND("]",CELL("filename",S54))+1,255) &amp; CK$1,[1]Sheet1!$C$1:$CY$1 &amp; [1]Sheet1!$C$3:$CY$3,0))</f>
        <v>44707400000</v>
      </c>
      <c r="CL55" s="31">
        <f t="shared" ca="1" si="12"/>
        <v>117485900000</v>
      </c>
      <c r="DK55" s="31">
        <f t="shared" ca="1" si="25"/>
        <v>2134870840844.8</v>
      </c>
      <c r="DL55" s="48" cm="1">
        <f t="array" aca="1" ref="DL55" ca="1">INDEX([1]Sheet1!$C$6:$CY$72,MATCH($A55,[1]Sheet1!$A$6:$A$72,0),MATCH(MID(CELL("filename",AT54),FIND("]",CELL("filename",AT54))+1,255) &amp; DL$1,[1]Sheet1!$C$1:$CY$1 &amp; [1]Sheet1!$C$3:$CY$3,0))</f>
        <v>96.977800000000002</v>
      </c>
      <c r="DM55" s="39" cm="1">
        <f t="array" aca="1" ref="DM55" ca="1">INDEX([5]DATA!$C$18:$T$51,MATCH($A55,[5]DATA!$B$18:$B$51,0),MATCH(MID(CELL("filename",AU22),FIND("]",CELL("filename",AU22))+1,255) &amp; DM$1,[5]DATA!$C$15:$T$15&amp;[5]DATA!$C$16:$T$16,0)) * 10^6</f>
        <v>229127000000</v>
      </c>
      <c r="DN55" s="39" cm="1">
        <f t="array" aca="1" ref="DN55" ca="1">INDEX([5]DATA!$C$18:$T$51,MATCH($A55,[5]DATA!$B$18:$B$51,0),MATCH(MID(CELL("filename",AV22),FIND("]",CELL("filename",AV22))+1,255) &amp; DN$1,[5]DATA!$C$15:$T$15&amp;[5]DATA!$C$16:$T$16,0)) * 10^6</f>
        <v>1905744000000</v>
      </c>
      <c r="DQ55" s="48">
        <v>1.109143</v>
      </c>
      <c r="DR55" s="48" cm="1">
        <f t="array" aca="1" ref="DR55" ca="1">INDEX([1]Sheet1!$C$6:$CY$72,MATCH($A55,[1]Sheet1!$A$6:$A$72,0),MATCH(MID(CELL("filename",AZ54),FIND("]",CELL("filename",AZ54))+1,255) &amp; DR$1,[1]Sheet1!$C$1:$CY$1 &amp; [1]Sheet1!$C$3:$CY$3,0))</f>
        <v>-21930000000</v>
      </c>
      <c r="DS55" s="48" cm="1">
        <f t="array" aca="1" ref="DS55" ca="1">INDEX([1]Sheet1!$C$6:$CY$72,MATCH($A55,[1]Sheet1!$A$6:$A$72,0),MATCH(MID(CELL("filename",BA54),FIND("]",CELL("filename",BA54))+1,255) &amp; DS$1,[1]Sheet1!$C$1:$CY$1 &amp; [1]Sheet1!$C$3:$CY$3,0))</f>
        <v>2.1586050000000001</v>
      </c>
      <c r="DT55" s="39" cm="1">
        <f t="array" aca="1" ref="DT55" ca="1">INDEX([5]DATA!$C$18:$T$51,MATCH($A55,[5]DATA!$B$18:$B$51,0),MATCH(MID(CELL("filename",BB22),FIND("]",CELL("filename",BB22))+1,255) &amp; DT$1,[5]DATA!$C$15:$T$15&amp;[5]DATA!$C$16:$T$16,0)) * 10^6</f>
        <v>416548000000</v>
      </c>
      <c r="DU55" s="48">
        <f ca="1">Austria!DU55</f>
        <v>-0.02</v>
      </c>
      <c r="DV55" s="17">
        <v>0.5</v>
      </c>
      <c r="DW55" s="14">
        <f>Euro_Area_Data!V52*10^9</f>
        <v>11439347275376.889</v>
      </c>
      <c r="DX55" s="17">
        <v>1</v>
      </c>
      <c r="DY55" s="17">
        <v>0.5</v>
      </c>
      <c r="DZ55" s="48" cm="1">
        <f t="array" aca="1" ref="DZ55" ca="1">INDEX([1]Sheet1!$C$6:$CY$72,MATCH($A55,[1]Sheet1!$A$6:$A$72,0),MATCH(MID(CELL("filename",BH54),FIND("]",CELL("filename",BH54))+1,255) &amp; DZ$1,[1]Sheet1!$C$1:$CY$1 &amp; [1]Sheet1!$C$3:$CY$3,0))</f>
        <v>0.84</v>
      </c>
      <c r="EA55" s="17">
        <v>2</v>
      </c>
      <c r="EB55" s="14">
        <f>(SUMPRODUCT(Euro_Area_Data!B52:U52,Euro_Area_Data!Y52:AR52)-Euro_Area_Data!J52*Euro_Area_Data!AG52)/(SUM(Euro_Area_Data!B52:U52)-Euro_Area_Data!J52)</f>
        <v>0.9302785314520311</v>
      </c>
      <c r="EC55" s="14">
        <f t="shared" si="26"/>
        <v>1.4091130127801519</v>
      </c>
      <c r="ED55" s="14">
        <f>(SUMPRODUCT(Euro_Area_Data!B52:U52,Euro_Area_Data!AV52:BO52)-Euro_Area_Data!J52*Euro_Area_Data!BD52)/(SUM(Euro_Area_Data!B52:U52)-Euro_Area_Data!J52)</f>
        <v>-1.9727021862339114</v>
      </c>
      <c r="EE55" s="17">
        <v>-5</v>
      </c>
      <c r="EH55" s="43">
        <v>0.75</v>
      </c>
      <c r="EI55" s="43">
        <v>0.05</v>
      </c>
      <c r="EJ55" s="43">
        <v>60</v>
      </c>
      <c r="EK55" s="14">
        <f t="shared" si="8"/>
        <v>1.1344400102314851</v>
      </c>
      <c r="EN55" s="14">
        <f>[2]EUCAM_output!$QG52</f>
        <v>0.938504747622392</v>
      </c>
    </row>
    <row r="56" spans="1:144" x14ac:dyDescent="0.3">
      <c r="A56" s="10">
        <v>2016</v>
      </c>
      <c r="B56" s="13">
        <f>[2]EUCAM_output!$PG53*10^9</f>
        <v>2395743711237.501</v>
      </c>
      <c r="H56" s="14">
        <f>[2]EUCAM_output!$QM53</f>
        <v>-8.3789576112098703E-3</v>
      </c>
      <c r="I56" s="13">
        <f>[2]EUCAM_output!$PY53*10^3</f>
        <v>48344261.999999903</v>
      </c>
      <c r="K56" s="31">
        <f t="shared" si="4"/>
        <v>48344261.999999903</v>
      </c>
      <c r="L56" s="14">
        <f>[2]EUCAM_output!$PI53</f>
        <v>63.780599834599393</v>
      </c>
      <c r="O56" s="14">
        <f>[2]EUCAM_output!$PJ53</f>
        <v>63.72330720197499</v>
      </c>
      <c r="P56" s="28"/>
      <c r="Q56" s="19"/>
      <c r="R56" s="14">
        <f>[2]EUCAM_output!$PN53</f>
        <v>10.1</v>
      </c>
      <c r="U56" s="14">
        <f>[2]EUCAM_output!$PM53</f>
        <v>8.5602140000000002</v>
      </c>
      <c r="V56" s="14">
        <v>8.5602140000000002</v>
      </c>
      <c r="W56" s="14">
        <v>1.3596384951235496E-3</v>
      </c>
      <c r="X56" s="14">
        <v>1.4711258358796719E-2</v>
      </c>
      <c r="Y56" s="14">
        <f>[2]EUCAM_output!$HQ53</f>
        <v>-5.0963843891131998E-3</v>
      </c>
      <c r="Z56" s="14">
        <f>[2]EUCAM_output!$PO53</f>
        <v>1507.3933261183199</v>
      </c>
      <c r="AC56" s="14">
        <f>[2]EUCAM_output!$QN53</f>
        <v>1502.694437175147</v>
      </c>
      <c r="AD56" s="13">
        <f>[2]EUCAM_output!$PV53*10^9</f>
        <v>7272344308601.7197</v>
      </c>
      <c r="AE56" s="30" cm="1">
        <f t="array" aca="1" ref="AE56" ca="1">INDEX('[3]Sheet 1'!$B$12:$M$61,MATCH($A56,'[3]Sheet 1'!$A$12:$A$61,0),MATCH(MID(CELL("filename",A55),FIND("]",CELL("filename",A55))+1,255)&amp;AE$1,'[3]Sheet 1'!$B$9:$M$9&amp;'[3]Sheet 1'!$B$8:$M$8,0))*10^6</f>
        <v>7288019600000</v>
      </c>
      <c r="AF56" s="30" cm="1">
        <f t="array" aca="1" ref="AF56" ca="1">INDEX('[3]Sheet 1'!$B$12:$M$61,MATCH($A56,'[3]Sheet 1'!$A$12:$A$61,0),MATCH(MID(CELL("filename",B55),FIND("]",CELL("filename",B55))+1,255)&amp;AF$1,'[3]Sheet 1'!$B$9:$M$9&amp;'[3]Sheet 1'!$B$8:$M$8,0))*10^6</f>
        <v>1301097600000</v>
      </c>
      <c r="AG56" s="19">
        <f t="shared" ca="1" si="19"/>
        <v>0.17852553524965822</v>
      </c>
      <c r="AH56" s="31">
        <f t="shared" ca="1" si="20"/>
        <v>1298299160212.9277</v>
      </c>
      <c r="AI56" s="31">
        <f t="shared" ca="1" si="6"/>
        <v>92779395493.726379</v>
      </c>
      <c r="AJ56" s="32">
        <v>83708700000</v>
      </c>
      <c r="AK56" s="31">
        <f t="shared" si="7"/>
        <v>88734700918.09581</v>
      </c>
      <c r="AL56" s="19">
        <f t="shared" ca="1" si="16"/>
        <v>6.8346883089366595E-2</v>
      </c>
      <c r="AM56" s="19">
        <f t="shared" ca="1" si="0"/>
        <v>6.6411901462197248E-2</v>
      </c>
      <c r="AN56" s="31">
        <f t="shared" ca="1" si="17"/>
        <v>5974045148388.792</v>
      </c>
      <c r="AO56" s="32">
        <v>379400400000</v>
      </c>
      <c r="AP56" s="31">
        <f t="shared" si="1"/>
        <v>402180191810.47992</v>
      </c>
      <c r="AQ56" s="32">
        <v>377171600000</v>
      </c>
      <c r="AR56" s="31">
        <f t="shared" si="2"/>
        <v>311082870263.86816</v>
      </c>
      <c r="AS56" s="19">
        <f t="shared" ca="1" si="18"/>
        <v>5.2072400281033639E-2</v>
      </c>
      <c r="AT56" s="19">
        <f t="shared" si="13"/>
        <v>16.787279454142329</v>
      </c>
      <c r="BB56" s="13">
        <f>[2]EUCAM_output!$PD53*10^9</f>
        <v>2365821105993.3301</v>
      </c>
      <c r="BC56" s="13">
        <f>[2]EUCAM_output!$QI53*10^9</f>
        <v>2231819200000</v>
      </c>
      <c r="BD56" s="19">
        <f t="shared" si="5"/>
        <v>-1.2489902448169061</v>
      </c>
      <c r="BN56" s="31">
        <f t="shared" ca="1" si="21"/>
        <v>-41594300000</v>
      </c>
      <c r="BO56" s="48" cm="1">
        <f t="array" aca="1" ref="BO56" ca="1">INDEX([1]Sheet1!$C$6:$CY$72,MATCH($A56,[1]Sheet1!$A$6:$A$72,0),MATCH(MID(CELL("filename",A55),FIND("]",CELL("filename",A55))+1,255) &amp; BO$1,[1]Sheet1!$C$1:$CY$1 &amp; [1]Sheet1!$C$3:$CY$3,0))</f>
        <v>-1.863704</v>
      </c>
      <c r="BP56" s="32" cm="1">
        <f t="array" aca="1" ref="BP56" ca="1">INDEX([1]Sheet1!$C$6:$CY$72,MATCH($A56,[1]Sheet1!$A$6:$A$72,0),MATCH(MID(CELL("filename",B55),FIND("]",CELL("filename",B55))+1,255) &amp; BP$1,[1]Sheet1!$C$1:$CY$1 &amp; [1]Sheet1!$C$3:$CY$3,0))</f>
        <v>1196623000000</v>
      </c>
      <c r="BQ56" s="32" cm="1">
        <f t="array" aca="1" ref="BQ56" ca="1">INDEX([1]Sheet1!$C$6:$CY$72,MATCH($A56,[1]Sheet1!$A$6:$A$72,0),MATCH(MID(CELL("filename",C55),FIND("]",CELL("filename",C55))+1,255) &amp; BQ$1,[1]Sheet1!$C$1:$CY$1 &amp; [1]Sheet1!$C$3:$CY$3,0))</f>
        <v>278587200000</v>
      </c>
      <c r="BR56" s="39" cm="1">
        <f t="array" aca="1" ref="BR56" ca="1">INDEX([6]Annual!$C$5:$T$30,MATCH($A56,[6]Annual!$B$5:$B$30,0),MATCH(MID(CELL("filename",$F$2),FIND("]",CELL("filename",$F$2))+1,255) &amp; BR$1,[6]Annual!$C$3:$T$3 &amp; [6]Annual!$C$4:$T$4,0))</f>
        <v>221415300000</v>
      </c>
      <c r="BS56" s="39" cm="1">
        <f t="array" aca="1" ref="BS56" ca="1">INDEX([6]Annual!$C$5:$T$30,MATCH($A56,[6]Annual!$B$5:$B$30,0),MATCH(MID(CELL("filename",$F$2),FIND("]",CELL("filename",$F$2))+1,255) &amp; BS$1,[6]Annual!$C$3:$T$3 &amp; [6]Annual!$C$4:$T$4,0))</f>
        <v>40495300000</v>
      </c>
      <c r="BT56" s="39" cm="1">
        <f t="array" aca="1" ref="BT56" ca="1">INDEX([6]Annual!$C$5:$T$30,MATCH($A56,[6]Annual!$B$5:$B$30,0),MATCH(MID(CELL("filename",$F$2),FIND("]",CELL("filename",$F$2))+1,255) &amp; BT$1,[6]Annual!$C$3:$T$3 &amp; [6]Annual!$C$4:$T$4,0))</f>
        <v>13230500000</v>
      </c>
      <c r="BU56" s="31">
        <f t="shared" ca="1" si="27"/>
        <v>224188492610.37335</v>
      </c>
      <c r="BV56" s="31">
        <f t="shared" ca="1" si="28"/>
        <v>54398707389.626648</v>
      </c>
      <c r="BW56" s="32" cm="1">
        <f t="array" aca="1" ref="BW56" ca="1">INDEX([1]Sheet1!$C$6:$CY$72,MATCH($A56,[1]Sheet1!$A$6:$A$72,0),MATCH(MID(CELL("filename",F55),FIND("]",CELL("filename",F55))+1,255) &amp; BW$1,[1]Sheet1!$C$1:$CY$1 &amp; [1]Sheet1!$C$3:$CY$3,0))</f>
        <v>358248000000</v>
      </c>
      <c r="BX56" s="32" cm="1">
        <f t="array" aca="1" ref="BX56" ca="1">INDEX([1]Sheet1!$C$6:$CY$72,MATCH($A56,[1]Sheet1!$A$6:$A$72,0),MATCH(MID(CELL("filename",G55),FIND("]",CELL("filename",G55))+1,255) &amp; BX$1,[1]Sheet1!$C$1:$CY$1 &amp; [1]Sheet1!$C$3:$CY$3,0))</f>
        <v>373404000000</v>
      </c>
      <c r="BY56" s="39" cm="1">
        <f t="array" aca="1" ref="BY56" ca="1">INDEX([4]DATA!$C$18:$N$51,MATCH($A56,[4]DATA!$B$18:$B$51,0),MATCH(MID(CELL("filename",F23),FIND("]",CELL("filename",F23))+1,255) &amp; BY$1,[4]DATA!$C$15:$N$15&amp;[4]DATA!$C$16:$N$16,0)) * 10^6</f>
        <v>123595000000</v>
      </c>
      <c r="BZ56" s="39" cm="1">
        <f t="array" aca="1" ref="BZ56" ca="1">INDEX([4]DATA!$C$18:$N$51,MATCH($A56,[4]DATA!$B$18:$B$51,0),MATCH(MID(CELL("filename",G23),FIND("]",CELL("filename",G23))+1,255) &amp; BZ$1,[4]DATA!$C$15:$N$15&amp;[4]DATA!$C$16:$N$16,0)) * 10^6</f>
        <v>249809000000</v>
      </c>
      <c r="CA56" s="31">
        <f t="shared" ca="1" si="22"/>
        <v>123595000000</v>
      </c>
      <c r="CB56" s="31">
        <f t="shared" ca="1" si="23"/>
        <v>249809000000</v>
      </c>
      <c r="CC56" s="32" cm="1">
        <f t="array" aca="1" ref="CC56" ca="1">INDEX([1]Sheet1!$C$6:$CY$72,MATCH($A56,[1]Sheet1!$A$6:$A$72,0),MATCH(MID(CELL("filename",J55),FIND("]",CELL("filename",J55))+1,255) &amp; CC$1,[1]Sheet1!$C$1:$CY$1 &amp; [1]Sheet1!$C$3:$CY$3,0))</f>
        <v>43118800000</v>
      </c>
      <c r="CD56" s="31">
        <f t="shared" ca="1" si="24"/>
        <v>143265000000</v>
      </c>
      <c r="CE56" s="32" cm="1">
        <f t="array" aca="1" ref="CE56" ca="1">INDEX([1]Sheet1!$C$6:$CY$72,MATCH($A56,[1]Sheet1!$A$6:$A$72,0),MATCH(MID(CELL("filename",L55),FIND("]",CELL("filename",L55))+1,255) &amp; CE$1,[1]Sheet1!$C$1:$CY$1 &amp; [1]Sheet1!$C$3:$CY$3,0))</f>
        <v>1280648000000</v>
      </c>
      <c r="CF56" s="31">
        <f t="shared" ca="1" si="15"/>
        <v>1238217300000</v>
      </c>
      <c r="CG56" s="32" cm="1">
        <f t="array" aca="1" ref="CG56" ca="1">INDEX([1]Sheet1!$C$6:$CY$72,MATCH($A56,[1]Sheet1!$A$6:$A$72,0),MATCH(MID(CELL("filename",N55),FIND("]",CELL("filename",N55))+1,255) &amp; CG$1,[1]Sheet1!$C$1:$CY$1 &amp; [1]Sheet1!$C$3:$CY$3,0))</f>
        <v>538313999999.99994</v>
      </c>
      <c r="CH56" s="32" cm="1">
        <f t="array" aca="1" ref="CH56" ca="1">INDEX([1]Sheet1!$C$6:$CY$72,MATCH($A56,[1]Sheet1!$A$6:$A$72,0),MATCH(MID(CELL("filename",O55),FIND("]",CELL("filename",O55))+1,255) &amp; CH$1,[1]Sheet1!$C$1:$CY$1 &amp; [1]Sheet1!$C$3:$CY$3,0))</f>
        <v>87524300000</v>
      </c>
      <c r="CI56" s="32" cm="1">
        <f t="array" aca="1" ref="CI56" ca="1">INDEX([1]Sheet1!$C$6:$CY$72,MATCH($A56,[1]Sheet1!$A$6:$A$72,0),MATCH(MID(CELL("filename",CI40),FIND("]",CELL("filename",CI40))+1,255) &amp; CI$1,[1]Sheet1!$C$1:$CY$1 &amp; [1]Sheet1!$C$3:$CY$3,0))</f>
        <v>54603000000</v>
      </c>
      <c r="CJ56" s="32" cm="1">
        <f t="array" aca="1" ref="CJ56" ca="1">INDEX([1]Sheet1!$C$6:$CY$72,MATCH($A56,[1]Sheet1!$A$6:$A$72,0),MATCH(MID(CELL("filename",R55),FIND("]",CELL("filename",R55))+1,255) &amp; CJ$1,[1]Sheet1!$C$1:$CY$1 &amp; [1]Sheet1!$C$3:$CY$3,0))</f>
        <v>440517100000</v>
      </c>
      <c r="CK56" s="32" cm="1">
        <f t="array" aca="1" ref="CK56" ca="1">INDEX([1]Sheet1!$C$6:$CY$72,MATCH($A56,[1]Sheet1!$A$6:$A$72,0),MATCH(MID(CELL("filename",S55),FIND("]",CELL("filename",S55))+1,255) &amp; CK$1,[1]Sheet1!$C$1:$CY$1 &amp; [1]Sheet1!$C$3:$CY$3,0))</f>
        <v>42430700000</v>
      </c>
      <c r="CL56" s="31">
        <f t="shared" ca="1" si="12"/>
        <v>117258900000</v>
      </c>
      <c r="DK56" s="31">
        <f t="shared" ca="1" si="25"/>
        <v>2190523849342.3999</v>
      </c>
      <c r="DL56" s="48" cm="1">
        <f t="array" aca="1" ref="DL56" ca="1">INDEX([1]Sheet1!$C$6:$CY$72,MATCH($A56,[1]Sheet1!$A$6:$A$72,0),MATCH(MID(CELL("filename",AT55),FIND("]",CELL("filename",AT55))+1,255) &amp; DL$1,[1]Sheet1!$C$1:$CY$1 &amp; [1]Sheet1!$C$3:$CY$3,0))</f>
        <v>98.149699999999996</v>
      </c>
      <c r="DM56" s="39" cm="1">
        <f t="array" aca="1" ref="DM56" ca="1">INDEX([5]DATA!$C$18:$T$51,MATCH($A56,[5]DATA!$B$18:$B$51,0),MATCH(MID(CELL("filename",AU23),FIND("]",CELL("filename",AU23))+1,255) &amp; DM$1,[5]DATA!$C$15:$T$15&amp;[5]DATA!$C$16:$T$16,0)) * 10^6</f>
        <v>215639000000</v>
      </c>
      <c r="DN56" s="39" cm="1">
        <f t="array" aca="1" ref="DN56" ca="1">INDEX([5]DATA!$C$18:$T$51,MATCH($A56,[5]DATA!$B$18:$B$51,0),MATCH(MID(CELL("filename",AV23),FIND("]",CELL("filename",AV23))+1,255) &amp; DN$1,[5]DATA!$C$15:$T$15&amp;[5]DATA!$C$16:$T$16,0)) * 10^6</f>
        <v>1974886000000</v>
      </c>
      <c r="DQ56" s="48">
        <v>1.1066180000000001</v>
      </c>
      <c r="DR56" s="48" cm="1">
        <f t="array" aca="1" ref="DR56" ca="1">INDEX([1]Sheet1!$C$6:$CY$72,MATCH($A56,[1]Sheet1!$A$6:$A$72,0),MATCH(MID(CELL("filename",AZ55),FIND("]",CELL("filename",AZ55))+1,255) &amp; DR$1,[1]Sheet1!$C$1:$CY$1 &amp; [1]Sheet1!$C$3:$CY$3,0))</f>
        <v>-28370000000</v>
      </c>
      <c r="DS56" s="48" cm="1">
        <f t="array" aca="1" ref="DS56" ca="1">INDEX([1]Sheet1!$C$6:$CY$72,MATCH($A56,[1]Sheet1!$A$6:$A$72,0),MATCH(MID(CELL("filename",BA55),FIND("]",CELL("filename",BA55))+1,255) &amp; DS$1,[1]Sheet1!$C$1:$CY$1 &amp; [1]Sheet1!$C$3:$CY$3,0))</f>
        <v>1.9875069999999999</v>
      </c>
      <c r="DT56" s="39" cm="1">
        <f t="array" aca="1" ref="DT56" ca="1">INDEX([5]DATA!$C$18:$T$51,MATCH($A56,[5]DATA!$B$18:$B$51,0),MATCH(MID(CELL("filename",BB23),FIND("]",CELL("filename",BB23))+1,255) &amp; DT$1,[5]DATA!$C$15:$T$15&amp;[5]DATA!$C$16:$T$16,0)) * 10^6</f>
        <v>388091000000</v>
      </c>
      <c r="DU56" s="48">
        <f ca="1">Austria!DU56</f>
        <v>-0.26</v>
      </c>
      <c r="DV56" s="17">
        <v>0.5</v>
      </c>
      <c r="DW56" s="14">
        <f>Euro_Area_Data!V53*10^9</f>
        <v>11648525952910.125</v>
      </c>
      <c r="DX56" s="17">
        <v>1</v>
      </c>
      <c r="DY56" s="17">
        <v>0.5</v>
      </c>
      <c r="DZ56" s="48" cm="1">
        <f t="array" aca="1" ref="DZ56" ca="1">INDEX([1]Sheet1!$C$6:$CY$72,MATCH($A56,[1]Sheet1!$A$6:$A$72,0),MATCH(MID(CELL("filename",BH55),FIND("]",CELL("filename",BH55))+1,255) &amp; DZ$1,[1]Sheet1!$C$1:$CY$1 &amp; [1]Sheet1!$C$3:$CY$3,0))</f>
        <v>0.47</v>
      </c>
      <c r="EA56" s="17">
        <v>2</v>
      </c>
      <c r="EB56" s="14">
        <f>(SUMPRODUCT(Euro_Area_Data!B53:U53,Euro_Area_Data!Y53:AR53)-Euro_Area_Data!J53*Euro_Area_Data!AG53)/(SUM(Euro_Area_Data!B53:U53)-Euro_Area_Data!J53)</f>
        <v>0.93957437986374059</v>
      </c>
      <c r="EC56" s="14">
        <f t="shared" si="26"/>
        <v>0.9992543198003303</v>
      </c>
      <c r="ED56" s="14">
        <f>(SUMPRODUCT(Euro_Area_Data!B53:U53,Euro_Area_Data!AV53:BO53)-Euro_Area_Data!J53*Euro_Area_Data!BD53)/(SUM(Euro_Area_Data!B53:U53)-Euro_Area_Data!J53)</f>
        <v>-1.0251192456104046</v>
      </c>
      <c r="EE56" s="17">
        <v>-5</v>
      </c>
      <c r="EH56" s="43">
        <v>0.75</v>
      </c>
      <c r="EI56" s="43">
        <v>0.05</v>
      </c>
      <c r="EJ56" s="43">
        <v>60</v>
      </c>
      <c r="EK56" s="14">
        <f t="shared" si="8"/>
        <v>0.51725813509696417</v>
      </c>
      <c r="EN56" s="14">
        <f>[2]EUCAM_output!$QG53</f>
        <v>0.94335923977774006</v>
      </c>
    </row>
    <row r="57" spans="1:144" x14ac:dyDescent="0.3">
      <c r="A57" s="10">
        <v>2017</v>
      </c>
      <c r="B57" s="13">
        <f>[2]EUCAM_output!$PG54*10^9</f>
        <v>2414472306513.5723</v>
      </c>
      <c r="H57" s="14">
        <f>[2]EUCAM_output!$QM54</f>
        <v>1.5116006619904721E-2</v>
      </c>
      <c r="I57" s="13">
        <f>[2]EUCAM_output!$PY54*10^3</f>
        <v>48549706.5</v>
      </c>
      <c r="K57" s="31">
        <f t="shared" si="4"/>
        <v>48549706.5</v>
      </c>
      <c r="L57" s="14">
        <f>[2]EUCAM_output!$PI54</f>
        <v>63.763420778628408</v>
      </c>
      <c r="O57" s="14">
        <f>[2]EUCAM_output!$PJ54</f>
        <v>63.744840973686337</v>
      </c>
      <c r="P57" s="28"/>
      <c r="Q57" s="19"/>
      <c r="R57" s="14">
        <f>[2]EUCAM_output!$PN54</f>
        <v>9.4</v>
      </c>
      <c r="U57" s="14">
        <f>[2]EUCAM_output!$PM54</f>
        <v>8.4618140000000004</v>
      </c>
      <c r="V57" s="14">
        <v>8.4618140000000004</v>
      </c>
      <c r="W57" s="14">
        <v>8.9342161787060448E-3</v>
      </c>
      <c r="X57" s="14">
        <v>1.6529735122602141E-2</v>
      </c>
      <c r="Y57" s="14">
        <f>[2]EUCAM_output!$HQ54</f>
        <v>3.8788933996736002E-3</v>
      </c>
      <c r="Z57" s="14">
        <f>[2]EUCAM_output!$PO54</f>
        <v>1492.04157307376</v>
      </c>
      <c r="AC57" s="14">
        <f>[2]EUCAM_output!$QN54</f>
        <v>1498.719538868555</v>
      </c>
      <c r="AD57" s="13">
        <f>[2]EUCAM_output!$PV54*10^9</f>
        <v>7377919156001.2598</v>
      </c>
      <c r="AE57" s="30" cm="1">
        <f t="array" aca="1" ref="AE57" ca="1">INDEX('[3]Sheet 1'!$B$12:$M$61,MATCH($A57,'[3]Sheet 1'!$A$12:$A$61,0),MATCH(MID(CELL("filename",A56),FIND("]",CELL("filename",A56))+1,255)&amp;AE$1,'[3]Sheet 1'!$B$9:$M$9&amp;'[3]Sheet 1'!$B$8:$M$8,0))*10^6</f>
        <v>7530690700000</v>
      </c>
      <c r="AF57" s="30" cm="1">
        <f t="array" aca="1" ref="AF57" ca="1">INDEX('[3]Sheet 1'!$B$12:$M$61,MATCH($A57,'[3]Sheet 1'!$A$12:$A$61,0),MATCH(MID(CELL("filename",B56),FIND("]",CELL("filename",B56))+1,255)&amp;AF$1,'[3]Sheet 1'!$B$9:$M$9&amp;'[3]Sheet 1'!$B$8:$M$8,0))*10^6</f>
        <v>1339462100000</v>
      </c>
      <c r="AG57" s="19">
        <f t="shared" ca="1" si="19"/>
        <v>0.17786709790112612</v>
      </c>
      <c r="AH57" s="31">
        <f t="shared" ca="1" si="20"/>
        <v>1312289068827.0698</v>
      </c>
      <c r="AI57" s="31">
        <f t="shared" ca="1" si="6"/>
        <v>92906498678.375839</v>
      </c>
      <c r="AJ57" s="32">
        <v>85782000000</v>
      </c>
      <c r="AK57" s="31">
        <f t="shared" si="7"/>
        <v>90402416449.860382</v>
      </c>
      <c r="AL57" s="19">
        <f t="shared" ca="1" si="16"/>
        <v>6.8889102711693309E-2</v>
      </c>
      <c r="AM57" s="19">
        <f t="shared" ca="1" si="0"/>
        <v>6.6411901462197248E-2</v>
      </c>
      <c r="AN57" s="31">
        <f t="shared" ca="1" si="17"/>
        <v>6065630087174.1895</v>
      </c>
      <c r="AO57" s="32">
        <v>402729800000</v>
      </c>
      <c r="AP57" s="31">
        <f t="shared" si="1"/>
        <v>424421756270.18463</v>
      </c>
      <c r="AQ57" s="32">
        <v>389779600000</v>
      </c>
      <c r="AR57" s="31">
        <f t="shared" si="2"/>
        <v>320371612167.56519</v>
      </c>
      <c r="AS57" s="19">
        <f t="shared" ca="1" si="18"/>
        <v>5.2817532154654935E-2</v>
      </c>
      <c r="AT57" s="19">
        <f t="shared" si="13"/>
        <v>17.57824080753435</v>
      </c>
      <c r="BB57" s="13">
        <f>[2]EUCAM_output!$PD54*10^9</f>
        <v>2415115699459.3696</v>
      </c>
      <c r="BC57" s="13">
        <f>[2]EUCAM_output!$QI54*10^9</f>
        <v>2291680500000</v>
      </c>
      <c r="BD57" s="19">
        <f t="shared" si="5"/>
        <v>2.6647352469592163E-2</v>
      </c>
      <c r="BN57" s="31">
        <f t="shared" ca="1" si="21"/>
        <v>-36037900000</v>
      </c>
      <c r="BO57" s="48" cm="1">
        <f t="array" aca="1" ref="BO57" ca="1">INDEX([1]Sheet1!$C$6:$CY$72,MATCH($A57,[1]Sheet1!$A$6:$A$72,0),MATCH(MID(CELL("filename",A56),FIND("]",CELL("filename",A56))+1,255) &amp; BO$1,[1]Sheet1!$C$1:$CY$1 &amp; [1]Sheet1!$C$3:$CY$3,0))</f>
        <v>-1.57254</v>
      </c>
      <c r="BP57" s="32" cm="1">
        <f t="array" aca="1" ref="BP57" ca="1">INDEX([1]Sheet1!$C$6:$CY$72,MATCH($A57,[1]Sheet1!$A$6:$A$72,0),MATCH(MID(CELL("filename",B56),FIND("]",CELL("filename",B56))+1,255) &amp; BP$1,[1]Sheet1!$C$1:$CY$1 &amp; [1]Sheet1!$C$3:$CY$3,0))</f>
        <v>1244387000000</v>
      </c>
      <c r="BQ57" s="32" cm="1">
        <f t="array" aca="1" ref="BQ57" ca="1">INDEX([1]Sheet1!$C$6:$CY$72,MATCH($A57,[1]Sheet1!$A$6:$A$72,0),MATCH(MID(CELL("filename",C56),FIND("]",CELL("filename",C56))+1,255) &amp; BQ$1,[1]Sheet1!$C$1:$CY$1 &amp; [1]Sheet1!$C$3:$CY$3,0))</f>
        <v>293923800000</v>
      </c>
      <c r="BR57" s="39" cm="1">
        <f t="array" aca="1" ref="BR57" ca="1">INDEX([6]Annual!$C$5:$T$30,MATCH($A57,[6]Annual!$B$5:$B$30,0),MATCH(MID(CELL("filename",$F$2),FIND("]",CELL("filename",$F$2))+1,255) &amp; BR$1,[6]Annual!$C$3:$T$3 &amp; [6]Annual!$C$4:$T$4,0))</f>
        <v>226922900000</v>
      </c>
      <c r="BS57" s="39" cm="1">
        <f t="array" aca="1" ref="BS57" ca="1">INDEX([6]Annual!$C$5:$T$30,MATCH($A57,[6]Annual!$B$5:$B$30,0),MATCH(MID(CELL("filename",$F$2),FIND("]",CELL("filename",$F$2))+1,255) &amp; BS$1,[6]Annual!$C$3:$T$3 &amp; [6]Annual!$C$4:$T$4,0))</f>
        <v>48271099999.999992</v>
      </c>
      <c r="BT57" s="39" cm="1">
        <f t="array" aca="1" ref="BT57" ca="1">INDEX([6]Annual!$C$5:$T$30,MATCH($A57,[6]Annual!$B$5:$B$30,0),MATCH(MID(CELL("filename",$F$2),FIND("]",CELL("filename",$F$2))+1,255) &amp; BT$1,[6]Annual!$C$3:$T$3 &amp; [6]Annual!$C$4:$T$4,0))</f>
        <v>14699499999.999998</v>
      </c>
      <c r="BU57" s="31">
        <f t="shared" ca="1" si="27"/>
        <v>230077739152.55084</v>
      </c>
      <c r="BV57" s="31">
        <f t="shared" ca="1" si="28"/>
        <v>63846060847.449158</v>
      </c>
      <c r="BW57" s="32" cm="1">
        <f t="array" aca="1" ref="BW57" ca="1">INDEX([1]Sheet1!$C$6:$CY$72,MATCH($A57,[1]Sheet1!$A$6:$A$72,0),MATCH(MID(CELL("filename",F56),FIND("]",CELL("filename",F56))+1,255) &amp; BW$1,[1]Sheet1!$C$1:$CY$1 &amp; [1]Sheet1!$C$3:$CY$3,0))</f>
        <v>374586000000</v>
      </c>
      <c r="BX57" s="32" cm="1">
        <f t="array" aca="1" ref="BX57" ca="1">INDEX([1]Sheet1!$C$6:$CY$72,MATCH($A57,[1]Sheet1!$A$6:$A$72,0),MATCH(MID(CELL("filename",G56),FIND("]",CELL("filename",G56))+1,255) &amp; BX$1,[1]Sheet1!$C$1:$CY$1 &amp; [1]Sheet1!$C$3:$CY$3,0))</f>
        <v>385815000000</v>
      </c>
      <c r="BY57" s="39" cm="1">
        <f t="array" aca="1" ref="BY57" ca="1">INDEX([4]DATA!$C$18:$N$51,MATCH($A57,[4]DATA!$B$18:$B$51,0),MATCH(MID(CELL("filename",F24),FIND("]",CELL("filename",F24))+1,255) &amp; BY$1,[4]DATA!$C$15:$N$15&amp;[4]DATA!$C$16:$N$16,0)) * 10^6</f>
        <v>127703000000</v>
      </c>
      <c r="BZ57" s="39" cm="1">
        <f t="array" aca="1" ref="BZ57" ca="1">INDEX([4]DATA!$C$18:$N$51,MATCH($A57,[4]DATA!$B$18:$B$51,0),MATCH(MID(CELL("filename",G24),FIND("]",CELL("filename",G24))+1,255) &amp; BZ$1,[4]DATA!$C$15:$N$15&amp;[4]DATA!$C$16:$N$16,0)) * 10^6</f>
        <v>258112000000</v>
      </c>
      <c r="CA57" s="31">
        <f t="shared" ca="1" si="22"/>
        <v>127703000000</v>
      </c>
      <c r="CB57" s="31">
        <f t="shared" ca="1" si="23"/>
        <v>258112000000</v>
      </c>
      <c r="CC57" s="32" cm="1">
        <f t="array" aca="1" ref="CC57" ca="1">INDEX([1]Sheet1!$C$6:$CY$72,MATCH($A57,[1]Sheet1!$A$6:$A$72,0),MATCH(MID(CELL("filename",J56),FIND("]",CELL("filename",J56))+1,255) &amp; CC$1,[1]Sheet1!$C$1:$CY$1 &amp; [1]Sheet1!$C$3:$CY$3,0))</f>
        <v>43260100000</v>
      </c>
      <c r="CD57" s="31">
        <f t="shared" ca="1" si="24"/>
        <v>146802100000</v>
      </c>
      <c r="CE57" s="32" cm="1">
        <f t="array" aca="1" ref="CE57" ca="1">INDEX([1]Sheet1!$C$6:$CY$72,MATCH($A57,[1]Sheet1!$A$6:$A$72,0),MATCH(MID(CELL("filename",L56),FIND("]",CELL("filename",L56))+1,255) &amp; CE$1,[1]Sheet1!$C$1:$CY$1 &amp; [1]Sheet1!$C$3:$CY$3,0))</f>
        <v>1321445000000</v>
      </c>
      <c r="CF57" s="31">
        <f t="shared" ca="1" si="15"/>
        <v>1280424900000</v>
      </c>
      <c r="CG57" s="32" cm="1">
        <f t="array" aca="1" ref="CG57" ca="1">INDEX([1]Sheet1!$C$6:$CY$72,MATCH($A57,[1]Sheet1!$A$6:$A$72,0),MATCH(MID(CELL("filename",N56),FIND("]",CELL("filename",N56))+1,255) &amp; CG$1,[1]Sheet1!$C$1:$CY$1 &amp; [1]Sheet1!$C$3:$CY$3,0))</f>
        <v>554402900000</v>
      </c>
      <c r="CH57" s="32" cm="1">
        <f t="array" aca="1" ref="CH57" ca="1">INDEX([1]Sheet1!$C$6:$CY$72,MATCH($A57,[1]Sheet1!$A$6:$A$72,0),MATCH(MID(CELL("filename",O56),FIND("]",CELL("filename",O56))+1,255) &amp; CH$1,[1]Sheet1!$C$1:$CY$1 &amp; [1]Sheet1!$C$3:$CY$3,0))</f>
        <v>88158100000</v>
      </c>
      <c r="CI57" s="32" cm="1">
        <f t="array" aca="1" ref="CI57" ca="1">INDEX([1]Sheet1!$C$6:$CY$72,MATCH($A57,[1]Sheet1!$A$6:$A$72,0),MATCH(MID(CELL("filename",CI41),FIND("]",CELL("filename",CI41))+1,255) &amp; CI$1,[1]Sheet1!$C$1:$CY$1 &amp; [1]Sheet1!$C$3:$CY$3,0))</f>
        <v>59586900000</v>
      </c>
      <c r="CJ57" s="32" cm="1">
        <f t="array" aca="1" ref="CJ57" ca="1">INDEX([1]Sheet1!$C$6:$CY$72,MATCH($A57,[1]Sheet1!$A$6:$A$72,0),MATCH(MID(CELL("filename",R56),FIND("]",CELL("filename",R56))+1,255) &amp; CJ$1,[1]Sheet1!$C$1:$CY$1 &amp; [1]Sheet1!$C$3:$CY$3,0))</f>
        <v>447707100000</v>
      </c>
      <c r="CK57" s="32" cm="1">
        <f t="array" aca="1" ref="CK57" ca="1">INDEX([1]Sheet1!$C$6:$CY$72,MATCH($A57,[1]Sheet1!$A$6:$A$72,0),MATCH(MID(CELL("filename",S56),FIND("]",CELL("filename",S56))+1,255) &amp; CK$1,[1]Sheet1!$C$1:$CY$1 &amp; [1]Sheet1!$C$3:$CY$3,0))</f>
        <v>41020100000</v>
      </c>
      <c r="CL57" s="31">
        <f t="shared" ca="1" si="12"/>
        <v>130569900000</v>
      </c>
      <c r="DK57" s="31">
        <f t="shared" ca="1" si="25"/>
        <v>2263286578605</v>
      </c>
      <c r="DL57" s="48" cm="1">
        <f t="array" aca="1" ref="DL57" ca="1">INDEX([1]Sheet1!$C$6:$CY$72,MATCH($A57,[1]Sheet1!$A$6:$A$72,0),MATCH(MID(CELL("filename",AT56),FIND("]",CELL("filename",AT56))+1,255) &amp; DL$1,[1]Sheet1!$C$1:$CY$1 &amp; [1]Sheet1!$C$3:$CY$3,0))</f>
        <v>98.760999999999996</v>
      </c>
      <c r="DM57" s="39" cm="1">
        <f t="array" aca="1" ref="DM57" ca="1">INDEX([5]DATA!$C$18:$T$51,MATCH($A57,[5]DATA!$B$18:$B$51,0),MATCH(MID(CELL("filename",AU24),FIND("]",CELL("filename",AU24))+1,255) &amp; DM$1,[5]DATA!$C$15:$T$15&amp;[5]DATA!$C$16:$T$16,0)) * 10^6</f>
        <v>211278000000</v>
      </c>
      <c r="DN57" s="39" cm="1">
        <f t="array" aca="1" ref="DN57" ca="1">INDEX([5]DATA!$C$18:$T$51,MATCH($A57,[5]DATA!$B$18:$B$51,0),MATCH(MID(CELL("filename",AV24),FIND("]",CELL("filename",AV24))+1,255) &amp; DN$1,[5]DATA!$C$15:$T$15&amp;[5]DATA!$C$16:$T$16,0)) * 10^6</f>
        <v>2052007000000</v>
      </c>
      <c r="DQ57" s="48">
        <v>1.128517</v>
      </c>
      <c r="DR57" s="48" cm="1">
        <f t="array" aca="1" ref="DR57" ca="1">INDEX([1]Sheet1!$C$6:$CY$72,MATCH($A57,[1]Sheet1!$A$6:$A$72,0),MATCH(MID(CELL("filename",AZ56),FIND("]",CELL("filename",AZ56))+1,255) &amp; DR$1,[1]Sheet1!$C$1:$CY$1 &amp; [1]Sheet1!$C$3:$CY$3,0))</f>
        <v>-4300000000</v>
      </c>
      <c r="DS57" s="48" cm="1">
        <f t="array" aca="1" ref="DS57" ca="1">INDEX([1]Sheet1!$C$6:$CY$72,MATCH($A57,[1]Sheet1!$A$6:$A$72,0),MATCH(MID(CELL("filename",BA56),FIND("]",CELL("filename",BA56))+1,255) &amp; DS$1,[1]Sheet1!$C$1:$CY$1 &amp; [1]Sheet1!$C$3:$CY$3,0))</f>
        <v>1.8726149999999999</v>
      </c>
      <c r="DT57" s="39" cm="1">
        <f t="array" aca="1" ref="DT57" ca="1">INDEX([5]DATA!$C$18:$T$51,MATCH($A57,[5]DATA!$B$18:$B$51,0),MATCH(MID(CELL("filename",BB24),FIND("]",CELL("filename",BB24))+1,255) &amp; DT$1,[5]DATA!$C$15:$T$15&amp;[5]DATA!$C$16:$T$16,0)) * 10^6</f>
        <v>385929000000</v>
      </c>
      <c r="DU57" s="48">
        <f ca="1">Austria!DU57</f>
        <v>-0.33</v>
      </c>
      <c r="DV57" s="17">
        <v>0.5</v>
      </c>
      <c r="DW57" s="14">
        <f>Euro_Area_Data!V54*10^9</f>
        <v>11950969281829.168</v>
      </c>
      <c r="DX57" s="17">
        <v>1</v>
      </c>
      <c r="DY57" s="17">
        <v>0.5</v>
      </c>
      <c r="DZ57" s="48" cm="1">
        <f t="array" aca="1" ref="DZ57" ca="1">INDEX([1]Sheet1!$C$6:$CY$72,MATCH($A57,[1]Sheet1!$A$6:$A$72,0),MATCH(MID(CELL("filename",BH56),FIND("]",CELL("filename",BH56))+1,255) &amp; DZ$1,[1]Sheet1!$C$1:$CY$1 &amp; [1]Sheet1!$C$3:$CY$3,0))</f>
        <v>0.81</v>
      </c>
      <c r="EA57" s="17">
        <v>2</v>
      </c>
      <c r="EB57" s="14">
        <f>(SUMPRODUCT(Euro_Area_Data!B54:U54,Euro_Area_Data!Y54:AR54)-Euro_Area_Data!J54*Euro_Area_Data!AG54)/(SUM(Euro_Area_Data!B54:U54)-Euro_Area_Data!J54)</f>
        <v>0.95159311346566322</v>
      </c>
      <c r="EC57" s="14">
        <f t="shared" si="26"/>
        <v>1.2791678721237176</v>
      </c>
      <c r="ED57" s="14">
        <f>(SUMPRODUCT(Euro_Area_Data!B54:U54,Euro_Area_Data!AV54:BO54)-Euro_Area_Data!J54*Euro_Area_Data!BD54)/(SUM(Euro_Area_Data!B54:U54)-Euro_Area_Data!J54)</f>
        <v>0.2846782645578701</v>
      </c>
      <c r="EE57" s="17">
        <v>-5</v>
      </c>
      <c r="EH57" s="43">
        <v>0.75</v>
      </c>
      <c r="EI57" s="43">
        <v>0.05</v>
      </c>
      <c r="EJ57" s="43">
        <v>60</v>
      </c>
      <c r="EK57" s="14">
        <f t="shared" si="8"/>
        <v>0.58634343529313881</v>
      </c>
      <c r="EN57" s="14">
        <f>[2]EUCAM_output!$QG54</f>
        <v>0.94889056475140809</v>
      </c>
    </row>
    <row r="58" spans="1:144" x14ac:dyDescent="0.3">
      <c r="A58" s="10">
        <v>2018</v>
      </c>
      <c r="B58" s="13">
        <f>[2]EUCAM_output!$PG55*10^9</f>
        <v>2435368408226.1387</v>
      </c>
      <c r="H58" s="14">
        <f>[2]EUCAM_output!$QM55</f>
        <v>1.9203477428796269E-2</v>
      </c>
      <c r="I58" s="13">
        <f>[2]EUCAM_output!$PY55*10^3</f>
        <v>48782733.5</v>
      </c>
      <c r="K58" s="31">
        <f t="shared" si="4"/>
        <v>48782733.5</v>
      </c>
      <c r="L58" s="14">
        <f>[2]EUCAM_output!$PI55</f>
        <v>63.812886437924448</v>
      </c>
      <c r="O58" s="14">
        <f>[2]EUCAM_output!$PJ55</f>
        <v>63.813055227069718</v>
      </c>
      <c r="P58" s="28"/>
      <c r="Q58" s="19"/>
      <c r="R58" s="14">
        <f>[2]EUCAM_output!$PN55</f>
        <v>9</v>
      </c>
      <c r="U58" s="14">
        <f>[2]EUCAM_output!$PM55</f>
        <v>8.3570100000000007</v>
      </c>
      <c r="V58" s="14">
        <v>8.3570100000000007</v>
      </c>
      <c r="W58" s="14">
        <v>6.3763082198249332E-3</v>
      </c>
      <c r="X58" s="14">
        <v>2.4350846751085342E-2</v>
      </c>
      <c r="Y58" s="14">
        <f>[2]EUCAM_output!$HQ55</f>
        <v>3.8007900442170021E-3</v>
      </c>
      <c r="Z58" s="14">
        <f>[2]EUCAM_output!$PO55</f>
        <v>1499.65295820389</v>
      </c>
      <c r="AC58" s="14">
        <f>[2]EUCAM_output!$QN55</f>
        <v>1495.294184406557</v>
      </c>
      <c r="AD58" s="13">
        <f>[2]EUCAM_output!$PV55*10^9</f>
        <v>7491673035804.29</v>
      </c>
      <c r="AE58" s="30" cm="1">
        <f t="array" aca="1" ref="AE58" ca="1">INDEX('[3]Sheet 1'!$B$12:$M$61,MATCH($A58,'[3]Sheet 1'!$A$12:$A$61,0),MATCH(MID(CELL("filename",A57),FIND("]",CELL("filename",A57))+1,255)&amp;AE$1,'[3]Sheet 1'!$B$9:$M$9&amp;'[3]Sheet 1'!$B$8:$M$8,0))*10^6</f>
        <v>7781170500000</v>
      </c>
      <c r="AF58" s="30" cm="1">
        <f t="array" aca="1" ref="AF58" ca="1">INDEX('[3]Sheet 1'!$B$12:$M$61,MATCH($A58,'[3]Sheet 1'!$A$12:$A$61,0),MATCH(MID(CELL("filename",B57),FIND("]",CELL("filename",B57))+1,255)&amp;AF$1,'[3]Sheet 1'!$B$9:$M$9&amp;'[3]Sheet 1'!$B$8:$M$8,0))*10^6</f>
        <v>1374868900000</v>
      </c>
      <c r="AG58" s="19">
        <f t="shared" ca="1" si="19"/>
        <v>0.17669178435300961</v>
      </c>
      <c r="AH58" s="31">
        <f t="shared" ca="1" si="20"/>
        <v>1323717076485.5884</v>
      </c>
      <c r="AI58" s="31">
        <f t="shared" ca="1" si="6"/>
        <v>96076379832.295395</v>
      </c>
      <c r="AJ58" s="32">
        <v>87998100000</v>
      </c>
      <c r="AK58" s="31">
        <f t="shared" si="7"/>
        <v>91715624618.231888</v>
      </c>
      <c r="AL58" s="19">
        <f t="shared" ca="1" si="16"/>
        <v>6.9286425511509528E-2</v>
      </c>
      <c r="AM58" s="19">
        <f t="shared" ca="1" si="0"/>
        <v>6.6411901462197248E-2</v>
      </c>
      <c r="AN58" s="31">
        <f t="shared" ca="1" si="17"/>
        <v>6167955959318.7012</v>
      </c>
      <c r="AO58" s="32">
        <v>423062700000</v>
      </c>
      <c r="AP58" s="31">
        <f t="shared" si="1"/>
        <v>440935199546.07715</v>
      </c>
      <c r="AQ58" s="32">
        <v>404767200000</v>
      </c>
      <c r="AR58" s="31">
        <f t="shared" si="2"/>
        <v>330151172198.6629</v>
      </c>
      <c r="AS58" s="19">
        <f t="shared" ca="1" si="18"/>
        <v>5.3526836828311379E-2</v>
      </c>
      <c r="AT58" s="19">
        <f t="shared" si="13"/>
        <v>18.105482441863625</v>
      </c>
      <c r="BB58" s="13">
        <f>[2]EUCAM_output!$PD55*10^9</f>
        <v>2454866302846.8501</v>
      </c>
      <c r="BC58" s="13">
        <f>[2]EUCAM_output!$QI55*10^9</f>
        <v>2355362800000</v>
      </c>
      <c r="BD58" s="19">
        <f t="shared" si="5"/>
        <v>0.80061376155048358</v>
      </c>
      <c r="BN58" s="31">
        <f t="shared" ca="1" si="21"/>
        <v>-12955400000</v>
      </c>
      <c r="BO58" s="48" cm="1">
        <f t="array" aca="1" ref="BO58" ca="1">INDEX([1]Sheet1!$C$6:$CY$72,MATCH($A58,[1]Sheet1!$A$6:$A$72,0),MATCH(MID(CELL("filename",A57),FIND("]",CELL("filename",A57))+1,255) &amp; BO$1,[1]Sheet1!$C$1:$CY$1 &amp; [1]Sheet1!$C$3:$CY$3,0))</f>
        <v>-0.55004699999999995</v>
      </c>
      <c r="BP58" s="32" cm="1">
        <f t="array" aca="1" ref="BP58" ca="1">INDEX([1]Sheet1!$C$6:$CY$72,MATCH($A58,[1]Sheet1!$A$6:$A$72,0),MATCH(MID(CELL("filename",B57),FIND("]",CELL("filename",B57))+1,255) &amp; BP$1,[1]Sheet1!$C$1:$CY$1 &amp; [1]Sheet1!$C$3:$CY$3,0))</f>
        <v>1273016000000</v>
      </c>
      <c r="BQ58" s="32" cm="1">
        <f t="array" aca="1" ref="BQ58" ca="1">INDEX([1]Sheet1!$C$6:$CY$72,MATCH($A58,[1]Sheet1!$A$6:$A$72,0),MATCH(MID(CELL("filename",C57),FIND("]",CELL("filename",C57))+1,255) &amp; BQ$1,[1]Sheet1!$C$1:$CY$1 &amp; [1]Sheet1!$C$3:$CY$3,0))</f>
        <v>311460400000</v>
      </c>
      <c r="BR58" s="39" cm="1">
        <f t="array" aca="1" ref="BR58" ca="1">INDEX([6]Annual!$C$5:$T$30,MATCH($A58,[6]Annual!$B$5:$B$30,0),MATCH(MID(CELL("filename",$F$2),FIND("]",CELL("filename",$F$2))+1,255) &amp; BR$1,[6]Annual!$C$3:$T$3 &amp; [6]Annual!$C$4:$T$4,0))</f>
        <v>249000400000</v>
      </c>
      <c r="BS58" s="39" cm="1">
        <f t="array" aca="1" ref="BS58" ca="1">INDEX([6]Annual!$C$5:$T$30,MATCH($A58,[6]Annual!$B$5:$B$30,0),MATCH(MID(CELL("filename",$F$2),FIND("]",CELL("filename",$F$2))+1,255) &amp; BS$1,[6]Annual!$C$3:$T$3 &amp; [6]Annual!$C$4:$T$4,0))</f>
        <v>44960600000</v>
      </c>
      <c r="BT58" s="39" cm="1">
        <f t="array" aca="1" ref="BT58" ca="1">INDEX([6]Annual!$C$5:$T$30,MATCH($A58,[6]Annual!$B$5:$B$30,0),MATCH(MID(CELL("filename",$F$2),FIND("]",CELL("filename",$F$2))+1,255) &amp; BT$1,[6]Annual!$C$3:$T$3 &amp; [6]Annual!$C$4:$T$4,0))</f>
        <v>12844000000</v>
      </c>
      <c r="BU58" s="31">
        <f t="shared" ca="1" si="27"/>
        <v>252778684128.87665</v>
      </c>
      <c r="BV58" s="31">
        <f t="shared" ca="1" si="28"/>
        <v>58681715871.123352</v>
      </c>
      <c r="BW58" s="32" cm="1">
        <f t="array" aca="1" ref="BW58" ca="1">INDEX([1]Sheet1!$C$6:$CY$72,MATCH($A58,[1]Sheet1!$A$6:$A$72,0),MATCH(MID(CELL("filename",F57),FIND("]",CELL("filename",F57))+1,255) &amp; BW$1,[1]Sheet1!$C$1:$CY$1 &amp; [1]Sheet1!$C$3:$CY$3,0))</f>
        <v>389537000000</v>
      </c>
      <c r="BX58" s="32" cm="1">
        <f t="array" aca="1" ref="BX58" ca="1">INDEX([1]Sheet1!$C$6:$CY$72,MATCH($A58,[1]Sheet1!$A$6:$A$72,0),MATCH(MID(CELL("filename",G57),FIND("]",CELL("filename",G57))+1,255) &amp; BX$1,[1]Sheet1!$C$1:$CY$1 &amp; [1]Sheet1!$C$3:$CY$3,0))</f>
        <v>379110000000</v>
      </c>
      <c r="BY58" s="39" cm="1">
        <f t="array" aca="1" ref="BY58" ca="1">INDEX([4]DATA!$C$18:$N$51,MATCH($A58,[4]DATA!$B$18:$B$51,0),MATCH(MID(CELL("filename",F25),FIND("]",CELL("filename",F25))+1,255) &amp; BY$1,[4]DATA!$C$15:$N$15&amp;[4]DATA!$C$16:$N$16,0)) * 10^6</f>
        <v>114824000000</v>
      </c>
      <c r="BZ58" s="39" cm="1">
        <f t="array" aca="1" ref="BZ58" ca="1">INDEX([4]DATA!$C$18:$N$51,MATCH($A58,[4]DATA!$B$18:$B$51,0),MATCH(MID(CELL("filename",G25),FIND("]",CELL("filename",G25))+1,255) &amp; BZ$1,[4]DATA!$C$15:$N$15&amp;[4]DATA!$C$16:$N$16,0)) * 10^6</f>
        <v>264286000000</v>
      </c>
      <c r="CA58" s="31">
        <f t="shared" ca="1" si="22"/>
        <v>114824000000</v>
      </c>
      <c r="CB58" s="31">
        <f t="shared" ca="1" si="23"/>
        <v>264286000000</v>
      </c>
      <c r="CC58" s="32" cm="1">
        <f t="array" aca="1" ref="CC58" ca="1">INDEX([1]Sheet1!$C$6:$CY$72,MATCH($A58,[1]Sheet1!$A$6:$A$72,0),MATCH(MID(CELL("filename",J57),FIND("]",CELL("filename",J57))+1,255) &amp; CC$1,[1]Sheet1!$C$1:$CY$1 &amp; [1]Sheet1!$C$3:$CY$3,0))</f>
        <v>43877300000</v>
      </c>
      <c r="CD58" s="31">
        <f t="shared" ca="1" si="24"/>
        <v>149031300000</v>
      </c>
      <c r="CE58" s="32" cm="1">
        <f t="array" aca="1" ref="CE58" ca="1">INDEX([1]Sheet1!$C$6:$CY$72,MATCH($A58,[1]Sheet1!$A$6:$A$72,0),MATCH(MID(CELL("filename",L57),FIND("]",CELL("filename",L57))+1,255) &amp; CE$1,[1]Sheet1!$C$1:$CY$1 &amp; [1]Sheet1!$C$3:$CY$3,0))</f>
        <v>1327632000000</v>
      </c>
      <c r="CF58" s="31">
        <f t="shared" ca="1" si="15"/>
        <v>1285971400000</v>
      </c>
      <c r="CG58" s="32" cm="1">
        <f t="array" aca="1" ref="CG58" ca="1">INDEX([1]Sheet1!$C$6:$CY$72,MATCH($A58,[1]Sheet1!$A$6:$A$72,0),MATCH(MID(CELL("filename",N57),FIND("]",CELL("filename",N57))+1,255) &amp; CG$1,[1]Sheet1!$C$1:$CY$1 &amp; [1]Sheet1!$C$3:$CY$3,0))</f>
        <v>561627800000</v>
      </c>
      <c r="CH58" s="32" cm="1">
        <f t="array" aca="1" ref="CH58" ca="1">INDEX([1]Sheet1!$C$6:$CY$72,MATCH($A58,[1]Sheet1!$A$6:$A$72,0),MATCH(MID(CELL("filename",O57),FIND("]",CELL("filename",O57))+1,255) &amp; CH$1,[1]Sheet1!$C$1:$CY$1 &amp; [1]Sheet1!$C$3:$CY$3,0))</f>
        <v>92182100000</v>
      </c>
      <c r="CI58" s="32" cm="1">
        <f t="array" aca="1" ref="CI58" ca="1">INDEX([1]Sheet1!$C$6:$CY$72,MATCH($A58,[1]Sheet1!$A$6:$A$72,0),MATCH(MID(CELL("filename",CI42),FIND("]",CELL("filename",CI42))+1,255) &amp; CI$1,[1]Sheet1!$C$1:$CY$1 &amp; [1]Sheet1!$C$3:$CY$3,0))</f>
        <v>55760100000</v>
      </c>
      <c r="CJ58" s="32" cm="1">
        <f t="array" aca="1" ref="CJ58" ca="1">INDEX([1]Sheet1!$C$6:$CY$72,MATCH($A58,[1]Sheet1!$A$6:$A$72,0),MATCH(MID(CELL("filename",R57),FIND("]",CELL("filename",R57))+1,255) &amp; CJ$1,[1]Sheet1!$C$1:$CY$1 &amp; [1]Sheet1!$C$3:$CY$3,0))</f>
        <v>457155300000</v>
      </c>
      <c r="CK58" s="32" cm="1">
        <f t="array" aca="1" ref="CK58" ca="1">INDEX([1]Sheet1!$C$6:$CY$72,MATCH($A58,[1]Sheet1!$A$6:$A$72,0),MATCH(MID(CELL("filename",S57),FIND("]",CELL("filename",S57))+1,255) &amp; CK$1,[1]Sheet1!$C$1:$CY$1 &amp; [1]Sheet1!$C$3:$CY$3,0))</f>
        <v>41660600000</v>
      </c>
      <c r="CL58" s="31">
        <f t="shared" ca="1" si="12"/>
        <v>119246100000</v>
      </c>
      <c r="DK58" s="31">
        <f t="shared" ca="1" si="25"/>
        <v>2320736611477.1997</v>
      </c>
      <c r="DL58" s="48" cm="1">
        <f t="array" aca="1" ref="DL58" ca="1">INDEX([1]Sheet1!$C$6:$CY$72,MATCH($A58,[1]Sheet1!$A$6:$A$72,0),MATCH(MID(CELL("filename",AT57),FIND("]",CELL("filename",AT57))+1,255) &amp; DL$1,[1]Sheet1!$C$1:$CY$1 &amp; [1]Sheet1!$C$3:$CY$3,0))</f>
        <v>98.529899999999998</v>
      </c>
      <c r="DM58" s="39" cm="1">
        <f t="array" aca="1" ref="DM58" ca="1">INDEX([5]DATA!$C$18:$T$51,MATCH($A58,[5]DATA!$B$18:$B$51,0),MATCH(MID(CELL("filename",AU25),FIND("]",CELL("filename",AU25))+1,255) &amp; DM$1,[5]DATA!$C$15:$T$15&amp;[5]DATA!$C$16:$T$16,0)) * 10^6</f>
        <v>191896000000</v>
      </c>
      <c r="DN58" s="39" cm="1">
        <f t="array" aca="1" ref="DN58" ca="1">INDEX([5]DATA!$C$18:$T$51,MATCH($A58,[5]DATA!$B$18:$B$51,0),MATCH(MID(CELL("filename",AV25),FIND("]",CELL("filename",AV25))+1,255) &amp; DN$1,[5]DATA!$C$15:$T$15&amp;[5]DATA!$C$16:$T$16,0)) * 10^6</f>
        <v>2128841000000</v>
      </c>
      <c r="DQ58" s="48">
        <v>1.180388</v>
      </c>
      <c r="DR58" s="48" cm="1">
        <f t="array" aca="1" ref="DR58" ca="1">INDEX([1]Sheet1!$C$6:$CY$72,MATCH($A58,[1]Sheet1!$A$6:$A$72,0),MATCH(MID(CELL("filename",AZ57),FIND("]",CELL("filename",AZ57))+1,255) &amp; DR$1,[1]Sheet1!$C$1:$CY$1 &amp; [1]Sheet1!$C$3:$CY$3,0))</f>
        <v>2840000000</v>
      </c>
      <c r="DS58" s="48" cm="1">
        <f t="array" aca="1" ref="DS58" ca="1">INDEX([1]Sheet1!$C$6:$CY$72,MATCH($A58,[1]Sheet1!$A$6:$A$72,0),MATCH(MID(CELL("filename",BA57),FIND("]",CELL("filename",BA57))+1,255) &amp; DS$1,[1]Sheet1!$C$1:$CY$1 &amp; [1]Sheet1!$C$3:$CY$3,0))</f>
        <v>1.840713</v>
      </c>
      <c r="DT58" s="39" cm="1">
        <f t="array" aca="1" ref="DT58" ca="1">INDEX([5]DATA!$C$18:$T$51,MATCH($A58,[5]DATA!$B$18:$B$51,0),MATCH(MID(CELL("filename",BB25),FIND("]",CELL("filename",BB25))+1,255) &amp; DT$1,[5]DATA!$C$15:$T$15&amp;[5]DATA!$C$16:$T$16,0)) * 10^6</f>
        <v>386416000000</v>
      </c>
      <c r="DU58" s="48">
        <f ca="1">Austria!DU58</f>
        <v>-0.32</v>
      </c>
      <c r="DV58" s="17">
        <v>0.5</v>
      </c>
      <c r="DW58" s="14">
        <f>Euro_Area_Data!V55*10^9</f>
        <v>12162172856218.396</v>
      </c>
      <c r="DX58" s="17">
        <v>1</v>
      </c>
      <c r="DY58" s="17">
        <v>0.5</v>
      </c>
      <c r="DZ58" s="48" cm="1">
        <f t="array" aca="1" ref="DZ58" ca="1">INDEX([1]Sheet1!$C$6:$CY$72,MATCH($A58,[1]Sheet1!$A$6:$A$72,0),MATCH(MID(CELL("filename",BH57),FIND("]",CELL("filename",BH57))+1,255) &amp; DZ$1,[1]Sheet1!$C$1:$CY$1 &amp; [1]Sheet1!$C$3:$CY$3,0))</f>
        <v>0.78</v>
      </c>
      <c r="EA58" s="17">
        <v>2</v>
      </c>
      <c r="EB58" s="14">
        <f>(SUMPRODUCT(Euro_Area_Data!B55:U55,Euro_Area_Data!Y55:AR55)-Euro_Area_Data!J55*Euro_Area_Data!AG55)/(SUM(Euro_Area_Data!B55:U55)-Euro_Area_Data!J55)</f>
        <v>0.96707647259160978</v>
      </c>
      <c r="EC58" s="14">
        <f t="shared" si="26"/>
        <v>1.6270986944784416</v>
      </c>
      <c r="ED58" s="14">
        <f>(SUMPRODUCT(Euro_Area_Data!B55:U55,Euro_Area_Data!AV55:BO55)-Euro_Area_Data!J55*Euro_Area_Data!BD55)/(SUM(Euro_Area_Data!B55:U55)-Euro_Area_Data!J55)</f>
        <v>0.59902624886744404</v>
      </c>
      <c r="EE58" s="17">
        <v>-5</v>
      </c>
      <c r="EH58" s="43">
        <v>0.75</v>
      </c>
      <c r="EI58" s="43">
        <v>0.05</v>
      </c>
      <c r="EJ58" s="43">
        <v>60</v>
      </c>
      <c r="EK58" s="14">
        <f t="shared" si="8"/>
        <v>1.1145931734333119</v>
      </c>
      <c r="EN58" s="14">
        <f>[2]EUCAM_output!$QG55</f>
        <v>0.95946683420948009</v>
      </c>
    </row>
    <row r="59" spans="1:144" x14ac:dyDescent="0.3">
      <c r="A59" s="10">
        <v>2019</v>
      </c>
      <c r="B59" s="13">
        <f>[2]EUCAM_output!$PG56*10^9</f>
        <v>2457779593730.3623</v>
      </c>
      <c r="H59" s="14">
        <f>[2]EUCAM_output!$QM56</f>
        <v>1.829231036311002E-2</v>
      </c>
      <c r="I59" s="13">
        <f>[2]EUCAM_output!$PY56*10^3</f>
        <v>48996442.999999896</v>
      </c>
      <c r="K59" s="31">
        <f t="shared" si="4"/>
        <v>48996442.999999896</v>
      </c>
      <c r="L59" s="14">
        <f>[2]EUCAM_output!$PI56</f>
        <v>63.862580826735723</v>
      </c>
      <c r="O59" s="14">
        <f>[2]EUCAM_output!$PJ56</f>
        <v>63.961451520210282</v>
      </c>
      <c r="P59" s="28"/>
      <c r="Q59" s="19"/>
      <c r="R59" s="14">
        <f>[2]EUCAM_output!$PN56</f>
        <v>8.4</v>
      </c>
      <c r="U59" s="14">
        <f>[2]EUCAM_output!$PM56</f>
        <v>8.2456499999999995</v>
      </c>
      <c r="V59" s="14">
        <v>8.2456499999999995</v>
      </c>
      <c r="W59" s="14">
        <v>8.3851437059589973E-3</v>
      </c>
      <c r="X59" s="14">
        <v>2.0370424940363563E-2</v>
      </c>
      <c r="Y59" s="14">
        <f>[2]EUCAM_output!$HQ56</f>
        <v>1.566551674224299E-3</v>
      </c>
      <c r="Z59" s="14">
        <f>[2]EUCAM_output!$PO56</f>
        <v>1504.38189937896</v>
      </c>
      <c r="AC59" s="14">
        <f>[2]EUCAM_output!$QN56</f>
        <v>1492.01389252236</v>
      </c>
      <c r="AD59" s="13">
        <f>[2]EUCAM_output!$PV56*10^9</f>
        <v>7615878629074.6602</v>
      </c>
      <c r="AE59" s="30" cm="1">
        <f t="array" aca="1" ref="AE59" ca="1">INDEX('[3]Sheet 1'!$B$12:$M$61,MATCH($A59,'[3]Sheet 1'!$A$12:$A$61,0),MATCH(MID(CELL("filename",A58),FIND("]",CELL("filename",A58))+1,255)&amp;AE$1,'[3]Sheet 1'!$B$9:$M$9&amp;'[3]Sheet 1'!$B$8:$M$8,0))*10^6</f>
        <v>8009647500000</v>
      </c>
      <c r="AF59" s="30" cm="1">
        <f t="array" aca="1" ref="AF59" ca="1">INDEX('[3]Sheet 1'!$B$12:$M$61,MATCH($A59,'[3]Sheet 1'!$A$12:$A$61,0),MATCH(MID(CELL("filename",B58),FIND("]",CELL("filename",B58))+1,255)&amp;AF$1,'[3]Sheet 1'!$B$9:$M$9&amp;'[3]Sheet 1'!$B$8:$M$8,0))*10^6</f>
        <v>1401445900000</v>
      </c>
      <c r="AG59" s="19">
        <f t="shared" ca="1" si="19"/>
        <v>0.17496973493527648</v>
      </c>
      <c r="AH59" s="31">
        <f t="shared" ca="1" si="20"/>
        <v>1332548265028.4302</v>
      </c>
      <c r="AI59" s="31">
        <f t="shared" ca="1" si="6"/>
        <v>104079122164.72644</v>
      </c>
      <c r="AJ59" s="32">
        <v>90425000000</v>
      </c>
      <c r="AK59" s="31">
        <f t="shared" si="7"/>
        <v>93117837184.440659</v>
      </c>
      <c r="AL59" s="19">
        <f t="shared" ca="1" si="16"/>
        <v>6.9879523037354271E-2</v>
      </c>
      <c r="AM59" s="19">
        <f t="shared" ca="1" si="0"/>
        <v>6.6411901462197248E-2</v>
      </c>
      <c r="AN59" s="31">
        <f t="shared" ca="1" si="17"/>
        <v>6283330364046.2305</v>
      </c>
      <c r="AO59" s="32">
        <v>444136500000</v>
      </c>
      <c r="AP59" s="31">
        <f t="shared" si="1"/>
        <v>457362790098.61578</v>
      </c>
      <c r="AQ59" s="32">
        <v>422602200000</v>
      </c>
      <c r="AR59" s="31">
        <f t="shared" si="2"/>
        <v>342069366060.08716</v>
      </c>
      <c r="AS59" s="19">
        <f t="shared" ca="1" si="18"/>
        <v>5.4440773640908359E-2</v>
      </c>
      <c r="AT59" s="19">
        <f t="shared" si="13"/>
        <v>18.608779699584083</v>
      </c>
      <c r="BB59" s="13">
        <f>[2]EUCAM_output!$PD56*10^9</f>
        <v>2504637398963.6602</v>
      </c>
      <c r="BC59" s="13">
        <f>[2]EUCAM_output!$QI56*10^9</f>
        <v>2432206800000</v>
      </c>
      <c r="BD59" s="19">
        <f t="shared" si="5"/>
        <v>1.9065096541947497</v>
      </c>
      <c r="BN59" s="31">
        <f t="shared" ca="1" si="21"/>
        <v>-21357800000</v>
      </c>
      <c r="BO59" s="48" cm="1">
        <f t="array" aca="1" ref="BO59" ca="1">INDEX([1]Sheet1!$C$6:$CY$72,MATCH($A59,[1]Sheet1!$A$6:$A$72,0),MATCH(MID(CELL("filename",A58),FIND("]",CELL("filename",A58))+1,255) &amp; BO$1,[1]Sheet1!$C$1:$CY$1 &amp; [1]Sheet1!$C$3:$CY$3,0))</f>
        <v>-0.878104</v>
      </c>
      <c r="BP59" s="32" cm="1">
        <f t="array" aca="1" ref="BP59" ca="1">INDEX([1]Sheet1!$C$6:$CY$72,MATCH($A59,[1]Sheet1!$A$6:$A$72,0),MATCH(MID(CELL("filename",B58),FIND("]",CELL("filename",B58))+1,255) &amp; BP$1,[1]Sheet1!$C$1:$CY$1 &amp; [1]Sheet1!$C$3:$CY$3,0))</f>
        <v>1287929000000</v>
      </c>
      <c r="BQ59" s="32" cm="1">
        <f t="array" aca="1" ref="BQ59" ca="1">INDEX([1]Sheet1!$C$6:$CY$72,MATCH($A59,[1]Sheet1!$A$6:$A$72,0),MATCH(MID(CELL("filename",C58),FIND("]",CELL("filename",C58))+1,255) &amp; BQ$1,[1]Sheet1!$C$1:$CY$1 &amp; [1]Sheet1!$C$3:$CY$3,0))</f>
        <v>318194000000</v>
      </c>
      <c r="BR59" s="39" cm="1">
        <f t="array" aca="1" ref="BR59" ca="1">INDEX([6]Annual!$C$5:$T$30,MATCH($A59,[6]Annual!$B$5:$B$30,0),MATCH(MID(CELL("filename",$F$2),FIND("]",CELL("filename",$F$2))+1,255) &amp; BR$1,[6]Annual!$C$3:$T$3 &amp; [6]Annual!$C$4:$T$4,0))</f>
        <v>249638499999.99997</v>
      </c>
      <c r="BS59" s="39" cm="1">
        <f t="array" aca="1" ref="BS59" ca="1">INDEX([6]Annual!$C$5:$T$30,MATCH($A59,[6]Annual!$B$5:$B$30,0),MATCH(MID(CELL("filename",$F$2),FIND("]",CELL("filename",$F$2))+1,255) &amp; BS$1,[6]Annual!$C$3:$T$3 &amp; [6]Annual!$C$4:$T$4,0))</f>
        <v>48042399999.999992</v>
      </c>
      <c r="BT59" s="39" cm="1">
        <f t="array" aca="1" ref="BT59" ca="1">INDEX([6]Annual!$C$5:$T$30,MATCH($A59,[6]Annual!$B$5:$B$30,0),MATCH(MID(CELL("filename",$F$2),FIND("]",CELL("filename",$F$2))+1,255) &amp; BT$1,[6]Annual!$C$3:$T$3 &amp; [6]Annual!$C$4:$T$4,0))</f>
        <v>15048199999.999998</v>
      </c>
      <c r="BU59" s="31">
        <f t="shared" ca="1" si="27"/>
        <v>254000900040.96198</v>
      </c>
      <c r="BV59" s="31">
        <f t="shared" ca="1" si="28"/>
        <v>64193099959.038025</v>
      </c>
      <c r="BW59" s="32" cm="1">
        <f t="array" aca="1" ref="BW59" ca="1">INDEX([1]Sheet1!$C$6:$CY$72,MATCH($A59,[1]Sheet1!$A$6:$A$72,0),MATCH(MID(CELL("filename",F58),FIND("]",CELL("filename",F58))+1,255) &amp; BW$1,[1]Sheet1!$C$1:$CY$1 &amp; [1]Sheet1!$C$3:$CY$3,0))</f>
        <v>409021000000</v>
      </c>
      <c r="BX59" s="32" cm="1">
        <f t="array" aca="1" ref="BX59" ca="1">INDEX([1]Sheet1!$C$6:$CY$72,MATCH($A59,[1]Sheet1!$A$6:$A$72,0),MATCH(MID(CELL("filename",G58),FIND("]",CELL("filename",G58))+1,255) &amp; BX$1,[1]Sheet1!$C$1:$CY$1 &amp; [1]Sheet1!$C$3:$CY$3,0))</f>
        <v>361888000000</v>
      </c>
      <c r="BY59" s="39" cm="1">
        <f t="array" aca="1" ref="BY59" ca="1">INDEX([4]DATA!$C$18:$N$51,MATCH($A59,[4]DATA!$B$18:$B$51,0),MATCH(MID(CELL("filename",F26),FIND("]",CELL("filename",F26))+1,255) &amp; BY$1,[4]DATA!$C$15:$N$15&amp;[4]DATA!$C$16:$N$16,0)) * 10^6</f>
        <v>115502000000</v>
      </c>
      <c r="BZ59" s="39" cm="1">
        <f t="array" aca="1" ref="BZ59" ca="1">INDEX([4]DATA!$C$18:$N$51,MATCH($A59,[4]DATA!$B$18:$B$51,0),MATCH(MID(CELL("filename",G26),FIND("]",CELL("filename",G26))+1,255) &amp; BZ$1,[4]DATA!$C$15:$N$15&amp;[4]DATA!$C$16:$N$16,0)) * 10^6</f>
        <v>246386000000</v>
      </c>
      <c r="CA59" s="31">
        <f t="shared" ca="1" si="22"/>
        <v>115502000000</v>
      </c>
      <c r="CB59" s="31">
        <f t="shared" ca="1" si="23"/>
        <v>246386000000</v>
      </c>
      <c r="CC59" s="32" cm="1">
        <f t="array" aca="1" ref="CC59" ca="1">INDEX([1]Sheet1!$C$6:$CY$72,MATCH($A59,[1]Sheet1!$A$6:$A$72,0),MATCH(MID(CELL("filename",J58),FIND("]",CELL("filename",J58))+1,255) &amp; CC$1,[1]Sheet1!$C$1:$CY$1 &amp; [1]Sheet1!$C$3:$CY$3,0))</f>
        <v>44186000000</v>
      </c>
      <c r="CD59" s="31">
        <f t="shared" ca="1" si="24"/>
        <v>154640000000</v>
      </c>
      <c r="CE59" s="32" cm="1">
        <f t="array" aca="1" ref="CE59" ca="1">INDEX([1]Sheet1!$C$6:$CY$72,MATCH($A59,[1]Sheet1!$A$6:$A$72,0),MATCH(MID(CELL("filename",L58),FIND("]",CELL("filename",L58))+1,255) &amp; CE$1,[1]Sheet1!$C$1:$CY$1 &amp; [1]Sheet1!$C$3:$CY$3,0))</f>
        <v>1346155000000</v>
      </c>
      <c r="CF59" s="31">
        <f t="shared" ca="1" si="15"/>
        <v>1309286800000</v>
      </c>
      <c r="CG59" s="32" cm="1">
        <f t="array" aca="1" ref="CG59" ca="1">INDEX([1]Sheet1!$C$6:$CY$72,MATCH($A59,[1]Sheet1!$A$6:$A$72,0),MATCH(MID(CELL("filename",N58),FIND("]",CELL("filename",N58))+1,255) &amp; CG$1,[1]Sheet1!$C$1:$CY$1 &amp; [1]Sheet1!$C$3:$CY$3,0))</f>
        <v>572015300000</v>
      </c>
      <c r="CH59" s="32" cm="1">
        <f t="array" aca="1" ref="CH59" ca="1">INDEX([1]Sheet1!$C$6:$CY$72,MATCH($A59,[1]Sheet1!$A$6:$A$72,0),MATCH(MID(CELL("filename",O58),FIND("]",CELL("filename",O58))+1,255) &amp; CH$1,[1]Sheet1!$C$1:$CY$1 &amp; [1]Sheet1!$C$3:$CY$3,0))</f>
        <v>101069300000</v>
      </c>
      <c r="CI59" s="32" cm="1">
        <f t="array" aca="1" ref="CI59" ca="1">INDEX([1]Sheet1!$C$6:$CY$72,MATCH($A59,[1]Sheet1!$A$6:$A$72,0),MATCH(MID(CELL("filename",CI43),FIND("]",CELL("filename",CI43))+1,255) &amp; CI$1,[1]Sheet1!$C$1:$CY$1 &amp; [1]Sheet1!$C$3:$CY$3,0))</f>
        <v>40616000000</v>
      </c>
      <c r="CJ59" s="32" cm="1">
        <f t="array" aca="1" ref="CJ59" ca="1">INDEX([1]Sheet1!$C$6:$CY$72,MATCH($A59,[1]Sheet1!$A$6:$A$72,0),MATCH(MID(CELL("filename",R58),FIND("]",CELL("filename",R58))+1,255) &amp; CJ$1,[1]Sheet1!$C$1:$CY$1 &amp; [1]Sheet1!$C$3:$CY$3,0))</f>
        <v>470560400000</v>
      </c>
      <c r="CK59" s="32" cm="1">
        <f t="array" aca="1" ref="CK59" ca="1">INDEX([1]Sheet1!$C$6:$CY$72,MATCH($A59,[1]Sheet1!$A$6:$A$72,0),MATCH(MID(CELL("filename",S58),FIND("]",CELL("filename",S58))+1,255) &amp; CK$1,[1]Sheet1!$C$1:$CY$1 &amp; [1]Sheet1!$C$3:$CY$3,0))</f>
        <v>36868200000</v>
      </c>
      <c r="CL59" s="31">
        <f t="shared" ca="1" si="12"/>
        <v>125025800000</v>
      </c>
      <c r="DK59" s="31">
        <f t="shared" ca="1" si="25"/>
        <v>2387398254123.6001</v>
      </c>
      <c r="DL59" s="48" cm="1">
        <f t="array" aca="1" ref="DL59" ca="1">INDEX([1]Sheet1!$C$6:$CY$72,MATCH($A59,[1]Sheet1!$A$6:$A$72,0),MATCH(MID(CELL("filename",AT58),FIND("]",CELL("filename",AT58))+1,255) &amp; DL$1,[1]Sheet1!$C$1:$CY$1 &amp; [1]Sheet1!$C$3:$CY$3,0))</f>
        <v>98.157700000000006</v>
      </c>
      <c r="DM59" s="39" cm="1">
        <f t="array" aca="1" ref="DM59" ca="1">INDEX([5]DATA!$C$18:$T$51,MATCH($A59,[5]DATA!$B$18:$B$51,0),MATCH(MID(CELL("filename",AU26),FIND("]",CELL("filename",AU26))+1,255) &amp; DM$1,[5]DATA!$C$15:$T$15&amp;[5]DATA!$C$16:$T$16,0)) * 10^6</f>
        <v>198891000000</v>
      </c>
      <c r="DN59" s="39" cm="1">
        <f t="array" aca="1" ref="DN59" ca="1">INDEX([5]DATA!$C$18:$T$51,MATCH($A59,[5]DATA!$B$18:$B$51,0),MATCH(MID(CELL("filename",AV26),FIND("]",CELL("filename",AV26))+1,255) &amp; DN$1,[5]DATA!$C$15:$T$15&amp;[5]DATA!$C$16:$T$16,0)) * 10^6</f>
        <v>2188507000000</v>
      </c>
      <c r="DQ59" s="48">
        <v>1.1193919999999999</v>
      </c>
      <c r="DR59" s="48" cm="1">
        <f t="array" aca="1" ref="DR59" ca="1">INDEX([1]Sheet1!$C$6:$CY$72,MATCH($A59,[1]Sheet1!$A$6:$A$72,0),MATCH(MID(CELL("filename",AZ58),FIND("]",CELL("filename",AZ58))+1,255) &amp; DR$1,[1]Sheet1!$C$1:$CY$1 &amp; [1]Sheet1!$C$3:$CY$3,0))</f>
        <v>8439999999.999999</v>
      </c>
      <c r="DS59" s="48" cm="1">
        <f t="array" aca="1" ref="DS59" ca="1">INDEX([1]Sheet1!$C$6:$CY$72,MATCH($A59,[1]Sheet1!$A$6:$A$72,0),MATCH(MID(CELL("filename",BA58),FIND("]",CELL("filename",BA58))+1,255) &amp; DS$1,[1]Sheet1!$C$1:$CY$1 &amp; [1]Sheet1!$C$3:$CY$3,0))</f>
        <v>1.5886420000000001</v>
      </c>
      <c r="DT59" s="39" cm="1">
        <f t="array" aca="1" ref="DT59" ca="1">INDEX([5]DATA!$C$18:$T$51,MATCH($A59,[5]DATA!$B$18:$B$51,0),MATCH(MID(CELL("filename",BB26),FIND("]",CELL("filename",BB26))+1,255) &amp; DT$1,[5]DATA!$C$15:$T$15&amp;[5]DATA!$C$16:$T$16,0)) * 10^6</f>
        <v>401974000000</v>
      </c>
      <c r="DU59" s="48">
        <f ca="1">Austria!DU59</f>
        <v>-0.36</v>
      </c>
      <c r="DV59" s="17">
        <v>0.5</v>
      </c>
      <c r="DW59" s="14">
        <f>Euro_Area_Data!V56*10^9</f>
        <v>12359915799029.637</v>
      </c>
      <c r="DX59" s="17">
        <v>1</v>
      </c>
      <c r="DY59" s="17">
        <v>0.5</v>
      </c>
      <c r="DZ59" s="48" cm="1">
        <f t="array" aca="1" ref="DZ59" ca="1">INDEX([1]Sheet1!$C$6:$CY$72,MATCH($A59,[1]Sheet1!$A$6:$A$72,0),MATCH(MID(CELL("filename",BH58),FIND("]",CELL("filename",BH58))+1,255) &amp; DZ$1,[1]Sheet1!$C$1:$CY$1 &amp; [1]Sheet1!$C$3:$CY$3,0))</f>
        <v>0.13</v>
      </c>
      <c r="EA59" s="17">
        <v>2</v>
      </c>
      <c r="EB59" s="14">
        <f>(SUMPRODUCT(Euro_Area_Data!B56:U56,Euro_Area_Data!Y56:AR56)-Euro_Area_Data!J56*Euro_Area_Data!AG56)/(SUM(Euro_Area_Data!B56:U56)-Euro_Area_Data!J56)</f>
        <v>0.98472490335077756</v>
      </c>
      <c r="EC59" s="14">
        <f t="shared" si="26"/>
        <v>1.8249260797207498</v>
      </c>
      <c r="ED59" s="14">
        <f>(SUMPRODUCT(Euro_Area_Data!B56:U56,Euro_Area_Data!AV56:BO56)-Euro_Area_Data!J56*Euro_Area_Data!BD56)/(SUM(Euro_Area_Data!B56:U56)-Euro_Area_Data!J56)</f>
        <v>0.7461229449967699</v>
      </c>
      <c r="EE59" s="17">
        <v>-5</v>
      </c>
      <c r="EH59" s="43">
        <v>0.75</v>
      </c>
      <c r="EI59" s="43">
        <v>0.05</v>
      </c>
      <c r="EJ59" s="43">
        <v>60</v>
      </c>
      <c r="EK59" s="14">
        <f t="shared" si="8"/>
        <v>1.2105232426169528</v>
      </c>
      <c r="EN59" s="14">
        <f>[2]EUCAM_output!$QG56</f>
        <v>0.97108140324278691</v>
      </c>
    </row>
    <row r="60" spans="1:144" x14ac:dyDescent="0.3">
      <c r="A60" s="10">
        <v>2020</v>
      </c>
      <c r="B60" s="13">
        <f>[2]EUCAM_output!$PG57*10^9</f>
        <v>2477813900866.915</v>
      </c>
      <c r="H60" s="14">
        <f>[2]EUCAM_output!$QM57</f>
        <v>-8.8994143154981914E-2</v>
      </c>
      <c r="I60" s="13">
        <f>[2]EUCAM_output!$PY57*10^3</f>
        <v>49233475.999999903</v>
      </c>
      <c r="K60" s="31">
        <f t="shared" si="4"/>
        <v>49233475.999999903</v>
      </c>
      <c r="L60" s="14">
        <f>[2]EUCAM_output!$PI57</f>
        <v>63.241257970933127</v>
      </c>
      <c r="O60" s="14">
        <f>[2]EUCAM_output!$PJ57</f>
        <v>64.223514532278642</v>
      </c>
      <c r="P60" s="28" cm="1">
        <f t="array" aca="1" ref="P60" ca="1">INDEX([7]CSMDPART2023!$C$2:$BK$29, MATCH(MID(CELL("filename",A59),FIND("]",CELL("filename",A59))+1,255),[7]CSMDPART2023!A$2:A$29,0), MATCH(A60,[7]CSMDPART2023!C$1:BK$1,0))</f>
        <v>-1.1984234398089821E-2</v>
      </c>
      <c r="Q60" s="19">
        <f t="shared" ref="Q60:Q62" ca="1" si="29">Q61/(1+P61)</f>
        <v>63.507425150798291</v>
      </c>
      <c r="R60" s="14">
        <f>[2]EUCAM_output!$PN57</f>
        <v>8</v>
      </c>
      <c r="U60" s="14">
        <f>[2]EUCAM_output!$PM57</f>
        <v>8.1317179999999993</v>
      </c>
      <c r="V60" s="14">
        <v>8.1317179999999993</v>
      </c>
      <c r="W60" s="14">
        <v>-7.3857144937427788E-2</v>
      </c>
      <c r="X60" s="14">
        <v>0</v>
      </c>
      <c r="Y60" s="14">
        <f>[2]EUCAM_output!$HQ57</f>
        <v>-3.0399247949439039E-2</v>
      </c>
      <c r="Z60" s="14">
        <f>[2]EUCAM_output!$PO57</f>
        <v>1390.8517018676901</v>
      </c>
      <c r="AC60" s="14">
        <f>[2]EUCAM_output!$QN57</f>
        <v>1488.910059328902</v>
      </c>
      <c r="AD60" s="13">
        <f>[2]EUCAM_output!$PV57*10^9</f>
        <v>7699652829074.6602</v>
      </c>
      <c r="AE60" s="30" cm="1">
        <f t="array" aca="1" ref="AE60" ca="1">INDEX('[3]Sheet 1'!$B$12:$M$61,MATCH($A60,'[3]Sheet 1'!$A$12:$A$61,0),MATCH(MID(CELL("filename",A59),FIND("]",CELL("filename",A59))+1,255)&amp;AE$1,'[3]Sheet 1'!$B$9:$M$9&amp;'[3]Sheet 1'!$B$8:$M$8,0))*10^6</f>
        <v>8294431300000</v>
      </c>
      <c r="AF60" s="30" cm="1">
        <f t="array" aca="1" ref="AF60" ca="1">INDEX('[3]Sheet 1'!$B$12:$M$61,MATCH($A60,'[3]Sheet 1'!$A$12:$A$61,0),MATCH(MID(CELL("filename",B59),FIND("]",CELL("filename",B59))+1,255)&amp;AF$1,'[3]Sheet 1'!$B$9:$M$9&amp;'[3]Sheet 1'!$B$8:$M$8,0))*10^6</f>
        <v>1441173500000</v>
      </c>
      <c r="AG60" s="19">
        <f t="shared" ca="1" si="19"/>
        <v>0.1737519364347499</v>
      </c>
      <c r="AH60" s="31">
        <f t="shared" ca="1" si="20"/>
        <v>1337829588927.0225</v>
      </c>
      <c r="AI60" s="31">
        <f t="shared" ca="1" si="6"/>
        <v>96265000000</v>
      </c>
      <c r="AJ60" s="32">
        <v>91815000000</v>
      </c>
      <c r="AK60" s="31">
        <f t="shared" si="7"/>
        <v>91815000000</v>
      </c>
      <c r="AL60" s="19">
        <f t="shared" ca="1" si="16"/>
        <v>6.8629817100725257E-2</v>
      </c>
      <c r="AM60" s="19">
        <f t="shared" ca="1" si="0"/>
        <v>6.6411901462197248E-2</v>
      </c>
      <c r="AN60" s="31">
        <f t="shared" ca="1" si="17"/>
        <v>6361823240147.6377</v>
      </c>
      <c r="AO60" s="32">
        <v>423868800000</v>
      </c>
      <c r="AP60" s="31">
        <f t="shared" si="1"/>
        <v>423868800000</v>
      </c>
      <c r="AQ60" s="32">
        <v>436359600000</v>
      </c>
      <c r="AR60" s="31">
        <f t="shared" si="2"/>
        <v>344544600000</v>
      </c>
      <c r="AS60" s="19">
        <f t="shared" ca="1" si="18"/>
        <v>5.41581535660529E-2</v>
      </c>
      <c r="AT60" s="19">
        <f t="shared" si="13"/>
        <v>17.10656316245948</v>
      </c>
      <c r="BB60" s="13">
        <f>[2]EUCAM_output!$PD57*10^9</f>
        <v>2318276200000</v>
      </c>
      <c r="BC60" s="13">
        <f>[2]EUCAM_output!$QI57*10^9</f>
        <v>2318276200000</v>
      </c>
      <c r="BD60" s="19">
        <f t="shared" si="5"/>
        <v>-6.4386474226776045</v>
      </c>
      <c r="BN60" s="31">
        <f t="shared" ca="1" si="21"/>
        <v>-177359900000</v>
      </c>
      <c r="BO60" s="48" cm="1">
        <f t="array" aca="1" ref="BO60" ca="1">INDEX([1]Sheet1!$C$6:$CY$72,MATCH($A60,[1]Sheet1!$A$6:$A$72,0),MATCH(MID(CELL("filename",A59),FIND("]",CELL("filename",A59))+1,255) &amp; BO$1,[1]Sheet1!$C$1:$CY$1 &amp; [1]Sheet1!$C$3:$CY$3,0))</f>
        <v>-7.650525</v>
      </c>
      <c r="BP60" s="32" cm="1">
        <f t="array" aca="1" ref="BP60" ca="1">INDEX([1]Sheet1!$C$6:$CY$72,MATCH($A60,[1]Sheet1!$A$6:$A$72,0),MATCH(MID(CELL("filename",B59),FIND("]",CELL("filename",B59))+1,255) &amp; BP$1,[1]Sheet1!$C$1:$CY$1 &amp; [1]Sheet1!$C$3:$CY$3,0))</f>
        <v>1223273000000</v>
      </c>
      <c r="BQ60" s="32" cm="1">
        <f t="array" aca="1" ref="BQ60" ca="1">INDEX([1]Sheet1!$C$6:$CY$72,MATCH($A60,[1]Sheet1!$A$6:$A$72,0),MATCH(MID(CELL("filename",C59),FIND("]",CELL("filename",C59))+1,255) &amp; BQ$1,[1]Sheet1!$C$1:$CY$1 &amp; [1]Sheet1!$C$3:$CY$3,0))</f>
        <v>306198000000</v>
      </c>
      <c r="BR60" s="39" cm="1">
        <f t="array" aca="1" ref="BR60" ca="1">INDEX([6]Annual!$C$5:$T$30,MATCH($A60,[6]Annual!$B$5:$B$30,0),MATCH(MID(CELL("filename",$F$2),FIND("]",CELL("filename",$F$2))+1,255) &amp; BR$1,[6]Annual!$C$3:$T$3 &amp; [6]Annual!$C$4:$T$4,0))</f>
        <v>240531900000.00003</v>
      </c>
      <c r="BS60" s="39" cm="1">
        <f t="array" aca="1" ref="BS60" ca="1">INDEX([6]Annual!$C$5:$T$30,MATCH($A60,[6]Annual!$B$5:$B$30,0),MATCH(MID(CELL("filename",$F$2),FIND("]",CELL("filename",$F$2))+1,255) &amp; BS$1,[6]Annual!$C$3:$T$3 &amp; [6]Annual!$C$4:$T$4,0))</f>
        <v>46163100000.000008</v>
      </c>
      <c r="BT60" s="39" cm="1">
        <f t="array" aca="1" ref="BT60" ca="1">INDEX([6]Annual!$C$5:$T$30,MATCH($A60,[6]Annual!$B$5:$B$30,0),MATCH(MID(CELL("filename",$F$2),FIND("]",CELL("filename",$F$2))+1,255) &amp; BT$1,[6]Annual!$C$3:$T$3 &amp; [6]Annual!$C$4:$T$4,0))</f>
        <v>15399900000</v>
      </c>
      <c r="BU60" s="31">
        <f t="shared" ca="1" si="27"/>
        <v>243798841742.11481</v>
      </c>
      <c r="BV60" s="31">
        <f t="shared" ca="1" si="28"/>
        <v>62399158257.885193</v>
      </c>
      <c r="BW60" s="32" cm="1">
        <f t="array" aca="1" ref="BW60" ca="1">INDEX([1]Sheet1!$C$6:$CY$72,MATCH($A60,[1]Sheet1!$A$6:$A$72,0),MATCH(MID(CELL("filename",F59),FIND("]",CELL("filename",F59))+1,255) &amp; BW$1,[1]Sheet1!$C$1:$CY$1 &amp; [1]Sheet1!$C$3:$CY$3,0))</f>
        <v>390305000000</v>
      </c>
      <c r="BX60" s="32" cm="1">
        <f t="array" aca="1" ref="BX60" ca="1">INDEX([1]Sheet1!$C$6:$CY$72,MATCH($A60,[1]Sheet1!$A$6:$A$72,0),MATCH(MID(CELL("filename",G59),FIND("]",CELL("filename",G59))+1,255) &amp; BX$1,[1]Sheet1!$C$1:$CY$1 &amp; [1]Sheet1!$C$3:$CY$3,0))</f>
        <v>346095000000</v>
      </c>
      <c r="BY60" s="39" cm="1">
        <f t="array" aca="1" ref="BY60" ca="1">INDEX([4]DATA!$C$18:$N$51,MATCH($A60,[4]DATA!$B$18:$B$51,0),MATCH(MID(CELL("filename",F27),FIND("]",CELL("filename",F27))+1,255) &amp; BY$1,[4]DATA!$C$15:$N$15&amp;[4]DATA!$C$16:$N$16,0)) * 10^6</f>
        <v>110563000000</v>
      </c>
      <c r="BZ60" s="39" cm="1">
        <f t="array" aca="1" ref="BZ60" ca="1">INDEX([4]DATA!$C$18:$N$51,MATCH($A60,[4]DATA!$B$18:$B$51,0),MATCH(MID(CELL("filename",G27),FIND("]",CELL("filename",G27))+1,255) &amp; BZ$1,[4]DATA!$C$15:$N$15&amp;[4]DATA!$C$16:$N$16,0)) * 10^6</f>
        <v>235532000000</v>
      </c>
      <c r="CA60" s="31">
        <f t="shared" ca="1" si="22"/>
        <v>110563000000</v>
      </c>
      <c r="CB60" s="31">
        <f t="shared" ca="1" si="23"/>
        <v>235532000000</v>
      </c>
      <c r="CC60" s="32" cm="1">
        <f t="array" aca="1" ref="CC60" ca="1">INDEX([1]Sheet1!$C$6:$CY$72,MATCH($A60,[1]Sheet1!$A$6:$A$72,0),MATCH(MID(CELL("filename",J59),FIND("]",CELL("filename",J59))+1,255) &amp; CC$1,[1]Sheet1!$C$1:$CY$1 &amp; [1]Sheet1!$C$3:$CY$3,0))</f>
        <v>44617000000</v>
      </c>
      <c r="CD60" s="31">
        <f t="shared" ca="1" si="24"/>
        <v>136058000000</v>
      </c>
      <c r="CE60" s="32" cm="1">
        <f t="array" aca="1" ref="CE60" ca="1">INDEX([1]Sheet1!$C$6:$CY$72,MATCH($A60,[1]Sheet1!$A$6:$A$72,0),MATCH(MID(CELL("filename",L59),FIND("]",CELL("filename",L59))+1,255) &amp; CE$1,[1]Sheet1!$C$1:$CY$1 &amp; [1]Sheet1!$C$3:$CY$3,0))</f>
        <v>1430357000000</v>
      </c>
      <c r="CF60" s="31">
        <f t="shared" ca="1" si="15"/>
        <v>1400632900000</v>
      </c>
      <c r="CG60" s="32" cm="1">
        <f t="array" aca="1" ref="CG60" ca="1">INDEX([1]Sheet1!$C$6:$CY$72,MATCH($A60,[1]Sheet1!$A$6:$A$72,0),MATCH(MID(CELL("filename",N59),FIND("]",CELL("filename",N59))+1,255) &amp; CG$1,[1]Sheet1!$C$1:$CY$1 &amp; [1]Sheet1!$C$3:$CY$3,0))</f>
        <v>587447400000</v>
      </c>
      <c r="CH60" s="32" cm="1">
        <f t="array" aca="1" ref="CH60" ca="1">INDEX([1]Sheet1!$C$6:$CY$72,MATCH($A60,[1]Sheet1!$A$6:$A$72,0),MATCH(MID(CELL("filename",O59),FIND("]",CELL("filename",O59))+1,255) &amp; CH$1,[1]Sheet1!$C$1:$CY$1 &amp; [1]Sheet1!$C$3:$CY$3,0))</f>
        <v>96265000000</v>
      </c>
      <c r="CI60" s="32" cm="1">
        <f t="array" aca="1" ref="CI60" ca="1">INDEX([1]Sheet1!$C$6:$CY$72,MATCH($A60,[1]Sheet1!$A$6:$A$72,0),MATCH(MID(CELL("filename",CI44),FIND("]",CELL("filename",CI44))+1,255) &amp; CI$1,[1]Sheet1!$C$1:$CY$1 &amp; [1]Sheet1!$C$3:$CY$3,0))</f>
        <v>70065000000</v>
      </c>
      <c r="CJ60" s="32" cm="1">
        <f t="array" aca="1" ref="CJ60" ca="1">INDEX([1]Sheet1!$C$6:$CY$72,MATCH($A60,[1]Sheet1!$A$6:$A$72,0),MATCH(MID(CELL("filename",R59),FIND("]",CELL("filename",R59))+1,255) &amp; CJ$1,[1]Sheet1!$C$1:$CY$1 &amp; [1]Sheet1!$C$3:$CY$3,0))</f>
        <v>517837500000</v>
      </c>
      <c r="CK60" s="32" cm="1">
        <f t="array" aca="1" ref="CK60" ca="1">INDEX([1]Sheet1!$C$6:$CY$72,MATCH($A60,[1]Sheet1!$A$6:$A$72,0),MATCH(MID(CELL("filename",S59),FIND("]",CELL("filename",S59))+1,255) &amp; CK$1,[1]Sheet1!$C$1:$CY$1 &amp; [1]Sheet1!$C$3:$CY$3,0))</f>
        <v>29724100000</v>
      </c>
      <c r="CL60" s="31">
        <f t="shared" ca="1" si="12"/>
        <v>129018000000</v>
      </c>
      <c r="DK60" s="31">
        <f t="shared" ca="1" si="25"/>
        <v>2663852360029.1997</v>
      </c>
      <c r="DL60" s="48" cm="1">
        <f t="array" aca="1" ref="DL60" ca="1">INDEX([1]Sheet1!$C$6:$CY$72,MATCH($A60,[1]Sheet1!$A$6:$A$72,0),MATCH(MID(CELL("filename",AT59),FIND("]",CELL("filename",AT59))+1,255) &amp; DL$1,[1]Sheet1!$C$1:$CY$1 &amp; [1]Sheet1!$C$3:$CY$3,0))</f>
        <v>114.9066</v>
      </c>
      <c r="DM60" s="39" cm="1">
        <f t="array" aca="1" ref="DM60" ca="1">INDEX([5]DATA!$C$18:$T$51,MATCH($A60,[5]DATA!$B$18:$B$51,0),MATCH(MID(CELL("filename",AU27),FIND("]",CELL("filename",AU27))+1,255) &amp; DM$1,[5]DATA!$C$15:$T$15&amp;[5]DATA!$C$16:$T$16,0)) * 10^6</f>
        <v>321915000000</v>
      </c>
      <c r="DN60" s="39" cm="1">
        <f t="array" aca="1" ref="DN60" ca="1">INDEX([5]DATA!$C$18:$T$51,MATCH($A60,[5]DATA!$B$18:$B$51,0),MATCH(MID(CELL("filename",AV27),FIND("]",CELL("filename",AV27))+1,255) &amp; DN$1,[5]DATA!$C$15:$T$15&amp;[5]DATA!$C$16:$T$16,0)) * 10^6</f>
        <v>2341937000000</v>
      </c>
      <c r="DQ60" s="48">
        <v>1.1413340000000001</v>
      </c>
      <c r="DR60" s="48" cm="1">
        <f t="array" aca="1" ref="DR60" ca="1">INDEX([1]Sheet1!$C$6:$CY$72,MATCH($A60,[1]Sheet1!$A$6:$A$72,0),MATCH(MID(CELL("filename",AZ59),FIND("]",CELL("filename",AZ59))+1,255) &amp; DR$1,[1]Sheet1!$C$1:$CY$1 &amp; [1]Sheet1!$C$3:$CY$3,0))</f>
        <v>69370000000</v>
      </c>
      <c r="DS60" s="48" cm="1">
        <f t="array" aca="1" ref="DS60" ca="1">INDEX([1]Sheet1!$C$6:$CY$72,MATCH($A60,[1]Sheet1!$A$6:$A$72,0),MATCH(MID(CELL("filename",BA59),FIND("]",CELL("filename",BA59))+1,255) &amp; DS$1,[1]Sheet1!$C$1:$CY$1 &amp; [1]Sheet1!$C$3:$CY$3,0))</f>
        <v>1.2450410000000001</v>
      </c>
      <c r="DT60" s="39" cm="1">
        <f t="array" aca="1" ref="DT60" ca="1">INDEX([5]DATA!$C$18:$T$51,MATCH($A60,[5]DATA!$B$18:$B$51,0),MATCH(MID(CELL("filename",BB27),FIND("]",CELL("filename",BB27))+1,255) &amp; DT$1,[5]DATA!$C$15:$T$15&amp;[5]DATA!$C$16:$T$16,0)) * 10^6</f>
        <v>504590000000</v>
      </c>
      <c r="DU60" s="48">
        <f ca="1">Austria!DU60</f>
        <v>-0.43</v>
      </c>
      <c r="DV60" s="17">
        <v>0.5</v>
      </c>
      <c r="DW60" s="14">
        <f>Euro_Area_Data!V57*10^9</f>
        <v>11615214739999.998</v>
      </c>
      <c r="DX60" s="17">
        <v>1</v>
      </c>
      <c r="DY60" s="17">
        <v>0.5</v>
      </c>
      <c r="DZ60" s="48" cm="1">
        <f t="array" aca="1" ref="DZ60" ca="1">INDEX([1]Sheet1!$C$6:$CY$72,MATCH($A60,[1]Sheet1!$A$6:$A$72,0),MATCH(MID(CELL("filename",BH59),FIND("]",CELL("filename",BH59))+1,255) &amp; DZ$1,[1]Sheet1!$C$1:$CY$1 &amp; [1]Sheet1!$C$3:$CY$3,0))</f>
        <v>-0.15</v>
      </c>
      <c r="EA60" s="17">
        <v>2</v>
      </c>
      <c r="EB60" s="14">
        <f>(SUMPRODUCT(Euro_Area_Data!B57:U57,Euro_Area_Data!Y57:AR57)-Euro_Area_Data!J57*Euro_Area_Data!AG57)/(SUM(Euro_Area_Data!B57:U57)-Euro_Area_Data!J57)</f>
        <v>1</v>
      </c>
      <c r="EC60" s="14">
        <f t="shared" si="26"/>
        <v>1.5512044630175423</v>
      </c>
      <c r="ED60" s="14">
        <f>(SUMPRODUCT(Euro_Area_Data!B57:U57,Euro_Area_Data!AV57:BO57)-Euro_Area_Data!J57*Euro_Area_Data!BD57)/(SUM(Euro_Area_Data!B57:U57)-Euro_Area_Data!J57)</f>
        <v>-5.843636237140541</v>
      </c>
      <c r="EE60" s="17">
        <v>-5</v>
      </c>
      <c r="EH60" s="43">
        <v>0.75</v>
      </c>
      <c r="EI60" s="43">
        <v>0.05</v>
      </c>
      <c r="EJ60" s="43">
        <v>60</v>
      </c>
      <c r="EK60" s="14">
        <f t="shared" si="8"/>
        <v>2.9779786391381387</v>
      </c>
      <c r="EN60" s="14">
        <f>[2]EUCAM_output!$QG57</f>
        <v>1</v>
      </c>
    </row>
    <row r="61" spans="1:144" x14ac:dyDescent="0.3">
      <c r="A61" s="10">
        <v>2021</v>
      </c>
      <c r="B61" s="13">
        <f>[2]EUCAM_output!$PG58*10^9</f>
        <v>2508039012387.0986</v>
      </c>
      <c r="H61" s="14">
        <f>[2]EUCAM_output!$QM58</f>
        <v>1.9995231409448929E-3</v>
      </c>
      <c r="I61" s="13">
        <f>[2]EUCAM_output!$PY58*10^3</f>
        <v>49504102.499999911</v>
      </c>
      <c r="K61" s="31">
        <f t="shared" si="4"/>
        <v>49504102.499999911</v>
      </c>
      <c r="L61" s="14">
        <f>[2]EUCAM_output!$PI58</f>
        <v>64.472222726559295</v>
      </c>
      <c r="O61" s="14">
        <f>[2]EUCAM_output!$PJ58</f>
        <v>64.622841873098011</v>
      </c>
      <c r="P61" s="28" cm="1">
        <f t="array" aca="1" ref="P61" ca="1">INDEX([7]CSMDPART2023!$C$2:$BK$29, MATCH(MID(CELL("filename",A60),FIND("]",CELL("filename",A60))+1,255),[7]CSMDPART2023!A$2:A$29,0), MATCH(A61,[7]CSMDPART2023!C$1:BK$1,0))</f>
        <v>2.473708359671356E-2</v>
      </c>
      <c r="Q61" s="19">
        <f t="shared" ca="1" si="29"/>
        <v>65.078413635765614</v>
      </c>
      <c r="R61" s="14">
        <f>[2]EUCAM_output!$PN58</f>
        <v>7.9</v>
      </c>
      <c r="U61" s="14">
        <f>[2]EUCAM_output!$PM58</f>
        <v>8.0177139999999998</v>
      </c>
      <c r="V61" s="14">
        <v>8.0177139999999998</v>
      </c>
      <c r="W61" s="14">
        <v>4.1552840627160581E-2</v>
      </c>
      <c r="X61" s="14">
        <v>1.3091938224532029E-3</v>
      </c>
      <c r="Y61" s="14">
        <f>[2]EUCAM_output!$HQ58</f>
        <v>2.9353491626433241E-2</v>
      </c>
      <c r="Z61" s="14">
        <f>[2]EUCAM_output!$PO58</f>
        <v>1468.61126041843</v>
      </c>
      <c r="AC61" s="14">
        <f>[2]EUCAM_output!$QN58</f>
        <v>1487.2508816247839</v>
      </c>
      <c r="AD61" s="13">
        <f>[2]EUCAM_output!$PV58*10^9</f>
        <v>7823889013964</v>
      </c>
      <c r="AE61" s="30" cm="1">
        <f t="array" aca="1" ref="AE61" ca="1">INDEX('[3]Sheet 1'!$B$12:$M$61,MATCH($A61,'[3]Sheet 1'!$A$12:$A$61,0),MATCH(MID(CELL("filename",A60),FIND("]",CELL("filename",A60))+1,255)&amp;AE$1,'[3]Sheet 1'!$B$9:$M$9&amp;'[3]Sheet 1'!$B$8:$M$8,0))*10^6</f>
        <v>8966572500000</v>
      </c>
      <c r="AF61" s="30" cm="1">
        <f t="array" aca="1" ref="AF61" ca="1">INDEX('[3]Sheet 1'!$B$12:$M$61,MATCH($A61,'[3]Sheet 1'!$A$12:$A$61,0),MATCH(MID(CELL("filename",B60),FIND("]",CELL("filename",B60))+1,255)&amp;AF$1,'[3]Sheet 1'!$B$9:$M$9&amp;'[3]Sheet 1'!$B$8:$M$8,0))*10^6</f>
        <v>1555082200000</v>
      </c>
      <c r="AG61" s="19">
        <f t="shared" ca="1" si="19"/>
        <v>0.17343106298421163</v>
      </c>
      <c r="AH61" s="31">
        <f t="shared" ca="1" si="20"/>
        <v>1356905388362.272</v>
      </c>
      <c r="AI61" s="31">
        <f t="shared" ca="1" si="6"/>
        <v>100926069255.23024</v>
      </c>
      <c r="AJ61" s="32">
        <v>95520000000</v>
      </c>
      <c r="AK61" s="31">
        <f t="shared" si="7"/>
        <v>94367008896.50264</v>
      </c>
      <c r="AL61" s="19">
        <f t="shared" ca="1" si="16"/>
        <v>6.9545754409892704E-2</v>
      </c>
      <c r="AM61" s="19">
        <f t="shared" ca="1" si="0"/>
        <v>6.6411901462197248E-2</v>
      </c>
      <c r="AN61" s="31">
        <f t="shared" ca="1" si="17"/>
        <v>6466983625601.7285</v>
      </c>
      <c r="AO61" s="32">
        <v>486824200000</v>
      </c>
      <c r="AP61" s="31">
        <f t="shared" si="1"/>
        <v>480947902140.20917</v>
      </c>
      <c r="AQ61" s="32">
        <v>460781800000</v>
      </c>
      <c r="AR61" s="31">
        <f t="shared" si="2"/>
        <v>360852842652.35095</v>
      </c>
      <c r="AS61" s="19">
        <f t="shared" ca="1" si="18"/>
        <v>5.5799251017706879E-2</v>
      </c>
      <c r="AT61" s="19">
        <f t="shared" si="13"/>
        <v>19.176252831986577</v>
      </c>
      <c r="BB61" s="13">
        <f>[2]EUCAM_output!$PD58*10^9</f>
        <v>2477827806296.4502</v>
      </c>
      <c r="BC61" s="13">
        <f>[2]EUCAM_output!$QI58*10^9</f>
        <v>2508102300000</v>
      </c>
      <c r="BD61" s="19">
        <f t="shared" si="5"/>
        <v>-1.2045748069083682</v>
      </c>
      <c r="BN61" s="31">
        <f t="shared" ca="1" si="21"/>
        <v>-130349100000</v>
      </c>
      <c r="BO61" s="48" cm="1">
        <f t="array" aca="1" ref="BO61" ca="1">INDEX([1]Sheet1!$C$6:$CY$72,MATCH($A61,[1]Sheet1!$A$6:$A$72,0),MATCH(MID(CELL("filename",A60),FIND("]",CELL("filename",A60))+1,255) &amp; BO$1,[1]Sheet1!$C$1:$CY$1 &amp; [1]Sheet1!$C$3:$CY$3,0))</f>
        <v>-5.197133</v>
      </c>
      <c r="BP61" s="32" cm="1">
        <f t="array" aca="1" ref="BP61" ca="1">INDEX([1]Sheet1!$C$6:$CY$72,MATCH($A61,[1]Sheet1!$A$6:$A$72,0),MATCH(MID(CELL("filename",B60),FIND("]",CELL("filename",B60))+1,255) &amp; BP$1,[1]Sheet1!$C$1:$CY$1 &amp; [1]Sheet1!$C$3:$CY$3,0))</f>
        <v>1326232000000</v>
      </c>
      <c r="BQ61" s="32" cm="1">
        <f t="array" aca="1" ref="BQ61" ca="1">INDEX([1]Sheet1!$C$6:$CY$72,MATCH($A61,[1]Sheet1!$A$6:$A$72,0),MATCH(MID(CELL("filename",C60),FIND("]",CELL("filename",C60))+1,255) &amp; BQ$1,[1]Sheet1!$C$1:$CY$1 &amp; [1]Sheet1!$C$3:$CY$3,0))</f>
        <v>324072000000</v>
      </c>
      <c r="BR61" s="39" cm="1">
        <f t="array" aca="1" ref="BR61" ca="1">INDEX([6]Annual!$C$5:$T$30,MATCH($A61,[6]Annual!$B$5:$B$30,0),MATCH(MID(CELL("filename",$F$2),FIND("]",CELL("filename",$F$2))+1,255) &amp; BR$1,[6]Annual!$C$3:$T$3 &amp; [6]Annual!$C$4:$T$4,0))</f>
        <v>249036099999.99997</v>
      </c>
      <c r="BS61" s="39" cm="1">
        <f t="array" aca="1" ref="BS61" ca="1">INDEX([6]Annual!$C$5:$T$30,MATCH($A61,[6]Annual!$B$5:$B$30,0),MATCH(MID(CELL("filename",$F$2),FIND("]",CELL("filename",$F$2))+1,255) &amp; BS$1,[6]Annual!$C$3:$T$3 &amp; [6]Annual!$C$4:$T$4,0))</f>
        <v>53316899999.999992</v>
      </c>
      <c r="BT61" s="39" cm="1">
        <f t="array" aca="1" ref="BT61" ca="1">INDEX([6]Annual!$C$5:$T$30,MATCH($A61,[6]Annual!$B$5:$B$30,0),MATCH(MID(CELL("filename",$F$2),FIND("]",CELL("filename",$F$2))+1,255) &amp; BT$1,[6]Annual!$C$3:$T$3 &amp; [6]Annual!$C$4:$T$4,0))</f>
        <v>16118200000</v>
      </c>
      <c r="BU61" s="31">
        <f t="shared" ca="1" si="27"/>
        <v>253415778253.10422</v>
      </c>
      <c r="BV61" s="31">
        <f t="shared" ca="1" si="28"/>
        <v>70656221746.895782</v>
      </c>
      <c r="BW61" s="32" cm="1">
        <f t="array" aca="1" ref="BW61" ca="1">INDEX([1]Sheet1!$C$6:$CY$72,MATCH($A61,[1]Sheet1!$A$6:$A$72,0),MATCH(MID(CELL("filename",F60),FIND("]",CELL("filename",F60))+1,255) &amp; BW$1,[1]Sheet1!$C$1:$CY$1 &amp; [1]Sheet1!$C$3:$CY$3,0))</f>
        <v>416396000000</v>
      </c>
      <c r="BX61" s="32" cm="1">
        <f t="array" aca="1" ref="BX61" ca="1">INDEX([1]Sheet1!$C$6:$CY$72,MATCH($A61,[1]Sheet1!$A$6:$A$72,0),MATCH(MID(CELL("filename",G60),FIND("]",CELL("filename",G60))+1,255) &amp; BX$1,[1]Sheet1!$C$1:$CY$1 &amp; [1]Sheet1!$C$3:$CY$3,0))</f>
        <v>372809000000</v>
      </c>
      <c r="BY61" s="39" cm="1">
        <f t="array" aca="1" ref="BY61" ca="1">INDEX([4]DATA!$C$18:$N$51,MATCH($A61,[4]DATA!$B$18:$B$51,0),MATCH(MID(CELL("filename",F28),FIND("]",CELL("filename",F28))+1,255) &amp; BY$1,[4]DATA!$C$15:$N$15&amp;[4]DATA!$C$16:$N$16,0)) * 10^6</f>
        <v>118682000000</v>
      </c>
      <c r="BZ61" s="39" cm="1">
        <f t="array" aca="1" ref="BZ61" ca="1">INDEX([4]DATA!$C$18:$N$51,MATCH($A61,[4]DATA!$B$18:$B$51,0),MATCH(MID(CELL("filename",G28),FIND("]",CELL("filename",G28))+1,255) &amp; BZ$1,[4]DATA!$C$15:$N$15&amp;[4]DATA!$C$16:$N$16,0)) * 10^6</f>
        <v>254127000000</v>
      </c>
      <c r="CA61" s="31">
        <f t="shared" ca="1" si="22"/>
        <v>118682000000</v>
      </c>
      <c r="CB61" s="31">
        <f t="shared" ca="1" si="23"/>
        <v>254127000000</v>
      </c>
      <c r="CC61" s="32" cm="1">
        <f t="array" aca="1" ref="CC61" ca="1">INDEX([1]Sheet1!$C$6:$CY$72,MATCH($A61,[1]Sheet1!$A$6:$A$72,0),MATCH(MID(CELL("filename",J60),FIND("]",CELL("filename",J60))+1,255) &amp; CC$1,[1]Sheet1!$C$1:$CY$1 &amp; [1]Sheet1!$C$3:$CY$3,0))</f>
        <v>44866000000</v>
      </c>
      <c r="CD61" s="31">
        <f t="shared" ca="1" si="24"/>
        <v>168089000000</v>
      </c>
      <c r="CE61" s="32" cm="1">
        <f t="array" aca="1" ref="CE61" ca="1">INDEX([1]Sheet1!$C$6:$CY$72,MATCH($A61,[1]Sheet1!$A$6:$A$72,0),MATCH(MID(CELL("filename",L60),FIND("]",CELL("filename",L60))+1,255) &amp; CE$1,[1]Sheet1!$C$1:$CY$1 &amp; [1]Sheet1!$C$3:$CY$3,0))</f>
        <v>1491381000000</v>
      </c>
      <c r="CF61" s="31">
        <f t="shared" ca="1" si="15"/>
        <v>1456581100000</v>
      </c>
      <c r="CG61" s="32" cm="1">
        <f t="array" aca="1" ref="CG61" ca="1">INDEX([1]Sheet1!$C$6:$CY$72,MATCH($A61,[1]Sheet1!$A$6:$A$72,0),MATCH(MID(CELL("filename",N60),FIND("]",CELL("filename",N60))+1,255) &amp; CG$1,[1]Sheet1!$C$1:$CY$1 &amp; [1]Sheet1!$C$3:$CY$3,0))</f>
        <v>625316300000</v>
      </c>
      <c r="CH61" s="32" cm="1">
        <f t="array" aca="1" ref="CH61" ca="1">INDEX([1]Sheet1!$C$6:$CY$72,MATCH($A61,[1]Sheet1!$A$6:$A$72,0),MATCH(MID(CELL("filename",O60),FIND("]",CELL("filename",O60))+1,255) &amp; CH$1,[1]Sheet1!$C$1:$CY$1 &amp; [1]Sheet1!$C$3:$CY$3,0))</f>
        <v>102159200000</v>
      </c>
      <c r="CI61" s="32" cm="1">
        <f t="array" aca="1" ref="CI61" ca="1">INDEX([1]Sheet1!$C$6:$CY$72,MATCH($A61,[1]Sheet1!$A$6:$A$72,0),MATCH(MID(CELL("filename",CI45),FIND("]",CELL("filename",CI45))+1,255) &amp; CI$1,[1]Sheet1!$C$1:$CY$1 &amp; [1]Sheet1!$C$3:$CY$3,0))</f>
        <v>77268000000</v>
      </c>
      <c r="CJ61" s="32" cm="1">
        <f t="array" aca="1" ref="CJ61" ca="1">INDEX([1]Sheet1!$C$6:$CY$72,MATCH($A61,[1]Sheet1!$A$6:$A$72,0),MATCH(MID(CELL("filename",R60),FIND("]",CELL("filename",R60))+1,255) &amp; CJ$1,[1]Sheet1!$C$1:$CY$1 &amp; [1]Sheet1!$C$3:$CY$3,0))</f>
        <v>505925100000</v>
      </c>
      <c r="CK61" s="32" cm="1">
        <f t="array" aca="1" ref="CK61" ca="1">INDEX([1]Sheet1!$C$6:$CY$72,MATCH($A61,[1]Sheet1!$A$6:$A$72,0),MATCH(MID(CELL("filename",S60),FIND("]",CELL("filename",S60))+1,255) &amp; CK$1,[1]Sheet1!$C$1:$CY$1 &amp; [1]Sheet1!$C$3:$CY$3,0))</f>
        <v>34799900000</v>
      </c>
      <c r="CL61" s="31">
        <f t="shared" ca="1" si="12"/>
        <v>145912500000</v>
      </c>
      <c r="CN61" s="92">
        <f ca="1">SUM(CM64:CS64)-SUM(CT64:CX64)</f>
        <v>-3.7250306476760855</v>
      </c>
      <c r="CO61">
        <f ca="1">BO64-BD64*CY61</f>
        <v>-3.7196101915917361</v>
      </c>
      <c r="CY61" s="92">
        <f ca="1">SUM(CY63:DE63)-SUM(DF63:DJ63)</f>
        <v>0.62999999999999989</v>
      </c>
      <c r="DK61" s="31">
        <f t="shared" ca="1" si="25"/>
        <v>2828780735771.1001</v>
      </c>
      <c r="DL61" s="48" cm="1">
        <f t="array" aca="1" ref="DL61" ca="1">INDEX([1]Sheet1!$C$6:$CY$72,MATCH($A61,[1]Sheet1!$A$6:$A$72,0),MATCH(MID(CELL("filename",AT60),FIND("]",CELL("filename",AT60))+1,255) &amp; DL$1,[1]Sheet1!$C$1:$CY$1 &amp; [1]Sheet1!$C$3:$CY$3,0))</f>
        <v>112.78570000000001</v>
      </c>
      <c r="DM61" s="39" cm="1">
        <f t="array" aca="1" ref="DM61" ca="1">INDEX([5]DATA!$C$18:$T$51,MATCH($A61,[5]DATA!$B$18:$B$51,0),MATCH(MID(CELL("filename",AU28),FIND("]",CELL("filename",AU28))+1,255) &amp; DM$1,[5]DATA!$C$15:$T$15&amp;[5]DATA!$C$16:$T$16,0)) * 10^6</f>
        <v>290385000000</v>
      </c>
      <c r="DN61" s="39" cm="1">
        <f t="array" aca="1" ref="DN61" ca="1">INDEX([5]DATA!$C$18:$T$51,MATCH($A61,[5]DATA!$B$18:$B$51,0),MATCH(MID(CELL("filename",AV28),FIND("]",CELL("filename",AV28))+1,255) &amp; DN$1,[5]DATA!$C$15:$T$15&amp;[5]DATA!$C$16:$T$16,0)) * 10^6</f>
        <v>2538396000000</v>
      </c>
      <c r="DQ61" s="48">
        <v>1.1823999999999999</v>
      </c>
      <c r="DR61" s="48" cm="1">
        <f t="array" aca="1" ref="DR61" ca="1">INDEX([1]Sheet1!$C$6:$CY$72,MATCH($A61,[1]Sheet1!$A$6:$A$72,0),MATCH(MID(CELL("filename",AZ60),FIND("]",CELL("filename",AZ60))+1,255) &amp; DR$1,[1]Sheet1!$C$1:$CY$1 &amp; [1]Sheet1!$C$3:$CY$3,0))</f>
        <v>-220000000</v>
      </c>
      <c r="DS61" s="48" cm="1">
        <f t="array" aca="1" ref="DS61" ca="1">INDEX([1]Sheet1!$C$6:$CY$72,MATCH($A61,[1]Sheet1!$A$6:$A$72,0),MATCH(MID(CELL("filename",BA60),FIND("]",CELL("filename",BA60))+1,255) &amp; DS$1,[1]Sheet1!$C$1:$CY$1 &amp; [1]Sheet1!$C$3:$CY$3,0))</f>
        <v>1.3063750000000001</v>
      </c>
      <c r="DT61" s="39" cm="1">
        <f t="array" aca="1" ref="DT61" ca="1">INDEX([5]DATA!$C$18:$T$51,MATCH($A61,[5]DATA!$B$18:$B$51,0),MATCH(MID(CELL("filename",BB28),FIND("]",CELL("filename",BB28))+1,255) &amp; DT$1,[5]DATA!$C$15:$T$15&amp;[5]DATA!$C$16:$T$16,0)) * 10^6</f>
        <v>497720000000</v>
      </c>
      <c r="DU61" s="48">
        <f ca="1">Austria!DU61</f>
        <v>-0.55000000000000004</v>
      </c>
      <c r="DV61" s="17">
        <v>0.5</v>
      </c>
      <c r="DW61" s="14">
        <f>Euro_Area_Data!V58*10^9</f>
        <v>12350253396073.805</v>
      </c>
      <c r="DX61" s="17">
        <v>1</v>
      </c>
      <c r="DY61" s="17">
        <v>0.5</v>
      </c>
      <c r="DZ61" s="48" cm="1">
        <f t="array" aca="1" ref="DZ61" ca="1">INDEX([1]Sheet1!$C$6:$CY$72,MATCH($A61,[1]Sheet1!$A$6:$A$72,0),MATCH(MID(CELL("filename",BH60),FIND("]",CELL("filename",BH60))+1,255) &amp; DZ$1,[1]Sheet1!$C$1:$CY$1 &amp; [1]Sheet1!$C$3:$CY$3,0))</f>
        <v>0.01</v>
      </c>
      <c r="EA61" s="17">
        <v>2</v>
      </c>
      <c r="EB61" s="14">
        <f>(SUMPRODUCT(Euro_Area_Data!B58:U58,Euro_Area_Data!Y58:AR58)-Euro_Area_Data!J58*Euro_Area_Data!AG58)/(SUM(Euro_Area_Data!B58:U58)-Euro_Area_Data!J58)</f>
        <v>1.023602326308122</v>
      </c>
      <c r="EC61" s="14">
        <f t="shared" si="26"/>
        <v>2.3602326308121979</v>
      </c>
      <c r="ED61" s="14">
        <f>(SUMPRODUCT(Euro_Area_Data!B58:U58,Euro_Area_Data!AV58:BO58)-Euro_Area_Data!J58*Euro_Area_Data!BD58)/(SUM(Euro_Area_Data!B58:U58)-Euro_Area_Data!J58)</f>
        <v>-1.0305345216343125</v>
      </c>
      <c r="EE61" s="17">
        <v>-5</v>
      </c>
      <c r="EH61" s="43">
        <v>0.75</v>
      </c>
      <c r="EI61" s="43">
        <v>0.05</v>
      </c>
      <c r="EJ61" s="43">
        <v>60</v>
      </c>
      <c r="EK61" s="14">
        <f t="shared" si="8"/>
        <v>1.2218158835169968</v>
      </c>
      <c r="EN61" s="14">
        <f>[2]EUCAM_output!$QG58</f>
        <v>1.01221815883517</v>
      </c>
    </row>
    <row r="62" spans="1:144" x14ac:dyDescent="0.3">
      <c r="A62" s="10">
        <v>2022</v>
      </c>
      <c r="B62" s="13">
        <f>[2]EUCAM_output!$PG59*10^9</f>
        <v>2537311771433.625</v>
      </c>
      <c r="H62" s="14">
        <f>[2]EUCAM_output!$QM59</f>
        <v>2.0826029638490669E-2</v>
      </c>
      <c r="I62" s="13">
        <f>[2]EUCAM_output!$PY59*10^3</f>
        <v>49670832</v>
      </c>
      <c r="K62" s="31">
        <f t="shared" si="4"/>
        <v>49670832</v>
      </c>
      <c r="L62" s="14">
        <f>[2]EUCAM_output!$PI59</f>
        <v>65.377545232253553</v>
      </c>
      <c r="O62" s="14">
        <f>[2]EUCAM_output!$PJ59</f>
        <v>65.056948188787061</v>
      </c>
      <c r="P62" s="28" cm="1">
        <f t="array" aca="1" ref="P62" ca="1">INDEX([7]CSMDPART2023!$C$2:$BK$29, MATCH(MID(CELL("filename",A61),FIND("]",CELL("filename",A61))+1,255),[7]CSMDPART2023!A$2:A$29,0), MATCH(A62,[7]CSMDPART2023!C$1:BK$1,0))</f>
        <v>1.0504620704781198E-2</v>
      </c>
      <c r="Q62" s="19">
        <f t="shared" ca="1" si="29"/>
        <v>65.762037687078191</v>
      </c>
      <c r="R62" s="14">
        <f>[2]EUCAM_output!$PN59</f>
        <v>7.3</v>
      </c>
      <c r="U62" s="14">
        <f>[2]EUCAM_output!$PM59</f>
        <v>7.9017809999999997</v>
      </c>
      <c r="V62" s="14">
        <v>7.9017809999999997</v>
      </c>
      <c r="W62" s="14">
        <v>1.5845113168480029E-3</v>
      </c>
      <c r="X62" s="14">
        <v>1.6832653030134814E-2</v>
      </c>
      <c r="Y62" s="14">
        <f>[2]EUCAM_output!$HQ59</f>
        <v>1.11391817157996E-2</v>
      </c>
      <c r="Z62" s="14">
        <f>[2]EUCAM_output!$PO59</f>
        <v>1491.9094774607099</v>
      </c>
      <c r="AC62" s="14">
        <f>[2]EUCAM_output!$QN59</f>
        <v>1488.0632082655841</v>
      </c>
      <c r="AD62" s="13">
        <f>[2]EUCAM_output!$PV59*10^9</f>
        <v>7938300825844.6504</v>
      </c>
      <c r="AE62" s="30" cm="1">
        <f t="array" aca="1" ref="AE62" ca="1">INDEX('[3]Sheet 1'!$B$12:$M$61,MATCH($A62,'[3]Sheet 1'!$A$12:$A$61,0),MATCH(MID(CELL("filename",A61),FIND("]",CELL("filename",A61))+1,255)&amp;AE$1,'[3]Sheet 1'!$B$9:$M$9&amp;'[3]Sheet 1'!$B$8:$M$8,0))*10^6</f>
        <v>9685936900000</v>
      </c>
      <c r="AF62" s="30" cm="1">
        <f t="array" aca="1" ref="AF62" ca="1">INDEX('[3]Sheet 1'!$B$12:$M$61,MATCH($A62,'[3]Sheet 1'!$A$12:$A$61,0),MATCH(MID(CELL("filename",B61),FIND("]",CELL("filename",B61))+1,255)&amp;AF$1,'[3]Sheet 1'!$B$9:$M$9&amp;'[3]Sheet 1'!$B$8:$M$8,0))*10^6</f>
        <v>1655214300000</v>
      </c>
      <c r="AG62" s="19">
        <f t="shared" ca="1" si="19"/>
        <v>0.17088840419763626</v>
      </c>
      <c r="AH62" s="31">
        <f t="shared" ca="1" si="20"/>
        <v>1356563560169.3704</v>
      </c>
      <c r="AI62" s="31">
        <f t="shared" ca="1" si="6"/>
        <v>105487751739.86624</v>
      </c>
      <c r="AJ62" s="32">
        <v>103762100000</v>
      </c>
      <c r="AK62" s="31">
        <f t="shared" si="7"/>
        <v>99311173517.401581</v>
      </c>
      <c r="AL62" s="19">
        <f t="shared" ca="1" si="16"/>
        <v>7.3207902993503923E-2</v>
      </c>
      <c r="AM62" s="19">
        <f t="shared" ca="1" si="0"/>
        <v>6.6411901462197248E-2</v>
      </c>
      <c r="AN62" s="31">
        <f t="shared" ca="1" si="17"/>
        <v>6581737265675.2803</v>
      </c>
      <c r="AO62" s="32">
        <v>517806299999.99994</v>
      </c>
      <c r="AP62" s="31">
        <f t="shared" si="1"/>
        <v>495594743241.54675</v>
      </c>
      <c r="AQ62" s="32">
        <v>502072600000</v>
      </c>
      <c r="AR62" s="31">
        <f t="shared" si="2"/>
        <v>381224774549.69574</v>
      </c>
      <c r="AS62" s="19">
        <f t="shared" ca="1" si="18"/>
        <v>5.7921603242632992E-2</v>
      </c>
      <c r="AT62" s="19">
        <f t="shared" si="13"/>
        <v>19.532276199606606</v>
      </c>
      <c r="BB62" s="13">
        <f>[2]EUCAM_output!$PD59*10^9</f>
        <v>2541528805307.3301</v>
      </c>
      <c r="BC62" s="13">
        <f>[2]EUCAM_output!$QI59*10^9</f>
        <v>2655435000000</v>
      </c>
      <c r="BD62" s="19">
        <f t="shared" si="5"/>
        <v>0.16620085561351339</v>
      </c>
      <c r="BN62" s="31">
        <f t="shared" ca="1" si="21"/>
        <v>-74961000000</v>
      </c>
      <c r="BO62" s="48" cm="1">
        <f t="array" aca="1" ref="BO62" ca="1">INDEX([1]Sheet1!$C$6:$CY$72,MATCH($A62,[1]Sheet1!$A$6:$A$72,0),MATCH(MID(CELL("filename",A61),FIND("]",CELL("filename",A61))+1,255) &amp; BO$1,[1]Sheet1!$C$1:$CY$1 &amp; [1]Sheet1!$C$3:$CY$3,0))</f>
        <v>-2.824487</v>
      </c>
      <c r="BP62" s="32" cm="1">
        <f t="array" aca="1" ref="BP62" ca="1">INDEX([1]Sheet1!$C$6:$CY$72,MATCH($A62,[1]Sheet1!$A$6:$A$72,0),MATCH(MID(CELL("filename",B61),FIND("]",CELL("filename",B61))+1,255) &amp; BP$1,[1]Sheet1!$C$1:$CY$1 &amp; [1]Sheet1!$C$3:$CY$3,0))</f>
        <v>1424436000000</v>
      </c>
      <c r="BQ62" s="32" cm="1">
        <f t="array" aca="1" ref="BQ62" ca="1">INDEX([1]Sheet1!$C$6:$CY$72,MATCH($A62,[1]Sheet1!$A$6:$A$72,0),MATCH(MID(CELL("filename",C61),FIND("]",CELL("filename",C61))+1,255) &amp; BQ$1,[1]Sheet1!$C$1:$CY$1 &amp; [1]Sheet1!$C$3:$CY$3,0))</f>
        <v>358908000000</v>
      </c>
      <c r="BR62" s="39" cm="1">
        <f t="array" aca="1" ref="BR62" ca="1">INDEX([6]Annual!$C$5:$T$30,MATCH($A62,[6]Annual!$B$5:$B$30,0),MATCH(MID(CELL("filename",$F$2),FIND("]",CELL("filename",$F$2))+1,255) &amp; BR$1,[6]Annual!$C$3:$T$3 &amp; [6]Annual!$C$4:$T$4,0))</f>
        <v>267494700000</v>
      </c>
      <c r="BS62" s="39" cm="1">
        <f t="array" aca="1" ref="BS62" ca="1">INDEX([6]Annual!$C$5:$T$30,MATCH($A62,[6]Annual!$B$5:$B$30,0),MATCH(MID(CELL("filename",$F$2),FIND("]",CELL("filename",$F$2))+1,255) &amp; BS$1,[6]Annual!$C$3:$T$3 &amp; [6]Annual!$C$4:$T$4,0))</f>
        <v>68644399999.999992</v>
      </c>
      <c r="BT62" s="39" cm="1">
        <f t="array" aca="1" ref="BT62" ca="1">INDEX([6]Annual!$C$5:$T$30,MATCH($A62,[6]Annual!$B$5:$B$30,0),MATCH(MID(CELL("filename",$F$2),FIND("]",CELL("filename",$F$2))+1,255) &amp; BT$1,[6]Annual!$C$3:$T$3 &amp; [6]Annual!$C$4:$T$4,0))</f>
        <v>18000000000</v>
      </c>
      <c r="BU62" s="31">
        <f t="shared" ca="1" si="27"/>
        <v>271096831125.39676</v>
      </c>
      <c r="BV62" s="31">
        <f t="shared" ca="1" si="28"/>
        <v>87811168874.603241</v>
      </c>
      <c r="BW62" s="32" cm="1">
        <f t="array" aca="1" ref="BW62" ca="1">INDEX([1]Sheet1!$C$6:$CY$72,MATCH($A62,[1]Sheet1!$A$6:$A$72,0),MATCH(MID(CELL("filename",F61),FIND("]",CELL("filename",F61))+1,255) &amp; BW$1,[1]Sheet1!$C$1:$CY$1 &amp; [1]Sheet1!$C$3:$CY$3,0))</f>
        <v>441914000000</v>
      </c>
      <c r="BX62" s="32" cm="1">
        <f t="array" aca="1" ref="BX62" ca="1">INDEX([1]Sheet1!$C$6:$CY$72,MATCH($A62,[1]Sheet1!$A$6:$A$72,0),MATCH(MID(CELL("filename",G61),FIND("]",CELL("filename",G61))+1,255) &amp; BX$1,[1]Sheet1!$C$1:$CY$1 &amp; [1]Sheet1!$C$3:$CY$3,0))</f>
        <v>395795000000</v>
      </c>
      <c r="BY62" s="39" cm="1">
        <f t="array" aca="1" ref="BY62" ca="1">INDEX([4]DATA!$C$18:$N$51,MATCH($A62,[4]DATA!$B$18:$B$51,0),MATCH(MID(CELL("filename",F29),FIND("]",CELL("filename",F29))+1,255) &amp; BY$1,[4]DATA!$C$15:$N$15&amp;[4]DATA!$C$16:$N$16,0)) * 10^6</f>
        <v>127575000000</v>
      </c>
      <c r="BZ62" s="39" cm="1">
        <f t="array" aca="1" ref="BZ62" ca="1">INDEX([4]DATA!$C$18:$N$51,MATCH($A62,[4]DATA!$B$18:$B$51,0),MATCH(MID(CELL("filename",G29),FIND("]",CELL("filename",G29))+1,255) &amp; BZ$1,[4]DATA!$C$15:$N$15&amp;[4]DATA!$C$16:$N$16,0)) * 10^6</f>
        <v>268220000000</v>
      </c>
      <c r="CA62" s="31">
        <f t="shared" ca="1" si="22"/>
        <v>127575000000</v>
      </c>
      <c r="CB62" s="31">
        <f t="shared" ca="1" si="23"/>
        <v>268220000000</v>
      </c>
      <c r="CC62" s="32" cm="1">
        <f t="array" aca="1" ref="CC62" ca="1">INDEX([1]Sheet1!$C$6:$CY$72,MATCH($A62,[1]Sheet1!$A$6:$A$72,0),MATCH(MID(CELL("filename",J61),FIND("]",CELL("filename",J61))+1,255) &amp; CC$1,[1]Sheet1!$C$1:$CY$1 &amp; [1]Sheet1!$C$3:$CY$3,0))</f>
        <v>46474000000</v>
      </c>
      <c r="CD62" s="31">
        <f t="shared" ca="1" si="24"/>
        <v>181345000000</v>
      </c>
      <c r="CE62" s="32" cm="1">
        <f t="array" aca="1" ref="CE62" ca="1">INDEX([1]Sheet1!$C$6:$CY$72,MATCH($A62,[1]Sheet1!$A$6:$A$72,0),MATCH(MID(CELL("filename",L61),FIND("]",CELL("filename",L61))+1,255) &amp; CE$1,[1]Sheet1!$C$1:$CY$1 &amp; [1]Sheet1!$C$3:$CY$3,0))</f>
        <v>1550331000000</v>
      </c>
      <c r="CF62" s="31">
        <f t="shared" ca="1" si="15"/>
        <v>1499397000000</v>
      </c>
      <c r="CG62" s="32" cm="1">
        <f t="array" aca="1" ref="CG62" ca="1">INDEX([1]Sheet1!$C$6:$CY$72,MATCH($A62,[1]Sheet1!$A$6:$A$72,0),MATCH(MID(CELL("filename",N61),FIND("]",CELL("filename",N61))+1,255) &amp; CG$1,[1]Sheet1!$C$1:$CY$1 &amp; [1]Sheet1!$C$3:$CY$3,0))</f>
        <v>653544800000</v>
      </c>
      <c r="CH62" s="32" cm="1">
        <f t="array" aca="1" ref="CH62" ca="1">INDEX([1]Sheet1!$C$6:$CY$72,MATCH($A62,[1]Sheet1!$A$6:$A$72,0),MATCH(MID(CELL("filename",O61),FIND("]",CELL("filename",O61))+1,255) &amp; CH$1,[1]Sheet1!$C$1:$CY$1 &amp; [1]Sheet1!$C$3:$CY$3,0))</f>
        <v>110215500000</v>
      </c>
      <c r="CI62" s="32" cm="1">
        <f t="array" aca="1" ref="CI62" ca="1">INDEX([1]Sheet1!$C$6:$CY$72,MATCH($A62,[1]Sheet1!$A$6:$A$72,0),MATCH(MID(CELL("filename",CI46),FIND("]",CELL("filename",CI46))+1,255) &amp; CI$1,[1]Sheet1!$C$1:$CY$1 &amp; [1]Sheet1!$C$3:$CY$3,0))</f>
        <v>74016000000</v>
      </c>
      <c r="CJ62" s="32" cm="1">
        <f t="array" aca="1" ref="CJ62" ca="1">INDEX([1]Sheet1!$C$6:$CY$72,MATCH($A62,[1]Sheet1!$A$6:$A$72,0),MATCH(MID(CELL("filename",R61),FIND("]",CELL("filename",R61))+1,255) &amp; CJ$1,[1]Sheet1!$C$1:$CY$1 &amp; [1]Sheet1!$C$3:$CY$3,0))</f>
        <v>510034000000</v>
      </c>
      <c r="CK62" s="32" cm="1">
        <f t="array" aca="1" ref="CK62" ca="1">INDEX([1]Sheet1!$C$6:$CY$72,MATCH($A62,[1]Sheet1!$A$6:$A$72,0),MATCH(MID(CELL("filename",S61),FIND("]",CELL("filename",S61))+1,255) &amp; CK$1,[1]Sheet1!$C$1:$CY$1 &amp; [1]Sheet1!$C$3:$CY$3,0))</f>
        <v>50934000000</v>
      </c>
      <c r="CL62" s="31">
        <f t="shared" ca="1" si="12"/>
        <v>151586700000</v>
      </c>
      <c r="DK62" s="31">
        <f t="shared" ca="1" si="25"/>
        <v>2957241120360</v>
      </c>
      <c r="DL62" s="48" cm="1">
        <f t="array" aca="1" ref="DL62" ca="1">INDEX([1]Sheet1!$C$6:$CY$72,MATCH($A62,[1]Sheet1!$A$6:$A$72,0),MATCH(MID(CELL("filename",AT61),FIND("]",CELL("filename",AT61))+1,255) &amp; DL$1,[1]Sheet1!$C$1:$CY$1 &amp; [1]Sheet1!$C$3:$CY$3,0))</f>
        <v>111.3656</v>
      </c>
      <c r="DM62" s="39" cm="1">
        <f t="array" aca="1" ref="DM62" ca="1">INDEX([5]DATA!$C$18:$T$51,MATCH($A62,[5]DATA!$B$18:$B$51,0),MATCH(MID(CELL("filename",AU29),FIND("]",CELL("filename",AU29))+1,255) &amp; DM$1,[5]DATA!$C$15:$T$15&amp;[5]DATA!$C$16:$T$16,0)) * 10^6</f>
        <v>242043000000</v>
      </c>
      <c r="DN62" s="39" cm="1">
        <f t="array" aca="1" ref="DN62" ca="1">INDEX([5]DATA!$C$18:$T$51,MATCH($A62,[5]DATA!$B$18:$B$51,0),MATCH(MID(CELL("filename",AV29),FIND("]",CELL("filename",AV29))+1,255) &amp; DN$1,[5]DATA!$C$15:$T$15&amp;[5]DATA!$C$16:$T$16,0)) * 10^6</f>
        <v>2713596000000</v>
      </c>
      <c r="DQ62" s="48">
        <v>1.0518559999999999</v>
      </c>
      <c r="DR62" s="48" cm="1">
        <f t="array" aca="1" ref="DR62" ca="1">INDEX([1]Sheet1!$C$6:$CY$72,MATCH($A62,[1]Sheet1!$A$6:$A$72,0),MATCH(MID(CELL("filename",AZ61),FIND("]",CELL("filename",AZ61))+1,255) &amp; DR$1,[1]Sheet1!$C$1:$CY$1 &amp; [1]Sheet1!$C$3:$CY$3,0))</f>
        <v>960000000</v>
      </c>
      <c r="DS62" s="48" cm="1">
        <f t="array" aca="1" ref="DS62" ca="1">INDEX([1]Sheet1!$C$6:$CY$72,MATCH($A62,[1]Sheet1!$A$6:$A$72,0),MATCH(MID(CELL("filename",BA61),FIND("]",CELL("filename",BA61))+1,255) &amp; DS$1,[1]Sheet1!$C$1:$CY$1 &amp; [1]Sheet1!$C$3:$CY$3,0))</f>
        <v>1.8005629999999999</v>
      </c>
      <c r="DT62" s="39" cm="1">
        <f t="array" aca="1" ref="DT62" ca="1">INDEX([5]DATA!$C$18:$T$51,MATCH($A62,[5]DATA!$B$18:$B$51,0),MATCH(MID(CELL("filename",BB29),FIND("]",CELL("filename",BB29))+1,255) &amp; DT$1,[5]DATA!$C$15:$T$15&amp;[5]DATA!$C$16:$T$16,0)) * 10^6</f>
        <v>459452000000</v>
      </c>
      <c r="DU62" s="48">
        <f ca="1">Austria!DU62</f>
        <v>0.35</v>
      </c>
      <c r="DV62" s="17">
        <v>0.5</v>
      </c>
      <c r="DW62" s="14">
        <f>Euro_Area_Data!V59*10^9</f>
        <v>12785623412526.551</v>
      </c>
      <c r="DX62" s="17">
        <v>1</v>
      </c>
      <c r="DY62" s="17">
        <v>0.5</v>
      </c>
      <c r="DZ62" s="48" cm="1">
        <f t="array" aca="1" ref="DZ62" ca="1">INDEX([1]Sheet1!$C$6:$CY$72,MATCH($A62,[1]Sheet1!$A$6:$A$72,0),MATCH(MID(CELL("filename",BH61),FIND("]",CELL("filename",BH61))+1,255) &amp; DZ$1,[1]Sheet1!$C$1:$CY$1 &amp; [1]Sheet1!$C$3:$CY$3,0))</f>
        <v>1.7</v>
      </c>
      <c r="EA62" s="17">
        <v>2</v>
      </c>
      <c r="EB62" s="14">
        <f>(SUMPRODUCT(Euro_Area_Data!B59:U59,Euro_Area_Data!Y59:AR59)-Euro_Area_Data!J59*Euro_Area_Data!AG59)/(SUM(Euro_Area_Data!B59:U59)-Euro_Area_Data!J59)</f>
        <v>1.0805169382367319</v>
      </c>
      <c r="EC62" s="14">
        <f t="shared" si="26"/>
        <v>5.5602269031457467</v>
      </c>
      <c r="ED62" s="14">
        <f>(SUMPRODUCT(Euro_Area_Data!B59:U59,Euro_Area_Data!AV59:BO59)-Euro_Area_Data!J59*Euro_Area_Data!BD59)/(SUM(Euro_Area_Data!B59:U59)-Euro_Area_Data!J59)</f>
        <v>1.3112821084127042</v>
      </c>
      <c r="EE62" s="17">
        <v>-5</v>
      </c>
      <c r="EH62" s="43">
        <v>0.75</v>
      </c>
      <c r="EI62" s="43">
        <v>0.05</v>
      </c>
      <c r="EJ62" s="43">
        <v>60</v>
      </c>
      <c r="EK62" s="14">
        <f t="shared" si="8"/>
        <v>3.2206322166690762</v>
      </c>
      <c r="EN62" s="14">
        <f>[2]EUCAM_output!$QG59</f>
        <v>1.04481798296159</v>
      </c>
    </row>
    <row r="63" spans="1:144" x14ac:dyDescent="0.3">
      <c r="A63" s="10">
        <v>2023</v>
      </c>
      <c r="B63" s="13">
        <f>[2]EUCAM_output!$PG60*10^9</f>
        <v>2565910322413.874</v>
      </c>
      <c r="H63" s="14">
        <f>[2]EUCAM_output!$QM60</f>
        <v>-3.2699263996457061E-3</v>
      </c>
      <c r="I63" s="13">
        <f>[2]EUCAM_output!$PY60*10^3</f>
        <v>49753838</v>
      </c>
      <c r="J63" s="13">
        <v>49563406</v>
      </c>
      <c r="K63" s="31">
        <f t="shared" si="4"/>
        <v>49753838</v>
      </c>
      <c r="L63" s="14">
        <f>[2]EUCAM_output!$PI60</f>
        <v>65.964456802686826</v>
      </c>
      <c r="O63" s="14">
        <f>[2]EUCAM_output!$PJ60</f>
        <v>65.498233818299212</v>
      </c>
      <c r="P63" s="28" cm="1">
        <f t="array" aca="1" ref="P63" ca="1">INDEX([7]CSMDPART2023!$C$2:$BK$29, MATCH(MID(CELL("filename",A62),FIND("]",CELL("filename",A62))+1,255),[7]CSMDPART2023!A$2:A$29,0), MATCH(A63,[7]CSMDPART2023!C$1:BK$1,0))</f>
        <v>9.8645110488448928E-4</v>
      </c>
      <c r="Q63" s="19">
        <f ca="1">Q64/(1+P64)</f>
        <v>65.826908721814064</v>
      </c>
      <c r="R63" s="14">
        <f>[2]EUCAM_output!$PN60</f>
        <v>7.3</v>
      </c>
      <c r="U63" s="14">
        <f>[2]EUCAM_output!$PM60</f>
        <v>7.7903920000000006</v>
      </c>
      <c r="V63" s="14">
        <v>7.7903920000000006</v>
      </c>
      <c r="W63" s="14">
        <v>-1.2848156156894941E-3</v>
      </c>
      <c r="X63" s="14">
        <v>3.2686548445370889E-2</v>
      </c>
      <c r="Y63" s="14">
        <f>[2]EUCAM_output!$HQ60</f>
        <v>1.53278236872953E-2</v>
      </c>
      <c r="Z63" s="14">
        <f>[2]EUCAM_output!$PO60</f>
        <v>1487.10051275309</v>
      </c>
      <c r="AC63" s="14">
        <f>[2]EUCAM_output!$QN60</f>
        <v>1490.5099259862441</v>
      </c>
      <c r="AD63" s="13">
        <f>[2]EUCAM_output!$PV60*10^9</f>
        <v>8046364993888.1797</v>
      </c>
      <c r="AE63" s="30" cm="1">
        <f t="array" aca="1" ref="AE63" ca="1">INDEX('[3]Sheet 1'!$B$12:$M$61,MATCH($A63,'[3]Sheet 1'!$A$12:$A$61,0),MATCH(MID(CELL("filename",A62),FIND("]",CELL("filename",A62))+1,255)&amp;AE$1,'[3]Sheet 1'!$B$9:$M$9&amp;'[3]Sheet 1'!$B$8:$M$8,0))*10^6</f>
        <v>10072668600000</v>
      </c>
      <c r="AF63" s="30" cm="1">
        <f t="array" aca="1" ref="AF63" ca="1">INDEX('[3]Sheet 1'!$B$12:$M$61,MATCH($A63,'[3]Sheet 1'!$A$12:$A$61,0),MATCH(MID(CELL("filename",B62),FIND("]",CELL("filename",B62))+1,255)&amp;AF$1,'[3]Sheet 1'!$B$9:$M$9&amp;'[3]Sheet 1'!$B$8:$M$8,0))*10^6</f>
        <v>1700868200000</v>
      </c>
      <c r="AG63" s="19">
        <f t="shared" ca="1" si="19"/>
        <v>0.16885973991043446</v>
      </c>
      <c r="AH63" s="31">
        <f t="shared" ca="1" si="20"/>
        <v>1358707100092.3826</v>
      </c>
      <c r="AI63" s="31">
        <f t="shared" ca="1" si="6"/>
        <v>108794823408.37904</v>
      </c>
      <c r="AJ63" s="32">
        <v>107907000000</v>
      </c>
      <c r="AK63" s="31">
        <f t="shared" si="7"/>
        <v>98076707231.013336</v>
      </c>
      <c r="AL63" s="19">
        <f t="shared" ca="1" si="16"/>
        <v>7.2183848324885336E-2</v>
      </c>
      <c r="AM63" s="19">
        <f t="shared" ca="1" si="0"/>
        <v>6.6411901462197248E-2</v>
      </c>
      <c r="AN63" s="31">
        <f t="shared" ca="1" si="17"/>
        <v>6687657893795.7969</v>
      </c>
      <c r="AO63" s="32">
        <v>532092500000</v>
      </c>
      <c r="AP63" s="31">
        <f t="shared" si="1"/>
        <v>483619045495.82477</v>
      </c>
      <c r="AQ63" s="32">
        <v>528807100000</v>
      </c>
      <c r="AR63" s="31">
        <f t="shared" si="2"/>
        <v>382556237141.28125</v>
      </c>
      <c r="AS63" s="19">
        <f t="shared" ca="1" si="18"/>
        <v>5.7203320387572795E-2</v>
      </c>
      <c r="AT63" s="19">
        <f t="shared" si="13"/>
        <v>18.847854551707844</v>
      </c>
      <c r="BB63" s="13">
        <f>[2]EUCAM_output!$PD60*10^9</f>
        <v>2565329899608.23</v>
      </c>
      <c r="BC63" s="13">
        <f>[2]EUCAM_output!$QI60*10^9</f>
        <v>2822454600000</v>
      </c>
      <c r="BD63" s="19">
        <f t="shared" si="5"/>
        <v>-2.2620541356176922E-2</v>
      </c>
      <c r="BN63" s="31">
        <f t="shared" ca="1" si="21"/>
        <v>-98821800000</v>
      </c>
      <c r="BO63" s="48" cm="1">
        <f t="array" aca="1" ref="BO63" ca="1">INDEX([1]Sheet1!$C$6:$CY$72,MATCH($A63,[1]Sheet1!$A$6:$A$72,0),MATCH(MID(CELL("filename",A62),FIND("]",CELL("filename",A62))+1,255) &amp; BO$1,[1]Sheet1!$C$1:$CY$1 &amp; [1]Sheet1!$C$3:$CY$3,0))</f>
        <v>-3.4961980000000001</v>
      </c>
      <c r="BP63" s="32" cm="1">
        <f t="array" aca="1" ref="BP63" ca="1">INDEX([1]Sheet1!$C$6:$CY$72,MATCH($A63,[1]Sheet1!$A$6:$A$72,0),MATCH(MID(CELL("filename",B62),FIND("]",CELL("filename",B62))+1,255) &amp; BP$1,[1]Sheet1!$C$1:$CY$1 &amp; [1]Sheet1!$C$3:$CY$3,0))</f>
        <v>1455683000000</v>
      </c>
      <c r="BQ63" s="32" cm="1">
        <f t="array" aca="1" ref="BQ63" ca="1">INDEX([1]Sheet1!$C$6:$CY$72,MATCH($A63,[1]Sheet1!$A$6:$A$72,0),MATCH(MID(CELL("filename",C62),FIND("]",CELL("filename",C62))+1,255) &amp; BQ$1,[1]Sheet1!$C$1:$CY$1 &amp; [1]Sheet1!$C$3:$CY$3,0))</f>
        <v>357078000000</v>
      </c>
      <c r="BR63" s="39" cm="1">
        <f t="array" aca="1" ref="BR63" ca="1">INDEX([6]Annual!$C$5:$T$30,MATCH($A63,[6]Annual!$B$5:$B$30,0),MATCH(MID(CELL("filename",$F$2),FIND("]",CELL("filename",$F$2))+1,255) &amp; BR$1,[6]Annual!$C$3:$T$3 &amp; [6]Annual!$C$4:$T$4,0))</f>
        <v>273270400000.00003</v>
      </c>
      <c r="BS63" s="39" cm="1">
        <f t="array" aca="1" ref="BS63" ca="1">INDEX([6]Annual!$C$5:$T$30,MATCH($A63,[6]Annual!$B$5:$B$30,0),MATCH(MID(CELL("filename",$F$2),FIND("]",CELL("filename",$F$2))+1,255) &amp; BS$1,[6]Annual!$C$3:$T$3 &amp; [6]Annual!$C$4:$T$4,0))</f>
        <v>63256600000.000008</v>
      </c>
      <c r="BT63" s="39" cm="1">
        <f t="array" aca="1" ref="BT63" ca="1">INDEX([6]Annual!$C$5:$T$30,MATCH($A63,[6]Annual!$B$5:$B$30,0),MATCH(MID(CELL("filename",$F$2),FIND("]",CELL("filename",$F$2))+1,255) &amp; BT$1,[6]Annual!$C$3:$T$3 &amp; [6]Annual!$C$4:$T$4,0))</f>
        <v>14786000000</v>
      </c>
      <c r="BU63" s="31">
        <f t="shared" ca="1" si="27"/>
        <v>277754731226.00073</v>
      </c>
      <c r="BV63" s="31">
        <f t="shared" ca="1" si="28"/>
        <v>79323268773.999268</v>
      </c>
      <c r="BW63" s="32" cm="1">
        <f t="array" aca="1" ref="BW63" ca="1">INDEX([1]Sheet1!$C$6:$CY$72,MATCH($A63,[1]Sheet1!$A$6:$A$72,0),MATCH(MID(CELL("filename",F62),FIND("]",CELL("filename",F62))+1,255) &amp; BW$1,[1]Sheet1!$C$1:$CY$1 &amp; [1]Sheet1!$C$3:$CY$3,0))</f>
        <v>446580000000</v>
      </c>
      <c r="BX63" s="32" cm="1">
        <f t="array" aca="1" ref="BX63" ca="1">INDEX([1]Sheet1!$C$6:$CY$72,MATCH($A63,[1]Sheet1!$A$6:$A$72,0),MATCH(MID(CELL("filename",G62),FIND("]",CELL("filename",G62))+1,255) &amp; BX$1,[1]Sheet1!$C$1:$CY$1 &amp; [1]Sheet1!$C$3:$CY$3,0))</f>
        <v>413490000000</v>
      </c>
      <c r="BY63" s="39" cm="1">
        <f t="array" aca="1" ref="BY63" ca="1">INDEX([4]DATA!$C$18:$N$51,MATCH($A63,[4]DATA!$B$18:$B$51,0),MATCH(MID(CELL("filename",F30),FIND("]",CELL("filename",F30))+1,255) &amp; BY$1,[4]DATA!$C$15:$N$15&amp;[4]DATA!$C$16:$N$16,0)) * 10^6</f>
        <v>132535000000</v>
      </c>
      <c r="BZ63" s="39" cm="1">
        <f t="array" aca="1" ref="BZ63" ca="1">INDEX([4]DATA!$C$18:$N$51,MATCH($A63,[4]DATA!$B$18:$B$51,0),MATCH(MID(CELL("filename",G30),FIND("]",CELL("filename",G30))+1,255) &amp; BZ$1,[4]DATA!$C$15:$N$15&amp;[4]DATA!$C$16:$N$16,0)) * 10^6</f>
        <v>280955000000</v>
      </c>
      <c r="CA63" s="31">
        <f t="shared" ca="1" si="22"/>
        <v>132535000000</v>
      </c>
      <c r="CB63" s="31">
        <f t="shared" ca="1" si="23"/>
        <v>280955000000</v>
      </c>
      <c r="CC63" s="32" cm="1">
        <f t="array" aca="1" ref="CC63" ca="1">INDEX([1]Sheet1!$C$6:$CY$72,MATCH($A63,[1]Sheet1!$A$6:$A$72,0),MATCH(MID(CELL("filename",J62),FIND("]",CELL("filename",J62))+1,255) &amp; CC$1,[1]Sheet1!$C$1:$CY$1 &amp; [1]Sheet1!$C$3:$CY$3,0))</f>
        <v>48176000000</v>
      </c>
      <c r="CD63" s="31">
        <f t="shared" ca="1" si="24"/>
        <v>190359000000</v>
      </c>
      <c r="CE63" s="32" cm="1">
        <f t="array" aca="1" ref="CE63" ca="1">INDEX([1]Sheet1!$C$6:$CY$72,MATCH($A63,[1]Sheet1!$A$6:$A$72,0),MATCH(MID(CELL("filename",L62),FIND("]",CELL("filename",L62))+1,255) &amp; CE$1,[1]Sheet1!$C$1:$CY$1 &amp; [1]Sheet1!$C$3:$CY$3,0))</f>
        <v>1607392000000</v>
      </c>
      <c r="CF63" s="31">
        <f t="shared" ca="1" si="15"/>
        <v>1554504800000</v>
      </c>
      <c r="CG63" s="32" cm="1">
        <f t="array" aca="1" ref="CG63" ca="1">INDEX([1]Sheet1!$C$6:$CY$72,MATCH($A63,[1]Sheet1!$A$6:$A$72,0),MATCH(MID(CELL("filename",N62),FIND("]",CELL("filename",N62))+1,255) &amp; CG$1,[1]Sheet1!$C$1:$CY$1 &amp; [1]Sheet1!$C$3:$CY$3,0))</f>
        <v>682143600000</v>
      </c>
      <c r="CH63" s="32" cm="1">
        <f t="array" aca="1" ref="CH63" ca="1">INDEX([1]Sheet1!$C$6:$CY$72,MATCH($A63,[1]Sheet1!$A$6:$A$72,0),MATCH(MID(CELL("filename",O62),FIND("]",CELL("filename",O62))+1,255) &amp; CH$1,[1]Sheet1!$C$1:$CY$1 &amp; [1]Sheet1!$C$3:$CY$3,0))</f>
        <v>119699400000</v>
      </c>
      <c r="CI63" s="32" cm="1">
        <f t="array" aca="1" ref="CI63" ca="1">INDEX([1]Sheet1!$C$6:$CY$72,MATCH($A63,[1]Sheet1!$A$6:$A$72,0),MATCH(MID(CELL("filename",CI47),FIND("]",CELL("filename",CI47))+1,255) &amp; CI$1,[1]Sheet1!$C$1:$CY$1 &amp; [1]Sheet1!$C$3:$CY$3,0))</f>
        <v>69952000000</v>
      </c>
      <c r="CJ63" s="32" cm="1">
        <f t="array" aca="1" ref="CJ63" ca="1">INDEX([1]Sheet1!$C$6:$CY$72,MATCH($A63,[1]Sheet1!$A$6:$A$72,0),MATCH(MID(CELL("filename",R62),FIND("]",CELL("filename",R62))+1,255) &amp; CJ$1,[1]Sheet1!$C$1:$CY$1 &amp; [1]Sheet1!$C$3:$CY$3,0))</f>
        <v>529658800000.00006</v>
      </c>
      <c r="CK63" s="32" cm="1">
        <f t="array" aca="1" ref="CK63" ca="1">INDEX([1]Sheet1!$C$6:$CY$72,MATCH($A63,[1]Sheet1!$A$6:$A$72,0),MATCH(MID(CELL("filename",S62),FIND("]",CELL("filename",S62))+1,255) &amp; CK$1,[1]Sheet1!$C$1:$CY$1 &amp; [1]Sheet1!$C$3:$CY$3,0))</f>
        <v>52887200000</v>
      </c>
      <c r="CL63" s="31">
        <f t="shared" ca="1" si="12"/>
        <v>153050999999.99994</v>
      </c>
      <c r="CM63" s="87" cm="1">
        <f t="array" aca="1" ref="CM63" ca="1">INDEX(Semi_Elasticities!$E$117:$P$122,MATCH(MID(CELL("filename",AT63),FIND("]",CELL("filename",AT63))+1,255),Semi_Elasticities!$D$117:$D$122,0),MATCH(CM$1,Semi_Elasticities!$E$115:$P$115,0))</f>
        <v>9.8421419308399027</v>
      </c>
      <c r="CN63" s="87" cm="1">
        <f t="array" aca="1" ref="CN63" ca="1">INDEX(Semi_Elasticities!$E$117:$P$122,MATCH(MID(CELL("filename",AU63),FIND("]",CELL("filename",AU63))+1,255),Semi_Elasticities!$D$117:$D$122,0),MATCH(CN$1,Semi_Elasticities!$E$115:$P$115,0))</f>
        <v>2.8111656670867888</v>
      </c>
      <c r="CO63" s="87" cm="1">
        <f t="array" aca="1" ref="CO63" ca="1">INDEX(Semi_Elasticities!$E$117:$P$122,MATCH(MID(CELL("filename",AV63),FIND("]",CELL("filename",AV63))+1,255),Semi_Elasticities!$D$117:$D$122,0),MATCH(CO$1,Semi_Elasticities!$E$115:$P$115,0))</f>
        <v>15.822397993576232</v>
      </c>
      <c r="CP63" s="87" cm="1">
        <f t="array" aca="1" ref="CP63" ca="1">INDEX(Semi_Elasticities!$E$117:$P$122,MATCH(MID(CELL("filename",AW63),FIND("]",CELL("filename",AW63))+1,255),Semi_Elasticities!$D$117:$D$122,0),MATCH(CP$1,Semi_Elasticities!$E$115:$P$115,0))</f>
        <v>4.6954789681630151</v>
      </c>
      <c r="CQ63" s="87" cm="1">
        <f t="array" aca="1" ref="CQ63" ca="1">INDEX(Semi_Elasticities!$E$117:$P$122,MATCH(MID(CELL("filename",AX63),FIND("]",CELL("filename",AX63))+1,255),Semi_Elasticities!$D$117:$D$122,0),MATCH(CQ$1,Semi_Elasticities!$E$115:$P$115,0))</f>
        <v>9.9537351907061531</v>
      </c>
      <c r="CR63" s="87" cm="1">
        <f t="array" aca="1" ref="CR63" ca="1">INDEX(Semi_Elasticities!$E$117:$P$122,MATCH(MID(CELL("filename",AY63),FIND("]",CELL("filename",AY63))+1,255),Semi_Elasticities!$D$117:$D$122,0),MATCH(CR$1,Semi_Elasticities!$E$115:$P$115,0))</f>
        <v>1.7067898650939104</v>
      </c>
      <c r="CS63" s="87" cm="1">
        <f t="array" aca="1" ref="CS63" ca="1">INDEX(Semi_Elasticities!$E$117:$P$122,MATCH(MID(CELL("filename",AZ63),FIND("]",CELL("filename",AZ63))+1,255),Semi_Elasticities!$D$117:$D$122,0),MATCH(CS$1,Semi_Elasticities!$E$115:$P$115,0))</f>
        <v>6.7434531459842724</v>
      </c>
      <c r="CT63" s="87" cm="1">
        <f t="array" aca="1" ref="CT63" ca="1">INDEX(Semi_Elasticities!$E$117:$P$122,MATCH(MID(CELL("filename",BA63),FIND("]",CELL("filename",BA63))+1,255),Semi_Elasticities!$D$117:$D$122,0),MATCH(CT$1,Semi_Elasticities!$E$115:$P$115,0))</f>
        <v>24.161952364144295</v>
      </c>
      <c r="CU63" s="87" cm="1">
        <f t="array" aca="1" ref="CU63" ca="1">INDEX(Semi_Elasticities!$E$117:$P$122,MATCH(MID(CELL("filename",BB63),FIND("]",CELL("filename",BB63))+1,255),Semi_Elasticities!$D$117:$D$122,0),MATCH(CU$1,Semi_Elasticities!$E$115:$P$115,0))</f>
        <v>4.2398275096572817</v>
      </c>
      <c r="CV63" s="87" cm="1">
        <f t="array" aca="1" ref="CV63" ca="1">INDEX(Semi_Elasticities!$E$117:$P$122,MATCH(MID(CELL("filename",BC63),FIND("]",CELL("filename",BC63))+1,255),Semi_Elasticities!$D$117:$D$122,0),MATCH(CV$1,Semi_Elasticities!$E$115:$P$115,0))</f>
        <v>2.4777435305068045</v>
      </c>
      <c r="CW63" s="87" cm="1">
        <f t="array" aca="1" ref="CW63" ca="1">INDEX(Semi_Elasticities!$E$117:$P$122,MATCH(MID(CELL("filename",BD63),FIND("]",CELL("filename",BD63))+1,255),Semi_Elasticities!$D$117:$D$122,0),MATCH(CW$1,Semi_Elasticities!$E$115:$P$115,0))</f>
        <v>18.761497956524401</v>
      </c>
      <c r="CX63" s="87" cm="1">
        <f t="array" aca="1" ref="CX63" ca="1">INDEX(Semi_Elasticities!$E$117:$P$122,MATCH(MID(CELL("filename",BE63),FIND("]",CELL("filename",BE63))+1,255),Semi_Elasticities!$D$117:$D$122,0),MATCH(CX$1,Semi_Elasticities!$E$115:$P$115,0))</f>
        <v>5.4211620123455635</v>
      </c>
      <c r="CY63" s="87" cm="1">
        <f t="array" aca="1" ref="CY63" ca="1">INDEX(Semi_Elasticities!$E$86:$P$91,MATCH(MID(CELL("filename",BF63),FIND("]",CELL("filename",BF63))+1,255),Semi_Elasticities!$D$86:$D$91,0),MATCH(CY$1,Semi_Elasticities!$E$65:$P$65,0))</f>
        <v>5.5221537265168874E-2</v>
      </c>
      <c r="CZ63" s="87" cm="1">
        <f t="array" aca="1" ref="CZ63" ca="1">INDEX(Semi_Elasticities!$E$86:$P$91,MATCH(MID(CELL("filename",BG63),FIND("]",CELL("filename",BG63))+1,255),Semi_Elasticities!$D$86:$D$91,0),MATCH(CZ$1,Semi_Elasticities!$E$65:$P$65,0))</f>
        <v>3.2274672647858216E-2</v>
      </c>
      <c r="DA63" s="87" cm="1">
        <f t="array" aca="1" ref="DA63" ca="1">INDEX(Semi_Elasticities!$E$86:$P$91,MATCH(MID(CELL("filename",BH63),FIND("]",CELL("filename",BH63))+1,255),Semi_Elasticities!$D$86:$D$91,0),MATCH(DA$1,Semi_Elasticities!$E$65:$P$65,0))</f>
        <v>0</v>
      </c>
      <c r="DB63" s="87" cm="1">
        <f t="array" aca="1" ref="DB63" ca="1">INDEX(Semi_Elasticities!$E$86:$P$91,MATCH(MID(CELL("filename",BI63),FIND("]",CELL("filename",BI63))+1,255),Semi_Elasticities!$D$86:$D$91,0),MATCH(DB$1,Semi_Elasticities!$E$65:$P$65,0))</f>
        <v>-1.1336549333574603E-2</v>
      </c>
      <c r="DC63" s="87" cm="1">
        <f t="array" aca="1" ref="DC63" ca="1">INDEX(Semi_Elasticities!$E$86:$P$91,MATCH(MID(CELL("filename",BJ63),FIND("]",CELL("filename",BJ63))+1,255),Semi_Elasticities!$D$86:$D$91,0),MATCH(DC$1,Semi_Elasticities!$E$65:$P$65,0))</f>
        <v>-2.4031842290824702E-2</v>
      </c>
      <c r="DD63" s="87" cm="1">
        <f t="array" aca="1" ref="DD63" ca="1">INDEX(Semi_Elasticities!$E$86:$P$91,MATCH(MID(CELL("filename",BK63),FIND("]",CELL("filename",BK63))+1,255),Semi_Elasticities!$D$86:$D$91,0),MATCH(DD$1,Semi_Elasticities!$E$65:$P$65,0))</f>
        <v>-4.1207952668675446E-3</v>
      </c>
      <c r="DE63" s="87" cm="1">
        <f t="array" aca="1" ref="DE63" ca="1">INDEX(Semi_Elasticities!$E$86:$P$91,MATCH(MID(CELL("filename",BL63),FIND("]",CELL("filename",BL63))+1,255),Semi_Elasticities!$D$86:$D$91,0),MATCH(DE$1,Semi_Elasticities!$E$65:$P$65,0))</f>
        <v>-4.4007023021760239E-2</v>
      </c>
      <c r="DF63" s="87" cm="1">
        <f t="array" aca="1" ref="DF63" ca="1">INDEX(Semi_Elasticities!$E$86:$P$91,MATCH(MID(CELL("filename",BM63),FIND("]",CELL("filename",BM63))+1,255),Semi_Elasticities!$D$86:$D$91,0),MATCH(DF$1,Semi_Elasticities!$E$65:$P$65,0))</f>
        <v>-0.28735649214174597</v>
      </c>
      <c r="DG63" s="87" cm="1">
        <f t="array" aca="1" ref="DG63" ca="1">INDEX(Semi_Elasticities!$E$86:$P$91,MATCH(MID(CELL("filename",BN63),FIND("]",CELL("filename",BN63))+1,255),Semi_Elasticities!$D$86:$D$91,0),MATCH(DG$1,Semi_Elasticities!$E$65:$P$65,0))</f>
        <v>-5.0423986526402516E-2</v>
      </c>
      <c r="DH63" s="87" cm="1">
        <f t="array" aca="1" ref="DH63" ca="1">INDEX(Semi_Elasticities!$E$86:$P$91,MATCH(MID(CELL("filename",BO63),FIND("]",CELL("filename",BO63))+1,255),Semi_Elasticities!$D$86:$D$91,0),MATCH(DH$1,Semi_Elasticities!$E$65:$P$65,0))</f>
        <v>-2.9467638981439417E-2</v>
      </c>
      <c r="DI63" s="87" cm="1">
        <f t="array" aca="1" ref="DI63" ca="1">INDEX(Semi_Elasticities!$E$86:$P$91,MATCH(MID(CELL("filename",BP63),FIND("]",CELL("filename",BP63))+1,255),Semi_Elasticities!$D$86:$D$91,0),MATCH(DI$1,Semi_Elasticities!$E$65:$P$65,0))</f>
        <v>-0.19427836316942676</v>
      </c>
      <c r="DJ63" s="87" cm="1">
        <f t="array" aca="1" ref="DJ63" ca="1">INDEX(Semi_Elasticities!$E$86:$P$91,MATCH(MID(CELL("filename",BQ63),FIND("]",CELL("filename",BQ63))+1,255),Semi_Elasticities!$D$86:$D$91,0),MATCH(DJ$1,Semi_Elasticities!$E$65:$P$65,0))</f>
        <v>-6.4473519180985289E-2</v>
      </c>
      <c r="DK63" s="31">
        <f t="shared" ca="1" si="25"/>
        <v>3098056001871.6006</v>
      </c>
      <c r="DL63" s="48" cm="1">
        <f t="array" aca="1" ref="DL63" ca="1">INDEX([1]Sheet1!$C$6:$CY$72,MATCH($A63,[1]Sheet1!$A$6:$A$72,0),MATCH(MID(CELL("filename",AT62),FIND("]",CELL("filename",AT62))+1,255) &amp; DL$1,[1]Sheet1!$C$1:$CY$1 &amp; [1]Sheet1!$C$3:$CY$3,0))</f>
        <v>109.7646</v>
      </c>
      <c r="DM63" s="39" cm="1">
        <f t="array" aca="1" ref="DM63" ca="1">INDEX([5]DATA!$C$18:$T$51,MATCH($A63,[5]DATA!$B$18:$B$51,0),MATCH(MID(CELL("filename",AU30),FIND("]",CELL("filename",AU30))+1,255) &amp; DM$1,[5]DATA!$C$15:$T$15&amp;[5]DATA!$C$16:$T$16,0)) * 10^6</f>
        <v>248139000000</v>
      </c>
      <c r="DN63" s="39" cm="1">
        <f t="array" aca="1" ref="DN63" ca="1">INDEX([5]DATA!$C$18:$T$51,MATCH($A63,[5]DATA!$B$18:$B$51,0),MATCH(MID(CELL("filename",AV30),FIND("]",CELL("filename",AV30))+1,255) &amp; DN$1,[5]DATA!$C$15:$T$15&amp;[5]DATA!$C$16:$T$16,0)) * 10^6</f>
        <v>2854402000000</v>
      </c>
      <c r="DQ63" s="48">
        <v>1.0811440000000001</v>
      </c>
      <c r="DR63" s="48" cm="1">
        <f t="array" aca="1" ref="DR63" ca="1">INDEX([1]Sheet1!$C$6:$CY$72,MATCH($A63,[1]Sheet1!$A$6:$A$72,0),MATCH(MID(CELL("filename",AZ62),FIND("]",CELL("filename",AZ62))+1,255) &amp; DR$1,[1]Sheet1!$C$1:$CY$1 &amp; [1]Sheet1!$C$3:$CY$3,0))</f>
        <v>-4810000000</v>
      </c>
      <c r="DS63" s="48" cm="1">
        <f t="array" aca="1" ref="DS63" ca="1">INDEX([1]Sheet1!$C$6:$CY$72,MATCH($A63,[1]Sheet1!$A$6:$A$72,0),MATCH(MID(CELL("filename",BA62),FIND("]",CELL("filename",BA62))+1,255) &amp; DS$1,[1]Sheet1!$C$1:$CY$1 &amp; [1]Sheet1!$C$3:$CY$3,0))</f>
        <v>1.789366</v>
      </c>
      <c r="DT63" s="39" cm="1">
        <f t="array" aca="1" ref="DT63" ca="1">INDEX([5]DATA!$C$18:$T$51,MATCH($A63,[5]DATA!$B$18:$B$51,0),MATCH(MID(CELL("filename",BB30),FIND("]",CELL("filename",BB30))+1,255) &amp; DT$1,[5]DATA!$C$15:$T$15&amp;[5]DATA!$C$16:$T$16,0)) * 10^6</f>
        <v>476267000000</v>
      </c>
      <c r="DU63" s="48">
        <f ca="1">Austria!DU63</f>
        <v>3.43</v>
      </c>
      <c r="DV63" s="17">
        <v>0.5</v>
      </c>
      <c r="DW63" s="14">
        <f>Euro_Area_Data!V60*10^9</f>
        <v>12838808089697.604</v>
      </c>
      <c r="DX63" s="17">
        <v>1</v>
      </c>
      <c r="DY63" s="17">
        <v>0.5</v>
      </c>
      <c r="DZ63" s="48" cm="1">
        <f t="array" aca="1" ref="DZ63" ca="1">INDEX([1]Sheet1!$C$6:$CY$72,MATCH($A63,[1]Sheet1!$A$6:$A$72,0),MATCH(MID(CELL("filename",BH62),FIND("]",CELL("filename",BH62))+1,255) &amp; DZ$1,[1]Sheet1!$C$1:$CY$1 &amp; [1]Sheet1!$C$3:$CY$3,0))</f>
        <v>2.99</v>
      </c>
      <c r="EA63" s="17">
        <v>2</v>
      </c>
      <c r="EB63" s="14">
        <f>(SUMPRODUCT(Euro_Area_Data!B60:U60,Euro_Area_Data!Y60:AR60)-Euro_Area_Data!J60*Euro_Area_Data!AG60)/(SUM(Euro_Area_Data!B60:U60)-Euro_Area_Data!J60)</f>
        <v>1.1464683393558126</v>
      </c>
      <c r="EC63" s="14">
        <f t="shared" si="26"/>
        <v>6.1036897049207877</v>
      </c>
      <c r="ED63" s="14">
        <f>(SUMPRODUCT(Euro_Area_Data!B60:U60,Euro_Area_Data!AV60:BO60)-Euro_Area_Data!J60*Euro_Area_Data!BD60)/(SUM(Euro_Area_Data!B60:U60)-Euro_Area_Data!J60)</f>
        <v>0.16597870943700338</v>
      </c>
      <c r="EE63" s="17">
        <v>-5</v>
      </c>
      <c r="EH63" s="43">
        <v>0.75</v>
      </c>
      <c r="EI63" s="43">
        <v>0.05</v>
      </c>
      <c r="EJ63" s="43">
        <v>60</v>
      </c>
      <c r="EK63" s="14">
        <f t="shared" si="8"/>
        <v>5.3035719717505092</v>
      </c>
      <c r="EN63" s="14">
        <f>[2]EUCAM_output!$QG60</f>
        <v>1.1002306566617499</v>
      </c>
    </row>
    <row r="64" spans="1:144" x14ac:dyDescent="0.3">
      <c r="A64" s="10">
        <v>2024</v>
      </c>
      <c r="B64" s="13">
        <f>[2]EUCAM_output!$PG61*10^9</f>
        <v>2595932546472.7051</v>
      </c>
      <c r="H64" s="14">
        <f>[2]EUCAM_output!$QM61</f>
        <v>-1.340145324234778E-2</v>
      </c>
      <c r="I64" s="13">
        <f>[2]EUCAM_output!$PY61*10^3</f>
        <v>49923001.049199998</v>
      </c>
      <c r="J64" s="13">
        <v>49648358</v>
      </c>
      <c r="K64" s="31">
        <f t="shared" si="4"/>
        <v>49923001.049199998</v>
      </c>
      <c r="L64" s="14">
        <f>[2]EUCAM_output!$PI61</f>
        <v>66.188321715098439</v>
      </c>
      <c r="M64" s="11"/>
      <c r="O64" s="14">
        <f>[2]EUCAM_output!$PJ61</f>
        <v>65.856195406078186</v>
      </c>
      <c r="P64" s="28" cm="1">
        <f t="array" aca="1" ref="P64" ca="1">INDEX([7]CSMDPART2023!$C$2:$BK$29, MATCH(MID(CELL("filename",A63),FIND("]",CELL("filename",A63))+1,255),[7]CSMDPART2023!A$2:A$29,0), MATCH(A64,[7]CSMDPART2023!C$1:BK$1,0))</f>
        <v>1.6947746623685589E-3</v>
      </c>
      <c r="Q64" s="19">
        <f t="shared" ref="Q64:Q67" ca="1" si="30">Q65/(1+P65)</f>
        <v>65.938470498817836</v>
      </c>
      <c r="R64" s="14">
        <f>[2]EUCAM_output!$PN61</f>
        <v>7.4</v>
      </c>
      <c r="U64" s="14">
        <f>[2]EUCAM_output!$PM61</f>
        <v>7.6828370000000001</v>
      </c>
      <c r="V64" s="14">
        <v>7.6828370000000001</v>
      </c>
      <c r="W64" s="14">
        <v>5.90842847941353E-3</v>
      </c>
      <c r="X64" s="14">
        <v>2.9386850996057312E-2</v>
      </c>
      <c r="Y64" s="14">
        <f>[2]EUCAM_output!$HQ61</f>
        <v>-6.1316691991918941E-3</v>
      </c>
      <c r="Z64" s="14">
        <f>[2]EUCAM_output!$PO61</f>
        <v>1493.0489148040999</v>
      </c>
      <c r="AC64" s="14">
        <f>[2]EUCAM_output!$QN61</f>
        <v>1494.138548441221</v>
      </c>
      <c r="AD64" s="13">
        <f>[2]EUCAM_output!$PV61*10^9</f>
        <v>8140726557579.8799</v>
      </c>
      <c r="AE64" s="28"/>
      <c r="AF64" s="30"/>
      <c r="AG64" s="19"/>
      <c r="AH64" s="33">
        <f ca="1">(1-AM64)*AH63+0*AI64+0.2*(1-AM64)^2*AI63+0.2*(1-AM64)^3*AI62+0.15*(1-AM64)^3*AI61+0.1*(1-AM64)^4*AI60+0.075*(1-AM64)^5*AI59 + 0.075*(1-AM64)^6*AI58 + 0.05*(1-AM64)^7*AI57 + 0.05*(1-AM64)^8*AI56 + 0.05*(1-AM64)^9*AI55 + 0.05*(1-AM64)^10*AI54</f>
        <v>1345069512031.3115</v>
      </c>
      <c r="AI64" s="31">
        <f t="shared" ca="1" si="6"/>
        <v>112007466747.52132</v>
      </c>
      <c r="AJ64" s="32">
        <v>107907000000</v>
      </c>
      <c r="AK64" s="31">
        <f t="shared" si="7"/>
        <v>95859517230.718338</v>
      </c>
      <c r="AL64" s="19"/>
      <c r="AM64" s="19">
        <f t="shared" ca="1" si="0"/>
        <v>6.6411901462197248E-2</v>
      </c>
      <c r="AN64" s="33">
        <f ca="1">AN63+AP64-AR63</f>
        <v>6772376982726.8633</v>
      </c>
      <c r="AO64" s="32">
        <v>526001800000</v>
      </c>
      <c r="AP64" s="31">
        <f t="shared" si="1"/>
        <v>467275326072.34802</v>
      </c>
      <c r="AQ64" s="32"/>
      <c r="AR64" s="31">
        <f t="shared" si="2"/>
        <v>-95859517230.718338</v>
      </c>
      <c r="AS64" s="19">
        <f t="shared" ca="1" si="18"/>
        <v>-1.4154486301517284E-2</v>
      </c>
      <c r="AT64" s="19">
        <f t="shared" si="13"/>
        <v>18.00028766954177</v>
      </c>
      <c r="BB64" s="13">
        <f>[2]EUCAM_output!$PD61*10^9</f>
        <v>2595245209116.3799</v>
      </c>
      <c r="BC64" s="13">
        <f>[2]EUCAM_output!$QI61*10^9</f>
        <v>2921411800000</v>
      </c>
      <c r="BD64" s="19">
        <f t="shared" si="5"/>
        <v>-2.647747366391064E-2</v>
      </c>
      <c r="BN64" s="31">
        <f t="shared" ca="1" si="21"/>
        <v>-109310800000</v>
      </c>
      <c r="BO64" s="48" cm="1">
        <f t="array" aca="1" ref="BO64" ca="1">INDEX([1]Sheet1!$C$6:$CY$72,MATCH($A64,[1]Sheet1!$A$6:$A$72,0),MATCH(MID(CELL("filename",A63),FIND("]",CELL("filename",A63))+1,255) &amp; BO$1,[1]Sheet1!$C$1:$CY$1 &amp; [1]Sheet1!$C$3:$CY$3,0))</f>
        <v>-3.736291</v>
      </c>
      <c r="BP64" s="32" cm="1">
        <f t="array" aca="1" ref="BP64" ca="1">INDEX([1]Sheet1!$C$6:$CY$72,MATCH($A64,[1]Sheet1!$A$6:$A$72,0),MATCH(MID(CELL("filename",B63),FIND("]",CELL("filename",B63))+1,255) &amp; BP$1,[1]Sheet1!$C$1:$CY$1 &amp; [1]Sheet1!$C$3:$CY$3,0))</f>
        <v>1500636000000</v>
      </c>
      <c r="BQ64" s="32" cm="1">
        <f t="array" aca="1" ref="BQ64" ca="1">INDEX([1]Sheet1!$C$6:$CY$72,MATCH($A64,[1]Sheet1!$A$6:$A$72,0),MATCH(MID(CELL("filename",C63),FIND("]",CELL("filename",C63))+1,255) &amp; BQ$1,[1]Sheet1!$C$1:$CY$1 &amp; [1]Sheet1!$C$3:$CY$3,0))</f>
        <v>366049000000</v>
      </c>
      <c r="BR64" s="39" cm="1">
        <f t="array" aca="1" ref="BR64" ca="1">INDEX([6]Annual!$C$5:$T$30,MATCH($A64,[6]Annual!$B$5:$B$30,0),MATCH(MID(CELL("filename",$F$2),FIND("]",CELL("filename",$F$2))+1,255) &amp; BR$1,[6]Annual!$C$3:$T$3 &amp; [6]Annual!$C$4:$T$4,0))</f>
        <v>280733400000</v>
      </c>
      <c r="BS64" s="39" cm="1">
        <f t="array" aca="1" ref="BS64" ca="1">INDEX([6]Annual!$C$5:$T$30,MATCH($A64,[6]Annual!$B$5:$B$30,0),MATCH(MID(CELL("filename",$F$2),FIND("]",CELL("filename",$F$2))+1,255) &amp; BS$1,[6]Annual!$C$3:$T$3 &amp; [6]Annual!$C$4:$T$4,0))</f>
        <v>65227600000.000008</v>
      </c>
      <c r="BT64" s="39" cm="1">
        <f t="array" aca="1" ref="BT64" ca="1">INDEX([6]Annual!$C$5:$T$30,MATCH($A64,[6]Annual!$B$5:$B$30,0),MATCH(MID(CELL("filename",$F$2),FIND("]",CELL("filename",$F$2))+1,255) &amp; BT$1,[6]Annual!$C$3:$T$3 &amp; [6]Annual!$C$4:$T$4,0))</f>
        <v>14911099999.999998</v>
      </c>
      <c r="BU64" s="31">
        <f t="shared" ca="1" si="27"/>
        <v>284760668216.24615</v>
      </c>
      <c r="BV64" s="31">
        <f t="shared" ca="1" si="28"/>
        <v>81288331783.753845</v>
      </c>
      <c r="BW64" s="32" cm="1">
        <f t="array" aca="1" ref="BW64" ca="1">INDEX([1]Sheet1!$C$6:$CY$72,MATCH($A64,[1]Sheet1!$A$6:$A$72,0),MATCH(MID(CELL("filename",F63),FIND("]",CELL("filename",F63))+1,255) &amp; BW$1,[1]Sheet1!$C$1:$CY$1 &amp; [1]Sheet1!$C$3:$CY$3,0))</f>
        <v>453679000000</v>
      </c>
      <c r="BX64" s="32" cm="1">
        <f t="array" aca="1" ref="BX64" ca="1">INDEX([1]Sheet1!$C$6:$CY$72,MATCH($A64,[1]Sheet1!$A$6:$A$72,0),MATCH(MID(CELL("filename",G63),FIND("]",CELL("filename",G63))+1,255) &amp; BX$1,[1]Sheet1!$C$1:$CY$1 &amp; [1]Sheet1!$C$3:$CY$3,0))</f>
        <v>431065000000</v>
      </c>
      <c r="BY64" s="39" cm="1">
        <f t="array" aca="1" ref="BY64" ca="1">INDEX([4]DATA!$C$18:$N$51,MATCH($A64,[4]DATA!$B$18:$B$51,0),MATCH(MID(CELL("filename",F31),FIND("]",CELL("filename",F31))+1,255) &amp; BY$1,[4]DATA!$C$15:$N$15&amp;[4]DATA!$C$16:$N$16,0)) * 10^6</f>
        <v>137917000000</v>
      </c>
      <c r="BZ64" s="39" cm="1">
        <f t="array" aca="1" ref="BZ64" ca="1">INDEX([4]DATA!$C$18:$N$51,MATCH($A64,[4]DATA!$B$18:$B$51,0),MATCH(MID(CELL("filename",G31),FIND("]",CELL("filename",G31))+1,255) &amp; BZ$1,[4]DATA!$C$15:$N$15&amp;[4]DATA!$C$16:$N$16,0)) * 10^6</f>
        <v>293148000000</v>
      </c>
      <c r="CA64" s="31">
        <f t="shared" ca="1" si="22"/>
        <v>137917000000</v>
      </c>
      <c r="CB64" s="31">
        <f t="shared" ca="1" si="23"/>
        <v>293148000000</v>
      </c>
      <c r="CC64" s="32" cm="1">
        <f t="array" aca="1" ref="CC64" ca="1">INDEX([1]Sheet1!$C$6:$CY$72,MATCH($A64,[1]Sheet1!$A$6:$A$72,0),MATCH(MID(CELL("filename",J63),FIND("]",CELL("filename",J63))+1,255) &amp; CC$1,[1]Sheet1!$C$1:$CY$1 &amp; [1]Sheet1!$C$3:$CY$3,0))</f>
        <v>51216000000</v>
      </c>
      <c r="CD64" s="31">
        <f t="shared" ca="1" si="24"/>
        <v>198627000000</v>
      </c>
      <c r="CE64" s="32" cm="1">
        <f t="array" aca="1" ref="CE64" ca="1">INDEX([1]Sheet1!$C$6:$CY$72,MATCH($A64,[1]Sheet1!$A$6:$A$72,0),MATCH(MID(CELL("filename",L63),FIND("]",CELL("filename",L63))+1,255) &amp; CE$1,[1]Sheet1!$C$1:$CY$1 &amp; [1]Sheet1!$C$3:$CY$3,0))</f>
        <v>1670208000000</v>
      </c>
      <c r="CF64" s="31">
        <f t="shared" ca="1" si="15"/>
        <v>1609946800000</v>
      </c>
      <c r="CG64" s="32" cm="1">
        <f t="array" aca="1" ref="CG64" ca="1">INDEX([1]Sheet1!$C$6:$CY$72,MATCH($A64,[1]Sheet1!$A$6:$A$72,0),MATCH(MID(CELL("filename",N63),FIND("]",CELL("filename",N63))+1,255) &amp; CG$1,[1]Sheet1!$C$1:$CY$1 &amp; [1]Sheet1!$C$3:$CY$3,0))</f>
        <v>702498600000</v>
      </c>
      <c r="CH64" s="32" cm="1">
        <f t="array" aca="1" ref="CH64" ca="1">INDEX([1]Sheet1!$C$6:$CY$72,MATCH($A64,[1]Sheet1!$A$6:$A$72,0),MATCH(MID(CELL("filename",O63),FIND("]",CELL("filename",O63))+1,255) &amp; CH$1,[1]Sheet1!$C$1:$CY$1 &amp; [1]Sheet1!$C$3:$CY$3,0))</f>
        <v>126084400000</v>
      </c>
      <c r="CI64" s="32" cm="1">
        <f t="array" aca="1" ref="CI64" ca="1">INDEX([1]Sheet1!$C$6:$CY$72,MATCH($A64,[1]Sheet1!$A$6:$A$72,0),MATCH(MID(CELL("filename",CI48),FIND("]",CELL("filename",CI48))+1,255) &amp; CI$1,[1]Sheet1!$C$1:$CY$1 &amp; [1]Sheet1!$C$3:$CY$3,0))</f>
        <v>57670000000</v>
      </c>
      <c r="CJ64" s="32" cm="1">
        <f t="array" aca="1" ref="CJ64" ca="1">INDEX([1]Sheet1!$C$6:$CY$72,MATCH($A64,[1]Sheet1!$A$6:$A$72,0),MATCH(MID(CELL("filename",R63),FIND("]",CELL("filename",R63))+1,255) &amp; CJ$1,[1]Sheet1!$C$1:$CY$1 &amp; [1]Sheet1!$C$3:$CY$3,0))</f>
        <v>561799800000</v>
      </c>
      <c r="CK64" s="32" cm="1">
        <f t="array" aca="1" ref="CK64" ca="1">INDEX([1]Sheet1!$C$6:$CY$72,MATCH($A64,[1]Sheet1!$A$6:$A$72,0),MATCH(MID(CELL("filename",S63),FIND("]",CELL("filename",S63))+1,255) &amp; CK$1,[1]Sheet1!$C$1:$CY$1 &amp; [1]Sheet1!$C$3:$CY$3,0))</f>
        <v>60261200000</v>
      </c>
      <c r="CL64" s="31">
        <f t="shared" ca="1" si="12"/>
        <v>161894000000</v>
      </c>
      <c r="CM64" s="91">
        <f ca="1">BU64/$BC64*100-CY64*$BD64</f>
        <v>9.7488270212734811</v>
      </c>
      <c r="CN64" s="91">
        <f ca="1">BV64/$BC64*100-CZ64*$BD64</f>
        <v>2.7833562101971179</v>
      </c>
      <c r="CO64" s="91">
        <f ca="1">BW64/$BC64*100-DA64*$BD64</f>
        <v>15.529443675143643</v>
      </c>
      <c r="CP64" s="91">
        <f ca="1">CA64/$BC64*100-DB64*$BD64</f>
        <v>4.7206022443413387</v>
      </c>
      <c r="CQ64" s="91">
        <f ca="1">CB64/$BC64*100-DC64*$BD64</f>
        <v>10.033827171661258</v>
      </c>
      <c r="CR64" s="91">
        <f ca="1">CC64/$BC64*100-DD64*$BD64</f>
        <v>1.7530158705720189</v>
      </c>
      <c r="CS64" s="91">
        <f ca="1">CD64/$BC64*100-DE64*$BD64</f>
        <v>6.7978420523194236</v>
      </c>
      <c r="CT64" s="91">
        <f ca="1">CG64/$BC64*100-DF64*$BD64</f>
        <v>24.038936419170415</v>
      </c>
      <c r="CU64" s="91">
        <f ca="1">CH64/$BC64*100-DG64*$BD64</f>
        <v>4.3145371096818028</v>
      </c>
      <c r="CV64" s="91">
        <f t="shared" ref="CV64:CW64" ca="1" si="31">CI64/$BC64*100-DH64*$BD64</f>
        <v>1.9732653338563269</v>
      </c>
      <c r="CW64" s="91">
        <f t="shared" ca="1" si="31"/>
        <v>19.225277400805712</v>
      </c>
      <c r="CX64" s="91">
        <f ca="1">CL64/$BC64*100-DJ64*$BD64</f>
        <v>5.5399286296701096</v>
      </c>
      <c r="CY64" s="88">
        <f ca="1">CY63</f>
        <v>5.5221537265168874E-2</v>
      </c>
      <c r="CZ64" s="88">
        <f t="shared" ref="CZ64:DJ79" ca="1" si="32">CZ63</f>
        <v>3.2274672647858216E-2</v>
      </c>
      <c r="DA64" s="88">
        <f t="shared" ca="1" si="32"/>
        <v>0</v>
      </c>
      <c r="DB64" s="88">
        <f t="shared" ca="1" si="32"/>
        <v>-1.1336549333574603E-2</v>
      </c>
      <c r="DC64" s="88">
        <f t="shared" ca="1" si="32"/>
        <v>-2.4031842290824702E-2</v>
      </c>
      <c r="DD64" s="88">
        <f t="shared" ca="1" si="32"/>
        <v>-4.1207952668675446E-3</v>
      </c>
      <c r="DE64" s="88">
        <f t="shared" ca="1" si="32"/>
        <v>-4.4007023021760239E-2</v>
      </c>
      <c r="DF64" s="88">
        <f t="shared" ca="1" si="32"/>
        <v>-0.28735649214174597</v>
      </c>
      <c r="DG64" s="88">
        <f t="shared" ca="1" si="32"/>
        <v>-5.0423986526402516E-2</v>
      </c>
      <c r="DH64" s="88">
        <f t="shared" ca="1" si="32"/>
        <v>-2.9467638981439417E-2</v>
      </c>
      <c r="DI64" s="88">
        <f t="shared" ca="1" si="32"/>
        <v>-0.19427836316942676</v>
      </c>
      <c r="DJ64" s="88">
        <f t="shared" ca="1" si="32"/>
        <v>-6.4473519180985289E-2</v>
      </c>
      <c r="DK64" s="31">
        <f t="shared" ca="1" si="25"/>
        <v>3300508802226.9995</v>
      </c>
      <c r="DL64" s="48" cm="1">
        <f t="array" aca="1" ref="DL64" ca="1">INDEX([1]Sheet1!$C$6:$CY$72,MATCH($A64,[1]Sheet1!$A$6:$A$72,0),MATCH(MID(CELL("filename",AT63),FIND("]",CELL("filename",AT63))+1,255) &amp; DL$1,[1]Sheet1!$C$1:$CY$1 &amp; [1]Sheet1!$C$3:$CY$3,0))</f>
        <v>112.9765</v>
      </c>
      <c r="DM64" s="39" cm="1">
        <f t="array" aca="1" ref="DM64" ca="1">INDEX([5]DATA!$C$18:$T$51,MATCH($A64,[5]DATA!$B$18:$B$51,0),MATCH(MID(CELL("filename",AU31),FIND("]",CELL("filename",AU31))+1,255) &amp; DM$1,[5]DATA!$C$15:$T$15&amp;[5]DATA!$C$16:$T$16,0)) * 10^6</f>
        <v>307561000000</v>
      </c>
      <c r="DN64" s="39" cm="1">
        <f t="array" aca="1" ref="DN64" ca="1">INDEX([5]DATA!$C$18:$T$51,MATCH($A64,[5]DATA!$B$18:$B$51,0),MATCH(MID(CELL("filename",AV31),FIND("]",CELL("filename",AV31))+1,255) &amp; DN$1,[5]DATA!$C$15:$T$15&amp;[5]DATA!$C$16:$T$16,0)) * 10^6</f>
        <v>2997726000000</v>
      </c>
      <c r="DO64" s="25">
        <v>0.97157311906651</v>
      </c>
      <c r="DP64" s="57">
        <f>1-DO64</f>
        <v>2.8426880933489995E-2</v>
      </c>
      <c r="DQ64" s="48">
        <v>1.0823799999999999</v>
      </c>
      <c r="DR64" s="48" cm="1">
        <f t="array" aca="1" ref="DR64" ca="1">INDEX([1]Sheet1!$C$6:$CY$72,MATCH($A64,[1]Sheet1!$A$6:$A$72,0),MATCH(MID(CELL("filename",AZ63),FIND("]",CELL("filename",AZ63))+1,255) &amp; DR$1,[1]Sheet1!$C$1:$CY$1 &amp; [1]Sheet1!$C$3:$CY$3,0))</f>
        <v>33170000000</v>
      </c>
      <c r="DS64" s="48" cm="1">
        <f t="array" aca="1" ref="DS64" ca="1">INDEX([1]Sheet1!$C$6:$CY$72,MATCH($A64,[1]Sheet1!$A$6:$A$72,0),MATCH(MID(CELL("filename",BA63),FIND("]",CELL("filename",BA63))+1,255) &amp; DS$1,[1]Sheet1!$C$1:$CY$1 &amp; [1]Sheet1!$C$3:$CY$3,0))</f>
        <v>1.9423170000000001</v>
      </c>
      <c r="DT64" s="39" cm="1">
        <f t="array" aca="1" ref="DT64" ca="1">INDEX([5]DATA!$C$18:$T$51,MATCH($A64,[5]DATA!$B$18:$B$51,0),MATCH(MID(CELL("filename",BB31),FIND("]",CELL("filename",BB31))+1,255) &amp; DT$1,[5]DATA!$C$15:$T$15&amp;[5]DATA!$C$16:$T$16,0)) * 10^6</f>
        <v>546669000000</v>
      </c>
      <c r="DU64" s="48">
        <f ca="1">Austria!DU64</f>
        <v>3.57</v>
      </c>
      <c r="DV64" s="17">
        <v>0.5</v>
      </c>
      <c r="DW64" s="14">
        <f>Euro_Area_Data!V61*10^9</f>
        <v>12948448946722.779</v>
      </c>
      <c r="DX64" s="17">
        <v>1</v>
      </c>
      <c r="DY64" s="17">
        <v>0.5</v>
      </c>
      <c r="DZ64" s="48" cm="1">
        <f t="array" aca="1" ref="DZ64" ca="1">INDEX([1]Sheet1!$C$6:$CY$72,MATCH($A64,[1]Sheet1!$A$6:$A$72,0),MATCH(MID(CELL("filename",BH63),FIND("]",CELL("filename",BH63))+1,255) &amp; DZ$1,[1]Sheet1!$C$1:$CY$1 &amp; [1]Sheet1!$C$3:$CY$3,0))</f>
        <v>2.97</v>
      </c>
      <c r="EA64" s="17">
        <v>2</v>
      </c>
      <c r="EB64" s="14">
        <f>(SUMPRODUCT(Euro_Area_Data!B61:U61,Euro_Area_Data!Y61:AR61)-Euro_Area_Data!J61*Euro_Area_Data!AG61)/(SUM(Euro_Area_Data!B61:U61)-Euro_Area_Data!J61)</f>
        <v>1.1817907355147474</v>
      </c>
      <c r="EC64" s="14">
        <f t="shared" si="26"/>
        <v>3.0809744104038748</v>
      </c>
      <c r="ED64" s="14">
        <f>(SUMPRODUCT(Euro_Area_Data!B61:U61,Euro_Area_Data!AV61:BO61)-Euro_Area_Data!J61*Euro_Area_Data!BD61)/(SUM(Euro_Area_Data!B61:U61)-Euro_Area_Data!J61)</f>
        <v>-0.31481836661533397</v>
      </c>
      <c r="EE64" s="17">
        <v>-5</v>
      </c>
      <c r="EF64" s="27">
        <v>3.5091842105262998</v>
      </c>
      <c r="EG64" s="27">
        <v>4.4526710526316</v>
      </c>
      <c r="EH64" s="43">
        <v>0.75</v>
      </c>
      <c r="EI64" s="43">
        <v>0.05</v>
      </c>
      <c r="EJ64" s="43">
        <v>60</v>
      </c>
      <c r="EK64" s="14">
        <f t="shared" si="8"/>
        <v>2.3129576116668553</v>
      </c>
      <c r="EN64" s="14">
        <f>[2]EUCAM_output!$QG61</f>
        <v>1.1256785253809001</v>
      </c>
    </row>
    <row r="65" spans="1:144" x14ac:dyDescent="0.3">
      <c r="A65" s="10">
        <v>2025</v>
      </c>
      <c r="B65" s="13">
        <f>[2]EUCAM_output!$PG62*10^9</f>
        <v>2623453910234.8472</v>
      </c>
      <c r="H65" s="14" t="e">
        <f>[2]EUCAM_output!$QM62</f>
        <v>#N/A</v>
      </c>
      <c r="I65" s="13">
        <f>[2]EUCAM_output!$PY62*10^3</f>
        <v>50092739.252767198</v>
      </c>
      <c r="J65" s="13">
        <v>49690277</v>
      </c>
      <c r="K65" s="31">
        <f t="shared" si="4"/>
        <v>50092739.252767198</v>
      </c>
      <c r="L65" s="14">
        <f>[2]EUCAM_output!$PI62</f>
        <v>66.217697234303628</v>
      </c>
      <c r="M65" s="92"/>
      <c r="O65" s="14">
        <f>[2]EUCAM_output!$PJ62</f>
        <v>66.116115226522794</v>
      </c>
      <c r="P65" s="28" cm="1">
        <f t="array" aca="1" ref="P65" ca="1">INDEX([7]CSMDPART2023!$C$2:$BK$29, MATCH(MID(CELL("filename",A64),FIND("]",CELL("filename",A64))+1,255),[7]CSMDPART2023!A$2:A$29,0), MATCH(A65,[7]CSMDPART2023!C$1:BK$1,0))</f>
        <v>1.8652424965197589E-3</v>
      </c>
      <c r="Q65" s="19">
        <f t="shared" ca="1" si="30"/>
        <v>66.061461736147749</v>
      </c>
      <c r="R65" s="14">
        <f>[2]EUCAM_output!$PN62</f>
        <v>7.9</v>
      </c>
      <c r="U65" s="14">
        <f>[2]EUCAM_output!$PM62</f>
        <v>7.581029</v>
      </c>
      <c r="V65" s="14">
        <v>7.581029</v>
      </c>
      <c r="W65" s="14">
        <v>7.313157093479683E-3</v>
      </c>
      <c r="X65" s="14">
        <v>2.1123683856848707E-2</v>
      </c>
      <c r="Y65" s="14">
        <f>[2]EUCAM_output!$HQ62</f>
        <v>-1.79303432311953E-2</v>
      </c>
      <c r="Z65" s="14">
        <f>[2]EUCAM_output!$PO62</f>
        <v>1500.51415937812</v>
      </c>
      <c r="AC65" s="14">
        <f>[2]EUCAM_output!$QN62</f>
        <v>1498.155647961654</v>
      </c>
      <c r="AD65" s="13">
        <f>[2]EUCAM_output!$PV62*10^9</f>
        <v>8223911479870.9102</v>
      </c>
      <c r="AE65" s="28"/>
      <c r="AF65" s="30"/>
      <c r="AG65" s="19"/>
      <c r="AH65" s="33">
        <f ca="1">(1-AM65)*AH64+0*AI65+0.2*(1-AM65)^2*AI64+0.2*(1-AM65)^3*AI63+0.15*(1-AM65)^3*AI62+0.1*(1-AM65)^4*AI61+0.075*(1-AM65)^5*AI60 + 0.075*(1-AM65)^6*AI59 + 0.05*(1-AM65)^7*AI58 + 0.05*(1-AM65)^8*AI57 + 0.05*(1-AM65)^9*AI56 + 0.05*(1-AM65)^10*AI55</f>
        <v>1334276859202.2031</v>
      </c>
      <c r="AI65" s="31">
        <f t="shared" ca="1" si="6"/>
        <v>111708359268.73343</v>
      </c>
      <c r="AJ65" s="32">
        <v>110604700000</v>
      </c>
      <c r="AK65" s="31">
        <f t="shared" si="7"/>
        <v>96578262270.253143</v>
      </c>
      <c r="AL65" s="19"/>
      <c r="AM65" s="19">
        <f t="shared" ca="1" si="0"/>
        <v>6.6411901462197248E-2</v>
      </c>
      <c r="AN65" s="33">
        <f ca="1">AN64+AP65-AR64</f>
        <v>7329244683338.3955</v>
      </c>
      <c r="AO65" s="32">
        <v>527962200000.00006</v>
      </c>
      <c r="AP65" s="31">
        <f t="shared" si="1"/>
        <v>461008183380.81342</v>
      </c>
      <c r="AQ65" s="32"/>
      <c r="AR65" s="31">
        <f t="shared" si="2"/>
        <v>-96578262270.253143</v>
      </c>
      <c r="AS65" s="19">
        <f t="shared" ca="1" si="18"/>
        <v>-1.3177109844593528E-2</v>
      </c>
      <c r="AT65" s="19">
        <f t="shared" si="13"/>
        <v>17.572566515549905</v>
      </c>
      <c r="BB65" s="13">
        <f>[2]EUCAM_output!$PD62*10^9</f>
        <v>2610107228395.1699</v>
      </c>
      <c r="BC65" s="13">
        <f>[2]EUCAM_output!$QI62*10^9</f>
        <v>2989183281809.77</v>
      </c>
      <c r="BD65" s="19">
        <f t="shared" si="5"/>
        <v>-0.5087446662435352</v>
      </c>
      <c r="BN65" s="31">
        <f t="shared" ca="1" si="21"/>
        <v>-93118010000</v>
      </c>
      <c r="BO65" s="48" cm="1">
        <f t="array" aca="1" ref="BO65" ca="1">INDEX([1]Sheet1!$C$6:$CY$72,MATCH($A65,[1]Sheet1!$A$6:$A$72,0),MATCH(MID(CELL("filename",A64),FIND("]",CELL("filename",A64))+1,255) &amp; BO$1,[1]Sheet1!$C$1:$CY$1 &amp; [1]Sheet1!$C$3:$CY$3,0))</f>
        <v>-3.1106919999999998</v>
      </c>
      <c r="BP65" s="32" cm="1">
        <f t="array" aca="1" ref="BP65" ca="1">INDEX([1]Sheet1!$C$6:$CY$72,MATCH($A65,[1]Sheet1!$A$6:$A$72,0),MATCH(MID(CELL("filename",B64),FIND("]",CELL("filename",B64))+1,255) &amp; BP$1,[1]Sheet1!$C$1:$CY$1 &amp; [1]Sheet1!$C$3:$CY$3,0))</f>
        <v>1556648000000</v>
      </c>
      <c r="BQ65" s="32" cm="1">
        <f t="array" aca="1" ref="BQ65" ca="1">INDEX([1]Sheet1!$C$6:$CY$72,MATCH($A65,[1]Sheet1!$A$6:$A$72,0),MATCH(MID(CELL("filename",C64),FIND("]",CELL("filename",C64))+1,255) &amp; BQ$1,[1]Sheet1!$C$1:$CY$1 &amp; [1]Sheet1!$C$3:$CY$3,0))</f>
        <v>384045300000</v>
      </c>
      <c r="BR65" s="25"/>
      <c r="BS65" s="25"/>
      <c r="BT65" s="25"/>
      <c r="BU65" s="19"/>
      <c r="BV65" s="19"/>
      <c r="BW65" s="32" cm="1">
        <f t="array" aca="1" ref="BW65" ca="1">INDEX([1]Sheet1!$C$6:$CY$72,MATCH($A65,[1]Sheet1!$A$6:$A$72,0),MATCH(MID(CELL("filename",F64),FIND("]",CELL("filename",F64))+1,255) &amp; BW$1,[1]Sheet1!$C$1:$CY$1 &amp; [1]Sheet1!$C$3:$CY$3,0))</f>
        <v>470453400000</v>
      </c>
      <c r="BX65" s="32" cm="1">
        <f t="array" aca="1" ref="BX65" ca="1">INDEX([1]Sheet1!$C$6:$CY$72,MATCH($A65,[1]Sheet1!$A$6:$A$72,0),MATCH(MID(CELL("filename",G64),FIND("]",CELL("filename",G64))+1,255) &amp; BX$1,[1]Sheet1!$C$1:$CY$1 &amp; [1]Sheet1!$C$3:$CY$3,0))</f>
        <v>443397200000</v>
      </c>
      <c r="BY65" s="39"/>
      <c r="BZ65" s="39"/>
      <c r="CA65" s="19"/>
      <c r="CB65" s="19"/>
      <c r="CC65" s="32" cm="1">
        <f t="array" aca="1" ref="CC65" ca="1">INDEX([1]Sheet1!$C$6:$CY$72,MATCH($A65,[1]Sheet1!$A$6:$A$72,0),MATCH(MID(CELL("filename",J64),FIND("]",CELL("filename",J64))+1,255) &amp; CC$1,[1]Sheet1!$C$1:$CY$1 &amp; [1]Sheet1!$C$3:$CY$3,0))</f>
        <v>52999250000</v>
      </c>
      <c r="CD65" s="31">
        <f t="shared" ca="1" si="24"/>
        <v>205752850000</v>
      </c>
      <c r="CE65" s="32" cm="1">
        <f t="array" aca="1" ref="CE65" ca="1">INDEX([1]Sheet1!$C$6:$CY$72,MATCH($A65,[1]Sheet1!$A$6:$A$72,0),MATCH(MID(CELL("filename",L64),FIND("]",CELL("filename",L64))+1,255) &amp; CE$1,[1]Sheet1!$C$1:$CY$1 &amp; [1]Sheet1!$C$3:$CY$3,0))</f>
        <v>1723587000000</v>
      </c>
      <c r="CF65" s="31">
        <f t="shared" ca="1" si="15"/>
        <v>1649766010000</v>
      </c>
      <c r="CG65" s="32" cm="1">
        <f t="array" aca="1" ref="CG65" ca="1">INDEX([1]Sheet1!$C$6:$CY$72,MATCH($A65,[1]Sheet1!$A$6:$A$72,0),MATCH(MID(CELL("filename",N64),FIND("]",CELL("filename",N64))+1,255) &amp; CG$1,[1]Sheet1!$C$1:$CY$1 &amp; [1]Sheet1!$C$3:$CY$3,0))</f>
        <v>721908700000</v>
      </c>
      <c r="CH65" s="32" cm="1">
        <f t="array" aca="1" ref="CH65" ca="1">INDEX([1]Sheet1!$C$6:$CY$72,MATCH($A65,[1]Sheet1!$A$6:$A$72,0),MATCH(MID(CELL("filename",O64),FIND("]",CELL("filename",O64))+1,255) &amp; CH$1,[1]Sheet1!$C$1:$CY$1 &amp; [1]Sheet1!$C$3:$CY$3,0))</f>
        <v>127932200000</v>
      </c>
      <c r="CI65" s="32" cm="1">
        <f t="array" aca="1" ref="CI65" ca="1">INDEX([1]Sheet1!$C$6:$CY$72,MATCH($A65,[1]Sheet1!$A$6:$A$72,0),MATCH(MID(CELL("filename",CI49),FIND("]",CELL("filename",CI49))+1,255) &amp; CI$1,[1]Sheet1!$C$1:$CY$1 &amp; [1]Sheet1!$C$3:$CY$3,0))</f>
        <v>55448580000</v>
      </c>
      <c r="CJ65" s="32" cm="1">
        <f t="array" aca="1" ref="CJ65" ca="1">INDEX([1]Sheet1!$C$6:$CY$72,MATCH($A65,[1]Sheet1!$A$6:$A$72,0),MATCH(MID(CELL("filename",R64),FIND("]",CELL("filename",R64))+1,255) &amp; CJ$1,[1]Sheet1!$C$1:$CY$1 &amp; [1]Sheet1!$C$3:$CY$3,0))</f>
        <v>580276000000</v>
      </c>
      <c r="CK65" s="32" cm="1">
        <f t="array" aca="1" ref="CK65" ca="1">INDEX([1]Sheet1!$C$6:$CY$72,MATCH($A65,[1]Sheet1!$A$6:$A$72,0),MATCH(MID(CELL("filename",S64),FIND("]",CELL("filename",S64))+1,255) &amp; CK$1,[1]Sheet1!$C$1:$CY$1 &amp; [1]Sheet1!$C$3:$CY$3,0))</f>
        <v>73820990000</v>
      </c>
      <c r="CL65" s="31">
        <f t="shared" ca="1" si="12"/>
        <v>164200530000</v>
      </c>
      <c r="CM65" s="88">
        <f t="shared" ref="CM65:DB80" ca="1" si="33">CM64</f>
        <v>9.7488270212734811</v>
      </c>
      <c r="CN65" s="88">
        <f t="shared" ca="1" si="33"/>
        <v>2.7833562101971179</v>
      </c>
      <c r="CO65" s="88">
        <f t="shared" ca="1" si="33"/>
        <v>15.529443675143643</v>
      </c>
      <c r="CP65" s="88">
        <f t="shared" ca="1" si="33"/>
        <v>4.7206022443413387</v>
      </c>
      <c r="CQ65" s="88">
        <f t="shared" ca="1" si="33"/>
        <v>10.033827171661258</v>
      </c>
      <c r="CR65" s="88">
        <f t="shared" ca="1" si="33"/>
        <v>1.7530158705720189</v>
      </c>
      <c r="CS65" s="88">
        <f t="shared" ca="1" si="33"/>
        <v>6.7978420523194236</v>
      </c>
      <c r="CT65" s="88">
        <f t="shared" ca="1" si="33"/>
        <v>24.038936419170415</v>
      </c>
      <c r="CU65" s="88">
        <f t="shared" ca="1" si="33"/>
        <v>4.3145371096818028</v>
      </c>
      <c r="CV65" s="88">
        <f t="shared" ca="1" si="33"/>
        <v>1.9732653338563269</v>
      </c>
      <c r="CW65" s="88">
        <f t="shared" ca="1" si="33"/>
        <v>19.225277400805712</v>
      </c>
      <c r="CX65" s="88">
        <f t="shared" ca="1" si="33"/>
        <v>5.5399286296701096</v>
      </c>
      <c r="CY65" s="88">
        <f t="shared" ca="1" si="33"/>
        <v>5.5221537265168874E-2</v>
      </c>
      <c r="CZ65" s="88">
        <f t="shared" ca="1" si="32"/>
        <v>3.2274672647858216E-2</v>
      </c>
      <c r="DA65" s="88">
        <f t="shared" ca="1" si="32"/>
        <v>0</v>
      </c>
      <c r="DB65" s="88">
        <f t="shared" ca="1" si="32"/>
        <v>-1.1336549333574603E-2</v>
      </c>
      <c r="DC65" s="88">
        <f t="shared" ca="1" si="32"/>
        <v>-2.4031842290824702E-2</v>
      </c>
      <c r="DD65" s="88">
        <f t="shared" ca="1" si="32"/>
        <v>-4.1207952668675446E-3</v>
      </c>
      <c r="DE65" s="88">
        <f t="shared" ca="1" si="32"/>
        <v>-4.4007023021760239E-2</v>
      </c>
      <c r="DF65" s="88">
        <f t="shared" ca="1" si="32"/>
        <v>-0.28735649214174597</v>
      </c>
      <c r="DG65" s="88">
        <f t="shared" ca="1" si="32"/>
        <v>-5.0423986526402516E-2</v>
      </c>
      <c r="DH65" s="88">
        <f t="shared" ca="1" si="32"/>
        <v>-2.9467638981439417E-2</v>
      </c>
      <c r="DI65" s="88">
        <f t="shared" ca="1" si="32"/>
        <v>-0.19427836316942676</v>
      </c>
      <c r="DJ65" s="88">
        <f t="shared" ca="1" si="32"/>
        <v>-6.4473519180985289E-2</v>
      </c>
      <c r="DK65" s="31">
        <f t="shared" ca="1" si="25"/>
        <v>3468424091465.9214</v>
      </c>
      <c r="DL65" s="48" cm="1">
        <f t="array" aca="1" ref="DL65" ca="1">INDEX([1]Sheet1!$C$6:$CY$72,MATCH($A65,[1]Sheet1!$A$6:$A$72,0),MATCH(MID(CELL("filename",AT64),FIND("]",CELL("filename",AT64))+1,255) &amp; DL$1,[1]Sheet1!$C$1:$CY$1 &amp; [1]Sheet1!$C$3:$CY$3,0))</f>
        <v>116.0325</v>
      </c>
      <c r="DM65" s="39"/>
      <c r="DN65" s="39"/>
      <c r="DO65" s="59">
        <f>DO64</f>
        <v>0.97157311906651</v>
      </c>
      <c r="DP65" s="59">
        <f>DP64</f>
        <v>2.8426880933489995E-2</v>
      </c>
      <c r="DQ65" s="48">
        <v>1.1135200000000001</v>
      </c>
      <c r="DR65" s="48" cm="1">
        <f t="array" aca="1" ref="DR65" ca="1">INDEX([1]Sheet1!$C$6:$CY$72,MATCH($A65,[1]Sheet1!$A$6:$A$72,0),MATCH(MID(CELL("filename",AZ64),FIND("]",CELL("filename",AZ64))+1,255) &amp; DR$1,[1]Sheet1!$C$1:$CY$1 &amp; [1]Sheet1!$C$3:$CY$3,0))</f>
        <v>1220000000</v>
      </c>
      <c r="DS65" s="48" t="e" cm="1">
        <f t="array" aca="1" ref="DS65" ca="1">INDEX([1]Sheet1!$C$6:$CY$72,MATCH($A65,[1]Sheet1!$A$6:$A$72,0),MATCH(MID(CELL("filename",#REF!),FIND("]",CELL("filename",#REF!))+1,255) &amp; DS$1,[1]Sheet1!$C$1:$CY$1 &amp; [1]Sheet1!$C$3:$CY$3,0))</f>
        <v>#REF!</v>
      </c>
      <c r="DT65" s="39"/>
      <c r="DU65" s="48"/>
      <c r="DV65" s="17">
        <v>0.5</v>
      </c>
      <c r="DW65" s="14">
        <f>Euro_Area_Data!V62*10^9</f>
        <v>13060631612884.496</v>
      </c>
      <c r="DX65" s="17">
        <v>1</v>
      </c>
      <c r="DY65" s="17">
        <v>0.5</v>
      </c>
      <c r="DZ65" s="48"/>
      <c r="EA65" s="17">
        <v>2</v>
      </c>
      <c r="EB65" s="14">
        <f>(SUMPRODUCT(Euro_Area_Data!B62:U62,Euro_Area_Data!Y62:AR62)-Euro_Area_Data!J62*Euro_Area_Data!AG62)/(SUM(Euro_Area_Data!B62:U62)-Euro_Area_Data!J62)</f>
        <v>1.2131527458279641</v>
      </c>
      <c r="EC65" s="14">
        <f t="shared" si="26"/>
        <v>2.6537701955800492</v>
      </c>
      <c r="ED65" s="14">
        <f>(SUMPRODUCT(Euro_Area_Data!B62:U62,Euro_Area_Data!AV62:BO62)-Euro_Area_Data!J62*Euro_Area_Data!BD62)/(SUM(Euro_Area_Data!B62:U62)-Euro_Area_Data!J62)</f>
        <v>-0.50184162147600875</v>
      </c>
      <c r="EE65" s="17">
        <v>-5</v>
      </c>
      <c r="EF65" s="17">
        <f>EF64</f>
        <v>3.5091842105262998</v>
      </c>
      <c r="EG65" s="17">
        <f>EG64</f>
        <v>4.4526710526316</v>
      </c>
      <c r="EH65" s="43">
        <v>0.75</v>
      </c>
      <c r="EI65" s="43">
        <v>0.05</v>
      </c>
      <c r="EJ65" s="43">
        <v>60</v>
      </c>
      <c r="EK65" s="14">
        <f t="shared" si="8"/>
        <v>1.7372077946128512</v>
      </c>
      <c r="EN65" s="14">
        <f>[2]EUCAM_output!$QG62</f>
        <v>1.1452339004661001</v>
      </c>
    </row>
    <row r="66" spans="1:144" x14ac:dyDescent="0.3">
      <c r="A66" s="10">
        <v>2026</v>
      </c>
      <c r="B66" s="13">
        <f>[2]EUCAM_output!$PG63*10^9</f>
        <v>2649695182068.2661</v>
      </c>
      <c r="H66" s="14" t="e">
        <f>[2]EUCAM_output!$QM63</f>
        <v>#N/A</v>
      </c>
      <c r="I66" s="13">
        <f>[2]EUCAM_output!$PY63*10^3</f>
        <v>50263054.566226706</v>
      </c>
      <c r="J66" s="13">
        <v>49743822</v>
      </c>
      <c r="K66" s="31">
        <f t="shared" si="4"/>
        <v>50263054.566226706</v>
      </c>
      <c r="L66" s="14">
        <f>[2]EUCAM_output!$PI63</f>
        <v>66.229289365279428</v>
      </c>
      <c r="M66" s="11"/>
      <c r="O66" s="14">
        <f>[2]EUCAM_output!$PJ63</f>
        <v>66.301113583299838</v>
      </c>
      <c r="P66" s="28" cm="1">
        <f t="array" aca="1" ref="P66" ca="1">INDEX([7]CSMDPART2023!$C$2:$BK$29, MATCH(MID(CELL("filename",A65),FIND("]",CELL("filename",A65))+1,255),[7]CSMDPART2023!A$2:A$29,0), MATCH(A66,[7]CSMDPART2023!C$1:BK$1,0))</f>
        <v>1.9925241374154634E-3</v>
      </c>
      <c r="Q66" s="19">
        <f t="shared" ca="1" si="30"/>
        <v>66.193090793209976</v>
      </c>
      <c r="R66" s="14">
        <f>[2]EUCAM_output!$PN63</f>
        <v>7.8</v>
      </c>
      <c r="U66" s="14">
        <f>[2]EUCAM_output!$PM63</f>
        <v>7.4808020000000006</v>
      </c>
      <c r="V66" s="14">
        <v>7.4808020000000006</v>
      </c>
      <c r="W66" s="14">
        <v>8.6211817972936533E-3</v>
      </c>
      <c r="X66" s="14">
        <v>1.9085421508671097E-2</v>
      </c>
      <c r="Y66" s="14">
        <f>[2]EUCAM_output!$HQ63</f>
        <v>-5.5962415347540996E-3</v>
      </c>
      <c r="Z66" s="14">
        <f>[2]EUCAM_output!$PO63</f>
        <v>1508.01673017501</v>
      </c>
      <c r="AC66" s="14">
        <f>[2]EUCAM_output!$QN63</f>
        <v>1501.658833514972</v>
      </c>
      <c r="AD66" s="13">
        <f>[2]EUCAM_output!$PV63*10^9</f>
        <v>8310062940832.2402</v>
      </c>
      <c r="AE66" s="28"/>
      <c r="AF66" s="30"/>
      <c r="AG66" s="19"/>
      <c r="AH66" s="33">
        <f ca="1">(1-AM66)*AH65+0*AI66+0.2*(1-AM66)^2*AI65+0.2*(1-AM66)^3*AI64+0.15*(1-AM66)^3*AI63+0.1*(1-AM66)^4*AI62+0.075*(1-AM66)^5*AI61 + 0.075*(1-AM66)^6*AI60 + 0.05*(1-AM66)^7*AI59 + 0.05*(1-AM66)^8*AI58 + 0.05*(1-AM66)^9*AI57 + 0.05*(1-AM66)^10*AI56</f>
        <v>1325632162875.8635</v>
      </c>
      <c r="AI66" s="31">
        <f t="shared" ca="1" si="6"/>
        <v>110974814904.23746</v>
      </c>
      <c r="AJ66" s="32">
        <v>113369800000</v>
      </c>
      <c r="AK66" s="31">
        <f t="shared" si="7"/>
        <v>97523332615.520233</v>
      </c>
      <c r="AL66" s="19"/>
      <c r="AM66" s="19">
        <f t="shared" ca="1" si="0"/>
        <v>6.6411901462197248E-2</v>
      </c>
      <c r="AN66" s="33">
        <f ca="1">AN65+AP66-AR65</f>
        <v>7894815260181.3955</v>
      </c>
      <c r="AO66" s="32">
        <v>545198400000</v>
      </c>
      <c r="AP66" s="31">
        <f t="shared" si="1"/>
        <v>468992314572.74731</v>
      </c>
      <c r="AQ66" s="32"/>
      <c r="AR66" s="31">
        <f t="shared" si="2"/>
        <v>-97523332615.520233</v>
      </c>
      <c r="AS66" s="19">
        <f t="shared" ca="1" si="18"/>
        <v>-1.2352832764484407E-2</v>
      </c>
      <c r="AT66" s="19">
        <f t="shared" si="13"/>
        <v>17.699859128953356</v>
      </c>
      <c r="BB66" s="13">
        <f>[2]EUCAM_output!$PD63*10^9</f>
        <v>2644891389143.8999</v>
      </c>
      <c r="BC66" s="13">
        <f>[2]EUCAM_output!$QI63*10^9</f>
        <v>3074657107864.7598</v>
      </c>
      <c r="BD66" s="19">
        <f t="shared" si="5"/>
        <v>-0.18129605838723403</v>
      </c>
      <c r="BN66" s="31">
        <f t="shared" ca="1" si="21"/>
        <v>-85477930000</v>
      </c>
      <c r="BO66" s="48" cm="1">
        <f t="array" aca="1" ref="BO66" ca="1">INDEX([1]Sheet1!$C$6:$CY$72,MATCH($A66,[1]Sheet1!$A$6:$A$72,0),MATCH(MID(CELL("filename",A65),FIND("]",CELL("filename",A65))+1,255) &amp; BO$1,[1]Sheet1!$C$1:$CY$1 &amp; [1]Sheet1!$C$3:$CY$3,0))</f>
        <v>-2.7760630000000002</v>
      </c>
      <c r="BP66" s="32" cm="1">
        <f t="array" aca="1" ref="BP66" ca="1">INDEX([1]Sheet1!$C$6:$CY$72,MATCH($A66,[1]Sheet1!$A$6:$A$72,0),MATCH(MID(CELL("filename",B65),FIND("]",CELL("filename",B65))+1,255) &amp; BP$1,[1]Sheet1!$C$1:$CY$1 &amp; [1]Sheet1!$C$3:$CY$3,0))</f>
        <v>1596379000000</v>
      </c>
      <c r="BQ66" s="32" cm="1">
        <f t="array" aca="1" ref="BQ66" ca="1">INDEX([1]Sheet1!$C$6:$CY$72,MATCH($A66,[1]Sheet1!$A$6:$A$72,0),MATCH(MID(CELL("filename",C65),FIND("]",CELL("filename",C65))+1,255) &amp; BQ$1,[1]Sheet1!$C$1:$CY$1 &amp; [1]Sheet1!$C$3:$CY$3,0))</f>
        <v>398791700000</v>
      </c>
      <c r="BR66" s="25"/>
      <c r="BS66" s="25"/>
      <c r="BT66" s="25"/>
      <c r="BU66" s="19"/>
      <c r="BV66" s="19"/>
      <c r="BW66" s="32" cm="1">
        <f t="array" aca="1" ref="BW66" ca="1">INDEX([1]Sheet1!$C$6:$CY$72,MATCH($A66,[1]Sheet1!$A$6:$A$72,0),MATCH(MID(CELL("filename",F65),FIND("]",CELL("filename",F65))+1,255) &amp; BW$1,[1]Sheet1!$C$1:$CY$1 &amp; [1]Sheet1!$C$3:$CY$3,0))</f>
        <v>484973700000</v>
      </c>
      <c r="BX66" s="32" cm="1">
        <f t="array" aca="1" ref="BX66" ca="1">INDEX([1]Sheet1!$C$6:$CY$72,MATCH($A66,[1]Sheet1!$A$6:$A$72,0),MATCH(MID(CELL("filename",G65),FIND("]",CELL("filename",G65))+1,255) &amp; BX$1,[1]Sheet1!$C$1:$CY$1 &amp; [1]Sheet1!$C$3:$CY$3,0))</f>
        <v>452291500000</v>
      </c>
      <c r="BY66" s="39"/>
      <c r="BZ66" s="39"/>
      <c r="CA66" s="19"/>
      <c r="CB66" s="19"/>
      <c r="CC66" s="32" cm="1">
        <f t="array" aca="1" ref="CC66" ca="1">INDEX([1]Sheet1!$C$6:$CY$72,MATCH($A66,[1]Sheet1!$A$6:$A$72,0),MATCH(MID(CELL("filename",J65),FIND("]",CELL("filename",J65))+1,255) &amp; CC$1,[1]Sheet1!$C$1:$CY$1 &amp; [1]Sheet1!$C$3:$CY$3,0))</f>
        <v>55006070000</v>
      </c>
      <c r="CD66" s="31">
        <f t="shared" ca="1" si="24"/>
        <v>205316030000</v>
      </c>
      <c r="CE66" s="32" cm="1">
        <f t="array" aca="1" ref="CE66" ca="1">INDEX([1]Sheet1!$C$6:$CY$72,MATCH($A66,[1]Sheet1!$A$6:$A$72,0),MATCH(MID(CELL("filename",L65),FIND("]",CELL("filename",L65))+1,255) &amp; CE$1,[1]Sheet1!$C$1:$CY$1 &amp; [1]Sheet1!$C$3:$CY$3,0))</f>
        <v>1771500000000</v>
      </c>
      <c r="CF66" s="31">
        <f t="shared" ca="1" si="15"/>
        <v>1681856930000</v>
      </c>
      <c r="CG66" s="32" cm="1">
        <f t="array" aca="1" ref="CG66" ca="1">INDEX([1]Sheet1!$C$6:$CY$72,MATCH($A66,[1]Sheet1!$A$6:$A$72,0),MATCH(MID(CELL("filename",N65),FIND("]",CELL("filename",N65))+1,255) &amp; CG$1,[1]Sheet1!$C$1:$CY$1 &amp; [1]Sheet1!$C$3:$CY$3,0))</f>
        <v>744539800000</v>
      </c>
      <c r="CH66" s="32" cm="1">
        <f t="array" aca="1" ref="CH66" ca="1">INDEX([1]Sheet1!$C$6:$CY$72,MATCH($A66,[1]Sheet1!$A$6:$A$72,0),MATCH(MID(CELL("filename",O65),FIND("]",CELL("filename",O65))+1,255) &amp; CH$1,[1]Sheet1!$C$1:$CY$1 &amp; [1]Sheet1!$C$3:$CY$3,0))</f>
        <v>129007000000</v>
      </c>
      <c r="CI66" s="32" cm="1">
        <f t="array" aca="1" ref="CI66" ca="1">INDEX([1]Sheet1!$C$6:$CY$72,MATCH($A66,[1]Sheet1!$A$6:$A$72,0),MATCH(MID(CELL("filename",CI50),FIND("]",CELL("filename",CI50))+1,255) &amp; CI$1,[1]Sheet1!$C$1:$CY$1 &amp; [1]Sheet1!$C$3:$CY$3,0))</f>
        <v>55157330000</v>
      </c>
      <c r="CJ66" s="32" cm="1">
        <f t="array" aca="1" ref="CJ66" ca="1">INDEX([1]Sheet1!$C$6:$CY$72,MATCH($A66,[1]Sheet1!$A$6:$A$72,0),MATCH(MID(CELL("filename",R65),FIND("]",CELL("filename",R65))+1,255) &amp; CJ$1,[1]Sheet1!$C$1:$CY$1 &amp; [1]Sheet1!$C$3:$CY$3,0))</f>
        <v>589508300000</v>
      </c>
      <c r="CK66" s="32" cm="1">
        <f t="array" aca="1" ref="CK66" ca="1">INDEX([1]Sheet1!$C$6:$CY$72,MATCH($A66,[1]Sheet1!$A$6:$A$72,0),MATCH(MID(CELL("filename",S65),FIND("]",CELL("filename",S65))+1,255) &amp; CK$1,[1]Sheet1!$C$1:$CY$1 &amp; [1]Sheet1!$C$3:$CY$3,0))</f>
        <v>89643070000</v>
      </c>
      <c r="CL66" s="31">
        <f t="shared" ca="1" si="12"/>
        <v>163644500000</v>
      </c>
      <c r="CM66" s="88">
        <f t="shared" ca="1" si="33"/>
        <v>9.7488270212734811</v>
      </c>
      <c r="CN66" s="88">
        <f t="shared" ca="1" si="33"/>
        <v>2.7833562101971179</v>
      </c>
      <c r="CO66" s="88">
        <f t="shared" ca="1" si="33"/>
        <v>15.529443675143643</v>
      </c>
      <c r="CP66" s="88">
        <f t="shared" ca="1" si="33"/>
        <v>4.7206022443413387</v>
      </c>
      <c r="CQ66" s="88">
        <f t="shared" ca="1" si="33"/>
        <v>10.033827171661258</v>
      </c>
      <c r="CR66" s="88">
        <f t="shared" ca="1" si="33"/>
        <v>1.7530158705720189</v>
      </c>
      <c r="CS66" s="88">
        <f t="shared" ca="1" si="33"/>
        <v>6.7978420523194236</v>
      </c>
      <c r="CT66" s="88">
        <f t="shared" ca="1" si="33"/>
        <v>24.038936419170415</v>
      </c>
      <c r="CU66" s="88">
        <f t="shared" ca="1" si="33"/>
        <v>4.3145371096818028</v>
      </c>
      <c r="CV66" s="88">
        <f t="shared" ca="1" si="33"/>
        <v>1.9732653338563269</v>
      </c>
      <c r="CW66" s="88">
        <f t="shared" ca="1" si="33"/>
        <v>19.225277400805712</v>
      </c>
      <c r="CX66" s="88">
        <f t="shared" ca="1" si="33"/>
        <v>5.5399286296701096</v>
      </c>
      <c r="CY66" s="88">
        <f t="shared" ca="1" si="33"/>
        <v>5.5221537265168874E-2</v>
      </c>
      <c r="CZ66" s="88">
        <f t="shared" ca="1" si="32"/>
        <v>3.2274672647858216E-2</v>
      </c>
      <c r="DA66" s="88">
        <f t="shared" ca="1" si="32"/>
        <v>0</v>
      </c>
      <c r="DB66" s="88">
        <f t="shared" ca="1" si="32"/>
        <v>-1.1336549333574603E-2</v>
      </c>
      <c r="DC66" s="88">
        <f t="shared" ca="1" si="32"/>
        <v>-2.4031842290824702E-2</v>
      </c>
      <c r="DD66" s="88">
        <f t="shared" ca="1" si="32"/>
        <v>-4.1207952668675446E-3</v>
      </c>
      <c r="DE66" s="88">
        <f t="shared" ca="1" si="32"/>
        <v>-4.4007023021760239E-2</v>
      </c>
      <c r="DF66" s="88">
        <f t="shared" ca="1" si="32"/>
        <v>-0.28735649214174597</v>
      </c>
      <c r="DG66" s="88">
        <f t="shared" ca="1" si="32"/>
        <v>-5.0423986526402516E-2</v>
      </c>
      <c r="DH66" s="88">
        <f t="shared" ca="1" si="32"/>
        <v>-2.9467638981439417E-2</v>
      </c>
      <c r="DI66" s="88">
        <f t="shared" ca="1" si="32"/>
        <v>-0.19427836316942676</v>
      </c>
      <c r="DJ66" s="88">
        <f t="shared" ca="1" si="32"/>
        <v>-6.4473519180985289E-2</v>
      </c>
      <c r="DK66" s="31">
        <f t="shared" ca="1" si="25"/>
        <v>3641863701809.4346</v>
      </c>
      <c r="DL66" s="48" cm="1">
        <f t="array" aca="1" ref="DL66" ca="1">INDEX([1]Sheet1!$C$6:$CY$72,MATCH($A66,[1]Sheet1!$A$6:$A$72,0),MATCH(MID(CELL("filename",AT65),FIND("]",CELL("filename",AT65))+1,255) &amp; DL$1,[1]Sheet1!$C$1:$CY$1 &amp; [1]Sheet1!$C$3:$CY$3,0))</f>
        <v>118.4478</v>
      </c>
      <c r="DM66" s="39"/>
      <c r="DN66" s="39"/>
      <c r="DO66" s="59">
        <f t="shared" ref="DO66:DP85" si="34">DO65</f>
        <v>0.97157311906651</v>
      </c>
      <c r="DP66" s="59">
        <f t="shared" si="34"/>
        <v>2.8426880933489995E-2</v>
      </c>
      <c r="DQ66" s="48">
        <v>1.1346799999999999</v>
      </c>
      <c r="DR66" s="48" cm="1">
        <f t="array" aca="1" ref="DR66" ca="1">INDEX([1]Sheet1!$C$6:$CY$72,MATCH($A66,[1]Sheet1!$A$6:$A$72,0),MATCH(MID(CELL("filename",AZ65),FIND("]",CELL("filename",AZ65))+1,255) &amp; DR$1,[1]Sheet1!$C$1:$CY$1 &amp; [1]Sheet1!$C$3:$CY$3,0))</f>
        <v>-1430000000</v>
      </c>
      <c r="DS66" s="48" t="e" cm="1">
        <f t="array" aca="1" ref="DS66" ca="1">INDEX([1]Sheet1!$C$6:$CY$72,MATCH($A66,[1]Sheet1!$A$6:$A$72,0),MATCH(MID(CELL("filename",#REF!),FIND("]",CELL("filename",#REF!))+1,255) &amp; DS$1,[1]Sheet1!$C$1:$CY$1 &amp; [1]Sheet1!$C$3:$CY$3,0))</f>
        <v>#REF!</v>
      </c>
      <c r="DT66" s="39"/>
      <c r="DU66" s="48"/>
      <c r="DV66" s="17">
        <v>0.5</v>
      </c>
      <c r="DX66" s="17">
        <v>1</v>
      </c>
      <c r="DY66" s="17">
        <v>0.5</v>
      </c>
      <c r="DZ66" s="48"/>
      <c r="EA66" s="17">
        <v>2</v>
      </c>
      <c r="EB66" s="14">
        <f>(SUMPRODUCT(Euro_Area_Data!B63:U63,Euro_Area_Data!Y63:AR63)-Euro_Area_Data!J63*Euro_Area_Data!AG63)/(SUM(Euro_Area_Data!B63:U63)-Euro_Area_Data!J63)</f>
        <v>1.2390680536035457</v>
      </c>
      <c r="EC66" s="14">
        <f>(EB66-EB65)/EB65*100</f>
        <v>2.1361949568761576</v>
      </c>
      <c r="ED66" s="14">
        <f>(SUMPRODUCT(Euro_Area_Data!B63:U63,Euro_Area_Data!AV63:BO63)-Euro_Area_Data!J63*Euro_Area_Data!BD63)/(SUM(Euro_Area_Data!B63:U63)-Euro_Area_Data!J63)</f>
        <v>-0.23615355096271909</v>
      </c>
      <c r="EE66" s="17">
        <v>-5</v>
      </c>
      <c r="EF66" s="17">
        <f t="shared" ref="EF66:EG85" si="35">EF65</f>
        <v>3.5091842105262998</v>
      </c>
      <c r="EG66" s="17">
        <f t="shared" si="35"/>
        <v>4.4526710526316</v>
      </c>
      <c r="EH66" s="43">
        <v>0.75</v>
      </c>
      <c r="EI66" s="43">
        <v>0.05</v>
      </c>
      <c r="EJ66" s="43">
        <v>60</v>
      </c>
      <c r="EK66" s="14">
        <f>(EN66-EN65)/EN65*100</f>
        <v>1.5066865450147127</v>
      </c>
      <c r="EN66" s="14">
        <f>[2]EUCAM_output!$QG63</f>
        <v>1.16248898555337</v>
      </c>
    </row>
    <row r="67" spans="1:144" x14ac:dyDescent="0.3">
      <c r="A67" s="10">
        <v>2027</v>
      </c>
      <c r="B67" s="13">
        <f>[2]EUCAM_output!$PG64*10^9</f>
        <v>2669520231196.6909</v>
      </c>
      <c r="H67" s="14" t="e">
        <f>[2]EUCAM_output!$QM64</f>
        <v>#N/A</v>
      </c>
      <c r="I67" s="13">
        <f>[2]EUCAM_output!$PY64*10^3</f>
        <v>50321287.151208654</v>
      </c>
      <c r="J67" s="13">
        <v>49808515</v>
      </c>
      <c r="K67" s="31">
        <f t="shared" si="4"/>
        <v>50321287.151208654</v>
      </c>
      <c r="L67" s="14">
        <f>[2]EUCAM_output!$PI64</f>
        <v>66.398646798510214</v>
      </c>
      <c r="O67" s="14">
        <f>[2]EUCAM_output!$PJ64</f>
        <v>66.446529610523825</v>
      </c>
      <c r="P67" s="28" cm="1">
        <f t="array" aca="1" ref="P67" ca="1">INDEX([7]CSMDPART2023!$C$2:$BK$29, MATCH(MID(CELL("filename",A66),FIND("]",CELL("filename",A66))+1,255),[7]CSMDPART2023!A$2:A$29,0), MATCH(A67,[7]CSMDPART2023!C$1:BK$1,0))</f>
        <v>2.3872291012159153E-3</v>
      </c>
      <c r="Q67" s="19">
        <f t="shared" ca="1" si="30"/>
        <v>66.351108865850961</v>
      </c>
      <c r="R67" s="14">
        <f>[2]EUCAM_output!$PN64</f>
        <v>7.6434871666666666</v>
      </c>
      <c r="U67" s="14">
        <f>[2]EUCAM_output!$PM64</f>
        <v>7.4306884999999996</v>
      </c>
      <c r="V67" s="14">
        <v>7.3862560000000004</v>
      </c>
      <c r="W67" s="14"/>
      <c r="X67" s="14"/>
      <c r="Y67" s="14" t="e">
        <f>[2]EUCAM_output!$HQ64</f>
        <v>#N/A</v>
      </c>
      <c r="Z67" s="14">
        <f>[2]EUCAM_output!$PO64</f>
        <v>1508.2201629836079</v>
      </c>
      <c r="AC67" s="14">
        <f>[2]EUCAM_output!$QN64</f>
        <v>1503.9815652102491</v>
      </c>
      <c r="AD67" s="13">
        <f>[2]EUCAM_output!$PV64*10^9</f>
        <v>8395960413644.7031</v>
      </c>
      <c r="AE67" s="28"/>
      <c r="AF67" s="30"/>
      <c r="AG67" s="19"/>
      <c r="AH67" s="17"/>
      <c r="AI67" s="19"/>
      <c r="AK67" s="19"/>
      <c r="AL67" s="19"/>
      <c r="AM67" s="19">
        <f t="shared" ref="AM67:AM85" ca="1" si="36">AVERAGE($AL$35:$AL$63)</f>
        <v>6.6411901462197248E-2</v>
      </c>
      <c r="AN67" s="33"/>
      <c r="AP67" s="19"/>
      <c r="AQ67" s="32"/>
      <c r="AR67" s="19"/>
      <c r="AS67" s="17">
        <f ca="1">AS66</f>
        <v>-1.2352832764484407E-2</v>
      </c>
      <c r="AT67" s="19"/>
      <c r="BB67" s="13">
        <f>[2]EUCAM_output!$PD64*10^9</f>
        <v>2666293741225.3511</v>
      </c>
      <c r="BC67" s="13" t="e">
        <f>[2]EUCAM_output!$QI64*10^9</f>
        <v>#N/A</v>
      </c>
      <c r="BD67" s="19">
        <f t="shared" si="5"/>
        <v>-0.12086403892483238</v>
      </c>
      <c r="BO67" s="32"/>
      <c r="BP67" s="32"/>
      <c r="BQ67" s="32"/>
      <c r="BW67" s="32"/>
      <c r="BX67" s="32"/>
      <c r="BY67" s="11"/>
      <c r="BZ67" s="11"/>
      <c r="CC67" s="32"/>
      <c r="CE67" s="32"/>
      <c r="CG67" s="32"/>
      <c r="CH67" s="32"/>
      <c r="CI67" s="32"/>
      <c r="CJ67" s="32"/>
      <c r="CK67" s="32"/>
      <c r="CM67" s="88">
        <f t="shared" ca="1" si="33"/>
        <v>9.7488270212734811</v>
      </c>
      <c r="CN67" s="88">
        <f t="shared" ca="1" si="33"/>
        <v>2.7833562101971179</v>
      </c>
      <c r="CO67" s="88">
        <f t="shared" ca="1" si="33"/>
        <v>15.529443675143643</v>
      </c>
      <c r="CP67" s="88">
        <f t="shared" ca="1" si="33"/>
        <v>4.7206022443413387</v>
      </c>
      <c r="CQ67" s="88">
        <f t="shared" ca="1" si="33"/>
        <v>10.033827171661258</v>
      </c>
      <c r="CR67" s="88">
        <f t="shared" ca="1" si="33"/>
        <v>1.7530158705720189</v>
      </c>
      <c r="CS67" s="88">
        <f t="shared" ca="1" si="33"/>
        <v>6.7978420523194236</v>
      </c>
      <c r="CT67" s="88">
        <f t="shared" ca="1" si="33"/>
        <v>24.038936419170415</v>
      </c>
      <c r="CU67" s="88">
        <f t="shared" ca="1" si="33"/>
        <v>4.3145371096818028</v>
      </c>
      <c r="CV67" s="88">
        <f t="shared" ca="1" si="33"/>
        <v>1.9732653338563269</v>
      </c>
      <c r="CW67" s="88">
        <f t="shared" ca="1" si="33"/>
        <v>19.225277400805712</v>
      </c>
      <c r="CX67" s="88">
        <f t="shared" ca="1" si="33"/>
        <v>5.5399286296701096</v>
      </c>
      <c r="CY67" s="88">
        <f t="shared" ca="1" si="33"/>
        <v>5.5221537265168874E-2</v>
      </c>
      <c r="CZ67" s="88">
        <f t="shared" ca="1" si="32"/>
        <v>3.2274672647858216E-2</v>
      </c>
      <c r="DA67" s="88">
        <f t="shared" ca="1" si="32"/>
        <v>0</v>
      </c>
      <c r="DB67" s="88">
        <f t="shared" ca="1" si="32"/>
        <v>-1.1336549333574603E-2</v>
      </c>
      <c r="DC67" s="88">
        <f t="shared" ca="1" si="32"/>
        <v>-2.4031842290824702E-2</v>
      </c>
      <c r="DD67" s="88">
        <f t="shared" ca="1" si="32"/>
        <v>-4.1207952668675446E-3</v>
      </c>
      <c r="DE67" s="88">
        <f t="shared" ca="1" si="32"/>
        <v>-4.4007023021760239E-2</v>
      </c>
      <c r="DF67" s="88">
        <f t="shared" ca="1" si="32"/>
        <v>-0.28735649214174597</v>
      </c>
      <c r="DG67" s="88">
        <f t="shared" ca="1" si="32"/>
        <v>-5.0423986526402516E-2</v>
      </c>
      <c r="DH67" s="88">
        <f t="shared" ca="1" si="32"/>
        <v>-2.9467638981439417E-2</v>
      </c>
      <c r="DI67" s="88">
        <f t="shared" ca="1" si="32"/>
        <v>-0.19427836316942676</v>
      </c>
      <c r="DJ67" s="88">
        <f t="shared" ca="1" si="32"/>
        <v>-6.4473519180985289E-2</v>
      </c>
      <c r="DL67" s="32"/>
      <c r="DO67" s="59">
        <f t="shared" si="34"/>
        <v>0.97157311906651</v>
      </c>
      <c r="DP67" s="59">
        <f t="shared" si="34"/>
        <v>2.8426880933489995E-2</v>
      </c>
      <c r="DQ67" s="50">
        <f>DQ66</f>
        <v>1.1346799999999999</v>
      </c>
      <c r="DR67" s="32"/>
      <c r="DS67" s="32"/>
      <c r="DU67" s="32"/>
      <c r="DV67" s="17">
        <v>0.5</v>
      </c>
      <c r="DX67" s="17">
        <v>1</v>
      </c>
      <c r="DY67" s="17">
        <v>0.5</v>
      </c>
      <c r="DZ67" s="32"/>
      <c r="EA67" s="17">
        <v>2</v>
      </c>
      <c r="EB67" s="14"/>
      <c r="EC67" s="17">
        <f>EC66+($EC$73-$EC$66)/($A$73-$A$66)</f>
        <v>2.1392881585254351</v>
      </c>
      <c r="ED67" s="14">
        <f>(SUMPRODUCT(Euro_Area_Data!B64:U64,Euro_Area_Data!AV64:BO64)-Euro_Area_Data!J64*Euro_Area_Data!BD64)/(SUM(Euro_Area_Data!B64:U64)-Euro_Area_Data!J64)</f>
        <v>-0.15831894339453068</v>
      </c>
      <c r="EE67" s="17">
        <v>-5</v>
      </c>
      <c r="EF67" s="17">
        <f t="shared" si="35"/>
        <v>3.5091842105262998</v>
      </c>
      <c r="EG67" s="17">
        <f t="shared" si="35"/>
        <v>4.4526710526316</v>
      </c>
      <c r="EH67" s="43">
        <v>0.75</v>
      </c>
      <c r="EI67" s="43">
        <v>0.05</v>
      </c>
      <c r="EJ67" s="43">
        <v>60</v>
      </c>
      <c r="EK67" s="14"/>
      <c r="EN67" s="14"/>
    </row>
    <row r="68" spans="1:144" x14ac:dyDescent="0.3">
      <c r="A68" s="10">
        <v>2028</v>
      </c>
      <c r="B68" s="13">
        <f>[2]EUCAM_output!$PG65*10^9</f>
        <v>2686815047554.4199</v>
      </c>
      <c r="H68" s="14" t="e">
        <f>[2]EUCAM_output!$QM65</f>
        <v>#N/A</v>
      </c>
      <c r="I68" s="13">
        <f>[2]EUCAM_output!$PY65*10^3</f>
        <v>50373598.882309519</v>
      </c>
      <c r="J68" s="13">
        <v>49859159</v>
      </c>
      <c r="K68" s="31">
        <f t="shared" si="4"/>
        <v>50373598.882309519</v>
      </c>
      <c r="L68" s="14">
        <f>[2]EUCAM_output!$PI65</f>
        <v>66.547592106662833</v>
      </c>
      <c r="O68" s="14">
        <f>[2]EUCAM_output!$PJ65</f>
        <v>66.571533512669632</v>
      </c>
      <c r="P68" s="28" cm="1">
        <f t="array" aca="1" ref="P68" ca="1">INDEX([7]CSMDPART2023!$C$2:$BK$29, MATCH(MID(CELL("filename",A67),FIND("]",CELL("filename",A67))+1,255),[7]CSMDPART2023!A$2:A$29,0), MATCH(A68,[7]CSMDPART2023!C$1:BK$1,0))</f>
        <v>2.5229859510003116E-3</v>
      </c>
      <c r="Q68" s="19">
        <f ca="1">Q69/(1+P69)</f>
        <v>66.5185117813528</v>
      </c>
      <c r="R68" s="14">
        <f>[2]EUCAM_output!$PN65</f>
        <v>7.5370878333333344</v>
      </c>
      <c r="U68" s="14">
        <f>[2]EUCAM_output!$PM65</f>
        <v>7.4306884999999996</v>
      </c>
      <c r="V68" s="14">
        <v>7.2985000000000007</v>
      </c>
      <c r="W68" s="14"/>
      <c r="X68" s="14"/>
      <c r="Y68" s="14" t="e">
        <f>[2]EUCAM_output!$HQ65</f>
        <v>#N/A</v>
      </c>
      <c r="Z68" s="14">
        <f>[2]EUCAM_output!$PO65</f>
        <v>1507.2123917092449</v>
      </c>
      <c r="AC68" s="14">
        <f>[2]EUCAM_output!$QN65</f>
        <v>1505.093092822565</v>
      </c>
      <c r="AD68" s="13">
        <f>[2]EUCAM_output!$PV65*10^9</f>
        <v>8480516804802.0391</v>
      </c>
      <c r="AE68" s="28"/>
      <c r="AF68" s="30"/>
      <c r="AG68" s="19"/>
      <c r="AH68" s="17"/>
      <c r="AI68" s="31"/>
      <c r="AK68" s="19"/>
      <c r="AL68" s="19"/>
      <c r="AM68" s="19">
        <f t="shared" ca="1" si="36"/>
        <v>6.6411901462197248E-2</v>
      </c>
      <c r="AN68" s="33"/>
      <c r="AP68" s="19"/>
      <c r="AQ68" s="32"/>
      <c r="AR68" s="19"/>
      <c r="AS68" s="17">
        <f t="shared" ref="AS68:AS85" ca="1" si="37">AS67</f>
        <v>-1.2352832764484407E-2</v>
      </c>
      <c r="AT68" s="19"/>
      <c r="BB68" s="13">
        <f>[2]EUCAM_output!$PD65*10^9</f>
        <v>2685191350961.9629</v>
      </c>
      <c r="BC68" s="13" t="e">
        <f>[2]EUCAM_output!$QI65*10^9</f>
        <v>#N/A</v>
      </c>
      <c r="BD68" s="19">
        <f t="shared" si="5"/>
        <v>-6.0432019462409392E-2</v>
      </c>
      <c r="BO68" s="32"/>
      <c r="BP68" s="32"/>
      <c r="BQ68" s="32"/>
      <c r="BW68" s="32"/>
      <c r="BX68" s="32"/>
      <c r="BY68" s="11"/>
      <c r="BZ68" s="11"/>
      <c r="CC68" s="32"/>
      <c r="CE68" s="32"/>
      <c r="CG68" s="32"/>
      <c r="CH68" s="32"/>
      <c r="CI68" s="32"/>
      <c r="CJ68" s="32"/>
      <c r="CK68" s="32"/>
      <c r="CM68" s="88">
        <f t="shared" ca="1" si="33"/>
        <v>9.7488270212734811</v>
      </c>
      <c r="CN68" s="88">
        <f t="shared" ca="1" si="33"/>
        <v>2.7833562101971179</v>
      </c>
      <c r="CO68" s="88">
        <f t="shared" ca="1" si="33"/>
        <v>15.529443675143643</v>
      </c>
      <c r="CP68" s="88">
        <f t="shared" ca="1" si="33"/>
        <v>4.7206022443413387</v>
      </c>
      <c r="CQ68" s="88">
        <f t="shared" ca="1" si="33"/>
        <v>10.033827171661258</v>
      </c>
      <c r="CR68" s="88">
        <f t="shared" ca="1" si="33"/>
        <v>1.7530158705720189</v>
      </c>
      <c r="CS68" s="88">
        <f t="shared" ca="1" si="33"/>
        <v>6.7978420523194236</v>
      </c>
      <c r="CT68" s="88">
        <f t="shared" ca="1" si="33"/>
        <v>24.038936419170415</v>
      </c>
      <c r="CU68" s="88">
        <f t="shared" ca="1" si="33"/>
        <v>4.3145371096818028</v>
      </c>
      <c r="CV68" s="88">
        <f t="shared" ca="1" si="33"/>
        <v>1.9732653338563269</v>
      </c>
      <c r="CW68" s="88">
        <f t="shared" ca="1" si="33"/>
        <v>19.225277400805712</v>
      </c>
      <c r="CX68" s="88">
        <f t="shared" ca="1" si="33"/>
        <v>5.5399286296701096</v>
      </c>
      <c r="CY68" s="88">
        <f t="shared" ca="1" si="33"/>
        <v>5.5221537265168874E-2</v>
      </c>
      <c r="CZ68" s="88">
        <f t="shared" ca="1" si="32"/>
        <v>3.2274672647858216E-2</v>
      </c>
      <c r="DA68" s="88">
        <f t="shared" ca="1" si="32"/>
        <v>0</v>
      </c>
      <c r="DB68" s="88">
        <f t="shared" ca="1" si="32"/>
        <v>-1.1336549333574603E-2</v>
      </c>
      <c r="DC68" s="88">
        <f t="shared" ca="1" si="32"/>
        <v>-2.4031842290824702E-2</v>
      </c>
      <c r="DD68" s="88">
        <f t="shared" ca="1" si="32"/>
        <v>-4.1207952668675446E-3</v>
      </c>
      <c r="DE68" s="88">
        <f t="shared" ca="1" si="32"/>
        <v>-4.4007023021760239E-2</v>
      </c>
      <c r="DF68" s="88">
        <f t="shared" ca="1" si="32"/>
        <v>-0.28735649214174597</v>
      </c>
      <c r="DG68" s="88">
        <f t="shared" ca="1" si="32"/>
        <v>-5.0423986526402516E-2</v>
      </c>
      <c r="DH68" s="88">
        <f t="shared" ca="1" si="32"/>
        <v>-2.9467638981439417E-2</v>
      </c>
      <c r="DI68" s="88">
        <f t="shared" ca="1" si="32"/>
        <v>-0.19427836316942676</v>
      </c>
      <c r="DJ68" s="88">
        <f t="shared" ca="1" si="32"/>
        <v>-6.4473519180985289E-2</v>
      </c>
      <c r="DL68" s="32"/>
      <c r="DO68" s="59">
        <f t="shared" si="34"/>
        <v>0.97157311906651</v>
      </c>
      <c r="DP68" s="59">
        <f t="shared" si="34"/>
        <v>2.8426880933489995E-2</v>
      </c>
      <c r="DQ68" s="50">
        <f t="shared" ref="DQ68:DQ85" si="38">DQ67</f>
        <v>1.1346799999999999</v>
      </c>
      <c r="DR68" s="32"/>
      <c r="DS68" s="32"/>
      <c r="DU68" s="32"/>
      <c r="DV68" s="17">
        <v>0.5</v>
      </c>
      <c r="DX68" s="17">
        <v>1</v>
      </c>
      <c r="DY68" s="17">
        <v>0.5</v>
      </c>
      <c r="DZ68" s="32"/>
      <c r="EA68" s="17">
        <v>2</v>
      </c>
      <c r="EB68" s="14"/>
      <c r="EC68" s="17">
        <f t="shared" ref="EC68:EC72" si="39">EC67+($EC$73-$EC$66)/($A$73-$A$66)</f>
        <v>2.1423813601747126</v>
      </c>
      <c r="ED68" s="14">
        <f>(SUMPRODUCT(Euro_Area_Data!B65:U65,Euro_Area_Data!AV65:BO65)-Euro_Area_Data!J65*Euro_Area_Data!BD65)/(SUM(Euro_Area_Data!B65:U65)-Euro_Area_Data!J65)</f>
        <v>-7.9843831295770093E-2</v>
      </c>
      <c r="EE68" s="17">
        <v>-5</v>
      </c>
      <c r="EF68" s="17">
        <f t="shared" si="35"/>
        <v>3.5091842105262998</v>
      </c>
      <c r="EG68" s="17">
        <f t="shared" si="35"/>
        <v>4.4526710526316</v>
      </c>
      <c r="EH68" s="43">
        <v>0.75</v>
      </c>
      <c r="EI68" s="43">
        <v>0.05</v>
      </c>
      <c r="EJ68" s="43">
        <v>60</v>
      </c>
      <c r="EK68" s="14"/>
      <c r="EN68" s="14"/>
    </row>
    <row r="69" spans="1:144" x14ac:dyDescent="0.3">
      <c r="A69" s="10">
        <v>2029</v>
      </c>
      <c r="B69" s="13">
        <f>[2]EUCAM_output!$PG66*10^9</f>
        <v>2703362711182.5239</v>
      </c>
      <c r="H69" s="14" t="e">
        <f>[2]EUCAM_output!$QM66</f>
        <v>#N/A</v>
      </c>
      <c r="I69" s="13">
        <f>[2]EUCAM_output!$PY66*10^3</f>
        <v>50421658.423473768</v>
      </c>
      <c r="J69" s="13">
        <v>49912125</v>
      </c>
      <c r="K69" s="31">
        <f t="shared" si="4"/>
        <v>50421658.423473768</v>
      </c>
      <c r="L69" s="14">
        <f>[2]EUCAM_output!$PI66</f>
        <v>66.695612755661202</v>
      </c>
      <c r="O69" s="14">
        <f>[2]EUCAM_output!$PJ66</f>
        <v>66.695612755661202</v>
      </c>
      <c r="P69" s="28" cm="1">
        <f t="array" aca="1" ref="P69" ca="1">INDEX([7]CSMDPART2023!$C$2:$BK$29, MATCH(MID(CELL("filename",A68),FIND("]",CELL("filename",A68))+1,255),[7]CSMDPART2023!A$2:A$29,0), MATCH(A69,[7]CSMDPART2023!C$1:BK$1,0))</f>
        <v>2.6624313979022318E-3</v>
      </c>
      <c r="Q69" s="17">
        <f>O69</f>
        <v>66.695612755661202</v>
      </c>
      <c r="R69" s="14">
        <f>[2]EUCAM_output!$PN66</f>
        <v>7.4306884999999996</v>
      </c>
      <c r="U69" s="14">
        <f>[2]EUCAM_output!$PM66</f>
        <v>7.4306884999999996</v>
      </c>
      <c r="V69" s="14">
        <v>7.2188810000000014</v>
      </c>
      <c r="W69" s="14"/>
      <c r="X69" s="14"/>
      <c r="Y69" s="14" t="e">
        <f>[2]EUCAM_output!$HQ66</f>
        <v>#N/A</v>
      </c>
      <c r="Z69" s="14">
        <f>[2]EUCAM_output!$PO66</f>
        <v>1505.2577817472841</v>
      </c>
      <c r="AC69" s="14">
        <f>[2]EUCAM_output!$QN66</f>
        <v>1505.2577817472841</v>
      </c>
      <c r="AD69" s="13">
        <f>[2]EUCAM_output!$PV66*10^9</f>
        <v>8563519674421.3213</v>
      </c>
      <c r="AE69" s="28"/>
      <c r="AF69" s="30"/>
      <c r="AG69" s="19"/>
      <c r="AH69" s="17"/>
      <c r="AI69" s="31"/>
      <c r="AK69" s="19"/>
      <c r="AL69" s="19"/>
      <c r="AM69" s="19">
        <f t="shared" ca="1" si="36"/>
        <v>6.6411901462197248E-2</v>
      </c>
      <c r="AN69" s="33"/>
      <c r="AP69" s="19"/>
      <c r="AQ69" s="32"/>
      <c r="AR69" s="19"/>
      <c r="AS69" s="17">
        <f t="shared" ca="1" si="37"/>
        <v>-1.2352832764484407E-2</v>
      </c>
      <c r="AT69" s="19"/>
      <c r="BB69" s="13">
        <f>[2]EUCAM_output!$PD66*10^9</f>
        <v>2703362711182.5239</v>
      </c>
      <c r="BC69" s="13" t="e">
        <f>[2]EUCAM_output!$QI66*10^9</f>
        <v>#N/A</v>
      </c>
      <c r="BD69" s="19">
        <f t="shared" si="5"/>
        <v>0</v>
      </c>
      <c r="BO69" s="32"/>
      <c r="BP69" s="32"/>
      <c r="BQ69" s="32"/>
      <c r="BW69" s="32"/>
      <c r="BX69" s="32"/>
      <c r="BY69" s="11"/>
      <c r="BZ69" s="11"/>
      <c r="CC69" s="32"/>
      <c r="CE69" s="32"/>
      <c r="CG69" s="32"/>
      <c r="CH69" s="32"/>
      <c r="CI69" s="32"/>
      <c r="CJ69" s="32"/>
      <c r="CK69" s="32"/>
      <c r="CM69" s="88">
        <f t="shared" ca="1" si="33"/>
        <v>9.7488270212734811</v>
      </c>
      <c r="CN69" s="88">
        <f t="shared" ca="1" si="33"/>
        <v>2.7833562101971179</v>
      </c>
      <c r="CO69" s="88">
        <f t="shared" ca="1" si="33"/>
        <v>15.529443675143643</v>
      </c>
      <c r="CP69" s="88">
        <f t="shared" ca="1" si="33"/>
        <v>4.7206022443413387</v>
      </c>
      <c r="CQ69" s="88">
        <f t="shared" ca="1" si="33"/>
        <v>10.033827171661258</v>
      </c>
      <c r="CR69" s="88">
        <f t="shared" ca="1" si="33"/>
        <v>1.7530158705720189</v>
      </c>
      <c r="CS69" s="88">
        <f t="shared" ca="1" si="33"/>
        <v>6.7978420523194236</v>
      </c>
      <c r="CT69" s="88">
        <f t="shared" ca="1" si="33"/>
        <v>24.038936419170415</v>
      </c>
      <c r="CU69" s="88">
        <f t="shared" ca="1" si="33"/>
        <v>4.3145371096818028</v>
      </c>
      <c r="CV69" s="88">
        <f t="shared" ca="1" si="33"/>
        <v>1.9732653338563269</v>
      </c>
      <c r="CW69" s="88">
        <f t="shared" ca="1" si="33"/>
        <v>19.225277400805712</v>
      </c>
      <c r="CX69" s="88">
        <f t="shared" ca="1" si="33"/>
        <v>5.5399286296701096</v>
      </c>
      <c r="CY69" s="88">
        <f t="shared" ca="1" si="33"/>
        <v>5.5221537265168874E-2</v>
      </c>
      <c r="CZ69" s="88">
        <f t="shared" ca="1" si="32"/>
        <v>3.2274672647858216E-2</v>
      </c>
      <c r="DA69" s="88">
        <f t="shared" ca="1" si="32"/>
        <v>0</v>
      </c>
      <c r="DB69" s="88">
        <f t="shared" ca="1" si="32"/>
        <v>-1.1336549333574603E-2</v>
      </c>
      <c r="DC69" s="88">
        <f t="shared" ca="1" si="32"/>
        <v>-2.4031842290824702E-2</v>
      </c>
      <c r="DD69" s="88">
        <f t="shared" ca="1" si="32"/>
        <v>-4.1207952668675446E-3</v>
      </c>
      <c r="DE69" s="88">
        <f t="shared" ca="1" si="32"/>
        <v>-4.4007023021760239E-2</v>
      </c>
      <c r="DF69" s="88">
        <f t="shared" ca="1" si="32"/>
        <v>-0.28735649214174597</v>
      </c>
      <c r="DG69" s="88">
        <f t="shared" ca="1" si="32"/>
        <v>-5.0423986526402516E-2</v>
      </c>
      <c r="DH69" s="88">
        <f t="shared" ca="1" si="32"/>
        <v>-2.9467638981439417E-2</v>
      </c>
      <c r="DI69" s="88">
        <f t="shared" ca="1" si="32"/>
        <v>-0.19427836316942676</v>
      </c>
      <c r="DJ69" s="88">
        <f t="shared" ca="1" si="32"/>
        <v>-6.4473519180985289E-2</v>
      </c>
      <c r="DL69" s="32"/>
      <c r="DO69" s="59">
        <f t="shared" si="34"/>
        <v>0.97157311906651</v>
      </c>
      <c r="DP69" s="59">
        <f t="shared" si="34"/>
        <v>2.8426880933489995E-2</v>
      </c>
      <c r="DQ69" s="50">
        <f t="shared" si="38"/>
        <v>1.1346799999999999</v>
      </c>
      <c r="DR69" s="32"/>
      <c r="DS69" s="32"/>
      <c r="DU69" s="32"/>
      <c r="DV69" s="17">
        <v>0.5</v>
      </c>
      <c r="DX69" s="17">
        <v>1</v>
      </c>
      <c r="DY69" s="17">
        <v>0.5</v>
      </c>
      <c r="DZ69" s="32"/>
      <c r="EA69" s="17">
        <v>2</v>
      </c>
      <c r="EB69" s="14"/>
      <c r="EC69" s="17">
        <f t="shared" si="39"/>
        <v>2.1454745618239901</v>
      </c>
      <c r="ED69" s="14">
        <f>(SUMPRODUCT(Euro_Area_Data!B66:U66,Euro_Area_Data!AV66:BO66)-Euro_Area_Data!J66*Euro_Area_Data!BD66)/(SUM(Euro_Area_Data!B66:U66)-Euro_Area_Data!J66)</f>
        <v>0</v>
      </c>
      <c r="EE69" s="17">
        <v>-5</v>
      </c>
      <c r="EF69" s="17">
        <f t="shared" si="35"/>
        <v>3.5091842105262998</v>
      </c>
      <c r="EG69" s="17">
        <f t="shared" si="35"/>
        <v>4.4526710526316</v>
      </c>
      <c r="EH69" s="43">
        <v>0.75</v>
      </c>
      <c r="EI69" s="43">
        <v>0.05</v>
      </c>
      <c r="EJ69" s="43">
        <v>60</v>
      </c>
      <c r="EK69" s="14"/>
      <c r="EN69" s="14"/>
    </row>
    <row r="70" spans="1:144" x14ac:dyDescent="0.3">
      <c r="A70" s="10">
        <v>2030</v>
      </c>
      <c r="J70" s="13">
        <v>49954347</v>
      </c>
      <c r="K70" s="31">
        <f t="shared" ref="K70:K85" si="40">IF(A70&lt;2030,I70,K69*J70/J69)</f>
        <v>50464311.451409481</v>
      </c>
      <c r="P70" s="28" cm="1">
        <f t="array" aca="1" ref="P70" ca="1">INDEX([7]CSMDPART2023!$C$2:$BK$29, MATCH(MID(CELL("filename",A69),FIND("]",CELL("filename",A69))+1,255),[7]CSMDPART2023!A$2:A$29,0), MATCH(A70,[7]CSMDPART2023!C$1:BK$1,0))</f>
        <v>2.9988953915089933E-3</v>
      </c>
      <c r="Q70" s="19">
        <f ca="1">(1+P70)*Q69</f>
        <v>66.895625921388017</v>
      </c>
      <c r="V70" s="14">
        <v>7.148746</v>
      </c>
      <c r="AI70" s="11"/>
      <c r="AM70" s="19">
        <f t="shared" ca="1" si="36"/>
        <v>6.6411901462197248E-2</v>
      </c>
      <c r="AN70" s="11"/>
      <c r="AS70" s="17">
        <f t="shared" ca="1" si="37"/>
        <v>-1.2352832764484407E-2</v>
      </c>
      <c r="CM70" s="88">
        <f t="shared" ca="1" si="33"/>
        <v>9.7488270212734811</v>
      </c>
      <c r="CN70" s="88">
        <f t="shared" ca="1" si="33"/>
        <v>2.7833562101971179</v>
      </c>
      <c r="CO70" s="88">
        <f t="shared" ca="1" si="33"/>
        <v>15.529443675143643</v>
      </c>
      <c r="CP70" s="88">
        <f t="shared" ca="1" si="33"/>
        <v>4.7206022443413387</v>
      </c>
      <c r="CQ70" s="88">
        <f t="shared" ca="1" si="33"/>
        <v>10.033827171661258</v>
      </c>
      <c r="CR70" s="88">
        <f t="shared" ca="1" si="33"/>
        <v>1.7530158705720189</v>
      </c>
      <c r="CS70" s="88">
        <f t="shared" ca="1" si="33"/>
        <v>6.7978420523194236</v>
      </c>
      <c r="CT70" s="88">
        <f t="shared" ca="1" si="33"/>
        <v>24.038936419170415</v>
      </c>
      <c r="CU70" s="88">
        <f t="shared" ca="1" si="33"/>
        <v>4.3145371096818028</v>
      </c>
      <c r="CV70" s="88">
        <f t="shared" ca="1" si="33"/>
        <v>1.9732653338563269</v>
      </c>
      <c r="CW70" s="88">
        <f t="shared" ca="1" si="33"/>
        <v>19.225277400805712</v>
      </c>
      <c r="CX70" s="88">
        <f t="shared" ca="1" si="33"/>
        <v>5.5399286296701096</v>
      </c>
      <c r="CY70" s="88">
        <f t="shared" ca="1" si="33"/>
        <v>5.5221537265168874E-2</v>
      </c>
      <c r="CZ70" s="88">
        <f t="shared" ca="1" si="32"/>
        <v>3.2274672647858216E-2</v>
      </c>
      <c r="DA70" s="88">
        <f t="shared" ca="1" si="32"/>
        <v>0</v>
      </c>
      <c r="DB70" s="88">
        <f t="shared" ca="1" si="32"/>
        <v>-1.1336549333574603E-2</v>
      </c>
      <c r="DC70" s="88">
        <f t="shared" ca="1" si="32"/>
        <v>-2.4031842290824702E-2</v>
      </c>
      <c r="DD70" s="88">
        <f t="shared" ca="1" si="32"/>
        <v>-4.1207952668675446E-3</v>
      </c>
      <c r="DE70" s="88">
        <f t="shared" ca="1" si="32"/>
        <v>-4.4007023021760239E-2</v>
      </c>
      <c r="DF70" s="88">
        <f t="shared" ca="1" si="32"/>
        <v>-0.28735649214174597</v>
      </c>
      <c r="DG70" s="88">
        <f t="shared" ca="1" si="32"/>
        <v>-5.0423986526402516E-2</v>
      </c>
      <c r="DH70" s="88">
        <f t="shared" ca="1" si="32"/>
        <v>-2.9467638981439417E-2</v>
      </c>
      <c r="DI70" s="88">
        <f t="shared" ca="1" si="32"/>
        <v>-0.19427836316942676</v>
      </c>
      <c r="DJ70" s="88">
        <f t="shared" ca="1" si="32"/>
        <v>-6.4473519180985289E-2</v>
      </c>
      <c r="DO70" s="59">
        <f t="shared" si="34"/>
        <v>0.97157311906651</v>
      </c>
      <c r="DP70" s="59">
        <f t="shared" si="34"/>
        <v>2.8426880933489995E-2</v>
      </c>
      <c r="DQ70" s="50">
        <f t="shared" si="38"/>
        <v>1.1346799999999999</v>
      </c>
      <c r="DV70" s="17">
        <v>0.5</v>
      </c>
      <c r="DX70" s="17">
        <v>1</v>
      </c>
      <c r="DY70" s="17">
        <v>0.5</v>
      </c>
      <c r="EA70" s="17">
        <v>2</v>
      </c>
      <c r="EC70" s="17">
        <f t="shared" si="39"/>
        <v>2.1485677634732676</v>
      </c>
      <c r="ED70" s="17">
        <v>0</v>
      </c>
      <c r="EE70" s="17">
        <v>-5</v>
      </c>
      <c r="EF70" s="17">
        <f t="shared" si="35"/>
        <v>3.5091842105262998</v>
      </c>
      <c r="EG70" s="17">
        <f t="shared" si="35"/>
        <v>4.4526710526316</v>
      </c>
      <c r="EH70" s="43">
        <v>0.75</v>
      </c>
      <c r="EI70" s="43">
        <v>0.05</v>
      </c>
      <c r="EJ70" s="43">
        <v>60</v>
      </c>
    </row>
    <row r="71" spans="1:144" x14ac:dyDescent="0.3">
      <c r="A71" s="10">
        <v>2031</v>
      </c>
      <c r="J71" s="13">
        <v>49976484</v>
      </c>
      <c r="K71" s="31">
        <f t="shared" si="40"/>
        <v>50486674.439411297</v>
      </c>
      <c r="P71" s="28" cm="1">
        <f t="array" aca="1" ref="P71" ca="1">INDEX([7]CSMDPART2023!$C$2:$BK$29, MATCH(MID(CELL("filename",A70),FIND("]",CELL("filename",A70))+1,255),[7]CSMDPART2023!A$2:A$29,0), MATCH(A71,[7]CSMDPART2023!C$1:BK$1,0))</f>
        <v>3.3488380357642455E-3</v>
      </c>
      <c r="Q71" s="19">
        <f ca="1">(1+P71)*Q70</f>
        <v>67.11964853789982</v>
      </c>
      <c r="V71" s="14">
        <v>7.0894440000000003</v>
      </c>
      <c r="AM71" s="19">
        <f t="shared" ca="1" si="36"/>
        <v>6.6411901462197248E-2</v>
      </c>
      <c r="AN71" s="11"/>
      <c r="AS71" s="17">
        <f t="shared" ca="1" si="37"/>
        <v>-1.2352832764484407E-2</v>
      </c>
      <c r="CM71" s="88">
        <f t="shared" ca="1" si="33"/>
        <v>9.7488270212734811</v>
      </c>
      <c r="CN71" s="88">
        <f t="shared" ca="1" si="33"/>
        <v>2.7833562101971179</v>
      </c>
      <c r="CO71" s="88">
        <f t="shared" ca="1" si="33"/>
        <v>15.529443675143643</v>
      </c>
      <c r="CP71" s="88">
        <f t="shared" ca="1" si="33"/>
        <v>4.7206022443413387</v>
      </c>
      <c r="CQ71" s="88">
        <f t="shared" ca="1" si="33"/>
        <v>10.033827171661258</v>
      </c>
      <c r="CR71" s="88">
        <f t="shared" ca="1" si="33"/>
        <v>1.7530158705720189</v>
      </c>
      <c r="CS71" s="88">
        <f t="shared" ca="1" si="33"/>
        <v>6.7978420523194236</v>
      </c>
      <c r="CT71" s="88">
        <f t="shared" ca="1" si="33"/>
        <v>24.038936419170415</v>
      </c>
      <c r="CU71" s="88">
        <f t="shared" ca="1" si="33"/>
        <v>4.3145371096818028</v>
      </c>
      <c r="CV71" s="88">
        <f t="shared" ca="1" si="33"/>
        <v>1.9732653338563269</v>
      </c>
      <c r="CW71" s="88">
        <f t="shared" ca="1" si="33"/>
        <v>19.225277400805712</v>
      </c>
      <c r="CX71" s="88">
        <f t="shared" ca="1" si="33"/>
        <v>5.5399286296701096</v>
      </c>
      <c r="CY71" s="88">
        <f t="shared" ca="1" si="33"/>
        <v>5.5221537265168874E-2</v>
      </c>
      <c r="CZ71" s="88">
        <f t="shared" ca="1" si="32"/>
        <v>3.2274672647858216E-2</v>
      </c>
      <c r="DA71" s="88">
        <f t="shared" ca="1" si="32"/>
        <v>0</v>
      </c>
      <c r="DB71" s="88">
        <f t="shared" ca="1" si="32"/>
        <v>-1.1336549333574603E-2</v>
      </c>
      <c r="DC71" s="88">
        <f t="shared" ca="1" si="32"/>
        <v>-2.4031842290824702E-2</v>
      </c>
      <c r="DD71" s="88">
        <f t="shared" ca="1" si="32"/>
        <v>-4.1207952668675446E-3</v>
      </c>
      <c r="DE71" s="88">
        <f t="shared" ca="1" si="32"/>
        <v>-4.4007023021760239E-2</v>
      </c>
      <c r="DF71" s="88">
        <f t="shared" ca="1" si="32"/>
        <v>-0.28735649214174597</v>
      </c>
      <c r="DG71" s="88">
        <f t="shared" ca="1" si="32"/>
        <v>-5.0423986526402516E-2</v>
      </c>
      <c r="DH71" s="88">
        <f t="shared" ca="1" si="32"/>
        <v>-2.9467638981439417E-2</v>
      </c>
      <c r="DI71" s="88">
        <f t="shared" ca="1" si="32"/>
        <v>-0.19427836316942676</v>
      </c>
      <c r="DJ71" s="88">
        <f t="shared" ca="1" si="32"/>
        <v>-6.4473519180985289E-2</v>
      </c>
      <c r="DO71" s="59">
        <f t="shared" si="34"/>
        <v>0.97157311906651</v>
      </c>
      <c r="DP71" s="59">
        <f t="shared" si="34"/>
        <v>2.8426880933489995E-2</v>
      </c>
      <c r="DQ71" s="50">
        <f t="shared" si="38"/>
        <v>1.1346799999999999</v>
      </c>
      <c r="DV71" s="17">
        <v>0.5</v>
      </c>
      <c r="DX71" s="17">
        <v>1</v>
      </c>
      <c r="DY71" s="17">
        <v>0.5</v>
      </c>
      <c r="EA71" s="17">
        <v>2</v>
      </c>
      <c r="EC71" s="17">
        <f t="shared" si="39"/>
        <v>2.1516609651225451</v>
      </c>
      <c r="ED71" s="17">
        <v>0</v>
      </c>
      <c r="EE71" s="17">
        <v>-5</v>
      </c>
      <c r="EF71" s="17">
        <f t="shared" si="35"/>
        <v>3.5091842105262998</v>
      </c>
      <c r="EG71" s="17">
        <f t="shared" si="35"/>
        <v>4.4526710526316</v>
      </c>
      <c r="EH71" s="43">
        <v>0.75</v>
      </c>
      <c r="EI71" s="43">
        <v>0.05</v>
      </c>
      <c r="EJ71" s="43">
        <v>60</v>
      </c>
    </row>
    <row r="72" spans="1:144" x14ac:dyDescent="0.3">
      <c r="A72" s="10">
        <v>2032</v>
      </c>
      <c r="J72" s="13">
        <v>49977191</v>
      </c>
      <c r="K72" s="31">
        <f t="shared" si="40"/>
        <v>50487388.65689864</v>
      </c>
      <c r="P72" s="28" cm="1">
        <f t="array" aca="1" ref="P72" ca="1">INDEX([7]CSMDPART2023!$C$2:$BK$29, MATCH(MID(CELL("filename",A71),FIND("]",CELL("filename",A71))+1,255),[7]CSMDPART2023!A$2:A$29,0), MATCH(A72,[7]CSMDPART2023!C$1:BK$1,0))</f>
        <v>3.6180245523629306E-3</v>
      </c>
      <c r="Q72" s="19">
        <f t="shared" ref="Q72:Q85" ca="1" si="41">(1+P72)*Q71</f>
        <v>67.362489074255919</v>
      </c>
      <c r="V72" s="14">
        <v>7.0423200000000001</v>
      </c>
      <c r="AM72" s="19">
        <f t="shared" ca="1" si="36"/>
        <v>6.6411901462197248E-2</v>
      </c>
      <c r="AN72" s="11"/>
      <c r="AS72" s="17">
        <f t="shared" ca="1" si="37"/>
        <v>-1.2352832764484407E-2</v>
      </c>
      <c r="BO72" s="11"/>
      <c r="BP72" s="11"/>
      <c r="CM72" s="88">
        <f t="shared" ca="1" si="33"/>
        <v>9.7488270212734811</v>
      </c>
      <c r="CN72" s="88">
        <f t="shared" ca="1" si="33"/>
        <v>2.7833562101971179</v>
      </c>
      <c r="CO72" s="88">
        <f t="shared" ca="1" si="33"/>
        <v>15.529443675143643</v>
      </c>
      <c r="CP72" s="88">
        <f t="shared" ca="1" si="33"/>
        <v>4.7206022443413387</v>
      </c>
      <c r="CQ72" s="88">
        <f t="shared" ca="1" si="33"/>
        <v>10.033827171661258</v>
      </c>
      <c r="CR72" s="88">
        <f t="shared" ca="1" si="33"/>
        <v>1.7530158705720189</v>
      </c>
      <c r="CS72" s="88">
        <f t="shared" ca="1" si="33"/>
        <v>6.7978420523194236</v>
      </c>
      <c r="CT72" s="88">
        <f t="shared" ca="1" si="33"/>
        <v>24.038936419170415</v>
      </c>
      <c r="CU72" s="88">
        <f t="shared" ca="1" si="33"/>
        <v>4.3145371096818028</v>
      </c>
      <c r="CV72" s="88">
        <f t="shared" ca="1" si="33"/>
        <v>1.9732653338563269</v>
      </c>
      <c r="CW72" s="88">
        <f t="shared" ca="1" si="33"/>
        <v>19.225277400805712</v>
      </c>
      <c r="CX72" s="88">
        <f t="shared" ca="1" si="33"/>
        <v>5.5399286296701096</v>
      </c>
      <c r="CY72" s="88">
        <f t="shared" ca="1" si="33"/>
        <v>5.5221537265168874E-2</v>
      </c>
      <c r="CZ72" s="88">
        <f t="shared" ca="1" si="32"/>
        <v>3.2274672647858216E-2</v>
      </c>
      <c r="DA72" s="88">
        <f t="shared" ca="1" si="32"/>
        <v>0</v>
      </c>
      <c r="DB72" s="88">
        <f t="shared" ca="1" si="32"/>
        <v>-1.1336549333574603E-2</v>
      </c>
      <c r="DC72" s="88">
        <f t="shared" ca="1" si="32"/>
        <v>-2.4031842290824702E-2</v>
      </c>
      <c r="DD72" s="88">
        <f t="shared" ca="1" si="32"/>
        <v>-4.1207952668675446E-3</v>
      </c>
      <c r="DE72" s="88">
        <f t="shared" ca="1" si="32"/>
        <v>-4.4007023021760239E-2</v>
      </c>
      <c r="DF72" s="88">
        <f t="shared" ca="1" si="32"/>
        <v>-0.28735649214174597</v>
      </c>
      <c r="DG72" s="88">
        <f t="shared" ca="1" si="32"/>
        <v>-5.0423986526402516E-2</v>
      </c>
      <c r="DH72" s="88">
        <f t="shared" ca="1" si="32"/>
        <v>-2.9467638981439417E-2</v>
      </c>
      <c r="DI72" s="88">
        <f t="shared" ca="1" si="32"/>
        <v>-0.19427836316942676</v>
      </c>
      <c r="DJ72" s="88">
        <f t="shared" ca="1" si="32"/>
        <v>-6.4473519180985289E-2</v>
      </c>
      <c r="DO72" s="59">
        <f t="shared" si="34"/>
        <v>0.97157311906651</v>
      </c>
      <c r="DP72" s="59">
        <f t="shared" si="34"/>
        <v>2.8426880933489995E-2</v>
      </c>
      <c r="DQ72" s="50">
        <f t="shared" si="38"/>
        <v>1.1346799999999999</v>
      </c>
      <c r="DV72" s="17">
        <v>0.5</v>
      </c>
      <c r="DX72" s="17">
        <v>1</v>
      </c>
      <c r="DY72" s="17">
        <v>0.5</v>
      </c>
      <c r="EA72" s="17">
        <v>2</v>
      </c>
      <c r="EC72" s="17">
        <f t="shared" si="39"/>
        <v>2.1547541667718226</v>
      </c>
      <c r="ED72" s="17">
        <v>0</v>
      </c>
      <c r="EE72" s="17">
        <v>-5</v>
      </c>
      <c r="EF72" s="17">
        <f t="shared" si="35"/>
        <v>3.5091842105262998</v>
      </c>
      <c r="EG72" s="17">
        <f t="shared" si="35"/>
        <v>4.4526710526316</v>
      </c>
      <c r="EH72" s="43">
        <v>0.75</v>
      </c>
      <c r="EI72" s="43">
        <v>0.05</v>
      </c>
      <c r="EJ72" s="43">
        <v>60</v>
      </c>
    </row>
    <row r="73" spans="1:144" x14ac:dyDescent="0.3">
      <c r="A73" s="10">
        <v>2033</v>
      </c>
      <c r="J73" s="13">
        <v>49956098</v>
      </c>
      <c r="K73" s="31">
        <f t="shared" si="40"/>
        <v>50466080.326685764</v>
      </c>
      <c r="P73" s="28" cm="1">
        <f t="array" aca="1" ref="P73" ca="1">INDEX([7]CSMDPART2023!$C$2:$BK$29, MATCH(MID(CELL("filename",A72),FIND("]",CELL("filename",A72))+1,255),[7]CSMDPART2023!A$2:A$29,0), MATCH(A73,[7]CSMDPART2023!C$1:BK$1,0))</f>
        <v>3.438288782454002E-3</v>
      </c>
      <c r="Q73" s="19">
        <f t="shared" ca="1" si="41"/>
        <v>67.594100764798114</v>
      </c>
      <c r="V73" s="14">
        <v>7.0087229999999998</v>
      </c>
      <c r="AM73" s="19">
        <f t="shared" ca="1" si="36"/>
        <v>6.6411901462197248E-2</v>
      </c>
      <c r="AN73" s="11"/>
      <c r="AS73" s="17">
        <f t="shared" ca="1" si="37"/>
        <v>-1.2352832764484407E-2</v>
      </c>
      <c r="CM73" s="88">
        <f t="shared" ca="1" si="33"/>
        <v>9.7488270212734811</v>
      </c>
      <c r="CN73" s="88">
        <f t="shared" ca="1" si="33"/>
        <v>2.7833562101971179</v>
      </c>
      <c r="CO73" s="88">
        <f t="shared" ca="1" si="33"/>
        <v>15.529443675143643</v>
      </c>
      <c r="CP73" s="88">
        <f t="shared" ca="1" si="33"/>
        <v>4.7206022443413387</v>
      </c>
      <c r="CQ73" s="88">
        <f t="shared" ca="1" si="33"/>
        <v>10.033827171661258</v>
      </c>
      <c r="CR73" s="88">
        <f t="shared" ca="1" si="33"/>
        <v>1.7530158705720189</v>
      </c>
      <c r="CS73" s="88">
        <f t="shared" ca="1" si="33"/>
        <v>6.7978420523194236</v>
      </c>
      <c r="CT73" s="88">
        <f t="shared" ca="1" si="33"/>
        <v>24.038936419170415</v>
      </c>
      <c r="CU73" s="88">
        <f t="shared" ca="1" si="33"/>
        <v>4.3145371096818028</v>
      </c>
      <c r="CV73" s="88">
        <f t="shared" ca="1" si="33"/>
        <v>1.9732653338563269</v>
      </c>
      <c r="CW73" s="88">
        <f t="shared" ca="1" si="33"/>
        <v>19.225277400805712</v>
      </c>
      <c r="CX73" s="88">
        <f t="shared" ca="1" si="33"/>
        <v>5.5399286296701096</v>
      </c>
      <c r="CY73" s="88">
        <f t="shared" ca="1" si="33"/>
        <v>5.5221537265168874E-2</v>
      </c>
      <c r="CZ73" s="88">
        <f t="shared" ca="1" si="32"/>
        <v>3.2274672647858216E-2</v>
      </c>
      <c r="DA73" s="88">
        <f t="shared" ca="1" si="32"/>
        <v>0</v>
      </c>
      <c r="DB73" s="88">
        <f t="shared" ca="1" si="32"/>
        <v>-1.1336549333574603E-2</v>
      </c>
      <c r="DC73" s="88">
        <f t="shared" ca="1" si="32"/>
        <v>-2.4031842290824702E-2</v>
      </c>
      <c r="DD73" s="88">
        <f t="shared" ca="1" si="32"/>
        <v>-4.1207952668675446E-3</v>
      </c>
      <c r="DE73" s="88">
        <f t="shared" ca="1" si="32"/>
        <v>-4.4007023021760239E-2</v>
      </c>
      <c r="DF73" s="88">
        <f t="shared" ca="1" si="32"/>
        <v>-0.28735649214174597</v>
      </c>
      <c r="DG73" s="88">
        <f t="shared" ca="1" si="32"/>
        <v>-5.0423986526402516E-2</v>
      </c>
      <c r="DH73" s="88">
        <f t="shared" ca="1" si="32"/>
        <v>-2.9467638981439417E-2</v>
      </c>
      <c r="DI73" s="88">
        <f t="shared" ca="1" si="32"/>
        <v>-0.19427836316942676</v>
      </c>
      <c r="DJ73" s="88">
        <f t="shared" ca="1" si="32"/>
        <v>-6.4473519180985289E-2</v>
      </c>
      <c r="DO73" s="59">
        <f t="shared" si="34"/>
        <v>0.97157311906651</v>
      </c>
      <c r="DP73" s="59">
        <f t="shared" si="34"/>
        <v>2.8426880933489995E-2</v>
      </c>
      <c r="DQ73" s="50">
        <f t="shared" si="38"/>
        <v>1.1346799999999999</v>
      </c>
      <c r="DV73" s="17">
        <v>0.5</v>
      </c>
      <c r="DX73" s="17">
        <v>1</v>
      </c>
      <c r="DY73" s="17">
        <v>0.5</v>
      </c>
      <c r="EA73" s="17">
        <v>2</v>
      </c>
      <c r="EC73" s="27">
        <f>Euro_Area_Data!$BT$3</f>
        <v>2.1578473684211001</v>
      </c>
      <c r="ED73" s="17">
        <v>0</v>
      </c>
      <c r="EE73" s="17">
        <v>-5</v>
      </c>
      <c r="EF73" s="17">
        <f t="shared" si="35"/>
        <v>3.5091842105262998</v>
      </c>
      <c r="EG73" s="17">
        <f t="shared" si="35"/>
        <v>4.4526710526316</v>
      </c>
      <c r="EH73" s="43">
        <v>0.75</v>
      </c>
      <c r="EI73" s="43">
        <v>0.05</v>
      </c>
      <c r="EJ73" s="43">
        <v>60</v>
      </c>
    </row>
    <row r="74" spans="1:144" x14ac:dyDescent="0.3">
      <c r="A74" s="10">
        <v>2034</v>
      </c>
      <c r="J74" s="13">
        <v>49923031</v>
      </c>
      <c r="K74" s="31">
        <f t="shared" si="40"/>
        <v>50432675.758575529</v>
      </c>
      <c r="P74" s="28" cm="1">
        <f t="array" aca="1" ref="P74" ca="1">INDEX([7]CSMDPART2023!$C$2:$BK$29, MATCH(MID(CELL("filename",A73),FIND("]",CELL("filename",A73))+1,255),[7]CSMDPART2023!A$2:A$29,0), MATCH(A74,[7]CSMDPART2023!C$1:BK$1,0))</f>
        <v>3.199322784453118E-3</v>
      </c>
      <c r="Q74" s="19">
        <f t="shared" ca="1" si="41"/>
        <v>67.810356111469559</v>
      </c>
      <c r="V74" s="14">
        <v>6.99</v>
      </c>
      <c r="AM74" s="19">
        <f t="shared" ca="1" si="36"/>
        <v>6.6411901462197248E-2</v>
      </c>
      <c r="AN74" s="11"/>
      <c r="AS74" s="17">
        <f t="shared" ca="1" si="37"/>
        <v>-1.2352832764484407E-2</v>
      </c>
      <c r="CM74" s="88">
        <f t="shared" ca="1" si="33"/>
        <v>9.7488270212734811</v>
      </c>
      <c r="CN74" s="88">
        <f t="shared" ca="1" si="33"/>
        <v>2.7833562101971179</v>
      </c>
      <c r="CO74" s="88">
        <f t="shared" ca="1" si="33"/>
        <v>15.529443675143643</v>
      </c>
      <c r="CP74" s="88">
        <f t="shared" ca="1" si="33"/>
        <v>4.7206022443413387</v>
      </c>
      <c r="CQ74" s="88">
        <f t="shared" ca="1" si="33"/>
        <v>10.033827171661258</v>
      </c>
      <c r="CR74" s="88">
        <f t="shared" ca="1" si="33"/>
        <v>1.7530158705720189</v>
      </c>
      <c r="CS74" s="88">
        <f t="shared" ca="1" si="33"/>
        <v>6.7978420523194236</v>
      </c>
      <c r="CT74" s="88">
        <f t="shared" ca="1" si="33"/>
        <v>24.038936419170415</v>
      </c>
      <c r="CU74" s="88">
        <f t="shared" ca="1" si="33"/>
        <v>4.3145371096818028</v>
      </c>
      <c r="CV74" s="88">
        <f t="shared" ca="1" si="33"/>
        <v>1.9732653338563269</v>
      </c>
      <c r="CW74" s="88">
        <f t="shared" ca="1" si="33"/>
        <v>19.225277400805712</v>
      </c>
      <c r="CX74" s="88">
        <f t="shared" ca="1" si="33"/>
        <v>5.5399286296701096</v>
      </c>
      <c r="CY74" s="88">
        <f t="shared" ca="1" si="33"/>
        <v>5.5221537265168874E-2</v>
      </c>
      <c r="CZ74" s="88">
        <f t="shared" ca="1" si="32"/>
        <v>3.2274672647858216E-2</v>
      </c>
      <c r="DA74" s="88">
        <f t="shared" ca="1" si="32"/>
        <v>0</v>
      </c>
      <c r="DB74" s="88">
        <f t="shared" ca="1" si="32"/>
        <v>-1.1336549333574603E-2</v>
      </c>
      <c r="DC74" s="88">
        <f t="shared" ca="1" si="32"/>
        <v>-2.4031842290824702E-2</v>
      </c>
      <c r="DD74" s="88">
        <f t="shared" ca="1" si="32"/>
        <v>-4.1207952668675446E-3</v>
      </c>
      <c r="DE74" s="88">
        <f t="shared" ca="1" si="32"/>
        <v>-4.4007023021760239E-2</v>
      </c>
      <c r="DF74" s="88">
        <f t="shared" ca="1" si="32"/>
        <v>-0.28735649214174597</v>
      </c>
      <c r="DG74" s="88">
        <f t="shared" ca="1" si="32"/>
        <v>-5.0423986526402516E-2</v>
      </c>
      <c r="DH74" s="88">
        <f t="shared" ca="1" si="32"/>
        <v>-2.9467638981439417E-2</v>
      </c>
      <c r="DI74" s="88">
        <f t="shared" ca="1" si="32"/>
        <v>-0.19427836316942676</v>
      </c>
      <c r="DJ74" s="88">
        <f t="shared" ca="1" si="32"/>
        <v>-6.4473519180985289E-2</v>
      </c>
      <c r="DO74" s="59">
        <f t="shared" si="34"/>
        <v>0.97157311906651</v>
      </c>
      <c r="DP74" s="59">
        <f t="shared" si="34"/>
        <v>2.8426880933489995E-2</v>
      </c>
      <c r="DQ74" s="50">
        <f t="shared" si="38"/>
        <v>1.1346799999999999</v>
      </c>
      <c r="DV74" s="17">
        <v>0.5</v>
      </c>
      <c r="DX74" s="17">
        <v>1</v>
      </c>
      <c r="DY74" s="17">
        <v>0.5</v>
      </c>
      <c r="EA74" s="17">
        <v>2</v>
      </c>
      <c r="EC74" s="17">
        <f>EC73+(2-EC73)/(2053-2033)</f>
        <v>2.1499550000000451</v>
      </c>
      <c r="ED74" s="17">
        <v>0</v>
      </c>
      <c r="EE74" s="17">
        <v>-5</v>
      </c>
      <c r="EF74" s="17">
        <f t="shared" si="35"/>
        <v>3.5091842105262998</v>
      </c>
      <c r="EG74" s="17">
        <f t="shared" si="35"/>
        <v>4.4526710526316</v>
      </c>
      <c r="EH74" s="43">
        <v>0.75</v>
      </c>
      <c r="EI74" s="43">
        <v>0.05</v>
      </c>
      <c r="EJ74" s="43">
        <v>60</v>
      </c>
    </row>
    <row r="75" spans="1:144" x14ac:dyDescent="0.3">
      <c r="A75" s="10">
        <v>2035</v>
      </c>
      <c r="J75" s="13">
        <v>49867471</v>
      </c>
      <c r="K75" s="31">
        <f t="shared" si="40"/>
        <v>50376548.568198271</v>
      </c>
      <c r="P75" s="28" cm="1">
        <f t="array" aca="1" ref="P75" ca="1">INDEX([7]CSMDPART2023!$C$2:$BK$29, MATCH(MID(CELL("filename",A74),FIND("]",CELL("filename",A74))+1,255),[7]CSMDPART2023!A$2:A$29,0), MATCH(A75,[7]CSMDPART2023!C$1:BK$1,0))</f>
        <v>3.013110671580721E-3</v>
      </c>
      <c r="Q75" s="19">
        <f t="shared" ca="1" si="41"/>
        <v>68.014676219112715</v>
      </c>
      <c r="AM75" s="19">
        <f t="shared" ca="1" si="36"/>
        <v>6.6411901462197248E-2</v>
      </c>
      <c r="AN75" s="11"/>
      <c r="AS75" s="17">
        <f t="shared" ca="1" si="37"/>
        <v>-1.2352832764484407E-2</v>
      </c>
      <c r="CM75" s="88">
        <f t="shared" ca="1" si="33"/>
        <v>9.7488270212734811</v>
      </c>
      <c r="CN75" s="88">
        <f t="shared" ca="1" si="33"/>
        <v>2.7833562101971179</v>
      </c>
      <c r="CO75" s="88">
        <f t="shared" ca="1" si="33"/>
        <v>15.529443675143643</v>
      </c>
      <c r="CP75" s="88">
        <f t="shared" ca="1" si="33"/>
        <v>4.7206022443413387</v>
      </c>
      <c r="CQ75" s="88">
        <f t="shared" ca="1" si="33"/>
        <v>10.033827171661258</v>
      </c>
      <c r="CR75" s="88">
        <f t="shared" ca="1" si="33"/>
        <v>1.7530158705720189</v>
      </c>
      <c r="CS75" s="88">
        <f t="shared" ca="1" si="33"/>
        <v>6.7978420523194236</v>
      </c>
      <c r="CT75" s="88">
        <f t="shared" ca="1" si="33"/>
        <v>24.038936419170415</v>
      </c>
      <c r="CU75" s="88">
        <f t="shared" ca="1" si="33"/>
        <v>4.3145371096818028</v>
      </c>
      <c r="CV75" s="88">
        <f t="shared" ca="1" si="33"/>
        <v>1.9732653338563269</v>
      </c>
      <c r="CW75" s="88">
        <f t="shared" ca="1" si="33"/>
        <v>19.225277400805712</v>
      </c>
      <c r="CX75" s="88">
        <f t="shared" ca="1" si="33"/>
        <v>5.5399286296701096</v>
      </c>
      <c r="CY75" s="88">
        <f t="shared" ca="1" si="33"/>
        <v>5.5221537265168874E-2</v>
      </c>
      <c r="CZ75" s="88">
        <f t="shared" ca="1" si="32"/>
        <v>3.2274672647858216E-2</v>
      </c>
      <c r="DA75" s="88">
        <f t="shared" ca="1" si="32"/>
        <v>0</v>
      </c>
      <c r="DB75" s="88">
        <f t="shared" ca="1" si="32"/>
        <v>-1.1336549333574603E-2</v>
      </c>
      <c r="DC75" s="88">
        <f t="shared" ca="1" si="32"/>
        <v>-2.4031842290824702E-2</v>
      </c>
      <c r="DD75" s="88">
        <f t="shared" ca="1" si="32"/>
        <v>-4.1207952668675446E-3</v>
      </c>
      <c r="DE75" s="88">
        <f t="shared" ca="1" si="32"/>
        <v>-4.4007023021760239E-2</v>
      </c>
      <c r="DF75" s="88">
        <f t="shared" ca="1" si="32"/>
        <v>-0.28735649214174597</v>
      </c>
      <c r="DG75" s="88">
        <f t="shared" ca="1" si="32"/>
        <v>-5.0423986526402516E-2</v>
      </c>
      <c r="DH75" s="88">
        <f t="shared" ca="1" si="32"/>
        <v>-2.9467638981439417E-2</v>
      </c>
      <c r="DI75" s="88">
        <f t="shared" ca="1" si="32"/>
        <v>-0.19427836316942676</v>
      </c>
      <c r="DJ75" s="88">
        <f t="shared" ca="1" si="32"/>
        <v>-6.4473519180985289E-2</v>
      </c>
      <c r="DO75" s="59">
        <f t="shared" si="34"/>
        <v>0.97157311906651</v>
      </c>
      <c r="DP75" s="59">
        <f t="shared" si="34"/>
        <v>2.8426880933489995E-2</v>
      </c>
      <c r="DQ75" s="50">
        <f t="shared" si="38"/>
        <v>1.1346799999999999</v>
      </c>
      <c r="DV75" s="17">
        <v>0.5</v>
      </c>
      <c r="DX75" s="17">
        <v>1</v>
      </c>
      <c r="DY75" s="17">
        <v>0.5</v>
      </c>
      <c r="EA75" s="17">
        <v>2</v>
      </c>
      <c r="EC75" s="17">
        <f t="shared" ref="EC75:EC85" si="42">EC74+(2-EC74)/(2053-2033)</f>
        <v>2.1424572500000427</v>
      </c>
      <c r="ED75" s="17">
        <v>0</v>
      </c>
      <c r="EE75" s="17">
        <v>-5</v>
      </c>
      <c r="EF75" s="17">
        <f t="shared" si="35"/>
        <v>3.5091842105262998</v>
      </c>
      <c r="EG75" s="17">
        <f t="shared" si="35"/>
        <v>4.4526710526316</v>
      </c>
      <c r="EH75" s="43">
        <v>0.75</v>
      </c>
      <c r="EI75" s="43">
        <v>0.05</v>
      </c>
      <c r="EJ75" s="43">
        <v>60</v>
      </c>
    </row>
    <row r="76" spans="1:144" x14ac:dyDescent="0.3">
      <c r="A76" s="10">
        <v>2036</v>
      </c>
      <c r="J76" s="13">
        <v>49794680</v>
      </c>
      <c r="K76" s="31">
        <f t="shared" si="40"/>
        <v>50303014.473260358</v>
      </c>
      <c r="P76" s="28" cm="1">
        <f t="array" aca="1" ref="P76" ca="1">INDEX([7]CSMDPART2023!$C$2:$BK$29, MATCH(MID(CELL("filename",A75),FIND("]",CELL("filename",A75))+1,255),[7]CSMDPART2023!A$2:A$29,0), MATCH(A76,[7]CSMDPART2023!C$1:BK$1,0))</f>
        <v>2.5514312600158906E-3</v>
      </c>
      <c r="Q76" s="19">
        <f t="shared" ca="1" si="41"/>
        <v>68.188210990158012</v>
      </c>
      <c r="AM76" s="19">
        <f t="shared" ca="1" si="36"/>
        <v>6.6411901462197248E-2</v>
      </c>
      <c r="AN76" s="11"/>
      <c r="AS76" s="17">
        <f t="shared" ca="1" si="37"/>
        <v>-1.2352832764484407E-2</v>
      </c>
      <c r="CM76" s="88">
        <f t="shared" ca="1" si="33"/>
        <v>9.7488270212734811</v>
      </c>
      <c r="CN76" s="88">
        <f t="shared" ca="1" si="33"/>
        <v>2.7833562101971179</v>
      </c>
      <c r="CO76" s="88">
        <f t="shared" ca="1" si="33"/>
        <v>15.529443675143643</v>
      </c>
      <c r="CP76" s="88">
        <f t="shared" ca="1" si="33"/>
        <v>4.7206022443413387</v>
      </c>
      <c r="CQ76" s="88">
        <f t="shared" ca="1" si="33"/>
        <v>10.033827171661258</v>
      </c>
      <c r="CR76" s="88">
        <f t="shared" ca="1" si="33"/>
        <v>1.7530158705720189</v>
      </c>
      <c r="CS76" s="88">
        <f t="shared" ca="1" si="33"/>
        <v>6.7978420523194236</v>
      </c>
      <c r="CT76" s="88">
        <f t="shared" ca="1" si="33"/>
        <v>24.038936419170415</v>
      </c>
      <c r="CU76" s="88">
        <f t="shared" ca="1" si="33"/>
        <v>4.3145371096818028</v>
      </c>
      <c r="CV76" s="88">
        <f t="shared" ca="1" si="33"/>
        <v>1.9732653338563269</v>
      </c>
      <c r="CW76" s="88">
        <f t="shared" ca="1" si="33"/>
        <v>19.225277400805712</v>
      </c>
      <c r="CX76" s="88">
        <f t="shared" ca="1" si="33"/>
        <v>5.5399286296701096</v>
      </c>
      <c r="CY76" s="88">
        <f t="shared" ca="1" si="33"/>
        <v>5.5221537265168874E-2</v>
      </c>
      <c r="CZ76" s="88">
        <f t="shared" ca="1" si="32"/>
        <v>3.2274672647858216E-2</v>
      </c>
      <c r="DA76" s="88">
        <f t="shared" ca="1" si="32"/>
        <v>0</v>
      </c>
      <c r="DB76" s="88">
        <f t="shared" ca="1" si="32"/>
        <v>-1.1336549333574603E-2</v>
      </c>
      <c r="DC76" s="88">
        <f t="shared" ca="1" si="32"/>
        <v>-2.4031842290824702E-2</v>
      </c>
      <c r="DD76" s="88">
        <f t="shared" ca="1" si="32"/>
        <v>-4.1207952668675446E-3</v>
      </c>
      <c r="DE76" s="88">
        <f t="shared" ca="1" si="32"/>
        <v>-4.4007023021760239E-2</v>
      </c>
      <c r="DF76" s="88">
        <f t="shared" ca="1" si="32"/>
        <v>-0.28735649214174597</v>
      </c>
      <c r="DG76" s="88">
        <f t="shared" ca="1" si="32"/>
        <v>-5.0423986526402516E-2</v>
      </c>
      <c r="DH76" s="88">
        <f t="shared" ca="1" si="32"/>
        <v>-2.9467638981439417E-2</v>
      </c>
      <c r="DI76" s="88">
        <f t="shared" ca="1" si="32"/>
        <v>-0.19427836316942676</v>
      </c>
      <c r="DJ76" s="88">
        <f t="shared" ca="1" si="32"/>
        <v>-6.4473519180985289E-2</v>
      </c>
      <c r="DO76" s="59">
        <f t="shared" si="34"/>
        <v>0.97157311906651</v>
      </c>
      <c r="DP76" s="59">
        <f t="shared" si="34"/>
        <v>2.8426880933489995E-2</v>
      </c>
      <c r="DQ76" s="50">
        <f t="shared" si="38"/>
        <v>1.1346799999999999</v>
      </c>
      <c r="DV76" s="17">
        <v>0.5</v>
      </c>
      <c r="DX76" s="17">
        <v>1</v>
      </c>
      <c r="DY76" s="17">
        <v>0.5</v>
      </c>
      <c r="EA76" s="17">
        <v>2</v>
      </c>
      <c r="EC76" s="17">
        <f t="shared" si="42"/>
        <v>2.1353343875000408</v>
      </c>
      <c r="ED76" s="17">
        <v>0</v>
      </c>
      <c r="EE76" s="17">
        <v>-5</v>
      </c>
      <c r="EF76" s="17">
        <f t="shared" si="35"/>
        <v>3.5091842105262998</v>
      </c>
      <c r="EG76" s="17">
        <f t="shared" si="35"/>
        <v>4.4526710526316</v>
      </c>
      <c r="EH76" s="43">
        <v>0.75</v>
      </c>
      <c r="EI76" s="43">
        <v>0.05</v>
      </c>
      <c r="EJ76" s="43">
        <v>60</v>
      </c>
    </row>
    <row r="77" spans="1:144" x14ac:dyDescent="0.3">
      <c r="A77" s="10">
        <v>2037</v>
      </c>
      <c r="J77" s="13">
        <v>49728012</v>
      </c>
      <c r="K77" s="31">
        <f t="shared" si="40"/>
        <v>50235665.885642104</v>
      </c>
      <c r="P77" s="28" cm="1">
        <f t="array" aca="1" ref="P77" ca="1">INDEX([7]CSMDPART2023!$C$2:$BK$29, MATCH(MID(CELL("filename",A76),FIND("]",CELL("filename",A76))+1,255),[7]CSMDPART2023!A$2:A$29,0), MATCH(A77,[7]CSMDPART2023!C$1:BK$1,0))</f>
        <v>1.6216986305288561E-3</v>
      </c>
      <c r="Q77" s="19">
        <f t="shared" ca="1" si="41"/>
        <v>68.298791718538965</v>
      </c>
      <c r="AM77" s="19">
        <f t="shared" ca="1" si="36"/>
        <v>6.6411901462197248E-2</v>
      </c>
      <c r="AN77" s="11"/>
      <c r="AS77" s="17">
        <f t="shared" ca="1" si="37"/>
        <v>-1.2352832764484407E-2</v>
      </c>
      <c r="CM77" s="88">
        <f t="shared" ca="1" si="33"/>
        <v>9.7488270212734811</v>
      </c>
      <c r="CN77" s="88">
        <f t="shared" ca="1" si="33"/>
        <v>2.7833562101971179</v>
      </c>
      <c r="CO77" s="88">
        <f t="shared" ca="1" si="33"/>
        <v>15.529443675143643</v>
      </c>
      <c r="CP77" s="88">
        <f t="shared" ca="1" si="33"/>
        <v>4.7206022443413387</v>
      </c>
      <c r="CQ77" s="88">
        <f t="shared" ca="1" si="33"/>
        <v>10.033827171661258</v>
      </c>
      <c r="CR77" s="88">
        <f t="shared" ca="1" si="33"/>
        <v>1.7530158705720189</v>
      </c>
      <c r="CS77" s="88">
        <f t="shared" ca="1" si="33"/>
        <v>6.7978420523194236</v>
      </c>
      <c r="CT77" s="88">
        <f t="shared" ca="1" si="33"/>
        <v>24.038936419170415</v>
      </c>
      <c r="CU77" s="88">
        <f t="shared" ca="1" si="33"/>
        <v>4.3145371096818028</v>
      </c>
      <c r="CV77" s="88">
        <f t="shared" ca="1" si="33"/>
        <v>1.9732653338563269</v>
      </c>
      <c r="CW77" s="88">
        <f t="shared" ca="1" si="33"/>
        <v>19.225277400805712</v>
      </c>
      <c r="CX77" s="88">
        <f t="shared" ca="1" si="33"/>
        <v>5.5399286296701096</v>
      </c>
      <c r="CY77" s="88">
        <f t="shared" ca="1" si="33"/>
        <v>5.5221537265168874E-2</v>
      </c>
      <c r="CZ77" s="88">
        <f t="shared" ca="1" si="32"/>
        <v>3.2274672647858216E-2</v>
      </c>
      <c r="DA77" s="88">
        <f t="shared" ca="1" si="32"/>
        <v>0</v>
      </c>
      <c r="DB77" s="88">
        <f t="shared" ca="1" si="32"/>
        <v>-1.1336549333574603E-2</v>
      </c>
      <c r="DC77" s="88">
        <f t="shared" ca="1" si="32"/>
        <v>-2.4031842290824702E-2</v>
      </c>
      <c r="DD77" s="88">
        <f t="shared" ca="1" si="32"/>
        <v>-4.1207952668675446E-3</v>
      </c>
      <c r="DE77" s="88">
        <f t="shared" ca="1" si="32"/>
        <v>-4.4007023021760239E-2</v>
      </c>
      <c r="DF77" s="88">
        <f t="shared" ca="1" si="32"/>
        <v>-0.28735649214174597</v>
      </c>
      <c r="DG77" s="88">
        <f t="shared" ca="1" si="32"/>
        <v>-5.0423986526402516E-2</v>
      </c>
      <c r="DH77" s="88">
        <f t="shared" ca="1" si="32"/>
        <v>-2.9467638981439417E-2</v>
      </c>
      <c r="DI77" s="88">
        <f t="shared" ca="1" si="32"/>
        <v>-0.19427836316942676</v>
      </c>
      <c r="DJ77" s="88">
        <f t="shared" ca="1" si="32"/>
        <v>-6.4473519180985289E-2</v>
      </c>
      <c r="DO77" s="59">
        <f t="shared" si="34"/>
        <v>0.97157311906651</v>
      </c>
      <c r="DP77" s="59">
        <f t="shared" si="34"/>
        <v>2.8426880933489995E-2</v>
      </c>
      <c r="DQ77" s="50">
        <f t="shared" si="38"/>
        <v>1.1346799999999999</v>
      </c>
      <c r="DV77" s="17">
        <v>0.5</v>
      </c>
      <c r="DX77" s="17">
        <v>1</v>
      </c>
      <c r="DY77" s="17">
        <v>0.5</v>
      </c>
      <c r="EA77" s="17">
        <v>2</v>
      </c>
      <c r="EC77" s="17">
        <f t="shared" si="42"/>
        <v>2.1285676681250387</v>
      </c>
      <c r="ED77" s="17">
        <v>0</v>
      </c>
      <c r="EE77" s="17">
        <v>-5</v>
      </c>
      <c r="EF77" s="17">
        <f t="shared" si="35"/>
        <v>3.5091842105262998</v>
      </c>
      <c r="EG77" s="17">
        <f t="shared" si="35"/>
        <v>4.4526710526316</v>
      </c>
      <c r="EH77" s="43">
        <v>0.75</v>
      </c>
      <c r="EI77" s="43">
        <v>0.05</v>
      </c>
      <c r="EJ77" s="43">
        <v>60</v>
      </c>
    </row>
    <row r="78" spans="1:144" x14ac:dyDescent="0.3">
      <c r="A78" s="10">
        <v>2038</v>
      </c>
      <c r="J78" s="13">
        <v>49647558</v>
      </c>
      <c r="K78" s="31">
        <f t="shared" si="40"/>
        <v>50154390.562124975</v>
      </c>
      <c r="P78" s="28" cm="1">
        <f t="array" aca="1" ref="P78" ca="1">INDEX([7]CSMDPART2023!$C$2:$BK$29, MATCH(MID(CELL("filename",A77),FIND("]",CELL("filename",A77))+1,255),[7]CSMDPART2023!A$2:A$29,0), MATCH(A78,[7]CSMDPART2023!C$1:BK$1,0))</f>
        <v>1.3623891033003321E-3</v>
      </c>
      <c r="Q78" s="19">
        <f t="shared" ca="1" si="41"/>
        <v>68.391841248144885</v>
      </c>
      <c r="AM78" s="19">
        <f t="shared" ca="1" si="36"/>
        <v>6.6411901462197248E-2</v>
      </c>
      <c r="AN78" s="11"/>
      <c r="AS78" s="17">
        <f t="shared" ca="1" si="37"/>
        <v>-1.2352832764484407E-2</v>
      </c>
      <c r="CM78" s="88">
        <f t="shared" ca="1" si="33"/>
        <v>9.7488270212734811</v>
      </c>
      <c r="CN78" s="88">
        <f t="shared" ca="1" si="33"/>
        <v>2.7833562101971179</v>
      </c>
      <c r="CO78" s="88">
        <f t="shared" ca="1" si="33"/>
        <v>15.529443675143643</v>
      </c>
      <c r="CP78" s="88">
        <f t="shared" ca="1" si="33"/>
        <v>4.7206022443413387</v>
      </c>
      <c r="CQ78" s="88">
        <f t="shared" ca="1" si="33"/>
        <v>10.033827171661258</v>
      </c>
      <c r="CR78" s="88">
        <f t="shared" ca="1" si="33"/>
        <v>1.7530158705720189</v>
      </c>
      <c r="CS78" s="88">
        <f t="shared" ca="1" si="33"/>
        <v>6.7978420523194236</v>
      </c>
      <c r="CT78" s="88">
        <f t="shared" ca="1" si="33"/>
        <v>24.038936419170415</v>
      </c>
      <c r="CU78" s="88">
        <f t="shared" ca="1" si="33"/>
        <v>4.3145371096818028</v>
      </c>
      <c r="CV78" s="88">
        <f t="shared" ca="1" si="33"/>
        <v>1.9732653338563269</v>
      </c>
      <c r="CW78" s="88">
        <f t="shared" ca="1" si="33"/>
        <v>19.225277400805712</v>
      </c>
      <c r="CX78" s="88">
        <f t="shared" ca="1" si="33"/>
        <v>5.5399286296701096</v>
      </c>
      <c r="CY78" s="88">
        <f t="shared" ca="1" si="33"/>
        <v>5.5221537265168874E-2</v>
      </c>
      <c r="CZ78" s="88">
        <f t="shared" ca="1" si="32"/>
        <v>3.2274672647858216E-2</v>
      </c>
      <c r="DA78" s="88">
        <f t="shared" ca="1" si="32"/>
        <v>0</v>
      </c>
      <c r="DB78" s="88">
        <f t="shared" ca="1" si="32"/>
        <v>-1.1336549333574603E-2</v>
      </c>
      <c r="DC78" s="88">
        <f t="shared" ca="1" si="32"/>
        <v>-2.4031842290824702E-2</v>
      </c>
      <c r="DD78" s="88">
        <f t="shared" ca="1" si="32"/>
        <v>-4.1207952668675446E-3</v>
      </c>
      <c r="DE78" s="88">
        <f t="shared" ca="1" si="32"/>
        <v>-4.4007023021760239E-2</v>
      </c>
      <c r="DF78" s="88">
        <f t="shared" ca="1" si="32"/>
        <v>-0.28735649214174597</v>
      </c>
      <c r="DG78" s="88">
        <f t="shared" ca="1" si="32"/>
        <v>-5.0423986526402516E-2</v>
      </c>
      <c r="DH78" s="88">
        <f t="shared" ca="1" si="32"/>
        <v>-2.9467638981439417E-2</v>
      </c>
      <c r="DI78" s="88">
        <f t="shared" ca="1" si="32"/>
        <v>-0.19427836316942676</v>
      </c>
      <c r="DJ78" s="88">
        <f t="shared" ca="1" si="32"/>
        <v>-6.4473519180985289E-2</v>
      </c>
      <c r="DO78" s="59">
        <f t="shared" si="34"/>
        <v>0.97157311906651</v>
      </c>
      <c r="DP78" s="59">
        <f t="shared" si="34"/>
        <v>2.8426880933489995E-2</v>
      </c>
      <c r="DQ78" s="50">
        <f t="shared" si="38"/>
        <v>1.1346799999999999</v>
      </c>
      <c r="DV78" s="17">
        <v>0.5</v>
      </c>
      <c r="DX78" s="17">
        <v>1</v>
      </c>
      <c r="DY78" s="17">
        <v>0.5</v>
      </c>
      <c r="EA78" s="17">
        <v>2</v>
      </c>
      <c r="EC78" s="17">
        <f t="shared" si="42"/>
        <v>2.122139284718787</v>
      </c>
      <c r="ED78" s="17">
        <v>0</v>
      </c>
      <c r="EE78" s="17">
        <v>-5</v>
      </c>
      <c r="EF78" s="17">
        <f t="shared" si="35"/>
        <v>3.5091842105262998</v>
      </c>
      <c r="EG78" s="17">
        <f t="shared" si="35"/>
        <v>4.4526710526316</v>
      </c>
      <c r="EH78" s="43">
        <v>0.75</v>
      </c>
      <c r="EI78" s="43">
        <v>0.05</v>
      </c>
      <c r="EJ78" s="43">
        <v>60</v>
      </c>
    </row>
    <row r="79" spans="1:144" x14ac:dyDescent="0.3">
      <c r="A79" s="10">
        <v>2039</v>
      </c>
      <c r="J79" s="13">
        <v>49541446</v>
      </c>
      <c r="K79" s="31">
        <f t="shared" si="40"/>
        <v>50047195.306089856</v>
      </c>
      <c r="P79" s="28" cm="1">
        <f t="array" aca="1" ref="P79" ca="1">INDEX([7]CSMDPART2023!$C$2:$BK$29, MATCH(MID(CELL("filename",A78),FIND("]",CELL("filename",A78))+1,255),[7]CSMDPART2023!A$2:A$29,0), MATCH(A79,[7]CSMDPART2023!C$1:BK$1,0))</f>
        <v>1.851902418707807E-3</v>
      </c>
      <c r="Q79" s="19">
        <f t="shared" ca="1" si="41"/>
        <v>68.518496264372203</v>
      </c>
      <c r="AM79" s="19">
        <f t="shared" ca="1" si="36"/>
        <v>6.6411901462197248E-2</v>
      </c>
      <c r="AN79" s="11"/>
      <c r="AS79" s="17">
        <f t="shared" ca="1" si="37"/>
        <v>-1.2352832764484407E-2</v>
      </c>
      <c r="CM79" s="88">
        <f t="shared" ca="1" si="33"/>
        <v>9.7488270212734811</v>
      </c>
      <c r="CN79" s="88">
        <f t="shared" ca="1" si="33"/>
        <v>2.7833562101971179</v>
      </c>
      <c r="CO79" s="88">
        <f t="shared" ca="1" si="33"/>
        <v>15.529443675143643</v>
      </c>
      <c r="CP79" s="88">
        <f t="shared" ca="1" si="33"/>
        <v>4.7206022443413387</v>
      </c>
      <c r="CQ79" s="88">
        <f t="shared" ca="1" si="33"/>
        <v>10.033827171661258</v>
      </c>
      <c r="CR79" s="88">
        <f t="shared" ca="1" si="33"/>
        <v>1.7530158705720189</v>
      </c>
      <c r="CS79" s="88">
        <f t="shared" ca="1" si="33"/>
        <v>6.7978420523194236</v>
      </c>
      <c r="CT79" s="88">
        <f t="shared" ca="1" si="33"/>
        <v>24.038936419170415</v>
      </c>
      <c r="CU79" s="88">
        <f t="shared" ca="1" si="33"/>
        <v>4.3145371096818028</v>
      </c>
      <c r="CV79" s="88">
        <f t="shared" ca="1" si="33"/>
        <v>1.9732653338563269</v>
      </c>
      <c r="CW79" s="88">
        <f t="shared" ca="1" si="33"/>
        <v>19.225277400805712</v>
      </c>
      <c r="CX79" s="88">
        <f t="shared" ca="1" si="33"/>
        <v>5.5399286296701096</v>
      </c>
      <c r="CY79" s="88">
        <f t="shared" ca="1" si="33"/>
        <v>5.5221537265168874E-2</v>
      </c>
      <c r="CZ79" s="88">
        <f t="shared" ca="1" si="32"/>
        <v>3.2274672647858216E-2</v>
      </c>
      <c r="DA79" s="88">
        <f t="shared" ca="1" si="32"/>
        <v>0</v>
      </c>
      <c r="DB79" s="88">
        <f t="shared" ca="1" si="32"/>
        <v>-1.1336549333574603E-2</v>
      </c>
      <c r="DC79" s="88">
        <f t="shared" ca="1" si="32"/>
        <v>-2.4031842290824702E-2</v>
      </c>
      <c r="DD79" s="88">
        <f t="shared" ca="1" si="32"/>
        <v>-4.1207952668675446E-3</v>
      </c>
      <c r="DE79" s="88">
        <f t="shared" ca="1" si="32"/>
        <v>-4.4007023021760239E-2</v>
      </c>
      <c r="DF79" s="88">
        <f t="shared" ca="1" si="32"/>
        <v>-0.28735649214174597</v>
      </c>
      <c r="DG79" s="88">
        <f t="shared" ca="1" si="32"/>
        <v>-5.0423986526402516E-2</v>
      </c>
      <c r="DH79" s="88">
        <f t="shared" ca="1" si="32"/>
        <v>-2.9467638981439417E-2</v>
      </c>
      <c r="DI79" s="88">
        <f t="shared" ca="1" si="32"/>
        <v>-0.19427836316942676</v>
      </c>
      <c r="DJ79" s="88">
        <f t="shared" ca="1" si="32"/>
        <v>-6.4473519180985289E-2</v>
      </c>
      <c r="DO79" s="59">
        <f t="shared" si="34"/>
        <v>0.97157311906651</v>
      </c>
      <c r="DP79" s="59">
        <f t="shared" si="34"/>
        <v>2.8426880933489995E-2</v>
      </c>
      <c r="DQ79" s="50">
        <f t="shared" si="38"/>
        <v>1.1346799999999999</v>
      </c>
      <c r="DV79" s="17">
        <v>0.5</v>
      </c>
      <c r="DX79" s="17">
        <v>1</v>
      </c>
      <c r="DY79" s="17">
        <v>0.5</v>
      </c>
      <c r="EA79" s="17">
        <v>2</v>
      </c>
      <c r="EC79" s="17">
        <f t="shared" si="42"/>
        <v>2.1160323204828475</v>
      </c>
      <c r="ED79" s="17">
        <v>0</v>
      </c>
      <c r="EE79" s="17">
        <v>-5</v>
      </c>
      <c r="EF79" s="17">
        <f t="shared" si="35"/>
        <v>3.5091842105262998</v>
      </c>
      <c r="EG79" s="17">
        <f t="shared" si="35"/>
        <v>4.4526710526316</v>
      </c>
      <c r="EH79" s="43">
        <v>0.75</v>
      </c>
      <c r="EI79" s="43">
        <v>0.05</v>
      </c>
      <c r="EJ79" s="43">
        <v>60</v>
      </c>
    </row>
    <row r="80" spans="1:144" x14ac:dyDescent="0.3">
      <c r="A80" s="10">
        <v>2040</v>
      </c>
      <c r="J80" s="13">
        <v>49464702</v>
      </c>
      <c r="K80" s="31">
        <f t="shared" si="40"/>
        <v>49969667.856516212</v>
      </c>
      <c r="P80" s="28" cm="1">
        <f t="array" aca="1" ref="P80" ca="1">INDEX([7]CSMDPART2023!$C$2:$BK$29, MATCH(MID(CELL("filename",A79),FIND("]",CELL("filename",A79))+1,255),[7]CSMDPART2023!A$2:A$29,0), MATCH(A80,[7]CSMDPART2023!C$1:BK$1,0))</f>
        <v>2.068887300888278E-3</v>
      </c>
      <c r="Q80" s="19">
        <f t="shared" ca="1" si="41"/>
        <v>68.660253311169527</v>
      </c>
      <c r="AM80" s="19">
        <f t="shared" ca="1" si="36"/>
        <v>6.6411901462197248E-2</v>
      </c>
      <c r="AN80" s="11"/>
      <c r="AS80" s="17">
        <f t="shared" ca="1" si="37"/>
        <v>-1.2352832764484407E-2</v>
      </c>
      <c r="CM80" s="88">
        <f t="shared" ca="1" si="33"/>
        <v>9.7488270212734811</v>
      </c>
      <c r="CN80" s="88">
        <f t="shared" ca="1" si="33"/>
        <v>2.7833562101971179</v>
      </c>
      <c r="CO80" s="88">
        <f t="shared" ca="1" si="33"/>
        <v>15.529443675143643</v>
      </c>
      <c r="CP80" s="88">
        <f t="shared" ca="1" si="33"/>
        <v>4.7206022443413387</v>
      </c>
      <c r="CQ80" s="88">
        <f t="shared" ca="1" si="33"/>
        <v>10.033827171661258</v>
      </c>
      <c r="CR80" s="88">
        <f t="shared" ca="1" si="33"/>
        <v>1.7530158705720189</v>
      </c>
      <c r="CS80" s="88">
        <f t="shared" ca="1" si="33"/>
        <v>6.7978420523194236</v>
      </c>
      <c r="CT80" s="88">
        <f t="shared" ca="1" si="33"/>
        <v>24.038936419170415</v>
      </c>
      <c r="CU80" s="88">
        <f t="shared" ca="1" si="33"/>
        <v>4.3145371096818028</v>
      </c>
      <c r="CV80" s="88">
        <f t="shared" ca="1" si="33"/>
        <v>1.9732653338563269</v>
      </c>
      <c r="CW80" s="88">
        <f t="shared" ca="1" si="33"/>
        <v>19.225277400805712</v>
      </c>
      <c r="CX80" s="88">
        <f t="shared" ca="1" si="33"/>
        <v>5.5399286296701096</v>
      </c>
      <c r="CY80" s="88">
        <f t="shared" ca="1" si="33"/>
        <v>5.5221537265168874E-2</v>
      </c>
      <c r="CZ80" s="88">
        <f t="shared" ca="1" si="33"/>
        <v>3.2274672647858216E-2</v>
      </c>
      <c r="DA80" s="88">
        <f t="shared" ca="1" si="33"/>
        <v>0</v>
      </c>
      <c r="DB80" s="88">
        <f t="shared" ca="1" si="33"/>
        <v>-1.1336549333574603E-2</v>
      </c>
      <c r="DC80" s="88">
        <f t="shared" ref="DC80:DJ85" ca="1" si="43">DC79</f>
        <v>-2.4031842290824702E-2</v>
      </c>
      <c r="DD80" s="88">
        <f t="shared" ca="1" si="43"/>
        <v>-4.1207952668675446E-3</v>
      </c>
      <c r="DE80" s="88">
        <f t="shared" ca="1" si="43"/>
        <v>-4.4007023021760239E-2</v>
      </c>
      <c r="DF80" s="88">
        <f t="shared" ca="1" si="43"/>
        <v>-0.28735649214174597</v>
      </c>
      <c r="DG80" s="88">
        <f t="shared" ca="1" si="43"/>
        <v>-5.0423986526402516E-2</v>
      </c>
      <c r="DH80" s="88">
        <f t="shared" ca="1" si="43"/>
        <v>-2.9467638981439417E-2</v>
      </c>
      <c r="DI80" s="88">
        <f t="shared" ca="1" si="43"/>
        <v>-0.19427836316942676</v>
      </c>
      <c r="DJ80" s="88">
        <f t="shared" ca="1" si="43"/>
        <v>-6.4473519180985289E-2</v>
      </c>
      <c r="DO80" s="59">
        <f t="shared" si="34"/>
        <v>0.97157311906651</v>
      </c>
      <c r="DP80" s="59">
        <f t="shared" si="34"/>
        <v>2.8426880933489995E-2</v>
      </c>
      <c r="DQ80" s="50">
        <f t="shared" si="38"/>
        <v>1.1346799999999999</v>
      </c>
      <c r="DV80" s="17">
        <v>0.5</v>
      </c>
      <c r="DX80" s="17">
        <v>1</v>
      </c>
      <c r="DY80" s="17">
        <v>0.5</v>
      </c>
      <c r="EA80" s="17">
        <v>2</v>
      </c>
      <c r="EC80" s="17">
        <f t="shared" si="42"/>
        <v>2.1102307044587052</v>
      </c>
      <c r="ED80" s="17">
        <v>0</v>
      </c>
      <c r="EE80" s="17">
        <v>-5</v>
      </c>
      <c r="EF80" s="17">
        <f t="shared" si="35"/>
        <v>3.5091842105262998</v>
      </c>
      <c r="EG80" s="17">
        <f t="shared" si="35"/>
        <v>4.4526710526316</v>
      </c>
      <c r="EH80" s="43">
        <v>0.75</v>
      </c>
      <c r="EI80" s="43">
        <v>0.05</v>
      </c>
      <c r="EJ80" s="43">
        <v>60</v>
      </c>
    </row>
    <row r="81" spans="1:140" x14ac:dyDescent="0.3">
      <c r="A81" s="10">
        <v>2041</v>
      </c>
      <c r="J81" s="13">
        <v>49395908</v>
      </c>
      <c r="K81" s="31">
        <f t="shared" si="40"/>
        <v>49900171.565392874</v>
      </c>
      <c r="P81" s="28" cm="1">
        <f t="array" aca="1" ref="P81" ca="1">INDEX([7]CSMDPART2023!$C$2:$BK$29, MATCH(MID(CELL("filename",A80),FIND("]",CELL("filename",A80))+1,255),[7]CSMDPART2023!A$2:A$29,0), MATCH(A81,[7]CSMDPART2023!C$1:BK$1,0))</f>
        <v>2.1825639334775992E-3</v>
      </c>
      <c r="Q81" s="19">
        <f t="shared" ca="1" si="41"/>
        <v>68.810108703709915</v>
      </c>
      <c r="AM81" s="19">
        <f t="shared" ca="1" si="36"/>
        <v>6.6411901462197248E-2</v>
      </c>
      <c r="AN81" s="11"/>
      <c r="AS81" s="17">
        <f t="shared" ca="1" si="37"/>
        <v>-1.2352832764484407E-2</v>
      </c>
      <c r="CM81" s="88">
        <f t="shared" ref="CM81:DB85" ca="1" si="44">CM80</f>
        <v>9.7488270212734811</v>
      </c>
      <c r="CN81" s="88">
        <f t="shared" ca="1" si="44"/>
        <v>2.7833562101971179</v>
      </c>
      <c r="CO81" s="88">
        <f t="shared" ca="1" si="44"/>
        <v>15.529443675143643</v>
      </c>
      <c r="CP81" s="88">
        <f t="shared" ca="1" si="44"/>
        <v>4.7206022443413387</v>
      </c>
      <c r="CQ81" s="88">
        <f t="shared" ca="1" si="44"/>
        <v>10.033827171661258</v>
      </c>
      <c r="CR81" s="88">
        <f t="shared" ca="1" si="44"/>
        <v>1.7530158705720189</v>
      </c>
      <c r="CS81" s="88">
        <f t="shared" ca="1" si="44"/>
        <v>6.7978420523194236</v>
      </c>
      <c r="CT81" s="88">
        <f t="shared" ca="1" si="44"/>
        <v>24.038936419170415</v>
      </c>
      <c r="CU81" s="88">
        <f t="shared" ca="1" si="44"/>
        <v>4.3145371096818028</v>
      </c>
      <c r="CV81" s="88">
        <f t="shared" ca="1" si="44"/>
        <v>1.9732653338563269</v>
      </c>
      <c r="CW81" s="88">
        <f t="shared" ca="1" si="44"/>
        <v>19.225277400805712</v>
      </c>
      <c r="CX81" s="88">
        <f t="shared" ca="1" si="44"/>
        <v>5.5399286296701096</v>
      </c>
      <c r="CY81" s="88">
        <f t="shared" ca="1" si="44"/>
        <v>5.5221537265168874E-2</v>
      </c>
      <c r="CZ81" s="88">
        <f t="shared" ca="1" si="44"/>
        <v>3.2274672647858216E-2</v>
      </c>
      <c r="DA81" s="88">
        <f t="shared" ca="1" si="44"/>
        <v>0</v>
      </c>
      <c r="DB81" s="88">
        <f t="shared" ca="1" si="44"/>
        <v>-1.1336549333574603E-2</v>
      </c>
      <c r="DC81" s="88">
        <f t="shared" ca="1" si="43"/>
        <v>-2.4031842290824702E-2</v>
      </c>
      <c r="DD81" s="88">
        <f t="shared" ca="1" si="43"/>
        <v>-4.1207952668675446E-3</v>
      </c>
      <c r="DE81" s="88">
        <f t="shared" ca="1" si="43"/>
        <v>-4.4007023021760239E-2</v>
      </c>
      <c r="DF81" s="88">
        <f t="shared" ca="1" si="43"/>
        <v>-0.28735649214174597</v>
      </c>
      <c r="DG81" s="88">
        <f t="shared" ca="1" si="43"/>
        <v>-5.0423986526402516E-2</v>
      </c>
      <c r="DH81" s="88">
        <f t="shared" ca="1" si="43"/>
        <v>-2.9467638981439417E-2</v>
      </c>
      <c r="DI81" s="88">
        <f t="shared" ca="1" si="43"/>
        <v>-0.19427836316942676</v>
      </c>
      <c r="DJ81" s="88">
        <f t="shared" ca="1" si="43"/>
        <v>-6.4473519180985289E-2</v>
      </c>
      <c r="DO81" s="59">
        <f t="shared" si="34"/>
        <v>0.97157311906651</v>
      </c>
      <c r="DP81" s="59">
        <f t="shared" si="34"/>
        <v>2.8426880933489995E-2</v>
      </c>
      <c r="DQ81" s="50">
        <f t="shared" si="38"/>
        <v>1.1346799999999999</v>
      </c>
      <c r="DV81" s="17">
        <v>0.5</v>
      </c>
      <c r="DX81" s="17">
        <v>1</v>
      </c>
      <c r="DY81" s="17">
        <v>0.5</v>
      </c>
      <c r="EA81" s="17">
        <v>2</v>
      </c>
      <c r="EC81" s="17">
        <f t="shared" si="42"/>
        <v>2.1047191692357701</v>
      </c>
      <c r="ED81" s="17">
        <v>0</v>
      </c>
      <c r="EE81" s="17">
        <v>-5</v>
      </c>
      <c r="EF81" s="17">
        <f t="shared" si="35"/>
        <v>3.5091842105262998</v>
      </c>
      <c r="EG81" s="17">
        <f t="shared" si="35"/>
        <v>4.4526710526316</v>
      </c>
      <c r="EH81" s="43">
        <v>0.75</v>
      </c>
      <c r="EI81" s="43">
        <v>0.05</v>
      </c>
      <c r="EJ81" s="43">
        <v>60</v>
      </c>
    </row>
    <row r="82" spans="1:140" x14ac:dyDescent="0.3">
      <c r="A82" s="10">
        <v>2042</v>
      </c>
      <c r="J82" s="13">
        <v>49329819</v>
      </c>
      <c r="K82" s="31">
        <f t="shared" si="40"/>
        <v>49833407.888559856</v>
      </c>
      <c r="P82" s="28" cm="1">
        <f t="array" aca="1" ref="P82" ca="1">INDEX([7]CSMDPART2023!$C$2:$BK$29, MATCH(MID(CELL("filename",A81),FIND("]",CELL("filename",A81))+1,255),[7]CSMDPART2023!A$2:A$29,0), MATCH(A82,[7]CSMDPART2023!C$1:BK$1,0))</f>
        <v>2.035648303704285E-3</v>
      </c>
      <c r="Q82" s="19">
        <f t="shared" ca="1" si="41"/>
        <v>68.95018188477033</v>
      </c>
      <c r="AM82" s="19">
        <f t="shared" ca="1" si="36"/>
        <v>6.6411901462197248E-2</v>
      </c>
      <c r="AN82" s="11"/>
      <c r="AS82" s="17">
        <f t="shared" ca="1" si="37"/>
        <v>-1.2352832764484407E-2</v>
      </c>
      <c r="CM82" s="88">
        <f t="shared" ca="1" si="44"/>
        <v>9.7488270212734811</v>
      </c>
      <c r="CN82" s="88">
        <f t="shared" ca="1" si="44"/>
        <v>2.7833562101971179</v>
      </c>
      <c r="CO82" s="88">
        <f t="shared" ca="1" si="44"/>
        <v>15.529443675143643</v>
      </c>
      <c r="CP82" s="88">
        <f t="shared" ca="1" si="44"/>
        <v>4.7206022443413387</v>
      </c>
      <c r="CQ82" s="88">
        <f t="shared" ca="1" si="44"/>
        <v>10.033827171661258</v>
      </c>
      <c r="CR82" s="88">
        <f t="shared" ca="1" si="44"/>
        <v>1.7530158705720189</v>
      </c>
      <c r="CS82" s="88">
        <f t="shared" ca="1" si="44"/>
        <v>6.7978420523194236</v>
      </c>
      <c r="CT82" s="88">
        <f t="shared" ca="1" si="44"/>
        <v>24.038936419170415</v>
      </c>
      <c r="CU82" s="88">
        <f t="shared" ca="1" si="44"/>
        <v>4.3145371096818028</v>
      </c>
      <c r="CV82" s="88">
        <f t="shared" ca="1" si="44"/>
        <v>1.9732653338563269</v>
      </c>
      <c r="CW82" s="88">
        <f t="shared" ca="1" si="44"/>
        <v>19.225277400805712</v>
      </c>
      <c r="CX82" s="88">
        <f t="shared" ca="1" si="44"/>
        <v>5.5399286296701096</v>
      </c>
      <c r="CY82" s="88">
        <f t="shared" ca="1" si="44"/>
        <v>5.5221537265168874E-2</v>
      </c>
      <c r="CZ82" s="88">
        <f t="shared" ca="1" si="44"/>
        <v>3.2274672647858216E-2</v>
      </c>
      <c r="DA82" s="88">
        <f t="shared" ca="1" si="44"/>
        <v>0</v>
      </c>
      <c r="DB82" s="88">
        <f t="shared" ca="1" si="44"/>
        <v>-1.1336549333574603E-2</v>
      </c>
      <c r="DC82" s="88">
        <f t="shared" ca="1" si="43"/>
        <v>-2.4031842290824702E-2</v>
      </c>
      <c r="DD82" s="88">
        <f t="shared" ca="1" si="43"/>
        <v>-4.1207952668675446E-3</v>
      </c>
      <c r="DE82" s="88">
        <f t="shared" ca="1" si="43"/>
        <v>-4.4007023021760239E-2</v>
      </c>
      <c r="DF82" s="88">
        <f t="shared" ca="1" si="43"/>
        <v>-0.28735649214174597</v>
      </c>
      <c r="DG82" s="88">
        <f t="shared" ca="1" si="43"/>
        <v>-5.0423986526402516E-2</v>
      </c>
      <c r="DH82" s="88">
        <f t="shared" ca="1" si="43"/>
        <v>-2.9467638981439417E-2</v>
      </c>
      <c r="DI82" s="88">
        <f t="shared" ca="1" si="43"/>
        <v>-0.19427836316942676</v>
      </c>
      <c r="DJ82" s="88">
        <f t="shared" ca="1" si="43"/>
        <v>-6.4473519180985289E-2</v>
      </c>
      <c r="DO82" s="59">
        <f t="shared" si="34"/>
        <v>0.97157311906651</v>
      </c>
      <c r="DP82" s="59">
        <f t="shared" si="34"/>
        <v>2.8426880933489995E-2</v>
      </c>
      <c r="DQ82" s="50">
        <f t="shared" si="38"/>
        <v>1.1346799999999999</v>
      </c>
      <c r="DV82" s="17">
        <v>0.5</v>
      </c>
      <c r="DX82" s="17">
        <v>1</v>
      </c>
      <c r="DY82" s="17">
        <v>0.5</v>
      </c>
      <c r="EA82" s="17">
        <v>2</v>
      </c>
      <c r="EC82" s="17">
        <f t="shared" si="42"/>
        <v>2.0994832107739816</v>
      </c>
      <c r="ED82" s="17">
        <v>0</v>
      </c>
      <c r="EE82" s="17">
        <v>-5</v>
      </c>
      <c r="EF82" s="17">
        <f t="shared" si="35"/>
        <v>3.5091842105262998</v>
      </c>
      <c r="EG82" s="17">
        <f t="shared" si="35"/>
        <v>4.4526710526316</v>
      </c>
      <c r="EH82" s="43">
        <v>0.75</v>
      </c>
      <c r="EI82" s="43">
        <v>0.05</v>
      </c>
      <c r="EJ82" s="43">
        <v>60</v>
      </c>
    </row>
    <row r="83" spans="1:140" x14ac:dyDescent="0.3">
      <c r="A83" s="10">
        <v>2043</v>
      </c>
      <c r="J83" s="13">
        <v>49285721</v>
      </c>
      <c r="K83" s="31">
        <f t="shared" si="40"/>
        <v>49788859.709271587</v>
      </c>
      <c r="P83" s="28" cm="1">
        <f t="array" aca="1" ref="P83" ca="1">INDEX([7]CSMDPART2023!$C$2:$BK$29, MATCH(MID(CELL("filename",A82),FIND("]",CELL("filename",A82))+1,255),[7]CSMDPART2023!A$2:A$29,0), MATCH(A83,[7]CSMDPART2023!C$1:BK$1,0))</f>
        <v>1.642116072588129E-3</v>
      </c>
      <c r="Q83" s="19">
        <f t="shared" ca="1" si="41"/>
        <v>69.063406086651185</v>
      </c>
      <c r="AM83" s="19">
        <f t="shared" ca="1" si="36"/>
        <v>6.6411901462197248E-2</v>
      </c>
      <c r="AN83" s="11"/>
      <c r="AS83" s="17">
        <f t="shared" ca="1" si="37"/>
        <v>-1.2352832764484407E-2</v>
      </c>
      <c r="CM83" s="88">
        <f t="shared" ca="1" si="44"/>
        <v>9.7488270212734811</v>
      </c>
      <c r="CN83" s="88">
        <f t="shared" ca="1" si="44"/>
        <v>2.7833562101971179</v>
      </c>
      <c r="CO83" s="88">
        <f t="shared" ca="1" si="44"/>
        <v>15.529443675143643</v>
      </c>
      <c r="CP83" s="88">
        <f t="shared" ca="1" si="44"/>
        <v>4.7206022443413387</v>
      </c>
      <c r="CQ83" s="88">
        <f t="shared" ca="1" si="44"/>
        <v>10.033827171661258</v>
      </c>
      <c r="CR83" s="88">
        <f t="shared" ca="1" si="44"/>
        <v>1.7530158705720189</v>
      </c>
      <c r="CS83" s="88">
        <f t="shared" ca="1" si="44"/>
        <v>6.7978420523194236</v>
      </c>
      <c r="CT83" s="88">
        <f t="shared" ca="1" si="44"/>
        <v>24.038936419170415</v>
      </c>
      <c r="CU83" s="88">
        <f t="shared" ca="1" si="44"/>
        <v>4.3145371096818028</v>
      </c>
      <c r="CV83" s="88">
        <f t="shared" ca="1" si="44"/>
        <v>1.9732653338563269</v>
      </c>
      <c r="CW83" s="88">
        <f t="shared" ca="1" si="44"/>
        <v>19.225277400805712</v>
      </c>
      <c r="CX83" s="88">
        <f t="shared" ca="1" si="44"/>
        <v>5.5399286296701096</v>
      </c>
      <c r="CY83" s="88">
        <f t="shared" ca="1" si="44"/>
        <v>5.5221537265168874E-2</v>
      </c>
      <c r="CZ83" s="88">
        <f t="shared" ca="1" si="44"/>
        <v>3.2274672647858216E-2</v>
      </c>
      <c r="DA83" s="88">
        <f t="shared" ca="1" si="44"/>
        <v>0</v>
      </c>
      <c r="DB83" s="88">
        <f t="shared" ca="1" si="44"/>
        <v>-1.1336549333574603E-2</v>
      </c>
      <c r="DC83" s="88">
        <f t="shared" ca="1" si="43"/>
        <v>-2.4031842290824702E-2</v>
      </c>
      <c r="DD83" s="88">
        <f t="shared" ca="1" si="43"/>
        <v>-4.1207952668675446E-3</v>
      </c>
      <c r="DE83" s="88">
        <f t="shared" ca="1" si="43"/>
        <v>-4.4007023021760239E-2</v>
      </c>
      <c r="DF83" s="88">
        <f t="shared" ca="1" si="43"/>
        <v>-0.28735649214174597</v>
      </c>
      <c r="DG83" s="88">
        <f t="shared" ca="1" si="43"/>
        <v>-5.0423986526402516E-2</v>
      </c>
      <c r="DH83" s="88">
        <f t="shared" ca="1" si="43"/>
        <v>-2.9467638981439417E-2</v>
      </c>
      <c r="DI83" s="88">
        <f t="shared" ca="1" si="43"/>
        <v>-0.19427836316942676</v>
      </c>
      <c r="DJ83" s="88">
        <f t="shared" ca="1" si="43"/>
        <v>-6.4473519180985289E-2</v>
      </c>
      <c r="DO83" s="59">
        <f t="shared" si="34"/>
        <v>0.97157311906651</v>
      </c>
      <c r="DP83" s="59">
        <f t="shared" si="34"/>
        <v>2.8426880933489995E-2</v>
      </c>
      <c r="DQ83" s="50">
        <f t="shared" si="38"/>
        <v>1.1346799999999999</v>
      </c>
      <c r="DV83" s="17">
        <v>0.5</v>
      </c>
      <c r="DX83" s="17">
        <v>1</v>
      </c>
      <c r="DY83" s="17">
        <v>0.5</v>
      </c>
      <c r="EA83" s="17">
        <v>2</v>
      </c>
      <c r="EC83" s="17">
        <f t="shared" si="42"/>
        <v>2.0945090502352826</v>
      </c>
      <c r="ED83" s="17">
        <v>0</v>
      </c>
      <c r="EE83" s="17">
        <v>-5</v>
      </c>
      <c r="EF83" s="17">
        <f t="shared" si="35"/>
        <v>3.5091842105262998</v>
      </c>
      <c r="EG83" s="17">
        <f t="shared" si="35"/>
        <v>4.4526710526316</v>
      </c>
      <c r="EH83" s="43">
        <v>0.75</v>
      </c>
      <c r="EI83" s="43">
        <v>0.05</v>
      </c>
      <c r="EJ83" s="43">
        <v>60</v>
      </c>
    </row>
    <row r="84" spans="1:140" x14ac:dyDescent="0.3">
      <c r="A84" s="10">
        <v>2044</v>
      </c>
      <c r="J84" s="13">
        <v>49243704</v>
      </c>
      <c r="K84" s="31">
        <f t="shared" si="40"/>
        <v>49746413.774100944</v>
      </c>
      <c r="P84" s="28" cm="1">
        <f t="array" aca="1" ref="P84" ca="1">INDEX([7]CSMDPART2023!$C$2:$BK$29, MATCH(MID(CELL("filename",A83),FIND("]",CELL("filename",A83))+1,255),[7]CSMDPART2023!A$2:A$29,0), MATCH(A84,[7]CSMDPART2023!C$1:BK$1,0))</f>
        <v>1.378041107624961E-3</v>
      </c>
      <c r="Q84" s="19">
        <f t="shared" ca="1" si="41"/>
        <v>69.158578299271184</v>
      </c>
      <c r="AM84" s="19">
        <f t="shared" ca="1" si="36"/>
        <v>6.6411901462197248E-2</v>
      </c>
      <c r="AN84" s="11"/>
      <c r="AS84" s="17">
        <f t="shared" ca="1" si="37"/>
        <v>-1.2352832764484407E-2</v>
      </c>
      <c r="CM84" s="88">
        <f t="shared" ca="1" si="44"/>
        <v>9.7488270212734811</v>
      </c>
      <c r="CN84" s="88">
        <f t="shared" ca="1" si="44"/>
        <v>2.7833562101971179</v>
      </c>
      <c r="CO84" s="88">
        <f t="shared" ca="1" si="44"/>
        <v>15.529443675143643</v>
      </c>
      <c r="CP84" s="88">
        <f t="shared" ca="1" si="44"/>
        <v>4.7206022443413387</v>
      </c>
      <c r="CQ84" s="88">
        <f t="shared" ca="1" si="44"/>
        <v>10.033827171661258</v>
      </c>
      <c r="CR84" s="88">
        <f t="shared" ca="1" si="44"/>
        <v>1.7530158705720189</v>
      </c>
      <c r="CS84" s="88">
        <f t="shared" ca="1" si="44"/>
        <v>6.7978420523194236</v>
      </c>
      <c r="CT84" s="88">
        <f t="shared" ca="1" si="44"/>
        <v>24.038936419170415</v>
      </c>
      <c r="CU84" s="88">
        <f t="shared" ca="1" si="44"/>
        <v>4.3145371096818028</v>
      </c>
      <c r="CV84" s="88">
        <f t="shared" ca="1" si="44"/>
        <v>1.9732653338563269</v>
      </c>
      <c r="CW84" s="88">
        <f t="shared" ca="1" si="44"/>
        <v>19.225277400805712</v>
      </c>
      <c r="CX84" s="88">
        <f t="shared" ca="1" si="44"/>
        <v>5.5399286296701096</v>
      </c>
      <c r="CY84" s="88">
        <f t="shared" ca="1" si="44"/>
        <v>5.5221537265168874E-2</v>
      </c>
      <c r="CZ84" s="88">
        <f t="shared" ca="1" si="44"/>
        <v>3.2274672647858216E-2</v>
      </c>
      <c r="DA84" s="88">
        <f t="shared" ca="1" si="44"/>
        <v>0</v>
      </c>
      <c r="DB84" s="88">
        <f t="shared" ca="1" si="44"/>
        <v>-1.1336549333574603E-2</v>
      </c>
      <c r="DC84" s="88">
        <f t="shared" ca="1" si="43"/>
        <v>-2.4031842290824702E-2</v>
      </c>
      <c r="DD84" s="88">
        <f t="shared" ca="1" si="43"/>
        <v>-4.1207952668675446E-3</v>
      </c>
      <c r="DE84" s="88">
        <f t="shared" ca="1" si="43"/>
        <v>-4.4007023021760239E-2</v>
      </c>
      <c r="DF84" s="88">
        <f t="shared" ca="1" si="43"/>
        <v>-0.28735649214174597</v>
      </c>
      <c r="DG84" s="88">
        <f t="shared" ca="1" si="43"/>
        <v>-5.0423986526402516E-2</v>
      </c>
      <c r="DH84" s="88">
        <f t="shared" ca="1" si="43"/>
        <v>-2.9467638981439417E-2</v>
      </c>
      <c r="DI84" s="88">
        <f t="shared" ca="1" si="43"/>
        <v>-0.19427836316942676</v>
      </c>
      <c r="DJ84" s="88">
        <f t="shared" ca="1" si="43"/>
        <v>-6.4473519180985289E-2</v>
      </c>
      <c r="DO84" s="59">
        <f t="shared" si="34"/>
        <v>0.97157311906651</v>
      </c>
      <c r="DP84" s="59">
        <f t="shared" si="34"/>
        <v>2.8426880933489995E-2</v>
      </c>
      <c r="DQ84" s="50">
        <f t="shared" si="38"/>
        <v>1.1346799999999999</v>
      </c>
      <c r="DV84" s="17">
        <v>0.5</v>
      </c>
      <c r="DX84" s="17">
        <v>1</v>
      </c>
      <c r="DY84" s="17">
        <v>0.5</v>
      </c>
      <c r="EA84" s="17">
        <v>2</v>
      </c>
      <c r="EC84" s="17">
        <f t="shared" si="42"/>
        <v>2.0897835977235184</v>
      </c>
      <c r="ED84" s="17">
        <v>0</v>
      </c>
      <c r="EE84" s="17">
        <v>-5</v>
      </c>
      <c r="EF84" s="17">
        <f t="shared" si="35"/>
        <v>3.5091842105262998</v>
      </c>
      <c r="EG84" s="17">
        <f t="shared" si="35"/>
        <v>4.4526710526316</v>
      </c>
      <c r="EH84" s="43">
        <v>0.75</v>
      </c>
      <c r="EI84" s="43">
        <v>0.05</v>
      </c>
      <c r="EJ84" s="43">
        <v>60</v>
      </c>
    </row>
    <row r="85" spans="1:140" x14ac:dyDescent="0.3">
      <c r="A85" s="10">
        <v>2045</v>
      </c>
      <c r="J85" s="13">
        <v>49196741</v>
      </c>
      <c r="K85" s="31">
        <f t="shared" si="40"/>
        <v>49698971.34714473</v>
      </c>
      <c r="P85" s="28" cm="1">
        <f t="array" aca="1" ref="P85" ca="1">INDEX([7]CSMDPART2023!$C$2:$BK$29, MATCH(MID(CELL("filename",A84),FIND("]",CELL("filename",A84))+1,255),[7]CSMDPART2023!A$2:A$29,0), MATCH(A85,[7]CSMDPART2023!C$1:BK$1,0))</f>
        <v>1.236500774532745E-3</v>
      </c>
      <c r="Q85" s="19">
        <f t="shared" ca="1" si="41"/>
        <v>69.244092934903819</v>
      </c>
      <c r="AM85" s="19">
        <f t="shared" ca="1" si="36"/>
        <v>6.6411901462197248E-2</v>
      </c>
      <c r="AN85" s="11"/>
      <c r="AS85" s="17">
        <f t="shared" ca="1" si="37"/>
        <v>-1.2352832764484407E-2</v>
      </c>
      <c r="CM85" s="88">
        <f t="shared" ca="1" si="44"/>
        <v>9.7488270212734811</v>
      </c>
      <c r="CN85" s="88">
        <f t="shared" ca="1" si="44"/>
        <v>2.7833562101971179</v>
      </c>
      <c r="CO85" s="88">
        <f t="shared" ca="1" si="44"/>
        <v>15.529443675143643</v>
      </c>
      <c r="CP85" s="88">
        <f t="shared" ca="1" si="44"/>
        <v>4.7206022443413387</v>
      </c>
      <c r="CQ85" s="88">
        <f t="shared" ca="1" si="44"/>
        <v>10.033827171661258</v>
      </c>
      <c r="CR85" s="88">
        <f t="shared" ca="1" si="44"/>
        <v>1.7530158705720189</v>
      </c>
      <c r="CS85" s="88">
        <f t="shared" ca="1" si="44"/>
        <v>6.7978420523194236</v>
      </c>
      <c r="CT85" s="88">
        <f t="shared" ca="1" si="44"/>
        <v>24.038936419170415</v>
      </c>
      <c r="CU85" s="88">
        <f t="shared" ca="1" si="44"/>
        <v>4.3145371096818028</v>
      </c>
      <c r="CV85" s="88">
        <f t="shared" ca="1" si="44"/>
        <v>1.9732653338563269</v>
      </c>
      <c r="CW85" s="88">
        <f t="shared" ca="1" si="44"/>
        <v>19.225277400805712</v>
      </c>
      <c r="CX85" s="88">
        <f t="shared" ca="1" si="44"/>
        <v>5.5399286296701096</v>
      </c>
      <c r="CY85" s="88">
        <f t="shared" ca="1" si="44"/>
        <v>5.5221537265168874E-2</v>
      </c>
      <c r="CZ85" s="88">
        <f t="shared" ca="1" si="44"/>
        <v>3.2274672647858216E-2</v>
      </c>
      <c r="DA85" s="88">
        <f t="shared" ca="1" si="44"/>
        <v>0</v>
      </c>
      <c r="DB85" s="88">
        <f t="shared" ca="1" si="44"/>
        <v>-1.1336549333574603E-2</v>
      </c>
      <c r="DC85" s="88">
        <f t="shared" ca="1" si="43"/>
        <v>-2.4031842290824702E-2</v>
      </c>
      <c r="DD85" s="88">
        <f t="shared" ca="1" si="43"/>
        <v>-4.1207952668675446E-3</v>
      </c>
      <c r="DE85" s="88">
        <f t="shared" ca="1" si="43"/>
        <v>-4.4007023021760239E-2</v>
      </c>
      <c r="DF85" s="88">
        <f t="shared" ca="1" si="43"/>
        <v>-0.28735649214174597</v>
      </c>
      <c r="DG85" s="88">
        <f t="shared" ca="1" si="43"/>
        <v>-5.0423986526402516E-2</v>
      </c>
      <c r="DH85" s="88">
        <f t="shared" ca="1" si="43"/>
        <v>-2.9467638981439417E-2</v>
      </c>
      <c r="DI85" s="88">
        <f t="shared" ca="1" si="43"/>
        <v>-0.19427836316942676</v>
      </c>
      <c r="DJ85" s="88">
        <f t="shared" ca="1" si="43"/>
        <v>-6.4473519180985289E-2</v>
      </c>
      <c r="DO85" s="59">
        <f t="shared" si="34"/>
        <v>0.97157311906651</v>
      </c>
      <c r="DP85" s="59">
        <f t="shared" si="34"/>
        <v>2.8426880933489995E-2</v>
      </c>
      <c r="DQ85" s="50">
        <f t="shared" si="38"/>
        <v>1.1346799999999999</v>
      </c>
      <c r="DV85" s="17">
        <v>0.5</v>
      </c>
      <c r="DX85" s="17">
        <v>1</v>
      </c>
      <c r="DY85" s="17">
        <v>0.5</v>
      </c>
      <c r="EA85" s="17">
        <v>2</v>
      </c>
      <c r="EC85" s="17">
        <f t="shared" si="42"/>
        <v>2.0852944178373427</v>
      </c>
      <c r="ED85" s="17">
        <v>0</v>
      </c>
      <c r="EE85" s="17">
        <v>-5</v>
      </c>
      <c r="EF85" s="17">
        <f t="shared" si="35"/>
        <v>3.5091842105262998</v>
      </c>
      <c r="EG85" s="17">
        <f t="shared" si="35"/>
        <v>4.4526710526316</v>
      </c>
      <c r="EH85" s="43">
        <v>0.75</v>
      </c>
      <c r="EI85" s="43">
        <v>0.05</v>
      </c>
      <c r="EJ85" s="4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47780-426A-41F3-B95A-7784CDFA6B71}">
  <dimension ref="A1:EK85"/>
  <sheetViews>
    <sheetView zoomScale="67" zoomScaleNormal="67" workbookViewId="0">
      <pane xSplit="1" ySplit="1" topLeftCell="AY46" activePane="bottomRight" state="frozen"/>
      <selection pane="topRight" activeCell="B1" sqref="B1"/>
      <selection pane="bottomLeft" activeCell="A2" sqref="A2"/>
      <selection pane="bottomRight" activeCell="BB65" sqref="BB65:BB69"/>
    </sheetView>
  </sheetViews>
  <sheetFormatPr defaultRowHeight="14.4" x14ac:dyDescent="0.3"/>
  <cols>
    <col min="2" max="2" width="17.6640625" bestFit="1" customWidth="1"/>
    <col min="3" max="3" width="9" bestFit="1" customWidth="1"/>
    <col min="4" max="4" width="9.6640625" bestFit="1" customWidth="1"/>
    <col min="5" max="5" width="9.5546875" customWidth="1"/>
    <col min="6" max="7" width="9" bestFit="1" customWidth="1"/>
    <col min="8" max="8" width="12.6640625" bestFit="1" customWidth="1"/>
    <col min="9" max="9" width="16.5546875" bestFit="1" customWidth="1"/>
    <col min="10" max="10" width="14" bestFit="1" customWidth="1"/>
    <col min="11" max="11" width="11.88671875" bestFit="1" customWidth="1"/>
    <col min="12" max="14" width="9" bestFit="1" customWidth="1"/>
    <col min="15" max="15" width="9.109375" bestFit="1" customWidth="1"/>
    <col min="18" max="18" width="9.109375" bestFit="1" customWidth="1"/>
    <col min="19" max="20" width="9" bestFit="1" customWidth="1"/>
    <col min="21" max="21" width="9.109375" bestFit="1" customWidth="1"/>
    <col min="22" max="22" width="9" customWidth="1"/>
    <col min="23" max="23" width="13" bestFit="1" customWidth="1"/>
    <col min="24" max="26" width="9.109375" bestFit="1" customWidth="1"/>
    <col min="27" max="28" width="9" bestFit="1" customWidth="1"/>
    <col min="29" max="29" width="9.109375" bestFit="1" customWidth="1"/>
    <col min="30" max="31" width="18.21875" bestFit="1" customWidth="1"/>
    <col min="32" max="32" width="17.6640625" bestFit="1" customWidth="1"/>
    <col min="33" max="33" width="9.109375" bestFit="1" customWidth="1"/>
    <col min="34" max="34" width="18.109375" bestFit="1" customWidth="1"/>
    <col min="35" max="35" width="15.6640625" bestFit="1" customWidth="1"/>
    <col min="36" max="36" width="15.5546875" customWidth="1"/>
    <col min="37" max="37" width="15.5546875" bestFit="1" customWidth="1"/>
    <col min="38" max="38" width="13.88671875" bestFit="1" customWidth="1"/>
    <col min="39" max="39" width="13.88671875" customWidth="1"/>
    <col min="40" max="40" width="17.109375" bestFit="1" customWidth="1"/>
    <col min="41" max="41" width="15.5546875" customWidth="1"/>
    <col min="42" max="42" width="15.5546875" bestFit="1" customWidth="1"/>
    <col min="43" max="43" width="15.5546875" customWidth="1"/>
    <col min="44" max="44" width="15.5546875" bestFit="1" customWidth="1"/>
    <col min="54" max="54" width="17.6640625" bestFit="1" customWidth="1"/>
    <col min="55" max="55" width="17.109375" bestFit="1" customWidth="1"/>
    <col min="56" max="56" width="9" bestFit="1" customWidth="1"/>
    <col min="66" max="66" width="15.5546875" bestFit="1" customWidth="1"/>
    <col min="67" max="67" width="14.5546875" bestFit="1" customWidth="1"/>
    <col min="68" max="68" width="16.33203125" bestFit="1" customWidth="1"/>
    <col min="69" max="69" width="19.109375" bestFit="1" customWidth="1"/>
    <col min="70" max="71" width="14.77734375" bestFit="1" customWidth="1"/>
    <col min="72" max="73" width="14.77734375" customWidth="1"/>
    <col min="74" max="77" width="14.77734375" bestFit="1" customWidth="1"/>
    <col min="78" max="78" width="13.77734375" bestFit="1" customWidth="1"/>
    <col min="79" max="79" width="14.77734375" bestFit="1" customWidth="1"/>
    <col min="80" max="82" width="16.33203125" bestFit="1" customWidth="1"/>
    <col min="83" max="83" width="15.5546875" bestFit="1" customWidth="1"/>
    <col min="84" max="85" width="14.88671875" bestFit="1" customWidth="1"/>
    <col min="86" max="86" width="13.88671875" bestFit="1" customWidth="1"/>
    <col min="87" max="87" width="18.33203125" bestFit="1" customWidth="1"/>
    <col min="88" max="88" width="19.44140625" bestFit="1" customWidth="1"/>
    <col min="89" max="89" width="17.44140625" bestFit="1" customWidth="1"/>
    <col min="90" max="90" width="17.77734375" bestFit="1" customWidth="1"/>
    <col min="91" max="91" width="17.88671875" customWidth="1"/>
    <col min="92" max="92" width="15.77734375" bestFit="1" customWidth="1"/>
    <col min="93" max="93" width="18.77734375" bestFit="1" customWidth="1"/>
    <col min="94" max="94" width="25" bestFit="1" customWidth="1"/>
    <col min="95" max="95" width="14.5546875" bestFit="1" customWidth="1"/>
    <col min="96" max="96" width="15.21875" bestFit="1" customWidth="1"/>
    <col min="97" max="97" width="17.88671875" bestFit="1" customWidth="1"/>
    <col min="98" max="98" width="15.77734375" bestFit="1" customWidth="1"/>
    <col min="99" max="99" width="25.77734375" bestFit="1" customWidth="1"/>
    <col min="100" max="101" width="15" bestFit="1" customWidth="1"/>
    <col min="102" max="102" width="13" bestFit="1" customWidth="1"/>
    <col min="103" max="103" width="19.5546875" bestFit="1" customWidth="1"/>
    <col min="104" max="104" width="17.88671875" bestFit="1" customWidth="1"/>
    <col min="105" max="105" width="20.5546875" bestFit="1" customWidth="1"/>
    <col min="106" max="106" width="19.6640625" bestFit="1" customWidth="1"/>
    <col min="107" max="107" width="13.33203125" bestFit="1" customWidth="1"/>
    <col min="108" max="108" width="14" bestFit="1" customWidth="1"/>
    <col min="109" max="109" width="16.33203125" bestFit="1" customWidth="1"/>
    <col min="110" max="110" width="16.21875" bestFit="1" customWidth="1"/>
    <col min="111" max="111" width="24.5546875" bestFit="1" customWidth="1"/>
    <col min="112" max="112" width="20" bestFit="1" customWidth="1"/>
    <col min="113" max="113" width="9" bestFit="1" customWidth="1"/>
    <col min="114" max="114" width="18.44140625" bestFit="1" customWidth="1"/>
    <col min="115" max="115" width="20.33203125" bestFit="1" customWidth="1"/>
    <col min="116" max="116" width="16.21875" bestFit="1" customWidth="1"/>
    <col min="117" max="117" width="16.33203125" bestFit="1" customWidth="1"/>
    <col min="118" max="118" width="13.109375" bestFit="1" customWidth="1"/>
    <col min="119" max="119" width="19.5546875" bestFit="1" customWidth="1"/>
    <col min="120" max="120" width="9" bestFit="1" customWidth="1"/>
    <col min="121" max="121" width="29.77734375" bestFit="1" customWidth="1"/>
    <col min="122" max="123" width="9" bestFit="1" customWidth="1"/>
    <col min="124" max="124" width="15.109375" bestFit="1" customWidth="1"/>
    <col min="125" max="127" width="9" bestFit="1" customWidth="1"/>
    <col min="128" max="128" width="9.109375" bestFit="1" customWidth="1"/>
    <col min="129" max="129" width="12" bestFit="1" customWidth="1"/>
    <col min="130" max="132" width="9" bestFit="1" customWidth="1"/>
    <col min="139" max="139" width="14.109375" customWidth="1"/>
    <col min="140" max="140" width="14.5546875" bestFit="1" customWidth="1"/>
  </cols>
  <sheetData>
    <row r="1" spans="1:141" s="1" customFormat="1" x14ac:dyDescent="0.3">
      <c r="A1" s="10" t="s">
        <v>321</v>
      </c>
      <c r="B1" s="1" t="s">
        <v>6</v>
      </c>
      <c r="C1" s="1" t="s">
        <v>9</v>
      </c>
      <c r="D1" s="1" t="s">
        <v>11</v>
      </c>
      <c r="E1" s="1" t="s">
        <v>428</v>
      </c>
      <c r="F1" s="1" t="s">
        <v>435</v>
      </c>
      <c r="G1" s="1" t="s">
        <v>436</v>
      </c>
      <c r="H1" s="1" t="s">
        <v>327</v>
      </c>
      <c r="I1" s="1" t="s">
        <v>346</v>
      </c>
      <c r="J1" s="1" t="s">
        <v>347</v>
      </c>
      <c r="K1" s="1" t="s">
        <v>15</v>
      </c>
      <c r="L1" s="1" t="s">
        <v>30</v>
      </c>
      <c r="M1" s="1" t="s">
        <v>32</v>
      </c>
      <c r="N1" s="1" t="s">
        <v>430</v>
      </c>
      <c r="O1" s="1" t="s">
        <v>352</v>
      </c>
      <c r="P1" s="47" t="s">
        <v>647</v>
      </c>
      <c r="Q1" s="47" t="s">
        <v>534</v>
      </c>
      <c r="R1" s="1" t="s">
        <v>33</v>
      </c>
      <c r="S1" s="1" t="s">
        <v>34</v>
      </c>
      <c r="T1" s="1" t="s">
        <v>432</v>
      </c>
      <c r="U1" s="1" t="s">
        <v>353</v>
      </c>
      <c r="V1" s="1" t="s">
        <v>533</v>
      </c>
      <c r="W1" s="1" t="s">
        <v>329</v>
      </c>
      <c r="X1" s="1" t="s">
        <v>330</v>
      </c>
      <c r="Y1" s="1" t="s">
        <v>331</v>
      </c>
      <c r="Z1" s="1" t="s">
        <v>35</v>
      </c>
      <c r="AA1" s="1" t="s">
        <v>36</v>
      </c>
      <c r="AB1" s="1" t="s">
        <v>434</v>
      </c>
      <c r="AC1" s="1" t="s">
        <v>354</v>
      </c>
      <c r="AD1" s="1" t="s">
        <v>37</v>
      </c>
      <c r="AE1" s="1" t="s">
        <v>424</v>
      </c>
      <c r="AF1" s="1" t="s">
        <v>425</v>
      </c>
      <c r="AG1" s="1" t="s">
        <v>336</v>
      </c>
      <c r="AH1" s="1" t="s">
        <v>38</v>
      </c>
      <c r="AI1" s="1" t="s">
        <v>148</v>
      </c>
      <c r="AJ1" s="1" t="s">
        <v>541</v>
      </c>
      <c r="AK1" s="1" t="s">
        <v>58</v>
      </c>
      <c r="AL1" s="1" t="s">
        <v>439</v>
      </c>
      <c r="AM1" s="1" t="s">
        <v>46</v>
      </c>
      <c r="AN1" s="1" t="s">
        <v>60</v>
      </c>
      <c r="AO1" s="1" t="s">
        <v>539</v>
      </c>
      <c r="AP1" s="1" t="s">
        <v>44</v>
      </c>
      <c r="AQ1" s="1" t="s">
        <v>540</v>
      </c>
      <c r="AR1" s="1" t="s">
        <v>59</v>
      </c>
      <c r="AS1" s="1" t="s">
        <v>61</v>
      </c>
      <c r="AT1" s="1" t="s">
        <v>56</v>
      </c>
      <c r="AU1" s="1" t="s">
        <v>62</v>
      </c>
      <c r="AV1" s="1" t="s">
        <v>63</v>
      </c>
      <c r="AW1" s="1" t="s">
        <v>69</v>
      </c>
      <c r="AX1" s="1" t="s">
        <v>70</v>
      </c>
      <c r="AY1" s="1" t="s">
        <v>71</v>
      </c>
      <c r="AZ1" s="1" t="s">
        <v>72</v>
      </c>
      <c r="BA1" s="1" t="s">
        <v>73</v>
      </c>
      <c r="BB1" s="1" t="s">
        <v>78</v>
      </c>
      <c r="BC1" s="1" t="s">
        <v>313</v>
      </c>
      <c r="BD1" s="1" t="s">
        <v>103</v>
      </c>
      <c r="BE1" s="1" t="s">
        <v>81</v>
      </c>
      <c r="BF1" s="1" t="s">
        <v>85</v>
      </c>
      <c r="BG1" s="1" t="s">
        <v>86</v>
      </c>
      <c r="BH1" s="1" t="s">
        <v>87</v>
      </c>
      <c r="BI1" s="1" t="s">
        <v>88</v>
      </c>
      <c r="BJ1" s="1" t="s">
        <v>89</v>
      </c>
      <c r="BK1" s="1" t="s">
        <v>90</v>
      </c>
      <c r="BL1" s="1" t="s">
        <v>91</v>
      </c>
      <c r="BM1" s="1" t="s">
        <v>92</v>
      </c>
      <c r="BN1" s="1" t="s">
        <v>108</v>
      </c>
      <c r="BO1" s="1" t="s">
        <v>109</v>
      </c>
      <c r="BP1" s="1" t="s">
        <v>121</v>
      </c>
      <c r="BQ1" s="1" t="s">
        <v>337</v>
      </c>
      <c r="BR1" s="1" t="s">
        <v>442</v>
      </c>
      <c r="BS1" s="1" t="s">
        <v>443</v>
      </c>
      <c r="BT1" s="1" t="s">
        <v>122</v>
      </c>
      <c r="BU1" s="1" t="s">
        <v>123</v>
      </c>
      <c r="BV1" s="1" t="s">
        <v>124</v>
      </c>
      <c r="BW1" s="1" t="s">
        <v>338</v>
      </c>
      <c r="BX1" s="1" t="s">
        <v>125</v>
      </c>
      <c r="BY1" s="1" t="s">
        <v>126</v>
      </c>
      <c r="BZ1" s="1" t="s">
        <v>127</v>
      </c>
      <c r="CA1" s="1" t="s">
        <v>128</v>
      </c>
      <c r="CB1" s="1" t="s">
        <v>339</v>
      </c>
      <c r="CC1" s="1" t="s">
        <v>133</v>
      </c>
      <c r="CD1" s="1" t="s">
        <v>134</v>
      </c>
      <c r="CE1" s="1" t="s">
        <v>45</v>
      </c>
      <c r="CF1" s="1" t="s">
        <v>153</v>
      </c>
      <c r="CG1" s="1" t="s">
        <v>31</v>
      </c>
      <c r="CH1" s="1" t="s">
        <v>154</v>
      </c>
      <c r="CI1" s="1" t="s">
        <v>155</v>
      </c>
      <c r="CJ1" s="1" t="s">
        <v>156</v>
      </c>
      <c r="CK1" s="1" t="s">
        <v>157</v>
      </c>
      <c r="CL1" s="1" t="s">
        <v>158</v>
      </c>
      <c r="CM1" s="1" t="s">
        <v>527</v>
      </c>
      <c r="CN1" s="1" t="s">
        <v>528</v>
      </c>
      <c r="CO1" s="1" t="s">
        <v>529</v>
      </c>
      <c r="CP1" s="1" t="s">
        <v>520</v>
      </c>
      <c r="CQ1" s="1" t="s">
        <v>159</v>
      </c>
      <c r="CR1" s="1" t="s">
        <v>160</v>
      </c>
      <c r="CS1" s="1" t="s">
        <v>161</v>
      </c>
      <c r="CT1" s="1" t="s">
        <v>162</v>
      </c>
      <c r="CU1" s="1" t="s">
        <v>163</v>
      </c>
      <c r="CV1" s="1" t="s">
        <v>164</v>
      </c>
      <c r="CW1" s="1" t="s">
        <v>165</v>
      </c>
      <c r="CX1" s="1" t="s">
        <v>166</v>
      </c>
      <c r="CY1" s="1" t="s">
        <v>167</v>
      </c>
      <c r="CZ1" s="1" t="s">
        <v>168</v>
      </c>
      <c r="DA1" s="1" t="s">
        <v>169</v>
      </c>
      <c r="DB1" s="1" t="s">
        <v>170</v>
      </c>
      <c r="DC1" s="1" t="s">
        <v>171</v>
      </c>
      <c r="DD1" s="1" t="s">
        <v>172</v>
      </c>
      <c r="DE1" s="1" t="s">
        <v>173</v>
      </c>
      <c r="DF1" s="1" t="s">
        <v>174</v>
      </c>
      <c r="DG1" s="1" t="s">
        <v>175</v>
      </c>
      <c r="DH1" s="1" t="s">
        <v>79</v>
      </c>
      <c r="DI1" s="1" t="s">
        <v>177</v>
      </c>
      <c r="DJ1" s="1" t="s">
        <v>216</v>
      </c>
      <c r="DK1" s="1" t="s">
        <v>217</v>
      </c>
      <c r="DL1" s="1" t="s">
        <v>185</v>
      </c>
      <c r="DM1" s="1" t="s">
        <v>187</v>
      </c>
      <c r="DN1" s="1" t="s">
        <v>188</v>
      </c>
      <c r="DO1" s="1" t="s">
        <v>205</v>
      </c>
      <c r="DP1" s="1" t="s">
        <v>515</v>
      </c>
      <c r="DQ1" s="1" t="s">
        <v>340</v>
      </c>
      <c r="DR1" s="1" t="s">
        <v>232</v>
      </c>
      <c r="DS1" s="1" t="s">
        <v>512</v>
      </c>
      <c r="DT1" s="1" t="s">
        <v>256</v>
      </c>
      <c r="DU1" s="1" t="s">
        <v>261</v>
      </c>
      <c r="DV1" s="1" t="s">
        <v>262</v>
      </c>
      <c r="DW1" s="1" t="s">
        <v>513</v>
      </c>
      <c r="DX1" s="1" t="s">
        <v>265</v>
      </c>
      <c r="DY1" s="1" t="s">
        <v>324</v>
      </c>
      <c r="DZ1" s="1" t="s">
        <v>269</v>
      </c>
      <c r="EA1" s="1" t="s">
        <v>270</v>
      </c>
      <c r="EB1" s="1" t="s">
        <v>275</v>
      </c>
      <c r="EC1" s="1" t="s">
        <v>277</v>
      </c>
      <c r="ED1" s="1" t="s">
        <v>280</v>
      </c>
      <c r="EE1" s="1" t="s">
        <v>521</v>
      </c>
      <c r="EF1" s="1" t="s">
        <v>289</v>
      </c>
      <c r="EG1" s="1" t="s">
        <v>293</v>
      </c>
      <c r="EH1" s="1" t="s">
        <v>305</v>
      </c>
      <c r="EI1" s="1" t="s">
        <v>309</v>
      </c>
      <c r="EJ1" s="1" t="s">
        <v>310</v>
      </c>
      <c r="EK1" s="1" t="s">
        <v>306</v>
      </c>
    </row>
    <row r="2" spans="1:141" x14ac:dyDescent="0.3">
      <c r="A2" s="10">
        <v>1962</v>
      </c>
      <c r="B2" s="14"/>
      <c r="C2" s="34"/>
      <c r="D2" s="34"/>
      <c r="E2" s="34"/>
      <c r="F2" s="34">
        <v>0.80330000000000001</v>
      </c>
      <c r="G2" s="34">
        <v>8.6999999999999994E-3</v>
      </c>
      <c r="H2" s="14"/>
      <c r="I2" s="14"/>
      <c r="J2" s="14"/>
      <c r="K2" s="19"/>
      <c r="L2" s="14"/>
      <c r="M2" s="34"/>
      <c r="N2" s="34"/>
      <c r="O2" s="14"/>
      <c r="P2" s="28"/>
      <c r="Q2" s="19"/>
      <c r="R2" s="14"/>
      <c r="S2" s="34"/>
      <c r="T2" s="34"/>
      <c r="U2" s="14"/>
      <c r="V2" s="14"/>
      <c r="W2" s="14">
        <v>4.3009389311385426E-2</v>
      </c>
      <c r="X2" s="14">
        <v>9.1400648811244434E-2</v>
      </c>
      <c r="Y2" s="14"/>
      <c r="Z2" s="14"/>
      <c r="AA2" s="34"/>
      <c r="AB2" s="34"/>
      <c r="AC2" s="14"/>
      <c r="AD2" s="14"/>
      <c r="AE2" s="28"/>
      <c r="AF2" s="28"/>
      <c r="AG2" s="19"/>
      <c r="AH2" s="19"/>
      <c r="AI2" s="19"/>
      <c r="AJ2" s="23"/>
      <c r="AK2" s="19"/>
      <c r="AL2" s="19"/>
      <c r="AM2" s="19">
        <f t="shared" ref="AM2:AM34" si="0">AVERAGE($AL$35:$AL$63)</f>
        <v>5.5488079841658364E-2</v>
      </c>
      <c r="AN2" s="19"/>
      <c r="AO2" s="23"/>
      <c r="AP2" s="19"/>
      <c r="AQ2" s="23"/>
      <c r="AR2" s="19"/>
      <c r="AS2" s="19"/>
      <c r="AT2" s="19"/>
      <c r="AU2" s="34">
        <v>6.1</v>
      </c>
      <c r="AV2" s="34">
        <v>0.77700000000000002</v>
      </c>
      <c r="AW2" s="34">
        <v>-0.123</v>
      </c>
      <c r="AX2" s="34">
        <v>2.1000000000000001E-2</v>
      </c>
      <c r="AY2" s="34">
        <v>0.98299999999999998</v>
      </c>
      <c r="AZ2" s="34">
        <v>0.41</v>
      </c>
      <c r="BA2" s="34">
        <v>6.4000000000000001E-2</v>
      </c>
      <c r="BE2" s="34">
        <v>0.30099999999999999</v>
      </c>
      <c r="BF2" s="34">
        <v>0.23200000000000001</v>
      </c>
      <c r="BG2" s="36">
        <v>1.0620000000000001</v>
      </c>
      <c r="BH2" s="36">
        <v>0.82099999999999995</v>
      </c>
      <c r="BI2" s="36">
        <v>0.88200000000000001</v>
      </c>
      <c r="BJ2" s="36">
        <v>0.23200000000000001</v>
      </c>
      <c r="BK2" s="67">
        <v>0</v>
      </c>
      <c r="BL2" s="36">
        <v>0.27900000000000003</v>
      </c>
      <c r="BM2" s="67">
        <v>0</v>
      </c>
      <c r="BN2" s="19"/>
      <c r="BO2" s="23"/>
      <c r="BP2" s="23"/>
      <c r="BQ2" s="23"/>
      <c r="BR2" s="25"/>
      <c r="BS2" s="25"/>
      <c r="BT2" s="19"/>
      <c r="BU2" s="19"/>
      <c r="BV2" s="23"/>
      <c r="BW2" s="23"/>
      <c r="BZ2" s="23"/>
      <c r="CA2" s="19"/>
      <c r="CB2" s="23"/>
      <c r="CC2" s="19"/>
      <c r="CD2" s="23"/>
      <c r="CE2" s="23"/>
      <c r="CF2" s="23"/>
      <c r="CG2" s="23"/>
      <c r="CH2" s="23"/>
      <c r="CI2" s="19"/>
      <c r="DH2" s="19"/>
      <c r="DI2" s="23"/>
      <c r="DJ2" s="25"/>
      <c r="DK2" s="25"/>
      <c r="DL2" s="25"/>
      <c r="DM2" s="25"/>
      <c r="DN2" s="23"/>
      <c r="DO2" s="23"/>
      <c r="DP2" s="23"/>
      <c r="DQ2" s="25"/>
      <c r="DR2" s="23"/>
      <c r="DS2" s="17">
        <v>0.5</v>
      </c>
      <c r="DU2" s="17">
        <v>1</v>
      </c>
      <c r="DV2" s="17">
        <v>0.5</v>
      </c>
      <c r="DW2" s="23"/>
      <c r="DX2" s="17">
        <v>2</v>
      </c>
      <c r="EB2" s="17">
        <v>-5</v>
      </c>
      <c r="EE2" s="43">
        <v>0.75</v>
      </c>
      <c r="EF2" s="43">
        <v>0.05</v>
      </c>
      <c r="EG2" s="43">
        <v>75</v>
      </c>
      <c r="EI2" s="44">
        <v>0.754</v>
      </c>
      <c r="EJ2" s="44">
        <v>0.14699999999999999</v>
      </c>
    </row>
    <row r="3" spans="1:141" x14ac:dyDescent="0.3">
      <c r="A3" s="10">
        <v>1963</v>
      </c>
      <c r="B3" s="14"/>
      <c r="C3" s="34"/>
      <c r="D3" s="34"/>
      <c r="E3" s="34"/>
      <c r="F3" s="34">
        <v>0.80330000000000001</v>
      </c>
      <c r="G3" s="34">
        <v>8.6999999999999994E-3</v>
      </c>
      <c r="H3" s="14"/>
      <c r="I3" s="14"/>
      <c r="J3" s="14"/>
      <c r="K3" s="19"/>
      <c r="L3" s="14"/>
      <c r="M3" s="34"/>
      <c r="N3" s="34"/>
      <c r="O3" s="14"/>
      <c r="P3" s="28"/>
      <c r="Q3" s="19"/>
      <c r="R3" s="14"/>
      <c r="S3" s="34"/>
      <c r="T3" s="34"/>
      <c r="U3" s="14"/>
      <c r="V3" s="14"/>
      <c r="W3" s="14">
        <v>2.5688511238527667E-2</v>
      </c>
      <c r="X3" s="14">
        <v>9.0357887240313239E-2</v>
      </c>
      <c r="Y3" s="14"/>
      <c r="Z3" s="14"/>
      <c r="AA3" s="34"/>
      <c r="AB3" s="34"/>
      <c r="AC3" s="14"/>
      <c r="AD3" s="14"/>
      <c r="AE3" s="28"/>
      <c r="AF3" s="28"/>
      <c r="AG3" s="19"/>
      <c r="AH3" s="19"/>
      <c r="AI3" s="19"/>
      <c r="AJ3" s="23"/>
      <c r="AK3" s="19"/>
      <c r="AL3" s="19"/>
      <c r="AM3" s="19">
        <f t="shared" si="0"/>
        <v>5.5488079841658364E-2</v>
      </c>
      <c r="AN3" s="19"/>
      <c r="AO3" s="23"/>
      <c r="AP3" s="19"/>
      <c r="AQ3" s="23"/>
      <c r="AR3" s="19"/>
      <c r="AS3" s="19"/>
      <c r="AT3" s="19"/>
      <c r="AU3" s="34">
        <v>6.1</v>
      </c>
      <c r="AV3" s="34">
        <v>0.77700000000000002</v>
      </c>
      <c r="AW3" s="34">
        <v>-0.123</v>
      </c>
      <c r="AX3" s="34">
        <v>2.1000000000000001E-2</v>
      </c>
      <c r="AY3" s="34">
        <v>0.98299999999999998</v>
      </c>
      <c r="AZ3" s="34">
        <v>0.41</v>
      </c>
      <c r="BA3" s="34">
        <v>6.4000000000000001E-2</v>
      </c>
      <c r="BE3" s="34">
        <v>0.30099999999999999</v>
      </c>
      <c r="BF3" s="34">
        <f>BF2/100</f>
        <v>2.32E-3</v>
      </c>
      <c r="BG3" s="36">
        <v>1.0620000000000001</v>
      </c>
      <c r="BH3" s="36">
        <v>0.82099999999999995</v>
      </c>
      <c r="BI3" s="36">
        <v>0.88200000000000001</v>
      </c>
      <c r="BJ3" s="36">
        <v>0.23200000000000001</v>
      </c>
      <c r="BK3" s="67">
        <v>0</v>
      </c>
      <c r="BL3" s="36">
        <v>0.27900000000000003</v>
      </c>
      <c r="BM3" s="67">
        <v>0</v>
      </c>
      <c r="BN3" s="19"/>
      <c r="BO3" s="23"/>
      <c r="BP3" s="23"/>
      <c r="BQ3" s="23"/>
      <c r="BR3" s="25"/>
      <c r="BS3" s="25"/>
      <c r="BT3" s="19"/>
      <c r="BU3" s="19"/>
      <c r="BV3" s="23"/>
      <c r="BW3" s="23"/>
      <c r="BZ3" s="23"/>
      <c r="CA3" s="19"/>
      <c r="CB3" s="23"/>
      <c r="CC3" s="19"/>
      <c r="CD3" s="23"/>
      <c r="CE3" s="23"/>
      <c r="CF3" s="23"/>
      <c r="CG3" s="23"/>
      <c r="CH3" s="23"/>
      <c r="CI3" s="19"/>
      <c r="DH3" s="19"/>
      <c r="DI3" s="23"/>
      <c r="DJ3" s="25"/>
      <c r="DK3" s="25"/>
      <c r="DL3" s="25"/>
      <c r="DM3" s="25"/>
      <c r="DN3" s="23"/>
      <c r="DO3" s="23"/>
      <c r="DP3" s="23"/>
      <c r="DQ3" s="25"/>
      <c r="DR3" s="23"/>
      <c r="DS3" s="17">
        <v>0.5</v>
      </c>
      <c r="DU3" s="17">
        <v>1</v>
      </c>
      <c r="DV3" s="17">
        <v>0.5</v>
      </c>
      <c r="DW3" s="23"/>
      <c r="DX3" s="17">
        <v>2</v>
      </c>
      <c r="EB3" s="17">
        <v>-5</v>
      </c>
      <c r="EE3" s="43">
        <v>0.75</v>
      </c>
      <c r="EF3" s="43">
        <v>0.05</v>
      </c>
      <c r="EG3" s="43">
        <v>75</v>
      </c>
      <c r="EI3" s="44">
        <v>0.754</v>
      </c>
      <c r="EJ3" s="44">
        <v>0.14699999999999999</v>
      </c>
    </row>
    <row r="4" spans="1:141" x14ac:dyDescent="0.3">
      <c r="A4" s="10">
        <v>1964</v>
      </c>
      <c r="B4" s="14"/>
      <c r="C4" s="34"/>
      <c r="D4" s="34"/>
      <c r="E4" s="34"/>
      <c r="F4" s="34">
        <v>0.80330000000000001</v>
      </c>
      <c r="G4" s="34">
        <v>8.6999999999999994E-3</v>
      </c>
      <c r="H4" s="14"/>
      <c r="I4" s="14"/>
      <c r="J4" s="14"/>
      <c r="K4" s="19"/>
      <c r="L4" s="14"/>
      <c r="M4" s="34"/>
      <c r="N4" s="34"/>
      <c r="O4" s="14"/>
      <c r="P4" s="28"/>
      <c r="Q4" s="19"/>
      <c r="R4" s="14"/>
      <c r="S4" s="34"/>
      <c r="T4" s="34"/>
      <c r="U4" s="14"/>
      <c r="V4" s="14"/>
      <c r="W4" s="14">
        <v>6.5691254944725497E-2</v>
      </c>
      <c r="X4" s="14">
        <v>8.2711700272177335E-2</v>
      </c>
      <c r="Y4" s="14"/>
      <c r="Z4" s="14"/>
      <c r="AA4" s="34"/>
      <c r="AB4" s="34"/>
      <c r="AC4" s="14"/>
      <c r="AD4" s="14"/>
      <c r="AE4" s="28"/>
      <c r="AF4" s="28"/>
      <c r="AG4" s="19"/>
      <c r="AH4" s="19"/>
      <c r="AI4" s="19"/>
      <c r="AJ4" s="23"/>
      <c r="AK4" s="19"/>
      <c r="AL4" s="19"/>
      <c r="AM4" s="19">
        <f t="shared" si="0"/>
        <v>5.5488079841658364E-2</v>
      </c>
      <c r="AN4" s="19"/>
      <c r="AO4" s="23"/>
      <c r="AP4" s="19"/>
      <c r="AQ4" s="23"/>
      <c r="AR4" s="19"/>
      <c r="AS4" s="19"/>
      <c r="AT4" s="19"/>
      <c r="AU4" s="34">
        <v>6.1</v>
      </c>
      <c r="AV4" s="34">
        <v>0.77700000000000002</v>
      </c>
      <c r="AW4" s="34">
        <v>-0.123</v>
      </c>
      <c r="AX4" s="34">
        <v>2.1000000000000001E-2</v>
      </c>
      <c r="AY4" s="34">
        <v>0.98299999999999998</v>
      </c>
      <c r="AZ4" s="34">
        <v>0.41</v>
      </c>
      <c r="BA4" s="34">
        <v>6.4000000000000001E-2</v>
      </c>
      <c r="BE4" s="34">
        <f>BE3</f>
        <v>0.30099999999999999</v>
      </c>
      <c r="BF4" s="34">
        <f>BF3</f>
        <v>2.32E-3</v>
      </c>
      <c r="BG4" s="36">
        <v>1.0620000000000001</v>
      </c>
      <c r="BH4" s="36">
        <v>0.82099999999999995</v>
      </c>
      <c r="BI4" s="36">
        <v>0.88200000000000001</v>
      </c>
      <c r="BJ4" s="36">
        <v>0.23200000000000001</v>
      </c>
      <c r="BK4" s="67">
        <v>0</v>
      </c>
      <c r="BL4" s="36">
        <v>0.27900000000000003</v>
      </c>
      <c r="BM4" s="67">
        <v>0</v>
      </c>
      <c r="BN4" s="19"/>
      <c r="BO4" s="23"/>
      <c r="BP4" s="23"/>
      <c r="BQ4" s="23"/>
      <c r="BR4" s="25"/>
      <c r="BS4" s="25"/>
      <c r="BT4" s="19"/>
      <c r="BU4" s="19"/>
      <c r="BV4" s="23"/>
      <c r="BW4" s="23"/>
      <c r="BZ4" s="23"/>
      <c r="CA4" s="19"/>
      <c r="CB4" s="23"/>
      <c r="CC4" s="19"/>
      <c r="CD4" s="23"/>
      <c r="CE4" s="23"/>
      <c r="CF4" s="23"/>
      <c r="CG4" s="23"/>
      <c r="CH4" s="23"/>
      <c r="CI4" s="19"/>
      <c r="DH4" s="19"/>
      <c r="DI4" s="23"/>
      <c r="DJ4" s="25"/>
      <c r="DK4" s="25"/>
      <c r="DL4" s="25"/>
      <c r="DM4" s="25"/>
      <c r="DN4" s="23"/>
      <c r="DO4" s="23"/>
      <c r="DP4" s="23"/>
      <c r="DQ4" s="25"/>
      <c r="DR4" s="23"/>
      <c r="DS4" s="17">
        <v>0.5</v>
      </c>
      <c r="DU4" s="17">
        <v>1</v>
      </c>
      <c r="DV4" s="17">
        <v>0.5</v>
      </c>
      <c r="DW4" s="23"/>
      <c r="DX4" s="17">
        <v>2</v>
      </c>
      <c r="EB4" s="17">
        <v>-5</v>
      </c>
      <c r="EE4" s="43">
        <v>0.75</v>
      </c>
      <c r="EF4" s="43">
        <v>0.05</v>
      </c>
      <c r="EG4" s="43">
        <v>75</v>
      </c>
      <c r="EI4" s="44">
        <v>0.754</v>
      </c>
      <c r="EJ4" s="44">
        <v>0.14699999999999999</v>
      </c>
    </row>
    <row r="5" spans="1:141" x14ac:dyDescent="0.3">
      <c r="A5" s="10">
        <v>1965</v>
      </c>
      <c r="B5" s="13">
        <f>[2]EUCAM_output!$GM2*10^9</f>
        <v>1120681869447.156</v>
      </c>
      <c r="C5" s="34"/>
      <c r="D5" s="34"/>
      <c r="E5" s="34"/>
      <c r="F5" s="34">
        <v>0.80330000000000001</v>
      </c>
      <c r="G5" s="34">
        <v>8.6999999999999994E-3</v>
      </c>
      <c r="H5" s="14" t="e">
        <f>[2]EUCAM_output!$HS2</f>
        <v>#N/A</v>
      </c>
      <c r="I5" s="13">
        <f>[2]EUCAM_output!$HE2*10^3</f>
        <v>55498900.499999903</v>
      </c>
      <c r="J5" s="14"/>
      <c r="K5" s="31">
        <f>IF(A5&lt;2030,I5,K4*J5/J4)</f>
        <v>55498900.499999903</v>
      </c>
      <c r="L5" s="14">
        <f>[2]EUCAM_output!$GO2</f>
        <v>60.253234116082773</v>
      </c>
      <c r="M5" s="34"/>
      <c r="N5" s="34"/>
      <c r="O5" s="14">
        <f>[2]EUCAM_output!$GP2</f>
        <v>59.807716640100523</v>
      </c>
      <c r="P5" s="28"/>
      <c r="Q5" s="19"/>
      <c r="R5" s="14">
        <f>[2]EUCAM_output!$GT2</f>
        <v>0.4</v>
      </c>
      <c r="S5" s="34"/>
      <c r="T5" s="34"/>
      <c r="U5" s="14">
        <f>[2]EUCAM_output!$GS2</f>
        <v>0.52013495007399158</v>
      </c>
      <c r="V5" s="14">
        <v>0.52013495007399158</v>
      </c>
      <c r="W5" s="14">
        <v>4.7597183816490807E-2</v>
      </c>
      <c r="X5" s="14">
        <v>7.8101137938332066E-2</v>
      </c>
      <c r="Y5" s="14">
        <f>[2]EUCAM_output!$HQ2</f>
        <v>1.2793148948598501E-2</v>
      </c>
      <c r="Z5" s="14">
        <f>[2]EUCAM_output!$GU2</f>
        <v>2071.4781320750999</v>
      </c>
      <c r="AA5" s="34"/>
      <c r="AB5" s="34"/>
      <c r="AC5" s="14">
        <f>[2]EUCAM_output!$HT2</f>
        <v>2068.064554712294</v>
      </c>
      <c r="AD5" s="13">
        <f>[2]EUCAM_output!$HB2*10^9</f>
        <v>3433689935934.4404</v>
      </c>
      <c r="AE5" s="30"/>
      <c r="AF5" s="30"/>
      <c r="AG5" s="19"/>
      <c r="AH5" s="19"/>
      <c r="AI5" s="19"/>
      <c r="AJ5" s="23"/>
      <c r="AK5" s="19"/>
      <c r="AL5" s="19"/>
      <c r="AM5" s="19">
        <f t="shared" si="0"/>
        <v>5.5488079841658364E-2</v>
      </c>
      <c r="AN5" s="19"/>
      <c r="AO5" s="23"/>
      <c r="AP5" s="19"/>
      <c r="AQ5" s="23"/>
      <c r="AR5" s="19"/>
      <c r="AS5" s="19"/>
      <c r="AT5" s="19"/>
      <c r="AU5" s="34">
        <v>6.1</v>
      </c>
      <c r="AV5" s="34">
        <v>0.77700000000000002</v>
      </c>
      <c r="AW5" s="34">
        <v>-0.123</v>
      </c>
      <c r="AX5" s="34">
        <v>2.1000000000000001E-2</v>
      </c>
      <c r="AY5" s="34">
        <v>0.98299999999999998</v>
      </c>
      <c r="AZ5" s="34">
        <v>0.41</v>
      </c>
      <c r="BA5" s="34">
        <v>6.4000000000000001E-2</v>
      </c>
      <c r="BB5" s="13">
        <f>[2]EUCAM_output!$GJ2*10^9</f>
        <v>1132918238695.9702</v>
      </c>
      <c r="BC5" s="13">
        <f>[2]EUCAM_output!$HO2*10^9</f>
        <v>275636819060.75</v>
      </c>
      <c r="BD5" s="19">
        <f t="shared" ref="BD5:BD36" si="1">(BB5-B5)/B5*100</f>
        <v>1.0918682261586454</v>
      </c>
      <c r="BE5" s="34">
        <f t="shared" ref="BE5:BH68" si="2">BE4</f>
        <v>0.30099999999999999</v>
      </c>
      <c r="BF5" s="34">
        <f t="shared" si="2"/>
        <v>2.32E-3</v>
      </c>
      <c r="BG5" s="36">
        <v>1.0620000000000001</v>
      </c>
      <c r="BH5" s="36">
        <v>0.82099999999999995</v>
      </c>
      <c r="BI5" s="36">
        <v>0.88200000000000001</v>
      </c>
      <c r="BJ5" s="36">
        <v>0.23200000000000001</v>
      </c>
      <c r="BK5" s="67">
        <v>0</v>
      </c>
      <c r="BL5" s="36">
        <v>0.27900000000000003</v>
      </c>
      <c r="BM5" s="67">
        <v>0</v>
      </c>
      <c r="BN5" s="19"/>
      <c r="BO5" s="23"/>
      <c r="BP5" s="23"/>
      <c r="BQ5" s="23"/>
      <c r="BR5" s="25"/>
      <c r="BS5" s="25"/>
      <c r="BT5" s="19"/>
      <c r="BU5" s="19"/>
      <c r="BV5" s="23"/>
      <c r="BW5" s="23"/>
      <c r="BZ5" s="23"/>
      <c r="CA5" s="19"/>
      <c r="CB5" s="23"/>
      <c r="CC5" s="19"/>
      <c r="CD5" s="23"/>
      <c r="CE5" s="23"/>
      <c r="CF5" s="23"/>
      <c r="CG5" s="23"/>
      <c r="CH5" s="23"/>
      <c r="CI5" s="19"/>
      <c r="DH5" s="19"/>
      <c r="DI5" s="23"/>
      <c r="DJ5" s="25"/>
      <c r="DK5" s="25"/>
      <c r="DL5" s="25"/>
      <c r="DM5" s="25"/>
      <c r="DN5" s="23"/>
      <c r="DO5" s="23"/>
      <c r="DP5" s="23"/>
      <c r="DQ5" s="25"/>
      <c r="DR5" s="23"/>
      <c r="DS5" s="17">
        <v>0.5</v>
      </c>
      <c r="DT5" s="14" t="e">
        <f>Euro_Area_Data!V2*10^9</f>
        <v>#N/A</v>
      </c>
      <c r="DU5" s="17">
        <v>1</v>
      </c>
      <c r="DV5" s="17">
        <v>0.5</v>
      </c>
      <c r="DW5" s="23"/>
      <c r="DX5" s="17">
        <v>2</v>
      </c>
      <c r="DY5" s="14" t="e">
        <f>(SUMPRODUCT(Euro_Area_Data!B2:U2,Euro_Area_Data!Y2:AR2)-Euro_Area_Data!D2*Euro_Area_Data!AB2)/(SUM(Euro_Area_Data!B2:U2)-Euro_Area_Data!D2)</f>
        <v>#N/A</v>
      </c>
      <c r="DZ5" s="14"/>
      <c r="EA5" s="14" t="e">
        <f>(SUMPRODUCT(Euro_Area_Data!B2:U2,Euro_Area_Data!AV2:BO2)-Euro_Area_Data!D2*Euro_Area_Data!AY2)/(SUM(Euro_Area_Data!B2:U2)-Euro_Area_Data!D2)</f>
        <v>#N/A</v>
      </c>
      <c r="EB5" s="17">
        <v>-5</v>
      </c>
      <c r="EE5" s="43">
        <v>0.75</v>
      </c>
      <c r="EF5" s="43">
        <v>0.05</v>
      </c>
      <c r="EG5" s="43">
        <v>75</v>
      </c>
      <c r="EH5" s="14"/>
      <c r="EI5" s="44">
        <v>0.754</v>
      </c>
      <c r="EJ5" s="44">
        <v>0.14699999999999999</v>
      </c>
      <c r="EK5" s="14">
        <f>[2]EUCAM_output!$HM2</f>
        <v>0.111200352635056</v>
      </c>
    </row>
    <row r="6" spans="1:141" x14ac:dyDescent="0.3">
      <c r="A6" s="10">
        <v>1966</v>
      </c>
      <c r="B6" s="13">
        <f>[2]EUCAM_output!$GM3*10^9</f>
        <v>1165564592790.5779</v>
      </c>
      <c r="C6" s="34"/>
      <c r="D6" s="34"/>
      <c r="E6" s="34"/>
      <c r="F6" s="34">
        <v>0.80330000000000001</v>
      </c>
      <c r="G6" s="34">
        <v>8.6999999999999994E-3</v>
      </c>
      <c r="H6" s="14" t="e">
        <f>[2]EUCAM_output!$HS3</f>
        <v>#N/A</v>
      </c>
      <c r="I6" s="13">
        <f>[2]EUCAM_output!$HE3*10^3</f>
        <v>55792632.5</v>
      </c>
      <c r="J6" s="14"/>
      <c r="K6" s="31">
        <f t="shared" ref="K6:K69" si="3">IF(A6&lt;2030,I6,K5*J6/J5)</f>
        <v>55792632.5</v>
      </c>
      <c r="L6" s="14">
        <f>[2]EUCAM_output!$GO3</f>
        <v>59.812376163584368</v>
      </c>
      <c r="M6" s="34"/>
      <c r="N6" s="34"/>
      <c r="O6" s="14">
        <f>[2]EUCAM_output!$GP3</f>
        <v>59.365830187603272</v>
      </c>
      <c r="P6" s="28"/>
      <c r="Q6" s="19"/>
      <c r="R6" s="14">
        <f>[2]EUCAM_output!$GT3</f>
        <v>0.5</v>
      </c>
      <c r="S6" s="34"/>
      <c r="T6" s="34"/>
      <c r="U6" s="14">
        <f>[2]EUCAM_output!$GS3</f>
        <v>0.56133760297920765</v>
      </c>
      <c r="V6" s="14">
        <v>0.56133760297920765</v>
      </c>
      <c r="W6" s="14">
        <v>3.1060771383269126E-2</v>
      </c>
      <c r="X6" s="14">
        <v>7.9034910139123671E-2</v>
      </c>
      <c r="Y6" s="14">
        <f>[2]EUCAM_output!$HQ3</f>
        <v>-1.8710365689627691E-2</v>
      </c>
      <c r="Z6" s="14">
        <f>[2]EUCAM_output!$GU3</f>
        <v>2045.3241174064999</v>
      </c>
      <c r="AA6" s="34"/>
      <c r="AB6" s="34"/>
      <c r="AC6" s="14">
        <f>[2]EUCAM_output!$HT3</f>
        <v>2043.791536953282</v>
      </c>
      <c r="AD6" s="13">
        <f>[2]EUCAM_output!$HB3*10^9</f>
        <v>3590784338682.4302</v>
      </c>
      <c r="AE6" s="30"/>
      <c r="AF6" s="30"/>
      <c r="AG6" s="19"/>
      <c r="AH6" s="19"/>
      <c r="AI6" s="19"/>
      <c r="AJ6" s="23"/>
      <c r="AK6" s="19"/>
      <c r="AL6" s="19"/>
      <c r="AM6" s="19">
        <f t="shared" si="0"/>
        <v>5.5488079841658364E-2</v>
      </c>
      <c r="AN6" s="19"/>
      <c r="AO6" s="23"/>
      <c r="AP6" s="19"/>
      <c r="AQ6" s="23"/>
      <c r="AR6" s="19"/>
      <c r="AS6" s="19"/>
      <c r="AT6" s="19"/>
      <c r="AU6" s="34">
        <v>6.1</v>
      </c>
      <c r="AV6" s="34">
        <v>0.77700000000000002</v>
      </c>
      <c r="AW6" s="34">
        <v>-0.123</v>
      </c>
      <c r="AX6" s="34">
        <v>2.1000000000000001E-2</v>
      </c>
      <c r="AY6" s="34">
        <v>0.98299999999999998</v>
      </c>
      <c r="AZ6" s="34">
        <v>0.41</v>
      </c>
      <c r="BA6" s="34">
        <v>6.4000000000000001E-2</v>
      </c>
      <c r="BB6" s="13">
        <f>[2]EUCAM_output!$GJ3*10^9</f>
        <v>1164527481365.8801</v>
      </c>
      <c r="BC6" s="13">
        <f>[2]EUCAM_output!$HO3*10^9</f>
        <v>293081351503.86603</v>
      </c>
      <c r="BD6" s="19">
        <f t="shared" si="1"/>
        <v>-8.897931792992414E-2</v>
      </c>
      <c r="BE6" s="34">
        <f t="shared" si="2"/>
        <v>0.30099999999999999</v>
      </c>
      <c r="BF6" s="34">
        <f t="shared" si="2"/>
        <v>2.32E-3</v>
      </c>
      <c r="BG6" s="36">
        <v>1.0620000000000001</v>
      </c>
      <c r="BH6" s="36">
        <v>0.82099999999999995</v>
      </c>
      <c r="BI6" s="36">
        <v>0.88200000000000001</v>
      </c>
      <c r="BJ6" s="36">
        <v>0.23200000000000001</v>
      </c>
      <c r="BK6" s="67">
        <v>0</v>
      </c>
      <c r="BL6" s="36">
        <v>0.27900000000000003</v>
      </c>
      <c r="BM6" s="67">
        <v>0</v>
      </c>
      <c r="BN6" s="19"/>
      <c r="BO6" s="23"/>
      <c r="BP6" s="23"/>
      <c r="BQ6" s="23"/>
      <c r="BR6" s="25"/>
      <c r="BS6" s="25"/>
      <c r="BT6" s="19"/>
      <c r="BU6" s="19"/>
      <c r="BV6" s="23"/>
      <c r="BW6" s="23"/>
      <c r="BZ6" s="23"/>
      <c r="CA6" s="19"/>
      <c r="CB6" s="23"/>
      <c r="CC6" s="19"/>
      <c r="CD6" s="23"/>
      <c r="CE6" s="23"/>
      <c r="CF6" s="23"/>
      <c r="CG6" s="23"/>
      <c r="CH6" s="23"/>
      <c r="CI6" s="19"/>
      <c r="DH6" s="19"/>
      <c r="DI6" s="23"/>
      <c r="DJ6" s="25"/>
      <c r="DK6" s="25"/>
      <c r="DL6" s="25"/>
      <c r="DM6" s="25"/>
      <c r="DN6" s="23"/>
      <c r="DO6" s="23"/>
      <c r="DP6" s="23"/>
      <c r="DQ6" s="25"/>
      <c r="DR6" s="23"/>
      <c r="DS6" s="17">
        <v>0.5</v>
      </c>
      <c r="DT6" s="14" t="e">
        <f>Euro_Area_Data!V3*10^9</f>
        <v>#N/A</v>
      </c>
      <c r="DU6" s="17">
        <v>1</v>
      </c>
      <c r="DV6" s="17">
        <v>0.5</v>
      </c>
      <c r="DW6" s="23"/>
      <c r="DX6" s="17">
        <v>2</v>
      </c>
      <c r="DY6" s="14" t="e">
        <f>(SUMPRODUCT(Euro_Area_Data!B3:U3,Euro_Area_Data!Y3:AR3)-Euro_Area_Data!D3*Euro_Area_Data!AB3)/(SUM(Euro_Area_Data!B3:U3)-Euro_Area_Data!D3)</f>
        <v>#N/A</v>
      </c>
      <c r="DZ6" s="14"/>
      <c r="EA6" s="14" t="e">
        <f>(SUMPRODUCT(Euro_Area_Data!B3:U3,Euro_Area_Data!AV3:BO3)-Euro_Area_Data!D3*Euro_Area_Data!AY3)/(SUM(Euro_Area_Data!B3:U3)-Euro_Area_Data!D3)</f>
        <v>#N/A</v>
      </c>
      <c r="EB6" s="17">
        <v>-5</v>
      </c>
      <c r="EE6" s="43">
        <v>0.75</v>
      </c>
      <c r="EF6" s="43">
        <v>0.05</v>
      </c>
      <c r="EG6" s="43">
        <v>75</v>
      </c>
      <c r="EH6" s="14">
        <f>(EK6-EK5)/EK5*100</f>
        <v>3.442684561717964</v>
      </c>
      <c r="EI6" s="44">
        <v>0.754</v>
      </c>
      <c r="EJ6" s="44">
        <v>0.14699999999999999</v>
      </c>
      <c r="EK6" s="14">
        <f>[2]EUCAM_output!$HM3</f>
        <v>0.115028630007799</v>
      </c>
    </row>
    <row r="7" spans="1:141" x14ac:dyDescent="0.3">
      <c r="A7" s="10">
        <v>1967</v>
      </c>
      <c r="B7" s="13">
        <f>[2]EUCAM_output!$GM4*10^9</f>
        <v>1205397967965.886</v>
      </c>
      <c r="C7" s="34"/>
      <c r="D7" s="34"/>
      <c r="E7" s="34"/>
      <c r="F7" s="34">
        <v>0.80330000000000001</v>
      </c>
      <c r="G7" s="34">
        <v>8.6999999999999994E-3</v>
      </c>
      <c r="H7" s="14" t="e">
        <f>[2]EUCAM_output!$HS4</f>
        <v>#N/A</v>
      </c>
      <c r="I7" s="13">
        <f>[2]EUCAM_output!$HE4*10^3</f>
        <v>55844964.5</v>
      </c>
      <c r="J7" s="14"/>
      <c r="K7" s="31">
        <f t="shared" si="3"/>
        <v>55844964.5</v>
      </c>
      <c r="L7" s="14">
        <f>[2]EUCAM_output!$GO4</f>
        <v>58.337152149630633</v>
      </c>
      <c r="M7" s="34"/>
      <c r="N7" s="34"/>
      <c r="O7" s="14">
        <f>[2]EUCAM_output!$GP4</f>
        <v>58.968495482704213</v>
      </c>
      <c r="P7" s="28"/>
      <c r="Q7" s="19"/>
      <c r="R7" s="14">
        <f>[2]EUCAM_output!$GT4</f>
        <v>1.4</v>
      </c>
      <c r="S7" s="34"/>
      <c r="T7" s="34"/>
      <c r="U7" s="14">
        <f>[2]EUCAM_output!$GS4</f>
        <v>0.61704999999999999</v>
      </c>
      <c r="V7" s="14">
        <v>0.61704999999999999</v>
      </c>
      <c r="W7" s="14">
        <v>3.0497627666785654E-2</v>
      </c>
      <c r="X7" s="14">
        <v>7.925310330931401E-2</v>
      </c>
      <c r="Y7" s="14">
        <f>[2]EUCAM_output!$HQ4</f>
        <v>-4.3224632676629113E-2</v>
      </c>
      <c r="Z7" s="14">
        <f>[2]EUCAM_output!$GU4</f>
        <v>2007.8467170657</v>
      </c>
      <c r="AA7" s="34"/>
      <c r="AB7" s="34"/>
      <c r="AC7" s="14">
        <f>[2]EUCAM_output!$HT4</f>
        <v>2019.8598769305499</v>
      </c>
      <c r="AD7" s="13">
        <f>[2]EUCAM_output!$HB4*10^9</f>
        <v>3720420926978.6504</v>
      </c>
      <c r="AE7" s="30"/>
      <c r="AF7" s="30"/>
      <c r="AG7" s="19"/>
      <c r="AH7" s="19"/>
      <c r="AI7" s="19"/>
      <c r="AJ7" s="23"/>
      <c r="AK7" s="19"/>
      <c r="AL7" s="19"/>
      <c r="AM7" s="19">
        <f t="shared" si="0"/>
        <v>5.5488079841658364E-2</v>
      </c>
      <c r="AN7" s="19"/>
      <c r="AO7" s="23"/>
      <c r="AP7" s="19"/>
      <c r="AQ7" s="23"/>
      <c r="AR7" s="19"/>
      <c r="AS7" s="19"/>
      <c r="AT7" s="19"/>
      <c r="AU7" s="34">
        <v>6.1</v>
      </c>
      <c r="AV7" s="34">
        <v>0.77700000000000002</v>
      </c>
      <c r="AW7" s="34">
        <v>-0.123</v>
      </c>
      <c r="AX7" s="34">
        <v>2.1000000000000001E-2</v>
      </c>
      <c r="AY7" s="34">
        <v>0.98299999999999998</v>
      </c>
      <c r="AZ7" s="34">
        <v>0.41</v>
      </c>
      <c r="BA7" s="34">
        <v>6.4000000000000001E-2</v>
      </c>
      <c r="BB7" s="13">
        <f>[2]EUCAM_output!$GJ4*10^9</f>
        <v>1160945697493.9402</v>
      </c>
      <c r="BC7" s="13">
        <f>[2]EUCAM_output!$HO4*10^9</f>
        <v>296755148425.81598</v>
      </c>
      <c r="BD7" s="19">
        <f t="shared" si="1"/>
        <v>-3.6877671651429105</v>
      </c>
      <c r="BE7" s="34">
        <f t="shared" si="2"/>
        <v>0.30099999999999999</v>
      </c>
      <c r="BF7" s="34">
        <f t="shared" si="2"/>
        <v>2.32E-3</v>
      </c>
      <c r="BG7" s="36">
        <v>1.0620000000000001</v>
      </c>
      <c r="BH7" s="36">
        <v>0.82099999999999995</v>
      </c>
      <c r="BI7" s="36">
        <v>0.88200000000000001</v>
      </c>
      <c r="BJ7" s="36">
        <v>0.23200000000000001</v>
      </c>
      <c r="BK7" s="67">
        <v>0</v>
      </c>
      <c r="BL7" s="36">
        <v>0.27900000000000003</v>
      </c>
      <c r="BM7" s="67">
        <v>0</v>
      </c>
      <c r="BN7" s="19"/>
      <c r="BO7" s="23"/>
      <c r="BP7" s="23"/>
      <c r="BQ7" s="23"/>
      <c r="BR7" s="25"/>
      <c r="BS7" s="25"/>
      <c r="BT7" s="19"/>
      <c r="BU7" s="19"/>
      <c r="BV7" s="23"/>
      <c r="BW7" s="23"/>
      <c r="BZ7" s="23"/>
      <c r="CA7" s="19"/>
      <c r="CB7" s="23"/>
      <c r="CC7" s="19"/>
      <c r="CD7" s="23"/>
      <c r="CE7" s="23"/>
      <c r="CF7" s="23"/>
      <c r="CG7" s="23"/>
      <c r="CH7" s="23"/>
      <c r="CI7" s="19"/>
      <c r="DH7" s="19"/>
      <c r="DI7" s="23"/>
      <c r="DJ7" s="25"/>
      <c r="DK7" s="25"/>
      <c r="DL7" s="25"/>
      <c r="DM7" s="25"/>
      <c r="DN7" s="23"/>
      <c r="DO7" s="23"/>
      <c r="DP7" s="23"/>
      <c r="DQ7" s="25"/>
      <c r="DR7" s="23"/>
      <c r="DS7" s="17">
        <v>0.5</v>
      </c>
      <c r="DT7" s="14" t="e">
        <f>Euro_Area_Data!V4*10^9</f>
        <v>#N/A</v>
      </c>
      <c r="DU7" s="17">
        <v>1</v>
      </c>
      <c r="DV7" s="17">
        <v>0.5</v>
      </c>
      <c r="DW7" s="23"/>
      <c r="DX7" s="17">
        <v>2</v>
      </c>
      <c r="DY7" s="14" t="e">
        <f>(SUMPRODUCT(Euro_Area_Data!B4:U4,Euro_Area_Data!Y4:AR4)-Euro_Area_Data!D4*Euro_Area_Data!AB4)/(SUM(Euro_Area_Data!B4:U4)-Euro_Area_Data!D4)</f>
        <v>#N/A</v>
      </c>
      <c r="DZ7" s="14"/>
      <c r="EA7" s="14" t="e">
        <f>(SUMPRODUCT(Euro_Area_Data!B4:U4,Euro_Area_Data!AV4:BO4)-Euro_Area_Data!D4*Euro_Area_Data!AY4)/(SUM(Euro_Area_Data!B4:U4)-Euro_Area_Data!D4)</f>
        <v>#N/A</v>
      </c>
      <c r="EB7" s="17">
        <v>-5</v>
      </c>
      <c r="EE7" s="43">
        <v>0.75</v>
      </c>
      <c r="EF7" s="43">
        <v>0.05</v>
      </c>
      <c r="EG7" s="43">
        <v>75</v>
      </c>
      <c r="EH7" s="14">
        <f t="shared" ref="EH7:EH66" si="4">(EK7-EK6)/EK6*100</f>
        <v>2.042102778254189</v>
      </c>
      <c r="EI7" s="44">
        <v>0.754</v>
      </c>
      <c r="EJ7" s="44">
        <v>0.14699999999999999</v>
      </c>
      <c r="EK7" s="14">
        <f>[2]EUCAM_output!$HM4</f>
        <v>0.117377632856976</v>
      </c>
    </row>
    <row r="8" spans="1:141" x14ac:dyDescent="0.3">
      <c r="A8" s="10">
        <v>1968</v>
      </c>
      <c r="B8" s="13">
        <f>[2]EUCAM_output!$GM5*10^9</f>
        <v>1248874505951.887</v>
      </c>
      <c r="C8" s="34"/>
      <c r="D8" s="34"/>
      <c r="E8" s="34"/>
      <c r="F8" s="34">
        <v>0.80330000000000001</v>
      </c>
      <c r="G8" s="34">
        <v>8.6999999999999994E-3</v>
      </c>
      <c r="H8" s="14" t="e">
        <f>[2]EUCAM_output!$HS5</f>
        <v>#N/A</v>
      </c>
      <c r="I8" s="13">
        <f>[2]EUCAM_output!$HE5*10^3</f>
        <v>55951479</v>
      </c>
      <c r="J8" s="14"/>
      <c r="K8" s="31">
        <f t="shared" si="3"/>
        <v>55951479</v>
      </c>
      <c r="L8" s="14">
        <f>[2]EUCAM_output!$GO5</f>
        <v>58.0402809912976</v>
      </c>
      <c r="M8" s="34"/>
      <c r="N8" s="34"/>
      <c r="O8" s="14">
        <f>[2]EUCAM_output!$GP5</f>
        <v>58.704918870599712</v>
      </c>
      <c r="P8" s="28"/>
      <c r="Q8" s="19"/>
      <c r="R8" s="14">
        <f>[2]EUCAM_output!$GT5</f>
        <v>1</v>
      </c>
      <c r="S8" s="34"/>
      <c r="T8" s="34"/>
      <c r="U8" s="14">
        <f>[2]EUCAM_output!$GS5</f>
        <v>0.69920400000000005</v>
      </c>
      <c r="V8" s="14">
        <v>0.69920400000000005</v>
      </c>
      <c r="W8" s="14">
        <v>5.3633123198418176E-2</v>
      </c>
      <c r="X8" s="14">
        <v>7.274301158869223E-2</v>
      </c>
      <c r="Y8" s="14">
        <f>[2]EUCAM_output!$HQ5</f>
        <v>3.4182094743512102E-2</v>
      </c>
      <c r="Z8" s="14">
        <f>[2]EUCAM_output!$GU5</f>
        <v>1995.4210547805001</v>
      </c>
      <c r="AA8" s="34"/>
      <c r="AB8" s="34"/>
      <c r="AC8" s="14">
        <f>[2]EUCAM_output!$HT5</f>
        <v>1996.7641904257021</v>
      </c>
      <c r="AD8" s="13">
        <f>[2]EUCAM_output!$HB5*10^9</f>
        <v>3852282856842.0601</v>
      </c>
      <c r="AE8" s="30"/>
      <c r="AF8" s="30"/>
      <c r="AG8" s="19"/>
      <c r="AH8" s="19"/>
      <c r="AI8" s="19"/>
      <c r="AJ8" s="23"/>
      <c r="AK8" s="19"/>
      <c r="AL8" s="19"/>
      <c r="AM8" s="19">
        <f t="shared" si="0"/>
        <v>5.5488079841658364E-2</v>
      </c>
      <c r="AN8" s="19"/>
      <c r="AO8" s="23"/>
      <c r="AP8" s="19"/>
      <c r="AQ8" s="23"/>
      <c r="AR8" s="19"/>
      <c r="AS8" s="19"/>
      <c r="AT8" s="19"/>
      <c r="AU8" s="34">
        <v>6.1</v>
      </c>
      <c r="AV8" s="34">
        <v>0.77700000000000002</v>
      </c>
      <c r="AW8" s="34">
        <v>-0.123</v>
      </c>
      <c r="AX8" s="34">
        <v>2.1000000000000001E-2</v>
      </c>
      <c r="AY8" s="34">
        <v>0.98299999999999998</v>
      </c>
      <c r="AZ8" s="34">
        <v>0.41</v>
      </c>
      <c r="BA8" s="34">
        <v>6.4000000000000001E-2</v>
      </c>
      <c r="BB8" s="13">
        <f>[2]EUCAM_output!$GJ5*10^9</f>
        <v>1224253727430.55</v>
      </c>
      <c r="BC8" s="13">
        <f>[2]EUCAM_output!$HO5*10^9</f>
        <v>320124578845.99799</v>
      </c>
      <c r="BD8" s="19">
        <f t="shared" si="1"/>
        <v>-1.9714373545139396</v>
      </c>
      <c r="BE8" s="34">
        <f t="shared" si="2"/>
        <v>0.30099999999999999</v>
      </c>
      <c r="BF8" s="34">
        <f t="shared" si="2"/>
        <v>2.32E-3</v>
      </c>
      <c r="BG8" s="36">
        <v>1.0620000000000001</v>
      </c>
      <c r="BH8" s="36">
        <v>0.82099999999999995</v>
      </c>
      <c r="BI8" s="36">
        <v>0.88200000000000001</v>
      </c>
      <c r="BJ8" s="36">
        <v>0.23200000000000001</v>
      </c>
      <c r="BK8" s="67">
        <v>0</v>
      </c>
      <c r="BL8" s="36">
        <v>0.27900000000000003</v>
      </c>
      <c r="BM8" s="67">
        <v>0</v>
      </c>
      <c r="BN8" s="19"/>
      <c r="BO8" s="23"/>
      <c r="BP8" s="23"/>
      <c r="BQ8" s="23"/>
      <c r="BR8" s="25"/>
      <c r="BS8" s="25"/>
      <c r="BT8" s="19"/>
      <c r="BU8" s="19"/>
      <c r="BV8" s="23"/>
      <c r="BW8" s="23"/>
      <c r="BZ8" s="23"/>
      <c r="CA8" s="19"/>
      <c r="CB8" s="23"/>
      <c r="CC8" s="19"/>
      <c r="CD8" s="23"/>
      <c r="CE8" s="23"/>
      <c r="CF8" s="23"/>
      <c r="CG8" s="23"/>
      <c r="CH8" s="23"/>
      <c r="CI8" s="19"/>
      <c r="DH8" s="19"/>
      <c r="DI8" s="23"/>
      <c r="DJ8" s="25"/>
      <c r="DK8" s="25"/>
      <c r="DL8" s="25"/>
      <c r="DM8" s="25"/>
      <c r="DN8" s="23"/>
      <c r="DO8" s="23"/>
      <c r="DP8" s="23"/>
      <c r="DQ8" s="25"/>
      <c r="DR8" s="23"/>
      <c r="DS8" s="17">
        <v>0.5</v>
      </c>
      <c r="DT8" s="14" t="e">
        <f>Euro_Area_Data!V5*10^9</f>
        <v>#N/A</v>
      </c>
      <c r="DU8" s="17">
        <v>1</v>
      </c>
      <c r="DV8" s="17">
        <v>0.5</v>
      </c>
      <c r="DW8" s="23"/>
      <c r="DX8" s="17">
        <v>2</v>
      </c>
      <c r="DY8" s="14" t="e">
        <f>(SUMPRODUCT(Euro_Area_Data!B5:U5,Euro_Area_Data!Y5:AR5)-Euro_Area_Data!D5*Euro_Area_Data!AB5)/(SUM(Euro_Area_Data!B5:U5)-Euro_Area_Data!D5)</f>
        <v>#N/A</v>
      </c>
      <c r="DZ8" s="14"/>
      <c r="EA8" s="14" t="e">
        <f>(SUMPRODUCT(Euro_Area_Data!B5:U5,Euro_Area_Data!AV5:BO5)-Euro_Area_Data!D5*Euro_Area_Data!AY5)/(SUM(Euro_Area_Data!B5:U5)-Euro_Area_Data!D5)</f>
        <v>#N/A</v>
      </c>
      <c r="EB8" s="17">
        <v>-5</v>
      </c>
      <c r="EE8" s="43">
        <v>0.75</v>
      </c>
      <c r="EF8" s="43">
        <v>0.05</v>
      </c>
      <c r="EG8" s="43">
        <v>75</v>
      </c>
      <c r="EH8" s="14">
        <f t="shared" si="4"/>
        <v>5.8684402180876161</v>
      </c>
      <c r="EI8" s="44">
        <v>0.754</v>
      </c>
      <c r="EJ8" s="44">
        <v>0.14699999999999999</v>
      </c>
      <c r="EK8" s="14">
        <f>[2]EUCAM_output!$HM5</f>
        <v>0.124265869070594</v>
      </c>
    </row>
    <row r="9" spans="1:141" x14ac:dyDescent="0.3">
      <c r="A9" s="10">
        <v>1969</v>
      </c>
      <c r="B9" s="13">
        <f>[2]EUCAM_output!$GM6*10^9</f>
        <v>1302375198615.8779</v>
      </c>
      <c r="C9" s="34"/>
      <c r="D9" s="34"/>
      <c r="E9" s="34"/>
      <c r="F9" s="34">
        <v>0.80330000000000001</v>
      </c>
      <c r="G9" s="34">
        <v>8.6999999999999994E-3</v>
      </c>
      <c r="H9" s="14" t="e">
        <f>[2]EUCAM_output!$HS6</f>
        <v>#N/A</v>
      </c>
      <c r="I9" s="13">
        <f>[2]EUCAM_output!$HE6*10^3</f>
        <v>56377107</v>
      </c>
      <c r="J9" s="14"/>
      <c r="K9" s="31">
        <f t="shared" si="3"/>
        <v>56377107</v>
      </c>
      <c r="L9" s="14">
        <f>[2]EUCAM_output!$GO6</f>
        <v>58.263306764717093</v>
      </c>
      <c r="M9" s="34"/>
      <c r="N9" s="34"/>
      <c r="O9" s="14">
        <f>[2]EUCAM_output!$GP6</f>
        <v>58.601172363178733</v>
      </c>
      <c r="P9" s="28"/>
      <c r="Q9" s="19"/>
      <c r="R9" s="14">
        <f>[2]EUCAM_output!$GT6</f>
        <v>0.6</v>
      </c>
      <c r="S9" s="34"/>
      <c r="T9" s="34"/>
      <c r="U9" s="14">
        <f>[2]EUCAM_output!$GS6</f>
        <v>0.79796299999999998</v>
      </c>
      <c r="V9" s="14">
        <v>0.79796299999999998</v>
      </c>
      <c r="W9" s="14">
        <v>5.8134419747859933E-2</v>
      </c>
      <c r="X9" s="14">
        <v>5.0762863334256281E-2</v>
      </c>
      <c r="Y9" s="14">
        <f>[2]EUCAM_output!$HQ6</f>
        <v>2.823375106219201E-2</v>
      </c>
      <c r="Z9" s="14">
        <f>[2]EUCAM_output!$GU6</f>
        <v>1975.7804919706</v>
      </c>
      <c r="AA9" s="34"/>
      <c r="AB9" s="34"/>
      <c r="AC9" s="14">
        <f>[2]EUCAM_output!$HT6</f>
        <v>1973.7977772338529</v>
      </c>
      <c r="AD9" s="13">
        <f>[2]EUCAM_output!$HB6*10^9</f>
        <v>4006546033589</v>
      </c>
      <c r="AE9" s="30"/>
      <c r="AF9" s="30"/>
      <c r="AG9" s="19"/>
      <c r="AH9" s="19"/>
      <c r="AI9" s="19"/>
      <c r="AJ9" s="23"/>
      <c r="AK9" s="19"/>
      <c r="AL9" s="19"/>
      <c r="AM9" s="19">
        <f t="shared" si="0"/>
        <v>5.5488079841658364E-2</v>
      </c>
      <c r="AN9" s="19"/>
      <c r="AO9" s="23"/>
      <c r="AP9" s="19"/>
      <c r="AQ9" s="23"/>
      <c r="AR9" s="19"/>
      <c r="AS9" s="19"/>
      <c r="AT9" s="19"/>
      <c r="AU9" s="34">
        <v>6.1</v>
      </c>
      <c r="AV9" s="34">
        <v>0.77700000000000002</v>
      </c>
      <c r="AW9" s="34">
        <v>-0.123</v>
      </c>
      <c r="AX9" s="34">
        <v>2.1000000000000001E-2</v>
      </c>
      <c r="AY9" s="34">
        <v>0.98299999999999998</v>
      </c>
      <c r="AZ9" s="34">
        <v>0.41</v>
      </c>
      <c r="BA9" s="34">
        <v>6.4000000000000001E-2</v>
      </c>
      <c r="BB9" s="13">
        <f>[2]EUCAM_output!$GJ6*10^9</f>
        <v>1315589216165.1299</v>
      </c>
      <c r="BC9" s="13">
        <f>[2]EUCAM_output!$HO6*10^9</f>
        <v>358345273293.80096</v>
      </c>
      <c r="BD9" s="19">
        <f t="shared" si="1"/>
        <v>1.0146091205741159</v>
      </c>
      <c r="BE9" s="34">
        <f t="shared" si="2"/>
        <v>0.30099999999999999</v>
      </c>
      <c r="BF9" s="34">
        <f t="shared" si="2"/>
        <v>2.32E-3</v>
      </c>
      <c r="BG9" s="36">
        <v>1.0620000000000001</v>
      </c>
      <c r="BH9" s="36">
        <v>0.82099999999999995</v>
      </c>
      <c r="BI9" s="36">
        <v>0.88200000000000001</v>
      </c>
      <c r="BJ9" s="36">
        <v>0.23200000000000001</v>
      </c>
      <c r="BK9" s="67">
        <v>0</v>
      </c>
      <c r="BL9" s="36">
        <v>0.27900000000000003</v>
      </c>
      <c r="BM9" s="67">
        <v>0</v>
      </c>
      <c r="BN9" s="19"/>
      <c r="BO9" s="23"/>
      <c r="BP9" s="23"/>
      <c r="BQ9" s="23"/>
      <c r="BR9" s="25"/>
      <c r="BS9" s="25"/>
      <c r="BT9" s="19"/>
      <c r="BU9" s="19"/>
      <c r="BV9" s="23"/>
      <c r="BW9" s="23"/>
      <c r="BZ9" s="23"/>
      <c r="CA9" s="19"/>
      <c r="CB9" s="23"/>
      <c r="CC9" s="19"/>
      <c r="CD9" s="23"/>
      <c r="CE9" s="23"/>
      <c r="CF9" s="23"/>
      <c r="CG9" s="23"/>
      <c r="CH9" s="23"/>
      <c r="CI9" s="19"/>
      <c r="DH9" s="19"/>
      <c r="DI9" s="23"/>
      <c r="DJ9" s="25"/>
      <c r="DK9" s="25"/>
      <c r="DL9" s="25"/>
      <c r="DM9" s="25"/>
      <c r="DN9" s="23"/>
      <c r="DO9" s="23"/>
      <c r="DP9" s="23"/>
      <c r="DQ9" s="25"/>
      <c r="DR9" s="23"/>
      <c r="DS9" s="17">
        <v>0.5</v>
      </c>
      <c r="DT9" s="14" t="e">
        <f>Euro_Area_Data!V6*10^9</f>
        <v>#N/A</v>
      </c>
      <c r="DU9" s="17">
        <v>1</v>
      </c>
      <c r="DV9" s="17">
        <v>0.5</v>
      </c>
      <c r="DW9" s="23"/>
      <c r="DX9" s="17">
        <v>2</v>
      </c>
      <c r="DY9" s="14" t="e">
        <f>(SUMPRODUCT(Euro_Area_Data!B6:U6,Euro_Area_Data!Y6:AR6)-Euro_Area_Data!D6*Euro_Area_Data!AB6)/(SUM(Euro_Area_Data!B6:U6)-Euro_Area_Data!D6)</f>
        <v>#N/A</v>
      </c>
      <c r="DZ9" s="14"/>
      <c r="EA9" s="14" t="e">
        <f>(SUMPRODUCT(Euro_Area_Data!B6:U6,Euro_Area_Data!AV6:BO6)-Euro_Area_Data!D6*Euro_Area_Data!AY6)/(SUM(Euro_Area_Data!B6:U6)-Euro_Area_Data!D6)</f>
        <v>#N/A</v>
      </c>
      <c r="EB9" s="17">
        <v>-5</v>
      </c>
      <c r="EE9" s="43">
        <v>0.75</v>
      </c>
      <c r="EF9" s="43">
        <v>0.05</v>
      </c>
      <c r="EG9" s="43">
        <v>75</v>
      </c>
      <c r="EH9" s="14">
        <f t="shared" si="4"/>
        <v>6.4787920117706221</v>
      </c>
      <c r="EI9" s="44">
        <v>0.754</v>
      </c>
      <c r="EJ9" s="44">
        <v>0.14699999999999999</v>
      </c>
      <c r="EK9" s="14">
        <f>[2]EUCAM_output!$HM6</f>
        <v>0.13231679626929699</v>
      </c>
    </row>
    <row r="10" spans="1:141" x14ac:dyDescent="0.3">
      <c r="A10" s="10">
        <v>1970</v>
      </c>
      <c r="B10" s="13">
        <f>[2]EUCAM_output!$GM7*10^9</f>
        <v>1356771194016.23</v>
      </c>
      <c r="C10" s="34"/>
      <c r="D10" s="34"/>
      <c r="E10" s="34"/>
      <c r="F10" s="34">
        <v>0.80330000000000001</v>
      </c>
      <c r="G10" s="34">
        <v>8.6999999999999994E-3</v>
      </c>
      <c r="H10" s="14" t="e">
        <f>[2]EUCAM_output!$HS7</f>
        <v>#N/A</v>
      </c>
      <c r="I10" s="13">
        <f>[2]EUCAM_output!$HE7*10^3</f>
        <v>56585562</v>
      </c>
      <c r="J10" s="14"/>
      <c r="K10" s="31">
        <f t="shared" si="3"/>
        <v>56585562</v>
      </c>
      <c r="L10" s="14">
        <f>[2]EUCAM_output!$GO7</f>
        <v>58.724385583937647</v>
      </c>
      <c r="M10" s="34"/>
      <c r="N10" s="34"/>
      <c r="O10" s="14">
        <f>[2]EUCAM_output!$GP7</f>
        <v>58.616864184400008</v>
      </c>
      <c r="P10" s="28"/>
      <c r="Q10" s="19"/>
      <c r="R10" s="14">
        <f>[2]EUCAM_output!$GT7</f>
        <v>0.5</v>
      </c>
      <c r="S10" s="34"/>
      <c r="T10" s="34"/>
      <c r="U10" s="14">
        <f>[2]EUCAM_output!$GS7</f>
        <v>0.90962900000000002</v>
      </c>
      <c r="V10" s="14">
        <v>0.90962900000000002</v>
      </c>
      <c r="W10" s="14">
        <v>3.7237952627278137E-2</v>
      </c>
      <c r="X10" s="14">
        <v>1.1064342111642311E-2</v>
      </c>
      <c r="Y10" s="14">
        <f>[2]EUCAM_output!$HQ7</f>
        <v>6.4396139783386708E-2</v>
      </c>
      <c r="Z10" s="14">
        <f>[2]EUCAM_output!$GU7</f>
        <v>1960.4488281818999</v>
      </c>
      <c r="AA10" s="34"/>
      <c r="AB10" s="34"/>
      <c r="AC10" s="14">
        <f>[2]EUCAM_output!$HT7</f>
        <v>1950.1196235856</v>
      </c>
      <c r="AD10" s="13">
        <f>[2]EUCAM_output!$HB7*10^9</f>
        <v>4182898399104.6499</v>
      </c>
      <c r="AE10" s="30"/>
      <c r="AF10" s="30"/>
      <c r="AG10" s="19"/>
      <c r="AH10" s="19"/>
      <c r="AI10" s="19"/>
      <c r="AJ10" s="23"/>
      <c r="AK10" s="19"/>
      <c r="AL10" s="19"/>
      <c r="AM10" s="19">
        <f t="shared" si="0"/>
        <v>5.5488079841658364E-2</v>
      </c>
      <c r="AN10" s="19"/>
      <c r="AO10" s="23"/>
      <c r="AP10" s="19"/>
      <c r="AQ10" s="23"/>
      <c r="AR10" s="19"/>
      <c r="AS10" s="19"/>
      <c r="AT10" s="19"/>
      <c r="AU10" s="34">
        <v>6.1</v>
      </c>
      <c r="AV10" s="34">
        <v>0.77700000000000002</v>
      </c>
      <c r="AW10" s="34">
        <v>-0.123</v>
      </c>
      <c r="AX10" s="34">
        <v>2.1000000000000001E-2</v>
      </c>
      <c r="AY10" s="34">
        <v>0.98299999999999998</v>
      </c>
      <c r="AZ10" s="34">
        <v>0.41</v>
      </c>
      <c r="BA10" s="34">
        <v>6.4000000000000001E-2</v>
      </c>
      <c r="BB10" s="13">
        <f>[2]EUCAM_output!$GJ7*10^9</f>
        <v>1381852217796.0999</v>
      </c>
      <c r="BC10" s="13">
        <f>[2]EUCAM_output!$HO7*10^9</f>
        <v>405378278005.36798</v>
      </c>
      <c r="BD10" s="19">
        <f t="shared" si="1"/>
        <v>1.8485816835207551</v>
      </c>
      <c r="BE10" s="34">
        <f t="shared" si="2"/>
        <v>0.30099999999999999</v>
      </c>
      <c r="BF10" s="34">
        <f t="shared" si="2"/>
        <v>2.32E-3</v>
      </c>
      <c r="BG10" s="36">
        <v>1.0620000000000001</v>
      </c>
      <c r="BH10" s="36">
        <v>0.82099999999999995</v>
      </c>
      <c r="BI10" s="36">
        <v>0.88200000000000001</v>
      </c>
      <c r="BJ10" s="36">
        <v>0.23200000000000001</v>
      </c>
      <c r="BK10" s="67">
        <v>0</v>
      </c>
      <c r="BL10" s="36">
        <v>0.27900000000000003</v>
      </c>
      <c r="BM10" s="67">
        <v>0</v>
      </c>
      <c r="BN10" s="19"/>
      <c r="BO10" s="23"/>
      <c r="BP10" s="23"/>
      <c r="BQ10" s="23"/>
      <c r="BR10" s="25"/>
      <c r="BS10" s="25"/>
      <c r="BT10" s="19"/>
      <c r="BU10" s="19"/>
      <c r="BV10" s="23"/>
      <c r="BW10" s="23"/>
      <c r="BZ10" s="23"/>
      <c r="CA10" s="19"/>
      <c r="CB10" s="23"/>
      <c r="CC10" s="19"/>
      <c r="CD10" s="23"/>
      <c r="CE10" s="23"/>
      <c r="CF10" s="23"/>
      <c r="CG10" s="23"/>
      <c r="CH10" s="23"/>
      <c r="CI10" s="19"/>
      <c r="DH10" s="19"/>
      <c r="DI10" s="23"/>
      <c r="DJ10" s="25"/>
      <c r="DK10" s="25"/>
      <c r="DL10" s="25"/>
      <c r="DM10" s="25"/>
      <c r="DN10" s="23"/>
      <c r="DO10" s="23"/>
      <c r="DP10" s="23"/>
      <c r="DQ10" s="25"/>
      <c r="DR10" s="23"/>
      <c r="DS10" s="17">
        <v>0.5</v>
      </c>
      <c r="DT10" s="14" t="e">
        <f>Euro_Area_Data!V7*10^9</f>
        <v>#N/A</v>
      </c>
      <c r="DU10" s="17">
        <v>1</v>
      </c>
      <c r="DV10" s="17">
        <v>0.5</v>
      </c>
      <c r="DW10" s="23"/>
      <c r="DX10" s="17">
        <v>2</v>
      </c>
      <c r="DY10" s="14" t="e">
        <f>(SUMPRODUCT(Euro_Area_Data!B7:U7,Euro_Area_Data!Y7:AR7)-Euro_Area_Data!D7*Euro_Area_Data!AB7)/(SUM(Euro_Area_Data!B7:U7)-Euro_Area_Data!D7)</f>
        <v>#N/A</v>
      </c>
      <c r="DZ10" s="14"/>
      <c r="EA10" s="14" t="e">
        <f>(SUMPRODUCT(Euro_Area_Data!B7:U7,Euro_Area_Data!AV7:BO7)-Euro_Area_Data!D7*Euro_Area_Data!AY7)/(SUM(Euro_Area_Data!B7:U7)-Euro_Area_Data!D7)</f>
        <v>#N/A</v>
      </c>
      <c r="EB10" s="17">
        <v>-5</v>
      </c>
      <c r="EE10" s="43">
        <v>0.75</v>
      </c>
      <c r="EF10" s="43">
        <v>0.05</v>
      </c>
      <c r="EG10" s="43">
        <v>75</v>
      </c>
      <c r="EH10" s="14">
        <f t="shared" si="4"/>
        <v>15.899931618246693</v>
      </c>
      <c r="EI10" s="44">
        <v>0.754</v>
      </c>
      <c r="EJ10" s="44">
        <v>0.14699999999999999</v>
      </c>
      <c r="EK10" s="14">
        <f>[2]EUCAM_output!$HM7</f>
        <v>0.15335507639557</v>
      </c>
    </row>
    <row r="11" spans="1:141" x14ac:dyDescent="0.3">
      <c r="A11" s="10">
        <v>1971</v>
      </c>
      <c r="B11" s="13">
        <f>[2]EUCAM_output!$GM8*10^9</f>
        <v>1410999588835.509</v>
      </c>
      <c r="C11" s="34"/>
      <c r="D11" s="34"/>
      <c r="E11" s="34"/>
      <c r="F11" s="34">
        <v>0.80330000000000001</v>
      </c>
      <c r="G11" s="34">
        <v>8.6999999999999994E-3</v>
      </c>
      <c r="H11" s="14" t="e">
        <f>[2]EUCAM_output!$HS8</f>
        <v>#N/A</v>
      </c>
      <c r="I11" s="13">
        <f>[2]EUCAM_output!$HE8*10^3</f>
        <v>56728864</v>
      </c>
      <c r="J11" s="14"/>
      <c r="K11" s="31">
        <f t="shared" si="3"/>
        <v>56728864</v>
      </c>
      <c r="L11" s="14">
        <f>[2]EUCAM_output!$GO8</f>
        <v>58.901805683982083</v>
      </c>
      <c r="M11" s="34"/>
      <c r="N11" s="34"/>
      <c r="O11" s="14">
        <f>[2]EUCAM_output!$GP8</f>
        <v>58.677815998376119</v>
      </c>
      <c r="P11" s="28"/>
      <c r="Q11" s="19"/>
      <c r="R11" s="14">
        <f>[2]EUCAM_output!$GT8</f>
        <v>0.6</v>
      </c>
      <c r="S11" s="34"/>
      <c r="T11" s="34"/>
      <c r="U11" s="14">
        <f>[2]EUCAM_output!$GS8</f>
        <v>1.023334</v>
      </c>
      <c r="V11" s="14">
        <v>1.023334</v>
      </c>
      <c r="W11" s="14">
        <v>2.6654946935311896E-2</v>
      </c>
      <c r="X11" s="14">
        <v>-7.7610720411853684E-3</v>
      </c>
      <c r="Y11" s="14">
        <f>[2]EUCAM_output!$HQ8</f>
        <v>-4.4734873273138007E-2</v>
      </c>
      <c r="Z11" s="14">
        <f>[2]EUCAM_output!$GU8</f>
        <v>1928.5378432366001</v>
      </c>
      <c r="AA11" s="34"/>
      <c r="AB11" s="34"/>
      <c r="AC11" s="14">
        <f>[2]EUCAM_output!$HT8</f>
        <v>1925.086987185214</v>
      </c>
      <c r="AD11" s="13">
        <f>[2]EUCAM_output!$HB8*10^9</f>
        <v>4368970167953.5</v>
      </c>
      <c r="AE11" s="30"/>
      <c r="AF11" s="30"/>
      <c r="AG11" s="19"/>
      <c r="AH11" s="19"/>
      <c r="AI11" s="19"/>
      <c r="AJ11" s="23"/>
      <c r="AK11" s="19"/>
      <c r="AL11" s="19"/>
      <c r="AM11" s="19">
        <f t="shared" si="0"/>
        <v>5.5488079841658364E-2</v>
      </c>
      <c r="AN11" s="19"/>
      <c r="AO11" s="23"/>
      <c r="AP11" s="19"/>
      <c r="AQ11" s="23"/>
      <c r="AR11" s="19"/>
      <c r="AS11" s="19"/>
      <c r="AT11" s="19"/>
      <c r="AU11" s="34">
        <v>6.1</v>
      </c>
      <c r="AV11" s="34">
        <v>0.77700000000000002</v>
      </c>
      <c r="AW11" s="34">
        <v>-0.123</v>
      </c>
      <c r="AX11" s="34">
        <v>2.1000000000000001E-2</v>
      </c>
      <c r="AY11" s="34">
        <v>0.98299999999999998</v>
      </c>
      <c r="AZ11" s="34">
        <v>0.41</v>
      </c>
      <c r="BA11" s="34">
        <v>6.4000000000000001E-2</v>
      </c>
      <c r="BB11" s="13">
        <f>[2]EUCAM_output!$GJ8*10^9</f>
        <v>1425141503763.53</v>
      </c>
      <c r="BC11" s="13">
        <f>[2]EUCAM_output!$HO8*10^9</f>
        <v>449940659980.22302</v>
      </c>
      <c r="BD11" s="19">
        <f t="shared" si="1"/>
        <v>1.0022621579707367</v>
      </c>
      <c r="BE11" s="34">
        <f t="shared" si="2"/>
        <v>0.30099999999999999</v>
      </c>
      <c r="BF11" s="34">
        <f t="shared" si="2"/>
        <v>2.32E-3</v>
      </c>
      <c r="BG11" s="36">
        <v>1.0620000000000001</v>
      </c>
      <c r="BH11" s="36">
        <v>0.82099999999999995</v>
      </c>
      <c r="BI11" s="36">
        <v>0.88200000000000001</v>
      </c>
      <c r="BJ11" s="36">
        <v>0.23200000000000001</v>
      </c>
      <c r="BK11" s="67">
        <v>0</v>
      </c>
      <c r="BL11" s="36">
        <v>0.27900000000000003</v>
      </c>
      <c r="BM11" s="67">
        <v>0</v>
      </c>
      <c r="BN11" s="19"/>
      <c r="BO11" s="23"/>
      <c r="BP11" s="23"/>
      <c r="BQ11" s="23"/>
      <c r="BR11" s="25"/>
      <c r="BS11" s="25"/>
      <c r="BT11" s="19"/>
      <c r="BU11" s="19"/>
      <c r="BV11" s="23"/>
      <c r="BW11" s="23"/>
      <c r="BZ11" s="23"/>
      <c r="CA11" s="19"/>
      <c r="CB11" s="23"/>
      <c r="CC11" s="19"/>
      <c r="CD11" s="23"/>
      <c r="CE11" s="23"/>
      <c r="CF11" s="23"/>
      <c r="CG11" s="23"/>
      <c r="CH11" s="23"/>
      <c r="CI11" s="19"/>
      <c r="DH11" s="19"/>
      <c r="DI11" s="23"/>
      <c r="DJ11" s="25"/>
      <c r="DK11" s="25"/>
      <c r="DL11" s="25"/>
      <c r="DM11" s="25"/>
      <c r="DN11" s="23"/>
      <c r="DO11" s="23"/>
      <c r="DP11" s="23"/>
      <c r="DQ11" s="25"/>
      <c r="DR11" s="23"/>
      <c r="DS11" s="17">
        <v>0.5</v>
      </c>
      <c r="DT11" s="14" t="e">
        <f>Euro_Area_Data!V8*10^9</f>
        <v>#N/A</v>
      </c>
      <c r="DU11" s="17">
        <v>1</v>
      </c>
      <c r="DV11" s="17">
        <v>0.5</v>
      </c>
      <c r="DW11" s="23"/>
      <c r="DX11" s="17">
        <v>2</v>
      </c>
      <c r="DY11" s="14" t="e">
        <f>(SUMPRODUCT(Euro_Area_Data!B8:U8,Euro_Area_Data!Y8:AR8)-Euro_Area_Data!D8*Euro_Area_Data!AB8)/(SUM(Euro_Area_Data!B8:U8)-Euro_Area_Data!D8)</f>
        <v>#N/A</v>
      </c>
      <c r="DZ11" s="14"/>
      <c r="EA11" s="14" t="e">
        <f>(SUMPRODUCT(Euro_Area_Data!B8:U8,Euro_Area_Data!AV8:BO8)-Euro_Area_Data!D8*Euro_Area_Data!AY8)/(SUM(Euro_Area_Data!B8:U8)-Euro_Area_Data!D8)</f>
        <v>#N/A</v>
      </c>
      <c r="EB11" s="17">
        <v>-5</v>
      </c>
      <c r="EE11" s="43">
        <v>0.75</v>
      </c>
      <c r="EF11" s="43">
        <v>0.05</v>
      </c>
      <c r="EG11" s="43">
        <v>75</v>
      </c>
      <c r="EH11" s="14">
        <f t="shared" si="4"/>
        <v>10.446725672076806</v>
      </c>
      <c r="EI11" s="44">
        <v>0.754</v>
      </c>
      <c r="EJ11" s="44">
        <v>0.14699999999999999</v>
      </c>
      <c r="EK11" s="14">
        <f>[2]EUCAM_output!$HM8</f>
        <v>0.16937566053081901</v>
      </c>
    </row>
    <row r="12" spans="1:141" x14ac:dyDescent="0.3">
      <c r="A12" s="10">
        <v>1972</v>
      </c>
      <c r="B12" s="13">
        <f>[2]EUCAM_output!$GM9*10^9</f>
        <v>1467411033897.863</v>
      </c>
      <c r="C12" s="34"/>
      <c r="D12" s="34"/>
      <c r="E12" s="34"/>
      <c r="F12" s="34">
        <v>0.80330000000000001</v>
      </c>
      <c r="G12" s="34">
        <v>8.6999999999999994E-3</v>
      </c>
      <c r="H12" s="14" t="e">
        <f>[2]EUCAM_output!$HS9</f>
        <v>#N/A</v>
      </c>
      <c r="I12" s="13">
        <f>[2]EUCAM_output!$HE9*10^3</f>
        <v>57125736.999999903</v>
      </c>
      <c r="J12" s="14"/>
      <c r="K12" s="31">
        <f t="shared" si="3"/>
        <v>57125736.999999903</v>
      </c>
      <c r="L12" s="14">
        <f>[2]EUCAM_output!$GO9</f>
        <v>58.933088647608052</v>
      </c>
      <c r="M12" s="34"/>
      <c r="N12" s="34"/>
      <c r="O12" s="14">
        <f>[2]EUCAM_output!$GP9</f>
        <v>58.720601609173301</v>
      </c>
      <c r="P12" s="28"/>
      <c r="Q12" s="19"/>
      <c r="R12" s="14">
        <f>[2]EUCAM_output!$GT9</f>
        <v>0.8</v>
      </c>
      <c r="S12" s="34"/>
      <c r="T12" s="34"/>
      <c r="U12" s="14">
        <f>[2]EUCAM_output!$GS9</f>
        <v>1.1776530000000001</v>
      </c>
      <c r="V12" s="14">
        <v>1.1776530000000001</v>
      </c>
      <c r="W12" s="14">
        <v>3.7294602102964758E-2</v>
      </c>
      <c r="X12" s="14">
        <v>-6.8743431503723862E-3</v>
      </c>
      <c r="Y12" s="14">
        <f>[2]EUCAM_output!$HQ9</f>
        <v>-1.9442214111068591E-2</v>
      </c>
      <c r="Z12" s="14">
        <f>[2]EUCAM_output!$GU9</f>
        <v>1905.5093709107</v>
      </c>
      <c r="AA12" s="34"/>
      <c r="AB12" s="34"/>
      <c r="AC12" s="14">
        <f>[2]EUCAM_output!$HT9</f>
        <v>1899.0900461965921</v>
      </c>
      <c r="AD12" s="13">
        <f>[2]EUCAM_output!$HB9*10^9</f>
        <v>4554452130136.6797</v>
      </c>
      <c r="AE12" s="30"/>
      <c r="AF12" s="30"/>
      <c r="AG12" s="19"/>
      <c r="AH12" s="19"/>
      <c r="AI12" s="19"/>
      <c r="AJ12" s="23"/>
      <c r="AK12" s="19"/>
      <c r="AL12" s="19"/>
      <c r="AM12" s="19">
        <f t="shared" si="0"/>
        <v>5.5488079841658364E-2</v>
      </c>
      <c r="AN12" s="19"/>
      <c r="AO12" s="23"/>
      <c r="AP12" s="19"/>
      <c r="AQ12" s="23"/>
      <c r="AR12" s="19"/>
      <c r="AS12" s="19"/>
      <c r="AT12" s="19"/>
      <c r="AU12" s="34">
        <v>6.1</v>
      </c>
      <c r="AV12" s="34">
        <v>0.77700000000000002</v>
      </c>
      <c r="AW12" s="34">
        <v>-0.123</v>
      </c>
      <c r="AX12" s="34">
        <v>2.1000000000000001E-2</v>
      </c>
      <c r="AY12" s="34">
        <v>0.98299999999999998</v>
      </c>
      <c r="AZ12" s="34">
        <v>0.41</v>
      </c>
      <c r="BA12" s="34">
        <v>6.4000000000000001E-2</v>
      </c>
      <c r="BB12" s="13">
        <f>[2]EUCAM_output!$GJ9*10^9</f>
        <v>1486427450696.53</v>
      </c>
      <c r="BC12" s="13">
        <f>[2]EUCAM_output!$HO9*10^9</f>
        <v>490557180180.81598</v>
      </c>
      <c r="BD12" s="19">
        <f t="shared" si="1"/>
        <v>1.2959161652310842</v>
      </c>
      <c r="BE12" s="34">
        <f t="shared" si="2"/>
        <v>0.30099999999999999</v>
      </c>
      <c r="BF12" s="34">
        <f t="shared" si="2"/>
        <v>2.32E-3</v>
      </c>
      <c r="BG12" s="36">
        <v>1.0620000000000001</v>
      </c>
      <c r="BH12" s="36">
        <v>0.82099999999999995</v>
      </c>
      <c r="BI12" s="36">
        <v>0.88200000000000001</v>
      </c>
      <c r="BJ12" s="36">
        <v>0.23200000000000001</v>
      </c>
      <c r="BK12" s="67">
        <v>0</v>
      </c>
      <c r="BL12" s="36">
        <v>0.27900000000000003</v>
      </c>
      <c r="BM12" s="67">
        <v>0</v>
      </c>
      <c r="BN12" s="19"/>
      <c r="BO12" s="23"/>
      <c r="BP12" s="23"/>
      <c r="BQ12" s="23"/>
      <c r="BR12" s="25"/>
      <c r="BS12" s="25"/>
      <c r="BT12" s="19"/>
      <c r="BU12" s="19"/>
      <c r="BV12" s="23"/>
      <c r="BW12" s="23"/>
      <c r="BZ12" s="23"/>
      <c r="CA12" s="19"/>
      <c r="CB12" s="23"/>
      <c r="CC12" s="19"/>
      <c r="CD12" s="23"/>
      <c r="CE12" s="23"/>
      <c r="CF12" s="23"/>
      <c r="CG12" s="23"/>
      <c r="CH12" s="23"/>
      <c r="CI12" s="19"/>
      <c r="DH12" s="19"/>
      <c r="DI12" s="23"/>
      <c r="DJ12" s="25"/>
      <c r="DK12" s="25"/>
      <c r="DL12" s="25"/>
      <c r="DM12" s="25"/>
      <c r="DN12" s="23"/>
      <c r="DO12" s="23"/>
      <c r="DP12" s="23"/>
      <c r="DQ12" s="25"/>
      <c r="DR12" s="23"/>
      <c r="DS12" s="17">
        <v>0.5</v>
      </c>
      <c r="DT12" s="14" t="e">
        <f>Euro_Area_Data!V9*10^9</f>
        <v>#N/A</v>
      </c>
      <c r="DU12" s="17">
        <v>1</v>
      </c>
      <c r="DV12" s="17">
        <v>0.5</v>
      </c>
      <c r="DW12" s="23"/>
      <c r="DX12" s="17">
        <v>2</v>
      </c>
      <c r="DY12" s="14" t="e">
        <f>(SUMPRODUCT(Euro_Area_Data!B9:U9,Euro_Area_Data!Y9:AR9)-Euro_Area_Data!D9*Euro_Area_Data!AB9)/(SUM(Euro_Area_Data!B9:U9)-Euro_Area_Data!D9)</f>
        <v>#N/A</v>
      </c>
      <c r="DZ12" s="14"/>
      <c r="EA12" s="14" t="e">
        <f>(SUMPRODUCT(Euro_Area_Data!B9:U9,Euro_Area_Data!AV9:BO9)-Euro_Area_Data!D9*Euro_Area_Data!AY9)/(SUM(Euro_Area_Data!B9:U9)-Euro_Area_Data!D9)</f>
        <v>#N/A</v>
      </c>
      <c r="EB12" s="17">
        <v>-5</v>
      </c>
      <c r="EE12" s="43">
        <v>0.75</v>
      </c>
      <c r="EF12" s="43">
        <v>0.05</v>
      </c>
      <c r="EG12" s="43">
        <v>75</v>
      </c>
      <c r="EH12" s="14">
        <f t="shared" si="4"/>
        <v>6.5439848843890926</v>
      </c>
      <c r="EI12" s="44">
        <v>0.754</v>
      </c>
      <c r="EJ12" s="44">
        <v>0.14699999999999999</v>
      </c>
      <c r="EK12" s="14">
        <f>[2]EUCAM_output!$HM9</f>
        <v>0.18045957815378999</v>
      </c>
    </row>
    <row r="13" spans="1:141" x14ac:dyDescent="0.3">
      <c r="A13" s="10">
        <v>1973</v>
      </c>
      <c r="B13" s="13">
        <f>[2]EUCAM_output!$GM10*10^9</f>
        <v>1520506758057.405</v>
      </c>
      <c r="C13" s="34"/>
      <c r="D13" s="34"/>
      <c r="E13" s="34"/>
      <c r="F13" s="34">
        <v>0.80330000000000001</v>
      </c>
      <c r="G13" s="34">
        <v>8.6999999999999994E-3</v>
      </c>
      <c r="H13" s="14" t="e">
        <f>[2]EUCAM_output!$HS10</f>
        <v>#N/A</v>
      </c>
      <c r="I13" s="13">
        <f>[2]EUCAM_output!$HE10*10^3</f>
        <v>57518586</v>
      </c>
      <c r="J13" s="14"/>
      <c r="K13" s="31">
        <f t="shared" si="3"/>
        <v>57518586</v>
      </c>
      <c r="L13" s="14">
        <f>[2]EUCAM_output!$GO10</f>
        <v>59.23668536115639</v>
      </c>
      <c r="M13" s="34"/>
      <c r="N13" s="34"/>
      <c r="O13" s="14">
        <f>[2]EUCAM_output!$GP10</f>
        <v>58.704193789418397</v>
      </c>
      <c r="P13" s="28"/>
      <c r="Q13" s="19"/>
      <c r="R13" s="14">
        <f>[2]EUCAM_output!$GT10</f>
        <v>0.8</v>
      </c>
      <c r="S13" s="34"/>
      <c r="T13" s="34"/>
      <c r="U13" s="14">
        <f>[2]EUCAM_output!$GS10</f>
        <v>1.347656</v>
      </c>
      <c r="V13" s="14">
        <v>1.347656</v>
      </c>
      <c r="W13" s="14">
        <v>3.5285257134690218E-2</v>
      </c>
      <c r="X13" s="14">
        <v>3.4398185307513707E-3</v>
      </c>
      <c r="Y13" s="14">
        <f>[2]EUCAM_output!$HQ10</f>
        <v>2.24035956538166E-2</v>
      </c>
      <c r="Z13" s="14">
        <f>[2]EUCAM_output!$GU10</f>
        <v>1877.0002769088001</v>
      </c>
      <c r="AA13" s="34"/>
      <c r="AB13" s="34"/>
      <c r="AC13" s="14">
        <f>[2]EUCAM_output!$HT10</f>
        <v>1872.864064388772</v>
      </c>
      <c r="AD13" s="13">
        <f>[2]EUCAM_output!$HB10*10^9</f>
        <v>4732553016577.5195</v>
      </c>
      <c r="AE13" s="30"/>
      <c r="AF13" s="30"/>
      <c r="AG13" s="19"/>
      <c r="AH13" s="19"/>
      <c r="AI13" s="19"/>
      <c r="AJ13" s="23"/>
      <c r="AK13" s="19"/>
      <c r="AL13" s="19"/>
      <c r="AM13" s="19">
        <f t="shared" si="0"/>
        <v>5.5488079841658364E-2</v>
      </c>
      <c r="AN13" s="19"/>
      <c r="AO13" s="23"/>
      <c r="AP13" s="19"/>
      <c r="AQ13" s="23"/>
      <c r="AR13" s="19"/>
      <c r="AS13" s="19"/>
      <c r="AT13" s="19"/>
      <c r="AU13" s="34">
        <v>6.1</v>
      </c>
      <c r="AV13" s="34">
        <v>0.77700000000000002</v>
      </c>
      <c r="AW13" s="34">
        <v>-0.123</v>
      </c>
      <c r="AX13" s="34">
        <v>2.1000000000000001E-2</v>
      </c>
      <c r="AY13" s="34">
        <v>0.98299999999999998</v>
      </c>
      <c r="AZ13" s="34">
        <v>0.41</v>
      </c>
      <c r="BA13" s="34">
        <v>6.4000000000000001E-2</v>
      </c>
      <c r="BB13" s="13">
        <f>[2]EUCAM_output!$GJ10*10^9</f>
        <v>1557441267516.48</v>
      </c>
      <c r="BC13" s="13">
        <f>[2]EUCAM_output!$HO10*10^9</f>
        <v>546372575363.75104</v>
      </c>
      <c r="BD13" s="19">
        <f t="shared" si="1"/>
        <v>2.4290920946818004</v>
      </c>
      <c r="BE13" s="34">
        <f t="shared" si="2"/>
        <v>0.30099999999999999</v>
      </c>
      <c r="BF13" s="34">
        <f t="shared" si="2"/>
        <v>2.32E-3</v>
      </c>
      <c r="BG13" s="36">
        <v>1.0620000000000001</v>
      </c>
      <c r="BH13" s="36">
        <v>0.82099999999999995</v>
      </c>
      <c r="BI13" s="36">
        <v>0.88200000000000001</v>
      </c>
      <c r="BJ13" s="36">
        <v>0.23200000000000001</v>
      </c>
      <c r="BK13" s="67">
        <v>0</v>
      </c>
      <c r="BL13" s="36">
        <v>0.27900000000000003</v>
      </c>
      <c r="BM13" s="67">
        <v>0</v>
      </c>
      <c r="BN13" s="19"/>
      <c r="BO13" s="23"/>
      <c r="BP13" s="23"/>
      <c r="BQ13" s="23"/>
      <c r="BR13" s="25"/>
      <c r="BS13" s="25"/>
      <c r="BT13" s="19"/>
      <c r="BU13" s="19"/>
      <c r="BV13" s="23"/>
      <c r="BW13" s="23"/>
      <c r="BZ13" s="23"/>
      <c r="CA13" s="19"/>
      <c r="CB13" s="23"/>
      <c r="CC13" s="19"/>
      <c r="CD13" s="23"/>
      <c r="CE13" s="23"/>
      <c r="CF13" s="23"/>
      <c r="CG13" s="23"/>
      <c r="CH13" s="23"/>
      <c r="CI13" s="19"/>
      <c r="DH13" s="19"/>
      <c r="DI13" s="23"/>
      <c r="DJ13" s="25"/>
      <c r="DK13" s="25"/>
      <c r="DL13" s="25"/>
      <c r="DM13" s="25"/>
      <c r="DN13" s="23"/>
      <c r="DO13" s="23"/>
      <c r="DP13" s="23"/>
      <c r="DQ13" s="25"/>
      <c r="DR13" s="23"/>
      <c r="DS13" s="17">
        <v>0.5</v>
      </c>
      <c r="DT13" s="14" t="e">
        <f>Euro_Area_Data!V10*10^9</f>
        <v>#N/A</v>
      </c>
      <c r="DU13" s="17">
        <v>1</v>
      </c>
      <c r="DV13" s="17">
        <v>0.5</v>
      </c>
      <c r="DW13" s="23"/>
      <c r="DX13" s="17">
        <v>2</v>
      </c>
      <c r="DY13" s="14" t="e">
        <f>(SUMPRODUCT(Euro_Area_Data!B10:U10,Euro_Area_Data!Y10:AR10)-Euro_Area_Data!D10*Euro_Area_Data!AB10)/(SUM(Euro_Area_Data!B10:U10)-Euro_Area_Data!D10)</f>
        <v>#N/A</v>
      </c>
      <c r="DZ13" s="14"/>
      <c r="EA13" s="14" t="e">
        <f>(SUMPRODUCT(Euro_Area_Data!B10:U10,Euro_Area_Data!AV10:BO10)-Euro_Area_Data!D10*Euro_Area_Data!AY10)/(SUM(Euro_Area_Data!B10:U10)-Euro_Area_Data!D10)</f>
        <v>#N/A</v>
      </c>
      <c r="EB13" s="17">
        <v>-5</v>
      </c>
      <c r="EE13" s="43">
        <v>0.75</v>
      </c>
      <c r="EF13" s="43">
        <v>0.05</v>
      </c>
      <c r="EG13" s="43">
        <v>75</v>
      </c>
      <c r="EH13" s="14">
        <f t="shared" si="4"/>
        <v>16.044573035012338</v>
      </c>
      <c r="EI13" s="44">
        <v>0.754</v>
      </c>
      <c r="EJ13" s="44">
        <v>0.14699999999999999</v>
      </c>
      <c r="EK13" s="14">
        <f>[2]EUCAM_output!$HM10</f>
        <v>0.20941354696935</v>
      </c>
    </row>
    <row r="14" spans="1:141" x14ac:dyDescent="0.3">
      <c r="A14" s="10">
        <v>1974</v>
      </c>
      <c r="B14" s="13">
        <f>[2]EUCAM_output!$GM11*10^9</f>
        <v>1563397858427.2749</v>
      </c>
      <c r="C14" s="34"/>
      <c r="D14" s="34"/>
      <c r="E14" s="34"/>
      <c r="F14" s="34">
        <v>0.80330000000000001</v>
      </c>
      <c r="G14" s="34">
        <v>8.6999999999999994E-3</v>
      </c>
      <c r="H14" s="14" t="e">
        <f>[2]EUCAM_output!$HS11</f>
        <v>#N/A</v>
      </c>
      <c r="I14" s="13">
        <f>[2]EUCAM_output!$HE11*10^3</f>
        <v>57776201.5</v>
      </c>
      <c r="J14" s="14"/>
      <c r="K14" s="31">
        <f t="shared" si="3"/>
        <v>57776201.5</v>
      </c>
      <c r="L14" s="14">
        <f>[2]EUCAM_output!$GO11</f>
        <v>59.009821409130943</v>
      </c>
      <c r="M14" s="34"/>
      <c r="N14" s="34"/>
      <c r="O14" s="14">
        <f>[2]EUCAM_output!$GP11</f>
        <v>58.608814015581693</v>
      </c>
      <c r="P14" s="28"/>
      <c r="Q14" s="19"/>
      <c r="R14" s="14">
        <f>[2]EUCAM_output!$GT11</f>
        <v>1.8</v>
      </c>
      <c r="S14" s="34"/>
      <c r="T14" s="34"/>
      <c r="U14" s="14">
        <f>[2]EUCAM_output!$GS11</f>
        <v>1.611213</v>
      </c>
      <c r="V14" s="14">
        <v>1.611213</v>
      </c>
      <c r="W14" s="14">
        <v>1.8531118744544939E-2</v>
      </c>
      <c r="X14" s="14">
        <v>1.0198565452773867E-2</v>
      </c>
      <c r="Y14" s="14">
        <f>[2]EUCAM_output!$HQ11</f>
        <v>-6.0319077454330031E-3</v>
      </c>
      <c r="Z14" s="14">
        <f>[2]EUCAM_output!$GU11</f>
        <v>1837.5962324976999</v>
      </c>
      <c r="AA14" s="34"/>
      <c r="AB14" s="34"/>
      <c r="AC14" s="14">
        <f>[2]EUCAM_output!$HT11</f>
        <v>1847.7862380021979</v>
      </c>
      <c r="AD14" s="13">
        <f>[2]EUCAM_output!$HB11*10^9</f>
        <v>4871474129904.54</v>
      </c>
      <c r="AE14" s="30"/>
      <c r="AF14" s="30"/>
      <c r="AG14" s="19"/>
      <c r="AH14" s="19"/>
      <c r="AI14" s="19"/>
      <c r="AJ14" s="23"/>
      <c r="AK14" s="19"/>
      <c r="AL14" s="19"/>
      <c r="AM14" s="19">
        <f t="shared" si="0"/>
        <v>5.5488079841658364E-2</v>
      </c>
      <c r="AN14" s="19"/>
      <c r="AO14" s="23"/>
      <c r="AP14" s="19"/>
      <c r="AQ14" s="23"/>
      <c r="AR14" s="19"/>
      <c r="AS14" s="19"/>
      <c r="AT14" s="19"/>
      <c r="AU14" s="34">
        <v>6.1</v>
      </c>
      <c r="AV14" s="34">
        <v>0.77700000000000002</v>
      </c>
      <c r="AW14" s="34">
        <v>-0.123</v>
      </c>
      <c r="AX14" s="34">
        <v>2.1000000000000001E-2</v>
      </c>
      <c r="AY14" s="34">
        <v>0.98299999999999998</v>
      </c>
      <c r="AZ14" s="34">
        <v>0.41</v>
      </c>
      <c r="BA14" s="34">
        <v>6.4000000000000001E-2</v>
      </c>
      <c r="BB14" s="13">
        <f>[2]EUCAM_output!$GJ11*10^9</f>
        <v>1571303694698.01</v>
      </c>
      <c r="BC14" s="13">
        <f>[2]EUCAM_output!$HO11*10^9</f>
        <v>591339661110.32605</v>
      </c>
      <c r="BD14" s="19">
        <f t="shared" si="1"/>
        <v>0.50568294104535294</v>
      </c>
      <c r="BE14" s="34">
        <f t="shared" si="2"/>
        <v>0.30099999999999999</v>
      </c>
      <c r="BF14" s="34">
        <f t="shared" si="2"/>
        <v>2.32E-3</v>
      </c>
      <c r="BG14" s="36">
        <v>1.0620000000000001</v>
      </c>
      <c r="BH14" s="36">
        <v>0.82099999999999995</v>
      </c>
      <c r="BI14" s="36">
        <v>0.88200000000000001</v>
      </c>
      <c r="BJ14" s="36">
        <v>0.23200000000000001</v>
      </c>
      <c r="BK14" s="67">
        <v>0</v>
      </c>
      <c r="BL14" s="36">
        <v>0.27900000000000003</v>
      </c>
      <c r="BM14" s="67">
        <v>0</v>
      </c>
      <c r="BN14" s="19"/>
      <c r="BO14" s="23"/>
      <c r="BP14" s="23"/>
      <c r="BQ14" s="23"/>
      <c r="BR14" s="25"/>
      <c r="BS14" s="25"/>
      <c r="BT14" s="19"/>
      <c r="BU14" s="19"/>
      <c r="BV14" s="23"/>
      <c r="BW14" s="23"/>
      <c r="BZ14" s="23"/>
      <c r="CA14" s="19"/>
      <c r="CB14" s="23"/>
      <c r="CC14" s="19"/>
      <c r="CD14" s="23"/>
      <c r="CE14" s="23"/>
      <c r="CF14" s="23"/>
      <c r="CG14" s="23"/>
      <c r="CH14" s="23"/>
      <c r="CI14" s="19"/>
      <c r="DH14" s="19"/>
      <c r="DI14" s="23"/>
      <c r="DJ14" s="25"/>
      <c r="DK14" s="25"/>
      <c r="DL14" s="25"/>
      <c r="DM14" s="25"/>
      <c r="DN14" s="23"/>
      <c r="DO14" s="23"/>
      <c r="DP14" s="23"/>
      <c r="DQ14" s="25"/>
      <c r="DR14" s="23"/>
      <c r="DS14" s="17">
        <v>0.5</v>
      </c>
      <c r="DT14" s="14" t="e">
        <f>Euro_Area_Data!V11*10^9</f>
        <v>#N/A</v>
      </c>
      <c r="DU14" s="17">
        <v>1</v>
      </c>
      <c r="DV14" s="17">
        <v>0.5</v>
      </c>
      <c r="DW14" s="23"/>
      <c r="DX14" s="17">
        <v>2</v>
      </c>
      <c r="DY14" s="14" t="e">
        <f>(SUMPRODUCT(Euro_Area_Data!B11:U11,Euro_Area_Data!Y11:AR11)-Euro_Area_Data!D11*Euro_Area_Data!AB11)/(SUM(Euro_Area_Data!B11:U11)-Euro_Area_Data!D11)</f>
        <v>#N/A</v>
      </c>
      <c r="DZ14" s="14"/>
      <c r="EA14" s="14" t="e">
        <f>(SUMPRODUCT(Euro_Area_Data!B11:U11,Euro_Area_Data!AV11:BO11)-Euro_Area_Data!D11*Euro_Area_Data!AY11)/(SUM(Euro_Area_Data!B11:U11)-Euro_Area_Data!D11)</f>
        <v>#N/A</v>
      </c>
      <c r="EB14" s="17">
        <v>-5</v>
      </c>
      <c r="EE14" s="43">
        <v>0.75</v>
      </c>
      <c r="EF14" s="43">
        <v>0.05</v>
      </c>
      <c r="EG14" s="43">
        <v>75</v>
      </c>
      <c r="EH14" s="14">
        <f t="shared" si="4"/>
        <v>13.873179808959613</v>
      </c>
      <c r="EI14" s="44">
        <v>0.754</v>
      </c>
      <c r="EJ14" s="44">
        <v>0.14699999999999999</v>
      </c>
      <c r="EK14" s="14">
        <f>[2]EUCAM_output!$HM11</f>
        <v>0.23846586488472801</v>
      </c>
    </row>
    <row r="15" spans="1:141" x14ac:dyDescent="0.3">
      <c r="A15" s="10">
        <v>1975</v>
      </c>
      <c r="B15" s="13">
        <f>[2]EUCAM_output!$GM12*10^9</f>
        <v>1597601741590.2412</v>
      </c>
      <c r="C15" s="34"/>
      <c r="D15" s="34"/>
      <c r="E15" s="34"/>
      <c r="F15" s="34">
        <v>0.80330000000000001</v>
      </c>
      <c r="G15" s="34">
        <v>8.6999999999999994E-3</v>
      </c>
      <c r="H15" s="14" t="e">
        <f>[2]EUCAM_output!$HS12</f>
        <v>#N/A</v>
      </c>
      <c r="I15" s="13">
        <f>[2]EUCAM_output!$HE12*10^3</f>
        <v>57814128.999999911</v>
      </c>
      <c r="J15" s="14"/>
      <c r="K15" s="31">
        <f t="shared" si="3"/>
        <v>57814128.999999911</v>
      </c>
      <c r="L15" s="14">
        <f>[2]EUCAM_output!$GO12</f>
        <v>58.382266096516908</v>
      </c>
      <c r="M15" s="34"/>
      <c r="N15" s="34"/>
      <c r="O15" s="14">
        <f>[2]EUCAM_output!$GP12</f>
        <v>58.467932921307273</v>
      </c>
      <c r="P15" s="28"/>
      <c r="Q15" s="19"/>
      <c r="R15" s="14">
        <f>[2]EUCAM_output!$GT12</f>
        <v>3.3</v>
      </c>
      <c r="S15" s="34"/>
      <c r="T15" s="34"/>
      <c r="U15" s="14">
        <f>[2]EUCAM_output!$GS12</f>
        <v>1.9613959999999999</v>
      </c>
      <c r="V15" s="14">
        <v>1.9613959999999999</v>
      </c>
      <c r="W15" s="14">
        <v>1.6863680555992966E-2</v>
      </c>
      <c r="X15" s="14">
        <v>8.1649020285849971E-3</v>
      </c>
      <c r="Y15" s="14">
        <f>[2]EUCAM_output!$HQ12</f>
        <v>-4.2478684437943989E-2</v>
      </c>
      <c r="Z15" s="14">
        <f>[2]EUCAM_output!$GU12</f>
        <v>1800.8289378632001</v>
      </c>
      <c r="AA15" s="34"/>
      <c r="AB15" s="34"/>
      <c r="AC15" s="14">
        <f>[2]EUCAM_output!$HT12</f>
        <v>1825.647384529321</v>
      </c>
      <c r="AD15" s="13">
        <f>[2]EUCAM_output!$HB12*10^9</f>
        <v>4988352747762.3301</v>
      </c>
      <c r="AE15" s="30"/>
      <c r="AF15" s="30"/>
      <c r="AG15" s="19"/>
      <c r="AH15" s="19"/>
      <c r="AI15" s="19"/>
      <c r="AJ15" s="23"/>
      <c r="AK15" s="19"/>
      <c r="AL15" s="19"/>
      <c r="AM15" s="19">
        <f t="shared" si="0"/>
        <v>5.5488079841658364E-2</v>
      </c>
      <c r="AN15" s="19"/>
      <c r="AO15" s="23"/>
      <c r="AP15" s="19"/>
      <c r="AQ15" s="23"/>
      <c r="AR15" s="19"/>
      <c r="AS15" s="19"/>
      <c r="AT15" s="19"/>
      <c r="AU15" s="34">
        <v>6.1</v>
      </c>
      <c r="AV15" s="34">
        <v>0.77700000000000002</v>
      </c>
      <c r="AW15" s="34">
        <v>-0.123</v>
      </c>
      <c r="AX15" s="34">
        <v>2.1000000000000001E-2</v>
      </c>
      <c r="AY15" s="34">
        <v>0.98299999999999998</v>
      </c>
      <c r="AZ15" s="34">
        <v>0.41</v>
      </c>
      <c r="BA15" s="34">
        <v>6.4000000000000001E-2</v>
      </c>
      <c r="BB15" s="13">
        <f>[2]EUCAM_output!$GJ12*10^9</f>
        <v>1557684516641.55</v>
      </c>
      <c r="BC15" s="13">
        <f>[2]EUCAM_output!$HO12*10^9</f>
        <v>619432847930.49805</v>
      </c>
      <c r="BD15" s="19">
        <f t="shared" si="1"/>
        <v>-2.4985716971588827</v>
      </c>
      <c r="BE15" s="34">
        <f t="shared" si="2"/>
        <v>0.30099999999999999</v>
      </c>
      <c r="BF15" s="34">
        <f t="shared" si="2"/>
        <v>2.32E-3</v>
      </c>
      <c r="BG15" s="36">
        <v>1.0620000000000001</v>
      </c>
      <c r="BH15" s="36">
        <v>0.82099999999999995</v>
      </c>
      <c r="BI15" s="36">
        <v>0.88200000000000001</v>
      </c>
      <c r="BJ15" s="36">
        <v>0.23200000000000001</v>
      </c>
      <c r="BK15" s="67">
        <v>0</v>
      </c>
      <c r="BL15" s="36">
        <v>0.27900000000000003</v>
      </c>
      <c r="BM15" s="67">
        <v>0</v>
      </c>
      <c r="BN15" s="19"/>
      <c r="BO15" s="23"/>
      <c r="BP15" s="23"/>
      <c r="BQ15" s="23"/>
      <c r="BR15" s="25"/>
      <c r="BS15" s="25"/>
      <c r="BT15" s="19"/>
      <c r="BU15" s="19"/>
      <c r="BV15" s="23"/>
      <c r="BW15" s="23"/>
      <c r="BZ15" s="23"/>
      <c r="CA15" s="19"/>
      <c r="CB15" s="23"/>
      <c r="CC15" s="19"/>
      <c r="CD15" s="23"/>
      <c r="CE15" s="23"/>
      <c r="CF15" s="23"/>
      <c r="CG15" s="23"/>
      <c r="CH15" s="23"/>
      <c r="CI15" s="19"/>
      <c r="DH15" s="19"/>
      <c r="DI15" s="23"/>
      <c r="DJ15" s="25"/>
      <c r="DK15" s="25"/>
      <c r="DL15" s="25"/>
      <c r="DM15" s="25"/>
      <c r="DN15" s="23"/>
      <c r="DO15" s="23"/>
      <c r="DP15" s="23"/>
      <c r="DQ15" s="25"/>
      <c r="DR15" s="23"/>
      <c r="DS15" s="17">
        <v>0.5</v>
      </c>
      <c r="DT15" s="14" t="e">
        <f>Euro_Area_Data!V12*10^9</f>
        <v>#N/A</v>
      </c>
      <c r="DU15" s="17">
        <v>1</v>
      </c>
      <c r="DV15" s="17">
        <v>0.5</v>
      </c>
      <c r="DW15" s="23"/>
      <c r="DX15" s="17">
        <v>2</v>
      </c>
      <c r="DY15" s="14" t="e">
        <f>(SUMPRODUCT(Euro_Area_Data!B12:U12,Euro_Area_Data!Y12:AR12)-Euro_Area_Data!D12*Euro_Area_Data!AB12)/(SUM(Euro_Area_Data!B12:U12)-Euro_Area_Data!D12)</f>
        <v>#N/A</v>
      </c>
      <c r="DZ15" s="14"/>
      <c r="EA15" s="14" t="e">
        <f>(SUMPRODUCT(Euro_Area_Data!B12:U12,Euro_Area_Data!AV12:BO12)-Euro_Area_Data!D12*Euro_Area_Data!AY12)/(SUM(Euro_Area_Data!B12:U12)-Euro_Area_Data!D12)</f>
        <v>#N/A</v>
      </c>
      <c r="EB15" s="17">
        <v>-5</v>
      </c>
      <c r="EE15" s="43">
        <v>0.75</v>
      </c>
      <c r="EF15" s="43">
        <v>0.05</v>
      </c>
      <c r="EG15" s="43">
        <v>75</v>
      </c>
      <c r="EH15" s="14">
        <f t="shared" si="4"/>
        <v>6.956015457788185</v>
      </c>
      <c r="EI15" s="44">
        <v>0.754</v>
      </c>
      <c r="EJ15" s="44">
        <v>0.14699999999999999</v>
      </c>
      <c r="EK15" s="14">
        <f>[2]EUCAM_output!$HM12</f>
        <v>0.25505358730765798</v>
      </c>
    </row>
    <row r="16" spans="1:141" x14ac:dyDescent="0.3">
      <c r="A16" s="10">
        <v>1976</v>
      </c>
      <c r="B16" s="13">
        <f>[2]EUCAM_output!$GM13*10^9</f>
        <v>1633187339843.7261</v>
      </c>
      <c r="C16" s="34"/>
      <c r="D16" s="34"/>
      <c r="E16" s="34"/>
      <c r="F16" s="34">
        <v>0.80330000000000001</v>
      </c>
      <c r="G16" s="34">
        <v>8.6999999999999994E-3</v>
      </c>
      <c r="H16" s="14" t="e">
        <f>[2]EUCAM_output!$HS13</f>
        <v>#N/A</v>
      </c>
      <c r="I16" s="13">
        <f>[2]EUCAM_output!$HE13*10^3</f>
        <v>57871194.5</v>
      </c>
      <c r="J16" s="14"/>
      <c r="K16" s="31">
        <f t="shared" si="3"/>
        <v>57871194.5</v>
      </c>
      <c r="L16" s="14">
        <f>[2]EUCAM_output!$GO13</f>
        <v>58.082491827080538</v>
      </c>
      <c r="M16" s="34"/>
      <c r="N16" s="34"/>
      <c r="O16" s="14">
        <f>[2]EUCAM_output!$GP13</f>
        <v>58.355121879594137</v>
      </c>
      <c r="P16" s="28"/>
      <c r="Q16" s="19"/>
      <c r="R16" s="14">
        <f>[2]EUCAM_output!$GT13</f>
        <v>3.3</v>
      </c>
      <c r="S16" s="34"/>
      <c r="T16" s="34"/>
      <c r="U16" s="14">
        <f>[2]EUCAM_output!$GS13</f>
        <v>2.284446</v>
      </c>
      <c r="V16" s="14">
        <v>2.284446</v>
      </c>
      <c r="W16" s="14">
        <v>5.3868960583932424E-2</v>
      </c>
      <c r="X16" s="14">
        <v>1.26262871624232E-2</v>
      </c>
      <c r="Y16" s="14">
        <f>[2]EUCAM_output!$HQ13</f>
        <v>8.4935916661198971E-3</v>
      </c>
      <c r="Z16" s="14">
        <f>[2]EUCAM_output!$GU13</f>
        <v>1813.2967426985999</v>
      </c>
      <c r="AA16" s="34"/>
      <c r="AB16" s="34"/>
      <c r="AC16" s="14">
        <f>[2]EUCAM_output!$HT13</f>
        <v>1807.2193209121399</v>
      </c>
      <c r="AD16" s="13">
        <f>[2]EUCAM_output!$HB13*10^9</f>
        <v>5110660111812.9297</v>
      </c>
      <c r="AE16" s="30"/>
      <c r="AF16" s="30"/>
      <c r="AG16" s="19"/>
      <c r="AH16" s="19"/>
      <c r="AI16" s="19"/>
      <c r="AJ16" s="23"/>
      <c r="AK16" s="19"/>
      <c r="AL16" s="19"/>
      <c r="AM16" s="19">
        <f t="shared" si="0"/>
        <v>5.5488079841658364E-2</v>
      </c>
      <c r="AN16" s="19"/>
      <c r="AO16" s="23"/>
      <c r="AP16" s="19"/>
      <c r="AQ16" s="23"/>
      <c r="AR16" s="19"/>
      <c r="AS16" s="19"/>
      <c r="AT16" s="19"/>
      <c r="AU16" s="34">
        <v>6.1</v>
      </c>
      <c r="AV16" s="34">
        <v>0.77700000000000002</v>
      </c>
      <c r="AW16" s="34">
        <v>-0.123</v>
      </c>
      <c r="AX16" s="34">
        <v>2.1000000000000001E-2</v>
      </c>
      <c r="AY16" s="34">
        <v>0.98299999999999998</v>
      </c>
      <c r="AZ16" s="34">
        <v>0.41</v>
      </c>
      <c r="BA16" s="34">
        <v>6.4000000000000001E-2</v>
      </c>
      <c r="BB16" s="13">
        <f>[2]EUCAM_output!$GJ13*10^9</f>
        <v>1634778313761.8901</v>
      </c>
      <c r="BC16" s="13">
        <f>[2]EUCAM_output!$HO13*10^9</f>
        <v>671583425625.08801</v>
      </c>
      <c r="BD16" s="19">
        <f t="shared" si="1"/>
        <v>9.7415273762549312E-2</v>
      </c>
      <c r="BE16" s="34">
        <f t="shared" si="2"/>
        <v>0.30099999999999999</v>
      </c>
      <c r="BF16" s="34">
        <f t="shared" si="2"/>
        <v>2.32E-3</v>
      </c>
      <c r="BG16" s="36">
        <v>1.0620000000000001</v>
      </c>
      <c r="BH16" s="36">
        <v>0.82099999999999995</v>
      </c>
      <c r="BI16" s="36">
        <v>0.88200000000000001</v>
      </c>
      <c r="BJ16" s="36">
        <v>0.23200000000000001</v>
      </c>
      <c r="BK16" s="67">
        <v>0</v>
      </c>
      <c r="BL16" s="36">
        <v>0.27900000000000003</v>
      </c>
      <c r="BM16" s="67">
        <v>0</v>
      </c>
      <c r="BN16" s="19"/>
      <c r="BO16" s="23"/>
      <c r="BP16" s="23"/>
      <c r="BQ16" s="23"/>
      <c r="BR16" s="25"/>
      <c r="BS16" s="25"/>
      <c r="BT16" s="19"/>
      <c r="BU16" s="19"/>
      <c r="BV16" s="23"/>
      <c r="BW16" s="23"/>
      <c r="BZ16" s="23"/>
      <c r="CA16" s="19"/>
      <c r="CB16" s="23"/>
      <c r="CC16" s="19"/>
      <c r="CD16" s="23"/>
      <c r="CE16" s="23"/>
      <c r="CF16" s="23"/>
      <c r="CG16" s="23"/>
      <c r="CH16" s="23"/>
      <c r="CI16" s="19"/>
      <c r="DH16" s="19"/>
      <c r="DI16" s="23"/>
      <c r="DJ16" s="25"/>
      <c r="DK16" s="25"/>
      <c r="DL16" s="25"/>
      <c r="DM16" s="25"/>
      <c r="DN16" s="23"/>
      <c r="DO16" s="23"/>
      <c r="DP16" s="23"/>
      <c r="DQ16" s="25"/>
      <c r="DR16" s="23"/>
      <c r="DS16" s="17">
        <v>0.5</v>
      </c>
      <c r="DT16" s="14" t="e">
        <f>Euro_Area_Data!V13*10^9</f>
        <v>#N/A</v>
      </c>
      <c r="DU16" s="17">
        <v>1</v>
      </c>
      <c r="DV16" s="17">
        <v>0.5</v>
      </c>
      <c r="DW16" s="23"/>
      <c r="DX16" s="17">
        <v>2</v>
      </c>
      <c r="DY16" s="14" t="e">
        <f>(SUMPRODUCT(Euro_Area_Data!B13:U13,Euro_Area_Data!Y13:AR13)-Euro_Area_Data!D13*Euro_Area_Data!AB13)/(SUM(Euro_Area_Data!B13:U13)-Euro_Area_Data!D13)</f>
        <v>#N/A</v>
      </c>
      <c r="DZ16" s="14"/>
      <c r="EA16" s="14" t="e">
        <f>(SUMPRODUCT(Euro_Area_Data!B13:U13,Euro_Area_Data!AV13:BO13)-Euro_Area_Data!D13*Euro_Area_Data!AY13)/(SUM(Euro_Area_Data!B13:U13)-Euro_Area_Data!D13)</f>
        <v>#N/A</v>
      </c>
      <c r="EB16" s="17">
        <v>-5</v>
      </c>
      <c r="EE16" s="43">
        <v>0.75</v>
      </c>
      <c r="EF16" s="43">
        <v>0.05</v>
      </c>
      <c r="EG16" s="43">
        <v>75</v>
      </c>
      <c r="EH16" s="14">
        <f t="shared" si="4"/>
        <v>11.890034319706068</v>
      </c>
      <c r="EI16" s="44">
        <v>0.754</v>
      </c>
      <c r="EJ16" s="44">
        <v>0.14699999999999999</v>
      </c>
      <c r="EK16" s="14">
        <f>[2]EUCAM_output!$HM13</f>
        <v>0.28537954637217999</v>
      </c>
    </row>
    <row r="17" spans="1:141" x14ac:dyDescent="0.3">
      <c r="A17" s="10">
        <v>1977</v>
      </c>
      <c r="B17" s="13">
        <f>[2]EUCAM_output!$GM14*10^9</f>
        <v>1671410869885.856</v>
      </c>
      <c r="C17" s="34"/>
      <c r="D17" s="34"/>
      <c r="E17" s="34"/>
      <c r="F17" s="34">
        <v>0.80330000000000001</v>
      </c>
      <c r="G17" s="34">
        <v>8.6999999999999994E-3</v>
      </c>
      <c r="H17" s="14" t="e">
        <f>[2]EUCAM_output!$HS14</f>
        <v>#N/A</v>
      </c>
      <c r="I17" s="13">
        <f>[2]EUCAM_output!$HE14*10^3</f>
        <v>58056963.499999903</v>
      </c>
      <c r="J17" s="14"/>
      <c r="K17" s="31">
        <f t="shared" si="3"/>
        <v>58056963.499999903</v>
      </c>
      <c r="L17" s="14">
        <f>[2]EUCAM_output!$GO14</f>
        <v>57.967377752726946</v>
      </c>
      <c r="M17" s="34"/>
      <c r="N17" s="34"/>
      <c r="O17" s="14">
        <f>[2]EUCAM_output!$GP14</f>
        <v>58.335385580962281</v>
      </c>
      <c r="P17" s="28"/>
      <c r="Q17" s="19"/>
      <c r="R17" s="14">
        <f>[2]EUCAM_output!$GT14</f>
        <v>3.2</v>
      </c>
      <c r="S17" s="34"/>
      <c r="T17" s="34"/>
      <c r="U17" s="14">
        <f>[2]EUCAM_output!$GS14</f>
        <v>2.6850869999999998</v>
      </c>
      <c r="V17" s="14">
        <v>2.6850869999999998</v>
      </c>
      <c r="W17" s="14">
        <v>3.1144753823352023E-2</v>
      </c>
      <c r="X17" s="14">
        <v>8.843733248130814E-3</v>
      </c>
      <c r="Y17" s="14">
        <f>[2]EUCAM_output!$HQ14</f>
        <v>-1.31261386011039E-2</v>
      </c>
      <c r="Z17" s="14">
        <f>[2]EUCAM_output!$GU14</f>
        <v>1795.8176761998</v>
      </c>
      <c r="AA17" s="34"/>
      <c r="AB17" s="34"/>
      <c r="AC17" s="14">
        <f>[2]EUCAM_output!$HT14</f>
        <v>1790.792019426041</v>
      </c>
      <c r="AD17" s="13">
        <f>[2]EUCAM_output!$HB14*10^9</f>
        <v>5240789447557.3896</v>
      </c>
      <c r="AE17" s="30"/>
      <c r="AF17" s="30"/>
      <c r="AG17" s="19"/>
      <c r="AH17" s="19"/>
      <c r="AI17" s="19"/>
      <c r="AJ17" s="23"/>
      <c r="AK17" s="19"/>
      <c r="AL17" s="19"/>
      <c r="AM17" s="19">
        <f t="shared" si="0"/>
        <v>5.5488079841658364E-2</v>
      </c>
      <c r="AN17" s="19"/>
      <c r="AO17" s="23"/>
      <c r="AP17" s="19"/>
      <c r="AQ17" s="23"/>
      <c r="AR17" s="19"/>
      <c r="AS17" s="19"/>
      <c r="AT17" s="19"/>
      <c r="AU17" s="34">
        <v>6.1</v>
      </c>
      <c r="AV17" s="34">
        <v>0.77700000000000002</v>
      </c>
      <c r="AW17" s="34">
        <v>-0.123</v>
      </c>
      <c r="AX17" s="34">
        <v>2.1000000000000001E-2</v>
      </c>
      <c r="AY17" s="34">
        <v>0.98299999999999998</v>
      </c>
      <c r="AZ17" s="34">
        <v>0.41</v>
      </c>
      <c r="BA17" s="34">
        <v>6.4000000000000001E-2</v>
      </c>
      <c r="BB17" s="13">
        <f>[2]EUCAM_output!$GJ14*10^9</f>
        <v>1689497967007.53</v>
      </c>
      <c r="BC17" s="13">
        <f>[2]EUCAM_output!$HO14*10^9</f>
        <v>715583719028.11096</v>
      </c>
      <c r="BD17" s="19">
        <f t="shared" si="1"/>
        <v>1.0821454764685883</v>
      </c>
      <c r="BE17" s="34">
        <f t="shared" si="2"/>
        <v>0.30099999999999999</v>
      </c>
      <c r="BF17" s="34">
        <f t="shared" si="2"/>
        <v>2.32E-3</v>
      </c>
      <c r="BG17" s="36">
        <v>1.0620000000000001</v>
      </c>
      <c r="BH17" s="36">
        <v>0.82099999999999995</v>
      </c>
      <c r="BI17" s="36">
        <v>0.88200000000000001</v>
      </c>
      <c r="BJ17" s="36">
        <v>0.23200000000000001</v>
      </c>
      <c r="BK17" s="67">
        <v>0</v>
      </c>
      <c r="BL17" s="36">
        <v>0.27900000000000003</v>
      </c>
      <c r="BM17" s="67">
        <v>0</v>
      </c>
      <c r="BN17" s="19"/>
      <c r="BO17" s="23"/>
      <c r="BP17" s="23"/>
      <c r="BQ17" s="23"/>
      <c r="BR17" s="25"/>
      <c r="BS17" s="25"/>
      <c r="BT17" s="19"/>
      <c r="BU17" s="19"/>
      <c r="BV17" s="23"/>
      <c r="BW17" s="23"/>
      <c r="BZ17" s="23"/>
      <c r="CA17" s="19"/>
      <c r="CB17" s="23"/>
      <c r="CC17" s="19"/>
      <c r="CD17" s="23"/>
      <c r="CE17" s="23"/>
      <c r="CF17" s="23"/>
      <c r="CG17" s="23"/>
      <c r="CH17" s="23"/>
      <c r="CI17" s="19"/>
      <c r="DH17" s="19"/>
      <c r="DI17" s="23"/>
      <c r="DJ17" s="25"/>
      <c r="DK17" s="25"/>
      <c r="DL17" s="25"/>
      <c r="DM17" s="25"/>
      <c r="DN17" s="23"/>
      <c r="DO17" s="23"/>
      <c r="DP17" s="23"/>
      <c r="DQ17" s="25"/>
      <c r="DR17" s="23"/>
      <c r="DS17" s="17">
        <v>0.5</v>
      </c>
      <c r="DT17" s="14" t="e">
        <f>Euro_Area_Data!V14*10^9</f>
        <v>#N/A</v>
      </c>
      <c r="DU17" s="17">
        <v>1</v>
      </c>
      <c r="DV17" s="17">
        <v>0.5</v>
      </c>
      <c r="DW17" s="23"/>
      <c r="DX17" s="17">
        <v>2</v>
      </c>
      <c r="DY17" s="14" t="e">
        <f>(SUMPRODUCT(Euro_Area_Data!B14:U14,Euro_Area_Data!Y14:AR14)-Euro_Area_Data!D14*Euro_Area_Data!AB14)/(SUM(Euro_Area_Data!B14:U14)-Euro_Area_Data!D14)</f>
        <v>#N/A</v>
      </c>
      <c r="DZ17" s="14"/>
      <c r="EA17" s="14" t="e">
        <f>(SUMPRODUCT(Euro_Area_Data!B14:U14,Euro_Area_Data!AV14:BO14)-Euro_Area_Data!D14*Euro_Area_Data!AY14)/(SUM(Euro_Area_Data!B14:U14)-Euro_Area_Data!D14)</f>
        <v>#N/A</v>
      </c>
      <c r="EB17" s="17">
        <v>-5</v>
      </c>
      <c r="EE17" s="43">
        <v>0.75</v>
      </c>
      <c r="EF17" s="43">
        <v>0.05</v>
      </c>
      <c r="EG17" s="43">
        <v>75</v>
      </c>
      <c r="EH17" s="14">
        <f t="shared" si="4"/>
        <v>9.6075769780520783</v>
      </c>
      <c r="EI17" s="44">
        <v>0.754</v>
      </c>
      <c r="EJ17" s="44">
        <v>0.14699999999999999</v>
      </c>
      <c r="EK17" s="14">
        <f>[2]EUCAM_output!$HM14</f>
        <v>0.31279760596950301</v>
      </c>
    </row>
    <row r="18" spans="1:141" x14ac:dyDescent="0.3">
      <c r="A18" s="10">
        <v>1978</v>
      </c>
      <c r="B18" s="13">
        <f>[2]EUCAM_output!$GM15*10^9</f>
        <v>1712151238074.3892</v>
      </c>
      <c r="C18" s="34"/>
      <c r="D18" s="34"/>
      <c r="E18" s="34"/>
      <c r="F18" s="34">
        <v>0.80330000000000001</v>
      </c>
      <c r="G18" s="34">
        <v>8.6999999999999994E-3</v>
      </c>
      <c r="H18" s="14" t="e">
        <f>[2]EUCAM_output!$HS15</f>
        <v>#N/A</v>
      </c>
      <c r="I18" s="13">
        <f>[2]EUCAM_output!$HE15*10^3</f>
        <v>58348234.999999911</v>
      </c>
      <c r="J18" s="14"/>
      <c r="K18" s="31">
        <f t="shared" si="3"/>
        <v>58348234.999999911</v>
      </c>
      <c r="L18" s="14">
        <f>[2]EUCAM_output!$GO15</f>
        <v>58.188115035080251</v>
      </c>
      <c r="M18" s="34"/>
      <c r="N18" s="34"/>
      <c r="O18" s="14">
        <f>[2]EUCAM_output!$GP15</f>
        <v>58.446465710680258</v>
      </c>
      <c r="P18" s="28"/>
      <c r="Q18" s="19"/>
      <c r="R18" s="14">
        <f>[2]EUCAM_output!$GT15</f>
        <v>3.1</v>
      </c>
      <c r="S18" s="34"/>
      <c r="T18" s="34"/>
      <c r="U18" s="14">
        <f>[2]EUCAM_output!$GS15</f>
        <v>3.1459890000000001</v>
      </c>
      <c r="V18" s="14">
        <v>3.1459890000000001</v>
      </c>
      <c r="W18" s="14">
        <v>2.0000950313521448E-2</v>
      </c>
      <c r="X18" s="14">
        <v>-6.7298809070925891E-3</v>
      </c>
      <c r="Y18" s="14">
        <f>[2]EUCAM_output!$HQ15</f>
        <v>-1.16327362793662E-2</v>
      </c>
      <c r="Z18" s="14">
        <f>[2]EUCAM_output!$GU15</f>
        <v>1776.8810031580001</v>
      </c>
      <c r="AA18" s="34"/>
      <c r="AB18" s="34"/>
      <c r="AC18" s="14">
        <f>[2]EUCAM_output!$HT15</f>
        <v>1775.263194525055</v>
      </c>
      <c r="AD18" s="13">
        <f>[2]EUCAM_output!$HB15*10^9</f>
        <v>5379218117957.8701</v>
      </c>
      <c r="AE18" s="30"/>
      <c r="AF18" s="30"/>
      <c r="AG18" s="19"/>
      <c r="AH18" s="19"/>
      <c r="AI18" s="19"/>
      <c r="AJ18" s="23"/>
      <c r="AK18" s="19"/>
      <c r="AL18" s="19"/>
      <c r="AM18" s="19">
        <f t="shared" si="0"/>
        <v>5.5488079841658364E-2</v>
      </c>
      <c r="AN18" s="19"/>
      <c r="AO18" s="23"/>
      <c r="AP18" s="19"/>
      <c r="AQ18" s="23"/>
      <c r="AR18" s="19"/>
      <c r="AS18" s="19"/>
      <c r="AT18" s="19"/>
      <c r="AU18" s="34">
        <v>6.1</v>
      </c>
      <c r="AV18" s="34">
        <v>0.77700000000000002</v>
      </c>
      <c r="AW18" s="34">
        <v>-0.123</v>
      </c>
      <c r="AX18" s="34">
        <v>2.1000000000000001E-2</v>
      </c>
      <c r="AY18" s="34">
        <v>0.98299999999999998</v>
      </c>
      <c r="AZ18" s="34">
        <v>0.41</v>
      </c>
      <c r="BA18" s="34">
        <v>6.4000000000000001E-2</v>
      </c>
      <c r="BB18" s="13">
        <f>[2]EUCAM_output!$GJ15*10^9</f>
        <v>1740326404515.23</v>
      </c>
      <c r="BC18" s="13">
        <f>[2]EUCAM_output!$HO15*10^9</f>
        <v>763248829919.47998</v>
      </c>
      <c r="BD18" s="19">
        <f t="shared" si="1"/>
        <v>1.6456003309922949</v>
      </c>
      <c r="BE18" s="34">
        <f t="shared" si="2"/>
        <v>0.30099999999999999</v>
      </c>
      <c r="BF18" s="34">
        <f t="shared" si="2"/>
        <v>2.32E-3</v>
      </c>
      <c r="BG18" s="36">
        <v>1.0620000000000001</v>
      </c>
      <c r="BH18" s="36">
        <v>0.82099999999999995</v>
      </c>
      <c r="BI18" s="36">
        <v>0.88200000000000001</v>
      </c>
      <c r="BJ18" s="36">
        <v>0.23200000000000001</v>
      </c>
      <c r="BK18" s="67">
        <v>0</v>
      </c>
      <c r="BL18" s="36">
        <v>0.27900000000000003</v>
      </c>
      <c r="BM18" s="67">
        <v>0</v>
      </c>
      <c r="BN18" s="19"/>
      <c r="BO18" s="23"/>
      <c r="BP18" s="23"/>
      <c r="BQ18" s="23"/>
      <c r="BR18" s="25"/>
      <c r="BS18" s="25"/>
      <c r="BT18" s="19"/>
      <c r="BU18" s="19"/>
      <c r="BV18" s="23"/>
      <c r="BW18" s="23"/>
      <c r="BZ18" s="23"/>
      <c r="CA18" s="19"/>
      <c r="CB18" s="23"/>
      <c r="CC18" s="19"/>
      <c r="CD18" s="23"/>
      <c r="CE18" s="23"/>
      <c r="CF18" s="23"/>
      <c r="CG18" s="23"/>
      <c r="CH18" s="23"/>
      <c r="CI18" s="19"/>
      <c r="DH18" s="19"/>
      <c r="DI18" s="23"/>
      <c r="DJ18" s="25"/>
      <c r="DK18" s="25"/>
      <c r="DL18" s="25"/>
      <c r="DM18" s="25"/>
      <c r="DN18" s="23"/>
      <c r="DO18" s="23"/>
      <c r="DP18" s="23"/>
      <c r="DQ18" s="25"/>
      <c r="DR18" s="23"/>
      <c r="DS18" s="17">
        <v>0.5</v>
      </c>
      <c r="DT18" s="14" t="e">
        <f>Euro_Area_Data!V15*10^9</f>
        <v>#N/A</v>
      </c>
      <c r="DU18" s="17">
        <v>1</v>
      </c>
      <c r="DV18" s="17">
        <v>0.5</v>
      </c>
      <c r="DW18" s="23"/>
      <c r="DX18" s="17">
        <v>2</v>
      </c>
      <c r="DY18" s="14" t="e">
        <f>(SUMPRODUCT(Euro_Area_Data!B15:U15,Euro_Area_Data!Y15:AR15)-Euro_Area_Data!D15*Euro_Area_Data!AB15)/(SUM(Euro_Area_Data!B15:U15)-Euro_Area_Data!D15)</f>
        <v>#N/A</v>
      </c>
      <c r="DZ18" s="14"/>
      <c r="EA18" s="14" t="e">
        <f>(SUMPRODUCT(Euro_Area_Data!B15:U15,Euro_Area_Data!AV15:BO15)-Euro_Area_Data!D15*Euro_Area_Data!AY15)/(SUM(Euro_Area_Data!B15:U15)-Euro_Area_Data!D15)</f>
        <v>#N/A</v>
      </c>
      <c r="EB18" s="17">
        <v>-5</v>
      </c>
      <c r="EE18" s="43">
        <v>0.75</v>
      </c>
      <c r="EF18" s="43">
        <v>0.05</v>
      </c>
      <c r="EG18" s="43">
        <v>75</v>
      </c>
      <c r="EH18" s="14">
        <f t="shared" si="4"/>
        <v>7.2824488996303023</v>
      </c>
      <c r="EI18" s="44">
        <v>0.754</v>
      </c>
      <c r="EJ18" s="44">
        <v>0.14699999999999999</v>
      </c>
      <c r="EK18" s="14">
        <f>[2]EUCAM_output!$HM15</f>
        <v>0.33557693178349901</v>
      </c>
    </row>
    <row r="19" spans="1:141" x14ac:dyDescent="0.3">
      <c r="A19" s="10">
        <v>1979</v>
      </c>
      <c r="B19" s="13">
        <f>[2]EUCAM_output!$GM16*10^9</f>
        <v>1756435834268.5671</v>
      </c>
      <c r="C19" s="34"/>
      <c r="D19" s="34"/>
      <c r="E19" s="34"/>
      <c r="F19" s="34">
        <v>0.80330000000000001</v>
      </c>
      <c r="G19" s="34">
        <v>8.6999999999999994E-3</v>
      </c>
      <c r="H19" s="14" t="e">
        <f>[2]EUCAM_output!$HS16</f>
        <v>#N/A</v>
      </c>
      <c r="I19" s="13">
        <f>[2]EUCAM_output!$HE16*10^3</f>
        <v>58738340</v>
      </c>
      <c r="J19" s="14"/>
      <c r="K19" s="31">
        <f t="shared" si="3"/>
        <v>58738340</v>
      </c>
      <c r="L19" s="14">
        <f>[2]EUCAM_output!$GO16</f>
        <v>58.675854415306468</v>
      </c>
      <c r="M19" s="34"/>
      <c r="N19" s="34"/>
      <c r="O19" s="14">
        <f>[2]EUCAM_output!$GP16</f>
        <v>58.689303171193153</v>
      </c>
      <c r="P19" s="28"/>
      <c r="Q19" s="19"/>
      <c r="R19" s="14">
        <f>[2]EUCAM_output!$GT16</f>
        <v>2.7</v>
      </c>
      <c r="S19" s="34"/>
      <c r="T19" s="34"/>
      <c r="U19" s="14">
        <f>[2]EUCAM_output!$GS16</f>
        <v>3.6164679999999998</v>
      </c>
      <c r="V19" s="14">
        <v>3.6164679999999998</v>
      </c>
      <c r="W19" s="14">
        <v>2.1768836849961115E-2</v>
      </c>
      <c r="X19" s="14">
        <v>7.0069755436175107E-3</v>
      </c>
      <c r="Y19" s="14">
        <f>[2]EUCAM_output!$HQ16</f>
        <v>3.0867809735533052E-3</v>
      </c>
      <c r="Z19" s="14">
        <f>[2]EUCAM_output!$GU16</f>
        <v>1765.0233875271001</v>
      </c>
      <c r="AA19" s="34"/>
      <c r="AB19" s="34"/>
      <c r="AC19" s="14">
        <f>[2]EUCAM_output!$HT16</f>
        <v>1760.0331263405899</v>
      </c>
      <c r="AD19" s="13">
        <f>[2]EUCAM_output!$HB16*10^9</f>
        <v>5532093824162.9697</v>
      </c>
      <c r="AE19" s="30"/>
      <c r="AF19" s="30"/>
      <c r="AG19" s="19"/>
      <c r="AH19" s="19"/>
      <c r="AI19" s="19"/>
      <c r="AJ19" s="23"/>
      <c r="AK19" s="19"/>
      <c r="AL19" s="19"/>
      <c r="AM19" s="19">
        <f t="shared" si="0"/>
        <v>5.5488079841658364E-2</v>
      </c>
      <c r="AN19" s="19"/>
      <c r="AO19" s="23"/>
      <c r="AP19" s="19"/>
      <c r="AQ19" s="23"/>
      <c r="AR19" s="19"/>
      <c r="AS19" s="19"/>
      <c r="AT19" s="19"/>
      <c r="AU19" s="34">
        <v>6.1</v>
      </c>
      <c r="AV19" s="34">
        <v>0.77700000000000002</v>
      </c>
      <c r="AW19" s="34">
        <v>-0.123</v>
      </c>
      <c r="AX19" s="34">
        <v>2.1000000000000001E-2</v>
      </c>
      <c r="AY19" s="34">
        <v>0.98299999999999998</v>
      </c>
      <c r="AZ19" s="34">
        <v>0.41</v>
      </c>
      <c r="BA19" s="34">
        <v>6.4000000000000001E-2</v>
      </c>
      <c r="BB19" s="13">
        <f>[2]EUCAM_output!$GJ16*10^9</f>
        <v>1812556297502.6301</v>
      </c>
      <c r="BC19" s="13">
        <f>[2]EUCAM_output!$HO16*10^9</f>
        <v>828934500423.78796</v>
      </c>
      <c r="BD19" s="19">
        <f t="shared" si="1"/>
        <v>3.1951331292118192</v>
      </c>
      <c r="BE19" s="34">
        <f t="shared" si="2"/>
        <v>0.30099999999999999</v>
      </c>
      <c r="BF19" s="34">
        <f t="shared" si="2"/>
        <v>2.32E-3</v>
      </c>
      <c r="BG19" s="36">
        <v>1.0620000000000001</v>
      </c>
      <c r="BH19" s="36">
        <v>0.82099999999999995</v>
      </c>
      <c r="BI19" s="36">
        <v>0.88200000000000001</v>
      </c>
      <c r="BJ19" s="36">
        <v>0.23200000000000001</v>
      </c>
      <c r="BK19" s="67">
        <v>0</v>
      </c>
      <c r="BL19" s="36">
        <v>0.27900000000000003</v>
      </c>
      <c r="BM19" s="67">
        <v>0</v>
      </c>
      <c r="BN19" s="19"/>
      <c r="BO19" s="23"/>
      <c r="BP19" s="23"/>
      <c r="BQ19" s="23"/>
      <c r="BR19" s="25"/>
      <c r="BS19" s="25"/>
      <c r="BT19" s="19"/>
      <c r="BU19" s="19"/>
      <c r="BV19" s="23"/>
      <c r="BW19" s="23"/>
      <c r="BZ19" s="23"/>
      <c r="CA19" s="19"/>
      <c r="CB19" s="23"/>
      <c r="CC19" s="19"/>
      <c r="CD19" s="23"/>
      <c r="CE19" s="23"/>
      <c r="CF19" s="23"/>
      <c r="CG19" s="23"/>
      <c r="CH19" s="23"/>
      <c r="CI19" s="19"/>
      <c r="DH19" s="19"/>
      <c r="DI19" s="23"/>
      <c r="DJ19" s="25"/>
      <c r="DK19" s="25"/>
      <c r="DL19" s="25"/>
      <c r="DM19" s="25"/>
      <c r="DN19" s="23"/>
      <c r="DO19" s="23"/>
      <c r="DP19" s="23"/>
      <c r="DQ19" s="25"/>
      <c r="DR19" s="23"/>
      <c r="DS19" s="17">
        <v>0.5</v>
      </c>
      <c r="DT19" s="14" t="e">
        <f>Euro_Area_Data!V16*10^9</f>
        <v>#N/A</v>
      </c>
      <c r="DU19" s="17">
        <v>1</v>
      </c>
      <c r="DV19" s="17">
        <v>0.5</v>
      </c>
      <c r="DW19" s="23"/>
      <c r="DX19" s="17">
        <v>2</v>
      </c>
      <c r="DY19" s="14" t="e">
        <f>(SUMPRODUCT(Euro_Area_Data!B16:U16,Euro_Area_Data!Y16:AR16)-Euro_Area_Data!D16*Euro_Area_Data!AB16)/(SUM(Euro_Area_Data!B16:U16)-Euro_Area_Data!D16)</f>
        <v>#N/A</v>
      </c>
      <c r="DZ19" s="14"/>
      <c r="EA19" s="14" t="e">
        <f>(SUMPRODUCT(Euro_Area_Data!B16:U16,Euro_Area_Data!AV16:BO16)-Euro_Area_Data!D16*Euro_Area_Data!AY16)/(SUM(Euro_Area_Data!B16:U16)-Euro_Area_Data!D16)</f>
        <v>#N/A</v>
      </c>
      <c r="EB19" s="17">
        <v>-5</v>
      </c>
      <c r="EE19" s="43">
        <v>0.75</v>
      </c>
      <c r="EF19" s="43">
        <v>0.05</v>
      </c>
      <c r="EG19" s="43">
        <v>75</v>
      </c>
      <c r="EH19" s="14">
        <f t="shared" si="4"/>
        <v>6.1515136731764546</v>
      </c>
      <c r="EI19" s="44">
        <v>0.754</v>
      </c>
      <c r="EJ19" s="44">
        <v>0.14699999999999999</v>
      </c>
      <c r="EK19" s="14">
        <f>[2]EUCAM_output!$HM16</f>
        <v>0.35621999262618698</v>
      </c>
    </row>
    <row r="20" spans="1:141" x14ac:dyDescent="0.3">
      <c r="A20" s="10">
        <v>1980</v>
      </c>
      <c r="B20" s="13">
        <f>[2]EUCAM_output!$GM17*10^9</f>
        <v>1801762327067.5781</v>
      </c>
      <c r="C20" s="34"/>
      <c r="D20" s="34"/>
      <c r="E20" s="34"/>
      <c r="F20" s="34">
        <v>0.80330000000000001</v>
      </c>
      <c r="G20" s="34">
        <v>8.6999999999999994E-3</v>
      </c>
      <c r="H20" s="14" t="e">
        <f>[2]EUCAM_output!$HS17</f>
        <v>#N/A</v>
      </c>
      <c r="I20" s="13">
        <f>[2]EUCAM_output!$HE17*10^3</f>
        <v>59196493</v>
      </c>
      <c r="J20" s="14"/>
      <c r="K20" s="31">
        <f t="shared" si="3"/>
        <v>59196493</v>
      </c>
      <c r="L20" s="14">
        <f>[2]EUCAM_output!$GO17</f>
        <v>59.197562356618803</v>
      </c>
      <c r="M20" s="34"/>
      <c r="N20" s="34"/>
      <c r="O20" s="14">
        <f>[2]EUCAM_output!$GP17</f>
        <v>59.039003797386059</v>
      </c>
      <c r="P20" s="28"/>
      <c r="Q20" s="19"/>
      <c r="R20" s="14">
        <f>[2]EUCAM_output!$GT17</f>
        <v>2.7</v>
      </c>
      <c r="S20" s="34"/>
      <c r="T20" s="34"/>
      <c r="U20" s="14">
        <f>[2]EUCAM_output!$GS17</f>
        <v>4.1074390000000003</v>
      </c>
      <c r="V20" s="14">
        <v>4.1074390000000003</v>
      </c>
      <c r="W20" s="14">
        <v>-2.6282923398457392E-3</v>
      </c>
      <c r="X20" s="14">
        <v>1.9067231314307431E-2</v>
      </c>
      <c r="Y20" s="14">
        <f>[2]EUCAM_output!$HQ17</f>
        <v>9.8822027552633966E-3</v>
      </c>
      <c r="Z20" s="14">
        <f>[2]EUCAM_output!$GU17</f>
        <v>1745.6876864458</v>
      </c>
      <c r="AA20" s="34"/>
      <c r="AB20" s="34"/>
      <c r="AC20" s="14">
        <f>[2]EUCAM_output!$HT17</f>
        <v>1744.66387586735</v>
      </c>
      <c r="AD20" s="13">
        <f>[2]EUCAM_output!$HB17*10^9</f>
        <v>5685769562756.0898</v>
      </c>
      <c r="AE20" s="30"/>
      <c r="AF20" s="30"/>
      <c r="AG20" s="19"/>
      <c r="AH20" s="19"/>
      <c r="AI20" s="19"/>
      <c r="AJ20" s="23"/>
      <c r="AK20" s="19"/>
      <c r="AL20" s="19"/>
      <c r="AM20" s="19">
        <f t="shared" si="0"/>
        <v>5.5488079841658364E-2</v>
      </c>
      <c r="AN20" s="19"/>
      <c r="AO20" s="23"/>
      <c r="AP20" s="19"/>
      <c r="AQ20" s="23"/>
      <c r="AR20" s="19"/>
      <c r="AS20" s="19"/>
      <c r="AT20" s="19"/>
      <c r="AU20" s="34">
        <v>6.1</v>
      </c>
      <c r="AV20" s="34">
        <v>0.77700000000000002</v>
      </c>
      <c r="AW20" s="34">
        <v>-0.123</v>
      </c>
      <c r="AX20" s="34">
        <v>2.1000000000000001E-2</v>
      </c>
      <c r="AY20" s="34">
        <v>0.98299999999999998</v>
      </c>
      <c r="AZ20" s="34">
        <v>0.41</v>
      </c>
      <c r="BA20" s="34">
        <v>6.4000000000000001E-2</v>
      </c>
      <c r="BB20" s="13">
        <f>[2]EUCAM_output!$GJ17*10^9</f>
        <v>1838092063792.6899</v>
      </c>
      <c r="BC20" s="13">
        <f>[2]EUCAM_output!$HO17*10^9</f>
        <v>886436161322.21997</v>
      </c>
      <c r="BD20" s="19">
        <f t="shared" si="1"/>
        <v>2.0163445632831909</v>
      </c>
      <c r="BE20" s="34">
        <f t="shared" si="2"/>
        <v>0.30099999999999999</v>
      </c>
      <c r="BF20" s="34">
        <f t="shared" si="2"/>
        <v>2.32E-3</v>
      </c>
      <c r="BG20" s="36">
        <v>1.0620000000000001</v>
      </c>
      <c r="BH20" s="36">
        <v>0.82099999999999995</v>
      </c>
      <c r="BI20" s="36">
        <v>0.88200000000000001</v>
      </c>
      <c r="BJ20" s="36">
        <v>0.23200000000000001</v>
      </c>
      <c r="BK20" s="67">
        <v>0</v>
      </c>
      <c r="BL20" s="36">
        <v>0.27900000000000003</v>
      </c>
      <c r="BM20" s="67">
        <v>0</v>
      </c>
      <c r="BN20" s="19"/>
      <c r="BO20" s="23"/>
      <c r="BP20" s="23"/>
      <c r="BQ20" s="23"/>
      <c r="BR20" s="25"/>
      <c r="BS20" s="25"/>
      <c r="BT20" s="19"/>
      <c r="BU20" s="19"/>
      <c r="BV20" s="23"/>
      <c r="BW20" s="23"/>
      <c r="BZ20" s="23"/>
      <c r="CA20" s="19"/>
      <c r="CB20" s="23"/>
      <c r="CC20" s="19"/>
      <c r="CD20" s="23"/>
      <c r="CE20" s="23"/>
      <c r="CF20" s="23"/>
      <c r="CG20" s="23"/>
      <c r="CH20" s="23"/>
      <c r="CI20" s="19"/>
      <c r="DH20" s="19"/>
      <c r="DI20" s="23"/>
      <c r="DJ20" s="25"/>
      <c r="DK20" s="25"/>
      <c r="DL20" s="25"/>
      <c r="DM20" s="25"/>
      <c r="DN20" s="23"/>
      <c r="DO20" s="23"/>
      <c r="DP20" s="23"/>
      <c r="DQ20" s="25"/>
      <c r="DR20" s="23"/>
      <c r="DS20" s="17">
        <v>0.5</v>
      </c>
      <c r="DT20" s="14" t="e">
        <f>Euro_Area_Data!V17*10^9</f>
        <v>#N/A</v>
      </c>
      <c r="DU20" s="17">
        <v>1</v>
      </c>
      <c r="DV20" s="17">
        <v>0.5</v>
      </c>
      <c r="DW20" s="23"/>
      <c r="DX20" s="17">
        <v>2</v>
      </c>
      <c r="DY20" s="14" t="e">
        <f>(SUMPRODUCT(Euro_Area_Data!B17:U17,Euro_Area_Data!Y17:AR17)-Euro_Area_Data!D17*Euro_Area_Data!AB17)/(SUM(Euro_Area_Data!B17:U17)-Euro_Area_Data!D17)</f>
        <v>#N/A</v>
      </c>
      <c r="DZ20" s="14"/>
      <c r="EA20" s="14" t="e">
        <f>(SUMPRODUCT(Euro_Area_Data!B17:U17,Euro_Area_Data!AV17:BO17)-Euro_Area_Data!D17*Euro_Area_Data!AY17)/(SUM(Euro_Area_Data!B17:U17)-Euro_Area_Data!D17)</f>
        <v>#N/A</v>
      </c>
      <c r="EB20" s="17">
        <v>-5</v>
      </c>
      <c r="EE20" s="43">
        <v>0.75</v>
      </c>
      <c r="EF20" s="43">
        <v>0.05</v>
      </c>
      <c r="EG20" s="43">
        <v>75</v>
      </c>
      <c r="EH20" s="14">
        <f t="shared" si="4"/>
        <v>4.8980788939296218</v>
      </c>
      <c r="EI20" s="44">
        <v>0.754</v>
      </c>
      <c r="EJ20" s="44">
        <v>0.14699999999999999</v>
      </c>
      <c r="EK20" s="14">
        <f>[2]EUCAM_output!$HM17</f>
        <v>0.37366792890096789</v>
      </c>
    </row>
    <row r="21" spans="1:141" x14ac:dyDescent="0.3">
      <c r="A21" s="10">
        <v>1981</v>
      </c>
      <c r="B21" s="13">
        <f>[2]EUCAM_output!$GM18*10^9</f>
        <v>1836972226887.8191</v>
      </c>
      <c r="C21" s="34"/>
      <c r="D21" s="34"/>
      <c r="E21" s="34"/>
      <c r="F21" s="34">
        <v>0.80330000000000001</v>
      </c>
      <c r="G21" s="34">
        <v>8.6999999999999994E-3</v>
      </c>
      <c r="H21" s="14" t="e">
        <f>[2]EUCAM_output!$HS18</f>
        <v>#N/A</v>
      </c>
      <c r="I21" s="13">
        <f>[2]EUCAM_output!$HE18*10^3</f>
        <v>59595227.499999911</v>
      </c>
      <c r="J21" s="14"/>
      <c r="K21" s="31">
        <f t="shared" si="3"/>
        <v>59595227.499999911</v>
      </c>
      <c r="L21" s="14">
        <f>[2]EUCAM_output!$GO18</f>
        <v>59.607393609338921</v>
      </c>
      <c r="M21" s="34"/>
      <c r="N21" s="34"/>
      <c r="O21" s="14">
        <f>[2]EUCAM_output!$GP18</f>
        <v>59.469328548555453</v>
      </c>
      <c r="P21" s="28"/>
      <c r="Q21" s="19"/>
      <c r="R21" s="14">
        <f>[2]EUCAM_output!$GT18</f>
        <v>3.9</v>
      </c>
      <c r="S21" s="34"/>
      <c r="T21" s="34"/>
      <c r="U21" s="14">
        <f>[2]EUCAM_output!$GS18</f>
        <v>4.6421330000000003</v>
      </c>
      <c r="V21" s="14">
        <v>4.6421330000000003</v>
      </c>
      <c r="W21" s="14">
        <v>4.0840076708477113E-3</v>
      </c>
      <c r="X21" s="14">
        <v>3.7762111250062791E-2</v>
      </c>
      <c r="Y21" s="14">
        <f>[2]EUCAM_output!$HQ18</f>
        <v>-2.0108898006854899E-2</v>
      </c>
      <c r="Z21" s="14">
        <f>[2]EUCAM_output!$GU18</f>
        <v>1724.1532108633</v>
      </c>
      <c r="AA21" s="34"/>
      <c r="AB21" s="34"/>
      <c r="AC21" s="14">
        <f>[2]EUCAM_output!$HT18</f>
        <v>1729.2165302186911</v>
      </c>
      <c r="AD21" s="13">
        <f>[2]EUCAM_output!$HB18*10^9</f>
        <v>5814295147939.4014</v>
      </c>
      <c r="AE21" s="30"/>
      <c r="AF21" s="30"/>
      <c r="AG21" s="19"/>
      <c r="AH21" s="19"/>
      <c r="AI21" s="19"/>
      <c r="AJ21" s="23"/>
      <c r="AK21" s="19"/>
      <c r="AL21" s="19"/>
      <c r="AM21" s="19">
        <f t="shared" si="0"/>
        <v>5.5488079841658364E-2</v>
      </c>
      <c r="AN21" s="19"/>
      <c r="AO21" s="23"/>
      <c r="AP21" s="19"/>
      <c r="AQ21" s="23"/>
      <c r="AR21" s="19"/>
      <c r="AS21" s="19"/>
      <c r="AT21" s="19"/>
      <c r="AU21" s="34">
        <v>6.1</v>
      </c>
      <c r="AV21" s="34">
        <v>0.77700000000000002</v>
      </c>
      <c r="AW21" s="34">
        <v>-0.123</v>
      </c>
      <c r="AX21" s="34">
        <v>2.1000000000000001E-2</v>
      </c>
      <c r="AY21" s="34">
        <v>0.98299999999999998</v>
      </c>
      <c r="AZ21" s="34">
        <v>0.41</v>
      </c>
      <c r="BA21" s="34">
        <v>6.4000000000000001E-2</v>
      </c>
      <c r="BB21" s="13">
        <f>[2]EUCAM_output!$GJ18*10^9</f>
        <v>1847820026111.22</v>
      </c>
      <c r="BC21" s="13">
        <f>[2]EUCAM_output!$HO18*10^9</f>
        <v>928334243466.59094</v>
      </c>
      <c r="BD21" s="19">
        <f t="shared" si="1"/>
        <v>0.59052603325305131</v>
      </c>
      <c r="BE21" s="34">
        <f t="shared" si="2"/>
        <v>0.30099999999999999</v>
      </c>
      <c r="BF21" s="34">
        <f t="shared" si="2"/>
        <v>2.32E-3</v>
      </c>
      <c r="BG21" s="36">
        <v>1.0620000000000001</v>
      </c>
      <c r="BH21" s="36">
        <v>0.82099999999999995</v>
      </c>
      <c r="BI21" s="36">
        <v>0.88200000000000001</v>
      </c>
      <c r="BJ21" s="36">
        <v>0.23200000000000001</v>
      </c>
      <c r="BK21" s="67">
        <v>0</v>
      </c>
      <c r="BL21" s="36">
        <v>0.27900000000000003</v>
      </c>
      <c r="BM21" s="67">
        <v>0</v>
      </c>
      <c r="BN21" s="19"/>
      <c r="BO21" s="23"/>
      <c r="BP21" s="23"/>
      <c r="BQ21" s="23"/>
      <c r="BR21" s="25"/>
      <c r="BS21" s="25"/>
      <c r="BT21" s="19"/>
      <c r="BU21" s="19"/>
      <c r="BV21" s="23"/>
      <c r="BW21" s="23"/>
      <c r="BZ21" s="23"/>
      <c r="CA21" s="19"/>
      <c r="CB21" s="23"/>
      <c r="CC21" s="19"/>
      <c r="CD21" s="23"/>
      <c r="CE21" s="23"/>
      <c r="CF21" s="23"/>
      <c r="CG21" s="23"/>
      <c r="CH21" s="23"/>
      <c r="CI21" s="19"/>
      <c r="DH21" s="19"/>
      <c r="DI21" s="23"/>
      <c r="DJ21" s="25"/>
      <c r="DK21" s="25"/>
      <c r="DL21" s="25"/>
      <c r="DM21" s="25"/>
      <c r="DN21" s="23"/>
      <c r="DO21" s="23"/>
      <c r="DP21" s="23"/>
      <c r="DQ21" s="25"/>
      <c r="DR21" s="23"/>
      <c r="DS21" s="17">
        <v>0.5</v>
      </c>
      <c r="DT21" s="14" t="e">
        <f>Euro_Area_Data!V18*10^9</f>
        <v>#N/A</v>
      </c>
      <c r="DU21" s="17">
        <v>1</v>
      </c>
      <c r="DV21" s="17">
        <v>0.5</v>
      </c>
      <c r="DW21" s="23"/>
      <c r="DX21" s="17">
        <v>2</v>
      </c>
      <c r="DY21" s="14" t="e">
        <f>(SUMPRODUCT(Euro_Area_Data!B18:U18,Euro_Area_Data!Y18:AR18)-Euro_Area_Data!D18*Euro_Area_Data!AB18)/(SUM(Euro_Area_Data!B18:U18)-Euro_Area_Data!D18)</f>
        <v>#N/A</v>
      </c>
      <c r="DZ21" s="14"/>
      <c r="EA21" s="14" t="e">
        <f>(SUMPRODUCT(Euro_Area_Data!B18:U18,Euro_Area_Data!AV18:BO18)-Euro_Area_Data!D18*Euro_Area_Data!AY18)/(SUM(Euro_Area_Data!B18:U18)-Euro_Area_Data!D18)</f>
        <v>#N/A</v>
      </c>
      <c r="EB21" s="17">
        <v>-5</v>
      </c>
      <c r="EE21" s="43">
        <v>0.75</v>
      </c>
      <c r="EF21" s="43">
        <v>0.05</v>
      </c>
      <c r="EG21" s="43">
        <v>75</v>
      </c>
      <c r="EH21" s="14">
        <f t="shared" si="4"/>
        <v>4.6024800650194448</v>
      </c>
      <c r="EI21" s="44">
        <v>0.754</v>
      </c>
      <c r="EJ21" s="44">
        <v>0.14699999999999999</v>
      </c>
      <c r="EK21" s="14">
        <f>[2]EUCAM_output!$HM18</f>
        <v>0.39086592083800598</v>
      </c>
    </row>
    <row r="22" spans="1:141" x14ac:dyDescent="0.3">
      <c r="A22" s="10">
        <v>1982</v>
      </c>
      <c r="B22" s="13">
        <f>[2]EUCAM_output!$GM19*10^9</f>
        <v>1868446836187.2351</v>
      </c>
      <c r="C22" s="34"/>
      <c r="D22" s="34"/>
      <c r="E22" s="34"/>
      <c r="F22" s="34">
        <v>0.80330000000000001</v>
      </c>
      <c r="G22" s="34">
        <v>8.6999999999999994E-3</v>
      </c>
      <c r="H22" s="14" t="e">
        <f>[2]EUCAM_output!$HS19</f>
        <v>#N/A</v>
      </c>
      <c r="I22" s="13">
        <f>[2]EUCAM_output!$HE19*10^3</f>
        <v>59822933</v>
      </c>
      <c r="J22" s="14"/>
      <c r="K22" s="31">
        <f t="shared" si="3"/>
        <v>59822933</v>
      </c>
      <c r="L22" s="14">
        <f>[2]EUCAM_output!$GO19</f>
        <v>60.046658352457023</v>
      </c>
      <c r="M22" s="34"/>
      <c r="N22" s="34"/>
      <c r="O22" s="14">
        <f>[2]EUCAM_output!$GP19</f>
        <v>59.969894239921068</v>
      </c>
      <c r="P22" s="28"/>
      <c r="Q22" s="19"/>
      <c r="R22" s="14">
        <f>[2]EUCAM_output!$GT19</f>
        <v>5.6999999999999993</v>
      </c>
      <c r="S22" s="34"/>
      <c r="T22" s="34"/>
      <c r="U22" s="14">
        <f>[2]EUCAM_output!$GS19</f>
        <v>5.1805669999999999</v>
      </c>
      <c r="V22" s="14">
        <v>5.1805669999999999</v>
      </c>
      <c r="W22" s="14">
        <v>3.8032585210234782E-3</v>
      </c>
      <c r="X22" s="14">
        <v>4.2278347480468881E-2</v>
      </c>
      <c r="Y22" s="14">
        <f>[2]EUCAM_output!$HQ19</f>
        <v>-6.9900756357523979E-3</v>
      </c>
      <c r="Z22" s="14">
        <f>[2]EUCAM_output!$GU19</f>
        <v>1712.9871901967999</v>
      </c>
      <c r="AA22" s="34"/>
      <c r="AB22" s="34"/>
      <c r="AC22" s="14">
        <f>[2]EUCAM_output!$HT19</f>
        <v>1713.854557565812</v>
      </c>
      <c r="AD22" s="13">
        <f>[2]EUCAM_output!$HB19*10^9</f>
        <v>5918532560441.7402</v>
      </c>
      <c r="AE22" s="30"/>
      <c r="AF22" s="30"/>
      <c r="AG22" s="19"/>
      <c r="AH22" s="19"/>
      <c r="AI22" s="19"/>
      <c r="AJ22" s="23"/>
      <c r="AK22" s="19"/>
      <c r="AL22" s="19"/>
      <c r="AM22" s="19">
        <f t="shared" si="0"/>
        <v>5.5488079841658364E-2</v>
      </c>
      <c r="AN22" s="19"/>
      <c r="AO22" s="23"/>
      <c r="AP22" s="19"/>
      <c r="AQ22" s="23"/>
      <c r="AR22" s="19"/>
      <c r="AS22" s="19"/>
      <c r="AT22" s="19"/>
      <c r="AU22" s="34">
        <v>6.1</v>
      </c>
      <c r="AV22" s="34">
        <v>0.77700000000000002</v>
      </c>
      <c r="AW22" s="34">
        <v>-0.123</v>
      </c>
      <c r="AX22" s="34">
        <v>2.1000000000000001E-2</v>
      </c>
      <c r="AY22" s="34">
        <v>0.98299999999999998</v>
      </c>
      <c r="AZ22" s="34">
        <v>0.41</v>
      </c>
      <c r="BA22" s="34">
        <v>6.4000000000000001E-2</v>
      </c>
      <c r="BB22" s="13">
        <f>[2]EUCAM_output!$GJ19*10^9</f>
        <v>1840524092885.49</v>
      </c>
      <c r="BC22" s="13">
        <f>[2]EUCAM_output!$HO19*10^9</f>
        <v>967028420751.51794</v>
      </c>
      <c r="BD22" s="19">
        <f t="shared" si="1"/>
        <v>-1.4944360610615204</v>
      </c>
      <c r="BE22" s="34">
        <f t="shared" si="2"/>
        <v>0.30099999999999999</v>
      </c>
      <c r="BF22" s="34">
        <f t="shared" si="2"/>
        <v>2.32E-3</v>
      </c>
      <c r="BG22" s="36">
        <v>1.0620000000000001</v>
      </c>
      <c r="BH22" s="36">
        <v>0.82099999999999995</v>
      </c>
      <c r="BI22" s="36">
        <v>0.88200000000000001</v>
      </c>
      <c r="BJ22" s="36">
        <v>0.23200000000000001</v>
      </c>
      <c r="BK22" s="67">
        <v>0</v>
      </c>
      <c r="BL22" s="36">
        <v>0.27900000000000003</v>
      </c>
      <c r="BM22" s="67">
        <v>0</v>
      </c>
      <c r="BN22" s="19"/>
      <c r="BO22" s="23"/>
      <c r="BP22" s="23"/>
      <c r="BQ22" s="23"/>
      <c r="BR22" s="25"/>
      <c r="BS22" s="25"/>
      <c r="BT22" s="19"/>
      <c r="BU22" s="19"/>
      <c r="BV22" s="23"/>
      <c r="BW22" s="23"/>
      <c r="BZ22" s="23"/>
      <c r="CA22" s="19"/>
      <c r="CB22" s="23"/>
      <c r="CC22" s="19"/>
      <c r="CD22" s="23"/>
      <c r="CE22" s="23"/>
      <c r="CF22" s="23"/>
      <c r="CG22" s="23"/>
      <c r="CH22" s="23"/>
      <c r="CI22" s="19"/>
      <c r="DH22" s="19"/>
      <c r="DI22" s="23"/>
      <c r="DJ22" s="25"/>
      <c r="DK22" s="25"/>
      <c r="DL22" s="25"/>
      <c r="DM22" s="25"/>
      <c r="DN22" s="23"/>
      <c r="DO22" s="23"/>
      <c r="DP22" s="23"/>
      <c r="DQ22" s="25"/>
      <c r="DR22" s="23"/>
      <c r="DS22" s="17">
        <v>0.5</v>
      </c>
      <c r="DT22" s="14" t="e">
        <f>Euro_Area_Data!V19*10^9</f>
        <v>#N/A</v>
      </c>
      <c r="DU22" s="17">
        <v>1</v>
      </c>
      <c r="DV22" s="17">
        <v>0.5</v>
      </c>
      <c r="DW22" s="23"/>
      <c r="DX22" s="17">
        <v>2</v>
      </c>
      <c r="DY22" s="14" t="e">
        <f>(SUMPRODUCT(Euro_Area_Data!B19:U19,Euro_Area_Data!Y19:AR19)-Euro_Area_Data!D19*Euro_Area_Data!AB19)/(SUM(Euro_Area_Data!B19:U19)-Euro_Area_Data!D19)</f>
        <v>#N/A</v>
      </c>
      <c r="DZ22" s="14"/>
      <c r="EA22" s="14" t="e">
        <f>(SUMPRODUCT(Euro_Area_Data!B19:U19,Euro_Area_Data!AV19:BO19)-Euro_Area_Data!D19*Euro_Area_Data!AY19)/(SUM(Euro_Area_Data!B19:U19)-Euro_Area_Data!D19)</f>
        <v>#N/A</v>
      </c>
      <c r="EB22" s="17">
        <v>-5</v>
      </c>
      <c r="EE22" s="43">
        <v>0.75</v>
      </c>
      <c r="EF22" s="43">
        <v>0.05</v>
      </c>
      <c r="EG22" s="43">
        <v>75</v>
      </c>
      <c r="EH22" s="14">
        <f t="shared" si="4"/>
        <v>10.651274287595557</v>
      </c>
      <c r="EI22" s="44">
        <v>0.754</v>
      </c>
      <c r="EJ22" s="44">
        <v>0.14699999999999999</v>
      </c>
      <c r="EK22" s="14">
        <f>[2]EUCAM_output!$HM19</f>
        <v>0.43249812216319811</v>
      </c>
    </row>
    <row r="23" spans="1:141" x14ac:dyDescent="0.3">
      <c r="A23" s="10">
        <v>1983</v>
      </c>
      <c r="B23" s="13">
        <f>[2]EUCAM_output!$GM20*10^9</f>
        <v>1902429783407.907</v>
      </c>
      <c r="C23" s="34"/>
      <c r="D23" s="34"/>
      <c r="E23" s="34"/>
      <c r="F23" s="34">
        <v>0.80330000000000001</v>
      </c>
      <c r="G23" s="34">
        <v>8.6999999999999994E-3</v>
      </c>
      <c r="H23" s="14" t="e">
        <f>[2]EUCAM_output!$HS20</f>
        <v>#N/A</v>
      </c>
      <c r="I23" s="13">
        <f>[2]EUCAM_output!$HE20*10^3</f>
        <v>59931099.499999903</v>
      </c>
      <c r="J23" s="14"/>
      <c r="K23" s="31">
        <f t="shared" si="3"/>
        <v>59931099.499999903</v>
      </c>
      <c r="L23" s="14">
        <f>[2]EUCAM_output!$GO20</f>
        <v>60.287654406891861</v>
      </c>
      <c r="M23" s="34"/>
      <c r="N23" s="34"/>
      <c r="O23" s="14">
        <f>[2]EUCAM_output!$GP20</f>
        <v>60.544124192780963</v>
      </c>
      <c r="P23" s="28"/>
      <c r="Q23" s="19"/>
      <c r="R23" s="14">
        <f>[2]EUCAM_output!$GT20</f>
        <v>7.1000000000000014</v>
      </c>
      <c r="S23" s="34"/>
      <c r="T23" s="34"/>
      <c r="U23" s="14">
        <f>[2]EUCAM_output!$GS20</f>
        <v>5.6641769999999996</v>
      </c>
      <c r="V23" s="14">
        <v>5.6641769999999996</v>
      </c>
      <c r="W23" s="14">
        <v>2.5056077930860399E-2</v>
      </c>
      <c r="X23" s="14">
        <v>4.5632152970498829E-2</v>
      </c>
      <c r="Y23" s="14">
        <f>[2]EUCAM_output!$HQ20</f>
        <v>-7.6788803586525E-3</v>
      </c>
      <c r="Z23" s="14">
        <f>[2]EUCAM_output!$GU20</f>
        <v>1700.1263381857</v>
      </c>
      <c r="AA23" s="34"/>
      <c r="AB23" s="34"/>
      <c r="AC23" s="14">
        <f>[2]EUCAM_output!$HT20</f>
        <v>1698.235094144374</v>
      </c>
      <c r="AD23" s="13">
        <f>[2]EUCAM_output!$HB20*10^9</f>
        <v>6026825182659.9404</v>
      </c>
      <c r="AE23" s="30"/>
      <c r="AF23" s="30"/>
      <c r="AG23" s="19"/>
      <c r="AH23" s="19"/>
      <c r="AI23" s="19"/>
      <c r="AJ23" s="23"/>
      <c r="AK23" s="19"/>
      <c r="AL23" s="19"/>
      <c r="AM23" s="19">
        <f t="shared" si="0"/>
        <v>5.5488079841658364E-2</v>
      </c>
      <c r="AN23" s="19"/>
      <c r="AO23" s="23"/>
      <c r="AP23" s="19"/>
      <c r="AQ23" s="23"/>
      <c r="AR23" s="19"/>
      <c r="AS23" s="19"/>
      <c r="AT23" s="19"/>
      <c r="AU23" s="34">
        <v>6.1</v>
      </c>
      <c r="AV23" s="34">
        <v>0.77700000000000002</v>
      </c>
      <c r="AW23" s="34">
        <v>-0.123</v>
      </c>
      <c r="AX23" s="34">
        <v>2.1000000000000001E-2</v>
      </c>
      <c r="AY23" s="34">
        <v>0.98299999999999998</v>
      </c>
      <c r="AZ23" s="34">
        <v>0.41</v>
      </c>
      <c r="BA23" s="34">
        <v>6.4000000000000001E-2</v>
      </c>
      <c r="BB23" s="13">
        <f>[2]EUCAM_output!$GJ20*10^9</f>
        <v>1869464576663.3501</v>
      </c>
      <c r="BC23" s="13">
        <f>[2]EUCAM_output!$HO20*10^9</f>
        <v>1009814602839.38</v>
      </c>
      <c r="BD23" s="19">
        <f t="shared" si="1"/>
        <v>-1.7327949253141339</v>
      </c>
      <c r="BE23" s="34">
        <f t="shared" si="2"/>
        <v>0.30099999999999999</v>
      </c>
      <c r="BF23" s="34">
        <f t="shared" si="2"/>
        <v>2.32E-3</v>
      </c>
      <c r="BG23" s="36">
        <v>1.0620000000000001</v>
      </c>
      <c r="BH23" s="36">
        <v>0.82099999999999995</v>
      </c>
      <c r="BI23" s="36">
        <v>0.88200000000000001</v>
      </c>
      <c r="BJ23" s="36">
        <v>0.23200000000000001</v>
      </c>
      <c r="BK23" s="67">
        <v>0</v>
      </c>
      <c r="BL23" s="36">
        <v>0.27900000000000003</v>
      </c>
      <c r="BM23" s="67">
        <v>0</v>
      </c>
      <c r="BN23" s="19"/>
      <c r="BO23" s="23"/>
      <c r="BP23" s="23"/>
      <c r="BQ23" s="23"/>
      <c r="BR23" s="25"/>
      <c r="BS23" s="25"/>
      <c r="BT23" s="19"/>
      <c r="BU23" s="19"/>
      <c r="BV23" s="23"/>
      <c r="BW23" s="23"/>
      <c r="BZ23" s="23"/>
      <c r="CA23" s="19"/>
      <c r="CB23" s="23"/>
      <c r="CC23" s="19"/>
      <c r="CD23" s="23"/>
      <c r="CE23" s="23"/>
      <c r="CF23" s="23"/>
      <c r="CG23" s="23"/>
      <c r="CH23" s="23"/>
      <c r="CI23" s="19"/>
      <c r="DH23" s="19"/>
      <c r="DI23" s="23"/>
      <c r="DJ23" s="25"/>
      <c r="DK23" s="25"/>
      <c r="DL23" s="25"/>
      <c r="DM23" s="25"/>
      <c r="DN23" s="23"/>
      <c r="DO23" s="23"/>
      <c r="DP23" s="23"/>
      <c r="DQ23" s="25"/>
      <c r="DR23" s="23"/>
      <c r="DS23" s="17">
        <v>0.5</v>
      </c>
      <c r="DT23" s="14" t="e">
        <f>Euro_Area_Data!V20*10^9</f>
        <v>#N/A</v>
      </c>
      <c r="DU23" s="17">
        <v>1</v>
      </c>
      <c r="DV23" s="17">
        <v>0.5</v>
      </c>
      <c r="DW23" s="23"/>
      <c r="DX23" s="17">
        <v>2</v>
      </c>
      <c r="DY23" s="14" t="e">
        <f>(SUMPRODUCT(Euro_Area_Data!B20:U20,Euro_Area_Data!Y20:AR20)-Euro_Area_Data!D20*Euro_Area_Data!AB20)/(SUM(Euro_Area_Data!B20:U20)-Euro_Area_Data!D20)</f>
        <v>#N/A</v>
      </c>
      <c r="DZ23" s="14"/>
      <c r="EA23" s="14" t="e">
        <f>(SUMPRODUCT(Euro_Area_Data!B20:U20,Euro_Area_Data!AV20:BO20)-Euro_Area_Data!D20*Euro_Area_Data!AY20)/(SUM(Euro_Area_Data!B20:U20)-Euro_Area_Data!D20)</f>
        <v>#N/A</v>
      </c>
      <c r="EB23" s="17">
        <v>-5</v>
      </c>
      <c r="EE23" s="43">
        <v>0.75</v>
      </c>
      <c r="EF23" s="43">
        <v>0.05</v>
      </c>
      <c r="EG23" s="43">
        <v>75</v>
      </c>
      <c r="EH23" s="14">
        <f t="shared" si="4"/>
        <v>7.5830962146796175</v>
      </c>
      <c r="EI23" s="44">
        <v>0.754</v>
      </c>
      <c r="EJ23" s="44">
        <v>0.14699999999999999</v>
      </c>
      <c r="EK23" s="14">
        <f>[2]EUCAM_output!$HM20</f>
        <v>0.46529487089351601</v>
      </c>
    </row>
    <row r="24" spans="1:141" x14ac:dyDescent="0.3">
      <c r="A24" s="10">
        <v>1984</v>
      </c>
      <c r="B24" s="13">
        <f>[2]EUCAM_output!$GM21*10^9</f>
        <v>1938672735694.7109</v>
      </c>
      <c r="C24" s="34"/>
      <c r="D24" s="34"/>
      <c r="E24" s="34"/>
      <c r="F24" s="34">
        <v>0.80330000000000001</v>
      </c>
      <c r="G24" s="34">
        <v>8.6999999999999994E-3</v>
      </c>
      <c r="H24" s="14" t="e">
        <f>[2]EUCAM_output!$HS21</f>
        <v>#N/A</v>
      </c>
      <c r="I24" s="13">
        <f>[2]EUCAM_output!$HE21*10^3</f>
        <v>59956600</v>
      </c>
      <c r="J24" s="14"/>
      <c r="K24" s="31">
        <f t="shared" si="3"/>
        <v>59956600</v>
      </c>
      <c r="L24" s="14">
        <f>[2]EUCAM_output!$GO21</f>
        <v>60.979105349646403</v>
      </c>
      <c r="M24" s="34"/>
      <c r="N24" s="34"/>
      <c r="O24" s="14">
        <f>[2]EUCAM_output!$GP21</f>
        <v>61.203118139686772</v>
      </c>
      <c r="P24" s="28"/>
      <c r="Q24" s="19"/>
      <c r="R24" s="14">
        <f>[2]EUCAM_output!$GT21</f>
        <v>7.3999999999999986</v>
      </c>
      <c r="S24" s="34"/>
      <c r="T24" s="34"/>
      <c r="U24" s="14">
        <f>[2]EUCAM_output!$GS21</f>
        <v>6.0351949999999999</v>
      </c>
      <c r="V24" s="14">
        <v>6.0351949999999999</v>
      </c>
      <c r="W24" s="14">
        <v>1.9429954274042593E-2</v>
      </c>
      <c r="X24" s="14">
        <v>5.058588138425435E-2</v>
      </c>
      <c r="Y24" s="14">
        <f>[2]EUCAM_output!$HQ21</f>
        <v>-2.1296113322892031E-3</v>
      </c>
      <c r="Z24" s="14">
        <f>[2]EUCAM_output!$GU21</f>
        <v>1688.5615201083001</v>
      </c>
      <c r="AA24" s="34"/>
      <c r="AB24" s="34"/>
      <c r="AC24" s="14">
        <f>[2]EUCAM_output!$HT21</f>
        <v>1681.9285394531339</v>
      </c>
      <c r="AD24" s="13">
        <f>[2]EUCAM_output!$HB21*10^9</f>
        <v>6128923504363.0195</v>
      </c>
      <c r="AE24" s="30"/>
      <c r="AF24" s="30"/>
      <c r="AG24" s="19"/>
      <c r="AH24" s="19"/>
      <c r="AI24" s="19"/>
      <c r="AJ24" s="23"/>
      <c r="AK24" s="19"/>
      <c r="AL24" s="19"/>
      <c r="AM24" s="19">
        <f t="shared" si="0"/>
        <v>5.5488079841658364E-2</v>
      </c>
      <c r="AN24" s="19"/>
      <c r="AO24" s="23"/>
      <c r="AP24" s="19"/>
      <c r="AQ24" s="23"/>
      <c r="AR24" s="19"/>
      <c r="AS24" s="19"/>
      <c r="AT24" s="19"/>
      <c r="AU24" s="34">
        <v>6.1</v>
      </c>
      <c r="AV24" s="34">
        <v>0.77700000000000002</v>
      </c>
      <c r="AW24" s="34">
        <v>-0.123</v>
      </c>
      <c r="AX24" s="34">
        <v>2.1000000000000001E-2</v>
      </c>
      <c r="AY24" s="34">
        <v>0.98299999999999998</v>
      </c>
      <c r="AZ24" s="34">
        <v>0.41</v>
      </c>
      <c r="BA24" s="34">
        <v>6.4000000000000001E-2</v>
      </c>
      <c r="BB24" s="13">
        <f>[2]EUCAM_output!$GJ21*10^9</f>
        <v>1922238699066.3398</v>
      </c>
      <c r="BC24" s="13">
        <f>[2]EUCAM_output!$HO21*10^9</f>
        <v>1058974869331.8199</v>
      </c>
      <c r="BD24" s="19">
        <f t="shared" si="1"/>
        <v>-0.8476952466390395</v>
      </c>
      <c r="BE24" s="34">
        <f t="shared" si="2"/>
        <v>0.30099999999999999</v>
      </c>
      <c r="BF24" s="34">
        <f t="shared" si="2"/>
        <v>2.32E-3</v>
      </c>
      <c r="BG24" s="36">
        <v>1.0620000000000001</v>
      </c>
      <c r="BH24" s="36">
        <v>0.82099999999999995</v>
      </c>
      <c r="BI24" s="36">
        <v>0.88200000000000001</v>
      </c>
      <c r="BJ24" s="36">
        <v>0.23200000000000001</v>
      </c>
      <c r="BK24" s="67">
        <v>0</v>
      </c>
      <c r="BL24" s="36">
        <v>0.27900000000000003</v>
      </c>
      <c r="BM24" s="67">
        <v>0</v>
      </c>
      <c r="BN24" s="19"/>
      <c r="BO24" s="23"/>
      <c r="BP24" s="23"/>
      <c r="BQ24" s="23"/>
      <c r="BR24" s="25"/>
      <c r="BS24" s="25"/>
      <c r="BT24" s="19"/>
      <c r="BU24" s="19"/>
      <c r="BV24" s="23"/>
      <c r="BW24" s="23"/>
      <c r="BZ24" s="23"/>
      <c r="CA24" s="19"/>
      <c r="CB24" s="23"/>
      <c r="CC24" s="19"/>
      <c r="CD24" s="23"/>
      <c r="CE24" s="23"/>
      <c r="CF24" s="23"/>
      <c r="CG24" s="23"/>
      <c r="CH24" s="23"/>
      <c r="CI24" s="19"/>
      <c r="DH24" s="19"/>
      <c r="DI24" s="23"/>
      <c r="DJ24" s="25"/>
      <c r="DK24" s="25"/>
      <c r="DL24" s="25"/>
      <c r="DM24" s="25"/>
      <c r="DN24" s="23"/>
      <c r="DO24" s="23"/>
      <c r="DP24" s="23"/>
      <c r="DQ24" s="25"/>
      <c r="DR24" s="23"/>
      <c r="DS24" s="17">
        <v>0.5</v>
      </c>
      <c r="DT24" s="14" t="e">
        <f>Euro_Area_Data!V21*10^9</f>
        <v>#N/A</v>
      </c>
      <c r="DU24" s="17">
        <v>1</v>
      </c>
      <c r="DV24" s="17">
        <v>0.5</v>
      </c>
      <c r="DW24" s="23"/>
      <c r="DX24" s="17">
        <v>2</v>
      </c>
      <c r="DY24" s="14" t="e">
        <f>(SUMPRODUCT(Euro_Area_Data!B21:U21,Euro_Area_Data!Y21:AR21)-Euro_Area_Data!D21*Euro_Area_Data!AB21)/(SUM(Euro_Area_Data!B21:U21)-Euro_Area_Data!D21)</f>
        <v>#N/A</v>
      </c>
      <c r="DZ24" s="14"/>
      <c r="EA24" s="14" t="e">
        <f>(SUMPRODUCT(Euro_Area_Data!B21:U21,Euro_Area_Data!AV21:BO21)-Euro_Area_Data!D21*Euro_Area_Data!AY21)/(SUM(Euro_Area_Data!B21:U21)-Euro_Area_Data!D21)</f>
        <v>#N/A</v>
      </c>
      <c r="EB24" s="17">
        <v>-5</v>
      </c>
      <c r="EE24" s="43">
        <v>0.75</v>
      </c>
      <c r="EF24" s="43">
        <v>0.05</v>
      </c>
      <c r="EG24" s="43">
        <v>75</v>
      </c>
      <c r="EH24" s="14">
        <f t="shared" si="4"/>
        <v>3.4664975710448478</v>
      </c>
      <c r="EI24" s="44">
        <v>0.754</v>
      </c>
      <c r="EJ24" s="44">
        <v>0.14699999999999999</v>
      </c>
      <c r="EK24" s="14">
        <f>[2]EUCAM_output!$HM21</f>
        <v>0.481424306291236</v>
      </c>
    </row>
    <row r="25" spans="1:141" x14ac:dyDescent="0.3">
      <c r="A25" s="10">
        <v>1985</v>
      </c>
      <c r="B25" s="13">
        <f>[2]EUCAM_output!$GM22*10^9</f>
        <v>1977861730326.9421</v>
      </c>
      <c r="C25" s="34"/>
      <c r="D25" s="34"/>
      <c r="E25" s="34"/>
      <c r="F25" s="34">
        <v>0.80330000000000001</v>
      </c>
      <c r="G25" s="34">
        <v>8.6999999999999994E-3</v>
      </c>
      <c r="H25" s="14">
        <f>[2]EUCAM_output!$HS22</f>
        <v>-3.331701386257273E-3</v>
      </c>
      <c r="I25" s="13">
        <f>[2]EUCAM_output!$HE22*10^3</f>
        <v>59980075</v>
      </c>
      <c r="J25" s="14"/>
      <c r="K25" s="31">
        <f t="shared" si="3"/>
        <v>59980075</v>
      </c>
      <c r="L25" s="14">
        <f>[2]EUCAM_output!$GO22</f>
        <v>61.944273315408701</v>
      </c>
      <c r="M25" s="34"/>
      <c r="N25" s="34"/>
      <c r="O25" s="14">
        <f>[2]EUCAM_output!$GP22</f>
        <v>61.932328834601137</v>
      </c>
      <c r="P25" s="28"/>
      <c r="Q25" s="19"/>
      <c r="R25" s="14">
        <f>[2]EUCAM_output!$GT22</f>
        <v>7.6000000000000014</v>
      </c>
      <c r="S25" s="34"/>
      <c r="T25" s="34"/>
      <c r="U25" s="14">
        <f>[2]EUCAM_output!$GS22</f>
        <v>6.3478760000000003</v>
      </c>
      <c r="V25" s="14">
        <v>6.3478760000000003</v>
      </c>
      <c r="W25" s="14">
        <v>9.1206613916667845E-3</v>
      </c>
      <c r="X25" s="14">
        <v>4.4628712242614554E-2</v>
      </c>
      <c r="Y25" s="14">
        <f>[2]EUCAM_output!$HQ22</f>
        <v>-5.3298159658872989E-3</v>
      </c>
      <c r="Z25" s="14">
        <f>[2]EUCAM_output!$GU22</f>
        <v>1665.5316171459999</v>
      </c>
      <c r="AA25" s="34"/>
      <c r="AB25" s="34"/>
      <c r="AC25" s="14">
        <f>[2]EUCAM_output!$HT22</f>
        <v>1664.6944173949839</v>
      </c>
      <c r="AD25" s="13">
        <f>[2]EUCAM_output!$HB22*10^9</f>
        <v>6226656548106.8896</v>
      </c>
      <c r="AE25" s="30"/>
      <c r="AF25" s="30"/>
      <c r="AG25" s="19"/>
      <c r="AH25" s="19"/>
      <c r="AI25" s="19"/>
      <c r="AJ25" s="23"/>
      <c r="AK25" s="19"/>
      <c r="AL25" s="19"/>
      <c r="AM25" s="19">
        <f t="shared" si="0"/>
        <v>5.5488079841658364E-2</v>
      </c>
      <c r="AN25" s="19"/>
      <c r="AO25" s="23"/>
      <c r="AP25" s="19"/>
      <c r="AQ25" s="23"/>
      <c r="AR25" s="19"/>
      <c r="AS25" s="19"/>
      <c r="AT25" s="19"/>
      <c r="AU25" s="34">
        <v>6.1</v>
      </c>
      <c r="AV25" s="34">
        <v>0.77700000000000002</v>
      </c>
      <c r="AW25" s="34">
        <v>-0.123</v>
      </c>
      <c r="AX25" s="34">
        <v>2.1000000000000001E-2</v>
      </c>
      <c r="AY25" s="34">
        <v>0.98299999999999998</v>
      </c>
      <c r="AZ25" s="34">
        <v>0.41</v>
      </c>
      <c r="BA25" s="34">
        <v>6.4000000000000001E-2</v>
      </c>
      <c r="BB25" s="13">
        <f>[2]EUCAM_output!$GJ22*10^9</f>
        <v>1966987140868.3801</v>
      </c>
      <c r="BC25" s="13">
        <f>[2]EUCAM_output!$HO22*10^9</f>
        <v>1106651221994.6301</v>
      </c>
      <c r="BD25" s="19">
        <f t="shared" si="1"/>
        <v>-0.54981545432725643</v>
      </c>
      <c r="BE25" s="34">
        <f t="shared" si="2"/>
        <v>0.30099999999999999</v>
      </c>
      <c r="BF25" s="34">
        <f t="shared" si="2"/>
        <v>2.32E-3</v>
      </c>
      <c r="BG25" s="36">
        <v>1.0620000000000001</v>
      </c>
      <c r="BH25" s="36">
        <v>0.82099999999999995</v>
      </c>
      <c r="BI25" s="36">
        <v>0.88200000000000001</v>
      </c>
      <c r="BJ25" s="36">
        <v>0.23200000000000001</v>
      </c>
      <c r="BK25" s="67">
        <v>0</v>
      </c>
      <c r="BL25" s="36">
        <v>0.27900000000000003</v>
      </c>
      <c r="BM25" s="67">
        <v>0</v>
      </c>
      <c r="BN25" s="19"/>
      <c r="BO25" s="23"/>
      <c r="BP25" s="23"/>
      <c r="BQ25" s="23"/>
      <c r="BR25" s="25"/>
      <c r="BS25" s="25"/>
      <c r="BT25" s="19"/>
      <c r="BU25" s="19"/>
      <c r="BV25" s="23"/>
      <c r="BW25" s="23"/>
      <c r="BZ25" s="23"/>
      <c r="CA25" s="19"/>
      <c r="CB25" s="23"/>
      <c r="CC25" s="19"/>
      <c r="CD25" s="23"/>
      <c r="CE25" s="23"/>
      <c r="CF25" s="23"/>
      <c r="CG25" s="23"/>
      <c r="CH25" s="23"/>
      <c r="CI25" s="19"/>
      <c r="DH25" s="19"/>
      <c r="DI25" s="23"/>
      <c r="DJ25" s="25"/>
      <c r="DK25" s="25"/>
      <c r="DL25" s="25"/>
      <c r="DM25" s="25"/>
      <c r="DN25" s="23"/>
      <c r="DO25" s="23"/>
      <c r="DP25" s="23"/>
      <c r="DQ25" s="25"/>
      <c r="DR25" s="23"/>
      <c r="DS25" s="17">
        <v>0.5</v>
      </c>
      <c r="DT25" s="14" t="e">
        <f>Euro_Area_Data!V22*10^9</f>
        <v>#N/A</v>
      </c>
      <c r="DU25" s="17">
        <v>1</v>
      </c>
      <c r="DV25" s="17">
        <v>0.5</v>
      </c>
      <c r="DW25" s="23"/>
      <c r="DX25" s="17">
        <v>2</v>
      </c>
      <c r="DY25" s="14" t="e">
        <f>(SUMPRODUCT(Euro_Area_Data!B22:U22,Euro_Area_Data!Y22:AR22)-Euro_Area_Data!D22*Euro_Area_Data!AB22)/(SUM(Euro_Area_Data!B22:U22)-Euro_Area_Data!D22)</f>
        <v>#N/A</v>
      </c>
      <c r="DZ25" s="14"/>
      <c r="EA25" s="14" t="e">
        <f>(SUMPRODUCT(Euro_Area_Data!B22:U22,Euro_Area_Data!AV22:BO22)-Euro_Area_Data!D22*Euro_Area_Data!AY22)/(SUM(Euro_Area_Data!B22:U22)-Euro_Area_Data!D22)</f>
        <v>#N/A</v>
      </c>
      <c r="EB25" s="17">
        <v>-5</v>
      </c>
      <c r="EE25" s="43">
        <v>0.75</v>
      </c>
      <c r="EF25" s="43">
        <v>0.05</v>
      </c>
      <c r="EG25" s="43">
        <v>75</v>
      </c>
      <c r="EH25" s="14">
        <f t="shared" si="4"/>
        <v>2.6655526945772756</v>
      </c>
      <c r="EI25" s="44">
        <v>0.754</v>
      </c>
      <c r="EJ25" s="44">
        <v>0.14699999999999999</v>
      </c>
      <c r="EK25" s="14">
        <f>[2]EUCAM_output!$HM22</f>
        <v>0.494256924859932</v>
      </c>
    </row>
    <row r="26" spans="1:141" x14ac:dyDescent="0.3">
      <c r="A26" s="10">
        <v>1986</v>
      </c>
      <c r="B26" s="13">
        <f>[2]EUCAM_output!$GM23*10^9</f>
        <v>2023896167524.917</v>
      </c>
      <c r="C26" s="34"/>
      <c r="D26" s="34"/>
      <c r="E26" s="34"/>
      <c r="F26" s="34">
        <v>0.80330000000000001</v>
      </c>
      <c r="G26" s="34">
        <v>8.6999999999999994E-3</v>
      </c>
      <c r="H26" s="14">
        <f>[2]EUCAM_output!$HS23</f>
        <v>1.068068570164156E-2</v>
      </c>
      <c r="I26" s="13">
        <f>[2]EUCAM_output!$HE23*10^3</f>
        <v>60095031.5</v>
      </c>
      <c r="J26" s="14"/>
      <c r="K26" s="31">
        <f t="shared" si="3"/>
        <v>60095031.5</v>
      </c>
      <c r="L26" s="14">
        <f>[2]EUCAM_output!$GO23</f>
        <v>62.673527059420017</v>
      </c>
      <c r="M26" s="34"/>
      <c r="N26" s="34"/>
      <c r="O26" s="14">
        <f>[2]EUCAM_output!$GP23</f>
        <v>62.694807752482753</v>
      </c>
      <c r="P26" s="28"/>
      <c r="Q26" s="19"/>
      <c r="R26" s="14">
        <f>[2]EUCAM_output!$GT23</f>
        <v>7.1</v>
      </c>
      <c r="S26" s="34"/>
      <c r="T26" s="34"/>
      <c r="U26" s="14">
        <f>[2]EUCAM_output!$GS23</f>
        <v>6.5249670000000002</v>
      </c>
      <c r="V26" s="14">
        <v>6.5249670000000002</v>
      </c>
      <c r="W26" s="14">
        <v>3.6068281003445168E-3</v>
      </c>
      <c r="X26" s="14">
        <v>4.3733719869187837E-3</v>
      </c>
      <c r="Y26" s="14">
        <f>[2]EUCAM_output!$HQ23</f>
        <v>7.9795557160703013E-3</v>
      </c>
      <c r="Z26" s="14">
        <f>[2]EUCAM_output!$GU23</f>
        <v>1646.5892606179</v>
      </c>
      <c r="AA26" s="34"/>
      <c r="AB26" s="34"/>
      <c r="AC26" s="14">
        <f>[2]EUCAM_output!$HT23</f>
        <v>1646.95554993833</v>
      </c>
      <c r="AD26" s="13">
        <f>[2]EUCAM_output!$HB23*10^9</f>
        <v>6329379053307.4902</v>
      </c>
      <c r="AE26" s="30"/>
      <c r="AF26" s="30"/>
      <c r="AG26" s="19"/>
      <c r="AH26" s="19"/>
      <c r="AI26" s="19"/>
      <c r="AJ26" s="23"/>
      <c r="AK26" s="19"/>
      <c r="AL26" s="19"/>
      <c r="AM26" s="19">
        <f t="shared" si="0"/>
        <v>5.5488079841658364E-2</v>
      </c>
      <c r="AN26" s="19"/>
      <c r="AO26" s="23"/>
      <c r="AP26" s="19"/>
      <c r="AQ26" s="23"/>
      <c r="AR26" s="19"/>
      <c r="AS26" s="19"/>
      <c r="AT26" s="19"/>
      <c r="AU26" s="34">
        <v>6.1</v>
      </c>
      <c r="AV26" s="34">
        <v>0.77700000000000002</v>
      </c>
      <c r="AW26" s="34">
        <v>-0.123</v>
      </c>
      <c r="AX26" s="34">
        <v>2.1000000000000001E-2</v>
      </c>
      <c r="AY26" s="34">
        <v>0.98299999999999998</v>
      </c>
      <c r="AZ26" s="34">
        <v>0.41</v>
      </c>
      <c r="BA26" s="34">
        <v>6.4000000000000001E-2</v>
      </c>
      <c r="BB26" s="13">
        <f>[2]EUCAM_output!$GJ23*10^9</f>
        <v>2011978831795.5</v>
      </c>
      <c r="BC26" s="13">
        <f>[2]EUCAM_output!$HO23*10^9</f>
        <v>1165917841008.6099</v>
      </c>
      <c r="BD26" s="19">
        <f t="shared" si="1"/>
        <v>-0.58883137982276323</v>
      </c>
      <c r="BE26" s="34">
        <f t="shared" si="2"/>
        <v>0.30099999999999999</v>
      </c>
      <c r="BF26" s="34">
        <f t="shared" si="2"/>
        <v>2.32E-3</v>
      </c>
      <c r="BG26" s="36">
        <v>1.0620000000000001</v>
      </c>
      <c r="BH26" s="36">
        <v>0.82099999999999995</v>
      </c>
      <c r="BI26" s="36">
        <v>0.88200000000000001</v>
      </c>
      <c r="BJ26" s="36">
        <v>0.23200000000000001</v>
      </c>
      <c r="BK26" s="67">
        <v>0</v>
      </c>
      <c r="BL26" s="36">
        <v>0.27900000000000003</v>
      </c>
      <c r="BM26" s="67">
        <v>0</v>
      </c>
      <c r="BN26" s="19"/>
      <c r="BO26" s="23"/>
      <c r="BP26" s="23"/>
      <c r="BQ26" s="23"/>
      <c r="BR26" s="25"/>
      <c r="BS26" s="25"/>
      <c r="BT26" s="19"/>
      <c r="BU26" s="19"/>
      <c r="BV26" s="23"/>
      <c r="BW26" s="23"/>
      <c r="BZ26" s="23"/>
      <c r="CA26" s="19"/>
      <c r="CB26" s="23"/>
      <c r="CC26" s="19"/>
      <c r="CD26" s="23"/>
      <c r="CE26" s="23"/>
      <c r="CF26" s="23"/>
      <c r="CG26" s="23"/>
      <c r="CH26" s="23"/>
      <c r="CI26" s="19"/>
      <c r="DH26" s="19"/>
      <c r="DI26" s="23"/>
      <c r="DJ26" s="25"/>
      <c r="DK26" s="25"/>
      <c r="DL26" s="25"/>
      <c r="DM26" s="25"/>
      <c r="DN26" s="23"/>
      <c r="DO26" s="23"/>
      <c r="DP26" s="23"/>
      <c r="DQ26" s="25"/>
      <c r="DR26" s="23"/>
      <c r="DS26" s="17">
        <v>0.5</v>
      </c>
      <c r="DT26" s="14" t="e">
        <f>Euro_Area_Data!V23*10^9</f>
        <v>#N/A</v>
      </c>
      <c r="DU26" s="17">
        <v>1</v>
      </c>
      <c r="DV26" s="17">
        <v>0.5</v>
      </c>
      <c r="DW26" s="23"/>
      <c r="DX26" s="17">
        <v>2</v>
      </c>
      <c r="DY26" s="14" t="e">
        <f>(SUMPRODUCT(Euro_Area_Data!B23:U23,Euro_Area_Data!Y23:AR23)-Euro_Area_Data!D23*Euro_Area_Data!AB23)/(SUM(Euro_Area_Data!B23:U23)-Euro_Area_Data!D23)</f>
        <v>#N/A</v>
      </c>
      <c r="DZ26" s="14"/>
      <c r="EA26" s="14" t="e">
        <f>(SUMPRODUCT(Euro_Area_Data!B23:U23,Euro_Area_Data!AV23:BO23)-Euro_Area_Data!D23*Euro_Area_Data!AY23)/(SUM(Euro_Area_Data!B23:U23)-Euro_Area_Data!D23)</f>
        <v>#N/A</v>
      </c>
      <c r="EB26" s="17">
        <v>-5</v>
      </c>
      <c r="EE26" s="43">
        <v>0.75</v>
      </c>
      <c r="EF26" s="43">
        <v>0.05</v>
      </c>
      <c r="EG26" s="43">
        <v>75</v>
      </c>
      <c r="EH26" s="14">
        <f t="shared" si="4"/>
        <v>7.7488102024704295</v>
      </c>
      <c r="EI26" s="44">
        <v>0.754</v>
      </c>
      <c r="EJ26" s="44">
        <v>0.14699999999999999</v>
      </c>
      <c r="EK26" s="14">
        <f>[2]EUCAM_output!$HM23</f>
        <v>0.53255595587989502</v>
      </c>
    </row>
    <row r="27" spans="1:141" x14ac:dyDescent="0.3">
      <c r="A27" s="10">
        <v>1987</v>
      </c>
      <c r="B27" s="13">
        <f>[2]EUCAM_output!$GM24*10^9</f>
        <v>2073482161493.083</v>
      </c>
      <c r="C27" s="34"/>
      <c r="D27" s="34"/>
      <c r="E27" s="34"/>
      <c r="F27" s="34">
        <v>0.80330000000000001</v>
      </c>
      <c r="G27" s="34">
        <v>8.6999999999999994E-3</v>
      </c>
      <c r="H27" s="14">
        <f>[2]EUCAM_output!$HS24</f>
        <v>3.8235601054356959E-3</v>
      </c>
      <c r="I27" s="13">
        <f>[2]EUCAM_output!$HE24*10^3</f>
        <v>60193860</v>
      </c>
      <c r="J27" s="14"/>
      <c r="K27" s="31">
        <f t="shared" si="3"/>
        <v>60193860</v>
      </c>
      <c r="L27" s="14">
        <f>[2]EUCAM_output!$GO24</f>
        <v>63.376323700481109</v>
      </c>
      <c r="M27" s="34"/>
      <c r="N27" s="34"/>
      <c r="O27" s="14">
        <f>[2]EUCAM_output!$GP24</f>
        <v>63.454800816371034</v>
      </c>
      <c r="P27" s="28"/>
      <c r="Q27" s="19"/>
      <c r="R27" s="14">
        <f>[2]EUCAM_output!$GT24</f>
        <v>7</v>
      </c>
      <c r="S27" s="34"/>
      <c r="T27" s="34"/>
      <c r="U27" s="14">
        <f>[2]EUCAM_output!$GS24</f>
        <v>6.649152</v>
      </c>
      <c r="V27" s="14">
        <v>6.649152</v>
      </c>
      <c r="W27" s="14">
        <v>5.3835398618584662E-5</v>
      </c>
      <c r="X27" s="14">
        <v>-9.3664811316198637E-3</v>
      </c>
      <c r="Y27" s="14">
        <f>[2]EUCAM_output!$HQ24</f>
        <v>-3.5261258311890002E-3</v>
      </c>
      <c r="Z27" s="14">
        <f>[2]EUCAM_output!$GU24</f>
        <v>1624.4565915594001</v>
      </c>
      <c r="AA27" s="34"/>
      <c r="AB27" s="34"/>
      <c r="AC27" s="14">
        <f>[2]EUCAM_output!$HT24</f>
        <v>1629.2184790266831</v>
      </c>
      <c r="AD27" s="13">
        <f>[2]EUCAM_output!$HB24*10^9</f>
        <v>6433492253535.5098</v>
      </c>
      <c r="AE27" s="30"/>
      <c r="AF27" s="30"/>
      <c r="AG27" s="19"/>
      <c r="AH27" s="19"/>
      <c r="AI27" s="19"/>
      <c r="AJ27" s="23"/>
      <c r="AK27" s="19"/>
      <c r="AL27" s="19"/>
      <c r="AM27" s="19">
        <f t="shared" si="0"/>
        <v>5.5488079841658364E-2</v>
      </c>
      <c r="AN27" s="19"/>
      <c r="AO27" s="23"/>
      <c r="AP27" s="19"/>
      <c r="AQ27" s="23"/>
      <c r="AR27" s="19"/>
      <c r="AS27" s="19"/>
      <c r="AT27" s="19"/>
      <c r="AU27" s="34">
        <v>6.1</v>
      </c>
      <c r="AV27" s="34">
        <v>0.77700000000000002</v>
      </c>
      <c r="AW27" s="34">
        <v>-0.123</v>
      </c>
      <c r="AX27" s="34">
        <v>2.1000000000000001E-2</v>
      </c>
      <c r="AY27" s="34">
        <v>0.98299999999999998</v>
      </c>
      <c r="AZ27" s="34">
        <v>0.41</v>
      </c>
      <c r="BA27" s="34">
        <v>6.4000000000000001E-2</v>
      </c>
      <c r="BB27" s="13">
        <f>[2]EUCAM_output!$GJ24*10^9</f>
        <v>2040189722250.78</v>
      </c>
      <c r="BC27" s="13">
        <f>[2]EUCAM_output!$HO24*10^9</f>
        <v>1197394801031.21</v>
      </c>
      <c r="BD27" s="19">
        <f t="shared" si="1"/>
        <v>-1.6056294025857256</v>
      </c>
      <c r="BE27" s="34">
        <f t="shared" si="2"/>
        <v>0.30099999999999999</v>
      </c>
      <c r="BF27" s="34">
        <f t="shared" si="2"/>
        <v>2.32E-3</v>
      </c>
      <c r="BG27" s="36">
        <v>1.0620000000000001</v>
      </c>
      <c r="BH27" s="36">
        <v>0.82099999999999995</v>
      </c>
      <c r="BI27" s="36">
        <v>0.88200000000000001</v>
      </c>
      <c r="BJ27" s="36">
        <v>0.23200000000000001</v>
      </c>
      <c r="BK27" s="67">
        <v>0</v>
      </c>
      <c r="BL27" s="36">
        <v>0.27900000000000003</v>
      </c>
      <c r="BM27" s="67">
        <v>0</v>
      </c>
      <c r="BN27" s="19"/>
      <c r="BO27" s="23"/>
      <c r="BP27" s="23"/>
      <c r="BQ27" s="23"/>
      <c r="BR27" s="25"/>
      <c r="BS27" s="25"/>
      <c r="BT27" s="19"/>
      <c r="BU27" s="19"/>
      <c r="BV27" s="23"/>
      <c r="BW27" s="23"/>
      <c r="BZ27" s="23"/>
      <c r="CA27" s="19"/>
      <c r="CB27" s="23"/>
      <c r="CC27" s="19"/>
      <c r="CD27" s="23"/>
      <c r="CE27" s="23"/>
      <c r="CF27" s="23"/>
      <c r="CG27" s="23"/>
      <c r="CH27" s="23"/>
      <c r="CI27" s="19"/>
      <c r="DH27" s="19"/>
      <c r="DI27" s="23"/>
      <c r="DJ27" s="25"/>
      <c r="DK27" s="25"/>
      <c r="DL27" s="25"/>
      <c r="DM27" s="25"/>
      <c r="DN27" s="23"/>
      <c r="DO27" s="23"/>
      <c r="DP27" s="23"/>
      <c r="DQ27" s="25"/>
      <c r="DR27" s="23"/>
      <c r="DS27" s="17">
        <v>0.5</v>
      </c>
      <c r="DT27" s="14" t="e">
        <f>Euro_Area_Data!V24*10^9</f>
        <v>#N/A</v>
      </c>
      <c r="DU27" s="17">
        <v>1</v>
      </c>
      <c r="DV27" s="17">
        <v>0.5</v>
      </c>
      <c r="DW27" s="23"/>
      <c r="DX27" s="17">
        <v>2</v>
      </c>
      <c r="DY27" s="14" t="e">
        <f>(SUMPRODUCT(Euro_Area_Data!B24:U24,Euro_Area_Data!Y24:AR24)-Euro_Area_Data!D24*Euro_Area_Data!AB24)/(SUM(Euro_Area_Data!B24:U24)-Euro_Area_Data!D24)</f>
        <v>#N/A</v>
      </c>
      <c r="DZ27" s="14"/>
      <c r="EA27" s="14" t="e">
        <f>(SUMPRODUCT(Euro_Area_Data!B24:U24,Euro_Area_Data!AV24:BO24)-Euro_Area_Data!D24*Euro_Area_Data!AY24)/(SUM(Euro_Area_Data!B24:U24)-Euro_Area_Data!D24)</f>
        <v>#N/A</v>
      </c>
      <c r="EB27" s="17">
        <v>-5</v>
      </c>
      <c r="EE27" s="43">
        <v>0.75</v>
      </c>
      <c r="EF27" s="43">
        <v>0.05</v>
      </c>
      <c r="EG27" s="43">
        <v>75</v>
      </c>
      <c r="EH27" s="14">
        <f t="shared" si="4"/>
        <v>4.0498462835824665</v>
      </c>
      <c r="EI27" s="44">
        <v>0.754</v>
      </c>
      <c r="EJ27" s="44">
        <v>0.14699999999999999</v>
      </c>
      <c r="EK27" s="14">
        <f>[2]EUCAM_output!$HM24</f>
        <v>0.55412365346709402</v>
      </c>
    </row>
    <row r="28" spans="1:141" x14ac:dyDescent="0.3">
      <c r="A28" s="10">
        <v>1988</v>
      </c>
      <c r="B28" s="13">
        <f>[2]EUCAM_output!$GM25*10^9</f>
        <v>2129021230559.1899</v>
      </c>
      <c r="C28" s="34"/>
      <c r="D28" s="34"/>
      <c r="E28" s="34"/>
      <c r="F28" s="34">
        <v>0.80330000000000001</v>
      </c>
      <c r="G28" s="34">
        <v>8.6999999999999994E-3</v>
      </c>
      <c r="H28" s="14">
        <f>[2]EUCAM_output!$HS25</f>
        <v>2.2307985625642679E-2</v>
      </c>
      <c r="I28" s="13">
        <f>[2]EUCAM_output!$HE25*10^3</f>
        <v>60299847.999999903</v>
      </c>
      <c r="J28" s="14"/>
      <c r="K28" s="31">
        <f t="shared" si="3"/>
        <v>60299847.999999903</v>
      </c>
      <c r="L28" s="14">
        <f>[2]EUCAM_output!$GO25</f>
        <v>64.165196742470755</v>
      </c>
      <c r="M28" s="34"/>
      <c r="N28" s="34"/>
      <c r="O28" s="14">
        <f>[2]EUCAM_output!$GP25</f>
        <v>64.17442587999912</v>
      </c>
      <c r="P28" s="28"/>
      <c r="Q28" s="19"/>
      <c r="R28" s="14">
        <f>[2]EUCAM_output!$GT25</f>
        <v>7</v>
      </c>
      <c r="S28" s="34"/>
      <c r="T28" s="34"/>
      <c r="U28" s="14">
        <f>[2]EUCAM_output!$GS25</f>
        <v>6.7274719999999997</v>
      </c>
      <c r="V28" s="14">
        <v>6.7274719999999997</v>
      </c>
      <c r="W28" s="14">
        <v>2.2521718922849487E-2</v>
      </c>
      <c r="X28" s="14">
        <v>-7.762166975475715E-3</v>
      </c>
      <c r="Y28" s="14">
        <f>[2]EUCAM_output!$HQ25</f>
        <v>-2.8485343429101029E-3</v>
      </c>
      <c r="Z28" s="14">
        <f>[2]EUCAM_output!$GU25</f>
        <v>1619.2723679009</v>
      </c>
      <c r="AA28" s="34"/>
      <c r="AB28" s="34"/>
      <c r="AC28" s="14">
        <f>[2]EUCAM_output!$HT25</f>
        <v>1611.953117671507</v>
      </c>
      <c r="AD28" s="13">
        <f>[2]EUCAM_output!$HB25*10^9</f>
        <v>6548106142586.1299</v>
      </c>
      <c r="AE28" s="30"/>
      <c r="AF28" s="30"/>
      <c r="AG28" s="19"/>
      <c r="AH28" s="19"/>
      <c r="AI28" s="19"/>
      <c r="AJ28" s="23"/>
      <c r="AK28" s="19"/>
      <c r="AL28" s="19"/>
      <c r="AM28" s="19">
        <f t="shared" si="0"/>
        <v>5.5488079841658364E-2</v>
      </c>
      <c r="AN28" s="19"/>
      <c r="AO28" s="23"/>
      <c r="AP28" s="19"/>
      <c r="AQ28" s="23"/>
      <c r="AR28" s="19"/>
      <c r="AS28" s="19"/>
      <c r="AT28" s="19"/>
      <c r="AU28" s="34">
        <v>6.1</v>
      </c>
      <c r="AV28" s="34">
        <v>0.77700000000000002</v>
      </c>
      <c r="AW28" s="34">
        <v>-0.123</v>
      </c>
      <c r="AX28" s="34">
        <v>2.1000000000000001E-2</v>
      </c>
      <c r="AY28" s="34">
        <v>0.98299999999999998</v>
      </c>
      <c r="AZ28" s="34">
        <v>0.41</v>
      </c>
      <c r="BA28" s="34">
        <v>6.4000000000000001E-2</v>
      </c>
      <c r="BB28" s="13">
        <f>[2]EUCAM_output!$GJ25*10^9</f>
        <v>2115824332725.9802</v>
      </c>
      <c r="BC28" s="13">
        <f>[2]EUCAM_output!$HO25*10^9</f>
        <v>1262776943706.73</v>
      </c>
      <c r="BD28" s="19">
        <f t="shared" si="1"/>
        <v>-0.619857502771052</v>
      </c>
      <c r="BE28" s="34">
        <f t="shared" si="2"/>
        <v>0.30099999999999999</v>
      </c>
      <c r="BF28" s="34">
        <f t="shared" si="2"/>
        <v>2.32E-3</v>
      </c>
      <c r="BG28" s="36">
        <v>1.0620000000000001</v>
      </c>
      <c r="BH28" s="36">
        <v>0.82099999999999995</v>
      </c>
      <c r="BI28" s="36">
        <v>0.88200000000000001</v>
      </c>
      <c r="BJ28" s="36">
        <v>0.23200000000000001</v>
      </c>
      <c r="BK28" s="67">
        <v>0</v>
      </c>
      <c r="BL28" s="36">
        <v>0.27900000000000003</v>
      </c>
      <c r="BM28" s="67">
        <v>0</v>
      </c>
      <c r="BN28" s="19"/>
      <c r="BO28" s="23"/>
      <c r="BP28" s="23"/>
      <c r="BQ28" s="23"/>
      <c r="BR28" s="25"/>
      <c r="BS28" s="25"/>
      <c r="BT28" s="19"/>
      <c r="BU28" s="19"/>
      <c r="BV28" s="23"/>
      <c r="BW28" s="23"/>
      <c r="BZ28" s="23"/>
      <c r="CA28" s="19"/>
      <c r="CB28" s="23"/>
      <c r="CC28" s="19"/>
      <c r="CD28" s="23"/>
      <c r="CE28" s="23"/>
      <c r="CF28" s="23"/>
      <c r="CG28" s="23"/>
      <c r="CH28" s="23"/>
      <c r="CI28" s="19"/>
      <c r="DH28" s="19"/>
      <c r="DI28" s="23"/>
      <c r="DJ28" s="25"/>
      <c r="DK28" s="25"/>
      <c r="DL28" s="25"/>
      <c r="DM28" s="25"/>
      <c r="DN28" s="23"/>
      <c r="DO28" s="23"/>
      <c r="DP28" s="23"/>
      <c r="DQ28" s="25"/>
      <c r="DR28" s="23"/>
      <c r="DS28" s="17">
        <v>0.5</v>
      </c>
      <c r="DT28" s="14" t="e">
        <f>Euro_Area_Data!V25*10^9</f>
        <v>#N/A</v>
      </c>
      <c r="DU28" s="17">
        <v>1</v>
      </c>
      <c r="DV28" s="17">
        <v>0.5</v>
      </c>
      <c r="DW28" s="23"/>
      <c r="DX28" s="17">
        <v>2</v>
      </c>
      <c r="DY28" s="14" t="e">
        <f>(SUMPRODUCT(Euro_Area_Data!B25:U25,Euro_Area_Data!Y25:AR25)-Euro_Area_Data!D25*Euro_Area_Data!AB25)/(SUM(Euro_Area_Data!B25:U25)-Euro_Area_Data!D25)</f>
        <v>#N/A</v>
      </c>
      <c r="DZ28" s="14"/>
      <c r="EA28" s="14" t="e">
        <f>(SUMPRODUCT(Euro_Area_Data!B25:U25,Euro_Area_Data!AV25:BO25)-Euro_Area_Data!D25*Euro_Area_Data!AY25)/(SUM(Euro_Area_Data!B25:U25)-Euro_Area_Data!D25)</f>
        <v>#N/A</v>
      </c>
      <c r="EB28" s="17">
        <v>-5</v>
      </c>
      <c r="EE28" s="43">
        <v>0.75</v>
      </c>
      <c r="EF28" s="43">
        <v>0.05</v>
      </c>
      <c r="EG28" s="43">
        <v>75</v>
      </c>
      <c r="EH28" s="14">
        <f t="shared" si="4"/>
        <v>1.5497706901667105</v>
      </c>
      <c r="EI28" s="44">
        <v>0.754</v>
      </c>
      <c r="EJ28" s="44">
        <v>0.14699999999999999</v>
      </c>
      <c r="EK28" s="14">
        <f>[2]EUCAM_output!$HM25</f>
        <v>0.562711299435808</v>
      </c>
    </row>
    <row r="29" spans="1:141" x14ac:dyDescent="0.3">
      <c r="A29" s="10">
        <v>1989</v>
      </c>
      <c r="B29" s="13">
        <f>[2]EUCAM_output!$GM26*10^9</f>
        <v>2193981761285.4773</v>
      </c>
      <c r="C29" s="34"/>
      <c r="D29" s="34"/>
      <c r="E29" s="34"/>
      <c r="F29" s="34">
        <v>0.80330000000000001</v>
      </c>
      <c r="G29" s="34">
        <v>8.6999999999999994E-3</v>
      </c>
      <c r="H29" s="14">
        <f>[2]EUCAM_output!$HS26</f>
        <v>5.540107002472304E-2</v>
      </c>
      <c r="I29" s="13">
        <f>[2]EUCAM_output!$HE26*10^3</f>
        <v>60567398</v>
      </c>
      <c r="J29" s="14"/>
      <c r="K29" s="31">
        <f t="shared" si="3"/>
        <v>60567398</v>
      </c>
      <c r="L29" s="14">
        <f>[2]EUCAM_output!$GO26</f>
        <v>64.663306149829211</v>
      </c>
      <c r="M29" s="34"/>
      <c r="N29" s="34"/>
      <c r="O29" s="14">
        <f>[2]EUCAM_output!$GP26</f>
        <v>64.807953085511102</v>
      </c>
      <c r="P29" s="28"/>
      <c r="Q29" s="19"/>
      <c r="R29" s="14">
        <f>[2]EUCAM_output!$GT26</f>
        <v>6.3999999999999986</v>
      </c>
      <c r="S29" s="34"/>
      <c r="T29" s="34"/>
      <c r="U29" s="14">
        <f>[2]EUCAM_output!$GS26</f>
        <v>6.7489970000000001</v>
      </c>
      <c r="V29" s="14">
        <v>6.7489970000000001</v>
      </c>
      <c r="W29" s="14">
        <v>1.982853829710951E-2</v>
      </c>
      <c r="X29" s="14">
        <v>1.755860845416457E-3</v>
      </c>
      <c r="Y29" s="14">
        <f>[2]EUCAM_output!$HQ26</f>
        <v>2.4933325632290341E-4</v>
      </c>
      <c r="Z29" s="14">
        <f>[2]EUCAM_output!$GU26</f>
        <v>1595.8436777234999</v>
      </c>
      <c r="AA29" s="34"/>
      <c r="AB29" s="34"/>
      <c r="AC29" s="14">
        <f>[2]EUCAM_output!$HT26</f>
        <v>1595.1531901375399</v>
      </c>
      <c r="AD29" s="13">
        <f>[2]EUCAM_output!$HB26*10^9</f>
        <v>6681139725313.8301</v>
      </c>
      <c r="AE29" s="30"/>
      <c r="AF29" s="30"/>
      <c r="AG29" s="19"/>
      <c r="AH29" s="19"/>
      <c r="AI29" s="19"/>
      <c r="AJ29" s="23"/>
      <c r="AK29" s="19"/>
      <c r="AL29" s="19"/>
      <c r="AM29" s="19">
        <f t="shared" si="0"/>
        <v>5.5488079841658364E-2</v>
      </c>
      <c r="AN29" s="19"/>
      <c r="AO29" s="23"/>
      <c r="AP29" s="19"/>
      <c r="AQ29" s="23"/>
      <c r="AR29" s="19"/>
      <c r="AS29" s="19"/>
      <c r="AT29" s="19"/>
      <c r="AU29" s="34">
        <v>6.1</v>
      </c>
      <c r="AV29" s="34">
        <v>0.77700000000000002</v>
      </c>
      <c r="AW29" s="34">
        <v>-0.123</v>
      </c>
      <c r="AX29" s="34">
        <v>2.1000000000000001E-2</v>
      </c>
      <c r="AY29" s="34">
        <v>0.98299999999999998</v>
      </c>
      <c r="AZ29" s="34">
        <v>0.41</v>
      </c>
      <c r="BA29" s="34">
        <v>6.4000000000000001E-2</v>
      </c>
      <c r="BB29" s="13">
        <f>[2]EUCAM_output!$GJ26*10^9</f>
        <v>2198268532229.4001</v>
      </c>
      <c r="BC29" s="13">
        <f>[2]EUCAM_output!$HO26*10^9</f>
        <v>1349754529312.05</v>
      </c>
      <c r="BD29" s="19">
        <f t="shared" si="1"/>
        <v>0.19538772015183875</v>
      </c>
      <c r="BE29" s="34">
        <f t="shared" si="2"/>
        <v>0.30099999999999999</v>
      </c>
      <c r="BF29" s="34">
        <f t="shared" si="2"/>
        <v>2.32E-3</v>
      </c>
      <c r="BG29" s="36">
        <v>1.0620000000000001</v>
      </c>
      <c r="BH29" s="36">
        <v>0.82099999999999995</v>
      </c>
      <c r="BI29" s="36">
        <v>0.88200000000000001</v>
      </c>
      <c r="BJ29" s="36">
        <v>0.23200000000000001</v>
      </c>
      <c r="BK29" s="67">
        <v>0</v>
      </c>
      <c r="BL29" s="36">
        <v>0.27900000000000003</v>
      </c>
      <c r="BM29" s="67">
        <v>0</v>
      </c>
      <c r="BN29" s="19">
        <f>BO31/100*BC31</f>
        <v>-8054994965.0999985</v>
      </c>
      <c r="BO29" s="23"/>
      <c r="BP29" s="23"/>
      <c r="BQ29" s="23"/>
      <c r="BR29" s="25"/>
      <c r="BS29" s="25"/>
      <c r="BT29" s="19"/>
      <c r="BU29" s="19"/>
      <c r="BV29" s="23"/>
      <c r="BW29" s="23"/>
      <c r="BZ29" s="23"/>
      <c r="CA29" s="19"/>
      <c r="CB29" s="23"/>
      <c r="CC29" s="19"/>
      <c r="CD29" s="23"/>
      <c r="CE29" s="23"/>
      <c r="CF29" s="23"/>
      <c r="CG29" s="23"/>
      <c r="CH29" s="23"/>
      <c r="CI29" s="19"/>
      <c r="DH29" s="19"/>
      <c r="DI29" s="23"/>
      <c r="DJ29" s="25"/>
      <c r="DK29" s="25"/>
      <c r="DL29" s="25"/>
      <c r="DM29" s="25"/>
      <c r="DN29" s="23"/>
      <c r="DO29" s="23"/>
      <c r="DP29" s="23"/>
      <c r="DQ29" s="25"/>
      <c r="DR29" s="23"/>
      <c r="DS29" s="17">
        <v>0.5</v>
      </c>
      <c r="DT29" s="14" t="e">
        <f>Euro_Area_Data!V26*10^9</f>
        <v>#N/A</v>
      </c>
      <c r="DU29" s="17">
        <v>1</v>
      </c>
      <c r="DV29" s="17">
        <v>0.5</v>
      </c>
      <c r="DW29" s="23"/>
      <c r="DX29" s="17">
        <v>2</v>
      </c>
      <c r="DY29" s="14" t="e">
        <f>(SUMPRODUCT(Euro_Area_Data!B26:U26,Euro_Area_Data!Y26:AR26)-Euro_Area_Data!D26*Euro_Area_Data!AB26)/(SUM(Euro_Area_Data!B26:U26)-Euro_Area_Data!D26)</f>
        <v>#N/A</v>
      </c>
      <c r="DZ29" s="14"/>
      <c r="EA29" s="14" t="e">
        <f>(SUMPRODUCT(Euro_Area_Data!B26:U26,Euro_Area_Data!AV26:BO26)-Euro_Area_Data!D26*Euro_Area_Data!AY26)/(SUM(Euro_Area_Data!B26:U26)-Euro_Area_Data!D26)</f>
        <v>#N/A</v>
      </c>
      <c r="EB29" s="17">
        <v>-5</v>
      </c>
      <c r="EE29" s="43">
        <v>0.75</v>
      </c>
      <c r="EF29" s="43">
        <v>0.05</v>
      </c>
      <c r="EG29" s="43">
        <v>75</v>
      </c>
      <c r="EH29" s="14">
        <f t="shared" si="4"/>
        <v>3.090276108197592</v>
      </c>
      <c r="EI29" s="44">
        <v>0.754</v>
      </c>
      <c r="EJ29" s="44">
        <v>0.14699999999999999</v>
      </c>
      <c r="EK29" s="14">
        <f>[2]EUCAM_output!$HM26</f>
        <v>0.58010063228040099</v>
      </c>
    </row>
    <row r="30" spans="1:141" x14ac:dyDescent="0.3">
      <c r="A30" s="10">
        <v>1990</v>
      </c>
      <c r="B30" s="13">
        <f>[2]EUCAM_output!$GM27*10^9</f>
        <v>2265978872518.1187</v>
      </c>
      <c r="C30" s="34"/>
      <c r="D30" s="34"/>
      <c r="E30" s="34"/>
      <c r="F30" s="34">
        <v>0.80330000000000001</v>
      </c>
      <c r="G30" s="34">
        <v>8.6999999999999994E-3</v>
      </c>
      <c r="H30" s="14">
        <f>[2]EUCAM_output!$HS27</f>
        <v>6.9115321217134595E-2</v>
      </c>
      <c r="I30" s="13">
        <f>[2]EUCAM_output!$HE27*10^3</f>
        <v>60955800.499999903</v>
      </c>
      <c r="J30" s="14"/>
      <c r="K30" s="31">
        <f t="shared" si="3"/>
        <v>60955800.499999903</v>
      </c>
      <c r="L30" s="14">
        <f>[2]EUCAM_output!$GO27</f>
        <v>65.784048700766192</v>
      </c>
      <c r="M30" s="34"/>
      <c r="N30" s="34"/>
      <c r="O30" s="14">
        <f>[2]EUCAM_output!$GP27</f>
        <v>65.308729661298202</v>
      </c>
      <c r="P30" s="28"/>
      <c r="Q30" s="19"/>
      <c r="R30" s="14">
        <f>[2]EUCAM_output!$GT27</f>
        <v>5.7</v>
      </c>
      <c r="S30" s="34"/>
      <c r="T30" s="34"/>
      <c r="U30" s="14">
        <f>[2]EUCAM_output!$GS27</f>
        <v>6.7714259999999999</v>
      </c>
      <c r="V30" s="14">
        <v>6.7714259999999999</v>
      </c>
      <c r="W30" s="14">
        <v>2.039448302269653E-2</v>
      </c>
      <c r="X30" s="14">
        <v>-2.3380288568084495E-3</v>
      </c>
      <c r="Y30" s="14">
        <f>[2]EUCAM_output!$HQ27</f>
        <v>2.0390980749540901E-2</v>
      </c>
      <c r="Z30" s="14">
        <f>[2]EUCAM_output!$GU27</f>
        <v>1572.8137471012001</v>
      </c>
      <c r="AA30" s="34"/>
      <c r="AB30" s="34"/>
      <c r="AC30" s="14">
        <f>[2]EUCAM_output!$HT27</f>
        <v>1579.5443457124561</v>
      </c>
      <c r="AD30" s="13">
        <f>[2]EUCAM_output!$HB27*10^9</f>
        <v>6836494084670.7305</v>
      </c>
      <c r="AE30" s="30"/>
      <c r="AF30" s="30"/>
      <c r="AG30" s="19"/>
      <c r="AH30" s="19"/>
      <c r="AI30" s="19"/>
      <c r="AJ30" s="23"/>
      <c r="AK30" s="19"/>
      <c r="AL30" s="19"/>
      <c r="AM30" s="19">
        <f t="shared" si="0"/>
        <v>5.5488079841658364E-2</v>
      </c>
      <c r="AN30" s="19"/>
      <c r="AO30" s="23"/>
      <c r="AP30" s="19"/>
      <c r="AQ30" s="23"/>
      <c r="AR30" s="19"/>
      <c r="AS30" s="19"/>
      <c r="AT30" s="19"/>
      <c r="AU30" s="34">
        <v>6.1</v>
      </c>
      <c r="AV30" s="34">
        <v>0.77700000000000002</v>
      </c>
      <c r="AW30" s="34">
        <v>-0.123</v>
      </c>
      <c r="AX30" s="34">
        <v>2.1000000000000001E-2</v>
      </c>
      <c r="AY30" s="34">
        <v>0.98299999999999998</v>
      </c>
      <c r="AZ30" s="34">
        <v>0.41</v>
      </c>
      <c r="BA30" s="34">
        <v>6.4000000000000001E-2</v>
      </c>
      <c r="BB30" s="13">
        <f>[2]EUCAM_output!$GJ27*10^9</f>
        <v>2313787680373.6997</v>
      </c>
      <c r="BC30" s="13">
        <f>[2]EUCAM_output!$HO27*10^9</f>
        <v>1468939790083.3401</v>
      </c>
      <c r="BD30" s="19">
        <f t="shared" si="1"/>
        <v>2.1098523218997389</v>
      </c>
      <c r="BE30" s="34">
        <f t="shared" si="2"/>
        <v>0.30099999999999999</v>
      </c>
      <c r="BF30" s="34">
        <f t="shared" si="2"/>
        <v>2.32E-3</v>
      </c>
      <c r="BG30" s="36">
        <v>1.0620000000000001</v>
      </c>
      <c r="BH30" s="36">
        <v>0.82099999999999995</v>
      </c>
      <c r="BI30" s="36">
        <v>0.88200000000000001</v>
      </c>
      <c r="BJ30" s="36">
        <v>0.23200000000000001</v>
      </c>
      <c r="BK30" s="67">
        <v>0</v>
      </c>
      <c r="BL30" s="36">
        <v>0.27900000000000003</v>
      </c>
      <c r="BM30" s="67">
        <v>0</v>
      </c>
      <c r="BN30" s="19"/>
      <c r="BO30" s="23"/>
      <c r="BP30" s="23"/>
      <c r="BQ30" s="23"/>
      <c r="BR30" s="25"/>
      <c r="BS30" s="25"/>
      <c r="BT30" s="19"/>
      <c r="BU30" s="19"/>
      <c r="BV30" s="23"/>
      <c r="BW30" s="23"/>
      <c r="BZ30" s="23"/>
      <c r="CA30" s="19"/>
      <c r="CB30" s="23"/>
      <c r="CC30" s="19"/>
      <c r="CD30" s="23"/>
      <c r="CE30" s="23"/>
      <c r="CF30" s="23"/>
      <c r="CG30" s="23"/>
      <c r="CH30" s="23"/>
      <c r="CI30" s="19"/>
      <c r="DH30" s="19"/>
      <c r="DI30" s="23"/>
      <c r="DJ30" s="25"/>
      <c r="DK30" s="25"/>
      <c r="DL30" s="25"/>
      <c r="DM30" s="25"/>
      <c r="DN30" s="23"/>
      <c r="DO30" s="23"/>
      <c r="DP30" s="23"/>
      <c r="DQ30" s="25"/>
      <c r="DR30" s="23"/>
      <c r="DS30" s="17">
        <v>0.5</v>
      </c>
      <c r="DT30" s="14" t="e">
        <f>Euro_Area_Data!V27*10^9</f>
        <v>#N/A</v>
      </c>
      <c r="DU30" s="17">
        <v>1</v>
      </c>
      <c r="DV30" s="17">
        <v>0.5</v>
      </c>
      <c r="DW30" s="23"/>
      <c r="DX30" s="17">
        <v>2</v>
      </c>
      <c r="DY30" s="14" t="e">
        <f>(SUMPRODUCT(Euro_Area_Data!B27:U27,Euro_Area_Data!Y27:AR27)-Euro_Area_Data!D27*Euro_Area_Data!AB27)/(SUM(Euro_Area_Data!B27:U27)-Euro_Area_Data!D27)</f>
        <v>#N/A</v>
      </c>
      <c r="DZ30" s="14"/>
      <c r="EA30" s="14" t="e">
        <f>(SUMPRODUCT(Euro_Area_Data!B27:U27,Euro_Area_Data!AV27:BO27)-Euro_Area_Data!D27*Euro_Area_Data!AY27)/(SUM(Euro_Area_Data!B27:U27)-Euro_Area_Data!D27)</f>
        <v>#N/A</v>
      </c>
      <c r="EB30" s="17">
        <v>-5</v>
      </c>
      <c r="EE30" s="43">
        <v>0.75</v>
      </c>
      <c r="EF30" s="43">
        <v>0.05</v>
      </c>
      <c r="EG30" s="43">
        <v>75</v>
      </c>
      <c r="EH30" s="14">
        <f t="shared" si="4"/>
        <v>4.3066148607257899</v>
      </c>
      <c r="EI30" s="44">
        <v>0.754</v>
      </c>
      <c r="EJ30" s="44">
        <v>0.14699999999999999</v>
      </c>
      <c r="EK30" s="14">
        <f>[2]EUCAM_output!$HM27</f>
        <v>0.60508333231735301</v>
      </c>
    </row>
    <row r="31" spans="1:141" x14ac:dyDescent="0.3">
      <c r="A31" s="10">
        <v>1991</v>
      </c>
      <c r="B31" s="13">
        <f>[2]EUCAM_output!$GM28*10^9</f>
        <v>2339634640306.9678</v>
      </c>
      <c r="C31" s="34"/>
      <c r="D31" s="34"/>
      <c r="E31" s="34"/>
      <c r="F31" s="34">
        <v>0.80330000000000001</v>
      </c>
      <c r="G31" s="34">
        <v>8.6999999999999994E-3</v>
      </c>
      <c r="H31" s="14">
        <f>[2]EUCAM_output!$HS28</f>
        <v>4.2581226518773163E-2</v>
      </c>
      <c r="I31" s="13">
        <f>[2]EUCAM_output!$HE28*10^3</f>
        <v>61427846.499999911</v>
      </c>
      <c r="J31" s="14"/>
      <c r="K31" s="31">
        <f t="shared" si="3"/>
        <v>61427846.499999911</v>
      </c>
      <c r="L31" s="14">
        <f>[2]EUCAM_output!$GO28</f>
        <v>66.753559823399385</v>
      </c>
      <c r="M31" s="34"/>
      <c r="N31" s="34"/>
      <c r="O31" s="14">
        <f>[2]EUCAM_output!$GP28</f>
        <v>65.615638142183471</v>
      </c>
      <c r="P31" s="28"/>
      <c r="Q31" s="19"/>
      <c r="R31" s="14">
        <f>[2]EUCAM_output!$GT28</f>
        <v>5.2</v>
      </c>
      <c r="S31" s="34"/>
      <c r="T31" s="34"/>
      <c r="U31" s="14">
        <f>[2]EUCAM_output!$GS28</f>
        <v>6.7976479999999997</v>
      </c>
      <c r="V31" s="14">
        <v>6.7976479999999997</v>
      </c>
      <c r="W31" s="14">
        <v>2.2436024700534629E-2</v>
      </c>
      <c r="X31" s="14">
        <v>-3.6729507912323101E-3</v>
      </c>
      <c r="Y31" s="14">
        <f>[2]EUCAM_output!$HQ28</f>
        <v>1.2838964459416E-2</v>
      </c>
      <c r="Z31" s="14">
        <f>[2]EUCAM_output!$GU28</f>
        <v>1553.4990276026999</v>
      </c>
      <c r="AA31" s="34"/>
      <c r="AB31" s="34"/>
      <c r="AC31" s="14">
        <f>[2]EUCAM_output!$HT28</f>
        <v>1565.9212824425269</v>
      </c>
      <c r="AD31" s="13">
        <f>[2]EUCAM_output!$HB28*10^9</f>
        <v>7002530000000</v>
      </c>
      <c r="AE31" s="30"/>
      <c r="AF31" s="30"/>
      <c r="AG31" s="19"/>
      <c r="AH31" s="19"/>
      <c r="AI31" s="31">
        <f>CE31/EK31</f>
        <v>79747801544.619522</v>
      </c>
      <c r="AJ31" s="32">
        <v>37796000000</v>
      </c>
      <c r="AK31" s="31">
        <f>AJ31/EK31</f>
        <v>60555457703.273521</v>
      </c>
      <c r="AL31" s="19"/>
      <c r="AM31" s="19">
        <f t="shared" si="0"/>
        <v>5.5488079841658364E-2</v>
      </c>
      <c r="AN31" s="19"/>
      <c r="AO31" s="32">
        <v>345573000000</v>
      </c>
      <c r="AP31" s="31">
        <f>AO31/EK31</f>
        <v>553665234016.651</v>
      </c>
      <c r="AQ31" s="32">
        <v>245896000000</v>
      </c>
      <c r="AR31" s="31">
        <f>(AQ31-AJ31)/EK31</f>
        <v>333410698170.47357</v>
      </c>
      <c r="AS31" s="19"/>
      <c r="AT31" s="19">
        <f t="shared" ref="AT31:AT66" si="5">AP31/B31*100</f>
        <v>23.664602347655801</v>
      </c>
      <c r="AU31" s="34">
        <v>6.1</v>
      </c>
      <c r="AV31" s="34">
        <v>0.77700000000000002</v>
      </c>
      <c r="AW31" s="34">
        <v>-0.123</v>
      </c>
      <c r="AX31" s="34">
        <v>2.1000000000000001E-2</v>
      </c>
      <c r="AY31" s="34">
        <v>0.98299999999999998</v>
      </c>
      <c r="AZ31" s="34">
        <v>0.41</v>
      </c>
      <c r="BA31" s="34">
        <v>6.4000000000000001E-2</v>
      </c>
      <c r="BB31" s="13">
        <f>[2]EUCAM_output!$GJ28*10^9</f>
        <v>2431982106735.8599</v>
      </c>
      <c r="BC31" s="13">
        <f>[2]EUCAM_output!$HO28*10^9</f>
        <v>1591610000000</v>
      </c>
      <c r="BD31" s="19">
        <f t="shared" si="1"/>
        <v>3.9470892094834</v>
      </c>
      <c r="BE31" s="34">
        <f t="shared" si="2"/>
        <v>0.30099999999999999</v>
      </c>
      <c r="BF31" s="34">
        <f t="shared" si="2"/>
        <v>2.32E-3</v>
      </c>
      <c r="BG31" s="36">
        <v>1.0620000000000001</v>
      </c>
      <c r="BH31" s="36">
        <v>0.82099999999999995</v>
      </c>
      <c r="BI31" s="36">
        <v>0.88200000000000001</v>
      </c>
      <c r="BJ31" s="36">
        <v>0.23200000000000001</v>
      </c>
      <c r="BK31" s="67">
        <v>0</v>
      </c>
      <c r="BL31" s="36">
        <v>0.27900000000000003</v>
      </c>
      <c r="BM31" s="67">
        <v>0</v>
      </c>
      <c r="BN31" s="31">
        <f>BP31-CC31</f>
        <v>26055000000</v>
      </c>
      <c r="BO31" s="23">
        <v>-0.50609099999999996</v>
      </c>
      <c r="BP31" s="32">
        <v>686311000000</v>
      </c>
      <c r="BQ31" s="32">
        <v>194250000000</v>
      </c>
      <c r="BR31" s="25"/>
      <c r="BS31" s="25"/>
      <c r="BT31" s="19"/>
      <c r="BU31" s="19"/>
      <c r="BV31" s="32">
        <v>155941000000</v>
      </c>
      <c r="BW31" s="32">
        <v>243917000000</v>
      </c>
      <c r="BX31" s="38">
        <v>134574000000</v>
      </c>
      <c r="BY31" s="38">
        <v>109343000000</v>
      </c>
      <c r="BZ31" s="32">
        <v>14314000000</v>
      </c>
      <c r="CA31" s="31">
        <f>BP31-BQ31-BV31-BW31-BZ31</f>
        <v>77889000000</v>
      </c>
      <c r="CB31" s="32">
        <v>702773000000</v>
      </c>
      <c r="CC31" s="31">
        <f>CB31-CH31</f>
        <v>660256000000</v>
      </c>
      <c r="CD31" s="32">
        <v>296179000000</v>
      </c>
      <c r="CE31" s="32">
        <v>49775000000</v>
      </c>
      <c r="CF31" s="32">
        <v>32360000000</v>
      </c>
      <c r="CG31" s="32">
        <v>235650000000</v>
      </c>
      <c r="CH31" s="32">
        <v>42517000000</v>
      </c>
      <c r="CI31" s="31">
        <f>CC31-CD31-CE31-CF31-CG31</f>
        <v>46292000000</v>
      </c>
      <c r="DH31" s="19"/>
      <c r="DI31" s="23"/>
      <c r="DJ31" s="39">
        <v>28327000000</v>
      </c>
      <c r="DK31" s="39">
        <v>589891000000</v>
      </c>
      <c r="DL31" s="25"/>
      <c r="DM31" s="25"/>
      <c r="DN31" s="23"/>
      <c r="DO31" s="23"/>
      <c r="DP31" s="23"/>
      <c r="DQ31" s="39">
        <v>79971000000</v>
      </c>
      <c r="DR31" s="23"/>
      <c r="DS31" s="17">
        <v>0.5</v>
      </c>
      <c r="DT31" s="14" t="e">
        <f>Euro_Area_Data!V28*10^9</f>
        <v>#N/A</v>
      </c>
      <c r="DU31" s="17">
        <v>1</v>
      </c>
      <c r="DV31" s="17">
        <v>0.5</v>
      </c>
      <c r="DW31" s="23"/>
      <c r="DX31" s="17">
        <v>2</v>
      </c>
      <c r="DY31" s="14" t="e">
        <f>(SUMPRODUCT(Euro_Area_Data!B28:U28,Euro_Area_Data!Y28:AR28)-Euro_Area_Data!D28*Euro_Area_Data!AB28)/(SUM(Euro_Area_Data!B28:U28)-Euro_Area_Data!D28)</f>
        <v>#N/A</v>
      </c>
      <c r="DZ31" s="14"/>
      <c r="EA31" s="14" t="e">
        <f>(SUMPRODUCT(Euro_Area_Data!B28:U28,Euro_Area_Data!AV28:BO28)-Euro_Area_Data!D28*Euro_Area_Data!AY28)/(SUM(Euro_Area_Data!B28:U28)-Euro_Area_Data!D28)</f>
        <v>#N/A</v>
      </c>
      <c r="EB31" s="17">
        <v>-5</v>
      </c>
      <c r="EE31" s="43">
        <v>0.75</v>
      </c>
      <c r="EF31" s="43">
        <v>0.05</v>
      </c>
      <c r="EG31" s="43">
        <v>75</v>
      </c>
      <c r="EH31" s="14">
        <f t="shared" si="4"/>
        <v>3.1519302685183206</v>
      </c>
      <c r="EI31" s="44">
        <v>0.754</v>
      </c>
      <c r="EJ31" s="44">
        <v>0.14699999999999999</v>
      </c>
      <c r="EK31" s="14">
        <f>[2]EUCAM_output!$HM28</f>
        <v>0.62415513701842296</v>
      </c>
    </row>
    <row r="32" spans="1:141" x14ac:dyDescent="0.3">
      <c r="A32" s="10">
        <v>1992</v>
      </c>
      <c r="B32" s="13">
        <f>[2]EUCAM_output!$GM29*10^9</f>
        <v>2415085765536.1611</v>
      </c>
      <c r="C32" s="34"/>
      <c r="D32" s="34"/>
      <c r="E32" s="34"/>
      <c r="F32" s="34">
        <v>0.80330000000000001</v>
      </c>
      <c r="G32" s="34">
        <v>8.6999999999999994E-3</v>
      </c>
      <c r="H32" s="14">
        <f>[2]EUCAM_output!$HS29</f>
        <v>-3.6424785785337643E-2</v>
      </c>
      <c r="I32" s="13">
        <f>[2]EUCAM_output!$HE29*10^3</f>
        <v>62067712.499999903</v>
      </c>
      <c r="J32" s="14"/>
      <c r="K32" s="31">
        <f t="shared" si="3"/>
        <v>62067712.499999903</v>
      </c>
      <c r="L32" s="14">
        <f>[2]EUCAM_output!$GO29</f>
        <v>65.891995913691545</v>
      </c>
      <c r="M32" s="34"/>
      <c r="N32" s="34"/>
      <c r="O32" s="14">
        <f>[2]EUCAM_output!$GP29</f>
        <v>65.715092966936766</v>
      </c>
      <c r="P32" s="28"/>
      <c r="Q32" s="19"/>
      <c r="R32" s="14">
        <f>[2]EUCAM_output!$GT29</f>
        <v>6.2</v>
      </c>
      <c r="S32" s="34"/>
      <c r="T32" s="34"/>
      <c r="U32" s="14">
        <f>[2]EUCAM_output!$GS29</f>
        <v>6.9308529999999999</v>
      </c>
      <c r="V32" s="14">
        <v>6.9308529999999999</v>
      </c>
      <c r="W32" s="14">
        <v>3.37306147880434E-2</v>
      </c>
      <c r="X32" s="14">
        <v>-1.1519778409921244E-2</v>
      </c>
      <c r="Y32" s="14">
        <f>[2]EUCAM_output!$HQ29</f>
        <v>4.3896154625581787E-2</v>
      </c>
      <c r="Z32" s="14">
        <f>[2]EUCAM_output!$GU29</f>
        <v>1564.87285334445</v>
      </c>
      <c r="AA32" s="34"/>
      <c r="AB32" s="34"/>
      <c r="AC32" s="14">
        <f>[2]EUCAM_output!$HT29</f>
        <v>1554.4056385128979</v>
      </c>
      <c r="AD32" s="13">
        <f>[2]EUCAM_output!$HB29*10^9</f>
        <v>7213250000000</v>
      </c>
      <c r="AE32" s="30"/>
      <c r="AF32" s="30"/>
      <c r="AG32" s="19"/>
      <c r="AH32" s="19"/>
      <c r="AI32" s="31">
        <f t="shared" ref="AI32:AI66" si="6">CE32/EK32</f>
        <v>82909852798.121887</v>
      </c>
      <c r="AJ32" s="32">
        <v>40483000000</v>
      </c>
      <c r="AK32" s="31">
        <f t="shared" ref="AK32:AK66" si="7">AJ32/EK32</f>
        <v>60675360114.725189</v>
      </c>
      <c r="AL32" s="19"/>
      <c r="AM32" s="19">
        <f t="shared" si="0"/>
        <v>5.5488079841658364E-2</v>
      </c>
      <c r="AN32" s="19"/>
      <c r="AO32" s="32">
        <v>372300000000</v>
      </c>
      <c r="AP32" s="31">
        <f>AO32/EK32</f>
        <v>557998087362.89771</v>
      </c>
      <c r="AQ32" s="32">
        <v>267553999999.99997</v>
      </c>
      <c r="AR32" s="31">
        <f t="shared" ref="AR32:AR66" si="8">(AQ32-AJ32)/EK32</f>
        <v>340330872134.24799</v>
      </c>
      <c r="AS32" s="19"/>
      <c r="AT32" s="19">
        <f t="shared" si="5"/>
        <v>23.104690331319116</v>
      </c>
      <c r="AU32" s="34">
        <v>6.1</v>
      </c>
      <c r="AV32" s="34">
        <v>0.77700000000000002</v>
      </c>
      <c r="AW32" s="34">
        <v>-0.123</v>
      </c>
      <c r="AX32" s="34">
        <v>2.1000000000000001E-2</v>
      </c>
      <c r="AY32" s="34">
        <v>0.98299999999999998</v>
      </c>
      <c r="AZ32" s="34">
        <v>0.41</v>
      </c>
      <c r="BA32" s="34">
        <v>6.4000000000000001E-2</v>
      </c>
      <c r="BB32" s="13">
        <f>[2]EUCAM_output!$GJ29*10^9</f>
        <v>2480966707354.8896</v>
      </c>
      <c r="BC32" s="13">
        <f>[2]EUCAM_output!$HO29*10^9</f>
        <v>1709890000000</v>
      </c>
      <c r="BD32" s="19">
        <f t="shared" si="1"/>
        <v>2.727892431766398</v>
      </c>
      <c r="BE32" s="34">
        <f t="shared" si="2"/>
        <v>0.30099999999999999</v>
      </c>
      <c r="BF32" s="34">
        <f t="shared" si="2"/>
        <v>2.32E-3</v>
      </c>
      <c r="BG32" s="36">
        <v>1.0620000000000001</v>
      </c>
      <c r="BH32" s="36">
        <v>0.82099999999999995</v>
      </c>
      <c r="BI32" s="36">
        <v>0.88200000000000001</v>
      </c>
      <c r="BJ32" s="36">
        <v>0.23200000000000001</v>
      </c>
      <c r="BK32" s="67">
        <v>0</v>
      </c>
      <c r="BL32" s="36">
        <v>0.27900000000000003</v>
      </c>
      <c r="BM32" s="67">
        <v>0</v>
      </c>
      <c r="BN32" s="31">
        <f t="shared" ref="BN32:BN66" si="9">BP32-CC32</f>
        <v>33985000000</v>
      </c>
      <c r="BO32" s="23">
        <v>0.48430000000000001</v>
      </c>
      <c r="BP32" s="32">
        <v>761026000000</v>
      </c>
      <c r="BQ32" s="32">
        <v>215200000000</v>
      </c>
      <c r="BR32" s="25"/>
      <c r="BS32" s="25"/>
      <c r="BT32" s="19"/>
      <c r="BU32" s="19"/>
      <c r="BV32" s="32">
        <v>168390000000</v>
      </c>
      <c r="BW32" s="32">
        <v>267999000000.00003</v>
      </c>
      <c r="BX32" s="38">
        <v>149251000000</v>
      </c>
      <c r="BY32" s="38">
        <v>118748000000</v>
      </c>
      <c r="BZ32" s="32">
        <v>15824000000</v>
      </c>
      <c r="CA32" s="31">
        <f t="shared" ref="CA32:CA66" si="10">BP32-BQ32-BV32-BW32-BZ32</f>
        <v>93612999999.999969</v>
      </c>
      <c r="CB32" s="32">
        <v>779661000000</v>
      </c>
      <c r="CC32" s="31">
        <f t="shared" ref="CC32:CC66" si="11">CB32-CH32</f>
        <v>727041000000</v>
      </c>
      <c r="CD32" s="32">
        <v>327155000000</v>
      </c>
      <c r="CE32" s="32">
        <v>55318000000</v>
      </c>
      <c r="CF32" s="32">
        <v>31056000000</v>
      </c>
      <c r="CG32" s="32">
        <v>265312000000</v>
      </c>
      <c r="CH32" s="32">
        <v>52620000000</v>
      </c>
      <c r="CI32" s="31">
        <f t="shared" ref="CI32:CI66" si="12">CC32-CD32-CE32-CF32-CG32</f>
        <v>48200000000</v>
      </c>
      <c r="DH32" s="19"/>
      <c r="DI32" s="23"/>
      <c r="DJ32" s="39">
        <v>27550000000</v>
      </c>
      <c r="DK32" s="39">
        <v>678017000000</v>
      </c>
      <c r="DL32" s="25"/>
      <c r="DM32" s="25"/>
      <c r="DN32" s="23"/>
      <c r="DO32" s="23"/>
      <c r="DP32" s="23"/>
      <c r="DQ32" s="39">
        <v>112169000000</v>
      </c>
      <c r="DR32" s="23"/>
      <c r="DS32" s="17">
        <v>0.5</v>
      </c>
      <c r="DT32" s="14" t="e">
        <f>Euro_Area_Data!V29*10^9</f>
        <v>#N/A</v>
      </c>
      <c r="DU32" s="17">
        <v>1</v>
      </c>
      <c r="DV32" s="17">
        <v>0.5</v>
      </c>
      <c r="DW32" s="23"/>
      <c r="DX32" s="17">
        <v>2</v>
      </c>
      <c r="DY32" s="14" t="e">
        <f>(SUMPRODUCT(Euro_Area_Data!B29:U29,Euro_Area_Data!Y29:AR29)-Euro_Area_Data!D29*Euro_Area_Data!AB29)/(SUM(Euro_Area_Data!B29:U29)-Euro_Area_Data!D29)</f>
        <v>#N/A</v>
      </c>
      <c r="DZ32" s="14"/>
      <c r="EA32" s="14" t="e">
        <f>(SUMPRODUCT(Euro_Area_Data!B29:U29,Euro_Area_Data!AV29:BO29)-Euro_Area_Data!D29*Euro_Area_Data!AY29)/(SUM(Euro_Area_Data!B29:U29)-Euro_Area_Data!D29)</f>
        <v>#N/A</v>
      </c>
      <c r="EB32" s="17">
        <v>-5</v>
      </c>
      <c r="EE32" s="43">
        <v>0.75</v>
      </c>
      <c r="EF32" s="43">
        <v>0.05</v>
      </c>
      <c r="EG32" s="43">
        <v>75</v>
      </c>
      <c r="EH32" s="14">
        <f t="shared" si="4"/>
        <v>6.8975561465711852</v>
      </c>
      <c r="EI32" s="44">
        <v>0.754</v>
      </c>
      <c r="EJ32" s="44">
        <v>0.14699999999999999</v>
      </c>
      <c r="EK32" s="14">
        <f>[2]EUCAM_output!$HM29</f>
        <v>0.66720658803597699</v>
      </c>
    </row>
    <row r="33" spans="1:141" x14ac:dyDescent="0.3">
      <c r="A33" s="10">
        <v>1993</v>
      </c>
      <c r="B33" s="13">
        <f>[2]EUCAM_output!$GM30*10^9</f>
        <v>2477390180212.2891</v>
      </c>
      <c r="C33" s="34"/>
      <c r="D33" s="34"/>
      <c r="E33" s="34"/>
      <c r="F33" s="34">
        <v>0.80330000000000001</v>
      </c>
      <c r="G33" s="34">
        <v>8.6999999999999994E-3</v>
      </c>
      <c r="H33" s="14">
        <f>[2]EUCAM_output!$HS30</f>
        <v>-8.9492975182061035E-2</v>
      </c>
      <c r="I33" s="13">
        <f>[2]EUCAM_output!$HE30*10^3</f>
        <v>62679427</v>
      </c>
      <c r="J33" s="14"/>
      <c r="K33" s="31">
        <f t="shared" si="3"/>
        <v>62679427</v>
      </c>
      <c r="L33" s="14">
        <f>[2]EUCAM_output!$GO30</f>
        <v>65.238198054525839</v>
      </c>
      <c r="M33" s="34"/>
      <c r="N33" s="34"/>
      <c r="O33" s="14">
        <f>[2]EUCAM_output!$GP30</f>
        <v>65.70730074244959</v>
      </c>
      <c r="P33" s="28"/>
      <c r="Q33" s="19"/>
      <c r="R33" s="14">
        <f>[2]EUCAM_output!$GT30</f>
        <v>7.4</v>
      </c>
      <c r="S33" s="34"/>
      <c r="T33" s="34"/>
      <c r="U33" s="14">
        <f>[2]EUCAM_output!$GS30</f>
        <v>7.0958779999999999</v>
      </c>
      <c r="V33" s="14">
        <v>7.0958779999999999</v>
      </c>
      <c r="W33" s="14">
        <v>3.2647859679797442E-3</v>
      </c>
      <c r="X33" s="14">
        <v>-9.4486617604649936E-3</v>
      </c>
      <c r="Y33" s="14">
        <f>[2]EUCAM_output!$HQ30</f>
        <v>-6.1167602768819301E-2</v>
      </c>
      <c r="Z33" s="14">
        <f>[2]EUCAM_output!$GU30</f>
        <v>1538.6865575069301</v>
      </c>
      <c r="AA33" s="34"/>
      <c r="AB33" s="34"/>
      <c r="AC33" s="14">
        <f>[2]EUCAM_output!$HT30</f>
        <v>1543.876826624733</v>
      </c>
      <c r="AD33" s="13">
        <f>[2]EUCAM_output!$HB30*10^9</f>
        <v>7386620000000</v>
      </c>
      <c r="AE33" s="30"/>
      <c r="AF33" s="30"/>
      <c r="AG33" s="19"/>
      <c r="AH33" s="19"/>
      <c r="AI33" s="31">
        <f t="shared" si="6"/>
        <v>75227859954.343094</v>
      </c>
      <c r="AJ33" s="32">
        <v>42616000000</v>
      </c>
      <c r="AK33" s="31">
        <f t="shared" si="7"/>
        <v>58986393372.847939</v>
      </c>
      <c r="AL33" s="19"/>
      <c r="AM33" s="19">
        <f t="shared" si="0"/>
        <v>5.5488079841658364E-2</v>
      </c>
      <c r="AN33" s="19"/>
      <c r="AO33" s="32">
        <v>366739000000</v>
      </c>
      <c r="AP33" s="31">
        <f t="shared" ref="AP33:AP66" si="13">AO33/EK33</f>
        <v>507617113740.49371</v>
      </c>
      <c r="AQ33" s="32">
        <v>285632000000</v>
      </c>
      <c r="AR33" s="31">
        <f t="shared" si="8"/>
        <v>336367499809.83704</v>
      </c>
      <c r="AS33" s="19"/>
      <c r="AT33" s="19">
        <f t="shared" si="5"/>
        <v>20.489994583614425</v>
      </c>
      <c r="AU33" s="34">
        <v>6.1</v>
      </c>
      <c r="AV33" s="34">
        <v>0.77700000000000002</v>
      </c>
      <c r="AW33" s="34">
        <v>-0.123</v>
      </c>
      <c r="AX33" s="34">
        <v>2.1000000000000001E-2</v>
      </c>
      <c r="AY33" s="34">
        <v>0.98299999999999998</v>
      </c>
      <c r="AZ33" s="34">
        <v>0.41</v>
      </c>
      <c r="BA33" s="34">
        <v>6.4000000000000001E-2</v>
      </c>
      <c r="BB33" s="13">
        <f>[2]EUCAM_output!$GJ30*10^9</f>
        <v>2456819359228.3999</v>
      </c>
      <c r="BC33" s="13">
        <f>[2]EUCAM_output!$HO30*10^9</f>
        <v>1757340000000</v>
      </c>
      <c r="BD33" s="19">
        <f t="shared" si="1"/>
        <v>-0.83034239613101379</v>
      </c>
      <c r="BE33" s="34">
        <f t="shared" si="2"/>
        <v>0.30099999999999999</v>
      </c>
      <c r="BF33" s="34">
        <f t="shared" si="2"/>
        <v>2.32E-3</v>
      </c>
      <c r="BG33" s="36">
        <v>1.0620000000000001</v>
      </c>
      <c r="BH33" s="36">
        <v>0.82099999999999995</v>
      </c>
      <c r="BI33" s="36">
        <v>0.88200000000000001</v>
      </c>
      <c r="BJ33" s="36">
        <v>0.23200000000000001</v>
      </c>
      <c r="BK33" s="67">
        <v>0</v>
      </c>
      <c r="BL33" s="36">
        <v>0.27900000000000003</v>
      </c>
      <c r="BM33" s="67">
        <v>0</v>
      </c>
      <c r="BN33" s="31">
        <f t="shared" si="9"/>
        <v>-7071000000</v>
      </c>
      <c r="BO33" s="23">
        <v>8.0063999999999996E-2</v>
      </c>
      <c r="BP33" s="32">
        <v>790261000000</v>
      </c>
      <c r="BQ33" s="32">
        <v>215384000000</v>
      </c>
      <c r="BR33" s="25"/>
      <c r="BS33" s="25"/>
      <c r="BT33" s="19"/>
      <c r="BU33" s="19"/>
      <c r="BV33" s="32">
        <v>179397000000</v>
      </c>
      <c r="BW33" s="32">
        <v>284590000000</v>
      </c>
      <c r="BX33" s="38">
        <v>160838000000</v>
      </c>
      <c r="BY33" s="38">
        <v>123752000000</v>
      </c>
      <c r="BZ33" s="32">
        <v>16413000000</v>
      </c>
      <c r="CA33" s="31">
        <f t="shared" si="10"/>
        <v>94477000000</v>
      </c>
      <c r="CB33" s="32">
        <v>852928000000</v>
      </c>
      <c r="CC33" s="31">
        <f t="shared" si="11"/>
        <v>797332000000</v>
      </c>
      <c r="CD33" s="32">
        <v>338829000000</v>
      </c>
      <c r="CE33" s="32">
        <v>54350000000</v>
      </c>
      <c r="CF33" s="32">
        <v>30728000000</v>
      </c>
      <c r="CG33" s="32">
        <v>289682000000</v>
      </c>
      <c r="CH33" s="32">
        <v>55596000000</v>
      </c>
      <c r="CI33" s="31">
        <f t="shared" si="12"/>
        <v>83743000000</v>
      </c>
      <c r="DH33" s="19"/>
      <c r="DI33" s="23"/>
      <c r="DJ33" s="39">
        <v>26437000000</v>
      </c>
      <c r="DK33" s="39">
        <v>763133000000</v>
      </c>
      <c r="DL33" s="25"/>
      <c r="DM33" s="25"/>
      <c r="DN33" s="23"/>
      <c r="DO33" s="23"/>
      <c r="DP33" s="23"/>
      <c r="DQ33" s="39">
        <v>125455000000</v>
      </c>
      <c r="DR33" s="23"/>
      <c r="DS33" s="17">
        <v>0.5</v>
      </c>
      <c r="DT33" s="14" t="e">
        <f>Euro_Area_Data!V30*10^9</f>
        <v>#N/A</v>
      </c>
      <c r="DU33" s="17">
        <v>1</v>
      </c>
      <c r="DV33" s="17">
        <v>0.5</v>
      </c>
      <c r="DW33" s="23"/>
      <c r="DX33" s="17">
        <v>2</v>
      </c>
      <c r="DY33" s="14" t="e">
        <f>(SUMPRODUCT(Euro_Area_Data!B30:U30,Euro_Area_Data!Y30:AR30)-Euro_Area_Data!D30*Euro_Area_Data!AB30)/(SUM(Euro_Area_Data!B30:U30)-Euro_Area_Data!D30)</f>
        <v>#N/A</v>
      </c>
      <c r="DZ33" s="14"/>
      <c r="EA33" s="14" t="e">
        <f>(SUMPRODUCT(Euro_Area_Data!B30:U30,Euro_Area_Data!AV30:BO30)-Euro_Area_Data!D30*Euro_Area_Data!AY30)/(SUM(Euro_Area_Data!B30:U30)-Euro_Area_Data!D30)</f>
        <v>#N/A</v>
      </c>
      <c r="EB33" s="17">
        <v>-5</v>
      </c>
      <c r="EE33" s="43">
        <v>0.75</v>
      </c>
      <c r="EF33" s="43">
        <v>0.05</v>
      </c>
      <c r="EG33" s="43">
        <v>75</v>
      </c>
      <c r="EH33" s="14">
        <f t="shared" si="4"/>
        <v>8.2830587560165014</v>
      </c>
      <c r="EI33" s="44">
        <v>0.754</v>
      </c>
      <c r="EJ33" s="44">
        <v>0.14699999999999999</v>
      </c>
      <c r="EK33" s="14">
        <f>[2]EUCAM_output!$HM30</f>
        <v>0.72247170174700992</v>
      </c>
    </row>
    <row r="34" spans="1:141" x14ac:dyDescent="0.3">
      <c r="A34" s="10">
        <v>1994</v>
      </c>
      <c r="B34" s="13">
        <f>[2]EUCAM_output!$GM31*10^9</f>
        <v>2528978537669.4541</v>
      </c>
      <c r="C34" s="34"/>
      <c r="D34" s="34"/>
      <c r="E34" s="34"/>
      <c r="F34" s="34">
        <v>0.80330000000000001</v>
      </c>
      <c r="G34" s="34">
        <v>8.6999999999999994E-3</v>
      </c>
      <c r="H34" s="14">
        <f>[2]EUCAM_output!$HS31</f>
        <v>-3.3443426830465542E-2</v>
      </c>
      <c r="I34" s="13">
        <f>[2]EUCAM_output!$HE31*10^3</f>
        <v>63021811</v>
      </c>
      <c r="J34" s="14"/>
      <c r="K34" s="31">
        <f t="shared" si="3"/>
        <v>63021811</v>
      </c>
      <c r="L34" s="14">
        <f>[2]EUCAM_output!$GO31</f>
        <v>65.334523630239701</v>
      </c>
      <c r="M34" s="34"/>
      <c r="N34" s="34"/>
      <c r="O34" s="14">
        <f>[2]EUCAM_output!$GP31</f>
        <v>65.710158370288866</v>
      </c>
      <c r="P34" s="28"/>
      <c r="Q34" s="19"/>
      <c r="R34" s="14">
        <f>[2]EUCAM_output!$GT31</f>
        <v>8</v>
      </c>
      <c r="S34" s="34"/>
      <c r="T34" s="34"/>
      <c r="U34" s="14">
        <f>[2]EUCAM_output!$GS31</f>
        <v>7.2892190000000001</v>
      </c>
      <c r="V34" s="14">
        <v>7.2892190000000001</v>
      </c>
      <c r="W34" s="14">
        <v>2.554250632602062E-2</v>
      </c>
      <c r="X34" s="14">
        <v>-7.0938561054170179E-3</v>
      </c>
      <c r="Y34" s="14">
        <f>[2]EUCAM_output!$HQ31</f>
        <v>-1.24144666165835E-2</v>
      </c>
      <c r="Z34" s="14">
        <f>[2]EUCAM_output!$GU31</f>
        <v>1534.2527678783499</v>
      </c>
      <c r="AA34" s="34"/>
      <c r="AB34" s="34"/>
      <c r="AC34" s="14">
        <f>[2]EUCAM_output!$HT31</f>
        <v>1534.2609809623509</v>
      </c>
      <c r="AD34" s="13">
        <f>[2]EUCAM_output!$HB31*10^9</f>
        <v>7568440000000</v>
      </c>
      <c r="AE34" s="30"/>
      <c r="AF34" s="30"/>
      <c r="AG34" s="19"/>
      <c r="AH34" s="19"/>
      <c r="AI34" s="31">
        <f t="shared" si="6"/>
        <v>72307066010.200531</v>
      </c>
      <c r="AJ34" s="32">
        <v>43793000000</v>
      </c>
      <c r="AK34" s="31">
        <f t="shared" si="7"/>
        <v>59096044301.078926</v>
      </c>
      <c r="AL34" s="19"/>
      <c r="AM34" s="19">
        <f t="shared" si="0"/>
        <v>5.5488079841658364E-2</v>
      </c>
      <c r="AN34" s="19"/>
      <c r="AO34" s="32">
        <v>387996000000</v>
      </c>
      <c r="AP34" s="31">
        <f t="shared" si="13"/>
        <v>523577485092.17041</v>
      </c>
      <c r="AQ34" s="32">
        <v>297763000000</v>
      </c>
      <c r="AR34" s="31">
        <f t="shared" si="8"/>
        <v>342717383397.91785</v>
      </c>
      <c r="AS34" s="19"/>
      <c r="AT34" s="19">
        <f t="shared" si="5"/>
        <v>20.703120935722378</v>
      </c>
      <c r="AU34" s="34">
        <v>6.1</v>
      </c>
      <c r="AV34" s="34">
        <v>0.77700000000000002</v>
      </c>
      <c r="AW34" s="34">
        <v>-0.123</v>
      </c>
      <c r="AX34" s="34">
        <v>2.1000000000000001E-2</v>
      </c>
      <c r="AY34" s="34">
        <v>0.98299999999999998</v>
      </c>
      <c r="AZ34" s="34">
        <v>0.41</v>
      </c>
      <c r="BA34" s="34">
        <v>6.4000000000000001E-2</v>
      </c>
      <c r="BB34" s="13">
        <f>[2]EUCAM_output!$GJ31*10^9</f>
        <v>2520637338289.2202</v>
      </c>
      <c r="BC34" s="13">
        <f>[2]EUCAM_output!$HO31*10^9</f>
        <v>1838020000000</v>
      </c>
      <c r="BD34" s="19">
        <f t="shared" si="1"/>
        <v>-0.329824838605416</v>
      </c>
      <c r="BE34" s="34">
        <f t="shared" si="2"/>
        <v>0.30099999999999999</v>
      </c>
      <c r="BF34" s="34">
        <f t="shared" si="2"/>
        <v>2.32E-3</v>
      </c>
      <c r="BG34" s="36">
        <v>1.0620000000000001</v>
      </c>
      <c r="BH34" s="36">
        <v>0.82099999999999995</v>
      </c>
      <c r="BI34" s="36">
        <v>0.88200000000000001</v>
      </c>
      <c r="BJ34" s="36">
        <v>0.23200000000000001</v>
      </c>
      <c r="BK34" s="67">
        <v>0</v>
      </c>
      <c r="BL34" s="36">
        <v>0.27900000000000003</v>
      </c>
      <c r="BM34" s="67">
        <v>0</v>
      </c>
      <c r="BN34" s="31">
        <f t="shared" si="9"/>
        <v>87000000</v>
      </c>
      <c r="BO34" s="23">
        <v>0.78628100000000001</v>
      </c>
      <c r="BP34" s="32">
        <v>837075000000</v>
      </c>
      <c r="BQ34" s="32">
        <v>218430000000</v>
      </c>
      <c r="BR34" s="25"/>
      <c r="BS34" s="25"/>
      <c r="BT34" s="19"/>
      <c r="BU34" s="19"/>
      <c r="BV34" s="32">
        <v>195483000000</v>
      </c>
      <c r="BW34" s="32">
        <v>304609000000</v>
      </c>
      <c r="BX34" s="38">
        <v>172242000000</v>
      </c>
      <c r="BY34" s="38">
        <v>132367000000</v>
      </c>
      <c r="BZ34" s="32">
        <v>19245000000</v>
      </c>
      <c r="CA34" s="31">
        <f t="shared" si="10"/>
        <v>99308000000</v>
      </c>
      <c r="CB34" s="32">
        <v>897615000000</v>
      </c>
      <c r="CC34" s="31">
        <f t="shared" si="11"/>
        <v>836988000000</v>
      </c>
      <c r="CD34" s="32">
        <v>353360000000</v>
      </c>
      <c r="CE34" s="32">
        <v>53583000000</v>
      </c>
      <c r="CF34" s="32">
        <v>36022000000</v>
      </c>
      <c r="CG34" s="32">
        <v>307716000000</v>
      </c>
      <c r="CH34" s="32">
        <v>60627000000</v>
      </c>
      <c r="CI34" s="31">
        <f t="shared" si="12"/>
        <v>86307000000</v>
      </c>
      <c r="DH34" s="19"/>
      <c r="DI34" s="23"/>
      <c r="DJ34" s="39">
        <v>33663000000</v>
      </c>
      <c r="DK34" s="39">
        <v>836050000000</v>
      </c>
      <c r="DL34" s="25"/>
      <c r="DM34" s="25"/>
      <c r="DN34" s="23"/>
      <c r="DO34" s="23"/>
      <c r="DP34" s="23"/>
      <c r="DQ34" s="39">
        <v>158948000000</v>
      </c>
      <c r="DR34" s="23"/>
      <c r="DS34" s="17">
        <v>0.5</v>
      </c>
      <c r="DT34" s="14" t="e">
        <f>Euro_Area_Data!V31*10^9</f>
        <v>#N/A</v>
      </c>
      <c r="DU34" s="17">
        <v>1</v>
      </c>
      <c r="DV34" s="17">
        <v>0.5</v>
      </c>
      <c r="DW34" s="23"/>
      <c r="DX34" s="17">
        <v>2</v>
      </c>
      <c r="DY34" s="14" t="e">
        <f>(SUMPRODUCT(Euro_Area_Data!B31:U31,Euro_Area_Data!Y31:AR31)-Euro_Area_Data!D31*Euro_Area_Data!AB31)/(SUM(Euro_Area_Data!B31:U31)-Euro_Area_Data!D31)</f>
        <v>#N/A</v>
      </c>
      <c r="DZ34" s="14"/>
      <c r="EA34" s="14" t="e">
        <f>(SUMPRODUCT(Euro_Area_Data!B31:U31,Euro_Area_Data!AV31:BO31)-Euro_Area_Data!D31*Euro_Area_Data!AY31)/(SUM(Euro_Area_Data!B31:U31)-Euro_Area_Data!D31)</f>
        <v>#N/A</v>
      </c>
      <c r="EB34" s="17">
        <v>-5</v>
      </c>
      <c r="EE34" s="43">
        <v>0.75</v>
      </c>
      <c r="EF34" s="43">
        <v>0.05</v>
      </c>
      <c r="EG34" s="43">
        <v>75</v>
      </c>
      <c r="EH34" s="14">
        <f t="shared" si="4"/>
        <v>2.5712019171787421</v>
      </c>
      <c r="EI34" s="44">
        <v>0.754</v>
      </c>
      <c r="EJ34" s="44">
        <v>0.14699999999999999</v>
      </c>
      <c r="EK34" s="14">
        <f>[2]EUCAM_output!$HM31</f>
        <v>0.74104790799340292</v>
      </c>
    </row>
    <row r="35" spans="1:141" x14ac:dyDescent="0.3">
      <c r="A35" s="10">
        <v>1995</v>
      </c>
      <c r="B35" s="13">
        <f>[2]EUCAM_output!$GM32*10^9</f>
        <v>2571735620698.8389</v>
      </c>
      <c r="C35" s="34"/>
      <c r="D35" s="34"/>
      <c r="E35" s="34"/>
      <c r="F35" s="34">
        <v>0.80330000000000001</v>
      </c>
      <c r="G35" s="34">
        <v>8.6999999999999994E-3</v>
      </c>
      <c r="H35" s="14">
        <f>[2]EUCAM_output!$HS32</f>
        <v>2.6267553833025221E-2</v>
      </c>
      <c r="I35" s="13">
        <f>[2]EUCAM_output!$HE32*10^3</f>
        <v>63211368.999999896</v>
      </c>
      <c r="J35" s="14"/>
      <c r="K35" s="31">
        <f t="shared" si="3"/>
        <v>63211368.999999896</v>
      </c>
      <c r="L35" s="14">
        <f>[2]EUCAM_output!$GO32</f>
        <v>65.351291876104938</v>
      </c>
      <c r="M35" s="34">
        <v>65.794641904203559</v>
      </c>
      <c r="N35" s="34">
        <v>0.19950892088278549</v>
      </c>
      <c r="O35" s="14">
        <f>[2]EUCAM_output!$GP32</f>
        <v>65.794652483229214</v>
      </c>
      <c r="P35" s="28"/>
      <c r="Q35" s="19"/>
      <c r="R35" s="14">
        <f>[2]EUCAM_output!$GT32</f>
        <v>7.9</v>
      </c>
      <c r="S35" s="34">
        <v>7.8929243108945499</v>
      </c>
      <c r="T35" s="34">
        <v>-0.1188538491397981</v>
      </c>
      <c r="U35" s="14">
        <f>[2]EUCAM_output!$GS32</f>
        <v>7.4802210000000002</v>
      </c>
      <c r="V35" s="14">
        <v>7.4802210000000002</v>
      </c>
      <c r="W35" s="14">
        <v>1.0651913370895993E-2</v>
      </c>
      <c r="X35" s="14">
        <v>-1.049213714853714E-2</v>
      </c>
      <c r="Y35" s="14">
        <f>[2]EUCAM_output!$HQ32</f>
        <v>5.7100855519726986E-3</v>
      </c>
      <c r="Z35" s="14">
        <f>[2]EUCAM_output!$GU32</f>
        <v>1528.8960863165601</v>
      </c>
      <c r="AA35" s="34">
        <v>1524.9656923339519</v>
      </c>
      <c r="AB35" s="34">
        <v>-9.569333298159032</v>
      </c>
      <c r="AC35" s="14">
        <f>[2]EUCAM_output!$HT32</f>
        <v>1524.9652087982911</v>
      </c>
      <c r="AD35" s="13">
        <f>[2]EUCAM_output!$HB32*10^9</f>
        <v>7737060000000</v>
      </c>
      <c r="AE35" s="30">
        <v>6488435100000</v>
      </c>
      <c r="AF35" s="30">
        <v>1079301000000</v>
      </c>
      <c r="AG35" s="19">
        <f>AF35/AE35</f>
        <v>0.1663422664118194</v>
      </c>
      <c r="AH35" s="31">
        <f>AD35*AG35</f>
        <v>1287000095764.2314</v>
      </c>
      <c r="AI35" s="31">
        <f t="shared" si="6"/>
        <v>65964424369.242607</v>
      </c>
      <c r="AJ35" s="32">
        <v>46342000000</v>
      </c>
      <c r="AK35" s="31">
        <f t="shared" si="7"/>
        <v>59788444016.49633</v>
      </c>
      <c r="AL35" s="19">
        <f t="shared" ref="AL35:AL63" si="14">AK35/AH35</f>
        <v>4.6455663999771073E-2</v>
      </c>
      <c r="AM35" s="19">
        <f>AVERAGE($AL$35:$AL$63)</f>
        <v>5.5488079841658364E-2</v>
      </c>
      <c r="AN35" s="31">
        <f t="shared" ref="AN35:AN63" si="15">AD35-AH35</f>
        <v>6450059904235.7686</v>
      </c>
      <c r="AO35" s="32">
        <v>394683000000</v>
      </c>
      <c r="AP35" s="31">
        <f t="shared" si="13"/>
        <v>509202935776.67822</v>
      </c>
      <c r="AQ35" s="32">
        <v>310882000000</v>
      </c>
      <c r="AR35" s="31">
        <f t="shared" si="8"/>
        <v>341298066119.80359</v>
      </c>
      <c r="AS35" s="19">
        <f t="shared" ref="AS35:AS66" si="16">AR35/AN35</f>
        <v>5.2913937418731939E-2</v>
      </c>
      <c r="AT35" s="19">
        <f t="shared" si="5"/>
        <v>19.799972115263866</v>
      </c>
      <c r="AU35" s="34">
        <v>6.1</v>
      </c>
      <c r="AV35" s="34">
        <v>0.77700000000000002</v>
      </c>
      <c r="AW35" s="34">
        <v>-0.123</v>
      </c>
      <c r="AX35" s="34">
        <v>2.1000000000000001E-2</v>
      </c>
      <c r="AY35" s="34">
        <v>0.98299999999999998</v>
      </c>
      <c r="AZ35" s="34">
        <v>0.41</v>
      </c>
      <c r="BA35" s="34">
        <v>6.4000000000000001E-2</v>
      </c>
      <c r="BB35" s="13">
        <f>[2]EUCAM_output!$GJ32*10^9</f>
        <v>2558583153986.96</v>
      </c>
      <c r="BC35" s="13">
        <f>[2]EUCAM_output!$HO32*10^9</f>
        <v>1899930000000</v>
      </c>
      <c r="BD35" s="19">
        <f t="shared" si="1"/>
        <v>-0.5114237484607721</v>
      </c>
      <c r="BE35" s="34">
        <f t="shared" si="2"/>
        <v>0.30099999999999999</v>
      </c>
      <c r="BF35" s="34">
        <f t="shared" si="2"/>
        <v>2.32E-3</v>
      </c>
      <c r="BG35" s="36">
        <v>1.0620000000000001</v>
      </c>
      <c r="BH35" s="36">
        <v>0.82099999999999995</v>
      </c>
      <c r="BI35" s="36">
        <v>0.88200000000000001</v>
      </c>
      <c r="BJ35" s="36">
        <v>0.23200000000000001</v>
      </c>
      <c r="BK35" s="67">
        <v>0</v>
      </c>
      <c r="BL35" s="36">
        <v>0.27900000000000003</v>
      </c>
      <c r="BM35" s="67">
        <v>0</v>
      </c>
      <c r="BN35" s="31">
        <f t="shared" si="9"/>
        <v>-158683999999.99988</v>
      </c>
      <c r="BO35" s="23">
        <v>-5.9322710000000001</v>
      </c>
      <c r="BP35" s="32">
        <v>870238000000</v>
      </c>
      <c r="BQ35" s="32">
        <v>226202000000</v>
      </c>
      <c r="BR35" s="25"/>
      <c r="BS35" s="25"/>
      <c r="BT35" s="19"/>
      <c r="BU35" s="19"/>
      <c r="BV35" s="32">
        <v>196847000000</v>
      </c>
      <c r="BW35" s="32">
        <v>320363000000</v>
      </c>
      <c r="BX35" s="38">
        <v>183076000000</v>
      </c>
      <c r="BY35" s="38">
        <v>137287000000</v>
      </c>
      <c r="BZ35" s="32">
        <v>23809000000</v>
      </c>
      <c r="CA35" s="31">
        <f t="shared" si="10"/>
        <v>103017000000</v>
      </c>
      <c r="CB35" s="32">
        <v>1095502999999.9999</v>
      </c>
      <c r="CC35" s="31">
        <f t="shared" si="11"/>
        <v>1028921999999.9999</v>
      </c>
      <c r="CD35" s="32">
        <v>373091000000</v>
      </c>
      <c r="CE35" s="32">
        <v>51129000000</v>
      </c>
      <c r="CF35" s="32">
        <v>36845000000</v>
      </c>
      <c r="CG35" s="32">
        <v>326326000000</v>
      </c>
      <c r="CH35" s="32">
        <v>66581000000</v>
      </c>
      <c r="CI35" s="31">
        <f t="shared" si="12"/>
        <v>241530999999.99988</v>
      </c>
      <c r="DH35" s="31">
        <f>DI35/100*BC35</f>
        <v>1042934274690</v>
      </c>
      <c r="DI35" s="23">
        <v>54.893300000000004</v>
      </c>
      <c r="DJ35" s="39">
        <v>25464000000</v>
      </c>
      <c r="DK35" s="39">
        <v>1017471000000</v>
      </c>
      <c r="DL35" s="25"/>
      <c r="DM35" s="25"/>
      <c r="DN35" s="23"/>
      <c r="DO35" s="23"/>
      <c r="DP35" s="23"/>
      <c r="DQ35" s="39">
        <v>172492000000</v>
      </c>
      <c r="DR35" s="23">
        <v>4.4800000000000004</v>
      </c>
      <c r="DS35" s="17">
        <v>0.5</v>
      </c>
      <c r="DT35" s="14">
        <f>Euro_Area_Data!V32*10^9</f>
        <v>8430198089259.6094</v>
      </c>
      <c r="DU35" s="17">
        <v>1</v>
      </c>
      <c r="DV35" s="17">
        <v>0.5</v>
      </c>
      <c r="DW35" s="23">
        <v>6.85</v>
      </c>
      <c r="DX35" s="17">
        <v>2</v>
      </c>
      <c r="DY35" s="14">
        <f>(SUMPRODUCT(Euro_Area_Data!B32:U32,Euro_Area_Data!Y32:AR32)-Euro_Area_Data!D32*Euro_Area_Data!AB32)/(SUM(Euro_Area_Data!B32:U32)-Euro_Area_Data!D32)</f>
        <v>0.68329058163668654</v>
      </c>
      <c r="DZ35" s="14"/>
      <c r="EA35" s="14" t="e">
        <f>(SUMPRODUCT(Euro_Area_Data!B32:U32,Euro_Area_Data!AV32:BO32)-Euro_Area_Data!D32*Euro_Area_Data!AY32)/(SUM(Euro_Area_Data!B32:U32)-Euro_Area_Data!D32)</f>
        <v>#N/A</v>
      </c>
      <c r="EB35" s="17">
        <v>-5</v>
      </c>
      <c r="EE35" s="43">
        <v>0.75</v>
      </c>
      <c r="EF35" s="43">
        <v>0.05</v>
      </c>
      <c r="EG35" s="43">
        <v>75</v>
      </c>
      <c r="EH35" s="14">
        <f t="shared" si="4"/>
        <v>4.5950751180398886</v>
      </c>
      <c r="EI35" s="44">
        <v>0.754</v>
      </c>
      <c r="EJ35" s="44">
        <v>0.14699999999999999</v>
      </c>
      <c r="EK35" s="14">
        <f>[2]EUCAM_output!$HM32</f>
        <v>0.7750996160263629</v>
      </c>
    </row>
    <row r="36" spans="1:141" x14ac:dyDescent="0.3">
      <c r="A36" s="10">
        <v>1996</v>
      </c>
      <c r="B36" s="13">
        <f>[2]EUCAM_output!$GM33*10^9</f>
        <v>2610489734457.0601</v>
      </c>
      <c r="C36" s="34">
        <f t="shared" ref="C36:C66" si="17">LN(B36)-0.65*LN(K36*L36/100*(1-R36/100)*Z36)-0.1*LN(AH36)-0.25*LN(AN36)</f>
        <v>2.3166770615293721</v>
      </c>
      <c r="D36" s="34">
        <v>2.3040891227068032</v>
      </c>
      <c r="E36" s="34">
        <v>8.6864750741765268E-3</v>
      </c>
      <c r="F36" s="34">
        <v>0.80330000000000001</v>
      </c>
      <c r="G36" s="34">
        <v>8.6999999999999994E-3</v>
      </c>
      <c r="H36" s="14">
        <f>[2]EUCAM_output!$HS33</f>
        <v>1.290180452810143E-2</v>
      </c>
      <c r="I36" s="13">
        <f>[2]EUCAM_output!$HE33*10^3</f>
        <v>63340187.499999911</v>
      </c>
      <c r="J36" s="14"/>
      <c r="K36" s="31">
        <f t="shared" si="3"/>
        <v>63340187.499999911</v>
      </c>
      <c r="L36" s="14">
        <f>[2]EUCAM_output!$GO33</f>
        <v>65.673651830680683</v>
      </c>
      <c r="M36" s="34">
        <v>65.994150825086351</v>
      </c>
      <c r="N36" s="34">
        <v>0.30362639072073783</v>
      </c>
      <c r="O36" s="14">
        <f>[2]EUCAM_output!$GP33</f>
        <v>65.994206240040327</v>
      </c>
      <c r="P36" s="28"/>
      <c r="Q36" s="19"/>
      <c r="R36" s="14">
        <f>[2]EUCAM_output!$GT33</f>
        <v>8.5</v>
      </c>
      <c r="S36" s="34">
        <v>8.4829268744967656</v>
      </c>
      <c r="T36" s="34">
        <v>0.59000256360221548</v>
      </c>
      <c r="U36" s="14">
        <f>[2]EUCAM_output!$GS33</f>
        <v>7.7374989999999997</v>
      </c>
      <c r="V36" s="14">
        <v>7.7374989999999997</v>
      </c>
      <c r="W36" s="14">
        <v>9.9568268486054379E-3</v>
      </c>
      <c r="X36" s="14">
        <v>-8.2652847599762325E-3</v>
      </c>
      <c r="Y36" s="14">
        <f>[2]EUCAM_output!$HQ33</f>
        <v>-2.4444702262276002E-2</v>
      </c>
      <c r="Z36" s="14">
        <f>[2]EUCAM_output!$GU33</f>
        <v>1515.4963112815899</v>
      </c>
      <c r="AA36" s="34">
        <v>1515.396359035793</v>
      </c>
      <c r="AB36" s="34">
        <v>-10.04376814268289</v>
      </c>
      <c r="AC36" s="14">
        <f>[2]EUCAM_output!$HT33</f>
        <v>1515.395796096692</v>
      </c>
      <c r="AD36" s="13">
        <f>[2]EUCAM_output!$HB33*10^9</f>
        <v>7892150000000</v>
      </c>
      <c r="AE36" s="30">
        <v>6471533700000</v>
      </c>
      <c r="AF36" s="30">
        <v>1055012300000</v>
      </c>
      <c r="AG36" s="19">
        <f t="shared" ref="AG36:AG63" si="18">AF36/AE36</f>
        <v>0.16302353490023547</v>
      </c>
      <c r="AH36" s="31">
        <f t="shared" ref="AH36:AH63" si="19">AD36*AG36</f>
        <v>1286606190962.8933</v>
      </c>
      <c r="AI36" s="31">
        <f t="shared" si="6"/>
        <v>65617012679.962395</v>
      </c>
      <c r="AJ36" s="32">
        <v>46534000000</v>
      </c>
      <c r="AK36" s="31">
        <f t="shared" si="7"/>
        <v>60900356377.385818</v>
      </c>
      <c r="AL36" s="19">
        <f t="shared" si="14"/>
        <v>4.7334107985138887E-2</v>
      </c>
      <c r="AM36" s="19">
        <f t="shared" ref="AM36:AM85" si="20">AVERAGE($AL$35:$AL$63)</f>
        <v>5.5488079841658364E-2</v>
      </c>
      <c r="AN36" s="31">
        <f t="shared" si="15"/>
        <v>6605543809037.1064</v>
      </c>
      <c r="AO36" s="32">
        <v>392137000000</v>
      </c>
      <c r="AP36" s="31">
        <f t="shared" si="13"/>
        <v>513200735994.30396</v>
      </c>
      <c r="AQ36" s="32">
        <v>318608000000</v>
      </c>
      <c r="AR36" s="31">
        <f t="shared" si="8"/>
        <v>356070906455.94336</v>
      </c>
      <c r="AS36" s="19">
        <f t="shared" si="16"/>
        <v>5.3904858820071622E-2</v>
      </c>
      <c r="AT36" s="19">
        <f t="shared" si="5"/>
        <v>19.659174645290893</v>
      </c>
      <c r="AU36" s="34">
        <v>6.1</v>
      </c>
      <c r="AV36" s="34">
        <v>0.77700000000000002</v>
      </c>
      <c r="AW36" s="34">
        <v>-0.123</v>
      </c>
      <c r="AX36" s="34">
        <v>2.1000000000000001E-2</v>
      </c>
      <c r="AY36" s="34">
        <v>0.98299999999999998</v>
      </c>
      <c r="AZ36" s="34">
        <v>0.41</v>
      </c>
      <c r="BA36" s="34">
        <v>6.4000000000000001E-2</v>
      </c>
      <c r="BB36" s="13">
        <f>[2]EUCAM_output!$GJ33*10^9</f>
        <v>2585145232580.3799</v>
      </c>
      <c r="BC36" s="13">
        <f>[2]EUCAM_output!$HO33*10^9</f>
        <v>1928560000000</v>
      </c>
      <c r="BD36" s="19">
        <f t="shared" si="1"/>
        <v>-0.97087153962516637</v>
      </c>
      <c r="BE36" s="34">
        <f t="shared" si="2"/>
        <v>0.30099999999999999</v>
      </c>
      <c r="BF36" s="34">
        <f t="shared" si="2"/>
        <v>2.32E-3</v>
      </c>
      <c r="BG36" s="36">
        <v>1.0620000000000001</v>
      </c>
      <c r="BH36" s="36">
        <v>0.82099999999999995</v>
      </c>
      <c r="BI36" s="36">
        <v>0.88200000000000001</v>
      </c>
      <c r="BJ36" s="36">
        <v>0.23200000000000001</v>
      </c>
      <c r="BK36" s="67">
        <v>0</v>
      </c>
      <c r="BL36" s="36">
        <v>0.27900000000000003</v>
      </c>
      <c r="BM36" s="67">
        <v>0</v>
      </c>
      <c r="BN36" s="31">
        <f t="shared" si="9"/>
        <v>-26568000000</v>
      </c>
      <c r="BO36" s="23">
        <v>-0.17629700000000001</v>
      </c>
      <c r="BP36" s="32">
        <v>885563000000</v>
      </c>
      <c r="BQ36" s="32">
        <v>227385000000</v>
      </c>
      <c r="BR36" s="25"/>
      <c r="BS36" s="25"/>
      <c r="BT36" s="19"/>
      <c r="BU36" s="19"/>
      <c r="BV36" s="32">
        <v>197612000000</v>
      </c>
      <c r="BW36" s="32">
        <v>335686000000</v>
      </c>
      <c r="BX36" s="38">
        <v>194947000000</v>
      </c>
      <c r="BY36" s="38">
        <v>140739000000</v>
      </c>
      <c r="BZ36" s="32">
        <v>24764000000</v>
      </c>
      <c r="CA36" s="31">
        <f t="shared" si="10"/>
        <v>100116000000</v>
      </c>
      <c r="CB36" s="32">
        <v>978900000000</v>
      </c>
      <c r="CC36" s="31">
        <f t="shared" si="11"/>
        <v>912131000000</v>
      </c>
      <c r="CD36" s="32">
        <v>383504000000</v>
      </c>
      <c r="CE36" s="32">
        <v>50138000000</v>
      </c>
      <c r="CF36" s="32">
        <v>36704000000</v>
      </c>
      <c r="CG36" s="32">
        <v>345629000000</v>
      </c>
      <c r="CH36" s="32">
        <v>66769000000.000008</v>
      </c>
      <c r="CI36" s="31">
        <f t="shared" si="12"/>
        <v>96156000000</v>
      </c>
      <c r="DH36" s="31">
        <f t="shared" ref="DH36:DH66" si="21">DI36/100*BC36</f>
        <v>1113187974720</v>
      </c>
      <c r="DI36" s="23">
        <v>57.721200000000003</v>
      </c>
      <c r="DJ36" s="39">
        <v>42319000000</v>
      </c>
      <c r="DK36" s="39">
        <v>1070870000000</v>
      </c>
      <c r="DL36" s="25"/>
      <c r="DM36" s="25"/>
      <c r="DN36" s="23"/>
      <c r="DO36" s="32">
        <v>100000000</v>
      </c>
      <c r="DP36" s="46">
        <v>6.402031</v>
      </c>
      <c r="DQ36" s="39">
        <v>202764000000</v>
      </c>
      <c r="DR36" s="23">
        <v>3.27</v>
      </c>
      <c r="DS36" s="17">
        <v>0.5</v>
      </c>
      <c r="DT36" s="14">
        <f>Euro_Area_Data!V33*10^9</f>
        <v>8577158940614.2881</v>
      </c>
      <c r="DU36" s="17">
        <v>1</v>
      </c>
      <c r="DV36" s="17">
        <v>0.5</v>
      </c>
      <c r="DW36" s="23">
        <v>6.22</v>
      </c>
      <c r="DX36" s="17">
        <v>2</v>
      </c>
      <c r="DY36" s="14">
        <f>(SUMPRODUCT(Euro_Area_Data!B33:U33,Euro_Area_Data!Y33:AR33)-Euro_Area_Data!D33*Euro_Area_Data!AB33)/(SUM(Euro_Area_Data!B33:U33)-Euro_Area_Data!D33)</f>
        <v>0.70018228852560693</v>
      </c>
      <c r="DZ36" s="14">
        <f>(DY36-DY35)/DY35*100</f>
        <v>2.4721117695577872</v>
      </c>
      <c r="EA36" s="14" t="e">
        <f>(SUMPRODUCT(Euro_Area_Data!B33:U33,Euro_Area_Data!AV33:BO33)-Euro_Area_Data!D33*Euro_Area_Data!AY33)/(SUM(Euro_Area_Data!B33:U33)-Euro_Area_Data!D33)</f>
        <v>#N/A</v>
      </c>
      <c r="EB36" s="17">
        <v>-5</v>
      </c>
      <c r="EE36" s="43">
        <v>0.75</v>
      </c>
      <c r="EF36" s="43">
        <v>0.05</v>
      </c>
      <c r="EG36" s="43">
        <v>75</v>
      </c>
      <c r="EH36" s="14">
        <f t="shared" si="4"/>
        <v>-1.4190430346834082</v>
      </c>
      <c r="EI36" s="44">
        <v>0.754</v>
      </c>
      <c r="EJ36" s="44">
        <v>0.14699999999999999</v>
      </c>
      <c r="EK36" s="14">
        <f>[2]EUCAM_output!$HM33</f>
        <v>0.76410061891328296</v>
      </c>
    </row>
    <row r="37" spans="1:141" x14ac:dyDescent="0.3">
      <c r="A37" s="10">
        <v>1997</v>
      </c>
      <c r="B37" s="13">
        <f>[2]EUCAM_output!$GM34*10^9</f>
        <v>2647366699700.2354</v>
      </c>
      <c r="C37" s="34">
        <f t="shared" si="17"/>
        <v>2.3298441476539065</v>
      </c>
      <c r="D37" s="34">
        <v>2.313446745618251</v>
      </c>
      <c r="E37" s="34">
        <v>9.0773281974210942E-3</v>
      </c>
      <c r="F37" s="34">
        <v>0.80330000000000001</v>
      </c>
      <c r="G37" s="34">
        <v>8.6999999999999994E-3</v>
      </c>
      <c r="H37" s="14">
        <f>[2]EUCAM_output!$HS34</f>
        <v>3.2685414882068928E-2</v>
      </c>
      <c r="I37" s="13">
        <f>[2]EUCAM_output!$HE34*10^3</f>
        <v>63382757</v>
      </c>
      <c r="J37" s="14"/>
      <c r="K37" s="31">
        <f t="shared" si="3"/>
        <v>63382757</v>
      </c>
      <c r="L37" s="14">
        <f>[2]EUCAM_output!$GO34</f>
        <v>66.178843789031902</v>
      </c>
      <c r="M37" s="34">
        <v>66.297777215971223</v>
      </c>
      <c r="N37" s="34">
        <v>0.36477434818330529</v>
      </c>
      <c r="O37" s="14">
        <f>[2]EUCAM_output!$GP34</f>
        <v>66.297906738779474</v>
      </c>
      <c r="P37" s="28"/>
      <c r="Q37" s="19"/>
      <c r="R37" s="14">
        <f>[2]EUCAM_output!$GT34</f>
        <v>9.3000000000000007</v>
      </c>
      <c r="S37" s="34">
        <v>9.2864860120050974</v>
      </c>
      <c r="T37" s="34">
        <v>0.80355913750833197</v>
      </c>
      <c r="U37" s="14">
        <f>[2]EUCAM_output!$GS34</f>
        <v>8.0206680000000006</v>
      </c>
      <c r="V37" s="14">
        <v>8.0206680000000006</v>
      </c>
      <c r="W37" s="14">
        <v>1.9003300838905668E-2</v>
      </c>
      <c r="X37" s="14">
        <v>1.5602682550159841E-3</v>
      </c>
      <c r="Y37" s="14">
        <f>[2]EUCAM_output!$HQ34</f>
        <v>-3.8572106989104792E-3</v>
      </c>
      <c r="Z37" s="14">
        <f>[2]EUCAM_output!$GU34</f>
        <v>1506.15624392167</v>
      </c>
      <c r="AA37" s="34">
        <v>1505.352590893207</v>
      </c>
      <c r="AB37" s="34">
        <v>-10.708943763118491</v>
      </c>
      <c r="AC37" s="14">
        <f>[2]EUCAM_output!$HT34</f>
        <v>1505.352116573521</v>
      </c>
      <c r="AD37" s="13">
        <f>[2]EUCAM_output!$HB34*10^9</f>
        <v>8039440000000</v>
      </c>
      <c r="AE37" s="30">
        <v>6406569900000</v>
      </c>
      <c r="AF37" s="30">
        <v>1018598100000</v>
      </c>
      <c r="AG37" s="19">
        <f t="shared" si="18"/>
        <v>0.15899273962499028</v>
      </c>
      <c r="AH37" s="31">
        <f t="shared" si="19"/>
        <v>1278212590650.7319</v>
      </c>
      <c r="AI37" s="31">
        <f t="shared" si="6"/>
        <v>63662349421.097206</v>
      </c>
      <c r="AJ37" s="32">
        <v>46702000000</v>
      </c>
      <c r="AK37" s="31">
        <f t="shared" si="7"/>
        <v>62784479836.639885</v>
      </c>
      <c r="AL37" s="19">
        <f t="shared" si="14"/>
        <v>4.911896526122983E-2</v>
      </c>
      <c r="AM37" s="19">
        <f t="shared" si="20"/>
        <v>5.5488079841658364E-2</v>
      </c>
      <c r="AN37" s="31">
        <f t="shared" si="15"/>
        <v>6761227409349.2676</v>
      </c>
      <c r="AO37" s="32">
        <v>396689000000</v>
      </c>
      <c r="AP37" s="31">
        <f t="shared" si="13"/>
        <v>533294345465.2229</v>
      </c>
      <c r="AQ37" s="32">
        <v>326730000000</v>
      </c>
      <c r="AR37" s="31">
        <f t="shared" si="8"/>
        <v>376459516074.14233</v>
      </c>
      <c r="AS37" s="19">
        <f t="shared" si="16"/>
        <v>5.5679167890963541E-2</v>
      </c>
      <c r="AT37" s="19">
        <f t="shared" si="5"/>
        <v>20.144332310503433</v>
      </c>
      <c r="AU37" s="34">
        <v>6.1</v>
      </c>
      <c r="AV37" s="34">
        <v>0.77700000000000002</v>
      </c>
      <c r="AW37" s="34">
        <v>-0.123</v>
      </c>
      <c r="AX37" s="34">
        <v>2.1000000000000001E-2</v>
      </c>
      <c r="AY37" s="34">
        <v>0.98299999999999998</v>
      </c>
      <c r="AZ37" s="34">
        <v>0.41</v>
      </c>
      <c r="BA37" s="34">
        <v>6.4000000000000001E-2</v>
      </c>
      <c r="BB37" s="13">
        <f>[2]EUCAM_output!$GJ34*10^9</f>
        <v>2633094954921.75</v>
      </c>
      <c r="BC37" s="13">
        <f>[2]EUCAM_output!$HO34*10^9</f>
        <v>1967180000000</v>
      </c>
      <c r="BD37" s="19">
        <f t="shared" ref="BD37:BD69" si="22">(BB37-B37)/B37*100</f>
        <v>-0.53909210160048315</v>
      </c>
      <c r="BE37" s="34">
        <f t="shared" si="2"/>
        <v>0.30099999999999999</v>
      </c>
      <c r="BF37" s="34">
        <f t="shared" si="2"/>
        <v>2.32E-3</v>
      </c>
      <c r="BG37" s="36">
        <v>1.0620000000000001</v>
      </c>
      <c r="BH37" s="36">
        <v>0.82099999999999995</v>
      </c>
      <c r="BI37" s="36">
        <v>0.88200000000000001</v>
      </c>
      <c r="BJ37" s="36">
        <v>0.23200000000000001</v>
      </c>
      <c r="BK37" s="67">
        <v>0</v>
      </c>
      <c r="BL37" s="36">
        <v>0.27900000000000003</v>
      </c>
      <c r="BM37" s="67">
        <v>0</v>
      </c>
      <c r="BN37" s="31">
        <f t="shared" si="9"/>
        <v>11424000000</v>
      </c>
      <c r="BO37" s="23">
        <v>0.36854799999999999</v>
      </c>
      <c r="BP37" s="32">
        <v>899509000000</v>
      </c>
      <c r="BQ37" s="32">
        <v>227390000000</v>
      </c>
      <c r="BR37" s="25"/>
      <c r="BS37" s="25"/>
      <c r="BT37" s="19"/>
      <c r="BU37" s="19"/>
      <c r="BV37" s="32">
        <v>200628000000</v>
      </c>
      <c r="BW37" s="32">
        <v>347138000000</v>
      </c>
      <c r="BX37" s="38">
        <v>202480000000</v>
      </c>
      <c r="BY37" s="38">
        <v>144658000000</v>
      </c>
      <c r="BZ37" s="32">
        <v>26248000000</v>
      </c>
      <c r="CA37" s="31">
        <f t="shared" si="10"/>
        <v>98105000000</v>
      </c>
      <c r="CB37" s="32">
        <v>954886000000</v>
      </c>
      <c r="CC37" s="31">
        <f t="shared" si="11"/>
        <v>888085000000</v>
      </c>
      <c r="CD37" s="32">
        <v>384593000000</v>
      </c>
      <c r="CE37" s="32">
        <v>47355000000</v>
      </c>
      <c r="CF37" s="32">
        <v>33741999999.999996</v>
      </c>
      <c r="CG37" s="32">
        <v>353525000000</v>
      </c>
      <c r="CH37" s="32">
        <v>66801000000</v>
      </c>
      <c r="CI37" s="31">
        <f t="shared" si="12"/>
        <v>68870000000</v>
      </c>
      <c r="DH37" s="31">
        <f t="shared" si="21"/>
        <v>1157209372440</v>
      </c>
      <c r="DI37" s="23">
        <v>58.825800000000001</v>
      </c>
      <c r="DJ37" s="39">
        <v>38328000000</v>
      </c>
      <c r="DK37" s="39">
        <v>1118881000000</v>
      </c>
      <c r="DL37" s="25"/>
      <c r="DM37" s="25"/>
      <c r="DN37" s="23"/>
      <c r="DO37" s="32">
        <v>-15500000000</v>
      </c>
      <c r="DP37" s="46">
        <v>6.0008710000000001</v>
      </c>
      <c r="DQ37" s="39">
        <v>208388000000</v>
      </c>
      <c r="DR37" s="23">
        <v>3.3</v>
      </c>
      <c r="DS37" s="17">
        <v>0.5</v>
      </c>
      <c r="DT37" s="14">
        <f>Euro_Area_Data!V34*10^9</f>
        <v>8814155589760.2656</v>
      </c>
      <c r="DU37" s="17">
        <v>1</v>
      </c>
      <c r="DV37" s="17">
        <v>0.5</v>
      </c>
      <c r="DW37" s="23">
        <v>5.64</v>
      </c>
      <c r="DX37" s="17">
        <v>2</v>
      </c>
      <c r="DY37" s="14">
        <f>(SUMPRODUCT(Euro_Area_Data!B34:U34,Euro_Area_Data!Y34:AR34)-Euro_Area_Data!D34*Euro_Area_Data!AB34)/(SUM(Euro_Area_Data!B34:U34)-Euro_Area_Data!D34)</f>
        <v>0.69812137723358136</v>
      </c>
      <c r="DZ37" s="14">
        <f t="shared" ref="DZ37:DZ66" si="23">(DY37-DY36)/DY36*100</f>
        <v>-0.29433924933538186</v>
      </c>
      <c r="EA37" s="14" t="e">
        <f>(SUMPRODUCT(Euro_Area_Data!B34:U34,Euro_Area_Data!AV34:BO34)-Euro_Area_Data!D34*Euro_Area_Data!AY34)/(SUM(Euro_Area_Data!B34:U34)-Euro_Area_Data!D34)</f>
        <v>#N/A</v>
      </c>
      <c r="EB37" s="17">
        <v>-5</v>
      </c>
      <c r="EE37" s="43">
        <v>0.75</v>
      </c>
      <c r="EF37" s="43">
        <v>0.05</v>
      </c>
      <c r="EG37" s="43">
        <v>75</v>
      </c>
      <c r="EH37" s="14">
        <f t="shared" si="4"/>
        <v>-2.6507460634454274</v>
      </c>
      <c r="EI37" s="44">
        <v>0.754</v>
      </c>
      <c r="EJ37" s="44">
        <v>0.14699999999999999</v>
      </c>
      <c r="EK37" s="14">
        <f>[2]EUCAM_output!$HM34</f>
        <v>0.74384625183667696</v>
      </c>
    </row>
    <row r="38" spans="1:141" x14ac:dyDescent="0.3">
      <c r="A38" s="10">
        <v>1998</v>
      </c>
      <c r="B38" s="13">
        <f>[2]EUCAM_output!$GM35*10^9</f>
        <v>2686586624359.4512</v>
      </c>
      <c r="C38" s="34">
        <f t="shared" si="17"/>
        <v>2.3325272720217365</v>
      </c>
      <c r="D38" s="34">
        <v>2.3188439768487958</v>
      </c>
      <c r="E38" s="34">
        <v>8.8779773662662816E-3</v>
      </c>
      <c r="F38" s="34">
        <v>0.80330000000000001</v>
      </c>
      <c r="G38" s="34">
        <v>8.6999999999999994E-3</v>
      </c>
      <c r="H38" s="14">
        <f>[2]EUCAM_output!$HS35</f>
        <v>5.3977011237506797E-2</v>
      </c>
      <c r="I38" s="13">
        <f>[2]EUCAM_output!$HE35*10^3</f>
        <v>63381344.999999903</v>
      </c>
      <c r="J38" s="14"/>
      <c r="K38" s="31">
        <f t="shared" si="3"/>
        <v>63381344.999999903</v>
      </c>
      <c r="L38" s="14">
        <f>[2]EUCAM_output!$GO35</f>
        <v>66.751016892576772</v>
      </c>
      <c r="M38" s="34">
        <v>66.662551564250919</v>
      </c>
      <c r="N38" s="34">
        <v>0.37105945051679973</v>
      </c>
      <c r="O38" s="14">
        <f>[2]EUCAM_output!$GP35</f>
        <v>66.662785636567975</v>
      </c>
      <c r="P38" s="28"/>
      <c r="Q38" s="19"/>
      <c r="R38" s="14">
        <f>[2]EUCAM_output!$GT35</f>
        <v>9</v>
      </c>
      <c r="S38" s="34">
        <v>8.9984174819292146</v>
      </c>
      <c r="T38" s="34">
        <v>-0.28806853007588279</v>
      </c>
      <c r="U38" s="14">
        <f>[2]EUCAM_output!$GS35</f>
        <v>8.2391539999999992</v>
      </c>
      <c r="V38" s="14">
        <v>8.2391539999999992</v>
      </c>
      <c r="W38" s="14">
        <v>8.8957016414163981E-3</v>
      </c>
      <c r="X38" s="14">
        <v>-1.7175189931872836E-3</v>
      </c>
      <c r="Y38" s="14">
        <f>[2]EUCAM_output!$HQ35</f>
        <v>2.72557348178437E-3</v>
      </c>
      <c r="Z38" s="14">
        <f>[2]EUCAM_output!$GU35</f>
        <v>1503.00988311688</v>
      </c>
      <c r="AA38" s="34">
        <v>1494.64364712989</v>
      </c>
      <c r="AB38" s="34">
        <v>-11.484494856720209</v>
      </c>
      <c r="AC38" s="14">
        <f>[2]EUCAM_output!$HT35</f>
        <v>1494.6435954632341</v>
      </c>
      <c r="AD38" s="13">
        <f>[2]EUCAM_output!$HB35*10^9</f>
        <v>8196629999999.999</v>
      </c>
      <c r="AE38" s="30">
        <v>6507713100000</v>
      </c>
      <c r="AF38" s="30">
        <v>1013122500000</v>
      </c>
      <c r="AG38" s="19">
        <f t="shared" si="18"/>
        <v>0.15568026500738025</v>
      </c>
      <c r="AH38" s="31">
        <f t="shared" si="19"/>
        <v>1276053530567.4431</v>
      </c>
      <c r="AI38" s="31">
        <f t="shared" si="6"/>
        <v>64104552001.615585</v>
      </c>
      <c r="AJ38" s="32">
        <v>46818000000</v>
      </c>
      <c r="AK38" s="31">
        <f t="shared" si="7"/>
        <v>62659128055.694153</v>
      </c>
      <c r="AL38" s="19">
        <f t="shared" si="14"/>
        <v>4.9103839732985585E-2</v>
      </c>
      <c r="AM38" s="19">
        <f t="shared" si="20"/>
        <v>5.5488079841658364E-2</v>
      </c>
      <c r="AN38" s="31">
        <f t="shared" si="15"/>
        <v>6920576469432.5557</v>
      </c>
      <c r="AO38" s="32">
        <v>411184000000</v>
      </c>
      <c r="AP38" s="31">
        <f t="shared" si="13"/>
        <v>550310370166.44336</v>
      </c>
      <c r="AQ38" s="32">
        <v>334655000000</v>
      </c>
      <c r="AR38" s="31">
        <f t="shared" si="8"/>
        <v>385228233631.65527</v>
      </c>
      <c r="AS38" s="19">
        <f t="shared" si="16"/>
        <v>5.5664182793610774E-2</v>
      </c>
      <c r="AT38" s="19">
        <f t="shared" si="5"/>
        <v>20.483626516142987</v>
      </c>
      <c r="AU38" s="34">
        <v>6.1</v>
      </c>
      <c r="AV38" s="34">
        <v>0.77700000000000002</v>
      </c>
      <c r="AW38" s="34">
        <v>-0.123</v>
      </c>
      <c r="AX38" s="34">
        <v>2.1000000000000001E-2</v>
      </c>
      <c r="AY38" s="34">
        <v>0.98299999999999998</v>
      </c>
      <c r="AZ38" s="34">
        <v>0.41</v>
      </c>
      <c r="BA38" s="34">
        <v>6.4000000000000001E-2</v>
      </c>
      <c r="BB38" s="13">
        <f>[2]EUCAM_output!$GJ35*10^9</f>
        <v>2688288868663.9199</v>
      </c>
      <c r="BC38" s="13">
        <f>[2]EUCAM_output!$HO35*10^9</f>
        <v>2022310000000</v>
      </c>
      <c r="BD38" s="19">
        <f t="shared" si="22"/>
        <v>6.3360856822348224E-2</v>
      </c>
      <c r="BE38" s="34">
        <f t="shared" si="2"/>
        <v>0.30099999999999999</v>
      </c>
      <c r="BF38" s="34">
        <f t="shared" si="2"/>
        <v>2.32E-3</v>
      </c>
      <c r="BG38" s="36">
        <v>1.0620000000000001</v>
      </c>
      <c r="BH38" s="36">
        <v>0.82099999999999995</v>
      </c>
      <c r="BI38" s="36">
        <v>0.88200000000000001</v>
      </c>
      <c r="BJ38" s="36">
        <v>0.23200000000000001</v>
      </c>
      <c r="BK38" s="67">
        <v>0</v>
      </c>
      <c r="BL38" s="36">
        <v>0.27900000000000003</v>
      </c>
      <c r="BM38" s="67">
        <v>0</v>
      </c>
      <c r="BN38" s="31">
        <f t="shared" si="9"/>
        <v>20779000000</v>
      </c>
      <c r="BO38" s="23">
        <v>0.70132700000000003</v>
      </c>
      <c r="BP38" s="32">
        <v>923010000000</v>
      </c>
      <c r="BQ38" s="32">
        <v>240038000000</v>
      </c>
      <c r="BR38" s="25"/>
      <c r="BS38" s="25"/>
      <c r="BT38" s="19"/>
      <c r="BU38" s="19"/>
      <c r="BV38" s="32">
        <v>208114000000</v>
      </c>
      <c r="BW38" s="32">
        <v>350081000000</v>
      </c>
      <c r="BX38" s="38">
        <v>203779000000</v>
      </c>
      <c r="BY38" s="38">
        <v>146302000000</v>
      </c>
      <c r="BZ38" s="32">
        <v>26872000000</v>
      </c>
      <c r="CA38" s="31">
        <f t="shared" si="10"/>
        <v>97905000000</v>
      </c>
      <c r="CB38" s="32">
        <v>969996000000</v>
      </c>
      <c r="CC38" s="31">
        <f t="shared" si="11"/>
        <v>902231000000</v>
      </c>
      <c r="CD38" s="32">
        <v>389706000000</v>
      </c>
      <c r="CE38" s="32">
        <v>47898000000</v>
      </c>
      <c r="CF38" s="32">
        <v>35063000000</v>
      </c>
      <c r="CG38" s="32">
        <v>357475000000</v>
      </c>
      <c r="CH38" s="32">
        <v>67765000000</v>
      </c>
      <c r="CI38" s="31">
        <f t="shared" si="12"/>
        <v>72089000000</v>
      </c>
      <c r="DH38" s="31">
        <f t="shared" si="21"/>
        <v>1202026684730</v>
      </c>
      <c r="DI38" s="23">
        <v>59.438299999999998</v>
      </c>
      <c r="DJ38" s="39">
        <v>43433000000</v>
      </c>
      <c r="DK38" s="39">
        <v>1158593000000</v>
      </c>
      <c r="DL38" s="25"/>
      <c r="DM38" s="25"/>
      <c r="DN38" s="23"/>
      <c r="DO38" s="32">
        <v>-8800000000</v>
      </c>
      <c r="DP38" s="46">
        <v>5.8559000000000001</v>
      </c>
      <c r="DQ38" s="39">
        <v>155234000000</v>
      </c>
      <c r="DR38" s="23">
        <v>3.52</v>
      </c>
      <c r="DS38" s="17">
        <v>0.5</v>
      </c>
      <c r="DT38" s="14">
        <f>Euro_Area_Data!V35*10^9</f>
        <v>9078372167244.832</v>
      </c>
      <c r="DU38" s="17">
        <v>1</v>
      </c>
      <c r="DV38" s="17">
        <v>0.5</v>
      </c>
      <c r="DW38" s="23">
        <v>4.57</v>
      </c>
      <c r="DX38" s="17">
        <v>2</v>
      </c>
      <c r="DY38" s="14">
        <f>(SUMPRODUCT(Euro_Area_Data!B35:U35,Euro_Area_Data!Y35:AR35)-Euro_Area_Data!D35*Euro_Area_Data!AB35)/(SUM(Euro_Area_Data!B35:U35)-Euro_Area_Data!D35)</f>
        <v>0.70536893898977582</v>
      </c>
      <c r="DZ38" s="14">
        <f t="shared" si="23"/>
        <v>1.0381521025633231</v>
      </c>
      <c r="EA38" s="14" t="e">
        <f>(SUMPRODUCT(Euro_Area_Data!B35:U35,Euro_Area_Data!AV35:BO35)-Euro_Area_Data!D35*Euro_Area_Data!AY35)/(SUM(Euro_Area_Data!B35:U35)-Euro_Area_Data!D35)</f>
        <v>#N/A</v>
      </c>
      <c r="EB38" s="17">
        <v>-5</v>
      </c>
      <c r="EE38" s="43">
        <v>0.75</v>
      </c>
      <c r="EF38" s="43">
        <v>0.05</v>
      </c>
      <c r="EG38" s="43">
        <v>75</v>
      </c>
      <c r="EH38" s="14">
        <f t="shared" si="4"/>
        <v>0.44893377001934515</v>
      </c>
      <c r="EI38" s="44">
        <v>0.754</v>
      </c>
      <c r="EJ38" s="44">
        <v>0.14699999999999999</v>
      </c>
      <c r="EK38" s="14">
        <f>[2]EUCAM_output!$HM35</f>
        <v>0.74718562885819495</v>
      </c>
    </row>
    <row r="39" spans="1:141" x14ac:dyDescent="0.3">
      <c r="A39" s="10">
        <v>1999</v>
      </c>
      <c r="B39" s="13">
        <f>[2]EUCAM_output!$GM36*10^9</f>
        <v>2730183695910.7881</v>
      </c>
      <c r="C39" s="34">
        <f t="shared" si="17"/>
        <v>2.3344361056905827</v>
      </c>
      <c r="D39" s="34">
        <v>2.3265936273554688</v>
      </c>
      <c r="E39" s="34">
        <v>8.831251427433082E-3</v>
      </c>
      <c r="F39" s="34">
        <v>0.80330000000000001</v>
      </c>
      <c r="G39" s="34">
        <v>8.6999999999999994E-3</v>
      </c>
      <c r="H39" s="14">
        <f>[2]EUCAM_output!$HS36</f>
        <v>4.4551916713402452E-2</v>
      </c>
      <c r="I39" s="13">
        <f>[2]EUCAM_output!$HE36*10^3</f>
        <v>63430816</v>
      </c>
      <c r="J39" s="14"/>
      <c r="K39" s="31">
        <f t="shared" si="3"/>
        <v>63430816</v>
      </c>
      <c r="L39" s="14">
        <f>[2]EUCAM_output!$GO36</f>
        <v>67.117927982391706</v>
      </c>
      <c r="M39" s="34">
        <v>67.033611014826207</v>
      </c>
      <c r="N39" s="34">
        <v>0.33132823055851529</v>
      </c>
      <c r="O39" s="14">
        <f>[2]EUCAM_output!$GP36</f>
        <v>67.033968295552341</v>
      </c>
      <c r="P39" s="28"/>
      <c r="Q39" s="19"/>
      <c r="R39" s="14">
        <f>[2]EUCAM_output!$GT36</f>
        <v>8.1</v>
      </c>
      <c r="S39" s="34">
        <v>8.108974552192068</v>
      </c>
      <c r="T39" s="34">
        <v>-0.889442929737147</v>
      </c>
      <c r="U39" s="14">
        <f>[2]EUCAM_output!$GS36</f>
        <v>8.4167740000000002</v>
      </c>
      <c r="V39" s="14">
        <v>8.4167740000000002</v>
      </c>
      <c r="W39" s="14">
        <v>4.9864525641780677E-3</v>
      </c>
      <c r="X39" s="14">
        <v>-1.7722338255730108E-3</v>
      </c>
      <c r="Y39" s="14">
        <f>[2]EUCAM_output!$HQ36</f>
        <v>1.36163064009911E-3</v>
      </c>
      <c r="Z39" s="14">
        <f>[2]EUCAM_output!$GU36</f>
        <v>1490.26805878594</v>
      </c>
      <c r="AA39" s="34">
        <v>1483.1591522719109</v>
      </c>
      <c r="AB39" s="34">
        <v>-11.53379782502007</v>
      </c>
      <c r="AC39" s="14">
        <f>[2]EUCAM_output!$HT36</f>
        <v>1483.1600707351049</v>
      </c>
      <c r="AD39" s="13">
        <f>[2]EUCAM_output!$HB36*10^9</f>
        <v>8363459999999.999</v>
      </c>
      <c r="AE39" s="30">
        <v>6656793000000</v>
      </c>
      <c r="AF39" s="30">
        <v>1080537000000</v>
      </c>
      <c r="AG39" s="19">
        <f t="shared" si="18"/>
        <v>0.16232095545107081</v>
      </c>
      <c r="AH39" s="31">
        <f t="shared" si="19"/>
        <v>1357564818076.8125</v>
      </c>
      <c r="AI39" s="31">
        <f t="shared" si="6"/>
        <v>74319613975.774597</v>
      </c>
      <c r="AJ39" s="32">
        <v>49697000000</v>
      </c>
      <c r="AK39" s="31">
        <f t="shared" si="7"/>
        <v>65686066900.604141</v>
      </c>
      <c r="AL39" s="19">
        <f t="shared" si="14"/>
        <v>4.8385215958717892E-2</v>
      </c>
      <c r="AM39" s="19">
        <f t="shared" si="20"/>
        <v>5.5488079841658364E-2</v>
      </c>
      <c r="AN39" s="31">
        <f t="shared" si="15"/>
        <v>7005895181923.1865</v>
      </c>
      <c r="AO39" s="32">
        <v>418077000000</v>
      </c>
      <c r="AP39" s="31">
        <f t="shared" si="13"/>
        <v>552585343010.72253</v>
      </c>
      <c r="AQ39" s="32">
        <v>343488000000</v>
      </c>
      <c r="AR39" s="31">
        <f t="shared" si="8"/>
        <v>388312680459.49237</v>
      </c>
      <c r="AS39" s="19">
        <f t="shared" si="16"/>
        <v>5.5426561542260576E-2</v>
      </c>
      <c r="AT39" s="19">
        <f t="shared" si="5"/>
        <v>20.239859458481611</v>
      </c>
      <c r="AU39" s="34">
        <v>6.1</v>
      </c>
      <c r="AV39" s="34">
        <v>0.77700000000000002</v>
      </c>
      <c r="AW39" s="34">
        <v>-0.123</v>
      </c>
      <c r="AX39" s="34">
        <v>2.1000000000000001E-2</v>
      </c>
      <c r="AY39" s="34">
        <v>0.98299999999999998</v>
      </c>
      <c r="AZ39" s="34">
        <v>0.41</v>
      </c>
      <c r="BA39" s="34">
        <v>6.4000000000000001E-2</v>
      </c>
      <c r="BB39" s="13">
        <f>[2]EUCAM_output!$GJ36*10^9</f>
        <v>2745552560689.9902</v>
      </c>
      <c r="BC39" s="13">
        <f>[2]EUCAM_output!$HO36*10^9</f>
        <v>2077239999999.9897</v>
      </c>
      <c r="BD39" s="19">
        <f t="shared" si="22"/>
        <v>0.56292420184844383</v>
      </c>
      <c r="BE39" s="34">
        <f t="shared" si="2"/>
        <v>0.30099999999999999</v>
      </c>
      <c r="BF39" s="34">
        <f t="shared" si="2"/>
        <v>2.32E-3</v>
      </c>
      <c r="BG39" s="36">
        <v>1.0620000000000001</v>
      </c>
      <c r="BH39" s="36">
        <v>0.82099999999999995</v>
      </c>
      <c r="BI39" s="36">
        <v>0.88200000000000001</v>
      </c>
      <c r="BJ39" s="36">
        <v>0.23200000000000001</v>
      </c>
      <c r="BK39" s="67">
        <v>0</v>
      </c>
      <c r="BL39" s="36">
        <v>0.27900000000000003</v>
      </c>
      <c r="BM39" s="67">
        <v>0</v>
      </c>
      <c r="BN39" s="31">
        <f t="shared" si="9"/>
        <v>25503000000</v>
      </c>
      <c r="BO39" s="23">
        <v>1.227735</v>
      </c>
      <c r="BP39" s="32">
        <v>968416000000</v>
      </c>
      <c r="BQ39" s="32">
        <v>255926000000</v>
      </c>
      <c r="BR39" s="39">
        <v>199487000000</v>
      </c>
      <c r="BS39" s="39">
        <v>53963000000</v>
      </c>
      <c r="BT39" s="31">
        <f>$BQ39*BR39/SUM($BR39:$BS39)</f>
        <v>201435825456.69757</v>
      </c>
      <c r="BU39" s="31">
        <f>$BQ39*BS39/SUM($BR39:$BS39)</f>
        <v>54490174543.302422</v>
      </c>
      <c r="BV39" s="32">
        <v>223572000000</v>
      </c>
      <c r="BW39" s="32">
        <v>354191000000</v>
      </c>
      <c r="BX39" s="38">
        <v>204726000000</v>
      </c>
      <c r="BY39" s="38">
        <v>149465000000</v>
      </c>
      <c r="BZ39" s="32">
        <v>28147000000</v>
      </c>
      <c r="CA39" s="31">
        <f t="shared" si="10"/>
        <v>106580000000</v>
      </c>
      <c r="CB39" s="32">
        <v>1007187000000</v>
      </c>
      <c r="CC39" s="31">
        <f t="shared" si="11"/>
        <v>942913000000</v>
      </c>
      <c r="CD39" s="32">
        <v>407595000000</v>
      </c>
      <c r="CE39" s="32">
        <v>56229000000</v>
      </c>
      <c r="CF39" s="32">
        <v>30458000000</v>
      </c>
      <c r="CG39" s="32">
        <v>370411000000</v>
      </c>
      <c r="CH39" s="32">
        <v>64274000000</v>
      </c>
      <c r="CI39" s="31">
        <f t="shared" si="12"/>
        <v>78220000000</v>
      </c>
      <c r="DH39" s="31">
        <f t="shared" si="21"/>
        <v>1253597722079.9939</v>
      </c>
      <c r="DI39" s="23">
        <v>60.349200000000003</v>
      </c>
      <c r="DJ39" s="39">
        <v>42073000000</v>
      </c>
      <c r="DK39" s="39">
        <v>1211525000000</v>
      </c>
      <c r="DL39" s="25"/>
      <c r="DM39" s="25"/>
      <c r="DN39" s="23"/>
      <c r="DO39" s="32">
        <v>12800000000</v>
      </c>
      <c r="DP39" s="46">
        <v>5.347137</v>
      </c>
      <c r="DQ39" s="39">
        <v>170470000000</v>
      </c>
      <c r="DR39" s="23">
        <v>2.96</v>
      </c>
      <c r="DS39" s="17">
        <v>0.5</v>
      </c>
      <c r="DT39" s="14">
        <f>Euro_Area_Data!V36*10^9</f>
        <v>9351472072109.1699</v>
      </c>
      <c r="DU39" s="17">
        <v>1</v>
      </c>
      <c r="DV39" s="17">
        <v>0.5</v>
      </c>
      <c r="DW39" s="23">
        <v>4.49</v>
      </c>
      <c r="DX39" s="17">
        <v>2</v>
      </c>
      <c r="DY39" s="14">
        <f>(SUMPRODUCT(Euro_Area_Data!B36:U36,Euro_Area_Data!Y36:AR36)-Euro_Area_Data!D36*Euro_Area_Data!AB36)/(SUM(Euro_Area_Data!B36:U36)-Euro_Area_Data!D36)</f>
        <v>0.71686133600798496</v>
      </c>
      <c r="DZ39" s="14">
        <f t="shared" si="23"/>
        <v>1.6292746083586371</v>
      </c>
      <c r="EA39" s="14" t="e">
        <f>(SUMPRODUCT(Euro_Area_Data!B36:U36,Euro_Area_Data!AV36:BO36)-Euro_Area_Data!D36*Euro_Area_Data!AY36)/(SUM(Euro_Area_Data!B36:U36)-Euro_Area_Data!D36)</f>
        <v>#N/A</v>
      </c>
      <c r="EB39" s="17">
        <v>-5</v>
      </c>
      <c r="EE39" s="43">
        <v>0.75</v>
      </c>
      <c r="EF39" s="43">
        <v>0.05</v>
      </c>
      <c r="EG39" s="43">
        <v>75</v>
      </c>
      <c r="EH39" s="14">
        <f t="shared" si="4"/>
        <v>1.2577806745914588</v>
      </c>
      <c r="EI39" s="44">
        <v>0.754</v>
      </c>
      <c r="EJ39" s="44">
        <v>0.14699999999999999</v>
      </c>
      <c r="EK39" s="14">
        <f>[2]EUCAM_output!$HM36</f>
        <v>0.75658358530129799</v>
      </c>
    </row>
    <row r="40" spans="1:141" x14ac:dyDescent="0.3">
      <c r="A40" s="10">
        <v>2000</v>
      </c>
      <c r="B40" s="13">
        <f>[2]EUCAM_output!$GM37*10^9</f>
        <v>2775724769897.0957</v>
      </c>
      <c r="C40" s="34">
        <f t="shared" si="17"/>
        <v>2.3422636198831706</v>
      </c>
      <c r="D40" s="34">
        <v>2.33846544620401</v>
      </c>
      <c r="E40" s="34">
        <v>9.3009410061633217E-3</v>
      </c>
      <c r="F40" s="34">
        <v>0.80330000000000001</v>
      </c>
      <c r="G40" s="34">
        <v>8.6999999999999994E-3</v>
      </c>
      <c r="H40" s="14">
        <f>[2]EUCAM_output!$HS37</f>
        <v>6.1897524498232867E-2</v>
      </c>
      <c r="I40" s="13">
        <f>[2]EUCAM_output!$HE37*10^3</f>
        <v>63514783.999999911</v>
      </c>
      <c r="J40" s="14"/>
      <c r="K40" s="31">
        <f t="shared" si="3"/>
        <v>63514783.999999911</v>
      </c>
      <c r="L40" s="14">
        <f>[2]EUCAM_output!$GO37</f>
        <v>67.969413782296854</v>
      </c>
      <c r="M40" s="34">
        <v>67.364939245410199</v>
      </c>
      <c r="N40" s="34">
        <v>0.25401238506643287</v>
      </c>
      <c r="O40" s="14">
        <f>[2]EUCAM_output!$GP37</f>
        <v>67.365403203479985</v>
      </c>
      <c r="P40" s="28"/>
      <c r="Q40" s="19"/>
      <c r="R40" s="14">
        <f>[2]EUCAM_output!$GT37</f>
        <v>7.4</v>
      </c>
      <c r="S40" s="34">
        <v>7.4112844184524533</v>
      </c>
      <c r="T40" s="34">
        <v>-0.69769013373961464</v>
      </c>
      <c r="U40" s="14">
        <f>[2]EUCAM_output!$GS37</f>
        <v>8.5740390000000009</v>
      </c>
      <c r="V40" s="14">
        <v>8.5740390000000009</v>
      </c>
      <c r="W40" s="14">
        <v>6.8721848902058014E-3</v>
      </c>
      <c r="X40" s="14">
        <v>1.1001525132940948E-2</v>
      </c>
      <c r="Y40" s="14">
        <f>[2]EUCAM_output!$HQ37</f>
        <v>5.3992993638518998E-3</v>
      </c>
      <c r="Z40" s="14">
        <f>[2]EUCAM_output!$GU37</f>
        <v>1464.53435811486</v>
      </c>
      <c r="AA40" s="34">
        <v>1471.625354445137</v>
      </c>
      <c r="AB40" s="34">
        <v>-10.145962016449429</v>
      </c>
      <c r="AC40" s="14">
        <f>[2]EUCAM_output!$HT37</f>
        <v>1471.628009123767</v>
      </c>
      <c r="AD40" s="13">
        <f>[2]EUCAM_output!$HB37*10^9</f>
        <v>8527059999999.9902</v>
      </c>
      <c r="AE40" s="30">
        <v>6828637000000</v>
      </c>
      <c r="AF40" s="30">
        <v>1092984000000</v>
      </c>
      <c r="AG40" s="19">
        <f t="shared" si="18"/>
        <v>0.16005888144295852</v>
      </c>
      <c r="AH40" s="31">
        <f t="shared" si="19"/>
        <v>1364831685596.9922</v>
      </c>
      <c r="AI40" s="31">
        <f t="shared" si="6"/>
        <v>73471215415.366928</v>
      </c>
      <c r="AJ40" s="32">
        <v>50780000000</v>
      </c>
      <c r="AK40" s="31">
        <f t="shared" si="7"/>
        <v>67349056227.748077</v>
      </c>
      <c r="AL40" s="19">
        <f t="shared" si="14"/>
        <v>4.9346052658712176E-2</v>
      </c>
      <c r="AM40" s="19">
        <f t="shared" si="20"/>
        <v>5.5488079841658364E-2</v>
      </c>
      <c r="AN40" s="31">
        <f t="shared" si="15"/>
        <v>7162228314402.998</v>
      </c>
      <c r="AO40" s="32">
        <v>431933000000</v>
      </c>
      <c r="AP40" s="31">
        <f t="shared" si="13"/>
        <v>572868844104.37</v>
      </c>
      <c r="AQ40" s="32">
        <v>358210000000</v>
      </c>
      <c r="AR40" s="31">
        <f t="shared" si="8"/>
        <v>407741637575.75012</v>
      </c>
      <c r="AS40" s="19">
        <f t="shared" si="16"/>
        <v>5.6929438671453066E-2</v>
      </c>
      <c r="AT40" s="19">
        <f t="shared" si="5"/>
        <v>20.638531972520024</v>
      </c>
      <c r="AU40" s="34">
        <v>6.1</v>
      </c>
      <c r="AV40" s="34">
        <v>0.77700000000000002</v>
      </c>
      <c r="AW40" s="34">
        <v>-0.123</v>
      </c>
      <c r="AX40" s="34">
        <v>2.1000000000000001E-2</v>
      </c>
      <c r="AY40" s="34">
        <v>0.98299999999999998</v>
      </c>
      <c r="AZ40" s="34">
        <v>0.41</v>
      </c>
      <c r="BA40" s="34">
        <v>6.4000000000000001E-2</v>
      </c>
      <c r="BB40" s="13">
        <f>[2]EUCAM_output!$GJ37*10^9</f>
        <v>2824548859511.3403</v>
      </c>
      <c r="BC40" s="13">
        <f>[2]EUCAM_output!$HO37*10^9</f>
        <v>2129659999999.9897</v>
      </c>
      <c r="BD40" s="19">
        <f t="shared" si="22"/>
        <v>1.758967248617185</v>
      </c>
      <c r="BE40" s="34">
        <f t="shared" si="2"/>
        <v>0.30099999999999999</v>
      </c>
      <c r="BF40" s="34">
        <f t="shared" si="2"/>
        <v>2.32E-3</v>
      </c>
      <c r="BG40" s="36">
        <v>1.0620000000000001</v>
      </c>
      <c r="BH40" s="36">
        <v>0.82099999999999995</v>
      </c>
      <c r="BI40" s="36">
        <v>0.88200000000000001</v>
      </c>
      <c r="BJ40" s="36">
        <v>0.23200000000000001</v>
      </c>
      <c r="BK40" s="67">
        <v>0</v>
      </c>
      <c r="BL40" s="36">
        <v>0.27900000000000003</v>
      </c>
      <c r="BM40" s="67">
        <v>0</v>
      </c>
      <c r="BN40" s="31">
        <f t="shared" si="9"/>
        <v>31031000000</v>
      </c>
      <c r="BO40" s="23">
        <v>1.457087</v>
      </c>
      <c r="BP40" s="32">
        <v>986936000000</v>
      </c>
      <c r="BQ40" s="32">
        <v>268002000000</v>
      </c>
      <c r="BR40" s="39">
        <v>207350000000</v>
      </c>
      <c r="BS40" s="39">
        <v>58148000000</v>
      </c>
      <c r="BT40" s="31">
        <f t="shared" ref="BT40:BU64" si="24">$BQ40*BR40/SUM($BR40:$BS40)</f>
        <v>209305586859.41138</v>
      </c>
      <c r="BU40" s="31">
        <f t="shared" si="24"/>
        <v>58696413140.588631</v>
      </c>
      <c r="BV40" s="32">
        <v>229381000000</v>
      </c>
      <c r="BW40" s="32">
        <v>356989000000</v>
      </c>
      <c r="BX40" s="38">
        <v>204940000000</v>
      </c>
      <c r="BY40" s="38">
        <v>152049000000</v>
      </c>
      <c r="BZ40" s="32">
        <v>25765000000</v>
      </c>
      <c r="CA40" s="31">
        <f t="shared" si="10"/>
        <v>106799000000</v>
      </c>
      <c r="CB40" s="32">
        <v>1023445000000</v>
      </c>
      <c r="CC40" s="31">
        <f t="shared" si="11"/>
        <v>955905000000</v>
      </c>
      <c r="CD40" s="32">
        <v>413966000000</v>
      </c>
      <c r="CE40" s="32">
        <v>55396000000</v>
      </c>
      <c r="CF40" s="32">
        <v>30535000000</v>
      </c>
      <c r="CG40" s="32">
        <v>369133000000</v>
      </c>
      <c r="CH40" s="32">
        <v>67540000000.000008</v>
      </c>
      <c r="CI40" s="31">
        <f t="shared" si="12"/>
        <v>86875000000</v>
      </c>
      <c r="DH40" s="31">
        <f t="shared" si="21"/>
        <v>1261585028079.9939</v>
      </c>
      <c r="DI40" s="23">
        <v>59.238799999999998</v>
      </c>
      <c r="DJ40" s="39">
        <v>37521000000</v>
      </c>
      <c r="DK40" s="39">
        <v>1224063000000</v>
      </c>
      <c r="DL40" s="25"/>
      <c r="DM40" s="25"/>
      <c r="DN40" s="23"/>
      <c r="DO40" s="32">
        <v>-28500000000</v>
      </c>
      <c r="DP40" s="46">
        <v>5.3876929999999996</v>
      </c>
      <c r="DQ40" s="39">
        <v>169010000000</v>
      </c>
      <c r="DR40" s="23">
        <v>4.3899999999999997</v>
      </c>
      <c r="DS40" s="17">
        <v>0.5</v>
      </c>
      <c r="DT40" s="14">
        <f>Euro_Area_Data!V37*10^9</f>
        <v>9714842942019.8418</v>
      </c>
      <c r="DU40" s="17">
        <v>1</v>
      </c>
      <c r="DV40" s="17">
        <v>0.5</v>
      </c>
      <c r="DW40" s="23">
        <v>5.26</v>
      </c>
      <c r="DX40" s="17">
        <v>2</v>
      </c>
      <c r="DY40" s="14">
        <f>(SUMPRODUCT(Euro_Area_Data!B37:U37,Euro_Area_Data!Y37:AR37)-Euro_Area_Data!D37*Euro_Area_Data!AB37)/(SUM(Euro_Area_Data!B37:U37)-Euro_Area_Data!D37)</f>
        <v>0.72674172376528734</v>
      </c>
      <c r="DZ40" s="14">
        <f t="shared" si="23"/>
        <v>1.3782843711900683</v>
      </c>
      <c r="EA40" s="14" t="e">
        <f>(SUMPRODUCT(Euro_Area_Data!B37:U37,Euro_Area_Data!AV37:BO37)-Euro_Area_Data!D37*Euro_Area_Data!AY37)/(SUM(Euro_Area_Data!B37:U37)-Euro_Area_Data!D37)</f>
        <v>#N/A</v>
      </c>
      <c r="EB40" s="17">
        <v>-5</v>
      </c>
      <c r="EE40" s="43">
        <v>0.75</v>
      </c>
      <c r="EF40" s="43">
        <v>0.05</v>
      </c>
      <c r="EG40" s="43">
        <v>75</v>
      </c>
      <c r="EH40" s="14">
        <f t="shared" si="4"/>
        <v>-0.34381272246993588</v>
      </c>
      <c r="EI40" s="44">
        <v>0.754</v>
      </c>
      <c r="EJ40" s="44">
        <v>0.14699999999999999</v>
      </c>
      <c r="EK40" s="14">
        <f>[2]EUCAM_output!$HM37</f>
        <v>0.75398235467891295</v>
      </c>
    </row>
    <row r="41" spans="1:141" x14ac:dyDescent="0.3">
      <c r="A41" s="10">
        <v>2001</v>
      </c>
      <c r="B41" s="13">
        <f>[2]EUCAM_output!$GM38*10^9</f>
        <v>2819081144701.3037</v>
      </c>
      <c r="C41" s="34">
        <f t="shared" si="17"/>
        <v>2.3578313376295075</v>
      </c>
      <c r="D41" s="34">
        <v>2.3564493444922769</v>
      </c>
      <c r="E41" s="34">
        <v>1.0408684788394511E-2</v>
      </c>
      <c r="F41" s="34">
        <v>0.80330000000000001</v>
      </c>
      <c r="G41" s="34">
        <v>8.6999999999999994E-3</v>
      </c>
      <c r="H41" s="14">
        <f>[2]EUCAM_output!$HS38</f>
        <v>-5.7373435924417213E-3</v>
      </c>
      <c r="I41" s="13">
        <f>[2]EUCAM_output!$HE38*10^3</f>
        <v>63643445.499999903</v>
      </c>
      <c r="J41" s="14"/>
      <c r="K41" s="31">
        <f t="shared" si="3"/>
        <v>63643445.499999903</v>
      </c>
      <c r="L41" s="14">
        <f>[2]EUCAM_output!$GO38</f>
        <v>67.71678836479299</v>
      </c>
      <c r="M41" s="34">
        <v>67.618951630410677</v>
      </c>
      <c r="N41" s="34">
        <v>0.19955936771215022</v>
      </c>
      <c r="O41" s="14">
        <f>[2]EUCAM_output!$GP38</f>
        <v>67.619434816782245</v>
      </c>
      <c r="P41" s="28"/>
      <c r="Q41" s="19"/>
      <c r="R41" s="14">
        <f>[2]EUCAM_output!$GT38</f>
        <v>7.5</v>
      </c>
      <c r="S41" s="34">
        <v>7.5056625400336934</v>
      </c>
      <c r="T41" s="34">
        <v>9.4378121581240038E-2</v>
      </c>
      <c r="U41" s="14">
        <f>[2]EUCAM_output!$GS38</f>
        <v>8.7240769999999994</v>
      </c>
      <c r="V41" s="14">
        <v>8.7240769999999994</v>
      </c>
      <c r="W41" s="14">
        <v>1.9195377613901998E-2</v>
      </c>
      <c r="X41" s="14">
        <v>1.7253135523330521E-2</v>
      </c>
      <c r="Y41" s="14">
        <f>[2]EUCAM_output!$HQ38</f>
        <v>2.9762733614811009E-3</v>
      </c>
      <c r="Z41" s="14">
        <f>[2]EUCAM_output!$GU38</f>
        <v>1457.3532823278499</v>
      </c>
      <c r="AA41" s="34">
        <v>1461.479392428502</v>
      </c>
      <c r="AB41" s="34">
        <v>-8.0300870634333847</v>
      </c>
      <c r="AC41" s="14">
        <f>[2]EUCAM_output!$HT38</f>
        <v>1461.4846761689421</v>
      </c>
      <c r="AD41" s="13">
        <f>[2]EUCAM_output!$HB38*10^9</f>
        <v>8658370000000.001</v>
      </c>
      <c r="AE41" s="30">
        <v>6936398000000</v>
      </c>
      <c r="AF41" s="30">
        <v>1101506000000</v>
      </c>
      <c r="AG41" s="19">
        <f t="shared" si="18"/>
        <v>0.15880086465626683</v>
      </c>
      <c r="AH41" s="31">
        <f t="shared" si="19"/>
        <v>1374956642513.8811</v>
      </c>
      <c r="AI41" s="31">
        <f t="shared" si="6"/>
        <v>72698688084.466995</v>
      </c>
      <c r="AJ41" s="32">
        <v>51619000000</v>
      </c>
      <c r="AK41" s="31">
        <f t="shared" si="7"/>
        <v>67494623648.484726</v>
      </c>
      <c r="AL41" s="19">
        <f t="shared" si="14"/>
        <v>4.9088546912346237E-2</v>
      </c>
      <c r="AM41" s="19">
        <f t="shared" si="20"/>
        <v>5.5488079841658364E-2</v>
      </c>
      <c r="AN41" s="31">
        <f t="shared" si="15"/>
        <v>7283413357486.1201</v>
      </c>
      <c r="AO41" s="32">
        <v>417392000000</v>
      </c>
      <c r="AP41" s="31">
        <f t="shared" si="13"/>
        <v>545762528407.91833</v>
      </c>
      <c r="AQ41" s="32">
        <v>369707000000</v>
      </c>
      <c r="AR41" s="31">
        <f t="shared" si="8"/>
        <v>415917198068.52533</v>
      </c>
      <c r="AS41" s="19">
        <f t="shared" si="16"/>
        <v>5.7104708692804401E-2</v>
      </c>
      <c r="AT41" s="19">
        <f t="shared" si="5"/>
        <v>19.35958918506919</v>
      </c>
      <c r="AU41" s="34">
        <v>6.1</v>
      </c>
      <c r="AV41" s="34">
        <v>0.77700000000000002</v>
      </c>
      <c r="AW41" s="34">
        <v>-0.123</v>
      </c>
      <c r="AX41" s="34">
        <v>2.1000000000000001E-2</v>
      </c>
      <c r="AY41" s="34">
        <v>0.98299999999999998</v>
      </c>
      <c r="AZ41" s="34">
        <v>0.41</v>
      </c>
      <c r="BA41" s="34">
        <v>6.4000000000000001E-2</v>
      </c>
      <c r="BB41" s="13">
        <f>[2]EUCAM_output!$GJ38*10^9</f>
        <v>2870773766616.1201</v>
      </c>
      <c r="BC41" s="13">
        <f>[2]EUCAM_output!$HO38*10^9</f>
        <v>2195530000000.0002</v>
      </c>
      <c r="BD41" s="19">
        <f t="shared" si="22"/>
        <v>1.8336691730912735</v>
      </c>
      <c r="BE41" s="34">
        <f t="shared" si="2"/>
        <v>0.30099999999999999</v>
      </c>
      <c r="BF41" s="34">
        <f t="shared" si="2"/>
        <v>2.32E-3</v>
      </c>
      <c r="BG41" s="36">
        <v>1.0620000000000001</v>
      </c>
      <c r="BH41" s="36">
        <v>0.82099999999999995</v>
      </c>
      <c r="BI41" s="36">
        <v>0.88200000000000001</v>
      </c>
      <c r="BJ41" s="36">
        <v>0.23200000000000001</v>
      </c>
      <c r="BK41" s="67">
        <v>0</v>
      </c>
      <c r="BL41" s="36">
        <v>0.27900000000000003</v>
      </c>
      <c r="BM41" s="67">
        <v>0</v>
      </c>
      <c r="BN41" s="31">
        <f t="shared" si="9"/>
        <v>-2401000000</v>
      </c>
      <c r="BO41" s="23">
        <v>-0.109359</v>
      </c>
      <c r="BP41" s="32">
        <v>977627000000</v>
      </c>
      <c r="BQ41" s="32">
        <v>242701000000</v>
      </c>
      <c r="BR41" s="39">
        <v>206936000000</v>
      </c>
      <c r="BS41" s="39">
        <v>33510000000</v>
      </c>
      <c r="BT41" s="31">
        <f t="shared" si="24"/>
        <v>208876729644.07809</v>
      </c>
      <c r="BU41" s="31">
        <f t="shared" si="24"/>
        <v>33824270355.921913</v>
      </c>
      <c r="BV41" s="32">
        <v>233418000000</v>
      </c>
      <c r="BW41" s="32">
        <v>361883000000</v>
      </c>
      <c r="BX41" s="38">
        <v>207294000000</v>
      </c>
      <c r="BY41" s="38">
        <v>154589000000</v>
      </c>
      <c r="BZ41" s="32">
        <v>26732000000</v>
      </c>
      <c r="CA41" s="31">
        <f t="shared" si="10"/>
        <v>112893000000</v>
      </c>
      <c r="CB41" s="32">
        <v>1046229000000</v>
      </c>
      <c r="CC41" s="31">
        <f t="shared" si="11"/>
        <v>980028000000</v>
      </c>
      <c r="CD41" s="32">
        <v>422652000000</v>
      </c>
      <c r="CE41" s="32">
        <v>55599000000</v>
      </c>
      <c r="CF41" s="32">
        <v>29849000000</v>
      </c>
      <c r="CG41" s="32">
        <v>382938000000</v>
      </c>
      <c r="CH41" s="32">
        <v>66200999999.999992</v>
      </c>
      <c r="CI41" s="31">
        <f t="shared" si="12"/>
        <v>88990000000</v>
      </c>
      <c r="DH41" s="31">
        <f t="shared" si="21"/>
        <v>1274759846480.0002</v>
      </c>
      <c r="DI41" s="23">
        <v>58.061599999999999</v>
      </c>
      <c r="DJ41" s="39">
        <v>54302000000</v>
      </c>
      <c r="DK41" s="39">
        <v>1220457000000</v>
      </c>
      <c r="DL41" s="25"/>
      <c r="DM41" s="25"/>
      <c r="DN41" s="23"/>
      <c r="DO41" s="32">
        <v>-55400000000</v>
      </c>
      <c r="DP41" s="46">
        <v>5.2474480000000003</v>
      </c>
      <c r="DQ41" s="39">
        <v>203883000000</v>
      </c>
      <c r="DR41" s="23">
        <v>4.26</v>
      </c>
      <c r="DS41" s="17">
        <v>0.5</v>
      </c>
      <c r="DT41" s="14">
        <f>Euro_Area_Data!V38*10^9</f>
        <v>9926280628614.9219</v>
      </c>
      <c r="DU41" s="17">
        <v>1</v>
      </c>
      <c r="DV41" s="17">
        <v>0.5</v>
      </c>
      <c r="DW41" s="23">
        <v>4.8</v>
      </c>
      <c r="DX41" s="17">
        <v>2</v>
      </c>
      <c r="DY41" s="14">
        <f>(SUMPRODUCT(Euro_Area_Data!B38:U38,Euro_Area_Data!Y38:AR38)-Euro_Area_Data!D38*Euro_Area_Data!AB38)/(SUM(Euro_Area_Data!B38:U38)-Euro_Area_Data!D38)</f>
        <v>0.74490757699345234</v>
      </c>
      <c r="DZ41" s="14">
        <f t="shared" si="23"/>
        <v>2.4996298731888889</v>
      </c>
      <c r="EA41" s="14">
        <f>(SUMPRODUCT(Euro_Area_Data!B38:U38,Euro_Area_Data!AV38:BO38)-Euro_Area_Data!D38*Euro_Area_Data!AY38)/(SUM(Euro_Area_Data!B38:U38)-Euro_Area_Data!D38)</f>
        <v>1.9983232423081725</v>
      </c>
      <c r="EB41" s="17">
        <v>-5</v>
      </c>
      <c r="EE41" s="43">
        <v>0.75</v>
      </c>
      <c r="EF41" s="43">
        <v>0.05</v>
      </c>
      <c r="EG41" s="43">
        <v>75</v>
      </c>
      <c r="EH41" s="14">
        <f t="shared" si="4"/>
        <v>1.4329892716664847</v>
      </c>
      <c r="EI41" s="44">
        <v>0.754</v>
      </c>
      <c r="EJ41" s="44">
        <v>0.14699999999999999</v>
      </c>
      <c r="EK41" s="14">
        <f>[2]EUCAM_output!$HM38</f>
        <v>0.76478684093172011</v>
      </c>
    </row>
    <row r="42" spans="1:141" x14ac:dyDescent="0.3">
      <c r="A42" s="10">
        <v>2002</v>
      </c>
      <c r="B42" s="13">
        <f>[2]EUCAM_output!$GM39*10^9</f>
        <v>2857444406986.3149</v>
      </c>
      <c r="C42" s="34">
        <f t="shared" si="17"/>
        <v>2.3753648067889408</v>
      </c>
      <c r="D42" s="34">
        <v>2.3749208911761581</v>
      </c>
      <c r="E42" s="34">
        <v>1.07531093410523E-2</v>
      </c>
      <c r="F42" s="34">
        <v>0.80330000000000001</v>
      </c>
      <c r="G42" s="34">
        <v>8.6999999999999994E-3</v>
      </c>
      <c r="H42" s="14">
        <f>[2]EUCAM_output!$HS39</f>
        <v>-5.7519037137818432E-2</v>
      </c>
      <c r="I42" s="13">
        <f>[2]EUCAM_output!$HE39*10^3</f>
        <v>63819100.5</v>
      </c>
      <c r="J42" s="14"/>
      <c r="K42" s="31">
        <f t="shared" si="3"/>
        <v>63819100.5</v>
      </c>
      <c r="L42" s="14">
        <f>[2]EUCAM_output!$GO39</f>
        <v>67.719326322606619</v>
      </c>
      <c r="M42" s="34">
        <v>67.818510998056496</v>
      </c>
      <c r="N42" s="34">
        <v>0.17775285196049631</v>
      </c>
      <c r="O42" s="14">
        <f>[2]EUCAM_output!$GP39</f>
        <v>67.818808649772194</v>
      </c>
      <c r="P42" s="28"/>
      <c r="Q42" s="19"/>
      <c r="R42" s="14">
        <f>[2]EUCAM_output!$GT39</f>
        <v>8.1999999999999993</v>
      </c>
      <c r="S42" s="34">
        <v>8.1976433156293869</v>
      </c>
      <c r="T42" s="34">
        <v>0.6919807755956936</v>
      </c>
      <c r="U42" s="14">
        <f>[2]EUCAM_output!$GS39</f>
        <v>8.8385730000000002</v>
      </c>
      <c r="V42" s="14">
        <v>8.8385730000000002</v>
      </c>
      <c r="W42" s="14">
        <v>2.5201402367744929E-3</v>
      </c>
      <c r="X42" s="14">
        <v>1.7747574494542562E-2</v>
      </c>
      <c r="Y42" s="14">
        <f>[2]EUCAM_output!$HQ39</f>
        <v>-5.8666144132216002E-3</v>
      </c>
      <c r="Z42" s="14">
        <f>[2]EUCAM_output!$GU39</f>
        <v>1448.3376493421299</v>
      </c>
      <c r="AA42" s="34">
        <v>1453.44930536574</v>
      </c>
      <c r="AB42" s="34">
        <v>-5.5987839762443752</v>
      </c>
      <c r="AC42" s="14">
        <f>[2]EUCAM_output!$HT39</f>
        <v>1453.4579723094571</v>
      </c>
      <c r="AD42" s="13">
        <f>[2]EUCAM_output!$HB39*10^9</f>
        <v>8741270000000</v>
      </c>
      <c r="AE42" s="30">
        <v>6982405000000</v>
      </c>
      <c r="AF42" s="30">
        <v>1104699000000</v>
      </c>
      <c r="AG42" s="19">
        <f t="shared" si="18"/>
        <v>0.15821181956646743</v>
      </c>
      <c r="AH42" s="31">
        <f t="shared" si="19"/>
        <v>1382972232021.7747</v>
      </c>
      <c r="AI42" s="31">
        <f t="shared" si="6"/>
        <v>75054103578.752548</v>
      </c>
      <c r="AJ42" s="32">
        <v>52469000000</v>
      </c>
      <c r="AK42" s="31">
        <f t="shared" si="7"/>
        <v>67592622177.332481</v>
      </c>
      <c r="AL42" s="19">
        <f t="shared" si="14"/>
        <v>4.8874894674145741E-2</v>
      </c>
      <c r="AM42" s="19">
        <f t="shared" si="20"/>
        <v>5.5488079841658364E-2</v>
      </c>
      <c r="AN42" s="31">
        <f t="shared" si="15"/>
        <v>7358297767978.2256</v>
      </c>
      <c r="AO42" s="32">
        <v>383892000000</v>
      </c>
      <c r="AP42" s="31">
        <f t="shared" si="13"/>
        <v>494544719985.14404</v>
      </c>
      <c r="AQ42" s="32">
        <v>377251000000</v>
      </c>
      <c r="AR42" s="31">
        <f t="shared" si="8"/>
        <v>418396901332.18469</v>
      </c>
      <c r="AS42" s="19">
        <f t="shared" si="16"/>
        <v>5.6860555868364089E-2</v>
      </c>
      <c r="AT42" s="19">
        <f t="shared" si="5"/>
        <v>17.307238551203511</v>
      </c>
      <c r="AU42" s="34">
        <v>6.1</v>
      </c>
      <c r="AV42" s="34">
        <v>0.77700000000000002</v>
      </c>
      <c r="AW42" s="34">
        <v>-0.123</v>
      </c>
      <c r="AX42" s="34">
        <v>2.1000000000000001E-2</v>
      </c>
      <c r="AY42" s="34">
        <v>0.98299999999999998</v>
      </c>
      <c r="AZ42" s="34">
        <v>0.41</v>
      </c>
      <c r="BA42" s="34">
        <v>6.4000000000000001E-2</v>
      </c>
      <c r="BB42" s="13">
        <f>[2]EUCAM_output!$GJ39*10^9</f>
        <v>2864219490445.6602</v>
      </c>
      <c r="BC42" s="13">
        <f>[2]EUCAM_output!$HO39*10^9</f>
        <v>2223360000000</v>
      </c>
      <c r="BD42" s="19">
        <f t="shared" si="22"/>
        <v>0.23710289665760281</v>
      </c>
      <c r="BE42" s="34">
        <f t="shared" si="2"/>
        <v>0.30099999999999999</v>
      </c>
      <c r="BF42" s="34">
        <f t="shared" si="2"/>
        <v>2.32E-3</v>
      </c>
      <c r="BG42" s="36">
        <v>1.0620000000000001</v>
      </c>
      <c r="BH42" s="36">
        <v>0.82099999999999995</v>
      </c>
      <c r="BI42" s="36">
        <v>0.88200000000000001</v>
      </c>
      <c r="BJ42" s="36">
        <v>0.23200000000000001</v>
      </c>
      <c r="BK42" s="67">
        <v>0</v>
      </c>
      <c r="BL42" s="36">
        <v>0.27900000000000003</v>
      </c>
      <c r="BM42" s="67">
        <v>0</v>
      </c>
      <c r="BN42" s="31">
        <f t="shared" si="9"/>
        <v>-24714999999.999878</v>
      </c>
      <c r="BO42" s="23">
        <v>-1.1116060000000001</v>
      </c>
      <c r="BP42" s="32">
        <v>981788000000</v>
      </c>
      <c r="BQ42" s="32">
        <v>237263000000</v>
      </c>
      <c r="BR42" s="39">
        <v>202288000000</v>
      </c>
      <c r="BS42" s="39">
        <v>33054000000</v>
      </c>
      <c r="BT42" s="31">
        <f t="shared" si="24"/>
        <v>203939193786.06451</v>
      </c>
      <c r="BU42" s="31">
        <f t="shared" si="24"/>
        <v>33323806213.935463</v>
      </c>
      <c r="BV42" s="32">
        <v>235394000000</v>
      </c>
      <c r="BW42" s="32">
        <v>367015000000</v>
      </c>
      <c r="BX42" s="38">
        <v>212300000000</v>
      </c>
      <c r="BY42" s="38">
        <v>154715000000</v>
      </c>
      <c r="BZ42" s="32">
        <v>27292000000</v>
      </c>
      <c r="CA42" s="31">
        <f t="shared" si="10"/>
        <v>114824000000</v>
      </c>
      <c r="CB42" s="32">
        <v>1072637999999.9999</v>
      </c>
      <c r="CC42" s="31">
        <f t="shared" si="11"/>
        <v>1006502999999.9999</v>
      </c>
      <c r="CD42" s="32">
        <v>434366000000</v>
      </c>
      <c r="CE42" s="32">
        <v>58261000000</v>
      </c>
      <c r="CF42" s="32">
        <v>28684000000</v>
      </c>
      <c r="CG42" s="32">
        <v>397992000000</v>
      </c>
      <c r="CH42" s="32">
        <v>66135000000.000008</v>
      </c>
      <c r="CI42" s="31">
        <f t="shared" si="12"/>
        <v>87199999999.999878</v>
      </c>
      <c r="DH42" s="31">
        <f t="shared" si="21"/>
        <v>1330082876160</v>
      </c>
      <c r="DI42" s="23">
        <v>59.823099999999997</v>
      </c>
      <c r="DJ42" s="39">
        <v>63886000000</v>
      </c>
      <c r="DK42" s="39">
        <v>1266197000000</v>
      </c>
      <c r="DL42" s="25"/>
      <c r="DM42" s="25"/>
      <c r="DN42" s="23">
        <v>0.94557400000000003</v>
      </c>
      <c r="DO42" s="32">
        <v>-35500000000</v>
      </c>
      <c r="DP42" s="46">
        <v>5.18804</v>
      </c>
      <c r="DQ42" s="39">
        <v>224631000000</v>
      </c>
      <c r="DR42" s="23">
        <v>3.32</v>
      </c>
      <c r="DS42" s="17">
        <v>0.5</v>
      </c>
      <c r="DT42" s="14">
        <f>Euro_Area_Data!V39*10^9</f>
        <v>10019063031362.396</v>
      </c>
      <c r="DU42" s="17">
        <v>1</v>
      </c>
      <c r="DV42" s="17">
        <v>0.5</v>
      </c>
      <c r="DW42" s="23">
        <v>4.78</v>
      </c>
      <c r="DX42" s="17">
        <v>2</v>
      </c>
      <c r="DY42" s="14">
        <f>(SUMPRODUCT(Euro_Area_Data!B39:U39,Euro_Area_Data!Y39:AR39)-Euro_Area_Data!D39*Euro_Area_Data!AB39)/(SUM(Euro_Area_Data!B39:U39)-Euro_Area_Data!D39)</f>
        <v>0.76337478163845174</v>
      </c>
      <c r="DZ42" s="14">
        <f t="shared" si="23"/>
        <v>2.4791269702928163</v>
      </c>
      <c r="EA42" s="14">
        <f>(SUMPRODUCT(Euro_Area_Data!B39:U39,Euro_Area_Data!AV39:BO39)-Euro_Area_Data!D39*Euro_Area_Data!AY39)/(SUM(Euro_Area_Data!B39:U39)-Euro_Area_Data!D39)</f>
        <v>0.95545302856686265</v>
      </c>
      <c r="EB42" s="17">
        <v>-5</v>
      </c>
      <c r="EE42" s="43">
        <v>0.75</v>
      </c>
      <c r="EF42" s="43">
        <v>0.05</v>
      </c>
      <c r="EG42" s="43">
        <v>75</v>
      </c>
      <c r="EH42" s="14">
        <f t="shared" si="4"/>
        <v>1.4993090002084228</v>
      </c>
      <c r="EI42" s="44">
        <v>0.754</v>
      </c>
      <c r="EJ42" s="44">
        <v>0.14699999999999999</v>
      </c>
      <c r="EK42" s="14">
        <f>[2]EUCAM_output!$HM39</f>
        <v>0.77625335887021907</v>
      </c>
    </row>
    <row r="43" spans="1:141" x14ac:dyDescent="0.3">
      <c r="A43" s="10">
        <v>2003</v>
      </c>
      <c r="B43" s="13">
        <f>[2]EUCAM_output!$GM40*10^9</f>
        <v>2892579755920.6831</v>
      </c>
      <c r="C43" s="34">
        <f t="shared" si="17"/>
        <v>2.3945763471535315</v>
      </c>
      <c r="D43" s="34">
        <v>2.3881997304792502</v>
      </c>
      <c r="E43" s="34">
        <v>1.023232922841265E-2</v>
      </c>
      <c r="F43" s="34">
        <v>0.80330000000000001</v>
      </c>
      <c r="G43" s="34">
        <v>8.6999999999999994E-3</v>
      </c>
      <c r="H43" s="14">
        <f>[2]EUCAM_output!$HS40</f>
        <v>-3.3882510903336167E-2</v>
      </c>
      <c r="I43" s="13">
        <f>[2]EUCAM_output!$HE40*10^3</f>
        <v>63941559.5</v>
      </c>
      <c r="J43" s="14"/>
      <c r="K43" s="31">
        <f t="shared" si="3"/>
        <v>63941559.5</v>
      </c>
      <c r="L43" s="14">
        <f>[2]EUCAM_output!$GO40</f>
        <v>67.671357435286765</v>
      </c>
      <c r="M43" s="34">
        <v>67.996263849978817</v>
      </c>
      <c r="N43" s="34">
        <v>0.17867437027483349</v>
      </c>
      <c r="O43" s="14">
        <f>[2]EUCAM_output!$GP40</f>
        <v>67.996005571563884</v>
      </c>
      <c r="P43" s="28"/>
      <c r="Q43" s="19"/>
      <c r="R43" s="14">
        <f>[2]EUCAM_output!$GT40</f>
        <v>9.3000000000000007</v>
      </c>
      <c r="S43" s="34">
        <v>9.292978393146587</v>
      </c>
      <c r="T43" s="34">
        <v>1.0953350775172011</v>
      </c>
      <c r="U43" s="14">
        <f>[2]EUCAM_output!$GS40</f>
        <v>8.9055409999999995</v>
      </c>
      <c r="V43" s="14">
        <v>8.9055409999999995</v>
      </c>
      <c r="W43" s="14">
        <v>5.5484878912162028E-3</v>
      </c>
      <c r="X43" s="14">
        <v>2.199067188573256E-2</v>
      </c>
      <c r="Y43" s="14">
        <f>[2]EUCAM_output!$HQ40</f>
        <v>5.9504697648150012E-3</v>
      </c>
      <c r="Z43" s="14">
        <f>[2]EUCAM_output!$GU40</f>
        <v>1443.06603985119</v>
      </c>
      <c r="AA43" s="34">
        <v>1447.85052139094</v>
      </c>
      <c r="AB43" s="34">
        <v>-3.3632183572687442</v>
      </c>
      <c r="AC43" s="14">
        <f>[2]EUCAM_output!$HT40</f>
        <v>1447.8626586000339</v>
      </c>
      <c r="AD43" s="13">
        <f>[2]EUCAM_output!$HB40*10^9</f>
        <v>8806710000000</v>
      </c>
      <c r="AE43" s="30">
        <v>7028754000000</v>
      </c>
      <c r="AF43" s="30">
        <v>1108259000000</v>
      </c>
      <c r="AG43" s="19">
        <f t="shared" si="18"/>
        <v>0.15767503031120453</v>
      </c>
      <c r="AH43" s="31">
        <f t="shared" si="19"/>
        <v>1388598266191.988</v>
      </c>
      <c r="AI43" s="31">
        <f t="shared" si="6"/>
        <v>71637655628.521149</v>
      </c>
      <c r="AJ43" s="32">
        <v>53145000000</v>
      </c>
      <c r="AK43" s="31">
        <f t="shared" si="7"/>
        <v>67570339492.718948</v>
      </c>
      <c r="AL43" s="19">
        <f t="shared" si="14"/>
        <v>4.8660826632039487E-2</v>
      </c>
      <c r="AM43" s="19">
        <f t="shared" si="20"/>
        <v>5.5488079841658364E-2</v>
      </c>
      <c r="AN43" s="31">
        <f t="shared" si="15"/>
        <v>7418111733808.0117</v>
      </c>
      <c r="AO43" s="32">
        <v>375323000000</v>
      </c>
      <c r="AP43" s="31">
        <f t="shared" si="13"/>
        <v>477198278848.91815</v>
      </c>
      <c r="AQ43" s="32">
        <v>380833000000</v>
      </c>
      <c r="AR43" s="31">
        <f t="shared" si="8"/>
        <v>416633538577.29016</v>
      </c>
      <c r="AS43" s="19">
        <f t="shared" si="16"/>
        <v>5.6164365478412068E-2</v>
      </c>
      <c r="AT43" s="19">
        <f t="shared" si="5"/>
        <v>16.497324848940252</v>
      </c>
      <c r="AU43" s="34">
        <v>6.1</v>
      </c>
      <c r="AV43" s="34">
        <v>0.77700000000000002</v>
      </c>
      <c r="AW43" s="34">
        <v>-0.123</v>
      </c>
      <c r="AX43" s="34">
        <v>2.1000000000000001E-2</v>
      </c>
      <c r="AY43" s="34">
        <v>0.98299999999999998</v>
      </c>
      <c r="AZ43" s="34">
        <v>0.41</v>
      </c>
      <c r="BA43" s="34">
        <v>6.4000000000000001E-2</v>
      </c>
      <c r="BB43" s="13">
        <f>[2]EUCAM_output!$GJ40*10^9</f>
        <v>2849041159820.8501</v>
      </c>
      <c r="BC43" s="13">
        <f>[2]EUCAM_output!$HO40*10^9</f>
        <v>2240810000000</v>
      </c>
      <c r="BD43" s="19">
        <f t="shared" si="22"/>
        <v>-1.505182217040548</v>
      </c>
      <c r="BE43" s="34">
        <f t="shared" si="2"/>
        <v>0.30099999999999999</v>
      </c>
      <c r="BF43" s="34">
        <f t="shared" si="2"/>
        <v>2.32E-3</v>
      </c>
      <c r="BG43" s="36">
        <v>1.0620000000000001</v>
      </c>
      <c r="BH43" s="36">
        <v>0.82099999999999995</v>
      </c>
      <c r="BI43" s="36">
        <v>0.88200000000000001</v>
      </c>
      <c r="BJ43" s="36">
        <v>0.23200000000000001</v>
      </c>
      <c r="BK43" s="67">
        <v>0</v>
      </c>
      <c r="BL43" s="36">
        <v>0.27900000000000003</v>
      </c>
      <c r="BM43" s="67">
        <v>0</v>
      </c>
      <c r="BN43" s="31">
        <f t="shared" si="9"/>
        <v>-20737000000.000122</v>
      </c>
      <c r="BO43" s="23">
        <v>-0.92542400000000002</v>
      </c>
      <c r="BP43" s="32">
        <v>1001289000000</v>
      </c>
      <c r="BQ43" s="32">
        <v>237799000000</v>
      </c>
      <c r="BR43" s="39">
        <v>198688000000</v>
      </c>
      <c r="BS43" s="39">
        <v>37591000000</v>
      </c>
      <c r="BT43" s="31">
        <f t="shared" si="24"/>
        <v>199966174361.66565</v>
      </c>
      <c r="BU43" s="31">
        <f t="shared" si="24"/>
        <v>37832825638.334343</v>
      </c>
      <c r="BV43" s="32">
        <v>240978000000</v>
      </c>
      <c r="BW43" s="32">
        <v>373978000000</v>
      </c>
      <c r="BX43" s="38">
        <v>215532000000</v>
      </c>
      <c r="BY43" s="38">
        <v>158446000000</v>
      </c>
      <c r="BZ43" s="32">
        <v>27918000000</v>
      </c>
      <c r="CA43" s="31">
        <f t="shared" si="10"/>
        <v>120616000000</v>
      </c>
      <c r="CB43" s="32">
        <v>1087101000000.0001</v>
      </c>
      <c r="CC43" s="31">
        <f t="shared" si="11"/>
        <v>1022026000000.0001</v>
      </c>
      <c r="CD43" s="32">
        <v>438568000000</v>
      </c>
      <c r="CE43" s="32">
        <v>56344000000</v>
      </c>
      <c r="CF43" s="32">
        <v>26720000000</v>
      </c>
      <c r="CG43" s="32">
        <v>408988000000</v>
      </c>
      <c r="CH43" s="32">
        <v>65075000000</v>
      </c>
      <c r="CI43" s="31">
        <f t="shared" si="12"/>
        <v>91406000000.000122</v>
      </c>
      <c r="DH43" s="31">
        <f t="shared" si="21"/>
        <v>1419425408830</v>
      </c>
      <c r="DI43" s="23">
        <v>63.344299999999997</v>
      </c>
      <c r="DJ43" s="39">
        <v>75351000000</v>
      </c>
      <c r="DK43" s="39">
        <v>1344075000000</v>
      </c>
      <c r="DL43" s="25"/>
      <c r="DM43" s="25"/>
      <c r="DN43" s="23">
        <v>1.1311599999999999</v>
      </c>
      <c r="DO43" s="32">
        <v>3500000000</v>
      </c>
      <c r="DP43" s="46">
        <v>4.8925520000000002</v>
      </c>
      <c r="DQ43" s="39">
        <v>215446000000</v>
      </c>
      <c r="DR43" s="23">
        <v>2.33</v>
      </c>
      <c r="DS43" s="17">
        <v>0.5</v>
      </c>
      <c r="DT43" s="14">
        <f>Euro_Area_Data!V40*10^9</f>
        <v>10093114471526.234</v>
      </c>
      <c r="DU43" s="17">
        <v>1</v>
      </c>
      <c r="DV43" s="17">
        <v>0.5</v>
      </c>
      <c r="DW43" s="23">
        <v>4.07</v>
      </c>
      <c r="DX43" s="17">
        <v>2</v>
      </c>
      <c r="DY43" s="14">
        <f>(SUMPRODUCT(Euro_Area_Data!B40:U40,Euro_Area_Data!Y40:AR40)-Euro_Area_Data!D40*Euro_Area_Data!AB40)/(SUM(Euro_Area_Data!B40:U40)-Euro_Area_Data!D40)</f>
        <v>0.78028276036021638</v>
      </c>
      <c r="DZ43" s="14">
        <f t="shared" si="23"/>
        <v>2.2148987795319348</v>
      </c>
      <c r="EA43" s="14">
        <f>(SUMPRODUCT(Euro_Area_Data!B40:U40,Euro_Area_Data!AV40:BO40)-Euro_Area_Data!D40*Euro_Area_Data!AY40)/(SUM(Euro_Area_Data!B40:U40)-Euro_Area_Data!D40)</f>
        <v>-0.20744604724344767</v>
      </c>
      <c r="EB43" s="17">
        <v>-5</v>
      </c>
      <c r="EE43" s="43">
        <v>0.75</v>
      </c>
      <c r="EF43" s="43">
        <v>0.05</v>
      </c>
      <c r="EG43" s="43">
        <v>75</v>
      </c>
      <c r="EH43" s="14">
        <f t="shared" si="4"/>
        <v>1.3217816948515471</v>
      </c>
      <c r="EI43" s="44">
        <v>0.754</v>
      </c>
      <c r="EJ43" s="44">
        <v>0.14699999999999999</v>
      </c>
      <c r="EK43" s="14">
        <f>[2]EUCAM_output!$HM40</f>
        <v>0.78651373367343591</v>
      </c>
    </row>
    <row r="44" spans="1:141" x14ac:dyDescent="0.3">
      <c r="A44" s="10">
        <v>2004</v>
      </c>
      <c r="B44" s="13">
        <f>[2]EUCAM_output!$GM41*10^9</f>
        <v>2927434575621.0767</v>
      </c>
      <c r="C44" s="34">
        <f t="shared" si="17"/>
        <v>2.4031873532049657</v>
      </c>
      <c r="D44" s="34">
        <v>2.397500562802906</v>
      </c>
      <c r="E44" s="34">
        <v>9.7256112082020636E-3</v>
      </c>
      <c r="F44" s="34">
        <v>0.80330000000000001</v>
      </c>
      <c r="G44" s="34">
        <v>8.6999999999999994E-3</v>
      </c>
      <c r="H44" s="14">
        <f>[2]EUCAM_output!$HS41</f>
        <v>-1.8660084969542409E-2</v>
      </c>
      <c r="I44" s="13">
        <f>[2]EUCAM_output!$HE41*10^3</f>
        <v>63997716.499999903</v>
      </c>
      <c r="J44" s="14"/>
      <c r="K44" s="31">
        <f t="shared" si="3"/>
        <v>63997716.499999903</v>
      </c>
      <c r="L44" s="14">
        <f>[2]EUCAM_output!$GO41</f>
        <v>68.50536741268499</v>
      </c>
      <c r="M44" s="34">
        <v>68.174938220265858</v>
      </c>
      <c r="N44" s="34">
        <v>0.16983328119245339</v>
      </c>
      <c r="O44" s="14">
        <f>[2]EUCAM_output!$GP41</f>
        <v>68.173558218554831</v>
      </c>
      <c r="P44" s="28"/>
      <c r="Q44" s="19"/>
      <c r="R44" s="14">
        <f>[2]EUCAM_output!$GT41</f>
        <v>10.199999999999999</v>
      </c>
      <c r="S44" s="34">
        <v>10.194032859716661</v>
      </c>
      <c r="T44" s="34">
        <v>0.90105446657007682</v>
      </c>
      <c r="U44" s="14">
        <f>[2]EUCAM_output!$GS41</f>
        <v>8.8866859999999992</v>
      </c>
      <c r="V44" s="14">
        <v>8.8866859999999992</v>
      </c>
      <c r="W44" s="14">
        <v>8.4374678890657417E-3</v>
      </c>
      <c r="X44" s="14">
        <v>2.2553652539370361E-2</v>
      </c>
      <c r="Y44" s="14">
        <f>[2]EUCAM_output!$HQ41</f>
        <v>-1.491783269750809E-2</v>
      </c>
      <c r="Z44" s="14">
        <f>[2]EUCAM_output!$GU41</f>
        <v>1442.6507518415001</v>
      </c>
      <c r="AA44" s="34">
        <v>1444.487303035593</v>
      </c>
      <c r="AB44" s="34">
        <v>-1.8018383605672481</v>
      </c>
      <c r="AC44" s="14">
        <f>[2]EUCAM_output!$HT41</f>
        <v>1444.5014637986569</v>
      </c>
      <c r="AD44" s="13">
        <f>[2]EUCAM_output!$HB41*10^9</f>
        <v>8862730000000</v>
      </c>
      <c r="AE44" s="30">
        <v>7151138000000</v>
      </c>
      <c r="AF44" s="30">
        <v>1112586000000</v>
      </c>
      <c r="AG44" s="19">
        <f t="shared" si="18"/>
        <v>0.15558167105711007</v>
      </c>
      <c r="AH44" s="31">
        <f t="shared" si="19"/>
        <v>1378878343527.9812</v>
      </c>
      <c r="AI44" s="31">
        <f t="shared" si="6"/>
        <v>64570262986.797813</v>
      </c>
      <c r="AJ44" s="32">
        <v>53971000000</v>
      </c>
      <c r="AK44" s="31">
        <f t="shared" si="7"/>
        <v>67836986367.29084</v>
      </c>
      <c r="AL44" s="19">
        <f t="shared" si="14"/>
        <v>4.9197223733113367E-2</v>
      </c>
      <c r="AM44" s="19">
        <f t="shared" si="20"/>
        <v>5.5488079841658364E-2</v>
      </c>
      <c r="AN44" s="31">
        <f t="shared" si="15"/>
        <v>7483851656472.0186</v>
      </c>
      <c r="AO44" s="32">
        <v>380441000000</v>
      </c>
      <c r="AP44" s="31">
        <f t="shared" si="13"/>
        <v>478182189148.95953</v>
      </c>
      <c r="AQ44" s="32">
        <v>388085000000</v>
      </c>
      <c r="AR44" s="31">
        <f t="shared" si="8"/>
        <v>419953064851.88361</v>
      </c>
      <c r="AS44" s="19">
        <f t="shared" si="16"/>
        <v>5.6114562945500011E-2</v>
      </c>
      <c r="AT44" s="19">
        <f t="shared" si="5"/>
        <v>16.334513267389063</v>
      </c>
      <c r="AU44" s="34">
        <v>6.1</v>
      </c>
      <c r="AV44" s="34">
        <v>0.77700000000000002</v>
      </c>
      <c r="AW44" s="34">
        <v>-0.123</v>
      </c>
      <c r="AX44" s="34">
        <v>2.1000000000000001E-2</v>
      </c>
      <c r="AY44" s="34">
        <v>0.98299999999999998</v>
      </c>
      <c r="AZ44" s="34">
        <v>0.41</v>
      </c>
      <c r="BA44" s="34">
        <v>6.4000000000000001E-2</v>
      </c>
      <c r="BB44" s="13">
        <f>[2]EUCAM_output!$GJ41*10^9</f>
        <v>2882157514584.73</v>
      </c>
      <c r="BC44" s="13">
        <f>[2]EUCAM_output!$HO41*10^9</f>
        <v>2293040000000</v>
      </c>
      <c r="BD44" s="19">
        <f t="shared" si="22"/>
        <v>-1.5466463849748315</v>
      </c>
      <c r="BE44" s="34">
        <f t="shared" si="2"/>
        <v>0.30099999999999999</v>
      </c>
      <c r="BF44" s="34">
        <f t="shared" si="2"/>
        <v>2.32E-3</v>
      </c>
      <c r="BG44" s="36">
        <v>1.0620000000000001</v>
      </c>
      <c r="BH44" s="36">
        <v>0.82099999999999995</v>
      </c>
      <c r="BI44" s="36">
        <v>0.88200000000000001</v>
      </c>
      <c r="BJ44" s="36">
        <v>0.23200000000000001</v>
      </c>
      <c r="BK44" s="67">
        <v>0</v>
      </c>
      <c r="BL44" s="36">
        <v>0.27900000000000003</v>
      </c>
      <c r="BM44" s="67">
        <v>0</v>
      </c>
      <c r="BN44" s="31">
        <f t="shared" si="9"/>
        <v>-14628999999.999878</v>
      </c>
      <c r="BO44" s="23">
        <v>-0.63797400000000004</v>
      </c>
      <c r="BP44" s="32">
        <v>998635000000</v>
      </c>
      <c r="BQ44" s="32">
        <v>238163000000</v>
      </c>
      <c r="BR44" s="39">
        <v>189840000000</v>
      </c>
      <c r="BS44" s="39">
        <v>46109000000</v>
      </c>
      <c r="BT44" s="31">
        <f t="shared" si="24"/>
        <v>191621341561.1001</v>
      </c>
      <c r="BU44" s="31">
        <f t="shared" si="24"/>
        <v>46541658438.899933</v>
      </c>
      <c r="BV44" s="32">
        <v>239835000000</v>
      </c>
      <c r="BW44" s="32">
        <v>373698000000</v>
      </c>
      <c r="BX44" s="38">
        <v>216667000000</v>
      </c>
      <c r="BY44" s="38">
        <v>157031000000</v>
      </c>
      <c r="BZ44" s="32">
        <v>27904000000</v>
      </c>
      <c r="CA44" s="31">
        <f t="shared" si="10"/>
        <v>119035000000</v>
      </c>
      <c r="CB44" s="32">
        <v>1077079999999.9999</v>
      </c>
      <c r="CC44" s="31">
        <f t="shared" si="11"/>
        <v>1013263999999.9999</v>
      </c>
      <c r="CD44" s="32">
        <v>436826000000</v>
      </c>
      <c r="CE44" s="32">
        <v>51372000000</v>
      </c>
      <c r="CF44" s="32">
        <v>26135000000</v>
      </c>
      <c r="CG44" s="32">
        <v>411118000000</v>
      </c>
      <c r="CH44" s="32">
        <v>63816000000</v>
      </c>
      <c r="CI44" s="31">
        <f t="shared" si="12"/>
        <v>87812999999.999878</v>
      </c>
      <c r="DH44" s="31">
        <f t="shared" si="21"/>
        <v>1489671142960</v>
      </c>
      <c r="DI44" s="23">
        <v>64.9649</v>
      </c>
      <c r="DJ44" s="39">
        <v>73360000000</v>
      </c>
      <c r="DK44" s="39">
        <v>1416311000000</v>
      </c>
      <c r="DL44" s="25"/>
      <c r="DM44" s="25"/>
      <c r="DN44" s="23">
        <v>1.2439020000000001</v>
      </c>
      <c r="DO44" s="32">
        <v>-8199999999.999999</v>
      </c>
      <c r="DP44" s="46">
        <v>4.4959020000000001</v>
      </c>
      <c r="DQ44" s="39">
        <v>232233000000</v>
      </c>
      <c r="DR44" s="23">
        <v>2.11</v>
      </c>
      <c r="DS44" s="17">
        <v>0.5</v>
      </c>
      <c r="DT44" s="14">
        <f>Euro_Area_Data!V41*10^9</f>
        <v>10325521076933.072</v>
      </c>
      <c r="DU44" s="17">
        <v>1</v>
      </c>
      <c r="DV44" s="17">
        <v>0.5</v>
      </c>
      <c r="DW44" s="23">
        <v>4.04</v>
      </c>
      <c r="DX44" s="17">
        <v>2</v>
      </c>
      <c r="DY44" s="14">
        <f>(SUMPRODUCT(Euro_Area_Data!B41:U41,Euro_Area_Data!Y41:AR41)-Euro_Area_Data!D41*Euro_Area_Data!AB41)/(SUM(Euro_Area_Data!B41:U41)-Euro_Area_Data!D41)</f>
        <v>0.79549738963596828</v>
      </c>
      <c r="DZ44" s="14">
        <f t="shared" si="23"/>
        <v>1.9498866370862904</v>
      </c>
      <c r="EA44" s="14">
        <f>(SUMPRODUCT(Euro_Area_Data!B41:U41,Euro_Area_Data!AV41:BO41)-Euro_Area_Data!D41*Euro_Area_Data!AY41)/(SUM(Euro_Area_Data!B41:U41)-Euro_Area_Data!D41)</f>
        <v>0.18086855250144643</v>
      </c>
      <c r="EB44" s="17">
        <v>-5</v>
      </c>
      <c r="EE44" s="43">
        <v>0.75</v>
      </c>
      <c r="EF44" s="43">
        <v>0.05</v>
      </c>
      <c r="EG44" s="43">
        <v>75</v>
      </c>
      <c r="EH44" s="14">
        <f t="shared" si="4"/>
        <v>1.1550591111781028</v>
      </c>
      <c r="EI44" s="44">
        <v>0.754</v>
      </c>
      <c r="EJ44" s="44">
        <v>0.14699999999999999</v>
      </c>
      <c r="EK44" s="14">
        <f>[2]EUCAM_output!$HM41</f>
        <v>0.79559843221489801</v>
      </c>
    </row>
    <row r="45" spans="1:141" x14ac:dyDescent="0.3">
      <c r="A45" s="10">
        <v>2005</v>
      </c>
      <c r="B45" s="13">
        <f>[2]EUCAM_output!$GM42*10^9</f>
        <v>2963717770587.2651</v>
      </c>
      <c r="C45" s="34">
        <f t="shared" si="17"/>
        <v>2.4196524346084551</v>
      </c>
      <c r="D45" s="34">
        <v>2.4048839847944681</v>
      </c>
      <c r="E45" s="34">
        <v>9.6410574229180649E-3</v>
      </c>
      <c r="F45" s="34">
        <v>0.80330000000000001</v>
      </c>
      <c r="G45" s="34">
        <v>8.6999999999999994E-3</v>
      </c>
      <c r="H45" s="14">
        <f>[2]EUCAM_output!$HS42</f>
        <v>-1.403460238997868E-2</v>
      </c>
      <c r="I45" s="13">
        <f>[2]EUCAM_output!$HE42*10^3</f>
        <v>64032104</v>
      </c>
      <c r="J45" s="14"/>
      <c r="K45" s="31">
        <f t="shared" si="3"/>
        <v>64032104</v>
      </c>
      <c r="L45" s="14">
        <f>[2]EUCAM_output!$GO42</f>
        <v>68.61432435630455</v>
      </c>
      <c r="M45" s="34">
        <v>68.34477150142591</v>
      </c>
      <c r="N45" s="34">
        <v>0.18427250392750288</v>
      </c>
      <c r="O45" s="14">
        <f>[2]EUCAM_output!$GP42</f>
        <v>68.341534413514808</v>
      </c>
      <c r="P45" s="28"/>
      <c r="Q45" s="19"/>
      <c r="R45" s="14">
        <f>[2]EUCAM_output!$GT42</f>
        <v>10.5</v>
      </c>
      <c r="S45" s="34">
        <v>10.49889741631196</v>
      </c>
      <c r="T45" s="34">
        <v>0.30486455659529121</v>
      </c>
      <c r="U45" s="14">
        <f>[2]EUCAM_output!$GS42</f>
        <v>8.7716770000000004</v>
      </c>
      <c r="V45" s="14">
        <v>8.7716770000000004</v>
      </c>
      <c r="W45" s="14">
        <v>1.0088474693997096E-2</v>
      </c>
      <c r="X45" s="14">
        <v>2.9606209164310116E-2</v>
      </c>
      <c r="Y45" s="14">
        <f>[2]EUCAM_output!$HQ42</f>
        <v>-1.65141550720271E-3</v>
      </c>
      <c r="Z45" s="14">
        <f>[2]EUCAM_output!$GU42</f>
        <v>1431.8933624942699</v>
      </c>
      <c r="AA45" s="34">
        <v>1442.685464676834</v>
      </c>
      <c r="AB45" s="34">
        <v>-1.098299105722379</v>
      </c>
      <c r="AC45" s="14">
        <f>[2]EUCAM_output!$HT42</f>
        <v>1442.697454788429</v>
      </c>
      <c r="AD45" s="13">
        <f>[2]EUCAM_output!$HB42*10^9</f>
        <v>8915560000000</v>
      </c>
      <c r="AE45" s="30">
        <v>7252313000000</v>
      </c>
      <c r="AF45" s="30">
        <v>1116544000000</v>
      </c>
      <c r="AG45" s="19">
        <f t="shared" si="18"/>
        <v>0.15395695138916371</v>
      </c>
      <c r="AH45" s="31">
        <f t="shared" si="19"/>
        <v>1372612437527.1724</v>
      </c>
      <c r="AI45" s="31">
        <f t="shared" si="6"/>
        <v>64192080458.885544</v>
      </c>
      <c r="AJ45" s="32">
        <v>54626000000</v>
      </c>
      <c r="AK45" s="31">
        <f t="shared" si="7"/>
        <v>68295352663.350761</v>
      </c>
      <c r="AL45" s="19">
        <f t="shared" si="14"/>
        <v>4.9755743716258419E-2</v>
      </c>
      <c r="AM45" s="19">
        <f t="shared" si="20"/>
        <v>5.5488079841658364E-2</v>
      </c>
      <c r="AN45" s="31">
        <f t="shared" si="15"/>
        <v>7542947562472.8281</v>
      </c>
      <c r="AO45" s="32">
        <v>385062000000</v>
      </c>
      <c r="AP45" s="31">
        <f t="shared" si="13"/>
        <v>481418099206.51654</v>
      </c>
      <c r="AQ45" s="32">
        <v>395096000000</v>
      </c>
      <c r="AR45" s="31">
        <f t="shared" si="8"/>
        <v>425667607390.0896</v>
      </c>
      <c r="AS45" s="19">
        <f t="shared" si="16"/>
        <v>5.6432529043134651E-2</v>
      </c>
      <c r="AT45" s="19">
        <f t="shared" si="5"/>
        <v>16.243722799257057</v>
      </c>
      <c r="AU45" s="34">
        <v>6.1</v>
      </c>
      <c r="AV45" s="34">
        <v>0.77700000000000002</v>
      </c>
      <c r="AW45" s="34">
        <v>-0.123</v>
      </c>
      <c r="AX45" s="34">
        <v>2.1000000000000001E-2</v>
      </c>
      <c r="AY45" s="34">
        <v>0.98299999999999998</v>
      </c>
      <c r="AZ45" s="34">
        <v>0.41</v>
      </c>
      <c r="BA45" s="34">
        <v>6.4000000000000001E-2</v>
      </c>
      <c r="BB45" s="13">
        <f>[2]EUCAM_output!$GJ42*10^9</f>
        <v>2907684704036.1997</v>
      </c>
      <c r="BC45" s="13">
        <f>[2]EUCAM_output!$HO42*10^9</f>
        <v>2325710000000</v>
      </c>
      <c r="BD45" s="19">
        <f t="shared" si="22"/>
        <v>-1.8906343615830328</v>
      </c>
      <c r="BE45" s="34">
        <f t="shared" si="2"/>
        <v>0.30099999999999999</v>
      </c>
      <c r="BF45" s="34">
        <f t="shared" si="2"/>
        <v>2.32E-3</v>
      </c>
      <c r="BG45" s="36">
        <v>1.0620000000000001</v>
      </c>
      <c r="BH45" s="36">
        <v>0.82099999999999995</v>
      </c>
      <c r="BI45" s="36">
        <v>0.88200000000000001</v>
      </c>
      <c r="BJ45" s="36">
        <v>0.23200000000000001</v>
      </c>
      <c r="BK45" s="67">
        <v>0</v>
      </c>
      <c r="BL45" s="36">
        <v>0.27900000000000003</v>
      </c>
      <c r="BM45" s="67">
        <v>0</v>
      </c>
      <c r="BN45" s="31">
        <f t="shared" si="9"/>
        <v>-14901999999.999878</v>
      </c>
      <c r="BO45" s="23">
        <v>-0.64075099999999996</v>
      </c>
      <c r="BP45" s="32">
        <v>1011597000000</v>
      </c>
      <c r="BQ45" s="32">
        <v>248531000000</v>
      </c>
      <c r="BR45" s="39">
        <v>192286000000</v>
      </c>
      <c r="BS45" s="39">
        <v>53517000000</v>
      </c>
      <c r="BT45" s="31">
        <f t="shared" si="24"/>
        <v>194420051284.97211</v>
      </c>
      <c r="BU45" s="31">
        <f t="shared" si="24"/>
        <v>54110948715.027885</v>
      </c>
      <c r="BV45" s="32">
        <v>242581000000</v>
      </c>
      <c r="BW45" s="32">
        <v>372889000000</v>
      </c>
      <c r="BX45" s="38">
        <v>219132000000</v>
      </c>
      <c r="BY45" s="38">
        <v>153757000000</v>
      </c>
      <c r="BZ45" s="32">
        <v>28348000000</v>
      </c>
      <c r="CA45" s="31">
        <f t="shared" si="10"/>
        <v>119248000000</v>
      </c>
      <c r="CB45" s="32">
        <v>1089992999999.9999</v>
      </c>
      <c r="CC45" s="31">
        <f t="shared" si="11"/>
        <v>1026498999999.9999</v>
      </c>
      <c r="CD45" s="32">
        <v>440326000000</v>
      </c>
      <c r="CE45" s="32">
        <v>51344000000</v>
      </c>
      <c r="CF45" s="32">
        <v>25420000000</v>
      </c>
      <c r="CG45" s="32">
        <v>412615000000</v>
      </c>
      <c r="CH45" s="32">
        <v>63494000000</v>
      </c>
      <c r="CI45" s="31">
        <f t="shared" si="12"/>
        <v>96793999999.999878</v>
      </c>
      <c r="DH45" s="31">
        <f t="shared" si="21"/>
        <v>1561021203420</v>
      </c>
      <c r="DI45" s="23">
        <v>67.120199999999997</v>
      </c>
      <c r="DJ45" s="39">
        <v>78348000000</v>
      </c>
      <c r="DK45" s="39">
        <v>1482672000000</v>
      </c>
      <c r="DL45" s="25"/>
      <c r="DM45" s="25"/>
      <c r="DN45" s="23">
        <v>1.2440899999999999</v>
      </c>
      <c r="DO45" s="32">
        <v>-7000000000</v>
      </c>
      <c r="DP45" s="23">
        <v>4.2622840000000002</v>
      </c>
      <c r="DQ45" s="39">
        <v>238618000000</v>
      </c>
      <c r="DR45" s="23">
        <v>2.19</v>
      </c>
      <c r="DS45" s="17">
        <v>0.5</v>
      </c>
      <c r="DT45" s="14">
        <f>Euro_Area_Data!V42*10^9</f>
        <v>10508347319680.396</v>
      </c>
      <c r="DU45" s="17">
        <v>1</v>
      </c>
      <c r="DV45" s="17">
        <v>0.5</v>
      </c>
      <c r="DW45" s="23">
        <v>3.35</v>
      </c>
      <c r="DX45" s="17">
        <v>2</v>
      </c>
      <c r="DY45" s="14">
        <f>(SUMPRODUCT(Euro_Area_Data!B42:U42,Euro_Area_Data!Y42:AR42)-Euro_Area_Data!D42*Euro_Area_Data!AB42)/(SUM(Euro_Area_Data!B42:U42)-Euro_Area_Data!D42)</f>
        <v>0.81077994330582304</v>
      </c>
      <c r="DZ45" s="14">
        <f t="shared" si="23"/>
        <v>1.921131843920731</v>
      </c>
      <c r="EA45" s="14">
        <f>(SUMPRODUCT(Euro_Area_Data!B42:U42,Euro_Area_Data!AV42:BO42)-Euro_Area_Data!D42*Euro_Area_Data!AY42)/(SUM(Euro_Area_Data!B42:U42)-Euro_Area_Data!D42)</f>
        <v>0.16406333151352115</v>
      </c>
      <c r="EB45" s="17">
        <v>-5</v>
      </c>
      <c r="EE45" s="43">
        <v>0.75</v>
      </c>
      <c r="EF45" s="43">
        <v>0.05</v>
      </c>
      <c r="EG45" s="43">
        <v>75</v>
      </c>
      <c r="EH45" s="14">
        <f t="shared" si="4"/>
        <v>0.53431652550211794</v>
      </c>
      <c r="EI45" s="44">
        <v>0.754</v>
      </c>
      <c r="EJ45" s="44">
        <v>0.14699999999999999</v>
      </c>
      <c r="EK45" s="14">
        <f>[2]EUCAM_output!$HM42</f>
        <v>0.79984944611485798</v>
      </c>
    </row>
    <row r="46" spans="1:141" x14ac:dyDescent="0.3">
      <c r="A46" s="10">
        <v>2006</v>
      </c>
      <c r="B46" s="13">
        <f>[2]EUCAM_output!$GM43*10^9</f>
        <v>3005987182965.5781</v>
      </c>
      <c r="C46" s="34">
        <f t="shared" si="17"/>
        <v>2.4169518375292034</v>
      </c>
      <c r="D46" s="34">
        <v>2.413439034025926</v>
      </c>
      <c r="E46" s="34">
        <v>9.7406092248479934E-3</v>
      </c>
      <c r="F46" s="34">
        <v>0.80330000000000001</v>
      </c>
      <c r="G46" s="34">
        <v>8.6999999999999994E-3</v>
      </c>
      <c r="H46" s="14">
        <f>[2]EUCAM_output!$HS43</f>
        <v>1.877190461008358E-2</v>
      </c>
      <c r="I46" s="13">
        <f>[2]EUCAM_output!$HE43*10^3</f>
        <v>64028800</v>
      </c>
      <c r="J46" s="14"/>
      <c r="K46" s="31">
        <f t="shared" si="3"/>
        <v>64028800</v>
      </c>
      <c r="L46" s="14">
        <f>[2]EUCAM_output!$GO43</f>
        <v>68.42883091989134</v>
      </c>
      <c r="M46" s="34">
        <v>68.52904400530015</v>
      </c>
      <c r="N46" s="34">
        <v>0.24894732397478658</v>
      </c>
      <c r="O46" s="14">
        <f>[2]EUCAM_output!$GP43</f>
        <v>68.523182898626615</v>
      </c>
      <c r="P46" s="28"/>
      <c r="Q46" s="19"/>
      <c r="R46" s="14">
        <f>[2]EUCAM_output!$GT43</f>
        <v>9.6</v>
      </c>
      <c r="S46" s="34">
        <v>9.6035781459996556</v>
      </c>
      <c r="T46" s="34">
        <v>-0.8953192703123003</v>
      </c>
      <c r="U46" s="14">
        <f>[2]EUCAM_output!$GS43</f>
        <v>8.5104509999999998</v>
      </c>
      <c r="V46" s="14">
        <v>8.5104509999999998</v>
      </c>
      <c r="W46" s="14">
        <v>3.1058185564801111E-2</v>
      </c>
      <c r="X46" s="14">
        <v>3.728353366115833E-2</v>
      </c>
      <c r="Y46" s="14">
        <f>[2]EUCAM_output!$HQ43</f>
        <v>9.4010283059004981E-3</v>
      </c>
      <c r="Z46" s="14">
        <f>[2]EUCAM_output!$GU43</f>
        <v>1452.42049333468</v>
      </c>
      <c r="AA46" s="34">
        <v>1441.5871655737919</v>
      </c>
      <c r="AB46" s="34">
        <v>-2.3318108107022941</v>
      </c>
      <c r="AC46" s="14">
        <f>[2]EUCAM_output!$HT43</f>
        <v>1441.5886272567359</v>
      </c>
      <c r="AD46" s="13">
        <f>[2]EUCAM_output!$HB43*10^9</f>
        <v>9000220000000</v>
      </c>
      <c r="AE46" s="30">
        <v>7448841000000</v>
      </c>
      <c r="AF46" s="30">
        <v>1138275000000</v>
      </c>
      <c r="AG46" s="19">
        <f t="shared" si="18"/>
        <v>0.15281236369523796</v>
      </c>
      <c r="AH46" s="31">
        <f t="shared" si="19"/>
        <v>1375344891977.1545</v>
      </c>
      <c r="AI46" s="31">
        <f t="shared" si="6"/>
        <v>69773800902.464554</v>
      </c>
      <c r="AJ46" s="32">
        <v>55836000000</v>
      </c>
      <c r="AK46" s="31">
        <f t="shared" si="7"/>
        <v>69497483805.879822</v>
      </c>
      <c r="AL46" s="19">
        <f t="shared" si="14"/>
        <v>5.0530949881212942E-2</v>
      </c>
      <c r="AM46" s="19">
        <f t="shared" si="20"/>
        <v>5.5488079841658364E-2</v>
      </c>
      <c r="AN46" s="31">
        <f t="shared" si="15"/>
        <v>7624875108022.8457</v>
      </c>
      <c r="AO46" s="32">
        <v>416135000000</v>
      </c>
      <c r="AP46" s="31">
        <f t="shared" si="13"/>
        <v>517951418861.66266</v>
      </c>
      <c r="AQ46" s="32">
        <v>405586000000</v>
      </c>
      <c r="AR46" s="31">
        <f t="shared" si="8"/>
        <v>435323894281.58295</v>
      </c>
      <c r="AS46" s="19">
        <f t="shared" si="16"/>
        <v>5.7092593401764424E-2</v>
      </c>
      <c r="AT46" s="19">
        <f t="shared" si="5"/>
        <v>17.230659591524738</v>
      </c>
      <c r="AU46" s="34">
        <v>6.1</v>
      </c>
      <c r="AV46" s="34">
        <v>0.77700000000000002</v>
      </c>
      <c r="AW46" s="34">
        <v>-0.123</v>
      </c>
      <c r="AX46" s="34">
        <v>2.1000000000000001E-2</v>
      </c>
      <c r="AY46" s="34">
        <v>0.98299999999999998</v>
      </c>
      <c r="AZ46" s="34">
        <v>0.41</v>
      </c>
      <c r="BA46" s="34">
        <v>6.4000000000000001E-2</v>
      </c>
      <c r="BB46" s="13">
        <f>[2]EUCAM_output!$GJ43*10^9</f>
        <v>3019797357621.4097</v>
      </c>
      <c r="BC46" s="13">
        <f>[2]EUCAM_output!$HO43*10^9</f>
        <v>2426180000000</v>
      </c>
      <c r="BD46" s="19">
        <f t="shared" si="22"/>
        <v>0.45942227345783349</v>
      </c>
      <c r="BE46" s="34">
        <f t="shared" si="2"/>
        <v>0.30099999999999999</v>
      </c>
      <c r="BF46" s="34">
        <f t="shared" si="2"/>
        <v>2.32E-3</v>
      </c>
      <c r="BG46" s="36">
        <v>1.0620000000000001</v>
      </c>
      <c r="BH46" s="36">
        <v>0.82099999999999995</v>
      </c>
      <c r="BI46" s="36">
        <v>0.88200000000000001</v>
      </c>
      <c r="BJ46" s="36">
        <v>0.23200000000000001</v>
      </c>
      <c r="BK46" s="67">
        <v>0</v>
      </c>
      <c r="BL46" s="36">
        <v>0.27900000000000003</v>
      </c>
      <c r="BM46" s="67">
        <v>0</v>
      </c>
      <c r="BN46" s="31">
        <f t="shared" si="9"/>
        <v>22634000000.000122</v>
      </c>
      <c r="BO46" s="23">
        <v>0.93290700000000004</v>
      </c>
      <c r="BP46" s="32">
        <v>1056690000000</v>
      </c>
      <c r="BQ46" s="32">
        <v>276839000000</v>
      </c>
      <c r="BR46" s="39">
        <v>206383000000</v>
      </c>
      <c r="BS46" s="39">
        <v>66309000000</v>
      </c>
      <c r="BT46" s="31">
        <f t="shared" si="24"/>
        <v>209521597028.88242</v>
      </c>
      <c r="BU46" s="31">
        <f t="shared" si="24"/>
        <v>67317402971.117592</v>
      </c>
      <c r="BV46" s="32">
        <v>252846000000</v>
      </c>
      <c r="BW46" s="32">
        <v>376507000000</v>
      </c>
      <c r="BX46" s="38">
        <v>221516000000</v>
      </c>
      <c r="BY46" s="38">
        <v>154991000000</v>
      </c>
      <c r="BZ46" s="32">
        <v>28825000000</v>
      </c>
      <c r="CA46" s="31">
        <f t="shared" si="10"/>
        <v>121673000000</v>
      </c>
      <c r="CB46" s="32">
        <v>1099273999999.9999</v>
      </c>
      <c r="CC46" s="31">
        <f t="shared" si="11"/>
        <v>1034055999999.9999</v>
      </c>
      <c r="CD46" s="32">
        <v>447752000000</v>
      </c>
      <c r="CE46" s="32">
        <v>56058000000</v>
      </c>
      <c r="CF46" s="32">
        <v>26652000000</v>
      </c>
      <c r="CG46" s="32">
        <v>409260000000</v>
      </c>
      <c r="CH46" s="32">
        <v>65218000000</v>
      </c>
      <c r="CI46" s="31">
        <f t="shared" si="12"/>
        <v>94333999999.999878</v>
      </c>
      <c r="DH46" s="31">
        <f t="shared" si="21"/>
        <v>1610903456060</v>
      </c>
      <c r="DI46" s="23">
        <v>66.396699999999996</v>
      </c>
      <c r="DJ46" s="39">
        <v>85115000000</v>
      </c>
      <c r="DK46" s="39">
        <v>1525789000000</v>
      </c>
      <c r="DL46" s="25"/>
      <c r="DM46" s="25"/>
      <c r="DN46" s="23">
        <v>1.2555989999999999</v>
      </c>
      <c r="DO46" s="32">
        <v>7300000000</v>
      </c>
      <c r="DP46" s="23">
        <v>4.1779080000000004</v>
      </c>
      <c r="DQ46" s="39">
        <v>264674000000</v>
      </c>
      <c r="DR46" s="23">
        <v>3.08</v>
      </c>
      <c r="DS46" s="17">
        <v>0.5</v>
      </c>
      <c r="DT46" s="14">
        <f>Euro_Area_Data!V43*10^9</f>
        <v>10857529388473.637</v>
      </c>
      <c r="DU46" s="17">
        <v>1</v>
      </c>
      <c r="DV46" s="17">
        <v>0.5</v>
      </c>
      <c r="DW46" s="23">
        <v>3.76</v>
      </c>
      <c r="DX46" s="17">
        <v>2</v>
      </c>
      <c r="DY46" s="14">
        <f>(SUMPRODUCT(Euro_Area_Data!B43:U43,Euro_Area_Data!Y43:AR43)-Euro_Area_Data!D43*Euro_Area_Data!AB43)/(SUM(Euro_Area_Data!B43:U43)-Euro_Area_Data!D43)</f>
        <v>0.82723204730087474</v>
      </c>
      <c r="DZ46" s="14">
        <f t="shared" si="23"/>
        <v>2.0291700764045704</v>
      </c>
      <c r="EA46" s="14">
        <f>(SUMPRODUCT(Euro_Area_Data!B43:U43,Euro_Area_Data!AV43:BO43)-Euro_Area_Data!D43*Euro_Area_Data!AY43)/(SUM(Euro_Area_Data!B43:U43)-Euro_Area_Data!D43)</f>
        <v>1.599124601989981</v>
      </c>
      <c r="EB46" s="17">
        <v>-5</v>
      </c>
      <c r="EE46" s="43">
        <v>0.75</v>
      </c>
      <c r="EF46" s="43">
        <v>0.05</v>
      </c>
      <c r="EG46" s="43">
        <v>75</v>
      </c>
      <c r="EH46" s="14">
        <f t="shared" si="4"/>
        <v>0.44699971132062072</v>
      </c>
      <c r="EI46" s="44">
        <v>0.754</v>
      </c>
      <c r="EJ46" s="44">
        <v>0.14699999999999999</v>
      </c>
      <c r="EK46" s="14">
        <f>[2]EUCAM_output!$HM43</f>
        <v>0.80342477082999098</v>
      </c>
    </row>
    <row r="47" spans="1:141" x14ac:dyDescent="0.3">
      <c r="A47" s="10">
        <v>2007</v>
      </c>
      <c r="B47" s="13">
        <f>[2]EUCAM_output!$GM44*10^9</f>
        <v>3048694204702.625</v>
      </c>
      <c r="C47" s="34">
        <f t="shared" si="17"/>
        <v>2.4166592718880722</v>
      </c>
      <c r="D47" s="34">
        <v>2.4210359444845619</v>
      </c>
      <c r="E47" s="34">
        <v>9.8497807173432064E-3</v>
      </c>
      <c r="F47" s="34">
        <v>0.80330000000000001</v>
      </c>
      <c r="G47" s="34">
        <v>8.6999999999999994E-3</v>
      </c>
      <c r="H47" s="14">
        <f>[2]EUCAM_output!$HS44</f>
        <v>3.134586631771083E-2</v>
      </c>
      <c r="I47" s="13">
        <f>[2]EUCAM_output!$HE44*10^3</f>
        <v>63982752.5</v>
      </c>
      <c r="J47" s="14"/>
      <c r="K47" s="31">
        <f t="shared" si="3"/>
        <v>63982752.5</v>
      </c>
      <c r="L47" s="14">
        <f>[2]EUCAM_output!$GO44</f>
        <v>68.50492781053245</v>
      </c>
      <c r="M47" s="34">
        <v>68.777991329258697</v>
      </c>
      <c r="N47" s="34">
        <v>0.35383643281034288</v>
      </c>
      <c r="O47" s="14">
        <f>[2]EUCAM_output!$GP44</f>
        <v>68.769031410352056</v>
      </c>
      <c r="P47" s="28"/>
      <c r="Q47" s="19"/>
      <c r="R47" s="14">
        <f>[2]EUCAM_output!$GT44</f>
        <v>8.1</v>
      </c>
      <c r="S47" s="34">
        <v>8.1050956621810215</v>
      </c>
      <c r="T47" s="34">
        <v>-1.498482483818633</v>
      </c>
      <c r="U47" s="14">
        <f>[2]EUCAM_output!$GS44</f>
        <v>8.1238360000000007</v>
      </c>
      <c r="V47" s="14">
        <v>8.1238360000000007</v>
      </c>
      <c r="W47" s="14">
        <v>1.1710574220633374E-2</v>
      </c>
      <c r="X47" s="14">
        <v>3.8176382950040555E-2</v>
      </c>
      <c r="Y47" s="14">
        <f>[2]EUCAM_output!$HQ44</f>
        <v>-2.1689893205452089E-3</v>
      </c>
      <c r="Z47" s="14">
        <f>[2]EUCAM_output!$GU44</f>
        <v>1453.8564385193999</v>
      </c>
      <c r="AA47" s="34">
        <v>1439.2553547635041</v>
      </c>
      <c r="AB47" s="34">
        <v>-4.4190407003354979</v>
      </c>
      <c r="AC47" s="14">
        <f>[2]EUCAM_output!$HT44</f>
        <v>1439.232567661549</v>
      </c>
      <c r="AD47" s="13">
        <f>[2]EUCAM_output!$HB44*10^9</f>
        <v>9093210000000</v>
      </c>
      <c r="AE47" s="30">
        <v>7888203000000</v>
      </c>
      <c r="AF47" s="30">
        <v>1188275000000</v>
      </c>
      <c r="AG47" s="19">
        <f t="shared" si="18"/>
        <v>0.15063950560095879</v>
      </c>
      <c r="AH47" s="31">
        <f t="shared" si="19"/>
        <v>1369796658725.6946</v>
      </c>
      <c r="AI47" s="31">
        <f t="shared" si="6"/>
        <v>69421544372.05043</v>
      </c>
      <c r="AJ47" s="32">
        <v>58249000000</v>
      </c>
      <c r="AK47" s="31">
        <f t="shared" si="7"/>
        <v>71191273712.215714</v>
      </c>
      <c r="AL47" s="19">
        <f t="shared" si="14"/>
        <v>5.1972147295529326E-2</v>
      </c>
      <c r="AM47" s="19">
        <f t="shared" si="20"/>
        <v>5.5488079841658364E-2</v>
      </c>
      <c r="AN47" s="31">
        <f t="shared" si="15"/>
        <v>7723413341274.3057</v>
      </c>
      <c r="AO47" s="32">
        <v>444402000000</v>
      </c>
      <c r="AP47" s="31">
        <f t="shared" si="13"/>
        <v>543143134135.45453</v>
      </c>
      <c r="AQ47" s="32">
        <v>426258000000</v>
      </c>
      <c r="AR47" s="31">
        <f t="shared" si="8"/>
        <v>449776467365.25598</v>
      </c>
      <c r="AS47" s="19">
        <f t="shared" si="16"/>
        <v>5.8235452058693807E-2</v>
      </c>
      <c r="AT47" s="19">
        <f t="shared" si="5"/>
        <v>17.815598996372074</v>
      </c>
      <c r="AU47" s="34">
        <v>6.1</v>
      </c>
      <c r="AV47" s="34">
        <v>0.77700000000000002</v>
      </c>
      <c r="AW47" s="34">
        <v>-0.123</v>
      </c>
      <c r="AX47" s="34">
        <v>2.1000000000000001E-2</v>
      </c>
      <c r="AY47" s="34">
        <v>0.98299999999999998</v>
      </c>
      <c r="AZ47" s="34">
        <v>0.41</v>
      </c>
      <c r="BA47" s="34">
        <v>6.4000000000000001E-2</v>
      </c>
      <c r="BB47" s="13">
        <f>[2]EUCAM_output!$GJ44*10^9</f>
        <v>3107072736985.5</v>
      </c>
      <c r="BC47" s="13">
        <f>[2]EUCAM_output!$HO44*10^9</f>
        <v>2542220000000</v>
      </c>
      <c r="BD47" s="19">
        <f t="shared" si="22"/>
        <v>1.9148700513428287</v>
      </c>
      <c r="BE47" s="34">
        <f t="shared" si="2"/>
        <v>0.30099999999999999</v>
      </c>
      <c r="BF47" s="34">
        <f t="shared" si="2"/>
        <v>2.32E-3</v>
      </c>
      <c r="BG47" s="36">
        <v>1.0620000000000001</v>
      </c>
      <c r="BH47" s="36">
        <v>0.82099999999999995</v>
      </c>
      <c r="BI47" s="36">
        <v>0.88200000000000001</v>
      </c>
      <c r="BJ47" s="36">
        <v>0.23200000000000001</v>
      </c>
      <c r="BK47" s="67">
        <v>0</v>
      </c>
      <c r="BL47" s="36">
        <v>0.27900000000000003</v>
      </c>
      <c r="BM47" s="67">
        <v>0</v>
      </c>
      <c r="BN47" s="31">
        <f t="shared" si="9"/>
        <v>71623000000</v>
      </c>
      <c r="BO47" s="23">
        <v>2.8173409999999999</v>
      </c>
      <c r="BP47" s="32">
        <v>1110816000000</v>
      </c>
      <c r="BQ47" s="32">
        <v>300062000000</v>
      </c>
      <c r="BR47" s="39">
        <v>224824000000</v>
      </c>
      <c r="BS47" s="39">
        <v>69555000000</v>
      </c>
      <c r="BT47" s="31">
        <f t="shared" si="24"/>
        <v>229164237557.70624</v>
      </c>
      <c r="BU47" s="31">
        <f t="shared" si="24"/>
        <v>70897762442.293777</v>
      </c>
      <c r="BV47" s="32">
        <v>278208000000</v>
      </c>
      <c r="BW47" s="32">
        <v>375124000000</v>
      </c>
      <c r="BX47" s="38">
        <v>218440000000</v>
      </c>
      <c r="BY47" s="38">
        <v>156684000000</v>
      </c>
      <c r="BZ47" s="32">
        <v>29511000000</v>
      </c>
      <c r="CA47" s="31">
        <f t="shared" si="10"/>
        <v>127911000000</v>
      </c>
      <c r="CB47" s="32">
        <v>1106879000000</v>
      </c>
      <c r="CC47" s="31">
        <f t="shared" si="11"/>
        <v>1039193000000</v>
      </c>
      <c r="CD47" s="32">
        <v>456952000000</v>
      </c>
      <c r="CE47" s="32">
        <v>56801000000</v>
      </c>
      <c r="CF47" s="32">
        <v>27658000000</v>
      </c>
      <c r="CG47" s="32">
        <v>401833000000</v>
      </c>
      <c r="CH47" s="32">
        <v>67686000000.000008</v>
      </c>
      <c r="CI47" s="31">
        <f t="shared" si="12"/>
        <v>95949000000</v>
      </c>
      <c r="DH47" s="31">
        <f t="shared" si="21"/>
        <v>1619063651399.9998</v>
      </c>
      <c r="DI47" s="23">
        <v>63.686999999999998</v>
      </c>
      <c r="DJ47" s="39">
        <v>88029000000</v>
      </c>
      <c r="DK47" s="39">
        <v>1531036000000</v>
      </c>
      <c r="DL47" s="25"/>
      <c r="DM47" s="25"/>
      <c r="DN47" s="23">
        <v>1.3704780000000001</v>
      </c>
      <c r="DO47" s="32">
        <v>12100000000</v>
      </c>
      <c r="DP47" s="23">
        <v>4.2017410000000002</v>
      </c>
      <c r="DQ47" s="39">
        <v>274639000000</v>
      </c>
      <c r="DR47" s="23">
        <v>4.28</v>
      </c>
      <c r="DS47" s="17">
        <v>0.5</v>
      </c>
      <c r="DT47" s="14">
        <f>Euro_Area_Data!V44*10^9</f>
        <v>11185188387984.602</v>
      </c>
      <c r="DU47" s="17">
        <v>1</v>
      </c>
      <c r="DV47" s="17">
        <v>0.5</v>
      </c>
      <c r="DW47" s="23">
        <v>4.22</v>
      </c>
      <c r="DX47" s="17">
        <v>2</v>
      </c>
      <c r="DY47" s="14">
        <f>(SUMPRODUCT(Euro_Area_Data!B44:U44,Euro_Area_Data!Y44:AR44)-Euro_Area_Data!D44*Euro_Area_Data!AB44)/(SUM(Euro_Area_Data!B44:U44)-Euro_Area_Data!D44)</f>
        <v>0.84765419301459533</v>
      </c>
      <c r="DZ47" s="14">
        <f t="shared" si="23"/>
        <v>2.4687324167813331</v>
      </c>
      <c r="EA47" s="14">
        <f>(SUMPRODUCT(Euro_Area_Data!B44:U44,Euro_Area_Data!AV44:BO44)-Euro_Area_Data!D44*Euro_Area_Data!AY44)/(SUM(Euro_Area_Data!B44:U44)-Euro_Area_Data!D44)</f>
        <v>2.7513794944699774</v>
      </c>
      <c r="EB47" s="17">
        <v>-5</v>
      </c>
      <c r="EE47" s="43">
        <v>0.75</v>
      </c>
      <c r="EF47" s="43">
        <v>0.05</v>
      </c>
      <c r="EG47" s="43">
        <v>75</v>
      </c>
      <c r="EH47" s="14">
        <f t="shared" si="4"/>
        <v>1.8395550623370667</v>
      </c>
      <c r="EI47" s="44">
        <v>0.754</v>
      </c>
      <c r="EJ47" s="44">
        <v>0.14699999999999999</v>
      </c>
      <c r="EK47" s="14">
        <f>[2]EUCAM_output!$HM44</f>
        <v>0.81820421187386405</v>
      </c>
    </row>
    <row r="48" spans="1:141" x14ac:dyDescent="0.3">
      <c r="A48" s="10">
        <v>2008</v>
      </c>
      <c r="B48" s="13">
        <f>[2]EUCAM_output!$GM45*10^9</f>
        <v>3088875229759.6899</v>
      </c>
      <c r="C48" s="34">
        <f t="shared" si="17"/>
        <v>2.4207894463129778</v>
      </c>
      <c r="D48" s="34">
        <v>2.431162177902837</v>
      </c>
      <c r="E48" s="34">
        <v>9.4809415359653447E-3</v>
      </c>
      <c r="F48" s="34">
        <v>0.80330000000000001</v>
      </c>
      <c r="G48" s="34">
        <v>8.6999999999999994E-3</v>
      </c>
      <c r="H48" s="14">
        <f>[2]EUCAM_output!$HS45</f>
        <v>-2.2346189910508311E-3</v>
      </c>
      <c r="I48" s="13">
        <f>[2]EUCAM_output!$HE45*10^3</f>
        <v>63880566.499999911</v>
      </c>
      <c r="J48" s="14"/>
      <c r="K48" s="31">
        <f t="shared" si="3"/>
        <v>63880566.499999911</v>
      </c>
      <c r="L48" s="14">
        <f>[2]EUCAM_output!$GO45</f>
        <v>68.762393413672953</v>
      </c>
      <c r="M48" s="34">
        <v>69.13182776210563</v>
      </c>
      <c r="N48" s="34">
        <v>0.47163347856616961</v>
      </c>
      <c r="O48" s="14">
        <f>[2]EUCAM_output!$GP45</f>
        <v>69.120172487279348</v>
      </c>
      <c r="P48" s="28"/>
      <c r="Q48" s="19"/>
      <c r="R48" s="14">
        <f>[2]EUCAM_output!$GT45</f>
        <v>7</v>
      </c>
      <c r="S48" s="34">
        <v>7.0030209328149269</v>
      </c>
      <c r="T48" s="34">
        <v>-1.1020747293660951</v>
      </c>
      <c r="U48" s="14">
        <f>[2]EUCAM_output!$GS45</f>
        <v>7.6542159999999999</v>
      </c>
      <c r="V48" s="14">
        <v>7.6542159999999999</v>
      </c>
      <c r="W48" s="14">
        <v>-4.9761468097692108E-3</v>
      </c>
      <c r="X48" s="14">
        <v>4.8759482592779513E-2</v>
      </c>
      <c r="Y48" s="14">
        <f>[2]EUCAM_output!$HQ45</f>
        <v>1.3083587899762611E-2</v>
      </c>
      <c r="Z48" s="14">
        <f>[2]EUCAM_output!$GU45</f>
        <v>1446.8928814472099</v>
      </c>
      <c r="AA48" s="34">
        <v>1434.836314061401</v>
      </c>
      <c r="AB48" s="34">
        <v>-5.8998803990075253</v>
      </c>
      <c r="AC48" s="14">
        <f>[2]EUCAM_output!$HT45</f>
        <v>1434.770049068632</v>
      </c>
      <c r="AD48" s="13">
        <f>[2]EUCAM_output!$HB45*10^9</f>
        <v>9182250000000</v>
      </c>
      <c r="AE48" s="30">
        <v>8194705000000</v>
      </c>
      <c r="AF48" s="30">
        <v>1224333000000</v>
      </c>
      <c r="AG48" s="19">
        <f t="shared" si="18"/>
        <v>0.14940537822899055</v>
      </c>
      <c r="AH48" s="31">
        <f t="shared" si="19"/>
        <v>1371877534243.1484</v>
      </c>
      <c r="AI48" s="31">
        <f t="shared" si="6"/>
        <v>74318415754.489471</v>
      </c>
      <c r="AJ48" s="32">
        <v>60261000000</v>
      </c>
      <c r="AK48" s="31">
        <f t="shared" si="7"/>
        <v>72958784891.523682</v>
      </c>
      <c r="AL48" s="19">
        <f t="shared" si="14"/>
        <v>5.3181703957106009E-2</v>
      </c>
      <c r="AM48" s="19">
        <f t="shared" si="20"/>
        <v>5.5488079841658364E-2</v>
      </c>
      <c r="AN48" s="31">
        <f t="shared" si="15"/>
        <v>7810372465756.8516</v>
      </c>
      <c r="AO48" s="32">
        <v>455515000000</v>
      </c>
      <c r="AP48" s="31">
        <f t="shared" si="13"/>
        <v>551497998703.34729</v>
      </c>
      <c r="AQ48" s="32">
        <v>444037000000</v>
      </c>
      <c r="AR48" s="31">
        <f t="shared" si="8"/>
        <v>464642648321.95605</v>
      </c>
      <c r="AS48" s="19">
        <f t="shared" si="16"/>
        <v>5.9490459687946598E-2</v>
      </c>
      <c r="AT48" s="19">
        <f t="shared" si="5"/>
        <v>17.854330708795025</v>
      </c>
      <c r="AU48" s="34">
        <v>6.1</v>
      </c>
      <c r="AV48" s="34">
        <v>0.77700000000000002</v>
      </c>
      <c r="AW48" s="34">
        <v>-0.123</v>
      </c>
      <c r="AX48" s="34">
        <v>2.1000000000000001E-2</v>
      </c>
      <c r="AY48" s="34">
        <v>0.98299999999999998</v>
      </c>
      <c r="AZ48" s="34">
        <v>0.41</v>
      </c>
      <c r="BA48" s="34">
        <v>6.4000000000000001E-2</v>
      </c>
      <c r="BB48" s="13">
        <f>[2]EUCAM_output!$GJ45*10^9</f>
        <v>3135359619951.2197</v>
      </c>
      <c r="BC48" s="13">
        <f>[2]EUCAM_output!$HO45*10^9</f>
        <v>2589680000000</v>
      </c>
      <c r="BD48" s="19">
        <f t="shared" si="22"/>
        <v>1.5048969846265434</v>
      </c>
      <c r="BE48" s="34">
        <f t="shared" si="2"/>
        <v>0.30099999999999999</v>
      </c>
      <c r="BF48" s="34">
        <f t="shared" si="2"/>
        <v>2.32E-3</v>
      </c>
      <c r="BG48" s="36">
        <v>1.0620000000000001</v>
      </c>
      <c r="BH48" s="36">
        <v>0.82099999999999995</v>
      </c>
      <c r="BI48" s="36">
        <v>0.88200000000000001</v>
      </c>
      <c r="BJ48" s="36">
        <v>0.23200000000000001</v>
      </c>
      <c r="BK48" s="67">
        <v>0</v>
      </c>
      <c r="BL48" s="36">
        <v>0.27900000000000003</v>
      </c>
      <c r="BM48" s="67">
        <v>0</v>
      </c>
      <c r="BN48" s="31">
        <f t="shared" si="9"/>
        <v>62287000000</v>
      </c>
      <c r="BO48" s="23">
        <v>2.4052009999999999</v>
      </c>
      <c r="BP48" s="32">
        <v>1143471000000</v>
      </c>
      <c r="BQ48" s="32">
        <v>314031000000</v>
      </c>
      <c r="BR48" s="39">
        <v>244245000000</v>
      </c>
      <c r="BS48" s="39">
        <v>64090000000</v>
      </c>
      <c r="BT48" s="31">
        <f t="shared" si="24"/>
        <v>248757038918.70856</v>
      </c>
      <c r="BU48" s="31">
        <f t="shared" si="24"/>
        <v>65273961081.291451</v>
      </c>
      <c r="BV48" s="32">
        <v>283315000000</v>
      </c>
      <c r="BW48" s="32">
        <v>382274000000</v>
      </c>
      <c r="BX48" s="38">
        <v>222104000000</v>
      </c>
      <c r="BY48" s="38">
        <v>160170000000</v>
      </c>
      <c r="BZ48" s="32">
        <v>30277000000</v>
      </c>
      <c r="CA48" s="31">
        <f t="shared" si="10"/>
        <v>133574000000</v>
      </c>
      <c r="CB48" s="32">
        <v>1150280000000</v>
      </c>
      <c r="CC48" s="31">
        <f t="shared" si="11"/>
        <v>1081184000000</v>
      </c>
      <c r="CD48" s="32">
        <v>475217000000</v>
      </c>
      <c r="CE48" s="32">
        <v>61384000000</v>
      </c>
      <c r="CF48" s="32">
        <v>28416000000</v>
      </c>
      <c r="CG48" s="32">
        <v>405166000000</v>
      </c>
      <c r="CH48" s="32">
        <v>69096000000</v>
      </c>
      <c r="CI48" s="31">
        <f t="shared" si="12"/>
        <v>111001000000</v>
      </c>
      <c r="DH48" s="31">
        <f t="shared" si="21"/>
        <v>1687443257040</v>
      </c>
      <c r="DI48" s="23">
        <v>65.160300000000007</v>
      </c>
      <c r="DJ48" s="39">
        <v>118062000000</v>
      </c>
      <c r="DK48" s="39">
        <v>1569380000000</v>
      </c>
      <c r="DL48" s="25"/>
      <c r="DM48" s="25"/>
      <c r="DN48" s="23">
        <v>1.470755</v>
      </c>
      <c r="DO48" s="32">
        <v>61600000000</v>
      </c>
      <c r="DP48" s="23">
        <v>4.2676489999999996</v>
      </c>
      <c r="DQ48" s="39">
        <v>282093000000</v>
      </c>
      <c r="DR48" s="23">
        <v>4.63</v>
      </c>
      <c r="DS48" s="17">
        <v>0.5</v>
      </c>
      <c r="DT48" s="14">
        <f>Euro_Area_Data!V45*10^9</f>
        <v>11232956449677.641</v>
      </c>
      <c r="DU48" s="17">
        <v>1</v>
      </c>
      <c r="DV48" s="17">
        <v>0.5</v>
      </c>
      <c r="DW48" s="23">
        <v>3.98</v>
      </c>
      <c r="DX48" s="17">
        <v>2</v>
      </c>
      <c r="DY48" s="14">
        <f>(SUMPRODUCT(Euro_Area_Data!B45:U45,Euro_Area_Data!Y45:AR45)-Euro_Area_Data!D45*Euro_Area_Data!AB45)/(SUM(Euro_Area_Data!B45:U45)-Euro_Area_Data!D45)</f>
        <v>0.86541376822807248</v>
      </c>
      <c r="DZ48" s="14">
        <f t="shared" si="23"/>
        <v>2.0951439112590289</v>
      </c>
      <c r="EA48" s="14">
        <f>(SUMPRODUCT(Euro_Area_Data!B45:U45,Euro_Area_Data!AV45:BO45)-Euro_Area_Data!D45*Euro_Area_Data!AY45)/(SUM(Euro_Area_Data!B45:U45)-Euro_Area_Data!D45)</f>
        <v>1.6606361799316247</v>
      </c>
      <c r="EB48" s="17">
        <v>-5</v>
      </c>
      <c r="EE48" s="43">
        <v>0.75</v>
      </c>
      <c r="EF48" s="43">
        <v>0.05</v>
      </c>
      <c r="EG48" s="43">
        <v>75</v>
      </c>
      <c r="EH48" s="14">
        <f t="shared" si="4"/>
        <v>0.94784011087216247</v>
      </c>
      <c r="EI48" s="44">
        <v>0.754</v>
      </c>
      <c r="EJ48" s="44">
        <v>0.14699999999999999</v>
      </c>
      <c r="EK48" s="14">
        <f>[2]EUCAM_output!$HM45</f>
        <v>0.82595947958284999</v>
      </c>
    </row>
    <row r="49" spans="1:141" x14ac:dyDescent="0.3">
      <c r="A49" s="10">
        <v>2009</v>
      </c>
      <c r="B49" s="13">
        <f>[2]EUCAM_output!$GM46*10^9</f>
        <v>3114371417498.502</v>
      </c>
      <c r="C49" s="34">
        <f t="shared" si="17"/>
        <v>2.4456860933972067</v>
      </c>
      <c r="D49" s="34">
        <v>2.4353004759032122</v>
      </c>
      <c r="E49" s="34">
        <v>7.8426487460157013E-3</v>
      </c>
      <c r="F49" s="34">
        <v>0.80330000000000001</v>
      </c>
      <c r="G49" s="34">
        <v>8.6999999999999994E-3</v>
      </c>
      <c r="H49" s="14">
        <f>[2]EUCAM_output!$HS46</f>
        <v>-0.1116053953066376</v>
      </c>
      <c r="I49" s="13">
        <f>[2]EUCAM_output!$HE46*10^3</f>
        <v>63649681.999999911</v>
      </c>
      <c r="J49" s="14"/>
      <c r="K49" s="31">
        <f t="shared" si="3"/>
        <v>63649681.999999911</v>
      </c>
      <c r="L49" s="14">
        <f>[2]EUCAM_output!$GO46</f>
        <v>69.323293861750869</v>
      </c>
      <c r="M49" s="34">
        <v>69.603461240759259</v>
      </c>
      <c r="N49" s="34">
        <v>0.56539502639842099</v>
      </c>
      <c r="O49" s="14">
        <f>[2]EUCAM_output!$GP46</f>
        <v>69.591288308014825</v>
      </c>
      <c r="P49" s="28"/>
      <c r="Q49" s="19"/>
      <c r="R49" s="14">
        <f>[2]EUCAM_output!$GT46</f>
        <v>7.3</v>
      </c>
      <c r="S49" s="34">
        <v>7.2993708617657598</v>
      </c>
      <c r="T49" s="34">
        <v>0.29634992895083279</v>
      </c>
      <c r="U49" s="14">
        <f>[2]EUCAM_output!$GS46</f>
        <v>7.1952400000000001</v>
      </c>
      <c r="V49" s="14">
        <v>7.1952400000000001</v>
      </c>
      <c r="W49" s="14">
        <v>-5.6652448072540107E-2</v>
      </c>
      <c r="X49" s="14">
        <v>2.7972702399439164E-2</v>
      </c>
      <c r="Y49" s="14">
        <f>[2]EUCAM_output!$HQ46</f>
        <v>-1.8472038001046361E-2</v>
      </c>
      <c r="Z49" s="14">
        <f>[2]EUCAM_output!$GU46</f>
        <v>1406.77002909322</v>
      </c>
      <c r="AA49" s="34">
        <v>1428.9364336594781</v>
      </c>
      <c r="AB49" s="34">
        <v>-5.5686731678359456</v>
      </c>
      <c r="AC49" s="14">
        <f>[2]EUCAM_output!$HT46</f>
        <v>1428.804231629535</v>
      </c>
      <c r="AD49" s="13">
        <f>[2]EUCAM_output!$HB46*10^9</f>
        <v>9200510000000</v>
      </c>
      <c r="AE49" s="30">
        <v>8304415000000</v>
      </c>
      <c r="AF49" s="30">
        <v>1242515000000</v>
      </c>
      <c r="AG49" s="19">
        <f t="shared" si="18"/>
        <v>0.1496210148457176</v>
      </c>
      <c r="AH49" s="31">
        <f t="shared" si="19"/>
        <v>1376589643298.1733</v>
      </c>
      <c r="AI49" s="31">
        <f t="shared" si="6"/>
        <v>77983471530.733871</v>
      </c>
      <c r="AJ49" s="32">
        <v>61812000000</v>
      </c>
      <c r="AK49" s="31">
        <f t="shared" si="7"/>
        <v>73373026398.223984</v>
      </c>
      <c r="AL49" s="19">
        <f t="shared" si="14"/>
        <v>5.3300579991601149E-2</v>
      </c>
      <c r="AM49" s="19">
        <f t="shared" si="20"/>
        <v>5.5488079841658364E-2</v>
      </c>
      <c r="AN49" s="31">
        <f t="shared" si="15"/>
        <v>7823920356701.8262</v>
      </c>
      <c r="AO49" s="32">
        <v>404123000000</v>
      </c>
      <c r="AP49" s="31">
        <f t="shared" si="13"/>
        <v>479708269383.44446</v>
      </c>
      <c r="AQ49" s="32">
        <v>454781000000</v>
      </c>
      <c r="AR49" s="31">
        <f t="shared" si="8"/>
        <v>466468077568.81641</v>
      </c>
      <c r="AS49" s="19">
        <f t="shared" si="16"/>
        <v>5.9620759964567949E-2</v>
      </c>
      <c r="AT49" s="19">
        <f t="shared" si="5"/>
        <v>15.403052657372237</v>
      </c>
      <c r="AU49" s="34">
        <v>6.1</v>
      </c>
      <c r="AV49" s="34">
        <v>0.77700000000000002</v>
      </c>
      <c r="AW49" s="34">
        <v>-0.123</v>
      </c>
      <c r="AX49" s="34">
        <v>2.1000000000000001E-2</v>
      </c>
      <c r="AY49" s="34">
        <v>0.98299999999999998</v>
      </c>
      <c r="AZ49" s="34">
        <v>0.41</v>
      </c>
      <c r="BA49" s="34">
        <v>6.4000000000000001E-2</v>
      </c>
      <c r="BB49" s="13">
        <f>[2]EUCAM_output!$GJ46*10^9</f>
        <v>2961498776453.3896</v>
      </c>
      <c r="BC49" s="13">
        <f>[2]EUCAM_output!$HO46*10^9</f>
        <v>2494870000000</v>
      </c>
      <c r="BD49" s="19">
        <f t="shared" si="22"/>
        <v>-4.9086194468064228</v>
      </c>
      <c r="BE49" s="34">
        <f t="shared" si="2"/>
        <v>0.30099999999999999</v>
      </c>
      <c r="BF49" s="34">
        <f t="shared" si="2"/>
        <v>2.32E-3</v>
      </c>
      <c r="BG49" s="36">
        <v>1.0620000000000001</v>
      </c>
      <c r="BH49" s="36">
        <v>0.82099999999999995</v>
      </c>
      <c r="BI49" s="36">
        <v>0.88200000000000001</v>
      </c>
      <c r="BJ49" s="36">
        <v>0.23200000000000001</v>
      </c>
      <c r="BK49" s="67">
        <v>0</v>
      </c>
      <c r="BL49" s="36">
        <v>0.27900000000000003</v>
      </c>
      <c r="BM49" s="67">
        <v>0</v>
      </c>
      <c r="BN49" s="31">
        <f t="shared" si="9"/>
        <v>-14018000000</v>
      </c>
      <c r="BO49" s="23">
        <v>-0.56187299999999996</v>
      </c>
      <c r="BP49" s="32">
        <v>1125612000000</v>
      </c>
      <c r="BQ49" s="32">
        <v>281351000000</v>
      </c>
      <c r="BR49" s="39">
        <v>232027000000</v>
      </c>
      <c r="BS49" s="39">
        <v>45290000000</v>
      </c>
      <c r="BT49" s="31">
        <f t="shared" si="24"/>
        <v>235402187666.10052</v>
      </c>
      <c r="BU49" s="31">
        <f t="shared" si="24"/>
        <v>45948812333.899475</v>
      </c>
      <c r="BV49" s="32">
        <v>286922000000</v>
      </c>
      <c r="BW49" s="32">
        <v>384059000000</v>
      </c>
      <c r="BX49" s="38">
        <v>223930000000</v>
      </c>
      <c r="BY49" s="38">
        <v>160129000000</v>
      </c>
      <c r="BZ49" s="32">
        <v>31499000000</v>
      </c>
      <c r="CA49" s="31">
        <f t="shared" si="10"/>
        <v>141781000000</v>
      </c>
      <c r="CB49" s="32">
        <v>1204819000000</v>
      </c>
      <c r="CC49" s="31">
        <f t="shared" si="11"/>
        <v>1139630000000</v>
      </c>
      <c r="CD49" s="32">
        <v>498790000000</v>
      </c>
      <c r="CE49" s="32">
        <v>65696000000</v>
      </c>
      <c r="CF49" s="32">
        <v>37479000000</v>
      </c>
      <c r="CG49" s="32">
        <v>427204000000</v>
      </c>
      <c r="CH49" s="32">
        <v>65188999999.999992</v>
      </c>
      <c r="CI49" s="31">
        <f t="shared" si="12"/>
        <v>110461000000</v>
      </c>
      <c r="DH49" s="31">
        <f t="shared" si="21"/>
        <v>1804696647810</v>
      </c>
      <c r="DI49" s="23">
        <v>72.336299999999994</v>
      </c>
      <c r="DJ49" s="39">
        <v>163793000000</v>
      </c>
      <c r="DK49" s="39">
        <v>1640903000000</v>
      </c>
      <c r="DL49" s="25"/>
      <c r="DM49" s="25"/>
      <c r="DN49" s="23">
        <v>1.394782</v>
      </c>
      <c r="DO49" s="32">
        <v>38000000000</v>
      </c>
      <c r="DP49" s="23">
        <v>3.8631850000000001</v>
      </c>
      <c r="DQ49" s="39">
        <v>323991000000</v>
      </c>
      <c r="DR49" s="23">
        <v>1.22</v>
      </c>
      <c r="DS49" s="17">
        <v>0.5</v>
      </c>
      <c r="DT49" s="14">
        <f>Euro_Area_Data!V46*10^9</f>
        <v>10728705777926.793</v>
      </c>
      <c r="DU49" s="17">
        <v>1</v>
      </c>
      <c r="DV49" s="17">
        <v>0.5</v>
      </c>
      <c r="DW49" s="23">
        <v>3.22</v>
      </c>
      <c r="DX49" s="17">
        <v>2</v>
      </c>
      <c r="DY49" s="14">
        <f>(SUMPRODUCT(Euro_Area_Data!B46:U46,Euro_Area_Data!Y46:AR46)-Euro_Area_Data!D46*Euro_Area_Data!AB46)/(SUM(Euro_Area_Data!B46:U46)-Euro_Area_Data!D46)</f>
        <v>0.87455859722609719</v>
      </c>
      <c r="DZ49" s="14">
        <f t="shared" si="23"/>
        <v>1.0567001974961263</v>
      </c>
      <c r="EA49" s="14">
        <f>(SUMPRODUCT(Euro_Area_Data!B46:U46,Euro_Area_Data!AV46:BO46)-Euro_Area_Data!D46*Euro_Area_Data!AY46)/(SUM(Euro_Area_Data!B46:U46)-Euro_Area_Data!D46)</f>
        <v>-3.6178002440351684</v>
      </c>
      <c r="EB49" s="17">
        <v>-5</v>
      </c>
      <c r="EE49" s="43">
        <v>0.75</v>
      </c>
      <c r="EF49" s="43">
        <v>0.05</v>
      </c>
      <c r="EG49" s="43">
        <v>75</v>
      </c>
      <c r="EH49" s="14">
        <f t="shared" si="4"/>
        <v>1.9947038504491656</v>
      </c>
      <c r="EI49" s="44">
        <v>0.754</v>
      </c>
      <c r="EJ49" s="44">
        <v>0.14699999999999999</v>
      </c>
      <c r="EK49" s="14">
        <f>[2]EUCAM_output!$HM46</f>
        <v>0.84243492512523899</v>
      </c>
    </row>
    <row r="50" spans="1:141" x14ac:dyDescent="0.3">
      <c r="A50" s="10">
        <v>2010</v>
      </c>
      <c r="B50" s="13">
        <f>[2]EUCAM_output!$GM47*10^9</f>
        <v>3130803852216.2349</v>
      </c>
      <c r="C50" s="34">
        <f t="shared" si="17"/>
        <v>2.4376066646509109</v>
      </c>
      <c r="D50" s="34">
        <v>2.4469278109021642</v>
      </c>
      <c r="E50" s="34">
        <v>8.09160349009223E-3</v>
      </c>
      <c r="F50" s="34">
        <v>0.80330000000000001</v>
      </c>
      <c r="G50" s="34">
        <v>8.6999999999999994E-3</v>
      </c>
      <c r="H50" s="14">
        <f>[2]EUCAM_output!$HS47</f>
        <v>-2.6053227224500271E-2</v>
      </c>
      <c r="I50" s="13">
        <f>[2]EUCAM_output!$HE47*10^3</f>
        <v>62726052.999999911</v>
      </c>
      <c r="J50" s="14"/>
      <c r="K50" s="31">
        <f t="shared" si="3"/>
        <v>62726052.999999911</v>
      </c>
      <c r="L50" s="14">
        <f>[2]EUCAM_output!$GO47</f>
        <v>70.151412191413925</v>
      </c>
      <c r="M50" s="34">
        <v>70.168856267266889</v>
      </c>
      <c r="N50" s="34">
        <v>0.60710433839775246</v>
      </c>
      <c r="O50" s="14">
        <f>[2]EUCAM_output!$GP47</f>
        <v>70.16128314380407</v>
      </c>
      <c r="P50" s="28"/>
      <c r="Q50" s="19"/>
      <c r="R50" s="14">
        <f>[2]EUCAM_output!$GT47</f>
        <v>6.6</v>
      </c>
      <c r="S50" s="34">
        <v>6.5968448993657685</v>
      </c>
      <c r="T50" s="34">
        <v>-0.70252596239999132</v>
      </c>
      <c r="U50" s="14">
        <f>[2]EUCAM_output!$GS47</f>
        <v>6.6202629999999996</v>
      </c>
      <c r="V50" s="14">
        <v>6.6202629999999996</v>
      </c>
      <c r="W50" s="14">
        <v>3.6500942913281653E-2</v>
      </c>
      <c r="X50" s="14">
        <v>3.7587001775134077E-2</v>
      </c>
      <c r="Y50" s="14">
        <f>[2]EUCAM_output!$HQ47</f>
        <v>2.064536823867066E-2</v>
      </c>
      <c r="Z50" s="14">
        <f>[2]EUCAM_output!$GU47</f>
        <v>1425.3685953429499</v>
      </c>
      <c r="AA50" s="34">
        <v>1423.367760492293</v>
      </c>
      <c r="AB50" s="34">
        <v>-5.642059462067845</v>
      </c>
      <c r="AC50" s="14">
        <f>[2]EUCAM_output!$HT47</f>
        <v>1423.1505587336651</v>
      </c>
      <c r="AD50" s="13">
        <f>[2]EUCAM_output!$HB47*10^9</f>
        <v>9245140000000</v>
      </c>
      <c r="AE50" s="30">
        <v>8456371000000</v>
      </c>
      <c r="AF50" s="30">
        <v>1265336000000</v>
      </c>
      <c r="AG50" s="19">
        <f t="shared" si="18"/>
        <v>0.14963108879683731</v>
      </c>
      <c r="AH50" s="31">
        <f t="shared" si="19"/>
        <v>1383360364279.1926</v>
      </c>
      <c r="AI50" s="31">
        <f t="shared" si="6"/>
        <v>80753653654.870834</v>
      </c>
      <c r="AJ50" s="32">
        <v>63503000000</v>
      </c>
      <c r="AK50" s="31">
        <f t="shared" si="7"/>
        <v>74869320933.881256</v>
      </c>
      <c r="AL50" s="19">
        <f t="shared" si="14"/>
        <v>5.4121343120085937E-2</v>
      </c>
      <c r="AM50" s="19">
        <f t="shared" si="20"/>
        <v>5.5488079841658364E-2</v>
      </c>
      <c r="AN50" s="31">
        <f t="shared" si="15"/>
        <v>7861779635720.8076</v>
      </c>
      <c r="AO50" s="32">
        <v>433274000000</v>
      </c>
      <c r="AP50" s="31">
        <f t="shared" si="13"/>
        <v>510825160359.45496</v>
      </c>
      <c r="AQ50" s="32">
        <v>464644000000</v>
      </c>
      <c r="AR50" s="31">
        <f t="shared" si="8"/>
        <v>472940715694.34613</v>
      </c>
      <c r="AS50" s="19">
        <f t="shared" si="16"/>
        <v>6.0156953973307919E-2</v>
      </c>
      <c r="AT50" s="19">
        <f t="shared" si="5"/>
        <v>16.316102332563943</v>
      </c>
      <c r="AU50" s="34">
        <v>6.1</v>
      </c>
      <c r="AV50" s="34">
        <v>0.77700000000000002</v>
      </c>
      <c r="AW50" s="34">
        <v>-0.123</v>
      </c>
      <c r="AX50" s="34">
        <v>2.1000000000000001E-2</v>
      </c>
      <c r="AY50" s="34">
        <v>0.98299999999999998</v>
      </c>
      <c r="AZ50" s="34">
        <v>0.41</v>
      </c>
      <c r="BA50" s="34">
        <v>6.4000000000000001E-2</v>
      </c>
      <c r="BB50" s="13">
        <f>[2]EUCAM_output!$GJ47*10^9</f>
        <v>3084305241048.2803</v>
      </c>
      <c r="BC50" s="13">
        <f>[2]EUCAM_output!$HO47*10^9</f>
        <v>2616060000000</v>
      </c>
      <c r="BD50" s="19">
        <f t="shared" si="22"/>
        <v>-1.4851972005540728</v>
      </c>
      <c r="BE50" s="34">
        <f t="shared" si="2"/>
        <v>0.30099999999999999</v>
      </c>
      <c r="BF50" s="34">
        <f t="shared" si="2"/>
        <v>2.32E-3</v>
      </c>
      <c r="BG50" s="36">
        <v>1.0620000000000001</v>
      </c>
      <c r="BH50" s="36">
        <v>0.82099999999999995</v>
      </c>
      <c r="BI50" s="36">
        <v>0.88200000000000001</v>
      </c>
      <c r="BJ50" s="36">
        <v>0.23200000000000001</v>
      </c>
      <c r="BK50" s="67">
        <v>0</v>
      </c>
      <c r="BL50" s="36">
        <v>0.27900000000000003</v>
      </c>
      <c r="BM50" s="67">
        <v>0</v>
      </c>
      <c r="BN50" s="31">
        <f t="shared" si="9"/>
        <v>-51769000000</v>
      </c>
      <c r="BO50" s="23">
        <v>-1.9788920000000001</v>
      </c>
      <c r="BP50" s="32">
        <v>1143087000000</v>
      </c>
      <c r="BQ50" s="32">
        <v>280778000000</v>
      </c>
      <c r="BR50" s="39">
        <v>224643000000</v>
      </c>
      <c r="BS50" s="39">
        <v>52365000000</v>
      </c>
      <c r="BT50" s="31">
        <f t="shared" si="24"/>
        <v>227700327261.30652</v>
      </c>
      <c r="BU50" s="31">
        <f t="shared" si="24"/>
        <v>53077672738.693466</v>
      </c>
      <c r="BV50" s="32">
        <v>287084000000</v>
      </c>
      <c r="BW50" s="32">
        <v>393785000000</v>
      </c>
      <c r="BX50" s="38">
        <v>228316000000</v>
      </c>
      <c r="BY50" s="38">
        <v>165469000000</v>
      </c>
      <c r="BZ50" s="32">
        <v>32705000000</v>
      </c>
      <c r="CA50" s="31">
        <f t="shared" si="10"/>
        <v>148735000000</v>
      </c>
      <c r="CB50" s="32">
        <v>1258707000000</v>
      </c>
      <c r="CC50" s="31">
        <f t="shared" si="11"/>
        <v>1194856000000</v>
      </c>
      <c r="CD50" s="32">
        <v>512022000000.00006</v>
      </c>
      <c r="CE50" s="32">
        <v>68494000000</v>
      </c>
      <c r="CF50" s="32">
        <v>33582000000</v>
      </c>
      <c r="CG50" s="32">
        <v>431214000000</v>
      </c>
      <c r="CH50" s="32">
        <v>63851000000</v>
      </c>
      <c r="CI50" s="31">
        <f t="shared" si="12"/>
        <v>149544000000</v>
      </c>
      <c r="DH50" s="31">
        <f t="shared" si="21"/>
        <v>2119241429339.9998</v>
      </c>
      <c r="DI50" s="23">
        <v>81.008899999999997</v>
      </c>
      <c r="DJ50" s="39">
        <v>311363000000</v>
      </c>
      <c r="DK50" s="39">
        <v>1807879000000</v>
      </c>
      <c r="DL50" s="25"/>
      <c r="DM50" s="25"/>
      <c r="DN50" s="23">
        <v>1.3243529999999999</v>
      </c>
      <c r="DO50" s="32">
        <v>198900000000</v>
      </c>
      <c r="DP50" s="23">
        <v>3.5380470000000002</v>
      </c>
      <c r="DQ50" s="39">
        <v>587716000000</v>
      </c>
      <c r="DR50" s="23">
        <v>0.81</v>
      </c>
      <c r="DS50" s="17">
        <v>0.5</v>
      </c>
      <c r="DT50" s="14">
        <f>Euro_Area_Data!V47*10^9</f>
        <v>10958818844873.906</v>
      </c>
      <c r="DU50" s="17">
        <v>1</v>
      </c>
      <c r="DV50" s="17">
        <v>0.5</v>
      </c>
      <c r="DW50" s="23">
        <v>2.74</v>
      </c>
      <c r="DX50" s="17">
        <v>2</v>
      </c>
      <c r="DY50" s="14">
        <f>(SUMPRODUCT(Euro_Area_Data!B47:U47,Euro_Area_Data!Y47:AR47)-Euro_Area_Data!D47*Euro_Area_Data!AB47)/(SUM(Euro_Area_Data!B47:U47)-Euro_Area_Data!D47)</f>
        <v>0.88014374525634165</v>
      </c>
      <c r="DZ50" s="14">
        <f t="shared" si="23"/>
        <v>0.6386247928908696</v>
      </c>
      <c r="EA50" s="14">
        <f>(SUMPRODUCT(Euro_Area_Data!B47:U47,Euro_Area_Data!AV47:BO47)-Euro_Area_Data!D47*Euro_Area_Data!AY47)/(SUM(Euro_Area_Data!B47:U47)-Euro_Area_Data!D47)</f>
        <v>-2.1754136715642103</v>
      </c>
      <c r="EB50" s="17">
        <v>-5</v>
      </c>
      <c r="EE50" s="43">
        <v>0.75</v>
      </c>
      <c r="EF50" s="43">
        <v>0.05</v>
      </c>
      <c r="EG50" s="43">
        <v>75</v>
      </c>
      <c r="EH50" s="14">
        <f t="shared" si="4"/>
        <v>0.68249873534187855</v>
      </c>
      <c r="EI50" s="44">
        <v>0.754</v>
      </c>
      <c r="EJ50" s="44">
        <v>0.14699999999999999</v>
      </c>
      <c r="EK50" s="14">
        <f>[2]EUCAM_output!$HM47</f>
        <v>0.84818453283529704</v>
      </c>
    </row>
    <row r="51" spans="1:141" x14ac:dyDescent="0.3">
      <c r="A51" s="10">
        <v>2011</v>
      </c>
      <c r="B51" s="13">
        <f>[2]EUCAM_output!$GM48*10^9</f>
        <v>3158231322756.1279</v>
      </c>
      <c r="C51" s="34">
        <f t="shared" si="17"/>
        <v>2.4354358456208614</v>
      </c>
      <c r="D51" s="34">
        <v>2.4468754000637798</v>
      </c>
      <c r="E51" s="34">
        <v>8.3780666138903951E-3</v>
      </c>
      <c r="F51" s="34">
        <v>0.80330000000000001</v>
      </c>
      <c r="G51" s="34">
        <v>8.6999999999999994E-3</v>
      </c>
      <c r="H51" s="14">
        <f>[2]EUCAM_output!$HS48</f>
        <v>1.5084090340832241E-2</v>
      </c>
      <c r="I51" s="13">
        <f>[2]EUCAM_output!$HE48*10^3</f>
        <v>61921271</v>
      </c>
      <c r="J51" s="14"/>
      <c r="K51" s="31">
        <f t="shared" si="3"/>
        <v>61921271</v>
      </c>
      <c r="L51" s="14">
        <f>[2]EUCAM_output!$GO48</f>
        <v>71.040883494490927</v>
      </c>
      <c r="M51" s="34">
        <v>70.775960605750086</v>
      </c>
      <c r="N51" s="34">
        <v>0.59501700696555693</v>
      </c>
      <c r="O51" s="14">
        <f>[2]EUCAM_output!$GP48</f>
        <v>70.782261821266303</v>
      </c>
      <c r="P51" s="28"/>
      <c r="Q51" s="19"/>
      <c r="R51" s="14">
        <f>[2]EUCAM_output!$GT48</f>
        <v>5.5</v>
      </c>
      <c r="S51" s="34">
        <v>5.4969130792471788</v>
      </c>
      <c r="T51" s="34">
        <v>-1.0999318201185901</v>
      </c>
      <c r="U51" s="14">
        <f>[2]EUCAM_output!$GS48</f>
        <v>6.0226309999999996</v>
      </c>
      <c r="V51" s="14">
        <v>6.0226309999999996</v>
      </c>
      <c r="W51" s="14">
        <v>2.582361554481194E-2</v>
      </c>
      <c r="X51" s="14">
        <v>4.5318477975786031E-2</v>
      </c>
      <c r="Y51" s="14">
        <f>[2]EUCAM_output!$HQ48</f>
        <v>4.7404040031333982E-3</v>
      </c>
      <c r="Z51" s="14">
        <f>[2]EUCAM_output!$GU48</f>
        <v>1427.18307914361</v>
      </c>
      <c r="AA51" s="34">
        <v>1417.7257010304361</v>
      </c>
      <c r="AB51" s="34">
        <v>-5.919955797809525</v>
      </c>
      <c r="AC51" s="14">
        <f>[2]EUCAM_output!$HT48</f>
        <v>1417.421053516797</v>
      </c>
      <c r="AD51" s="13">
        <f>[2]EUCAM_output!$HB48*10^9</f>
        <v>9326300000000</v>
      </c>
      <c r="AE51" s="30">
        <v>8736720000000</v>
      </c>
      <c r="AF51" s="30">
        <v>1298022000000</v>
      </c>
      <c r="AG51" s="19">
        <f t="shared" si="18"/>
        <v>0.14857085954454302</v>
      </c>
      <c r="AH51" s="31">
        <f t="shared" si="19"/>
        <v>1385616407370.2715</v>
      </c>
      <c r="AI51" s="31">
        <f t="shared" si="6"/>
        <v>82136313995.820984</v>
      </c>
      <c r="AJ51" s="32">
        <v>65757999999.999992</v>
      </c>
      <c r="AK51" s="31">
        <f t="shared" si="7"/>
        <v>76584469843.845383</v>
      </c>
      <c r="AL51" s="19">
        <f t="shared" si="14"/>
        <v>5.5271047193496528E-2</v>
      </c>
      <c r="AM51" s="19">
        <f t="shared" si="20"/>
        <v>5.5488079841658364E-2</v>
      </c>
      <c r="AN51" s="31">
        <f t="shared" si="15"/>
        <v>7940683592629.7285</v>
      </c>
      <c r="AO51" s="32">
        <v>479080000000</v>
      </c>
      <c r="AP51" s="31">
        <f t="shared" si="13"/>
        <v>557956261029.67615</v>
      </c>
      <c r="AQ51" s="32">
        <v>480775000000</v>
      </c>
      <c r="AR51" s="31">
        <f t="shared" si="8"/>
        <v>483345857860.38477</v>
      </c>
      <c r="AS51" s="19">
        <f t="shared" si="16"/>
        <v>6.0869552630079593E-2</v>
      </c>
      <c r="AT51" s="19">
        <f t="shared" si="5"/>
        <v>17.666731914455159</v>
      </c>
      <c r="AU51" s="34">
        <v>6.1</v>
      </c>
      <c r="AV51" s="34">
        <v>0.77700000000000002</v>
      </c>
      <c r="AW51" s="34">
        <v>-0.123</v>
      </c>
      <c r="AX51" s="34">
        <v>2.1000000000000001E-2</v>
      </c>
      <c r="AY51" s="34">
        <v>0.98299999999999998</v>
      </c>
      <c r="AZ51" s="34">
        <v>0.41</v>
      </c>
      <c r="BA51" s="34">
        <v>6.4000000000000001E-2</v>
      </c>
      <c r="BB51" s="13">
        <f>[2]EUCAM_output!$GJ48*10^9</f>
        <v>3200212477289.7002</v>
      </c>
      <c r="BC51" s="13">
        <f>[2]EUCAM_output!$HO48*10^9</f>
        <v>2747810000000</v>
      </c>
      <c r="BD51" s="19">
        <f t="shared" si="22"/>
        <v>1.329261546837428</v>
      </c>
      <c r="BE51" s="34">
        <f t="shared" si="2"/>
        <v>0.30099999999999999</v>
      </c>
      <c r="BF51" s="34">
        <f t="shared" si="2"/>
        <v>2.32E-3</v>
      </c>
      <c r="BG51" s="36">
        <v>1.0620000000000001</v>
      </c>
      <c r="BH51" s="36">
        <v>0.82099999999999995</v>
      </c>
      <c r="BI51" s="36">
        <v>0.88200000000000001</v>
      </c>
      <c r="BJ51" s="36">
        <v>0.23200000000000001</v>
      </c>
      <c r="BK51" s="67">
        <v>0</v>
      </c>
      <c r="BL51" s="36">
        <v>0.27900000000000003</v>
      </c>
      <c r="BM51" s="67">
        <v>0</v>
      </c>
      <c r="BN51" s="31">
        <f t="shared" si="9"/>
        <v>44906000000</v>
      </c>
      <c r="BO51" s="23">
        <v>1.634247</v>
      </c>
      <c r="BP51" s="32">
        <v>1220989000000</v>
      </c>
      <c r="BQ51" s="32">
        <v>306013000000</v>
      </c>
      <c r="BR51" s="39">
        <v>235545000000</v>
      </c>
      <c r="BS51" s="39">
        <v>64199000000</v>
      </c>
      <c r="BT51" s="31">
        <f t="shared" si="24"/>
        <v>240471309133.79419</v>
      </c>
      <c r="BU51" s="31">
        <f t="shared" si="24"/>
        <v>65541690866.205826</v>
      </c>
      <c r="BV51" s="32">
        <v>309270000000</v>
      </c>
      <c r="BW51" s="32">
        <v>409646000000</v>
      </c>
      <c r="BX51" s="38">
        <v>238089000000</v>
      </c>
      <c r="BY51" s="38">
        <v>171557000000</v>
      </c>
      <c r="BZ51" s="32">
        <v>32976000000</v>
      </c>
      <c r="CA51" s="31">
        <f t="shared" si="10"/>
        <v>163084000000</v>
      </c>
      <c r="CB51" s="32">
        <v>1244063000000</v>
      </c>
      <c r="CC51" s="31">
        <f t="shared" si="11"/>
        <v>1176083000000</v>
      </c>
      <c r="CD51" s="32">
        <v>523421000000.00006</v>
      </c>
      <c r="CE51" s="32">
        <v>70525000000</v>
      </c>
      <c r="CF51" s="32">
        <v>33972000000</v>
      </c>
      <c r="CG51" s="32">
        <v>425271000000</v>
      </c>
      <c r="CH51" s="32">
        <v>67980000000.000008</v>
      </c>
      <c r="CI51" s="31">
        <f t="shared" si="12"/>
        <v>122894000000</v>
      </c>
      <c r="DH51" s="31">
        <f t="shared" si="21"/>
        <v>2155876769799.9998</v>
      </c>
      <c r="DI51" s="23">
        <v>78.457999999999998</v>
      </c>
      <c r="DJ51" s="39">
        <v>300250000000</v>
      </c>
      <c r="DK51" s="39">
        <v>1855625000000</v>
      </c>
      <c r="DL51" s="25"/>
      <c r="DM51" s="25"/>
      <c r="DN51" s="23">
        <v>1.3911899999999999</v>
      </c>
      <c r="DO51" s="32">
        <v>13600000000</v>
      </c>
      <c r="DP51" s="23">
        <v>3.207751</v>
      </c>
      <c r="DQ51" s="39">
        <v>575131000000</v>
      </c>
      <c r="DR51" s="23">
        <v>1.39</v>
      </c>
      <c r="DS51" s="17">
        <v>0.5</v>
      </c>
      <c r="DT51" s="14">
        <f>Euro_Area_Data!V48*10^9</f>
        <v>11157241868058.555</v>
      </c>
      <c r="DU51" s="17">
        <v>1</v>
      </c>
      <c r="DV51" s="17">
        <v>0.5</v>
      </c>
      <c r="DW51" s="23">
        <v>2.61</v>
      </c>
      <c r="DX51" s="17">
        <v>2</v>
      </c>
      <c r="DY51" s="14">
        <f>(SUMPRODUCT(Euro_Area_Data!B48:U48,Euro_Area_Data!Y48:AR48)-Euro_Area_Data!D48*Euro_Area_Data!AB48)/(SUM(Euro_Area_Data!B48:U48)-Euro_Area_Data!D48)</f>
        <v>0.88929760466243635</v>
      </c>
      <c r="DZ51" s="14">
        <f t="shared" si="23"/>
        <v>1.0400414086256604</v>
      </c>
      <c r="EA51" s="14">
        <f>(SUMPRODUCT(Euro_Area_Data!B48:U48,Euro_Area_Data!AV48:BO48)-Euro_Area_Data!D48*Euro_Area_Data!AY48)/(SUM(Euro_Area_Data!B48:U48)-Euro_Area_Data!D48)</f>
        <v>-1.0709821739577186</v>
      </c>
      <c r="EB51" s="17">
        <v>-5</v>
      </c>
      <c r="EE51" s="43">
        <v>0.75</v>
      </c>
      <c r="EF51" s="43">
        <v>0.05</v>
      </c>
      <c r="EG51" s="43">
        <v>75</v>
      </c>
      <c r="EH51" s="14">
        <f t="shared" si="4"/>
        <v>1.2319347047204343</v>
      </c>
      <c r="EI51" s="44">
        <v>0.754</v>
      </c>
      <c r="EJ51" s="44">
        <v>0.14699999999999999</v>
      </c>
      <c r="EK51" s="14">
        <f>[2]EUCAM_output!$HM48</f>
        <v>0.85863361245536596</v>
      </c>
    </row>
    <row r="52" spans="1:141" x14ac:dyDescent="0.3">
      <c r="A52" s="10">
        <v>2012</v>
      </c>
      <c r="B52" s="13">
        <f>[2]EUCAM_output!$GM49*10^9</f>
        <v>3208483396084.7559</v>
      </c>
      <c r="C52" s="34">
        <f t="shared" si="17"/>
        <v>2.4512421747876001</v>
      </c>
      <c r="D52" s="34">
        <v>2.4512995910005841</v>
      </c>
      <c r="E52" s="34">
        <v>8.1879343264428927E-3</v>
      </c>
      <c r="F52" s="34">
        <v>0.80330000000000001</v>
      </c>
      <c r="G52" s="34">
        <v>8.6999999999999994E-3</v>
      </c>
      <c r="H52" s="14">
        <f>[2]EUCAM_output!$HS49</f>
        <v>-5.7135609906354048E-3</v>
      </c>
      <c r="I52" s="13">
        <f>[2]EUCAM_output!$HE49*10^3</f>
        <v>61890412.5</v>
      </c>
      <c r="J52" s="14"/>
      <c r="K52" s="31">
        <f t="shared" si="3"/>
        <v>61890412.5</v>
      </c>
      <c r="L52" s="14">
        <f>[2]EUCAM_output!$GO49</f>
        <v>71.619503103083005</v>
      </c>
      <c r="M52" s="34">
        <v>71.370977612742479</v>
      </c>
      <c r="N52" s="34">
        <v>0.55562532096573425</v>
      </c>
      <c r="O52" s="14">
        <f>[2]EUCAM_output!$GP49</f>
        <v>71.405342071781718</v>
      </c>
      <c r="P52" s="28"/>
      <c r="Q52" s="19"/>
      <c r="R52" s="14">
        <f>[2]EUCAM_output!$GT49</f>
        <v>5.0999999999999996</v>
      </c>
      <c r="S52" s="34">
        <v>5.0993652863192001</v>
      </c>
      <c r="T52" s="34">
        <v>-0.39754779292797904</v>
      </c>
      <c r="U52" s="14">
        <f>[2]EUCAM_output!$GS49</f>
        <v>5.4947559999999998</v>
      </c>
      <c r="V52" s="14">
        <v>5.4947559999999998</v>
      </c>
      <c r="W52" s="14">
        <v>-7.0804015256692443E-3</v>
      </c>
      <c r="X52" s="14">
        <v>4.6300613881257391E-2</v>
      </c>
      <c r="Y52" s="14">
        <f>[2]EUCAM_output!$HQ49</f>
        <v>-3.4248280257589991E-3</v>
      </c>
      <c r="Z52" s="14">
        <f>[2]EUCAM_output!$GU49</f>
        <v>1405.9957518126701</v>
      </c>
      <c r="AA52" s="34">
        <v>1411.8057452315959</v>
      </c>
      <c r="AB52" s="34">
        <v>-5.4566243639766991</v>
      </c>
      <c r="AC52" s="14">
        <f>[2]EUCAM_output!$HT49</f>
        <v>1411.4495427756351</v>
      </c>
      <c r="AD52" s="13">
        <f>[2]EUCAM_output!$HB49*10^9</f>
        <v>9396740000000</v>
      </c>
      <c r="AE52" s="30">
        <v>9012325000000</v>
      </c>
      <c r="AF52" s="30">
        <v>1324257000000</v>
      </c>
      <c r="AG52" s="19">
        <f t="shared" si="18"/>
        <v>0.14693844263272796</v>
      </c>
      <c r="AH52" s="31">
        <f t="shared" si="19"/>
        <v>1380742341424.6602</v>
      </c>
      <c r="AI52" s="31">
        <f t="shared" si="6"/>
        <v>79268147610.679626</v>
      </c>
      <c r="AJ52" s="32">
        <v>68057000000</v>
      </c>
      <c r="AK52" s="31">
        <f t="shared" si="7"/>
        <v>78142913538.24794</v>
      </c>
      <c r="AL52" s="19">
        <f t="shared" si="14"/>
        <v>5.6594855675693632E-2</v>
      </c>
      <c r="AM52" s="19">
        <f t="shared" si="20"/>
        <v>5.5488079841658364E-2</v>
      </c>
      <c r="AN52" s="31">
        <f t="shared" si="15"/>
        <v>8015997658575.3398</v>
      </c>
      <c r="AO52" s="32">
        <v>489876000000</v>
      </c>
      <c r="AP52" s="31">
        <f t="shared" si="13"/>
        <v>562474659659.73743</v>
      </c>
      <c r="AQ52" s="32">
        <v>498036000000</v>
      </c>
      <c r="AR52" s="31">
        <f t="shared" si="8"/>
        <v>493701042071.53284</v>
      </c>
      <c r="AS52" s="19">
        <f t="shared" si="16"/>
        <v>6.158946934613712E-2</v>
      </c>
      <c r="AT52" s="19">
        <f t="shared" si="5"/>
        <v>17.530857736278556</v>
      </c>
      <c r="AU52" s="34">
        <v>6.1</v>
      </c>
      <c r="AV52" s="34">
        <v>0.77700000000000002</v>
      </c>
      <c r="AW52" s="34">
        <v>-0.123</v>
      </c>
      <c r="AX52" s="34">
        <v>2.1000000000000001E-2</v>
      </c>
      <c r="AY52" s="34">
        <v>0.98299999999999998</v>
      </c>
      <c r="AZ52" s="34">
        <v>0.41</v>
      </c>
      <c r="BA52" s="34">
        <v>6.4000000000000001E-2</v>
      </c>
      <c r="BB52" s="13">
        <f>[2]EUCAM_output!$GJ49*10^9</f>
        <v>3215390807914.52</v>
      </c>
      <c r="BC52" s="13">
        <f>[2]EUCAM_output!$HO49*10^9</f>
        <v>2800380000000</v>
      </c>
      <c r="BD52" s="19">
        <f t="shared" si="22"/>
        <v>0.21528588361071554</v>
      </c>
      <c r="BE52" s="34">
        <f t="shared" si="2"/>
        <v>0.30099999999999999</v>
      </c>
      <c r="BF52" s="34">
        <f t="shared" si="2"/>
        <v>2.32E-3</v>
      </c>
      <c r="BG52" s="36">
        <v>1.0620000000000001</v>
      </c>
      <c r="BH52" s="36">
        <v>0.82099999999999995</v>
      </c>
      <c r="BI52" s="36">
        <v>0.88200000000000001</v>
      </c>
      <c r="BJ52" s="36">
        <v>0.23200000000000001</v>
      </c>
      <c r="BK52" s="67">
        <v>0</v>
      </c>
      <c r="BL52" s="36">
        <v>0.27900000000000003</v>
      </c>
      <c r="BM52" s="67">
        <v>0</v>
      </c>
      <c r="BN52" s="31">
        <f t="shared" si="9"/>
        <v>62664000000</v>
      </c>
      <c r="BO52" s="23">
        <v>2.2376960000000001</v>
      </c>
      <c r="BP52" s="32">
        <v>1260986000000</v>
      </c>
      <c r="BQ52" s="32">
        <v>326393000000</v>
      </c>
      <c r="BR52" s="39">
        <v>252706000000</v>
      </c>
      <c r="BS52" s="39">
        <v>68843000000</v>
      </c>
      <c r="BT52" s="31">
        <f t="shared" si="24"/>
        <v>256512909254.88806</v>
      </c>
      <c r="BU52" s="31">
        <f t="shared" si="24"/>
        <v>69880090745.111954</v>
      </c>
      <c r="BV52" s="32">
        <v>315623000000</v>
      </c>
      <c r="BW52" s="32">
        <v>421653000000</v>
      </c>
      <c r="BX52" s="38">
        <v>244382000000</v>
      </c>
      <c r="BY52" s="38">
        <v>177271000000</v>
      </c>
      <c r="BZ52" s="32">
        <v>32930999999.999996</v>
      </c>
      <c r="CA52" s="31">
        <f t="shared" si="10"/>
        <v>164386000000</v>
      </c>
      <c r="CB52" s="32">
        <v>1262507000000</v>
      </c>
      <c r="CC52" s="31">
        <f t="shared" si="11"/>
        <v>1198322000000</v>
      </c>
      <c r="CD52" s="32">
        <v>538870000000</v>
      </c>
      <c r="CE52" s="32">
        <v>69037000000</v>
      </c>
      <c r="CF52" s="32">
        <v>35180000000</v>
      </c>
      <c r="CG52" s="32">
        <v>431667000000</v>
      </c>
      <c r="CH52" s="32">
        <v>64185000000</v>
      </c>
      <c r="CI52" s="31">
        <f t="shared" si="12"/>
        <v>123568000000</v>
      </c>
      <c r="DH52" s="31">
        <f t="shared" si="21"/>
        <v>2234801253300</v>
      </c>
      <c r="DI52" s="23">
        <v>79.8035</v>
      </c>
      <c r="DJ52" s="39">
        <v>243686000000</v>
      </c>
      <c r="DK52" s="39">
        <v>1991117000000</v>
      </c>
      <c r="DL52" s="25"/>
      <c r="DM52" s="25"/>
      <c r="DN52" s="23">
        <v>1.28437</v>
      </c>
      <c r="DO52" s="32">
        <v>77400000000</v>
      </c>
      <c r="DP52" s="23">
        <v>2.9772129999999999</v>
      </c>
      <c r="DQ52" s="39">
        <v>532958000000</v>
      </c>
      <c r="DR52" s="23">
        <v>0.56999999999999995</v>
      </c>
      <c r="DS52" s="17">
        <v>0.5</v>
      </c>
      <c r="DT52" s="14">
        <f>Euro_Area_Data!V49*10^9</f>
        <v>11057710341357.236</v>
      </c>
      <c r="DU52" s="17">
        <v>1</v>
      </c>
      <c r="DV52" s="17">
        <v>0.5</v>
      </c>
      <c r="DW52" s="23">
        <v>1.5</v>
      </c>
      <c r="DX52" s="17">
        <v>2</v>
      </c>
      <c r="DY52" s="14">
        <f>(SUMPRODUCT(Euro_Area_Data!B49:U49,Euro_Area_Data!Y49:AR49)-Euro_Area_Data!D49*Euro_Area_Data!AB49)/(SUM(Euro_Area_Data!B49:U49)-Euro_Area_Data!D49)</f>
        <v>0.9000908006805336</v>
      </c>
      <c r="DZ52" s="14">
        <f t="shared" si="23"/>
        <v>1.2136764972164951</v>
      </c>
      <c r="EA52" s="14">
        <f>(SUMPRODUCT(Euro_Area_Data!B49:U49,Euro_Area_Data!AV49:BO49)-Euro_Area_Data!D49*Euro_Area_Data!AY49)/(SUM(Euro_Area_Data!B49:U49)-Euro_Area_Data!D49)</f>
        <v>-2.4867026954410711</v>
      </c>
      <c r="EB52" s="17">
        <v>-5</v>
      </c>
      <c r="EE52" s="43">
        <v>0.75</v>
      </c>
      <c r="EF52" s="43">
        <v>0.05</v>
      </c>
      <c r="EG52" s="43">
        <v>75</v>
      </c>
      <c r="EH52" s="14">
        <f t="shared" si="4"/>
        <v>1.4320763809072545</v>
      </c>
      <c r="EI52" s="44">
        <v>0.754</v>
      </c>
      <c r="EJ52" s="44">
        <v>0.14699999999999999</v>
      </c>
      <c r="EK52" s="14">
        <f>[2]EUCAM_output!$HM49</f>
        <v>0.87092990161786998</v>
      </c>
    </row>
    <row r="53" spans="1:141" x14ac:dyDescent="0.3">
      <c r="A53" s="10">
        <v>2013</v>
      </c>
      <c r="B53" s="13">
        <f>[2]EUCAM_output!$GM50*10^9</f>
        <v>3258222878627.5718</v>
      </c>
      <c r="C53" s="34">
        <f t="shared" si="17"/>
        <v>2.4651980485047504</v>
      </c>
      <c r="D53" s="34">
        <v>2.4605093665668472</v>
      </c>
      <c r="E53" s="34">
        <v>7.9836174204029661E-3</v>
      </c>
      <c r="F53" s="34">
        <v>0.80330000000000001</v>
      </c>
      <c r="G53" s="34">
        <v>8.6999999999999994E-3</v>
      </c>
      <c r="H53" s="14">
        <f>[2]EUCAM_output!$HS50</f>
        <v>-1.005740665183604E-2</v>
      </c>
      <c r="I53" s="13">
        <f>[2]EUCAM_output!$HE50*10^3</f>
        <v>61876505.499999896</v>
      </c>
      <c r="J53" s="14"/>
      <c r="K53" s="31">
        <f t="shared" si="3"/>
        <v>61876505.499999896</v>
      </c>
      <c r="L53" s="14">
        <f>[2]EUCAM_output!$GO50</f>
        <v>72.092663753662762</v>
      </c>
      <c r="M53" s="34">
        <v>71.926602933691598</v>
      </c>
      <c r="N53" s="34">
        <v>0.51378182943676087</v>
      </c>
      <c r="O53" s="14">
        <f>[2]EUCAM_output!$GP50</f>
        <v>72.007503794053008</v>
      </c>
      <c r="P53" s="28"/>
      <c r="Q53" s="19"/>
      <c r="R53" s="14">
        <f>[2]EUCAM_output!$GT50</f>
        <v>5</v>
      </c>
      <c r="S53" s="34">
        <v>5.001961983617365</v>
      </c>
      <c r="T53" s="34">
        <v>-9.7403302701834504E-2</v>
      </c>
      <c r="U53" s="14">
        <f>[2]EUCAM_output!$GS50</f>
        <v>5.0159770000000004</v>
      </c>
      <c r="V53" s="14">
        <v>5.0159770000000004</v>
      </c>
      <c r="W53" s="14">
        <v>-3.5521892223154827E-3</v>
      </c>
      <c r="X53" s="14">
        <v>4.2072889426460591E-2</v>
      </c>
      <c r="Y53" s="14">
        <f>[2]EUCAM_output!$HQ50</f>
        <v>-5.8468650724551987E-3</v>
      </c>
      <c r="Z53" s="14">
        <f>[2]EUCAM_output!$GU50</f>
        <v>1395.7337934777399</v>
      </c>
      <c r="AA53" s="34">
        <v>1406.3491208676569</v>
      </c>
      <c r="AB53" s="34">
        <v>-4.8330645017876526</v>
      </c>
      <c r="AC53" s="14">
        <f>[2]EUCAM_output!$HT50</f>
        <v>1406.0460558695661</v>
      </c>
      <c r="AD53" s="13">
        <f>[2]EUCAM_output!$HB50*10^9</f>
        <v>9451720000000</v>
      </c>
      <c r="AE53" s="30">
        <v>9263691000000</v>
      </c>
      <c r="AF53" s="30">
        <v>1345320000000</v>
      </c>
      <c r="AG53" s="19">
        <f t="shared" si="18"/>
        <v>0.14522505122418267</v>
      </c>
      <c r="AH53" s="31">
        <f t="shared" si="19"/>
        <v>1372626521156.6318</v>
      </c>
      <c r="AI53" s="31">
        <f t="shared" si="6"/>
        <v>78604738197.970703</v>
      </c>
      <c r="AJ53" s="32">
        <v>69972000000</v>
      </c>
      <c r="AK53" s="31">
        <f t="shared" si="7"/>
        <v>78770221857.334854</v>
      </c>
      <c r="AL53" s="19">
        <f t="shared" si="14"/>
        <v>5.7386492715410894E-2</v>
      </c>
      <c r="AM53" s="19">
        <f t="shared" si="20"/>
        <v>5.5488079841658364E-2</v>
      </c>
      <c r="AN53" s="31">
        <f t="shared" si="15"/>
        <v>8079093478843.3682</v>
      </c>
      <c r="AO53" s="32">
        <v>491350000000</v>
      </c>
      <c r="AP53" s="31">
        <f t="shared" si="13"/>
        <v>553131945772.61584</v>
      </c>
      <c r="AQ53" s="32">
        <v>512916000000.00006</v>
      </c>
      <c r="AR53" s="31">
        <f t="shared" si="8"/>
        <v>498639415057.099</v>
      </c>
      <c r="AS53" s="19">
        <f t="shared" si="16"/>
        <v>6.1719723427248421E-2</v>
      </c>
      <c r="AT53" s="19">
        <f t="shared" si="5"/>
        <v>16.976491982819972</v>
      </c>
      <c r="AU53" s="34">
        <v>6.1</v>
      </c>
      <c r="AV53" s="34">
        <v>0.77700000000000002</v>
      </c>
      <c r="AW53" s="34">
        <v>-0.123</v>
      </c>
      <c r="AX53" s="34">
        <v>2.1000000000000001E-2</v>
      </c>
      <c r="AY53" s="34">
        <v>0.98299999999999998</v>
      </c>
      <c r="AZ53" s="34">
        <v>0.41</v>
      </c>
      <c r="BA53" s="34">
        <v>6.4000000000000001E-2</v>
      </c>
      <c r="BB53" s="13">
        <f>[2]EUCAM_output!$GJ50*10^9</f>
        <v>3227809434160.79</v>
      </c>
      <c r="BC53" s="13">
        <f>[2]EUCAM_output!$HO50*10^9</f>
        <v>2867280000000</v>
      </c>
      <c r="BD53" s="19">
        <f t="shared" si="22"/>
        <v>-0.93343658797192186</v>
      </c>
      <c r="BE53" s="34">
        <f t="shared" si="2"/>
        <v>0.30099999999999999</v>
      </c>
      <c r="BF53" s="34">
        <f t="shared" si="2"/>
        <v>2.32E-3</v>
      </c>
      <c r="BG53" s="36">
        <v>1.0620000000000001</v>
      </c>
      <c r="BH53" s="36">
        <v>0.82099999999999995</v>
      </c>
      <c r="BI53" s="36">
        <v>0.88200000000000001</v>
      </c>
      <c r="BJ53" s="36">
        <v>0.23200000000000001</v>
      </c>
      <c r="BK53" s="67">
        <v>0</v>
      </c>
      <c r="BL53" s="36">
        <v>0.27900000000000003</v>
      </c>
      <c r="BM53" s="67">
        <v>0</v>
      </c>
      <c r="BN53" s="31">
        <f t="shared" si="9"/>
        <v>55414000000</v>
      </c>
      <c r="BO53" s="23">
        <v>1.932633</v>
      </c>
      <c r="BP53" s="32">
        <v>1298112000000</v>
      </c>
      <c r="BQ53" s="32">
        <v>340391000000</v>
      </c>
      <c r="BR53" s="39">
        <v>267357000000</v>
      </c>
      <c r="BS53" s="39">
        <v>67187000000</v>
      </c>
      <c r="BT53" s="31">
        <f t="shared" si="24"/>
        <v>272029737753.47937</v>
      </c>
      <c r="BU53" s="31">
        <f t="shared" si="24"/>
        <v>68361262246.520638</v>
      </c>
      <c r="BV53" s="32">
        <v>325968000000</v>
      </c>
      <c r="BW53" s="32">
        <v>431860000000</v>
      </c>
      <c r="BX53" s="38">
        <v>250095000000</v>
      </c>
      <c r="BY53" s="38">
        <v>181765000000</v>
      </c>
      <c r="BZ53" s="32">
        <v>33503000000</v>
      </c>
      <c r="CA53" s="31">
        <f t="shared" si="10"/>
        <v>166390000000</v>
      </c>
      <c r="CB53" s="32">
        <v>1294600000000</v>
      </c>
      <c r="CC53" s="31">
        <f t="shared" si="11"/>
        <v>1242698000000</v>
      </c>
      <c r="CD53" s="32">
        <v>561975000000</v>
      </c>
      <c r="CE53" s="32">
        <v>69825000000</v>
      </c>
      <c r="CF53" s="32">
        <v>37607000000</v>
      </c>
      <c r="CG53" s="32">
        <v>440113000000</v>
      </c>
      <c r="CH53" s="32">
        <v>51902000000</v>
      </c>
      <c r="CI53" s="31">
        <f t="shared" si="12"/>
        <v>133178000000</v>
      </c>
      <c r="DH53" s="31">
        <f t="shared" si="21"/>
        <v>2220281135280</v>
      </c>
      <c r="DI53" s="23">
        <v>77.435100000000006</v>
      </c>
      <c r="DJ53" s="39">
        <v>199231000000</v>
      </c>
      <c r="DK53" s="39">
        <v>2021050000000</v>
      </c>
      <c r="DL53" s="25"/>
      <c r="DM53" s="25"/>
      <c r="DN53" s="23">
        <v>1.327863</v>
      </c>
      <c r="DO53" s="32">
        <v>-11000000000</v>
      </c>
      <c r="DP53" s="23">
        <v>2.3224420000000001</v>
      </c>
      <c r="DQ53" s="39">
        <v>491130000000</v>
      </c>
      <c r="DR53" s="23">
        <v>0.22</v>
      </c>
      <c r="DS53" s="17">
        <v>0.5</v>
      </c>
      <c r="DT53" s="14">
        <f>Euro_Area_Data!V50*10^9</f>
        <v>11040124276964.227</v>
      </c>
      <c r="DU53" s="17">
        <v>1</v>
      </c>
      <c r="DV53" s="17">
        <v>0.5</v>
      </c>
      <c r="DW53" s="23">
        <v>1.57</v>
      </c>
      <c r="DX53" s="17">
        <v>2</v>
      </c>
      <c r="DY53" s="14">
        <f>(SUMPRODUCT(Euro_Area_Data!B50:U50,Euro_Area_Data!Y50:AR50)-Euro_Area_Data!D50*Euro_Area_Data!AB50)/(SUM(Euro_Area_Data!B50:U50)-Euro_Area_Data!D50)</f>
        <v>0.91111438164295322</v>
      </c>
      <c r="DZ53" s="14">
        <f t="shared" si="23"/>
        <v>1.2247187677159903</v>
      </c>
      <c r="EA53" s="14">
        <f>(SUMPRODUCT(Euro_Area_Data!B50:U50,Euro_Area_Data!AV50:BO50)-Euro_Area_Data!D50*Euro_Area_Data!AY50)/(SUM(Euro_Area_Data!B50:U50)-Euro_Area_Data!D50)</f>
        <v>-3.2450620360435956</v>
      </c>
      <c r="EB53" s="17">
        <v>-5</v>
      </c>
      <c r="EE53" s="43">
        <v>0.75</v>
      </c>
      <c r="EF53" s="43">
        <v>0.05</v>
      </c>
      <c r="EG53" s="43">
        <v>75</v>
      </c>
      <c r="EH53" s="14">
        <f t="shared" si="4"/>
        <v>1.9950317229440604</v>
      </c>
      <c r="EI53" s="44">
        <v>0.754</v>
      </c>
      <c r="EJ53" s="44">
        <v>0.14699999999999999</v>
      </c>
      <c r="EK53" s="14">
        <f>[2]EUCAM_output!$HM50</f>
        <v>0.88830522943975199</v>
      </c>
    </row>
    <row r="54" spans="1:141" x14ac:dyDescent="0.3">
      <c r="A54" s="10">
        <v>2014</v>
      </c>
      <c r="B54" s="13">
        <f>[2]EUCAM_output!$GM51*10^9</f>
        <v>3310177280390.0474</v>
      </c>
      <c r="C54" s="34">
        <f t="shared" si="17"/>
        <v>2.4714589765791501</v>
      </c>
      <c r="D54" s="34">
        <v>2.469448574449451</v>
      </c>
      <c r="E54" s="34">
        <v>8.1409038949806153E-3</v>
      </c>
      <c r="F54" s="34">
        <v>0.80330000000000001</v>
      </c>
      <c r="G54" s="34">
        <v>8.6999999999999994E-3</v>
      </c>
      <c r="H54" s="14">
        <f>[2]EUCAM_output!$HS51</f>
        <v>-3.6154445159340067E-5</v>
      </c>
      <c r="I54" s="13">
        <f>[2]EUCAM_output!$HE51*10^3</f>
        <v>61859073.5</v>
      </c>
      <c r="J54" s="14"/>
      <c r="K54" s="31">
        <f t="shared" si="3"/>
        <v>61859073.5</v>
      </c>
      <c r="L54" s="14">
        <f>[2]EUCAM_output!$GO51</f>
        <v>72.527174182958873</v>
      </c>
      <c r="M54" s="34">
        <v>72.440384763090535</v>
      </c>
      <c r="N54" s="34">
        <v>0.48609261438226437</v>
      </c>
      <c r="O54" s="14">
        <f>[2]EUCAM_output!$GP51</f>
        <v>72.542224404993547</v>
      </c>
      <c r="P54" s="28"/>
      <c r="Q54" s="19"/>
      <c r="R54" s="14">
        <f>[2]EUCAM_output!$GT51</f>
        <v>4.7</v>
      </c>
      <c r="S54" s="34">
        <v>4.7027249085081539</v>
      </c>
      <c r="T54" s="34">
        <v>-0.29923707510921127</v>
      </c>
      <c r="U54" s="14">
        <f>[2]EUCAM_output!$GS51</f>
        <v>4.5751559999999998</v>
      </c>
      <c r="V54" s="14">
        <v>4.5751559999999998</v>
      </c>
      <c r="W54" s="14">
        <v>1.2662322722114538E-2</v>
      </c>
      <c r="X54" s="14">
        <v>3.4166043796544088E-2</v>
      </c>
      <c r="Y54" s="14">
        <f>[2]EUCAM_output!$HQ51</f>
        <v>9.2149655498573995E-3</v>
      </c>
      <c r="Z54" s="14">
        <f>[2]EUCAM_output!$GU51</f>
        <v>1400.00634998596</v>
      </c>
      <c r="AA54" s="34">
        <v>1401.5160563672639</v>
      </c>
      <c r="AB54" s="34">
        <v>-5.1108089501494964</v>
      </c>
      <c r="AC54" s="14">
        <f>[2]EUCAM_output!$HT51</f>
        <v>1401.4752430616779</v>
      </c>
      <c r="AD54" s="13">
        <f>[2]EUCAM_output!$HB51*10^9</f>
        <v>9521110000000</v>
      </c>
      <c r="AE54" s="30">
        <v>9514952000000</v>
      </c>
      <c r="AF54" s="30">
        <v>1363773000000</v>
      </c>
      <c r="AG54" s="19">
        <f t="shared" si="18"/>
        <v>0.14332946713761666</v>
      </c>
      <c r="AH54" s="31">
        <f t="shared" si="19"/>
        <v>1364655622858.6333</v>
      </c>
      <c r="AI54" s="31">
        <f t="shared" si="6"/>
        <v>77472102462.633011</v>
      </c>
      <c r="AJ54" s="32">
        <v>71756000000</v>
      </c>
      <c r="AK54" s="31">
        <f t="shared" si="7"/>
        <v>79271723933.844223</v>
      </c>
      <c r="AL54" s="19">
        <f t="shared" si="14"/>
        <v>5.8089178402232031E-2</v>
      </c>
      <c r="AM54" s="19">
        <f t="shared" si="20"/>
        <v>5.5488079841658364E-2</v>
      </c>
      <c r="AN54" s="31">
        <f t="shared" si="15"/>
        <v>8156454377141.3672</v>
      </c>
      <c r="AO54" s="32">
        <v>520278000000</v>
      </c>
      <c r="AP54" s="31">
        <f t="shared" si="13"/>
        <v>574771921300.69409</v>
      </c>
      <c r="AQ54" s="32">
        <v>528534999999.99994</v>
      </c>
      <c r="AR54" s="31">
        <f t="shared" si="8"/>
        <v>504622035603.67676</v>
      </c>
      <c r="AS54" s="19">
        <f t="shared" si="16"/>
        <v>6.1867818082559319E-2</v>
      </c>
      <c r="AT54" s="19">
        <f t="shared" si="5"/>
        <v>17.363780626062635</v>
      </c>
      <c r="AU54" s="34">
        <v>6.1</v>
      </c>
      <c r="AV54" s="34">
        <v>0.77700000000000002</v>
      </c>
      <c r="AW54" s="34">
        <v>-0.123</v>
      </c>
      <c r="AX54" s="34">
        <v>2.1000000000000001E-2</v>
      </c>
      <c r="AY54" s="34">
        <v>0.98299999999999998</v>
      </c>
      <c r="AZ54" s="34">
        <v>0.41</v>
      </c>
      <c r="BA54" s="34">
        <v>6.4000000000000001E-2</v>
      </c>
      <c r="BB54" s="13">
        <f>[2]EUCAM_output!$GJ51*10^9</f>
        <v>3297836726344.7397</v>
      </c>
      <c r="BC54" s="13">
        <f>[2]EUCAM_output!$HO51*10^9</f>
        <v>2985170000000</v>
      </c>
      <c r="BD54" s="19">
        <f t="shared" si="22"/>
        <v>-0.3728064390513095</v>
      </c>
      <c r="BE54" s="34">
        <f t="shared" si="2"/>
        <v>0.30099999999999999</v>
      </c>
      <c r="BF54" s="34">
        <f t="shared" si="2"/>
        <v>2.32E-3</v>
      </c>
      <c r="BG54" s="36">
        <v>1.0620000000000001</v>
      </c>
      <c r="BH54" s="36">
        <v>0.82099999999999995</v>
      </c>
      <c r="BI54" s="36">
        <v>0.88200000000000001</v>
      </c>
      <c r="BJ54" s="36">
        <v>0.23200000000000001</v>
      </c>
      <c r="BK54" s="67">
        <v>0</v>
      </c>
      <c r="BL54" s="36">
        <v>0.27900000000000003</v>
      </c>
      <c r="BM54" s="67">
        <v>0</v>
      </c>
      <c r="BN54" s="31">
        <f t="shared" si="9"/>
        <v>69379000000</v>
      </c>
      <c r="BO54" s="23">
        <v>2.324122</v>
      </c>
      <c r="BP54" s="32">
        <v>1350164000000</v>
      </c>
      <c r="BQ54" s="32">
        <v>353543000000</v>
      </c>
      <c r="BR54" s="39">
        <v>277902000000</v>
      </c>
      <c r="BS54" s="39">
        <v>67985000000</v>
      </c>
      <c r="BT54" s="31">
        <f t="shared" si="24"/>
        <v>284053193054.37903</v>
      </c>
      <c r="BU54" s="31">
        <f t="shared" si="24"/>
        <v>69489806945.620972</v>
      </c>
      <c r="BV54" s="32">
        <v>337783000000</v>
      </c>
      <c r="BW54" s="32">
        <v>448236000000</v>
      </c>
      <c r="BX54" s="38">
        <v>259375000000</v>
      </c>
      <c r="BY54" s="38">
        <v>188861000000</v>
      </c>
      <c r="BZ54" s="32">
        <v>34100000000</v>
      </c>
      <c r="CA54" s="31">
        <f t="shared" si="10"/>
        <v>176502000000</v>
      </c>
      <c r="CB54" s="32">
        <v>1328332000000</v>
      </c>
      <c r="CC54" s="31">
        <f t="shared" si="11"/>
        <v>1280785000000</v>
      </c>
      <c r="CD54" s="32">
        <v>583523000000</v>
      </c>
      <c r="CE54" s="32">
        <v>70127000000</v>
      </c>
      <c r="CF54" s="32">
        <v>40584000000</v>
      </c>
      <c r="CG54" s="32">
        <v>452763000000</v>
      </c>
      <c r="CH54" s="32">
        <v>47547000000</v>
      </c>
      <c r="CI54" s="31">
        <f t="shared" si="12"/>
        <v>133788000000</v>
      </c>
      <c r="DH54" s="31">
        <f t="shared" si="21"/>
        <v>2224560624680</v>
      </c>
      <c r="DI54" s="23">
        <v>74.520399999999995</v>
      </c>
      <c r="DJ54" s="39">
        <v>183619000000</v>
      </c>
      <c r="DK54" s="39">
        <v>2040940000000</v>
      </c>
      <c r="DL54" s="25"/>
      <c r="DM54" s="25"/>
      <c r="DN54" s="23">
        <v>1.327442</v>
      </c>
      <c r="DO54" s="32">
        <v>26100000000</v>
      </c>
      <c r="DP54" s="23">
        <v>2.141486</v>
      </c>
      <c r="DQ54" s="39">
        <v>483814000000</v>
      </c>
      <c r="DR54" s="23">
        <v>0.21</v>
      </c>
      <c r="DS54" s="17">
        <v>0.5</v>
      </c>
      <c r="DT54" s="14">
        <f>Euro_Area_Data!V51*10^9</f>
        <v>11200920425091.514</v>
      </c>
      <c r="DU54" s="17">
        <v>1</v>
      </c>
      <c r="DV54" s="17">
        <v>0.5</v>
      </c>
      <c r="DW54" s="23">
        <v>1.1599999999999999</v>
      </c>
      <c r="DX54" s="17">
        <v>2</v>
      </c>
      <c r="DY54" s="14">
        <f>(SUMPRODUCT(Euro_Area_Data!B51:U51,Euro_Area_Data!Y51:AR51)-Euro_Area_Data!D51*Euro_Area_Data!AB51)/(SUM(Euro_Area_Data!B51:U51)-Euro_Area_Data!D51)</f>
        <v>0.91957628361579169</v>
      </c>
      <c r="DZ54" s="14">
        <f t="shared" si="23"/>
        <v>0.9287420046624304</v>
      </c>
      <c r="EA54" s="14">
        <f>(SUMPRODUCT(Euro_Area_Data!B51:U51,Euro_Area_Data!AV51:BO51)-Euro_Area_Data!D51*Euro_Area_Data!AY51)/(SUM(Euro_Area_Data!B51:U51)-Euro_Area_Data!D51)</f>
        <v>-2.5916773762179841</v>
      </c>
      <c r="EB54" s="17">
        <v>-5</v>
      </c>
      <c r="EE54" s="43">
        <v>0.75</v>
      </c>
      <c r="EF54" s="43">
        <v>0.05</v>
      </c>
      <c r="EG54" s="43">
        <v>75</v>
      </c>
      <c r="EH54" s="14">
        <f t="shared" si="4"/>
        <v>1.9008248397686791</v>
      </c>
      <c r="EI54" s="44">
        <v>0.754</v>
      </c>
      <c r="EJ54" s="44">
        <v>0.14699999999999999</v>
      </c>
      <c r="EK54" s="14">
        <f>[2]EUCAM_output!$HM51</f>
        <v>0.90519035589390695</v>
      </c>
    </row>
    <row r="55" spans="1:141" x14ac:dyDescent="0.3">
      <c r="A55" s="10">
        <v>2015</v>
      </c>
      <c r="B55" s="13">
        <f>[2]EUCAM_output!$GM52*10^9</f>
        <v>3366426664192.2651</v>
      </c>
      <c r="C55" s="34">
        <f t="shared" si="17"/>
        <v>2.4798245661085128</v>
      </c>
      <c r="D55" s="34">
        <v>2.4754739833230688</v>
      </c>
      <c r="E55" s="34">
        <v>8.1565359715626701E-3</v>
      </c>
      <c r="F55" s="34">
        <v>0.80330000000000001</v>
      </c>
      <c r="G55" s="34">
        <v>8.6999999999999994E-3</v>
      </c>
      <c r="H55" s="14">
        <f>[2]EUCAM_output!$HS52</f>
        <v>6.3093968306419737E-3</v>
      </c>
      <c r="I55" s="13">
        <f>[2]EUCAM_output!$HE52*10^3</f>
        <v>62076333.999999903</v>
      </c>
      <c r="J55" s="14"/>
      <c r="K55" s="31">
        <f t="shared" si="3"/>
        <v>62076333.999999903</v>
      </c>
      <c r="L55" s="14">
        <f>[2]EUCAM_output!$GO52</f>
        <v>72.688546551796321</v>
      </c>
      <c r="M55" s="34">
        <v>72.926477377431567</v>
      </c>
      <c r="N55" s="34">
        <v>0.48123661779427884</v>
      </c>
      <c r="O55" s="14">
        <f>[2]EUCAM_output!$GP52</f>
        <v>72.945269019162197</v>
      </c>
      <c r="P55" s="28"/>
      <c r="Q55" s="19"/>
      <c r="R55" s="14">
        <f>[2]EUCAM_output!$GT52</f>
        <v>4.4000000000000004</v>
      </c>
      <c r="S55" s="34">
        <v>4.4014253090555391</v>
      </c>
      <c r="T55" s="34">
        <v>-0.30129959945261531</v>
      </c>
      <c r="U55" s="14">
        <f>[2]EUCAM_output!$GS52</f>
        <v>4.20472</v>
      </c>
      <c r="V55" s="14">
        <v>4.20472</v>
      </c>
      <c r="W55" s="14">
        <v>7.54889888702448E-3</v>
      </c>
      <c r="X55" s="14">
        <v>2.2647750225054608E-2</v>
      </c>
      <c r="Y55" s="14">
        <f>[2]EUCAM_output!$HQ52</f>
        <v>-9.1208990334390005E-4</v>
      </c>
      <c r="Z55" s="14">
        <f>[2]EUCAM_output!$GU52</f>
        <v>1401.59031226093</v>
      </c>
      <c r="AA55" s="34">
        <v>1396.405247418242</v>
      </c>
      <c r="AB55" s="34">
        <v>-6.4408283476670327</v>
      </c>
      <c r="AC55" s="14">
        <f>[2]EUCAM_output!$HT52</f>
        <v>1396.9705283758781</v>
      </c>
      <c r="AD55" s="13">
        <f>[2]EUCAM_output!$HB52*10^9</f>
        <v>9592340000000</v>
      </c>
      <c r="AE55" s="30">
        <v>9740895000000</v>
      </c>
      <c r="AF55" s="30">
        <v>1381287000000</v>
      </c>
      <c r="AG55" s="19">
        <f t="shared" si="18"/>
        <v>0.14180288361593058</v>
      </c>
      <c r="AH55" s="31">
        <f t="shared" si="19"/>
        <v>1360221472624.4355</v>
      </c>
      <c r="AI55" s="31">
        <f t="shared" si="6"/>
        <v>80004657358.559174</v>
      </c>
      <c r="AJ55" s="32">
        <v>73471000000</v>
      </c>
      <c r="AK55" s="31">
        <f t="shared" si="7"/>
        <v>79821050798.352814</v>
      </c>
      <c r="AL55" s="19">
        <f t="shared" si="14"/>
        <v>5.8682392834414426E-2</v>
      </c>
      <c r="AM55" s="19">
        <f t="shared" si="20"/>
        <v>5.5488079841658364E-2</v>
      </c>
      <c r="AN55" s="31">
        <f t="shared" si="15"/>
        <v>8232118527375.5645</v>
      </c>
      <c r="AO55" s="32">
        <v>535979000000.00006</v>
      </c>
      <c r="AP55" s="31">
        <f t="shared" si="13"/>
        <v>582303316762.40076</v>
      </c>
      <c r="AQ55" s="32">
        <v>545183000000</v>
      </c>
      <c r="AR55" s="31">
        <f t="shared" si="8"/>
        <v>512481761704.51752</v>
      </c>
      <c r="AS55" s="19">
        <f t="shared" si="16"/>
        <v>6.2253933783907624E-2</v>
      </c>
      <c r="AT55" s="19">
        <f t="shared" si="5"/>
        <v>17.297371214296678</v>
      </c>
      <c r="AU55" s="34">
        <v>6.1</v>
      </c>
      <c r="AV55" s="34">
        <v>0.77700000000000002</v>
      </c>
      <c r="AW55" s="34">
        <v>-0.123</v>
      </c>
      <c r="AX55" s="34">
        <v>2.1000000000000001E-2</v>
      </c>
      <c r="AY55" s="34">
        <v>0.98299999999999998</v>
      </c>
      <c r="AZ55" s="34">
        <v>0.41</v>
      </c>
      <c r="BA55" s="34">
        <v>6.4000000000000001E-2</v>
      </c>
      <c r="BB55" s="13">
        <f>[2]EUCAM_output!$GJ52*10^9</f>
        <v>3352340724856.5698</v>
      </c>
      <c r="BC55" s="13">
        <f>[2]EUCAM_output!$HO52*10^9</f>
        <v>3085650000000</v>
      </c>
      <c r="BD55" s="19">
        <f t="shared" si="22"/>
        <v>-0.41842406625171708</v>
      </c>
      <c r="BE55" s="34">
        <f t="shared" si="2"/>
        <v>0.30099999999999999</v>
      </c>
      <c r="BF55" s="34">
        <f t="shared" si="2"/>
        <v>2.32E-3</v>
      </c>
      <c r="BG55" s="36">
        <v>1.0620000000000001</v>
      </c>
      <c r="BH55" s="36">
        <v>0.82099999999999995</v>
      </c>
      <c r="BI55" s="36">
        <v>0.88200000000000001</v>
      </c>
      <c r="BJ55" s="36">
        <v>0.23200000000000001</v>
      </c>
      <c r="BK55" s="67">
        <v>0</v>
      </c>
      <c r="BL55" s="36">
        <v>0.27900000000000003</v>
      </c>
      <c r="BM55" s="67">
        <v>0</v>
      </c>
      <c r="BN55" s="31">
        <f t="shared" si="9"/>
        <v>71152000000</v>
      </c>
      <c r="BO55" s="23">
        <v>2.3058999999999998</v>
      </c>
      <c r="BP55" s="32">
        <v>1401532000000</v>
      </c>
      <c r="BQ55" s="32">
        <v>371654000000</v>
      </c>
      <c r="BR55" s="39">
        <v>291681000000</v>
      </c>
      <c r="BS55" s="39">
        <v>69941000000</v>
      </c>
      <c r="BT55" s="31">
        <f t="shared" si="24"/>
        <v>299772719508.21576</v>
      </c>
      <c r="BU55" s="31">
        <f t="shared" si="24"/>
        <v>71881280491.784241</v>
      </c>
      <c r="BV55" s="32">
        <v>349818000000</v>
      </c>
      <c r="BW55" s="32">
        <v>466624000000</v>
      </c>
      <c r="BX55" s="38">
        <v>269959000000</v>
      </c>
      <c r="BY55" s="38">
        <v>196665000000</v>
      </c>
      <c r="BZ55" s="32">
        <v>34533000000</v>
      </c>
      <c r="CA55" s="31">
        <f t="shared" si="10"/>
        <v>178903000000</v>
      </c>
      <c r="CB55" s="32">
        <v>1373293000000</v>
      </c>
      <c r="CC55" s="31">
        <f t="shared" si="11"/>
        <v>1330380000000</v>
      </c>
      <c r="CD55" s="32">
        <v>605942000000</v>
      </c>
      <c r="CE55" s="32">
        <v>73640000000</v>
      </c>
      <c r="CF55" s="32">
        <v>43508000000</v>
      </c>
      <c r="CG55" s="32">
        <v>471572000000</v>
      </c>
      <c r="CH55" s="32">
        <v>42913000000</v>
      </c>
      <c r="CI55" s="31">
        <f t="shared" si="12"/>
        <v>135718000000</v>
      </c>
      <c r="DH55" s="31">
        <f t="shared" si="21"/>
        <v>2197473418350.0002</v>
      </c>
      <c r="DI55" s="23">
        <v>71.215900000000005</v>
      </c>
      <c r="DJ55" s="39">
        <v>171890000000</v>
      </c>
      <c r="DK55" s="39">
        <v>2025584000000</v>
      </c>
      <c r="DL55" s="25"/>
      <c r="DM55" s="25"/>
      <c r="DN55" s="23">
        <v>1.109143</v>
      </c>
      <c r="DO55" s="32">
        <v>1200000000</v>
      </c>
      <c r="DP55" s="23">
        <v>1.9290560000000001</v>
      </c>
      <c r="DQ55" s="39">
        <v>475643000000</v>
      </c>
      <c r="DR55" s="23">
        <v>-0.02</v>
      </c>
      <c r="DS55" s="17">
        <v>0.5</v>
      </c>
      <c r="DT55" s="14">
        <f>Euro_Area_Data!V52*10^9</f>
        <v>11439347275376.889</v>
      </c>
      <c r="DU55" s="17">
        <v>1</v>
      </c>
      <c r="DV55" s="17">
        <v>0.5</v>
      </c>
      <c r="DW55" s="23">
        <v>0.5</v>
      </c>
      <c r="DX55" s="17">
        <v>2</v>
      </c>
      <c r="DY55" s="14">
        <f>(SUMPRODUCT(Euro_Area_Data!B52:U52,Euro_Area_Data!Y52:AR52)-Euro_Area_Data!D52*Euro_Area_Data!AB52)/(SUM(Euro_Area_Data!B52:U52)-Euro_Area_Data!D52)</f>
        <v>0.93198371097346855</v>
      </c>
      <c r="DZ55" s="14">
        <f t="shared" si="23"/>
        <v>1.349254822981147</v>
      </c>
      <c r="EA55" s="14">
        <f>(SUMPRODUCT(Euro_Area_Data!B52:U52,Euro_Area_Data!AV52:BO52)-Euro_Area_Data!D52*Euro_Area_Data!AY52)/(SUM(Euro_Area_Data!B52:U52)-Euro_Area_Data!D52)</f>
        <v>-1.8527987962168762</v>
      </c>
      <c r="EB55" s="17">
        <v>-5</v>
      </c>
      <c r="EE55" s="43">
        <v>0.75</v>
      </c>
      <c r="EF55" s="43">
        <v>0.05</v>
      </c>
      <c r="EG55" s="43">
        <v>75</v>
      </c>
      <c r="EH55" s="14">
        <f t="shared" si="4"/>
        <v>1.6853978165397281</v>
      </c>
      <c r="EI55" s="44">
        <v>0.754</v>
      </c>
      <c r="EJ55" s="44">
        <v>0.14699999999999999</v>
      </c>
      <c r="EK55" s="14">
        <f>[2]EUCAM_output!$HM52</f>
        <v>0.92044641438767105</v>
      </c>
    </row>
    <row r="56" spans="1:141" x14ac:dyDescent="0.3">
      <c r="A56" s="10">
        <v>2016</v>
      </c>
      <c r="B56" s="13">
        <f>[2]EUCAM_output!$GM53*10^9</f>
        <v>3418738234630.8989</v>
      </c>
      <c r="C56" s="34">
        <f t="shared" si="17"/>
        <v>2.4870942895712078</v>
      </c>
      <c r="D56" s="34">
        <v>2.484507843419145</v>
      </c>
      <c r="E56" s="34">
        <v>8.4943220614203015E-3</v>
      </c>
      <c r="F56" s="34">
        <v>0.80330000000000001</v>
      </c>
      <c r="G56" s="34">
        <v>8.6999999999999994E-3</v>
      </c>
      <c r="H56" s="14">
        <f>[2]EUCAM_output!$HS53</f>
        <v>1.1760127979710201E-2</v>
      </c>
      <c r="I56" s="13">
        <f>[2]EUCAM_output!$HE53*10^3</f>
        <v>62238537.5</v>
      </c>
      <c r="J56" s="14"/>
      <c r="K56" s="31">
        <f t="shared" si="3"/>
        <v>62238537.5</v>
      </c>
      <c r="L56" s="14">
        <f>[2]EUCAM_output!$GO53</f>
        <v>73.039789828464535</v>
      </c>
      <c r="M56" s="34">
        <v>73.407713995224583</v>
      </c>
      <c r="N56" s="34">
        <v>0.47542075712195986</v>
      </c>
      <c r="O56" s="14">
        <f>[2]EUCAM_output!$GP53</f>
        <v>73.265956044233235</v>
      </c>
      <c r="P56" s="28"/>
      <c r="Q56" s="19"/>
      <c r="R56" s="14">
        <f>[2]EUCAM_output!$GT53</f>
        <v>3.9</v>
      </c>
      <c r="S56" s="34">
        <v>3.8993941854134824</v>
      </c>
      <c r="T56" s="34">
        <v>-0.50203112364205627</v>
      </c>
      <c r="U56" s="14">
        <f>[2]EUCAM_output!$GS53</f>
        <v>3.890209</v>
      </c>
      <c r="V56" s="14">
        <v>3.890209</v>
      </c>
      <c r="W56" s="14">
        <v>1.009177641966974E-2</v>
      </c>
      <c r="X56" s="14">
        <v>1.7337755461125148E-2</v>
      </c>
      <c r="Y56" s="14">
        <f>[2]EUCAM_output!$HQ53</f>
        <v>-5.0963843891131998E-3</v>
      </c>
      <c r="Z56" s="14">
        <f>[2]EUCAM_output!$GU53</f>
        <v>1395.8303781531799</v>
      </c>
      <c r="AA56" s="34">
        <v>1389.964419070556</v>
      </c>
      <c r="AB56" s="34">
        <v>-8.304616210328863</v>
      </c>
      <c r="AC56" s="14">
        <f>[2]EUCAM_output!$HT53</f>
        <v>1391.6184465284989</v>
      </c>
      <c r="AD56" s="13">
        <f>[2]EUCAM_output!$HB53*10^9</f>
        <v>9678420000000</v>
      </c>
      <c r="AE56" s="30">
        <v>9980351000000</v>
      </c>
      <c r="AF56" s="30">
        <v>1402794000000</v>
      </c>
      <c r="AG56" s="19">
        <f t="shared" si="18"/>
        <v>0.14055557765453339</v>
      </c>
      <c r="AH56" s="31">
        <f t="shared" si="19"/>
        <v>1360355913883.189</v>
      </c>
      <c r="AI56" s="31">
        <f t="shared" si="6"/>
        <v>83780252741.409256</v>
      </c>
      <c r="AJ56" s="32">
        <v>75373000000</v>
      </c>
      <c r="AK56" s="31">
        <f t="shared" si="7"/>
        <v>80871484425.467957</v>
      </c>
      <c r="AL56" s="19">
        <f t="shared" si="14"/>
        <v>5.9448768958277359E-2</v>
      </c>
      <c r="AM56" s="19">
        <f t="shared" si="20"/>
        <v>5.5488079841658364E-2</v>
      </c>
      <c r="AN56" s="31">
        <f t="shared" si="15"/>
        <v>8318064086116.8105</v>
      </c>
      <c r="AO56" s="32">
        <v>562359000000</v>
      </c>
      <c r="AP56" s="31">
        <f t="shared" si="13"/>
        <v>603383268677.40076</v>
      </c>
      <c r="AQ56" s="32">
        <v>561626000000</v>
      </c>
      <c r="AR56" s="31">
        <f t="shared" si="8"/>
        <v>521725311667.79968</v>
      </c>
      <c r="AS56" s="19">
        <f t="shared" si="16"/>
        <v>6.2721963460053237E-2</v>
      </c>
      <c r="AT56" s="19">
        <f t="shared" si="5"/>
        <v>17.649297116851198</v>
      </c>
      <c r="AU56" s="34">
        <v>6.1</v>
      </c>
      <c r="AV56" s="34">
        <v>0.77700000000000002</v>
      </c>
      <c r="AW56" s="34">
        <v>-0.123</v>
      </c>
      <c r="AX56" s="34">
        <v>2.1000000000000001E-2</v>
      </c>
      <c r="AY56" s="34">
        <v>0.98299999999999998</v>
      </c>
      <c r="AZ56" s="34">
        <v>0.41</v>
      </c>
      <c r="BA56" s="34">
        <v>6.4000000000000001E-2</v>
      </c>
      <c r="BB56" s="13">
        <f>[2]EUCAM_output!$GJ53*10^9</f>
        <v>3429267245394</v>
      </c>
      <c r="BC56" s="13">
        <f>[2]EUCAM_output!$HO53*10^9</f>
        <v>3196110000000</v>
      </c>
      <c r="BD56" s="19">
        <f t="shared" si="22"/>
        <v>0.30797943687074453</v>
      </c>
      <c r="BE56" s="34">
        <f t="shared" si="2"/>
        <v>0.30099999999999999</v>
      </c>
      <c r="BF56" s="34">
        <f t="shared" si="2"/>
        <v>2.32E-3</v>
      </c>
      <c r="BG56" s="36">
        <v>1.0620000000000001</v>
      </c>
      <c r="BH56" s="36">
        <v>0.82099999999999995</v>
      </c>
      <c r="BI56" s="36">
        <v>0.88200000000000001</v>
      </c>
      <c r="BJ56" s="36">
        <v>0.23200000000000001</v>
      </c>
      <c r="BK56" s="67">
        <v>0</v>
      </c>
      <c r="BL56" s="36">
        <v>0.27900000000000003</v>
      </c>
      <c r="BM56" s="67">
        <v>0</v>
      </c>
      <c r="BN56" s="31">
        <f t="shared" si="9"/>
        <v>74125000000</v>
      </c>
      <c r="BO56" s="23">
        <v>2.319226</v>
      </c>
      <c r="BP56" s="32">
        <v>1465493000000</v>
      </c>
      <c r="BQ56" s="32">
        <v>397057000000</v>
      </c>
      <c r="BR56" s="39">
        <v>305295000000</v>
      </c>
      <c r="BS56" s="39">
        <v>81454000000</v>
      </c>
      <c r="BT56" s="31">
        <f t="shared" si="24"/>
        <v>313432010981.28247</v>
      </c>
      <c r="BU56" s="31">
        <f t="shared" si="24"/>
        <v>83624989018.717575</v>
      </c>
      <c r="BV56" s="32">
        <v>359160000000</v>
      </c>
      <c r="BW56" s="32">
        <v>488211000000</v>
      </c>
      <c r="BX56" s="38">
        <v>283653000000</v>
      </c>
      <c r="BY56" s="38">
        <v>204558000000</v>
      </c>
      <c r="BZ56" s="32">
        <v>36047000000</v>
      </c>
      <c r="CA56" s="31">
        <f t="shared" si="10"/>
        <v>185018000000</v>
      </c>
      <c r="CB56" s="32">
        <v>1429256000000</v>
      </c>
      <c r="CC56" s="31">
        <f t="shared" si="11"/>
        <v>1391368000000</v>
      </c>
      <c r="CD56" s="32">
        <v>633891000000</v>
      </c>
      <c r="CE56" s="32">
        <v>78084000000</v>
      </c>
      <c r="CF56" s="32">
        <v>43476000000</v>
      </c>
      <c r="CG56" s="32">
        <v>489370000000</v>
      </c>
      <c r="CH56" s="32">
        <v>37888000000</v>
      </c>
      <c r="CI56" s="31">
        <f t="shared" si="12"/>
        <v>146547000000</v>
      </c>
      <c r="DH56" s="31">
        <f t="shared" si="21"/>
        <v>2182374222420.0002</v>
      </c>
      <c r="DI56" s="23">
        <v>68.282200000000003</v>
      </c>
      <c r="DJ56" s="39">
        <v>182540000000</v>
      </c>
      <c r="DK56" s="39">
        <v>1999835000000</v>
      </c>
      <c r="DL56" s="25"/>
      <c r="DM56" s="25"/>
      <c r="DN56" s="23">
        <v>1.1066180000000001</v>
      </c>
      <c r="DO56" s="32">
        <v>21100000000</v>
      </c>
      <c r="DP56" s="23">
        <v>1.724162</v>
      </c>
      <c r="DQ56" s="39">
        <v>452970000000</v>
      </c>
      <c r="DR56" s="23">
        <v>-0.26</v>
      </c>
      <c r="DS56" s="17">
        <v>0.5</v>
      </c>
      <c r="DT56" s="14">
        <f>Euro_Area_Data!V53*10^9</f>
        <v>11648525952910.125</v>
      </c>
      <c r="DU56" s="17">
        <v>1</v>
      </c>
      <c r="DV56" s="17">
        <v>0.5</v>
      </c>
      <c r="DW56" s="23">
        <v>0.09</v>
      </c>
      <c r="DX56" s="17">
        <v>2</v>
      </c>
      <c r="DY56" s="14">
        <f>(SUMPRODUCT(Euro_Area_Data!B53:U53,Euro_Area_Data!Y53:AR53)-Euro_Area_Data!D53*Euro_Area_Data!AB53)/(SUM(Euro_Area_Data!B53:U53)-Euro_Area_Data!D53)</f>
        <v>0.94035700984436532</v>
      </c>
      <c r="DZ56" s="14">
        <f t="shared" si="23"/>
        <v>0.89843832808523638</v>
      </c>
      <c r="EA56" s="14">
        <f>(SUMPRODUCT(Euro_Area_Data!B53:U53,Euro_Area_Data!AV53:BO53)-Euro_Area_Data!D53*Euro_Area_Data!AY53)/(SUM(Euro_Area_Data!B53:U53)-Euro_Area_Data!D53)</f>
        <v>-1.0728907884662173</v>
      </c>
      <c r="EB56" s="17">
        <v>-5</v>
      </c>
      <c r="EE56" s="43">
        <v>0.75</v>
      </c>
      <c r="EF56" s="43">
        <v>0.05</v>
      </c>
      <c r="EG56" s="43">
        <v>75</v>
      </c>
      <c r="EH56" s="14">
        <f t="shared" si="4"/>
        <v>1.2562586237124258</v>
      </c>
      <c r="EI56" s="44">
        <v>0.754</v>
      </c>
      <c r="EJ56" s="44">
        <v>0.14699999999999999</v>
      </c>
      <c r="EK56" s="14">
        <f>[2]EUCAM_output!$HM53</f>
        <v>0.93200960184506798</v>
      </c>
    </row>
    <row r="57" spans="1:141" x14ac:dyDescent="0.3">
      <c r="A57" s="10">
        <v>2017</v>
      </c>
      <c r="B57" s="13">
        <f>[2]EUCAM_output!$GM54*10^9</f>
        <v>3465275324856.1831</v>
      </c>
      <c r="C57" s="34">
        <f t="shared" si="17"/>
        <v>2.4924413367299261</v>
      </c>
      <c r="D57" s="34">
        <v>2.4948805462649788</v>
      </c>
      <c r="E57" s="34">
        <v>8.9260209184222443E-3</v>
      </c>
      <c r="F57" s="34">
        <v>0.80330000000000001</v>
      </c>
      <c r="G57" s="34">
        <v>8.6999999999999994E-3</v>
      </c>
      <c r="H57" s="14">
        <f>[2]EUCAM_output!$HS54</f>
        <v>2.8760155966092469E-2</v>
      </c>
      <c r="I57" s="13">
        <f>[2]EUCAM_output!$HE54*10^3</f>
        <v>62208050.999999896</v>
      </c>
      <c r="J57" s="14"/>
      <c r="K57" s="31">
        <f t="shared" si="3"/>
        <v>62208050.999999896</v>
      </c>
      <c r="L57" s="14">
        <f>[2]EUCAM_output!$GO54</f>
        <v>73.855365445366061</v>
      </c>
      <c r="M57" s="34">
        <v>73.883134752389068</v>
      </c>
      <c r="N57" s="34">
        <v>0.4318526156904175</v>
      </c>
      <c r="O57" s="14">
        <f>[2]EUCAM_output!$GP54</f>
        <v>73.731780187061034</v>
      </c>
      <c r="P57" s="28"/>
      <c r="Q57" s="19"/>
      <c r="R57" s="14">
        <f>[2]EUCAM_output!$GT54</f>
        <v>3.6</v>
      </c>
      <c r="S57" s="34">
        <v>3.5983464804711622</v>
      </c>
      <c r="T57" s="34">
        <v>-0.30104770494231992</v>
      </c>
      <c r="U57" s="14">
        <f>[2]EUCAM_output!$GS54</f>
        <v>3.6587480000000001</v>
      </c>
      <c r="V57" s="14">
        <v>3.6587480000000001</v>
      </c>
      <c r="W57" s="14">
        <v>1.3152460721349346E-2</v>
      </c>
      <c r="X57" s="14">
        <v>1.9383462509978244E-2</v>
      </c>
      <c r="Y57" s="14">
        <f>[2]EUCAM_output!$HQ54</f>
        <v>3.8788933996736002E-3</v>
      </c>
      <c r="Z57" s="14">
        <f>[2]EUCAM_output!$GU54</f>
        <v>1388.21196658387</v>
      </c>
      <c r="AA57" s="34">
        <v>1381.659802859238</v>
      </c>
      <c r="AB57" s="34">
        <v>-10.11557662982127</v>
      </c>
      <c r="AC57" s="14">
        <f>[2]EUCAM_output!$HT54</f>
        <v>1384.9675106243801</v>
      </c>
      <c r="AD57" s="13">
        <f>[2]EUCAM_output!$HB54*10^9</f>
        <v>9770540000000</v>
      </c>
      <c r="AE57" s="30">
        <v>10363449000000</v>
      </c>
      <c r="AF57" s="30">
        <v>1444171000000</v>
      </c>
      <c r="AG57" s="19">
        <f t="shared" si="18"/>
        <v>0.13935235267718304</v>
      </c>
      <c r="AH57" s="31">
        <f t="shared" si="19"/>
        <v>1361547735926.5239</v>
      </c>
      <c r="AI57" s="31">
        <f t="shared" si="6"/>
        <v>87589883806.400787</v>
      </c>
      <c r="AJ57" s="32">
        <v>78214000000</v>
      </c>
      <c r="AK57" s="31">
        <f t="shared" si="7"/>
        <v>82705626646.79332</v>
      </c>
      <c r="AL57" s="19">
        <f t="shared" si="14"/>
        <v>6.0743831791187773E-2</v>
      </c>
      <c r="AM57" s="19">
        <f t="shared" si="20"/>
        <v>5.5488079841658364E-2</v>
      </c>
      <c r="AN57" s="31">
        <f t="shared" si="15"/>
        <v>8408992264073.4766</v>
      </c>
      <c r="AO57" s="32">
        <v>588253000000</v>
      </c>
      <c r="AP57" s="31">
        <f t="shared" si="13"/>
        <v>622034840205.79578</v>
      </c>
      <c r="AQ57" s="32">
        <v>584970000000</v>
      </c>
      <c r="AR57" s="31">
        <f t="shared" si="8"/>
        <v>535857679405.50787</v>
      </c>
      <c r="AS57" s="19">
        <f t="shared" si="16"/>
        <v>6.3724363464443018E-2</v>
      </c>
      <c r="AT57" s="19">
        <f t="shared" si="5"/>
        <v>17.950517113141988</v>
      </c>
      <c r="AU57" s="34">
        <v>6.1</v>
      </c>
      <c r="AV57" s="34">
        <v>0.77700000000000002</v>
      </c>
      <c r="AW57" s="34">
        <v>-0.123</v>
      </c>
      <c r="AX57" s="34">
        <v>2.1000000000000001E-2</v>
      </c>
      <c r="AY57" s="34">
        <v>0.98299999999999998</v>
      </c>
      <c r="AZ57" s="34">
        <v>0.41</v>
      </c>
      <c r="BA57" s="34">
        <v>6.4000000000000001E-2</v>
      </c>
      <c r="BB57" s="13">
        <f>[2]EUCAM_output!$GJ54*10^9</f>
        <v>3522406985698.2002</v>
      </c>
      <c r="BC57" s="13">
        <f>[2]EUCAM_output!$HO54*10^9</f>
        <v>3331110000000</v>
      </c>
      <c r="BD57" s="19">
        <f t="shared" si="22"/>
        <v>1.6486903777086799</v>
      </c>
      <c r="BE57" s="34">
        <f t="shared" si="2"/>
        <v>0.30099999999999999</v>
      </c>
      <c r="BF57" s="34">
        <f t="shared" si="2"/>
        <v>2.32E-3</v>
      </c>
      <c r="BG57" s="36">
        <v>1.0620000000000001</v>
      </c>
      <c r="BH57" s="36">
        <v>0.82099999999999995</v>
      </c>
      <c r="BI57" s="36">
        <v>0.88200000000000001</v>
      </c>
      <c r="BJ57" s="36">
        <v>0.23200000000000001</v>
      </c>
      <c r="BK57" s="67">
        <v>0</v>
      </c>
      <c r="BL57" s="36">
        <v>0.27900000000000003</v>
      </c>
      <c r="BM57" s="67">
        <v>0</v>
      </c>
      <c r="BN57" s="31">
        <f t="shared" si="9"/>
        <v>79060000000</v>
      </c>
      <c r="BO57" s="23">
        <v>2.373383</v>
      </c>
      <c r="BP57" s="32">
        <v>1529123000000</v>
      </c>
      <c r="BQ57" s="32">
        <v>421401000000</v>
      </c>
      <c r="BR57" s="39">
        <v>325236000000</v>
      </c>
      <c r="BS57" s="39">
        <v>86957000000</v>
      </c>
      <c r="BT57" s="31">
        <f t="shared" si="24"/>
        <v>332501463236.88177</v>
      </c>
      <c r="BU57" s="31">
        <f t="shared" si="24"/>
        <v>88899536763.118256</v>
      </c>
      <c r="BV57" s="32">
        <v>371778000000</v>
      </c>
      <c r="BW57" s="32">
        <v>512427000000</v>
      </c>
      <c r="BX57" s="38">
        <v>298332000000</v>
      </c>
      <c r="BY57" s="38">
        <v>214095000000</v>
      </c>
      <c r="BZ57" s="32">
        <v>37054000000</v>
      </c>
      <c r="CA57" s="31">
        <f t="shared" si="10"/>
        <v>186463000000</v>
      </c>
      <c r="CB57" s="32">
        <v>1484552000000</v>
      </c>
      <c r="CC57" s="31">
        <f t="shared" si="11"/>
        <v>1450063000000</v>
      </c>
      <c r="CD57" s="32">
        <v>657990000000</v>
      </c>
      <c r="CE57" s="32">
        <v>82833000000</v>
      </c>
      <c r="CF57" s="32">
        <v>44038000000</v>
      </c>
      <c r="CG57" s="32">
        <v>509573000000</v>
      </c>
      <c r="CH57" s="32">
        <v>34489000000</v>
      </c>
      <c r="CI57" s="31">
        <f t="shared" si="12"/>
        <v>155629000000</v>
      </c>
      <c r="DH57" s="31">
        <f t="shared" si="21"/>
        <v>2132783150820</v>
      </c>
      <c r="DI57" s="23">
        <v>64.026200000000003</v>
      </c>
      <c r="DJ57" s="39">
        <v>152196000000</v>
      </c>
      <c r="DK57" s="39">
        <v>1980588000000</v>
      </c>
      <c r="DL57" s="25"/>
      <c r="DM57" s="25"/>
      <c r="DN57" s="23">
        <v>1.128517</v>
      </c>
      <c r="DO57" s="32">
        <v>-5000000000</v>
      </c>
      <c r="DP57" s="23">
        <v>1.5803430000000001</v>
      </c>
      <c r="DQ57" s="39">
        <v>432028000000</v>
      </c>
      <c r="DR57" s="23">
        <v>-0.33</v>
      </c>
      <c r="DS57" s="17">
        <v>0.5</v>
      </c>
      <c r="DT57" s="14">
        <f>Euro_Area_Data!V54*10^9</f>
        <v>11950969281829.168</v>
      </c>
      <c r="DU57" s="17">
        <v>1</v>
      </c>
      <c r="DV57" s="17">
        <v>0.5</v>
      </c>
      <c r="DW57" s="23">
        <v>0.32</v>
      </c>
      <c r="DX57" s="17">
        <v>2</v>
      </c>
      <c r="DY57" s="14">
        <f>(SUMPRODUCT(Euro_Area_Data!B54:U54,Euro_Area_Data!Y54:AR54)-Euro_Area_Data!D54*Euro_Area_Data!AB54)/(SUM(Euro_Area_Data!B54:U54)-Euro_Area_Data!D54)</f>
        <v>0.95105619136800212</v>
      </c>
      <c r="DZ57" s="14">
        <f t="shared" si="23"/>
        <v>1.1377786746554461</v>
      </c>
      <c r="EA57" s="14">
        <f>(SUMPRODUCT(Euro_Area_Data!B54:U54,Euro_Area_Data!AV54:BO54)-Euro_Area_Data!D54*Euro_Area_Data!AY54)/(SUM(Euro_Area_Data!B54:U54)-Euro_Area_Data!D54)</f>
        <v>0.23009508890156521</v>
      </c>
      <c r="EB57" s="17">
        <v>-5</v>
      </c>
      <c r="EE57" s="43">
        <v>0.75</v>
      </c>
      <c r="EF57" s="43">
        <v>0.05</v>
      </c>
      <c r="EG57" s="43">
        <v>75</v>
      </c>
      <c r="EH57" s="14">
        <f t="shared" si="4"/>
        <v>1.4679891627268209</v>
      </c>
      <c r="EI57" s="44">
        <v>0.754</v>
      </c>
      <c r="EJ57" s="44">
        <v>0.14699999999999999</v>
      </c>
      <c r="EK57" s="14">
        <f>[2]EUCAM_output!$HM54</f>
        <v>0.94569140179572697</v>
      </c>
    </row>
    <row r="58" spans="1:141" x14ac:dyDescent="0.3">
      <c r="A58" s="10">
        <v>2018</v>
      </c>
      <c r="B58" s="13">
        <f>[2]EUCAM_output!$GM55*10^9</f>
        <v>3512636991791.2891</v>
      </c>
      <c r="C58" s="34">
        <f t="shared" si="17"/>
        <v>2.4974432851301778</v>
      </c>
      <c r="D58" s="34">
        <v>2.5019035421470499</v>
      </c>
      <c r="E58" s="34">
        <v>8.5089071580966638E-3</v>
      </c>
      <c r="F58" s="34">
        <v>0.80330000000000001</v>
      </c>
      <c r="G58" s="34">
        <v>8.6999999999999994E-3</v>
      </c>
      <c r="H58" s="14">
        <f>[2]EUCAM_output!$HS55</f>
        <v>4.0031213955968543E-2</v>
      </c>
      <c r="I58" s="13">
        <f>[2]EUCAM_output!$HE55*10^3</f>
        <v>62242196</v>
      </c>
      <c r="J58" s="14"/>
      <c r="K58" s="31">
        <f t="shared" si="3"/>
        <v>62242196</v>
      </c>
      <c r="L58" s="14">
        <f>[2]EUCAM_output!$GO55</f>
        <v>74.485756010173361</v>
      </c>
      <c r="M58" s="34">
        <v>74.3149873681066</v>
      </c>
      <c r="N58" s="34">
        <v>0.34775526278004404</v>
      </c>
      <c r="O58" s="14">
        <f>[2]EUCAM_output!$GP55</f>
        <v>74.287251638819001</v>
      </c>
      <c r="P58" s="28"/>
      <c r="Q58" s="19"/>
      <c r="R58" s="14">
        <f>[2]EUCAM_output!$GT55</f>
        <v>3.2</v>
      </c>
      <c r="S58" s="34">
        <v>3.1990459926187631</v>
      </c>
      <c r="T58" s="34">
        <v>-0.39930048785239913</v>
      </c>
      <c r="U58" s="14">
        <f>[2]EUCAM_output!$GS55</f>
        <v>3.4714179999999999</v>
      </c>
      <c r="V58" s="14">
        <v>3.4714179999999999</v>
      </c>
      <c r="W58" s="14">
        <v>-2.0840361509272265E-3</v>
      </c>
      <c r="X58" s="14">
        <v>1.7590301165232525E-2</v>
      </c>
      <c r="Y58" s="14">
        <f>[2]EUCAM_output!$HQ55</f>
        <v>3.8007900442170021E-3</v>
      </c>
      <c r="Z58" s="14">
        <f>[2]EUCAM_output!$GU55</f>
        <v>1380.7248451357</v>
      </c>
      <c r="AA58" s="34">
        <v>1371.5442262276649</v>
      </c>
      <c r="AB58" s="34">
        <v>-11.218493233619981</v>
      </c>
      <c r="AC58" s="14">
        <f>[2]EUCAM_output!$HT55</f>
        <v>1376.987426930828</v>
      </c>
      <c r="AD58" s="13">
        <f>[2]EUCAM_output!$HB55*10^9</f>
        <v>9874870000000</v>
      </c>
      <c r="AE58" s="30">
        <v>10883925000000</v>
      </c>
      <c r="AF58" s="30">
        <v>1511568000000</v>
      </c>
      <c r="AG58" s="19">
        <f t="shared" si="18"/>
        <v>0.13888078060074835</v>
      </c>
      <c r="AH58" s="31">
        <f t="shared" si="19"/>
        <v>1371429653930.9119</v>
      </c>
      <c r="AI58" s="31">
        <f t="shared" si="6"/>
        <v>94341335660.010544</v>
      </c>
      <c r="AJ58" s="32">
        <v>82189000000</v>
      </c>
      <c r="AK58" s="31">
        <f t="shared" si="7"/>
        <v>85317445000.776901</v>
      </c>
      <c r="AL58" s="19">
        <f t="shared" si="14"/>
        <v>6.2210587875384318E-2</v>
      </c>
      <c r="AM58" s="19">
        <f t="shared" si="20"/>
        <v>5.5488079841658364E-2</v>
      </c>
      <c r="AN58" s="31">
        <f t="shared" si="15"/>
        <v>8503440346069.0879</v>
      </c>
      <c r="AO58" s="32">
        <v>623998000000</v>
      </c>
      <c r="AP58" s="31">
        <f t="shared" si="13"/>
        <v>647749881925.7417</v>
      </c>
      <c r="AQ58" s="32">
        <v>614612000000</v>
      </c>
      <c r="AR58" s="31">
        <f t="shared" si="8"/>
        <v>552689167889.23877</v>
      </c>
      <c r="AS58" s="19">
        <f t="shared" si="16"/>
        <v>6.4995948156998842E-2</v>
      </c>
      <c r="AT58" s="19">
        <f t="shared" si="5"/>
        <v>18.440558572931785</v>
      </c>
      <c r="AU58" s="34">
        <v>6.1</v>
      </c>
      <c r="AV58" s="34">
        <v>0.77700000000000002</v>
      </c>
      <c r="AW58" s="34">
        <v>-0.123</v>
      </c>
      <c r="AX58" s="34">
        <v>2.1000000000000001E-2</v>
      </c>
      <c r="AY58" s="34">
        <v>0.98299999999999998</v>
      </c>
      <c r="AZ58" s="34">
        <v>0.41</v>
      </c>
      <c r="BA58" s="34">
        <v>6.4000000000000001E-2</v>
      </c>
      <c r="BB58" s="13">
        <f>[2]EUCAM_output!$GJ55*10^9</f>
        <v>3561732653585.21</v>
      </c>
      <c r="BC58" s="13">
        <f>[2]EUCAM_output!$HO55*10^9</f>
        <v>3431130000000</v>
      </c>
      <c r="BD58" s="19">
        <f t="shared" si="22"/>
        <v>1.3976867495460807</v>
      </c>
      <c r="BE58" s="34">
        <f t="shared" si="2"/>
        <v>0.30099999999999999</v>
      </c>
      <c r="BF58" s="34">
        <f t="shared" si="2"/>
        <v>2.32E-3</v>
      </c>
      <c r="BG58" s="36">
        <v>1.0620000000000001</v>
      </c>
      <c r="BH58" s="36">
        <v>0.82099999999999995</v>
      </c>
      <c r="BI58" s="36">
        <v>0.88200000000000001</v>
      </c>
      <c r="BJ58" s="36">
        <v>0.23200000000000001</v>
      </c>
      <c r="BK58" s="67">
        <v>0</v>
      </c>
      <c r="BL58" s="36">
        <v>0.27900000000000003</v>
      </c>
      <c r="BM58" s="67">
        <v>0</v>
      </c>
      <c r="BN58" s="31">
        <f t="shared" si="9"/>
        <v>96455000000</v>
      </c>
      <c r="BO58" s="23">
        <v>2.8111730000000001</v>
      </c>
      <c r="BP58" s="32">
        <v>1597996000000</v>
      </c>
      <c r="BQ58" s="32">
        <v>444667000000</v>
      </c>
      <c r="BR58" s="39">
        <v>340395000000</v>
      </c>
      <c r="BS58" s="39">
        <v>94642000000</v>
      </c>
      <c r="BT58" s="31">
        <f t="shared" si="24"/>
        <v>347930000126.42603</v>
      </c>
      <c r="BU58" s="31">
        <f t="shared" si="24"/>
        <v>96736999873.573975</v>
      </c>
      <c r="BV58" s="32">
        <v>381400000000</v>
      </c>
      <c r="BW58" s="32">
        <v>534405999999.99994</v>
      </c>
      <c r="BX58" s="38">
        <v>310885000000</v>
      </c>
      <c r="BY58" s="38">
        <v>223521000000</v>
      </c>
      <c r="BZ58" s="32">
        <v>38177000000</v>
      </c>
      <c r="CA58" s="31">
        <f t="shared" si="10"/>
        <v>199346000000.00006</v>
      </c>
      <c r="CB58" s="32">
        <v>1533328000000</v>
      </c>
      <c r="CC58" s="31">
        <f t="shared" si="11"/>
        <v>1501541000000</v>
      </c>
      <c r="CD58" s="32">
        <v>680525000000</v>
      </c>
      <c r="CE58" s="32">
        <v>90882000000</v>
      </c>
      <c r="CF58" s="32">
        <v>43634000000</v>
      </c>
      <c r="CG58" s="32">
        <v>523248000000.00006</v>
      </c>
      <c r="CH58" s="32">
        <v>31787000000</v>
      </c>
      <c r="CI58" s="31">
        <f t="shared" si="12"/>
        <v>163251999999.99994</v>
      </c>
      <c r="DH58" s="31">
        <f t="shared" si="21"/>
        <v>2086432410570</v>
      </c>
      <c r="DI58" s="23">
        <v>60.808900000000001</v>
      </c>
      <c r="DJ58" s="39">
        <v>146740000000</v>
      </c>
      <c r="DK58" s="39">
        <v>1939692000000</v>
      </c>
      <c r="DL58" s="25"/>
      <c r="DM58" s="25"/>
      <c r="DN58" s="23">
        <v>1.180388</v>
      </c>
      <c r="DO58" s="32">
        <v>18300000000</v>
      </c>
      <c r="DP58" s="23">
        <v>1.4903999999999999</v>
      </c>
      <c r="DQ58" s="39">
        <v>417043000000</v>
      </c>
      <c r="DR58" s="23">
        <v>-0.32</v>
      </c>
      <c r="DS58" s="17">
        <v>0.5</v>
      </c>
      <c r="DT58" s="14">
        <f>Euro_Area_Data!V55*10^9</f>
        <v>12162172856218.396</v>
      </c>
      <c r="DU58" s="17">
        <v>1</v>
      </c>
      <c r="DV58" s="17">
        <v>0.5</v>
      </c>
      <c r="DW58" s="23">
        <v>0.4</v>
      </c>
      <c r="DX58" s="17">
        <v>2</v>
      </c>
      <c r="DY58" s="14">
        <f>(SUMPRODUCT(Euro_Area_Data!B55:U55,Euro_Area_Data!Y55:AR55)-Euro_Area_Data!D55*Euro_Area_Data!AB55)/(SUM(Euro_Area_Data!B55:U55)-Euro_Area_Data!D55)</f>
        <v>0.96554448249501279</v>
      </c>
      <c r="DZ58" s="14">
        <f t="shared" si="23"/>
        <v>1.523389601845782</v>
      </c>
      <c r="EA58" s="14">
        <f>(SUMPRODUCT(Euro_Area_Data!B55:U55,Euro_Area_Data!AV55:BO55)-Euro_Area_Data!D55*Euro_Area_Data!AY55)/(SUM(Euro_Area_Data!B55:U55)-Euro_Area_Data!D55)</f>
        <v>0.63835229243881475</v>
      </c>
      <c r="EB58" s="17">
        <v>-5</v>
      </c>
      <c r="EE58" s="43">
        <v>0.75</v>
      </c>
      <c r="EF58" s="43">
        <v>0.05</v>
      </c>
      <c r="EG58" s="43">
        <v>75</v>
      </c>
      <c r="EH58" s="14">
        <f t="shared" si="4"/>
        <v>1.8653342937634474</v>
      </c>
      <c r="EI58" s="44">
        <v>0.754</v>
      </c>
      <c r="EJ58" s="44">
        <v>0.14699999999999999</v>
      </c>
      <c r="EK58" s="14">
        <f>[2]EUCAM_output!$HM55</f>
        <v>0.96333170782659494</v>
      </c>
    </row>
    <row r="59" spans="1:141" x14ac:dyDescent="0.3">
      <c r="A59" s="10">
        <v>2019</v>
      </c>
      <c r="B59" s="13">
        <f>[2]EUCAM_output!$GM56*10^9</f>
        <v>3549237163810.9731</v>
      </c>
      <c r="C59" s="34">
        <f t="shared" si="17"/>
        <v>2.502338212231721</v>
      </c>
      <c r="D59" s="34">
        <v>2.5127769696323918</v>
      </c>
      <c r="E59" s="34">
        <v>8.3490470684941583E-3</v>
      </c>
      <c r="F59" s="34">
        <v>0.80330000000000001</v>
      </c>
      <c r="G59" s="34">
        <v>8.6999999999999994E-3</v>
      </c>
      <c r="H59" s="14">
        <f>[2]EUCAM_output!$HS56</f>
        <v>1.1791445203515371E-2</v>
      </c>
      <c r="I59" s="13">
        <f>[2]EUCAM_output!$HE56*10^3</f>
        <v>62233902.5</v>
      </c>
      <c r="J59" s="14"/>
      <c r="K59" s="31">
        <f t="shared" si="3"/>
        <v>62233902.5</v>
      </c>
      <c r="L59" s="14">
        <f>[2]EUCAM_output!$GO56</f>
        <v>75.026232811480199</v>
      </c>
      <c r="M59" s="34">
        <v>74.662742630873069</v>
      </c>
      <c r="N59" s="34">
        <v>0.24020556259013048</v>
      </c>
      <c r="O59" s="14">
        <f>[2]EUCAM_output!$GP56</f>
        <v>74.690035549550117</v>
      </c>
      <c r="P59" s="28"/>
      <c r="Q59" s="19"/>
      <c r="R59" s="14">
        <f>[2]EUCAM_output!$GT56</f>
        <v>3</v>
      </c>
      <c r="S59" s="34">
        <v>3.0006240804187341</v>
      </c>
      <c r="T59" s="34">
        <v>-0.19842191220002911</v>
      </c>
      <c r="U59" s="14">
        <f>[2]EUCAM_output!$GS56</f>
        <v>3.330152</v>
      </c>
      <c r="V59" s="14">
        <v>3.330152</v>
      </c>
      <c r="W59" s="14">
        <v>6.7004051031815948E-4</v>
      </c>
      <c r="X59" s="14">
        <v>1.1909702923464494E-2</v>
      </c>
      <c r="Y59" s="14">
        <f>[2]EUCAM_output!$HQ56</f>
        <v>1.566551674224299E-3</v>
      </c>
      <c r="Z59" s="14">
        <f>[2]EUCAM_output!$GU56</f>
        <v>1372.04421629021</v>
      </c>
      <c r="AA59" s="34">
        <v>1360.32573299154</v>
      </c>
      <c r="AB59" s="34">
        <v>-10.69530413091875</v>
      </c>
      <c r="AC59" s="14">
        <f>[2]EUCAM_output!$HT56</f>
        <v>1367.972347311098</v>
      </c>
      <c r="AD59" s="13">
        <f>[2]EUCAM_output!$HB56*10^9</f>
        <v>9980260000000</v>
      </c>
      <c r="AE59" s="30">
        <v>11375538000000</v>
      </c>
      <c r="AF59" s="30">
        <v>1577205000000</v>
      </c>
      <c r="AG59" s="19">
        <f t="shared" si="18"/>
        <v>0.13864882698295236</v>
      </c>
      <c r="AH59" s="31">
        <f t="shared" si="19"/>
        <v>1383751341984.8801</v>
      </c>
      <c r="AI59" s="31">
        <f t="shared" si="6"/>
        <v>97315473497.881653</v>
      </c>
      <c r="AJ59" s="32">
        <v>86303000000</v>
      </c>
      <c r="AK59" s="31">
        <f t="shared" si="7"/>
        <v>87817657489.127426</v>
      </c>
      <c r="AL59" s="19">
        <f t="shared" si="14"/>
        <v>6.3463466899450344E-2</v>
      </c>
      <c r="AM59" s="19">
        <f t="shared" si="20"/>
        <v>5.5488079841658364E-2</v>
      </c>
      <c r="AN59" s="31">
        <f t="shared" si="15"/>
        <v>8596508658015.1201</v>
      </c>
      <c r="AO59" s="32">
        <v>652579000000</v>
      </c>
      <c r="AP59" s="31">
        <f t="shared" si="13"/>
        <v>664032062693.03833</v>
      </c>
      <c r="AQ59" s="32">
        <v>644318000000</v>
      </c>
      <c r="AR59" s="31">
        <f t="shared" si="8"/>
        <v>567808420840.47424</v>
      </c>
      <c r="AS59" s="19">
        <f t="shared" si="16"/>
        <v>6.6051049725991628E-2</v>
      </c>
      <c r="AT59" s="19">
        <f t="shared" si="5"/>
        <v>18.709148812699734</v>
      </c>
      <c r="AU59" s="34">
        <v>6.1</v>
      </c>
      <c r="AV59" s="34">
        <v>0.77700000000000002</v>
      </c>
      <c r="AW59" s="34">
        <v>-0.123</v>
      </c>
      <c r="AX59" s="34">
        <v>2.1000000000000001E-2</v>
      </c>
      <c r="AY59" s="34">
        <v>0.98299999999999998</v>
      </c>
      <c r="AZ59" s="34">
        <v>0.41</v>
      </c>
      <c r="BA59" s="34">
        <v>6.4000000000000001E-2</v>
      </c>
      <c r="BB59" s="13">
        <f>[2]EUCAM_output!$GJ56*10^9</f>
        <v>3596918775768.7002</v>
      </c>
      <c r="BC59" s="13">
        <f>[2]EUCAM_output!$HO56*10^9</f>
        <v>3534880000000</v>
      </c>
      <c r="BD59" s="19">
        <f t="shared" si="22"/>
        <v>1.3434326802362566</v>
      </c>
      <c r="BE59" s="34">
        <f t="shared" si="2"/>
        <v>0.30099999999999999</v>
      </c>
      <c r="BF59" s="34">
        <f t="shared" si="2"/>
        <v>2.32E-3</v>
      </c>
      <c r="BG59" s="36">
        <v>1.0620000000000001</v>
      </c>
      <c r="BH59" s="36">
        <v>0.82099999999999995</v>
      </c>
      <c r="BI59" s="36">
        <v>0.88200000000000001</v>
      </c>
      <c r="BJ59" s="36">
        <v>0.23200000000000001</v>
      </c>
      <c r="BK59" s="67">
        <v>0</v>
      </c>
      <c r="BL59" s="36">
        <v>0.27900000000000003</v>
      </c>
      <c r="BM59" s="67">
        <v>0</v>
      </c>
      <c r="BN59" s="31">
        <f t="shared" si="9"/>
        <v>75002000000</v>
      </c>
      <c r="BO59" s="23">
        <v>2.121769</v>
      </c>
      <c r="BP59" s="32">
        <v>1657565000000</v>
      </c>
      <c r="BQ59" s="32">
        <v>457903000000</v>
      </c>
      <c r="BR59" s="39">
        <v>354852000000</v>
      </c>
      <c r="BS59" s="39">
        <v>91913000000</v>
      </c>
      <c r="BT59" s="31">
        <f t="shared" si="24"/>
        <v>363698578348.79633</v>
      </c>
      <c r="BU59" s="31">
        <f t="shared" si="24"/>
        <v>94204421651.203659</v>
      </c>
      <c r="BV59" s="32">
        <v>394384000000</v>
      </c>
      <c r="BW59" s="32">
        <v>558166000000</v>
      </c>
      <c r="BX59" s="38">
        <v>319830000000</v>
      </c>
      <c r="BY59" s="38">
        <v>238336000000</v>
      </c>
      <c r="BZ59" s="32">
        <v>40061000000</v>
      </c>
      <c r="CA59" s="31">
        <f t="shared" si="10"/>
        <v>207051000000</v>
      </c>
      <c r="CB59" s="32">
        <v>1610615000000</v>
      </c>
      <c r="CC59" s="31">
        <f t="shared" si="11"/>
        <v>1582563000000</v>
      </c>
      <c r="CD59" s="32">
        <v>717506000000</v>
      </c>
      <c r="CE59" s="32">
        <v>95637000000</v>
      </c>
      <c r="CF59" s="32">
        <v>48518000000</v>
      </c>
      <c r="CG59" s="32">
        <v>549967000000</v>
      </c>
      <c r="CH59" s="32">
        <v>28052000000</v>
      </c>
      <c r="CI59" s="31">
        <f t="shared" si="12"/>
        <v>170935000000</v>
      </c>
      <c r="DH59" s="31">
        <f t="shared" si="21"/>
        <v>2075741628960</v>
      </c>
      <c r="DI59" s="23">
        <v>58.721699999999998</v>
      </c>
      <c r="DJ59" s="39">
        <v>138560000000</v>
      </c>
      <c r="DK59" s="39">
        <v>1937183000000</v>
      </c>
      <c r="DL59" s="25"/>
      <c r="DM59" s="25"/>
      <c r="DN59" s="23">
        <v>1.1193919999999999</v>
      </c>
      <c r="DO59" s="32">
        <v>36300000000</v>
      </c>
      <c r="DP59" s="23">
        <v>1.3444959999999999</v>
      </c>
      <c r="DQ59" s="39">
        <v>423720000000</v>
      </c>
      <c r="DR59" s="23">
        <v>-0.36</v>
      </c>
      <c r="DS59" s="17">
        <v>0.5</v>
      </c>
      <c r="DT59" s="14">
        <f>Euro_Area_Data!V56*10^9</f>
        <v>12359915799029.637</v>
      </c>
      <c r="DU59" s="17">
        <v>1</v>
      </c>
      <c r="DV59" s="17">
        <v>0.5</v>
      </c>
      <c r="DW59" s="23">
        <v>-0.25</v>
      </c>
      <c r="DX59" s="17">
        <v>2</v>
      </c>
      <c r="DY59" s="14">
        <f>(SUMPRODUCT(Euro_Area_Data!B56:U56,Euro_Area_Data!Y56:AR56)-Euro_Area_Data!D56*Euro_Area_Data!AB56)/(SUM(Euro_Area_Data!B56:U56)-Euro_Area_Data!D56)</f>
        <v>0.98195867362010103</v>
      </c>
      <c r="DZ59" s="14">
        <f t="shared" si="23"/>
        <v>1.6999932600384386</v>
      </c>
      <c r="EA59" s="14">
        <f>(SUMPRODUCT(Euro_Area_Data!B56:U56,Euro_Area_Data!AV56:BO56)-Euro_Area_Data!D56*Euro_Area_Data!AY56)/(SUM(Euro_Area_Data!B56:U56)-Euro_Area_Data!D56)</f>
        <v>0.98058729445338599</v>
      </c>
      <c r="EB59" s="17">
        <v>-5</v>
      </c>
      <c r="EE59" s="43">
        <v>0.75</v>
      </c>
      <c r="EF59" s="43">
        <v>0.05</v>
      </c>
      <c r="EG59" s="43">
        <v>75</v>
      </c>
      <c r="EH59" s="14">
        <f t="shared" si="4"/>
        <v>2.015976061839631</v>
      </c>
      <c r="EI59" s="44">
        <v>0.754</v>
      </c>
      <c r="EJ59" s="44">
        <v>0.14699999999999999</v>
      </c>
      <c r="EK59" s="14">
        <f>[2]EUCAM_output!$HM56</f>
        <v>0.98275224445248999</v>
      </c>
    </row>
    <row r="60" spans="1:141" x14ac:dyDescent="0.3">
      <c r="A60" s="10">
        <v>2020</v>
      </c>
      <c r="B60" s="13">
        <f>[2]EUCAM_output!$GM57*10^9</f>
        <v>3572117721872.4243</v>
      </c>
      <c r="C60" s="34">
        <f t="shared" si="17"/>
        <v>2.5395045947021826</v>
      </c>
      <c r="D60" s="34">
        <v>2.5231279312419139</v>
      </c>
      <c r="E60" s="34">
        <v>8.180608646996549E-3</v>
      </c>
      <c r="F60" s="34">
        <v>0.80330000000000001</v>
      </c>
      <c r="G60" s="34">
        <v>8.6999999999999994E-3</v>
      </c>
      <c r="H60" s="14">
        <f>[2]EUCAM_output!$HS57</f>
        <v>-8.1110074793102269E-2</v>
      </c>
      <c r="I60" s="13">
        <f>[2]EUCAM_output!$HE57*10^3</f>
        <v>62245333</v>
      </c>
      <c r="J60" s="14"/>
      <c r="K60" s="31">
        <f t="shared" si="3"/>
        <v>62245333</v>
      </c>
      <c r="L60" s="14">
        <f>[2]EUCAM_output!$GO57</f>
        <v>75.015528679467536</v>
      </c>
      <c r="M60" s="34">
        <v>74.902948193394224</v>
      </c>
      <c r="N60" s="34">
        <v>0.1455525331770938</v>
      </c>
      <c r="O60" s="14">
        <f>[2]EUCAM_output!$GP57</f>
        <v>74.995822778025826</v>
      </c>
      <c r="P60" s="28" cm="1">
        <f t="array" aca="1" ref="P60" ca="1">INDEX([7]CSMDPART2023!$C$2:$BK$29, MATCH(MID(CELL("filename",A59),FIND("]",CELL("filename",A59))+1,255),[7]CSMDPART2023!A$2:A$29,0), MATCH(A60,[7]CSMDPART2023!C$1:BK$1,0))</f>
        <v>-1.2878939981298854E-2</v>
      </c>
      <c r="Q60" s="19">
        <f t="shared" ref="Q60:Q63" ca="1" si="25">Q61/(1+P61)</f>
        <v>77.91892762648402</v>
      </c>
      <c r="R60" s="14">
        <f>[2]EUCAM_output!$GT57</f>
        <v>3.7</v>
      </c>
      <c r="S60" s="34">
        <v>3.701440397864793</v>
      </c>
      <c r="T60" s="34">
        <v>0.70081631744605866</v>
      </c>
      <c r="U60" s="14">
        <f>[2]EUCAM_output!$GS57</f>
        <v>3.2899370000000001</v>
      </c>
      <c r="V60" s="14">
        <v>3.2899370000000001</v>
      </c>
      <c r="W60" s="14">
        <v>-3.4019677142909654E-2</v>
      </c>
      <c r="X60" s="14">
        <v>0</v>
      </c>
      <c r="Y60" s="14">
        <f>[2]EUCAM_output!$HQ57</f>
        <v>-3.0399247949439039E-2</v>
      </c>
      <c r="Z60" s="14">
        <f>[2]EUCAM_output!$GU57</f>
        <v>1313.56684606146</v>
      </c>
      <c r="AA60" s="34">
        <v>1349.6304288575161</v>
      </c>
      <c r="AB60" s="34">
        <v>-7.3741609918065087</v>
      </c>
      <c r="AC60" s="14">
        <f>[2]EUCAM_output!$HT57</f>
        <v>1358.5901654489351</v>
      </c>
      <c r="AD60" s="13">
        <f>[2]EUCAM_output!$HB57*10^9</f>
        <v>10050260000000</v>
      </c>
      <c r="AE60" s="30">
        <v>11651450000000</v>
      </c>
      <c r="AF60" s="30">
        <v>1610216000000</v>
      </c>
      <c r="AG60" s="19">
        <f t="shared" si="18"/>
        <v>0.13819876496058431</v>
      </c>
      <c r="AH60" s="31">
        <f t="shared" si="19"/>
        <v>1388933519532.762</v>
      </c>
      <c r="AI60" s="31">
        <f t="shared" si="6"/>
        <v>104573000000</v>
      </c>
      <c r="AJ60" s="32">
        <v>88146000000</v>
      </c>
      <c r="AK60" s="31">
        <f t="shared" si="7"/>
        <v>88146000000</v>
      </c>
      <c r="AL60" s="19">
        <f t="shared" si="14"/>
        <v>6.3463080673330119E-2</v>
      </c>
      <c r="AM60" s="19">
        <f t="shared" si="20"/>
        <v>5.5488079841658364E-2</v>
      </c>
      <c r="AN60" s="31">
        <f t="shared" si="15"/>
        <v>8661326480467.2383</v>
      </c>
      <c r="AO60" s="32">
        <v>631903000000</v>
      </c>
      <c r="AP60" s="31">
        <f t="shared" si="13"/>
        <v>631903000000</v>
      </c>
      <c r="AQ60" s="32">
        <v>666479000000</v>
      </c>
      <c r="AR60" s="31">
        <f t="shared" si="8"/>
        <v>578333000000</v>
      </c>
      <c r="AS60" s="19">
        <f t="shared" si="16"/>
        <v>6.6771873950744048E-2</v>
      </c>
      <c r="AT60" s="19">
        <f t="shared" si="5"/>
        <v>17.689870525005276</v>
      </c>
      <c r="AU60" s="34">
        <v>6.1</v>
      </c>
      <c r="AV60" s="34">
        <v>0.77700000000000002</v>
      </c>
      <c r="AW60" s="34">
        <v>-0.123</v>
      </c>
      <c r="AX60" s="34">
        <v>2.1000000000000001E-2</v>
      </c>
      <c r="AY60" s="34">
        <v>0.98299999999999998</v>
      </c>
      <c r="AZ60" s="34">
        <v>0.41</v>
      </c>
      <c r="BA60" s="34">
        <v>6.4000000000000001E-2</v>
      </c>
      <c r="BB60" s="13">
        <f>[2]EUCAM_output!$GJ57*10^9</f>
        <v>3449620000000</v>
      </c>
      <c r="BC60" s="13">
        <f>[2]EUCAM_output!$HO57*10^9</f>
        <v>3449620000000</v>
      </c>
      <c r="BD60" s="19">
        <f t="shared" si="22"/>
        <v>-3.4292744923371048</v>
      </c>
      <c r="BE60" s="34">
        <f t="shared" si="2"/>
        <v>0.30099999999999999</v>
      </c>
      <c r="BF60" s="34">
        <f t="shared" si="2"/>
        <v>2.32E-3</v>
      </c>
      <c r="BG60" s="36">
        <v>1.0620000000000001</v>
      </c>
      <c r="BH60" s="36">
        <v>0.82099999999999995</v>
      </c>
      <c r="BI60" s="36">
        <v>0.88200000000000001</v>
      </c>
      <c r="BJ60" s="36">
        <v>0.23200000000000001</v>
      </c>
      <c r="BK60" s="67">
        <v>0</v>
      </c>
      <c r="BL60" s="36">
        <v>0.27900000000000003</v>
      </c>
      <c r="BM60" s="67">
        <v>0</v>
      </c>
      <c r="BN60" s="31">
        <f t="shared" si="9"/>
        <v>-128742000000</v>
      </c>
      <c r="BO60" s="23">
        <v>-3.7320630000000001</v>
      </c>
      <c r="BP60" s="32">
        <v>1612652000000</v>
      </c>
      <c r="BQ60" s="32">
        <v>428972000000</v>
      </c>
      <c r="BR60" s="39">
        <v>343701000000</v>
      </c>
      <c r="BS60" s="39">
        <v>74949000000</v>
      </c>
      <c r="BT60" s="31">
        <f t="shared" si="24"/>
        <v>352175099419.56287</v>
      </c>
      <c r="BU60" s="31">
        <f t="shared" si="24"/>
        <v>76796900580.437119</v>
      </c>
      <c r="BV60" s="32">
        <v>371274000000</v>
      </c>
      <c r="BW60" s="32">
        <v>566713000000</v>
      </c>
      <c r="BX60" s="38">
        <v>321954000000</v>
      </c>
      <c r="BY60" s="38">
        <v>244759000000</v>
      </c>
      <c r="BZ60" s="32">
        <v>41380000000</v>
      </c>
      <c r="CA60" s="31">
        <f t="shared" si="10"/>
        <v>204313000000</v>
      </c>
      <c r="CB60" s="32">
        <v>1763784000000</v>
      </c>
      <c r="CC60" s="31">
        <f t="shared" si="11"/>
        <v>1741394000000</v>
      </c>
      <c r="CD60" s="32">
        <v>769045000000</v>
      </c>
      <c r="CE60" s="32">
        <v>104573000000</v>
      </c>
      <c r="CF60" s="32">
        <v>93752000000</v>
      </c>
      <c r="CG60" s="32">
        <v>595429000000</v>
      </c>
      <c r="CH60" s="32">
        <v>22390000000</v>
      </c>
      <c r="CI60" s="31">
        <f t="shared" si="12"/>
        <v>178595000000</v>
      </c>
      <c r="DH60" s="31">
        <f t="shared" si="21"/>
        <v>2347756178080.0005</v>
      </c>
      <c r="DI60" s="23">
        <v>68.058400000000006</v>
      </c>
      <c r="DJ60" s="39">
        <v>277473000000</v>
      </c>
      <c r="DK60" s="39">
        <v>2070285000000</v>
      </c>
      <c r="DL60" s="25"/>
      <c r="DM60" s="25"/>
      <c r="DN60" s="23">
        <v>1.1413340000000001</v>
      </c>
      <c r="DO60" s="32">
        <v>120900000000</v>
      </c>
      <c r="DP60" s="23">
        <v>1.0786500000000001</v>
      </c>
      <c r="DQ60" s="39">
        <v>534736000000</v>
      </c>
      <c r="DR60" s="23">
        <v>-0.43</v>
      </c>
      <c r="DS60" s="17">
        <v>0.5</v>
      </c>
      <c r="DT60" s="14">
        <f>Euro_Area_Data!V57*10^9</f>
        <v>11615214739999.998</v>
      </c>
      <c r="DU60" s="17">
        <v>1</v>
      </c>
      <c r="DV60" s="17">
        <v>0.5</v>
      </c>
      <c r="DW60" s="23">
        <v>-0.51</v>
      </c>
      <c r="DX60" s="17">
        <v>2</v>
      </c>
      <c r="DY60" s="14">
        <f>(SUMPRODUCT(Euro_Area_Data!B57:U57,Euro_Area_Data!Y57:AR57)-Euro_Area_Data!D57*Euro_Area_Data!AB57)/(SUM(Euro_Area_Data!B57:U57)-Euro_Area_Data!D57)</f>
        <v>1</v>
      </c>
      <c r="DZ60" s="14">
        <f t="shared" si="23"/>
        <v>1.8372795988845021</v>
      </c>
      <c r="EA60" s="14">
        <f>(SUMPRODUCT(Euro_Area_Data!B57:U57,Euro_Area_Data!AV57:BO57)-Euro_Area_Data!D57*Euro_Area_Data!AY57)/(SUM(Euro_Area_Data!B57:U57)-Euro_Area_Data!D57)</f>
        <v>-5.9672830911177188</v>
      </c>
      <c r="EB60" s="17">
        <v>-5</v>
      </c>
      <c r="EE60" s="43">
        <v>0.75</v>
      </c>
      <c r="EF60" s="43">
        <v>0.05</v>
      </c>
      <c r="EG60" s="43">
        <v>75</v>
      </c>
      <c r="EH60" s="14">
        <f t="shared" si="4"/>
        <v>1.7550461619265052</v>
      </c>
      <c r="EI60" s="44">
        <v>0.754</v>
      </c>
      <c r="EJ60" s="44">
        <v>0.14699999999999999</v>
      </c>
      <c r="EK60" s="14">
        <f>[2]EUCAM_output!$HM57</f>
        <v>1</v>
      </c>
    </row>
    <row r="61" spans="1:141" x14ac:dyDescent="0.3">
      <c r="A61" s="10">
        <v>2021</v>
      </c>
      <c r="B61" s="13">
        <f>[2]EUCAM_output!$GM58*10^9</f>
        <v>3592117447524.1011</v>
      </c>
      <c r="C61" s="34">
        <f t="shared" si="17"/>
        <v>2.5292905428067343</v>
      </c>
      <c r="D61" s="34">
        <v>2.534049751228578</v>
      </c>
      <c r="E61" s="34">
        <v>8.2499243634776166E-3</v>
      </c>
      <c r="F61" s="34">
        <v>0.80330000000000001</v>
      </c>
      <c r="G61" s="34">
        <v>8.6999999999999994E-3</v>
      </c>
      <c r="H61" s="14">
        <f>[2]EUCAM_output!$HS58</f>
        <v>-4.4515765539668338E-4</v>
      </c>
      <c r="I61" s="13">
        <f>[2]EUCAM_output!$HE58*10^3</f>
        <v>62303840.5</v>
      </c>
      <c r="J61" s="14"/>
      <c r="K61" s="31">
        <f t="shared" si="3"/>
        <v>62303840.5</v>
      </c>
      <c r="L61" s="14">
        <f>[2]EUCAM_output!$GO58</f>
        <v>75.090087435898596</v>
      </c>
      <c r="M61" s="34">
        <v>75.04850072649522</v>
      </c>
      <c r="N61" s="34">
        <v>7.5054223162368802E-2</v>
      </c>
      <c r="O61" s="14">
        <f>[2]EUCAM_output!$GP58</f>
        <v>75.186454344614262</v>
      </c>
      <c r="P61" s="28" cm="1">
        <f t="array" aca="1" ref="P61" ca="1">INDEX([7]CSMDPART2023!$C$2:$BK$29, MATCH(MID(CELL("filename",A60),FIND("]",CELL("filename",A60))+1,255),[7]CSMDPART2023!A$2:A$29,0), MATCH(A61,[7]CSMDPART2023!C$1:BK$1,0))</f>
        <v>-5.4305936168815849E-3</v>
      </c>
      <c r="Q61" s="19">
        <f t="shared" ca="1" si="25"/>
        <v>77.495781595481375</v>
      </c>
      <c r="R61" s="14">
        <f>[2]EUCAM_output!$GT58</f>
        <v>3.7</v>
      </c>
      <c r="S61" s="34">
        <v>3.7007267013995935</v>
      </c>
      <c r="T61" s="34">
        <v>-7.1369646519950369E-4</v>
      </c>
      <c r="U61" s="14">
        <f>[2]EUCAM_output!$GS58</f>
        <v>3.2402669999999998</v>
      </c>
      <c r="V61" s="14">
        <v>3.2402669999999998</v>
      </c>
      <c r="W61" s="14">
        <v>3.4698072351329046E-2</v>
      </c>
      <c r="X61" s="14">
        <v>9.2618536426503084E-4</v>
      </c>
      <c r="Y61" s="14">
        <f>[2]EUCAM_output!$HQ58</f>
        <v>2.9353491626433241E-2</v>
      </c>
      <c r="Z61" s="14">
        <f>[2]EUCAM_output!$GU58</f>
        <v>1341.8787494728399</v>
      </c>
      <c r="AA61" s="34">
        <v>1342.2562678683321</v>
      </c>
      <c r="AB61" s="34">
        <v>-4.8614220940381632</v>
      </c>
      <c r="AC61" s="14">
        <f>[2]EUCAM_output!$HT58</f>
        <v>1349.9159619259899</v>
      </c>
      <c r="AD61" s="13">
        <f>[2]EUCAM_output!$HB58*10^9</f>
        <v>10116970000000</v>
      </c>
      <c r="AE61" s="30">
        <v>12538482000000</v>
      </c>
      <c r="AF61" s="30">
        <v>1686610000000</v>
      </c>
      <c r="AG61" s="19">
        <f t="shared" si="18"/>
        <v>0.13451468846069245</v>
      </c>
      <c r="AH61" s="31">
        <f t="shared" si="19"/>
        <v>1360881067716.1716</v>
      </c>
      <c r="AI61" s="31">
        <f t="shared" si="6"/>
        <v>103226630695.6167</v>
      </c>
      <c r="AJ61" s="32">
        <v>95084000000</v>
      </c>
      <c r="AK61" s="31">
        <f t="shared" si="7"/>
        <v>92491528016.03862</v>
      </c>
      <c r="AL61" s="19">
        <f t="shared" si="14"/>
        <v>6.7964446129930925E-2</v>
      </c>
      <c r="AM61" s="19">
        <f t="shared" si="20"/>
        <v>5.5488079841658364E-2</v>
      </c>
      <c r="AN61" s="31">
        <f t="shared" si="15"/>
        <v>8756088932283.8281</v>
      </c>
      <c r="AO61" s="32">
        <v>673085000000</v>
      </c>
      <c r="AP61" s="31">
        <f t="shared" si="13"/>
        <v>654733289877.11243</v>
      </c>
      <c r="AQ61" s="32">
        <v>709071000000</v>
      </c>
      <c r="AR61" s="31">
        <f t="shared" si="8"/>
        <v>597246601026.28735</v>
      </c>
      <c r="AS61" s="19">
        <f t="shared" si="16"/>
        <v>6.8209289061036182E-2</v>
      </c>
      <c r="AT61" s="19">
        <f t="shared" si="5"/>
        <v>18.226945511717418</v>
      </c>
      <c r="AU61" s="34">
        <v>6.1</v>
      </c>
      <c r="AV61" s="34">
        <v>0.77700000000000002</v>
      </c>
      <c r="AW61" s="34">
        <v>-0.123</v>
      </c>
      <c r="AX61" s="34">
        <v>2.1000000000000001E-2</v>
      </c>
      <c r="AY61" s="34">
        <v>0.98299999999999998</v>
      </c>
      <c r="AZ61" s="34">
        <v>0.41</v>
      </c>
      <c r="BA61" s="34">
        <v>6.4000000000000001E-2</v>
      </c>
      <c r="BB61" s="13">
        <f>[2]EUCAM_output!$GJ58*10^9</f>
        <v>3576221058115.3901</v>
      </c>
      <c r="BC61" s="13">
        <f>[2]EUCAM_output!$HO58*10^9</f>
        <v>3676460000000</v>
      </c>
      <c r="BD61" s="19">
        <f t="shared" si="22"/>
        <v>-0.44253534693493013</v>
      </c>
      <c r="BE61" s="34">
        <f t="shared" si="2"/>
        <v>0.30099999999999999</v>
      </c>
      <c r="BF61" s="34">
        <f t="shared" si="2"/>
        <v>2.32E-3</v>
      </c>
      <c r="BG61" s="36">
        <v>1.0620000000000001</v>
      </c>
      <c r="BH61" s="36">
        <v>0.82099999999999995</v>
      </c>
      <c r="BI61" s="36">
        <v>0.88200000000000001</v>
      </c>
      <c r="BJ61" s="36">
        <v>0.23200000000000001</v>
      </c>
      <c r="BK61" s="67">
        <v>0</v>
      </c>
      <c r="BL61" s="36">
        <v>0.27900000000000003</v>
      </c>
      <c r="BM61" s="67">
        <v>0</v>
      </c>
      <c r="BN61" s="31">
        <f t="shared" si="9"/>
        <v>-94702000000</v>
      </c>
      <c r="BO61" s="23">
        <v>-2.5759020000000001</v>
      </c>
      <c r="BP61" s="32">
        <v>1747866000000</v>
      </c>
      <c r="BQ61" s="32">
        <v>486556000000</v>
      </c>
      <c r="BR61" s="39">
        <v>364402000000</v>
      </c>
      <c r="BS61" s="39">
        <v>110752000000</v>
      </c>
      <c r="BT61" s="31">
        <f t="shared" si="24"/>
        <v>373146347314.76532</v>
      </c>
      <c r="BU61" s="31">
        <f t="shared" si="24"/>
        <v>113409652685.23468</v>
      </c>
      <c r="BV61" s="32">
        <v>411025000000</v>
      </c>
      <c r="BW61" s="32">
        <v>589820000000</v>
      </c>
      <c r="BX61" s="38">
        <v>336355000000</v>
      </c>
      <c r="BY61" s="38">
        <v>253465000000</v>
      </c>
      <c r="BZ61" s="32">
        <v>42401000000</v>
      </c>
      <c r="CA61" s="31">
        <f t="shared" si="10"/>
        <v>218064000000</v>
      </c>
      <c r="CB61" s="32">
        <v>1864302000000</v>
      </c>
      <c r="CC61" s="31">
        <f t="shared" si="11"/>
        <v>1842568000000</v>
      </c>
      <c r="CD61" s="32">
        <v>820185000000</v>
      </c>
      <c r="CE61" s="32">
        <v>106120000000</v>
      </c>
      <c r="CF61" s="32">
        <v>107436000000</v>
      </c>
      <c r="CG61" s="32">
        <v>606167000000</v>
      </c>
      <c r="CH61" s="32">
        <v>21734000000</v>
      </c>
      <c r="CI61" s="31">
        <f t="shared" si="12"/>
        <v>202660000000</v>
      </c>
      <c r="CJ61" s="94">
        <f ca="1">SUM(CJ64:CP64)-SUM(CQ64:CU64)</f>
        <v>-1.0152872212809569</v>
      </c>
      <c r="CK61">
        <f>BO64-0.504*BD64</f>
        <v>-1.0152868638344823</v>
      </c>
      <c r="DH61" s="31">
        <f t="shared" si="21"/>
        <v>2503654554160</v>
      </c>
      <c r="DI61" s="23">
        <v>68.099599999999995</v>
      </c>
      <c r="DJ61" s="39">
        <v>306080000000</v>
      </c>
      <c r="DK61" s="39">
        <v>2197576000000</v>
      </c>
      <c r="DL61" s="25"/>
      <c r="DM61" s="25"/>
      <c r="DN61" s="23">
        <v>1.1823999999999999</v>
      </c>
      <c r="DO61" s="32">
        <v>39500000000</v>
      </c>
      <c r="DP61" s="23">
        <v>0.92573399999999995</v>
      </c>
      <c r="DQ61" s="39">
        <v>565424000000</v>
      </c>
      <c r="DR61" s="23">
        <v>-0.55000000000000004</v>
      </c>
      <c r="DS61" s="17">
        <v>0.5</v>
      </c>
      <c r="DT61" s="14">
        <f>Euro_Area_Data!V58*10^9</f>
        <v>12350253396073.805</v>
      </c>
      <c r="DU61" s="17">
        <v>1</v>
      </c>
      <c r="DV61" s="17">
        <v>0.5</v>
      </c>
      <c r="DW61" s="23">
        <v>-0.37</v>
      </c>
      <c r="DX61" s="17">
        <v>2</v>
      </c>
      <c r="DY61" s="14">
        <f>(SUMPRODUCT(Euro_Area_Data!B58:U58,Euro_Area_Data!Y58:AR58)-Euro_Area_Data!D58*Euro_Area_Data!AB58)/(SUM(Euro_Area_Data!B58:U58)-Euro_Area_Data!D58)</f>
        <v>1.0213047545883458</v>
      </c>
      <c r="DZ61" s="14">
        <f t="shared" si="23"/>
        <v>2.1304754588345798</v>
      </c>
      <c r="EA61" s="14">
        <f>(SUMPRODUCT(Euro_Area_Data!B58:U58,Euro_Area_Data!AV58:BO58)-Euro_Area_Data!D58*Euro_Area_Data!AY58)/(SUM(Euro_Area_Data!B58:U58)-Euro_Area_Data!D58)</f>
        <v>-1.0667117009799723</v>
      </c>
      <c r="EB61" s="17">
        <v>-5</v>
      </c>
      <c r="EE61" s="43">
        <v>0.75</v>
      </c>
      <c r="EF61" s="43">
        <v>0.05</v>
      </c>
      <c r="EG61" s="43">
        <v>75</v>
      </c>
      <c r="EH61" s="14">
        <f t="shared" si="4"/>
        <v>2.802929132613996</v>
      </c>
      <c r="EI61" s="44">
        <v>0.754</v>
      </c>
      <c r="EJ61" s="44">
        <v>0.14699999999999999</v>
      </c>
      <c r="EK61" s="14">
        <f>[2]EUCAM_output!$HM58</f>
        <v>1.02802929132614</v>
      </c>
    </row>
    <row r="62" spans="1:141" x14ac:dyDescent="0.3">
      <c r="A62" s="10">
        <v>2022</v>
      </c>
      <c r="B62" s="13">
        <f>[2]EUCAM_output!$GM59*10^9</f>
        <v>3614837996771.6177</v>
      </c>
      <c r="C62" s="34">
        <f t="shared" si="17"/>
        <v>2.5264474400346213</v>
      </c>
      <c r="D62" s="34">
        <v>2.53396491955308</v>
      </c>
      <c r="E62" s="34">
        <v>8.0176086058006985E-3</v>
      </c>
      <c r="F62" s="34">
        <v>0.80330000000000001</v>
      </c>
      <c r="G62" s="34">
        <v>8.6999999999999994E-3</v>
      </c>
      <c r="H62" s="14">
        <f>[2]EUCAM_output!$HS59</f>
        <v>9.6843649795870003E-4</v>
      </c>
      <c r="I62" s="13">
        <f>[2]EUCAM_output!$HE59*10^3</f>
        <v>62752700</v>
      </c>
      <c r="J62" s="14"/>
      <c r="K62" s="31">
        <f t="shared" si="3"/>
        <v>62752700</v>
      </c>
      <c r="L62" s="14">
        <f>[2]EUCAM_output!$GO59</f>
        <v>75.191852072296328</v>
      </c>
      <c r="M62" s="34">
        <v>75.123554949588495</v>
      </c>
      <c r="N62" s="34">
        <v>3.2869303490425411E-2</v>
      </c>
      <c r="O62" s="14">
        <f>[2]EUCAM_output!$GP59</f>
        <v>75.073825769425355</v>
      </c>
      <c r="P62" s="28" cm="1">
        <f t="array" aca="1" ref="P62" ca="1">INDEX([7]CSMDPART2023!$C$2:$BK$29, MATCH(MID(CELL("filename",A61),FIND("]",CELL("filename",A61))+1,255),[7]CSMDPART2023!A$2:A$29,0), MATCH(A62,[7]CSMDPART2023!C$1:BK$1,0))</f>
        <v>1.1682037067984208E-2</v>
      </c>
      <c r="Q62" s="19">
        <f t="shared" ca="1" si="25"/>
        <v>78.401090188692194</v>
      </c>
      <c r="R62" s="14">
        <f>[2]EUCAM_output!$GT59</f>
        <v>3.2</v>
      </c>
      <c r="S62" s="34">
        <v>3.1994064199302521</v>
      </c>
      <c r="T62" s="34">
        <v>-0.50132028146934116</v>
      </c>
      <c r="U62" s="14">
        <f>[2]EUCAM_output!$GS59</f>
        <v>3.1845279999999998</v>
      </c>
      <c r="V62" s="14">
        <v>3.1845279999999998</v>
      </c>
      <c r="W62" s="14">
        <v>-1.0717141766214411E-4</v>
      </c>
      <c r="X62" s="14">
        <v>7.2614675663249528E-3</v>
      </c>
      <c r="Y62" s="14">
        <f>[2]EUCAM_output!$HQ59</f>
        <v>1.11391817157996E-2</v>
      </c>
      <c r="Z62" s="14">
        <f>[2]EUCAM_output!$GU59</f>
        <v>1340.139242474</v>
      </c>
      <c r="AA62" s="34">
        <v>1337.39484577656</v>
      </c>
      <c r="AB62" s="34">
        <v>-3.1948392789418558</v>
      </c>
      <c r="AC62" s="14">
        <f>[2]EUCAM_output!$HT59</f>
        <v>1342.8619490671781</v>
      </c>
      <c r="AD62" s="13">
        <f>[2]EUCAM_output!$HB59*10^9</f>
        <v>10171380000000</v>
      </c>
      <c r="AE62" s="30">
        <v>14312671000000</v>
      </c>
      <c r="AF62" s="30">
        <v>1900408000000</v>
      </c>
      <c r="AG62" s="19">
        <f t="shared" si="18"/>
        <v>0.13277801187493235</v>
      </c>
      <c r="AH62" s="31">
        <f t="shared" si="19"/>
        <v>1350535614424.4495</v>
      </c>
      <c r="AI62" s="31">
        <f t="shared" si="6"/>
        <v>102365058609.29236</v>
      </c>
      <c r="AJ62" s="32">
        <v>107577000000</v>
      </c>
      <c r="AK62" s="31">
        <f t="shared" si="7"/>
        <v>98635191096.886063</v>
      </c>
      <c r="AL62" s="19">
        <f t="shared" si="14"/>
        <v>7.3034128121768113E-2</v>
      </c>
      <c r="AM62" s="19">
        <f t="shared" si="20"/>
        <v>5.5488079841658364E-2</v>
      </c>
      <c r="AN62" s="31">
        <f t="shared" si="15"/>
        <v>8820844385575.5508</v>
      </c>
      <c r="AO62" s="32">
        <v>746608000000</v>
      </c>
      <c r="AP62" s="31">
        <f t="shared" si="13"/>
        <v>684549882916.08716</v>
      </c>
      <c r="AQ62" s="32">
        <v>795125000000</v>
      </c>
      <c r="AR62" s="31">
        <f t="shared" si="8"/>
        <v>630398954872.15503</v>
      </c>
      <c r="AS62" s="19">
        <f t="shared" si="16"/>
        <v>7.1466962494319317E-2</v>
      </c>
      <c r="AT62" s="19">
        <f t="shared" si="5"/>
        <v>18.937221627288778</v>
      </c>
      <c r="AU62" s="34">
        <v>6.1</v>
      </c>
      <c r="AV62" s="34">
        <v>0.77700000000000002</v>
      </c>
      <c r="AW62" s="34">
        <v>-0.123</v>
      </c>
      <c r="AX62" s="34">
        <v>2.1000000000000001E-2</v>
      </c>
      <c r="AY62" s="34">
        <v>0.98299999999999998</v>
      </c>
      <c r="AZ62" s="34">
        <v>0.41</v>
      </c>
      <c r="BA62" s="34">
        <v>6.4000000000000001E-2</v>
      </c>
      <c r="BB62" s="13">
        <f>[2]EUCAM_output!$GJ59*10^9</f>
        <v>3625205669598.71</v>
      </c>
      <c r="BC62" s="13">
        <f>[2]EUCAM_output!$HO59*10^9</f>
        <v>3953850000000</v>
      </c>
      <c r="BD62" s="19">
        <f t="shared" si="22"/>
        <v>0.28680878192471054</v>
      </c>
      <c r="BE62" s="34">
        <f t="shared" si="2"/>
        <v>0.30099999999999999</v>
      </c>
      <c r="BF62" s="34">
        <f t="shared" si="2"/>
        <v>2.32E-3</v>
      </c>
      <c r="BG62" s="36">
        <v>1.0620000000000001</v>
      </c>
      <c r="BH62" s="36">
        <v>0.82099999999999995</v>
      </c>
      <c r="BI62" s="36">
        <v>0.88200000000000001</v>
      </c>
      <c r="BJ62" s="36">
        <v>0.23200000000000001</v>
      </c>
      <c r="BK62" s="67">
        <v>0</v>
      </c>
      <c r="BL62" s="36">
        <v>0.27900000000000003</v>
      </c>
      <c r="BM62" s="67">
        <v>0</v>
      </c>
      <c r="BN62" s="31">
        <f t="shared" si="9"/>
        <v>-57004000000</v>
      </c>
      <c r="BO62" s="23">
        <v>-1.4417340000000001</v>
      </c>
      <c r="BP62" s="32">
        <v>1852590000000</v>
      </c>
      <c r="BQ62" s="32">
        <v>529014000000</v>
      </c>
      <c r="BR62" s="39">
        <v>393030000000</v>
      </c>
      <c r="BS62" s="39">
        <v>122459000000</v>
      </c>
      <c r="BT62" s="31">
        <f t="shared" si="24"/>
        <v>403342015872.30768</v>
      </c>
      <c r="BU62" s="31">
        <f t="shared" si="24"/>
        <v>125671984127.69234</v>
      </c>
      <c r="BV62" s="32">
        <v>431742000000</v>
      </c>
      <c r="BW62" s="32">
        <v>623169000000</v>
      </c>
      <c r="BX62" s="38">
        <v>356442000000</v>
      </c>
      <c r="BY62" s="38">
        <v>266727000000</v>
      </c>
      <c r="BZ62" s="32">
        <v>43969000000</v>
      </c>
      <c r="CA62" s="31">
        <f t="shared" si="10"/>
        <v>224696000000</v>
      </c>
      <c r="CB62" s="32">
        <v>1937465000000</v>
      </c>
      <c r="CC62" s="31">
        <f t="shared" si="11"/>
        <v>1909594000000</v>
      </c>
      <c r="CD62" s="32">
        <v>869815000000</v>
      </c>
      <c r="CE62" s="32">
        <v>111645000000</v>
      </c>
      <c r="CF62" s="32">
        <v>67498999999.999992</v>
      </c>
      <c r="CG62" s="32">
        <v>613928000000</v>
      </c>
      <c r="CH62" s="32">
        <v>27871000000</v>
      </c>
      <c r="CI62" s="31">
        <f t="shared" si="12"/>
        <v>246707000000</v>
      </c>
      <c r="DH62" s="31">
        <f t="shared" si="21"/>
        <v>2570844670049.9995</v>
      </c>
      <c r="DI62" s="23">
        <v>65.021299999999997</v>
      </c>
      <c r="DJ62" s="39">
        <v>284043000000</v>
      </c>
      <c r="DK62" s="39">
        <v>2286804000000</v>
      </c>
      <c r="DL62" s="25"/>
      <c r="DM62" s="25"/>
      <c r="DN62" s="23">
        <v>1.0518559999999999</v>
      </c>
      <c r="DO62" s="32">
        <v>-17700000000</v>
      </c>
      <c r="DP62" s="23">
        <v>1.1132120000000001</v>
      </c>
      <c r="DQ62" s="39">
        <v>573176000000</v>
      </c>
      <c r="DR62" s="23">
        <v>0.35</v>
      </c>
      <c r="DS62" s="17">
        <v>0.5</v>
      </c>
      <c r="DT62" s="14">
        <f>Euro_Area_Data!V59*10^9</f>
        <v>12785623412526.551</v>
      </c>
      <c r="DU62" s="17">
        <v>1</v>
      </c>
      <c r="DV62" s="17">
        <v>0.5</v>
      </c>
      <c r="DW62" s="23">
        <v>1.1399999999999999</v>
      </c>
      <c r="DX62" s="17">
        <v>2</v>
      </c>
      <c r="DY62" s="14">
        <f>(SUMPRODUCT(Euro_Area_Data!B59:U59,Euro_Area_Data!Y59:AR59)-Euro_Area_Data!D59*Euro_Area_Data!AB59)/(SUM(Euro_Area_Data!B59:U59)-Euro_Area_Data!D59)</f>
        <v>1.0733846032719685</v>
      </c>
      <c r="DZ62" s="14">
        <f t="shared" si="23"/>
        <v>5.0993445834504474</v>
      </c>
      <c r="EA62" s="14">
        <f>(SUMPRODUCT(Euro_Area_Data!B59:U59,Euro_Area_Data!AV59:BO59)-Euro_Area_Data!D59*Euro_Area_Data!AY59)/(SUM(Euro_Area_Data!B59:U59)-Euro_Area_Data!D59)</f>
        <v>1.085331238751112</v>
      </c>
      <c r="EB62" s="17">
        <v>-5</v>
      </c>
      <c r="EE62" s="43">
        <v>0.75</v>
      </c>
      <c r="EF62" s="43">
        <v>0.05</v>
      </c>
      <c r="EG62" s="43">
        <v>75</v>
      </c>
      <c r="EH62" s="14">
        <f t="shared" si="4"/>
        <v>6.0918565918275984</v>
      </c>
      <c r="EI62" s="44">
        <v>0.754</v>
      </c>
      <c r="EJ62" s="44">
        <v>0.14699999999999999</v>
      </c>
      <c r="EK62" s="14">
        <f>[2]EUCAM_output!$HM59</f>
        <v>1.09065536147571</v>
      </c>
    </row>
    <row r="63" spans="1:141" x14ac:dyDescent="0.3">
      <c r="A63" s="10">
        <v>2023</v>
      </c>
      <c r="B63" s="13">
        <f>[2]EUCAM_output!$GM60*10^9</f>
        <v>3640493833833.9238</v>
      </c>
      <c r="C63" s="34">
        <f t="shared" si="17"/>
        <v>2.53069508565763</v>
      </c>
      <c r="D63" s="34">
        <v>2.536638125207173</v>
      </c>
      <c r="E63" s="34">
        <v>7.3933849081643478E-3</v>
      </c>
      <c r="F63" s="34">
        <v>0.80330000000000001</v>
      </c>
      <c r="G63" s="34">
        <v>8.6999999999999994E-3</v>
      </c>
      <c r="H63" s="14">
        <f>[2]EUCAM_output!$HS60</f>
        <v>-1.9263727813232549E-2</v>
      </c>
      <c r="I63" s="13">
        <f>[2]EUCAM_output!$HE60*10^3</f>
        <v>63311742.053451911</v>
      </c>
      <c r="J63" s="13">
        <v>62375443</v>
      </c>
      <c r="K63" s="31">
        <f t="shared" si="3"/>
        <v>63311742.053451911</v>
      </c>
      <c r="L63" s="14">
        <f>[2]EUCAM_output!$GO60</f>
        <v>74.998682070909808</v>
      </c>
      <c r="M63" s="34">
        <v>75.156424253015686</v>
      </c>
      <c r="N63" s="34">
        <v>2.5827486431711139E-2</v>
      </c>
      <c r="O63" s="14">
        <f>[2]EUCAM_output!$GP60</f>
        <v>75.010497793612458</v>
      </c>
      <c r="P63" s="28" cm="1">
        <f t="array" aca="1" ref="P63" ca="1">INDEX([7]CSMDPART2023!$C$2:$BK$29, MATCH(MID(CELL("filename",A62),FIND("]",CELL("filename",A62))+1,255),[7]CSMDPART2023!A$2:A$29,0), MATCH(A63,[7]CSMDPART2023!C$1:BK$1,0))</f>
        <v>-7.7244539628095188E-3</v>
      </c>
      <c r="Q63" s="19">
        <f t="shared" ca="1" si="25"/>
        <v>77.795484576895561</v>
      </c>
      <c r="R63" s="14">
        <f>[2]EUCAM_output!$GT60</f>
        <v>3.1</v>
      </c>
      <c r="S63" s="34">
        <v>3.0988740620045752</v>
      </c>
      <c r="T63" s="34">
        <v>-0.1005323579256773</v>
      </c>
      <c r="U63" s="14">
        <f>[2]EUCAM_output!$GS60</f>
        <v>3.1623549999999998</v>
      </c>
      <c r="V63" s="14">
        <v>3.1623549999999998</v>
      </c>
      <c r="W63" s="14">
        <v>-9.9475296065684171E-3</v>
      </c>
      <c r="X63" s="14">
        <v>1.2361738597973293E-2</v>
      </c>
      <c r="Y63" s="14">
        <f>[2]EUCAM_output!$HQ60</f>
        <v>1.53278236872953E-2</v>
      </c>
      <c r="Z63" s="14">
        <f>[2]EUCAM_output!$GU60</f>
        <v>1335.2749798961099</v>
      </c>
      <c r="AA63" s="34">
        <v>1334.200006499135</v>
      </c>
      <c r="AB63" s="34">
        <v>-2.0999728768889372</v>
      </c>
      <c r="AC63" s="14">
        <f>[2]EUCAM_output!$HT60</f>
        <v>1337.5366179520961</v>
      </c>
      <c r="AD63" s="13">
        <f>[2]EUCAM_output!$HB60*10^9</f>
        <v>10207000000000</v>
      </c>
      <c r="AE63" s="30">
        <v>15423751000000</v>
      </c>
      <c r="AF63" s="30">
        <v>2021701000000</v>
      </c>
      <c r="AG63" s="19">
        <f t="shared" si="18"/>
        <v>0.13107712903300889</v>
      </c>
      <c r="AH63" s="31">
        <f t="shared" si="19"/>
        <v>1337904256039.9216</v>
      </c>
      <c r="AI63" s="31">
        <f t="shared" si="6"/>
        <v>102345830689.75235</v>
      </c>
      <c r="AJ63" s="32">
        <v>115193000000</v>
      </c>
      <c r="AK63" s="31">
        <f t="shared" si="7"/>
        <v>99505602372.065079</v>
      </c>
      <c r="AL63" s="19">
        <f t="shared" si="14"/>
        <v>7.4374232627522144E-2</v>
      </c>
      <c r="AM63" s="19">
        <f t="shared" si="20"/>
        <v>5.5488079841658364E-2</v>
      </c>
      <c r="AN63" s="31">
        <f t="shared" si="15"/>
        <v>8869095743960.0781</v>
      </c>
      <c r="AO63" s="32">
        <v>781399000000</v>
      </c>
      <c r="AP63" s="31">
        <f t="shared" si="13"/>
        <v>674985269833.4906</v>
      </c>
      <c r="AQ63" s="32">
        <v>856015000000</v>
      </c>
      <c r="AR63" s="31">
        <f t="shared" si="8"/>
        <v>639934191838.72278</v>
      </c>
      <c r="AS63" s="19">
        <f t="shared" si="16"/>
        <v>7.2153262329423248E-2</v>
      </c>
      <c r="AT63" s="19">
        <f t="shared" si="5"/>
        <v>18.541035932002703</v>
      </c>
      <c r="AU63" s="34">
        <v>6.1</v>
      </c>
      <c r="AV63" s="34">
        <v>0.77700000000000002</v>
      </c>
      <c r="AW63" s="34">
        <v>-0.123</v>
      </c>
      <c r="AX63" s="34">
        <v>2.1000000000000001E-2</v>
      </c>
      <c r="AY63" s="34">
        <v>0.98299999999999998</v>
      </c>
      <c r="AZ63" s="34">
        <v>0.41</v>
      </c>
      <c r="BA63" s="34">
        <v>6.4000000000000001E-2</v>
      </c>
      <c r="BB63" s="13">
        <f>[2]EUCAM_output!$GJ60*10^9</f>
        <v>3615546726002.4004</v>
      </c>
      <c r="BC63" s="13">
        <f>[2]EUCAM_output!$HO60*10^9</f>
        <v>4185550000000</v>
      </c>
      <c r="BD63" s="19">
        <f t="shared" si="22"/>
        <v>-0.68526713600420575</v>
      </c>
      <c r="BE63" s="34">
        <f t="shared" si="2"/>
        <v>0.30099999999999999</v>
      </c>
      <c r="BF63" s="34">
        <f t="shared" si="2"/>
        <v>2.32E-3</v>
      </c>
      <c r="BG63" s="36">
        <v>1.0620000000000001</v>
      </c>
      <c r="BH63" s="36">
        <v>0.82099999999999995</v>
      </c>
      <c r="BI63" s="36">
        <v>0.88200000000000001</v>
      </c>
      <c r="BJ63" s="36">
        <v>0.23200000000000001</v>
      </c>
      <c r="BK63" s="67">
        <v>0</v>
      </c>
      <c r="BL63" s="36">
        <v>0.27900000000000003</v>
      </c>
      <c r="BM63" s="67">
        <v>0</v>
      </c>
      <c r="BN63" s="31">
        <f t="shared" si="9"/>
        <v>-67232000000</v>
      </c>
      <c r="BO63" s="23">
        <v>-1.6062879999999999</v>
      </c>
      <c r="BP63" s="32">
        <v>1921171000000</v>
      </c>
      <c r="BQ63" s="32">
        <v>533287000000.00006</v>
      </c>
      <c r="BR63" s="39">
        <v>391133000000</v>
      </c>
      <c r="BS63" s="39">
        <v>128414000000</v>
      </c>
      <c r="BT63" s="31">
        <f t="shared" si="24"/>
        <v>401476948516.6886</v>
      </c>
      <c r="BU63" s="31">
        <f t="shared" si="24"/>
        <v>131810051483.31145</v>
      </c>
      <c r="BV63" s="32">
        <v>428033000000</v>
      </c>
      <c r="BW63" s="32">
        <v>664255000000</v>
      </c>
      <c r="BX63" s="38">
        <v>380354000000</v>
      </c>
      <c r="BY63" s="38">
        <v>283901000000</v>
      </c>
      <c r="BZ63" s="32">
        <v>45617000000</v>
      </c>
      <c r="CA63" s="31">
        <f t="shared" si="10"/>
        <v>249979000000</v>
      </c>
      <c r="CB63" s="32">
        <v>2024970000000</v>
      </c>
      <c r="CC63" s="31">
        <f t="shared" si="11"/>
        <v>1988403000000</v>
      </c>
      <c r="CD63" s="32">
        <v>905151000000</v>
      </c>
      <c r="CE63" s="32">
        <v>118481000000</v>
      </c>
      <c r="CF63" s="32">
        <v>84547000000</v>
      </c>
      <c r="CG63" s="32">
        <v>656996000000</v>
      </c>
      <c r="CH63" s="32">
        <v>36567000000</v>
      </c>
      <c r="CI63" s="31">
        <f t="shared" si="12"/>
        <v>223228000000</v>
      </c>
      <c r="CJ63" s="87" cm="1">
        <f t="array" aca="1" ref="CJ63" ca="1">INDEX(Semi_Elasticities!$E$117:$P$122,MATCH(MID(CELL("filename",AQ63),FIND("]",CELL("filename",AQ63))+1,255),Semi_Elasticities!$D$117:$D$122,0),MATCH(CJ$1,Semi_Elasticities!$E$115:$P$115,0))</f>
        <v>9.6326724226310159</v>
      </c>
      <c r="CK63" s="87" cm="1">
        <f t="array" aca="1" ref="CK63" ca="1">INDEX(Semi_Elasticities!$E$117:$P$122,MATCH(MID(CELL("filename",AR63),FIND("]",CELL("filename",AR63))+1,255),Semi_Elasticities!$D$117:$D$122,0),MATCH(CK$1,Semi_Elasticities!$E$115:$P$115,0))</f>
        <v>3.1631446907253071</v>
      </c>
      <c r="CL63" s="87" cm="1">
        <f t="array" aca="1" ref="CL63" ca="1">INDEX(Semi_Elasticities!$E$117:$P$122,MATCH(MID(CELL("filename",AS63),FIND("]",CELL("filename",AS63))+1,255),Semi_Elasticities!$D$117:$D$122,0),MATCH(CL$1,Semi_Elasticities!$E$115:$P$115,0))</f>
        <v>10.226445747870651</v>
      </c>
      <c r="CM63" s="87" cm="1">
        <f t="array" aca="1" ref="CM63" ca="1">INDEX(Semi_Elasticities!$E$117:$P$122,MATCH(MID(CELL("filename",AT63),FIND("]",CELL("filename",AT63))+1,255),Semi_Elasticities!$D$117:$D$122,0),MATCH(CM$1,Semi_Elasticities!$E$115:$P$115,0))</f>
        <v>9.0695857147639742</v>
      </c>
      <c r="CN63" s="87" cm="1">
        <f t="array" aca="1" ref="CN63" ca="1">INDEX(Semi_Elasticities!$E$117:$P$122,MATCH(MID(CELL("filename",AU63),FIND("]",CELL("filename",AU63))+1,255),Semi_Elasticities!$D$117:$D$122,0),MATCH(CN$1,Semi_Elasticities!$E$115:$P$115,0))</f>
        <v>6.769652623627481</v>
      </c>
      <c r="CO63" s="87" cm="1">
        <f t="array" aca="1" ref="CO63" ca="1">INDEX(Semi_Elasticities!$E$117:$P$122,MATCH(MID(CELL("filename",AV63),FIND("]",CELL("filename",AV63))+1,255),Semi_Elasticities!$D$117:$D$122,0),MATCH(CO$1,Semi_Elasticities!$E$115:$P$115,0))</f>
        <v>1.0877427121849335</v>
      </c>
      <c r="CP63" s="87" cm="1">
        <f t="array" aca="1" ref="CP63" ca="1">INDEX(Semi_Elasticities!$E$117:$P$122,MATCH(MID(CELL("filename",AW63),FIND("]",CELL("filename",AW63))+1,255),Semi_Elasticities!$D$117:$D$122,0),MATCH(CP$1,Semi_Elasticities!$E$115:$P$115,0))</f>
        <v>5.9433029653162279</v>
      </c>
      <c r="CQ63" s="87" cm="1">
        <f t="array" aca="1" ref="CQ63" ca="1">INDEX(Semi_Elasticities!$E$117:$P$122,MATCH(MID(CELL("filename",AX63),FIND("]",CELL("filename",AX63))+1,255),Semi_Elasticities!$D$117:$D$122,0),MATCH(CQ$1,Semi_Elasticities!$E$115:$P$115,0))</f>
        <v>21.457117430674874</v>
      </c>
      <c r="CR63" s="87" cm="1">
        <f t="array" aca="1" ref="CR63" ca="1">INDEX(Semi_Elasticities!$E$117:$P$122,MATCH(MID(CELL("filename",AY63),FIND("]",CELL("filename",AY63))+1,255),Semi_Elasticities!$D$117:$D$122,0),MATCH(CR$1,Semi_Elasticities!$E$115:$P$115,0))</f>
        <v>2.8086592516649591</v>
      </c>
      <c r="CS63" s="87" cm="1">
        <f t="array" aca="1" ref="CS63" ca="1">INDEX(Semi_Elasticities!$E$117:$P$122,MATCH(MID(CELL("filename",AZ63),FIND("]",CELL("filename",AZ63))+1,255),Semi_Elasticities!$D$117:$D$122,0),MATCH(CS$1,Semi_Elasticities!$E$115:$P$115,0))</f>
        <v>2.0042345502698096</v>
      </c>
      <c r="CT63" s="87" cm="1">
        <f t="array" aca="1" ref="CT63" ca="1">INDEX(Semi_Elasticities!$E$117:$P$122,MATCH(MID(CELL("filename",BA63),FIND("]",CELL("filename",BA63))+1,255),Semi_Elasticities!$D$117:$D$122,0),MATCH(CT$1,Semi_Elasticities!$E$115:$P$115,0))</f>
        <v>15.591703059513332</v>
      </c>
      <c r="CU63" s="87" cm="1">
        <f t="array" aca="1" ref="CU63" ca="1">INDEX(Semi_Elasticities!$E$117:$P$122,MATCH(MID(CELL("filename",BB63),FIND("]",CELL("filename",BB63))+1,255),Semi_Elasticities!$D$117:$D$122,0),MATCH(CU$1,Semi_Elasticities!$E$115:$P$115,0))</f>
        <v>5.2917462498684635</v>
      </c>
      <c r="CV63" s="87" cm="1">
        <f t="array" aca="1" ref="CV63" ca="1">INDEX(Semi_Elasticities!$E$86:$P$91,MATCH(MID(CELL("filename",BC63),FIND("]",CELL("filename",BC63))+1,255),Semi_Elasticities!$D$86:$D$91,0),MATCH(CV$1,Semi_Elasticities!$E$65:$P$65,0))</f>
        <v>5.9387778874424542E-2</v>
      </c>
      <c r="CW63" s="87" cm="1">
        <f t="array" aca="1" ref="CW63" ca="1">INDEX(Semi_Elasticities!$E$86:$P$91,MATCH(MID(CELL("filename",BD63),FIND("]",CELL("filename",BD63))+1,255),Semi_Elasticities!$D$86:$D$91,0),MATCH(CW$1,Semi_Elasticities!$E$65:$P$65,0))</f>
        <v>2.0394221770600126E-2</v>
      </c>
      <c r="CX63" s="87" cm="1">
        <f t="array" aca="1" ref="CX63" ca="1">INDEX(Semi_Elasticities!$E$86:$P$91,MATCH(MID(CELL("filename",BE63),FIND("]",CELL("filename",BE63))+1,255),Semi_Elasticities!$D$86:$D$91,0),MATCH(CX$1,Semi_Elasticities!$E$65:$P$65,0))</f>
        <v>0</v>
      </c>
      <c r="CY63" s="87" cm="1">
        <f t="array" aca="1" ref="CY63" ca="1">INDEX(Semi_Elasticities!$E$86:$P$91,MATCH(MID(CELL("filename",BF63),FIND("]",CELL("filename",BF63))+1,255),Semi_Elasticities!$D$86:$D$91,0),MATCH(CY$1,Semi_Elasticities!$E$65:$P$65,0))</f>
        <v>-2.5868139529979683E-2</v>
      </c>
      <c r="CZ63" s="87" cm="1">
        <f t="array" aca="1" ref="CZ63" ca="1">INDEX(Semi_Elasticities!$E$86:$P$91,MATCH(MID(CELL("filename",BG63),FIND("]",CELL("filename",BG63))+1,255),Semi_Elasticities!$D$86:$D$91,0),MATCH(CZ$1,Semi_Elasticities!$E$65:$P$65,0))</f>
        <v>-1.9308304055434572E-2</v>
      </c>
      <c r="DA63" s="87" cm="1">
        <f t="array" aca="1" ref="DA63" ca="1">INDEX(Semi_Elasticities!$E$86:$P$91,MATCH(MID(CELL("filename",BH63),FIND("]",CELL("filename",BH63))+1,255),Semi_Elasticities!$D$86:$D$91,0),MATCH(DA$1,Semi_Elasticities!$E$65:$P$65,0))</f>
        <v>-3.1024438311128139E-3</v>
      </c>
      <c r="DB63" s="87" cm="1">
        <f t="array" aca="1" ref="DB63" ca="1">INDEX(Semi_Elasticities!$E$86:$P$91,MATCH(MID(CELL("filename",BI63),FIND("]",CELL("filename",BI63))+1,255),Semi_Elasticities!$D$86:$D$91,0),MATCH(DB$1,Semi_Elasticities!$E$65:$P$65,0))</f>
        <v>-4.2503113228497598E-2</v>
      </c>
      <c r="DC63" s="87" cm="1">
        <f t="array" aca="1" ref="DC63" ca="1">INDEX(Semi_Elasticities!$E$86:$P$91,MATCH(MID(CELL("filename",BJ63),FIND("]",CELL("filename",BJ63))+1,255),Semi_Elasticities!$D$86:$D$91,0),MATCH(DC$1,Semi_Elasticities!$E$65:$P$65,0))</f>
        <v>-0.24588845074370252</v>
      </c>
      <c r="DD63" s="87" cm="1">
        <f t="array" aca="1" ref="DD63" ca="1">INDEX(Semi_Elasticities!$E$86:$P$91,MATCH(MID(CELL("filename",BK63),FIND("]",CELL("filename",BK63))+1,255),Semi_Elasticities!$D$86:$D$91,0),MATCH(DD$1,Semi_Elasticities!$E$65:$P$65,0))</f>
        <v>-3.2185911005527937E-2</v>
      </c>
      <c r="DE63" s="87" cm="1">
        <f t="array" aca="1" ref="DE63" ca="1">INDEX(Semi_Elasticities!$E$86:$P$91,MATCH(MID(CELL("filename",BL63),FIND("]",CELL("filename",BL63))+1,255),Semi_Elasticities!$D$86:$D$91,0),MATCH(DE$1,Semi_Elasticities!$E$65:$P$65,0))</f>
        <v>-2.296758313809278E-2</v>
      </c>
      <c r="DF63" s="87" cm="1">
        <f t="array" aca="1" ref="DF63" ca="1">INDEX(Semi_Elasticities!$E$86:$P$91,MATCH(MID(CELL("filename",BM63),FIND("]",CELL("filename",BM63))+1,255),Semi_Elasticities!$D$86:$D$91,0),MATCH(DF$1,Semi_Elasticities!$E$65:$P$65,0))</f>
        <v>-0.15331713764960683</v>
      </c>
      <c r="DG63" s="87" cm="1">
        <f t="array" aca="1" ref="DG63" ca="1">INDEX(Semi_Elasticities!$E$86:$P$91,MATCH(MID(CELL("filename",BN63),FIND("]",CELL("filename",BN63))+1,255),Semi_Elasticities!$D$86:$D$91,0),MATCH(DG$1,Semi_Elasticities!$E$65:$P$65,0))</f>
        <v>-6.0640917463069946E-2</v>
      </c>
      <c r="DH63" s="31">
        <f t="shared" si="21"/>
        <v>2632104045250</v>
      </c>
      <c r="DI63" s="23">
        <v>62.8855</v>
      </c>
      <c r="DJ63" s="39">
        <v>231996000000</v>
      </c>
      <c r="DK63" s="39">
        <v>2400108000000</v>
      </c>
      <c r="DL63" s="25"/>
      <c r="DM63" s="25"/>
      <c r="DN63" s="23">
        <v>1.0811440000000001</v>
      </c>
      <c r="DO63" s="32">
        <v>-42500000000</v>
      </c>
      <c r="DP63" s="23">
        <v>1.422372</v>
      </c>
      <c r="DQ63" s="39">
        <v>515175000000</v>
      </c>
      <c r="DR63" s="23">
        <v>3.43</v>
      </c>
      <c r="DS63" s="17">
        <v>0.5</v>
      </c>
      <c r="DT63" s="14">
        <f>Euro_Area_Data!V60*10^9</f>
        <v>12838808089697.604</v>
      </c>
      <c r="DU63" s="17">
        <v>1</v>
      </c>
      <c r="DV63" s="17">
        <v>0.5</v>
      </c>
      <c r="DW63" s="23">
        <v>2.4300000000000002</v>
      </c>
      <c r="DX63" s="17">
        <v>2</v>
      </c>
      <c r="DY63" s="14">
        <f>(SUMPRODUCT(Euro_Area_Data!B60:U60,Euro_Area_Data!Y60:AR60)-Euro_Area_Data!D60*Euro_Area_Data!AB60)/(SUM(Euro_Area_Data!B60:U60)-Euro_Area_Data!D60)</f>
        <v>1.1371857907032046</v>
      </c>
      <c r="DZ63" s="14">
        <f t="shared" si="23"/>
        <v>5.9439260854639331</v>
      </c>
      <c r="EA63" s="14">
        <f>(SUMPRODUCT(Euro_Area_Data!B60:U60,Euro_Area_Data!AV60:BO60)-Euro_Area_Data!D60*Euro_Area_Data!AY60)/(SUM(Euro_Area_Data!B60:U60)-Euro_Area_Data!D60)</f>
        <v>0.1300380988992175</v>
      </c>
      <c r="EB63" s="17">
        <v>-5</v>
      </c>
      <c r="EE63" s="43">
        <v>0.75</v>
      </c>
      <c r="EF63" s="43">
        <v>0.05</v>
      </c>
      <c r="EG63" s="43">
        <v>75</v>
      </c>
      <c r="EH63" s="14">
        <f t="shared" si="4"/>
        <v>6.1429166255918277</v>
      </c>
      <c r="EI63" s="44">
        <v>0.754</v>
      </c>
      <c r="EJ63" s="44">
        <v>0.14699999999999999</v>
      </c>
      <c r="EK63" s="14">
        <f>[2]EUCAM_output!$HM60</f>
        <v>1.15765341100371</v>
      </c>
    </row>
    <row r="64" spans="1:141" x14ac:dyDescent="0.3">
      <c r="A64" s="10">
        <v>2024</v>
      </c>
      <c r="B64" s="13">
        <f>[2]EUCAM_output!$GM61*10^9</f>
        <v>3656892815721.542</v>
      </c>
      <c r="C64" s="34">
        <f t="shared" si="17"/>
        <v>2.5354411485097179</v>
      </c>
      <c r="D64" s="34">
        <v>2.54269677533195</v>
      </c>
      <c r="E64" s="34">
        <v>7.2610540500766757E-3</v>
      </c>
      <c r="F64" s="34">
        <v>0.80330000000000001</v>
      </c>
      <c r="G64" s="34">
        <v>8.6999999999999994E-3</v>
      </c>
      <c r="H64" s="14">
        <f>[2]EUCAM_output!$HS61</f>
        <v>-5.1969375867996097E-2</v>
      </c>
      <c r="I64" s="13">
        <f>[2]EUCAM_output!$HE61*10^3</f>
        <v>63478875.931290299</v>
      </c>
      <c r="J64" s="13">
        <v>62623030</v>
      </c>
      <c r="K64" s="31">
        <f t="shared" si="3"/>
        <v>63478875.931290299</v>
      </c>
      <c r="L64" s="14">
        <f>[2]EUCAM_output!$GO61</f>
        <v>75.14930446948506</v>
      </c>
      <c r="M64" s="34">
        <v>75.182251739420607</v>
      </c>
      <c r="N64" s="34">
        <v>3.8154553784579749E-2</v>
      </c>
      <c r="O64" s="14">
        <f>[2]EUCAM_output!$GP61</f>
        <v>75.170463649471301</v>
      </c>
      <c r="P64" s="28" cm="1">
        <f t="array" aca="1" ref="P64" ca="1">INDEX([7]CSMDPART2023!$C$2:$BK$29, MATCH(MID(CELL("filename",A63),FIND("]",CELL("filename",A63))+1,255),[7]CSMDPART2023!A$2:A$29,0), MATCH(A64,[7]CSMDPART2023!C$1:BK$1,0))</f>
        <v>-5.5495845112303321E-3</v>
      </c>
      <c r="Q64" s="19">
        <f t="shared" ref="Q64:Q67" ca="1" si="26">Q65/(1+P65)</f>
        <v>77.363751960643967</v>
      </c>
      <c r="R64" s="14">
        <f>[2]EUCAM_output!$GT61</f>
        <v>3.4</v>
      </c>
      <c r="S64" s="34">
        <v>3.3995829875676522</v>
      </c>
      <c r="T64" s="34">
        <v>0.30070892556307682</v>
      </c>
      <c r="U64" s="14">
        <f>[2]EUCAM_output!$GS61</f>
        <v>3.1618140000000001</v>
      </c>
      <c r="V64" s="14">
        <v>3.1618140000000001</v>
      </c>
      <c r="W64" s="14">
        <v>-3.9223264887742193E-3</v>
      </c>
      <c r="X64" s="14">
        <v>8.7186241195365E-3</v>
      </c>
      <c r="Y64" s="14">
        <f>[2]EUCAM_output!$HQ61</f>
        <v>-6.1316691991918941E-3</v>
      </c>
      <c r="Z64" s="14">
        <f>[2]EUCAM_output!$GU61</f>
        <v>1331.7932902217699</v>
      </c>
      <c r="AA64" s="34">
        <v>1332.100033623349</v>
      </c>
      <c r="AB64" s="34">
        <v>-1.469325548083307</v>
      </c>
      <c r="AC64" s="14">
        <f>[2]EUCAM_output!$HT61</f>
        <v>1333.7761890010231</v>
      </c>
      <c r="AD64" s="13">
        <f>[2]EUCAM_output!$HB61*10^9</f>
        <v>10215680000000</v>
      </c>
      <c r="AE64" s="30"/>
      <c r="AF64" s="30"/>
      <c r="AG64" s="19"/>
      <c r="AH64" s="33">
        <f>(1-AM64)*AH63+0*AI64+0.2*(1-AM64)^2*AI63+0.2*(1-AM64)^3*AI62+0.15*(1-AM64)^3*AI61+0.1*(1-AM64)^4*AI60+0.075*(1-AM64)^5*AI59 + 0.075*(1-AM64)^6*AI58 + 0.05*(1-AM64)^7*AI57 + 0.05*(1-AM64)^8*AI56 + 0.05*(1-AM64)^9*AI55 + 0.05*(1-AM64)^10*AI54</f>
        <v>1341228584354.1926</v>
      </c>
      <c r="AI64" s="31">
        <f t="shared" si="6"/>
        <v>105439775043.78622</v>
      </c>
      <c r="AJ64" s="32">
        <v>119435000000</v>
      </c>
      <c r="AK64" s="31">
        <f t="shared" si="7"/>
        <v>100061972860.25558</v>
      </c>
      <c r="AL64" s="19"/>
      <c r="AM64" s="19">
        <f t="shared" si="20"/>
        <v>5.5488079841658364E-2</v>
      </c>
      <c r="AN64" s="33">
        <f>AN63+AP64-AR63</f>
        <v>8876019248755.6074</v>
      </c>
      <c r="AO64" s="32">
        <v>772096000000</v>
      </c>
      <c r="AP64" s="31">
        <f t="shared" si="13"/>
        <v>646857696634.25208</v>
      </c>
      <c r="AQ64" s="32">
        <v>886985000000</v>
      </c>
      <c r="AR64" s="31">
        <f t="shared" si="8"/>
        <v>643049083341.47595</v>
      </c>
      <c r="AS64" s="19">
        <f t="shared" si="16"/>
        <v>7.2447914467020744E-2</v>
      </c>
      <c r="AT64" s="19">
        <f t="shared" si="5"/>
        <v>17.68872453284143</v>
      </c>
      <c r="AU64" s="34">
        <v>6.1</v>
      </c>
      <c r="AV64" s="34">
        <v>0.77700000000000002</v>
      </c>
      <c r="AW64" s="34">
        <v>-0.123</v>
      </c>
      <c r="AX64" s="34">
        <v>2.1000000000000001E-2</v>
      </c>
      <c r="AY64" s="34">
        <v>0.98299999999999998</v>
      </c>
      <c r="AZ64" s="34">
        <v>0.41</v>
      </c>
      <c r="BA64" s="34">
        <v>6.4000000000000001E-2</v>
      </c>
      <c r="BB64" s="13">
        <f>[2]EUCAM_output!$GJ61*10^9</f>
        <v>3606922671548.04</v>
      </c>
      <c r="BC64" s="13">
        <f>[2]EUCAM_output!$HO61*10^9</f>
        <v>4305260000000</v>
      </c>
      <c r="BD64" s="19">
        <f t="shared" si="22"/>
        <v>-1.3664645558839639</v>
      </c>
      <c r="BE64" s="34">
        <f t="shared" si="2"/>
        <v>0.30099999999999999</v>
      </c>
      <c r="BF64" s="34">
        <f t="shared" si="2"/>
        <v>2.32E-3</v>
      </c>
      <c r="BG64" s="36">
        <v>1.0620000000000001</v>
      </c>
      <c r="BH64" s="36">
        <v>0.82099999999999995</v>
      </c>
      <c r="BI64" s="36">
        <v>0.88200000000000001</v>
      </c>
      <c r="BJ64" s="36">
        <v>0.23200000000000001</v>
      </c>
      <c r="BK64" s="67">
        <v>0</v>
      </c>
      <c r="BL64" s="36">
        <v>0.27900000000000003</v>
      </c>
      <c r="BM64" s="67">
        <v>0</v>
      </c>
      <c r="BN64" s="31">
        <f t="shared" si="9"/>
        <v>-73361000000</v>
      </c>
      <c r="BO64" s="23">
        <v>-1.7039850000000001</v>
      </c>
      <c r="BP64" s="32">
        <v>2012850000000</v>
      </c>
      <c r="BQ64" s="32">
        <v>552715000000</v>
      </c>
      <c r="BR64" s="39">
        <v>410384000000</v>
      </c>
      <c r="BS64" s="39">
        <v>128242000000</v>
      </c>
      <c r="BT64" s="31">
        <f t="shared" si="24"/>
        <v>421118535978.58258</v>
      </c>
      <c r="BU64" s="31">
        <f t="shared" si="24"/>
        <v>131596464021.41747</v>
      </c>
      <c r="BV64" s="32">
        <v>442084000000</v>
      </c>
      <c r="BW64" s="32">
        <v>707387000000</v>
      </c>
      <c r="BX64" s="38">
        <v>406353000000</v>
      </c>
      <c r="BY64" s="38">
        <v>301034000000</v>
      </c>
      <c r="BZ64" s="32">
        <v>47799000000</v>
      </c>
      <c r="CA64" s="31">
        <f t="shared" si="10"/>
        <v>262865000000</v>
      </c>
      <c r="CB64" s="32">
        <v>2131627000000</v>
      </c>
      <c r="CC64" s="31">
        <f t="shared" si="11"/>
        <v>2086211000000</v>
      </c>
      <c r="CD64" s="32">
        <v>961327000000</v>
      </c>
      <c r="CE64" s="32">
        <v>125854000000</v>
      </c>
      <c r="CF64" s="32">
        <v>54422000000</v>
      </c>
      <c r="CG64" s="32">
        <v>703226000000</v>
      </c>
      <c r="CH64" s="32">
        <v>45416000000</v>
      </c>
      <c r="CI64" s="31">
        <f t="shared" si="12"/>
        <v>241382000000</v>
      </c>
      <c r="CJ64" s="91">
        <f ca="1">BT64/$BC64*100-CV64*$BD64</f>
        <v>9.8626403566040199</v>
      </c>
      <c r="CK64" s="91">
        <f t="shared" ref="CK64:CL64" ca="1" si="27">BU64/$BC64*100-CW64*$BD64</f>
        <v>3.0845118080809493</v>
      </c>
      <c r="CL64" s="91">
        <f t="shared" ca="1" si="27"/>
        <v>10.268462299605599</v>
      </c>
      <c r="CM64" s="91">
        <f ca="1">BX64/$BC64*100-CY64*$BD64</f>
        <v>9.4031761422428133</v>
      </c>
      <c r="CN64" s="91">
        <f ca="1">BY64/$BC64*100-CZ64*$BD64</f>
        <v>6.9658532894931398</v>
      </c>
      <c r="CO64" s="91">
        <f ca="1">BZ64/$BC64*100-DA64*$BD64</f>
        <v>1.1060071561013192</v>
      </c>
      <c r="CP64" s="91">
        <f ca="1">CA64/$BC64*100-DB64*$BD64</f>
        <v>6.0475917399143331</v>
      </c>
      <c r="CQ64" s="91">
        <f ca="1">CD64/$BC64*100-DC64*$BD64</f>
        <v>21.993129772634497</v>
      </c>
      <c r="CR64" s="91">
        <f t="shared" ref="CR64:CT64" ca="1" si="28">CE64/$BC64*100-DD64*$BD64</f>
        <v>2.8792804063177191</v>
      </c>
      <c r="CS64" s="91">
        <f t="shared" ca="1" si="28"/>
        <v>1.2326972235032814</v>
      </c>
      <c r="CT64" s="91">
        <f t="shared" ca="1" si="28"/>
        <v>16.124609791102419</v>
      </c>
      <c r="CU64" s="91">
        <f ca="1">CI64/$BC64*100-DG64*$BD64</f>
        <v>5.5238128197652108</v>
      </c>
      <c r="CV64" s="88">
        <f ca="1">CV63</f>
        <v>5.9387778874424542E-2</v>
      </c>
      <c r="CW64" s="88">
        <f t="shared" ref="CW64:DG79" ca="1" si="29">CW63</f>
        <v>2.0394221770600126E-2</v>
      </c>
      <c r="CX64" s="88">
        <f t="shared" ca="1" si="29"/>
        <v>0</v>
      </c>
      <c r="CY64" s="88">
        <f t="shared" ca="1" si="29"/>
        <v>-2.5868139529979683E-2</v>
      </c>
      <c r="CZ64" s="88">
        <f t="shared" ca="1" si="29"/>
        <v>-1.9308304055434572E-2</v>
      </c>
      <c r="DA64" s="88">
        <f t="shared" ca="1" si="29"/>
        <v>-3.1024438311128139E-3</v>
      </c>
      <c r="DB64" s="88">
        <f t="shared" ca="1" si="29"/>
        <v>-4.2503113228497598E-2</v>
      </c>
      <c r="DC64" s="88">
        <f t="shared" ca="1" si="29"/>
        <v>-0.24588845074370252</v>
      </c>
      <c r="DD64" s="88">
        <f t="shared" ca="1" si="29"/>
        <v>-3.2185911005527937E-2</v>
      </c>
      <c r="DE64" s="88">
        <f t="shared" ca="1" si="29"/>
        <v>-2.296758313809278E-2</v>
      </c>
      <c r="DF64" s="88">
        <f t="shared" ca="1" si="29"/>
        <v>-0.15331713764960683</v>
      </c>
      <c r="DG64" s="88">
        <f t="shared" ca="1" si="29"/>
        <v>-6.0640917463069946E-2</v>
      </c>
      <c r="DH64" s="31">
        <f t="shared" si="21"/>
        <v>2688880269820</v>
      </c>
      <c r="DI64" s="23">
        <v>62.4557</v>
      </c>
      <c r="DJ64" s="39">
        <v>196839000000</v>
      </c>
      <c r="DK64" s="39">
        <v>2492041000000</v>
      </c>
      <c r="DL64" s="25">
        <v>0.99314398305019003</v>
      </c>
      <c r="DM64" s="25">
        <v>6.8560169498099732E-3</v>
      </c>
      <c r="DN64" s="23">
        <v>1.0823799999999999</v>
      </c>
      <c r="DO64" s="32">
        <v>-62000000000</v>
      </c>
      <c r="DP64" s="23">
        <v>1.7254640000000001</v>
      </c>
      <c r="DQ64" s="39">
        <v>477415000000</v>
      </c>
      <c r="DR64" s="23">
        <v>3.57</v>
      </c>
      <c r="DS64" s="17">
        <v>0.5</v>
      </c>
      <c r="DT64" s="14">
        <f>Euro_Area_Data!V61*10^9</f>
        <v>12948448946722.779</v>
      </c>
      <c r="DU64" s="17">
        <v>1</v>
      </c>
      <c r="DV64" s="17">
        <v>0.5</v>
      </c>
      <c r="DW64" s="23">
        <v>2.3199999999999998</v>
      </c>
      <c r="DX64" s="17">
        <v>2</v>
      </c>
      <c r="DY64" s="14">
        <f>(SUMPRODUCT(Euro_Area_Data!B61:U61,Euro_Area_Data!Y61:AR61)-Euro_Area_Data!D61*Euro_Area_Data!AB61)/(SUM(Euro_Area_Data!B61:U61)-Euro_Area_Data!D61)</f>
        <v>1.1704935126265588</v>
      </c>
      <c r="DZ64" s="14">
        <f t="shared" si="23"/>
        <v>2.9289604386243342</v>
      </c>
      <c r="EA64" s="14">
        <f>(SUMPRODUCT(Euro_Area_Data!B61:U61,Euro_Area_Data!AV61:BO61)-Euro_Area_Data!D61*Euro_Area_Data!AY61)/(SUM(Euro_Area_Data!B61:U61)-Euro_Area_Data!D61)</f>
        <v>-0.2545875871497123</v>
      </c>
      <c r="EB64" s="17">
        <v>-5</v>
      </c>
      <c r="EC64" s="27">
        <v>2.8201126315788998</v>
      </c>
      <c r="ED64" s="27">
        <v>3.4125000000000001</v>
      </c>
      <c r="EE64" s="43">
        <v>0.75</v>
      </c>
      <c r="EF64" s="43">
        <v>0.05</v>
      </c>
      <c r="EG64" s="43">
        <v>75</v>
      </c>
      <c r="EH64" s="14">
        <f t="shared" si="4"/>
        <v>3.1060137879129681</v>
      </c>
      <c r="EI64" s="44">
        <v>0.754</v>
      </c>
      <c r="EJ64" s="44">
        <v>0.14699999999999999</v>
      </c>
      <c r="EK64" s="14">
        <f>[2]EUCAM_output!$HM61</f>
        <v>1.19361028556573</v>
      </c>
    </row>
    <row r="65" spans="1:141" x14ac:dyDescent="0.3">
      <c r="A65" s="10">
        <v>2025</v>
      </c>
      <c r="B65" s="13">
        <f>[2]EUCAM_output!$GM62*10^9</f>
        <v>3666668823892.6182</v>
      </c>
      <c r="C65" s="34">
        <f t="shared" si="17"/>
        <v>2.5397597174211519</v>
      </c>
      <c r="D65" s="34">
        <v>2.5447995258895149</v>
      </c>
      <c r="E65" s="34">
        <v>6.8854585689510188E-3</v>
      </c>
      <c r="F65" s="34">
        <v>0.80330000000000001</v>
      </c>
      <c r="G65" s="34">
        <v>8.6999999999999994E-3</v>
      </c>
      <c r="H65" s="14" t="e">
        <f>[2]EUCAM_output!$HS62</f>
        <v>#N/A</v>
      </c>
      <c r="I65" s="13">
        <f>[2]EUCAM_output!$HE62*10^3</f>
        <v>63463485.603513725</v>
      </c>
      <c r="J65" s="13">
        <v>62827058</v>
      </c>
      <c r="K65" s="31">
        <f t="shared" si="3"/>
        <v>63463485.603513725</v>
      </c>
      <c r="L65" s="14">
        <f>[2]EUCAM_output!$GO62</f>
        <v>75.204972814782153</v>
      </c>
      <c r="M65" s="34">
        <v>75.220406293191957</v>
      </c>
      <c r="N65" s="34">
        <v>6.6555778548797156E-2</v>
      </c>
      <c r="O65" s="14">
        <f>[2]EUCAM_output!$GP62</f>
        <v>75.260635236315736</v>
      </c>
      <c r="P65" s="28" cm="1">
        <f t="array" aca="1" ref="P65" ca="1">INDEX([7]CSMDPART2023!$C$2:$BK$29, MATCH(MID(CELL("filename",A64),FIND("]",CELL("filename",A64))+1,255),[7]CSMDPART2023!A$2:A$29,0), MATCH(A65,[7]CSMDPART2023!C$1:BK$1,0))</f>
        <v>-4.677187740294575E-3</v>
      </c>
      <c r="Q65" s="19">
        <f t="shared" ca="1" si="26"/>
        <v>77.001907168430449</v>
      </c>
      <c r="R65" s="14">
        <f>[2]EUCAM_output!$GT62</f>
        <v>3.6</v>
      </c>
      <c r="S65" s="34">
        <v>3.600746884083994</v>
      </c>
      <c r="T65" s="34">
        <v>0.20116389651634239</v>
      </c>
      <c r="U65" s="14">
        <f>[2]EUCAM_output!$GS62</f>
        <v>3.1744479999999999</v>
      </c>
      <c r="V65" s="14">
        <v>3.1744479999999999</v>
      </c>
      <c r="W65" s="14">
        <v>1.2770103786678977E-3</v>
      </c>
      <c r="X65" s="14">
        <v>3.2810022424767382E-3</v>
      </c>
      <c r="Y65" s="14">
        <f>[2]EUCAM_output!$HQ62</f>
        <v>-1.79303432311953E-2</v>
      </c>
      <c r="Z65" s="14">
        <f>[2]EUCAM_output!$GU62</f>
        <v>1329.79560028644</v>
      </c>
      <c r="AA65" s="34">
        <v>1330.630708076174</v>
      </c>
      <c r="AB65" s="34">
        <v>-1.333571632618614</v>
      </c>
      <c r="AC65" s="14">
        <f>[2]EUCAM_output!$HT62</f>
        <v>1331.19071882864</v>
      </c>
      <c r="AD65" s="13">
        <f>[2]EUCAM_output!$HB62*10^9</f>
        <v>10225468910717.801</v>
      </c>
      <c r="AE65" s="30"/>
      <c r="AF65" s="30"/>
      <c r="AG65" s="19"/>
      <c r="AH65" s="33">
        <f>(1-AM65)*AH64+0*AI65+0.2*(1-AM65)^2*AI64+0.2*(1-AM65)^3*AI63+0.15*(1-AM65)^3*AI62+0.1*(1-AM65)^4*AI61+0.075*(1-AM65)^5*AI60 + 0.075*(1-AM65)^6*AI59 + 0.05*(1-AM65)^7*AI58 + 0.05*(1-AM65)^8*AI57 + 0.05*(1-AM65)^9*AI56 + 0.05*(1-AM65)^10*AI55</f>
        <v>1345800210875.2866</v>
      </c>
      <c r="AI65" s="31">
        <f t="shared" si="6"/>
        <v>106577657989.73016</v>
      </c>
      <c r="AJ65" s="32">
        <v>123833200000</v>
      </c>
      <c r="AK65" s="31">
        <f t="shared" si="7"/>
        <v>101276307827.04602</v>
      </c>
      <c r="AL65" s="19"/>
      <c r="AM65" s="19">
        <f t="shared" si="20"/>
        <v>5.5488079841658364E-2</v>
      </c>
      <c r="AN65" s="33">
        <f>AN64+AP65-AR64</f>
        <v>8876376815536.0449</v>
      </c>
      <c r="AO65" s="32">
        <v>786710200000</v>
      </c>
      <c r="AP65" s="31">
        <f t="shared" si="13"/>
        <v>643406650121.91357</v>
      </c>
      <c r="AQ65" s="32">
        <v>904369100000</v>
      </c>
      <c r="AR65" s="31">
        <f t="shared" si="8"/>
        <v>638357032511.96301</v>
      </c>
      <c r="AS65" s="19">
        <f t="shared" si="16"/>
        <v>7.191639627045425E-2</v>
      </c>
      <c r="AT65" s="19">
        <f t="shared" si="5"/>
        <v>17.547443770470075</v>
      </c>
      <c r="AU65" s="34">
        <v>6.1</v>
      </c>
      <c r="AV65" s="34">
        <v>0.77700000000000002</v>
      </c>
      <c r="AW65" s="34">
        <v>-0.123</v>
      </c>
      <c r="AX65" s="34">
        <v>2.1000000000000001E-2</v>
      </c>
      <c r="AY65" s="34">
        <v>0.98299999999999998</v>
      </c>
      <c r="AZ65" s="34">
        <v>0.41</v>
      </c>
      <c r="BA65" s="34">
        <v>6.4000000000000001E-2</v>
      </c>
      <c r="BB65" s="13">
        <f>[2]EUCAM_output!$GJ62*10^9</f>
        <v>3605846794581.6602</v>
      </c>
      <c r="BC65" s="13">
        <f>[2]EUCAM_output!$HO62*10^9</f>
        <v>4408963526250.7695</v>
      </c>
      <c r="BD65" s="19">
        <f t="shared" si="22"/>
        <v>-1.6587816416533625</v>
      </c>
      <c r="BE65" s="34">
        <f t="shared" si="2"/>
        <v>0.30099999999999999</v>
      </c>
      <c r="BF65" s="34">
        <f t="shared" si="2"/>
        <v>2.32E-3</v>
      </c>
      <c r="BG65" s="17">
        <f>BG64/$BB64*AI64</f>
        <v>3.1045035143057842E-2</v>
      </c>
      <c r="BH65" s="17">
        <f>BH64/$BB64*(CD64/$EK64)</f>
        <v>0.18332213780352566</v>
      </c>
      <c r="BI65" s="17">
        <f>BI64/$BB64*(CF64/$EK64)</f>
        <v>1.1149199816039084E-2</v>
      </c>
      <c r="BJ65" s="17">
        <f>BJ64/$BB64*(CG64/$EK64)</f>
        <v>3.7895140363183977E-2</v>
      </c>
      <c r="BK65" s="17">
        <f t="shared" ref="BK65:BM65" si="30">BK64/$BB64*(CG64/$EK64)</f>
        <v>0</v>
      </c>
      <c r="BL65" s="17">
        <f>BL64/$BB64*(BU64/$EK64)</f>
        <v>8.5280362770136543E-3</v>
      </c>
      <c r="BM65" s="17">
        <f t="shared" si="30"/>
        <v>0</v>
      </c>
      <c r="BN65" s="31">
        <f t="shared" si="9"/>
        <v>-69750180000</v>
      </c>
      <c r="BO65" s="23">
        <v>-1.5819970000000001</v>
      </c>
      <c r="BP65" s="32">
        <v>2096246000000</v>
      </c>
      <c r="BQ65" s="32">
        <v>566104000000</v>
      </c>
      <c r="BV65" s="32">
        <v>456393800000</v>
      </c>
      <c r="BW65" s="32">
        <v>752699000000</v>
      </c>
      <c r="BZ65" s="32">
        <v>49518740000</v>
      </c>
      <c r="CA65" s="31">
        <f t="shared" si="10"/>
        <v>271530460000</v>
      </c>
      <c r="CB65" s="32">
        <v>2214396000000</v>
      </c>
      <c r="CC65" s="31">
        <f t="shared" si="11"/>
        <v>2165996180000</v>
      </c>
      <c r="CD65" s="32">
        <v>999063000000</v>
      </c>
      <c r="CE65" s="32">
        <v>130315300000.00002</v>
      </c>
      <c r="CF65" s="32">
        <v>53113500000</v>
      </c>
      <c r="CG65" s="32">
        <v>740732700000</v>
      </c>
      <c r="CH65" s="32">
        <v>48399820000</v>
      </c>
      <c r="CI65" s="31">
        <f t="shared" si="12"/>
        <v>242771680000</v>
      </c>
      <c r="CJ65" s="88">
        <f t="shared" ref="CJ65:CY85" ca="1" si="31">CJ64</f>
        <v>9.8626403566040199</v>
      </c>
      <c r="CK65" s="88">
        <f t="shared" ref="CK65:CV79" ca="1" si="32">CK64</f>
        <v>3.0845118080809493</v>
      </c>
      <c r="CL65" s="88">
        <f t="shared" ca="1" si="32"/>
        <v>10.268462299605599</v>
      </c>
      <c r="CM65" s="88">
        <f t="shared" ca="1" si="32"/>
        <v>9.4031761422428133</v>
      </c>
      <c r="CN65" s="88">
        <f t="shared" ca="1" si="32"/>
        <v>6.9658532894931398</v>
      </c>
      <c r="CO65" s="88">
        <f t="shared" ca="1" si="32"/>
        <v>1.1060071561013192</v>
      </c>
      <c r="CP65" s="88">
        <f t="shared" ca="1" si="32"/>
        <v>6.0475917399143331</v>
      </c>
      <c r="CQ65" s="88">
        <f t="shared" ca="1" si="32"/>
        <v>21.993129772634497</v>
      </c>
      <c r="CR65" s="88">
        <f t="shared" ca="1" si="32"/>
        <v>2.8792804063177191</v>
      </c>
      <c r="CS65" s="88">
        <f t="shared" ca="1" si="32"/>
        <v>1.2326972235032814</v>
      </c>
      <c r="CT65" s="88">
        <f t="shared" ca="1" si="32"/>
        <v>16.124609791102419</v>
      </c>
      <c r="CU65" s="88">
        <f t="shared" ca="1" si="32"/>
        <v>5.5238128197652108</v>
      </c>
      <c r="CV65" s="88">
        <f t="shared" ca="1" si="32"/>
        <v>5.9387778874424542E-2</v>
      </c>
      <c r="CW65" s="88">
        <f t="shared" ca="1" si="29"/>
        <v>2.0394221770600126E-2</v>
      </c>
      <c r="CX65" s="88">
        <f t="shared" ca="1" si="29"/>
        <v>0</v>
      </c>
      <c r="CY65" s="88">
        <f t="shared" ca="1" si="29"/>
        <v>-2.5868139529979683E-2</v>
      </c>
      <c r="CZ65" s="88">
        <f t="shared" ca="1" si="29"/>
        <v>-1.9308304055434572E-2</v>
      </c>
      <c r="DA65" s="88">
        <f t="shared" ca="1" si="29"/>
        <v>-3.1024438311128139E-3</v>
      </c>
      <c r="DB65" s="88">
        <f t="shared" ca="1" si="29"/>
        <v>-4.2503113228497598E-2</v>
      </c>
      <c r="DC65" s="88">
        <f t="shared" ca="1" si="29"/>
        <v>-0.24588845074370252</v>
      </c>
      <c r="DD65" s="88">
        <f t="shared" ca="1" si="29"/>
        <v>-3.2185911005527937E-2</v>
      </c>
      <c r="DE65" s="88">
        <f t="shared" ca="1" si="29"/>
        <v>-2.296758313809278E-2</v>
      </c>
      <c r="DF65" s="88">
        <f t="shared" ca="1" si="29"/>
        <v>-0.15331713764960683</v>
      </c>
      <c r="DG65" s="88">
        <f t="shared" ca="1" si="29"/>
        <v>-6.0640917463069946E-2</v>
      </c>
      <c r="DH65" s="31">
        <f t="shared" si="21"/>
        <v>2812028119115.688</v>
      </c>
      <c r="DI65" s="23">
        <v>63.779800000000002</v>
      </c>
      <c r="DJ65" s="25"/>
      <c r="DK65" s="25"/>
      <c r="DL65" s="17">
        <v>0.99314398305019003</v>
      </c>
      <c r="DM65" s="17">
        <v>6.8560169498099732E-3</v>
      </c>
      <c r="DN65" s="23">
        <v>1.1135200000000001</v>
      </c>
      <c r="DO65" s="32">
        <v>5000000000</v>
      </c>
      <c r="DP65" s="23">
        <v>1.8</v>
      </c>
      <c r="DQ65" s="25"/>
      <c r="DR65" s="23"/>
      <c r="DS65" s="17">
        <v>0.5</v>
      </c>
      <c r="DT65" s="14">
        <f>Euro_Area_Data!V62*10^9</f>
        <v>13060631612884.496</v>
      </c>
      <c r="DU65" s="17">
        <v>1</v>
      </c>
      <c r="DV65" s="17">
        <v>0.5</v>
      </c>
      <c r="DW65" s="23"/>
      <c r="DX65" s="17">
        <v>2</v>
      </c>
      <c r="DY65" s="14">
        <f>(SUMPRODUCT(Euro_Area_Data!B62:U62,Euro_Area_Data!Y62:AR62)-Euro_Area_Data!D62*Euro_Area_Data!AB62)/(SUM(Euro_Area_Data!B62:U62)-Euro_Area_Data!D62)</f>
        <v>1.1995275052693781</v>
      </c>
      <c r="DZ65" s="14">
        <f t="shared" si="23"/>
        <v>2.4804915473361144</v>
      </c>
      <c r="EA65" s="14">
        <f>(SUMPRODUCT(Euro_Area_Data!B62:U62,Euro_Area_Data!AV62:BO62)-Euro_Area_Data!D62*Euro_Area_Data!AY62)/(SUM(Euro_Area_Data!B62:U62)-Euro_Area_Data!D62)</f>
        <v>-0.50062658941009641</v>
      </c>
      <c r="EB65" s="17">
        <v>-5</v>
      </c>
      <c r="EC65" s="17">
        <v>2.8201126315788998</v>
      </c>
      <c r="ED65" s="17">
        <v>3.4125000000000001</v>
      </c>
      <c r="EE65" s="43">
        <v>0.75</v>
      </c>
      <c r="EF65" s="43">
        <v>0.05</v>
      </c>
      <c r="EG65" s="43">
        <v>75</v>
      </c>
      <c r="EH65" s="14">
        <f t="shared" si="4"/>
        <v>2.4393190947462329</v>
      </c>
      <c r="EI65" s="44">
        <v>0.754</v>
      </c>
      <c r="EJ65" s="44">
        <v>0.14699999999999999</v>
      </c>
      <c r="EK65" s="14">
        <f>[2]EUCAM_output!$HM62</f>
        <v>1.2227262491783899</v>
      </c>
    </row>
    <row r="66" spans="1:141" x14ac:dyDescent="0.3">
      <c r="A66" s="10">
        <v>2026</v>
      </c>
      <c r="B66" s="13">
        <f>[2]EUCAM_output!$GM63*10^9</f>
        <v>3679423775633.7432</v>
      </c>
      <c r="C66" s="34">
        <f t="shared" si="17"/>
        <v>2.5390093627647827</v>
      </c>
      <c r="D66" s="34">
        <v>2.5467918950509651</v>
      </c>
      <c r="E66" s="34">
        <v>6.6594985112943183E-3</v>
      </c>
      <c r="F66" s="34">
        <v>0.80330000000000001</v>
      </c>
      <c r="G66" s="34">
        <v>8.6999999999999994E-3</v>
      </c>
      <c r="H66" s="14" t="e">
        <f>[2]EUCAM_output!$HS63</f>
        <v>#N/A</v>
      </c>
      <c r="I66" s="13">
        <f>[2]EUCAM_output!$HE63*10^3</f>
        <v>63413249.756239571</v>
      </c>
      <c r="J66" s="13">
        <v>62822509</v>
      </c>
      <c r="K66" s="31">
        <f t="shared" si="3"/>
        <v>63413249.756239571</v>
      </c>
      <c r="L66" s="14">
        <f>[2]EUCAM_output!$GO63</f>
        <v>75.178254832894567</v>
      </c>
      <c r="M66" s="34">
        <v>75.286962071737378</v>
      </c>
      <c r="N66" s="34">
        <v>0.10948781288228869</v>
      </c>
      <c r="O66" s="14">
        <f>[2]EUCAM_output!$GP63</f>
        <v>75.314504103060258</v>
      </c>
      <c r="P66" s="28" cm="1">
        <f t="array" aca="1" ref="P66" ca="1">INDEX([7]CSMDPART2023!$C$2:$BK$29, MATCH(MID(CELL("filename",A65),FIND("]",CELL("filename",A65))+1,255),[7]CSMDPART2023!A$2:A$29,0), MATCH(A66,[7]CSMDPART2023!C$1:BK$1,0))</f>
        <v>-4.3757985817965972E-3</v>
      </c>
      <c r="Q66" s="19">
        <f t="shared" ca="1" si="26"/>
        <v>76.6649623322472</v>
      </c>
      <c r="R66" s="14">
        <f>[2]EUCAM_output!$GT63</f>
        <v>3.3</v>
      </c>
      <c r="S66" s="34">
        <v>3.3012706569163766</v>
      </c>
      <c r="T66" s="34">
        <v>-0.29947622716761663</v>
      </c>
      <c r="U66" s="14">
        <f>[2]EUCAM_output!$GS63</f>
        <v>3.1886519999999998</v>
      </c>
      <c r="V66" s="14">
        <v>3.1886519999999998</v>
      </c>
      <c r="W66" s="14">
        <v>8.9780219568471598E-3</v>
      </c>
      <c r="X66" s="14">
        <v>2.0482303592013196E-3</v>
      </c>
      <c r="Y66" s="14">
        <f>[2]EUCAM_output!$HQ63</f>
        <v>-5.5962415347540996E-3</v>
      </c>
      <c r="Z66" s="14">
        <f>[2]EUCAM_output!$GU63</f>
        <v>1333.7849870872999</v>
      </c>
      <c r="AA66" s="34">
        <v>1329.297136444319</v>
      </c>
      <c r="AB66" s="34">
        <v>-1.7762219094541321</v>
      </c>
      <c r="AC66" s="14">
        <f>[2]EUCAM_output!$HT63</f>
        <v>1329.1919741717049</v>
      </c>
      <c r="AD66" s="13">
        <f>[2]EUCAM_output!$HB63*10^9</f>
        <v>10252959086032.701</v>
      </c>
      <c r="AE66" s="30"/>
      <c r="AF66" s="30"/>
      <c r="AG66" s="19"/>
      <c r="AH66" s="33">
        <f>(1-AM66)*AH65+0*AI66+0.2*(1-AM66)^2*AI65+0.2*(1-AM66)^3*AI64+0.15*(1-AM66)^3*AI63+0.1*(1-AM66)^4*AI62+0.075*(1-AM66)^5*AI61 + 0.075*(1-AM66)^6*AI60 + 0.05*(1-AM66)^7*AI59 + 0.05*(1-AM66)^8*AI58 + 0.05*(1-AM66)^9*AI57 + 0.05*(1-AM66)^10*AI56</f>
        <v>1351616278116.8154</v>
      </c>
      <c r="AI66" s="31">
        <f t="shared" si="6"/>
        <v>107763740450.60164</v>
      </c>
      <c r="AJ66" s="32">
        <v>128393400000.00002</v>
      </c>
      <c r="AK66" s="31">
        <f t="shared" si="7"/>
        <v>102779785329.38252</v>
      </c>
      <c r="AL66" s="19"/>
      <c r="AM66" s="19">
        <f t="shared" si="20"/>
        <v>5.5488079841658364E-2</v>
      </c>
      <c r="AN66" s="33">
        <f>AN65+AP66-AR65</f>
        <v>8896660659387.9043</v>
      </c>
      <c r="AO66" s="32">
        <v>822779900000</v>
      </c>
      <c r="AP66" s="31">
        <f t="shared" si="13"/>
        <v>658640876363.82251</v>
      </c>
      <c r="AQ66" s="32">
        <v>921271000000</v>
      </c>
      <c r="AR66" s="31">
        <f t="shared" si="8"/>
        <v>634703882913.57666</v>
      </c>
      <c r="AS66" s="19">
        <f t="shared" si="16"/>
        <v>7.1341810957331123E-2</v>
      </c>
      <c r="AT66" s="19">
        <f t="shared" si="5"/>
        <v>17.900652833890501</v>
      </c>
      <c r="AU66" s="34">
        <v>6.1</v>
      </c>
      <c r="AV66" s="34">
        <v>0.77700000000000002</v>
      </c>
      <c r="AW66" s="34">
        <v>-0.123</v>
      </c>
      <c r="AX66" s="34">
        <v>2.1000000000000001E-2</v>
      </c>
      <c r="AY66" s="34">
        <v>0.98299999999999998</v>
      </c>
      <c r="AZ66" s="34">
        <v>0.41</v>
      </c>
      <c r="BA66" s="34">
        <v>6.4000000000000001E-2</v>
      </c>
      <c r="BB66" s="13">
        <f>[2]EUCAM_output!$GJ63*10^9</f>
        <v>3645358014382.8799</v>
      </c>
      <c r="BC66" s="13">
        <f>[2]EUCAM_output!$HO63*10^9</f>
        <v>4553812874622.3896</v>
      </c>
      <c r="BD66" s="19">
        <f t="shared" si="22"/>
        <v>-0.92584500530917513</v>
      </c>
      <c r="BE66" s="34">
        <f t="shared" si="2"/>
        <v>0.30099999999999999</v>
      </c>
      <c r="BF66" s="34">
        <f t="shared" si="2"/>
        <v>2.32E-3</v>
      </c>
      <c r="BG66" s="17">
        <f>BG65</f>
        <v>3.1045035143057842E-2</v>
      </c>
      <c r="BH66" s="17">
        <f>BH65</f>
        <v>0.18332213780352566</v>
      </c>
      <c r="BI66" s="17">
        <f t="shared" ref="BI66:BM66" si="33">BI65</f>
        <v>1.1149199816039084E-2</v>
      </c>
      <c r="BJ66" s="17">
        <f t="shared" si="33"/>
        <v>3.7895140363183977E-2</v>
      </c>
      <c r="BK66" s="17">
        <f t="shared" si="33"/>
        <v>0</v>
      </c>
      <c r="BL66" s="17">
        <f t="shared" si="33"/>
        <v>8.5280362770136543E-3</v>
      </c>
      <c r="BM66" s="17">
        <f t="shared" si="33"/>
        <v>0</v>
      </c>
      <c r="BN66" s="31">
        <f t="shared" si="9"/>
        <v>-79588989999.999756</v>
      </c>
      <c r="BO66" s="23">
        <v>-1.7477529999999999</v>
      </c>
      <c r="BP66" s="32">
        <v>2167195000000.0002</v>
      </c>
      <c r="BQ66" s="32">
        <v>580914000000</v>
      </c>
      <c r="BV66" s="32">
        <v>472750400000</v>
      </c>
      <c r="BW66" s="32">
        <v>780963700000</v>
      </c>
      <c r="BZ66" s="32">
        <v>51330600000</v>
      </c>
      <c r="CA66" s="31">
        <f t="shared" si="10"/>
        <v>281236300000.00024</v>
      </c>
      <c r="CB66" s="32">
        <v>2297401000000</v>
      </c>
      <c r="CC66" s="31">
        <f t="shared" si="11"/>
        <v>2246783990000</v>
      </c>
      <c r="CD66" s="32">
        <v>1033102000000.0001</v>
      </c>
      <c r="CE66" s="32">
        <v>134619400000.00002</v>
      </c>
      <c r="CF66" s="32">
        <v>53970100000</v>
      </c>
      <c r="CG66" s="32">
        <v>770753600000</v>
      </c>
      <c r="CH66" s="32">
        <v>50617010000</v>
      </c>
      <c r="CI66" s="31">
        <f t="shared" si="12"/>
        <v>254338890000</v>
      </c>
      <c r="CJ66" s="88">
        <f t="shared" ca="1" si="31"/>
        <v>9.8626403566040199</v>
      </c>
      <c r="CK66" s="88">
        <f t="shared" ca="1" si="32"/>
        <v>3.0845118080809493</v>
      </c>
      <c r="CL66" s="88">
        <f t="shared" ca="1" si="32"/>
        <v>10.268462299605599</v>
      </c>
      <c r="CM66" s="88">
        <f t="shared" ca="1" si="32"/>
        <v>9.4031761422428133</v>
      </c>
      <c r="CN66" s="88">
        <f t="shared" ca="1" si="32"/>
        <v>6.9658532894931398</v>
      </c>
      <c r="CO66" s="88">
        <f t="shared" ca="1" si="32"/>
        <v>1.1060071561013192</v>
      </c>
      <c r="CP66" s="88">
        <f t="shared" ca="1" si="32"/>
        <v>6.0475917399143331</v>
      </c>
      <c r="CQ66" s="88">
        <f t="shared" ca="1" si="32"/>
        <v>21.993129772634497</v>
      </c>
      <c r="CR66" s="88">
        <f t="shared" ca="1" si="32"/>
        <v>2.8792804063177191</v>
      </c>
      <c r="CS66" s="88">
        <f t="shared" ca="1" si="32"/>
        <v>1.2326972235032814</v>
      </c>
      <c r="CT66" s="88">
        <f t="shared" ca="1" si="32"/>
        <v>16.124609791102419</v>
      </c>
      <c r="CU66" s="88">
        <f t="shared" ca="1" si="32"/>
        <v>5.5238128197652108</v>
      </c>
      <c r="CV66" s="88">
        <f t="shared" ca="1" si="32"/>
        <v>5.9387778874424542E-2</v>
      </c>
      <c r="CW66" s="88">
        <f t="shared" ca="1" si="29"/>
        <v>2.0394221770600126E-2</v>
      </c>
      <c r="CX66" s="88">
        <f t="shared" ca="1" si="29"/>
        <v>0</v>
      </c>
      <c r="CY66" s="88">
        <f t="shared" ca="1" si="29"/>
        <v>-2.5868139529979683E-2</v>
      </c>
      <c r="CZ66" s="88">
        <f t="shared" ca="1" si="29"/>
        <v>-1.9308304055434572E-2</v>
      </c>
      <c r="DA66" s="88">
        <f t="shared" ca="1" si="29"/>
        <v>-3.1024438311128139E-3</v>
      </c>
      <c r="DB66" s="88">
        <f t="shared" ca="1" si="29"/>
        <v>-4.2503113228497598E-2</v>
      </c>
      <c r="DC66" s="88">
        <f t="shared" ca="1" si="29"/>
        <v>-0.24588845074370252</v>
      </c>
      <c r="DD66" s="88">
        <f t="shared" ca="1" si="29"/>
        <v>-3.2185911005527937E-2</v>
      </c>
      <c r="DE66" s="88">
        <f t="shared" ca="1" si="29"/>
        <v>-2.296758313809278E-2</v>
      </c>
      <c r="DF66" s="88">
        <f t="shared" ca="1" si="29"/>
        <v>-0.15331713764960683</v>
      </c>
      <c r="DG66" s="88">
        <f t="shared" ca="1" si="29"/>
        <v>-6.0640917463069946E-2</v>
      </c>
      <c r="DH66" s="31">
        <f t="shared" si="21"/>
        <v>2947236800081.3599</v>
      </c>
      <c r="DI66" s="23">
        <v>64.720200000000006</v>
      </c>
      <c r="DJ66" s="25"/>
      <c r="DK66" s="25"/>
      <c r="DL66" s="17">
        <v>0.99314398305019003</v>
      </c>
      <c r="DM66" s="17">
        <v>6.8560169498099732E-3</v>
      </c>
      <c r="DN66" s="23">
        <v>1.1346799999999999</v>
      </c>
      <c r="DO66" s="32">
        <v>5000000000</v>
      </c>
      <c r="DP66" s="23">
        <v>1.8000179999999999</v>
      </c>
      <c r="DQ66" s="25"/>
      <c r="DR66" s="23"/>
      <c r="DS66" s="17">
        <v>0.5</v>
      </c>
      <c r="DT66" s="14">
        <f>Euro_Area_Data!V63*10^9</f>
        <v>13237583145662.699</v>
      </c>
      <c r="DU66" s="17">
        <v>1</v>
      </c>
      <c r="DV66" s="17">
        <v>0.5</v>
      </c>
      <c r="DW66" s="23"/>
      <c r="DX66" s="17">
        <v>2</v>
      </c>
      <c r="DY66" s="14">
        <f>(SUMPRODUCT(Euro_Area_Data!B63:U63,Euro_Area_Data!Y63:AR63)-Euro_Area_Data!D63*Euro_Area_Data!AB63)/(SUM(Euro_Area_Data!B63:U63)-Euro_Area_Data!D63)</f>
        <v>1.2237096304974659</v>
      </c>
      <c r="DZ66" s="14">
        <f t="shared" si="23"/>
        <v>2.0159708820230211</v>
      </c>
      <c r="EA66" s="14">
        <f>(SUMPRODUCT(Euro_Area_Data!B63:U63,Euro_Area_Data!AV63:BO63)-Euro_Area_Data!D63*Euro_Area_Data!AY63)/(SUM(Euro_Area_Data!B63:U63)-Euro_Area_Data!D63)</f>
        <v>-0.22360121778003039</v>
      </c>
      <c r="EB66" s="17">
        <v>-5</v>
      </c>
      <c r="EC66" s="17">
        <v>2.8201126315788998</v>
      </c>
      <c r="ED66" s="17">
        <v>3.4125000000000001</v>
      </c>
      <c r="EE66" s="43">
        <v>0.75</v>
      </c>
      <c r="EF66" s="43">
        <v>0.05</v>
      </c>
      <c r="EG66" s="43">
        <v>75</v>
      </c>
      <c r="EH66" s="14">
        <f t="shared" si="4"/>
        <v>2.1658512041526015</v>
      </c>
      <c r="EI66" s="44">
        <v>0.754</v>
      </c>
      <c r="EJ66" s="44">
        <v>0.14699999999999999</v>
      </c>
      <c r="EK66" s="14">
        <f>[2]EUCAM_output!$HM63</f>
        <v>1.24920868036971</v>
      </c>
    </row>
    <row r="67" spans="1:141" x14ac:dyDescent="0.3">
      <c r="A67" s="10">
        <v>2027</v>
      </c>
      <c r="B67" s="13">
        <f>[2]EUCAM_output!$GM64*10^9</f>
        <v>3696092196478.7847</v>
      </c>
      <c r="C67" s="34"/>
      <c r="D67" s="34"/>
      <c r="E67" s="34"/>
      <c r="F67" s="34">
        <v>0.80330000000000001</v>
      </c>
      <c r="G67" s="34">
        <v>8.6999999999999994E-3</v>
      </c>
      <c r="H67" s="14" t="e">
        <f>[2]EUCAM_output!$HS64</f>
        <v>#N/A</v>
      </c>
      <c r="I67" s="13">
        <f>[2]EUCAM_output!$HE64*10^3</f>
        <v>63326076.207064651</v>
      </c>
      <c r="J67" s="13">
        <v>62760002</v>
      </c>
      <c r="K67" s="31">
        <f t="shared" si="3"/>
        <v>63326076.207064651</v>
      </c>
      <c r="L67" s="14">
        <f>[2]EUCAM_output!$GO64</f>
        <v>75.312137205294349</v>
      </c>
      <c r="M67" s="34">
        <v>75.396449884636596</v>
      </c>
      <c r="N67" s="34">
        <v>0.15607993290382891</v>
      </c>
      <c r="O67" s="14">
        <f>[2]EUCAM_output!$GP64</f>
        <v>75.402970052071481</v>
      </c>
      <c r="P67" s="28" cm="1">
        <f t="array" aca="1" ref="P67" ca="1">INDEX([7]CSMDPART2023!$C$2:$BK$29, MATCH(MID(CELL("filename",A66),FIND("]",CELL("filename",A66))+1,255),[7]CSMDPART2023!A$2:A$29,0), MATCH(A67,[7]CSMDPART2023!C$1:BK$1,0))</f>
        <v>-4.1878514970685732E-3</v>
      </c>
      <c r="Q67" s="19">
        <f t="shared" ca="1" si="26"/>
        <v>76.343900854971395</v>
      </c>
      <c r="R67" s="14">
        <f>[2]EUCAM_output!$GT64</f>
        <v>3.2699859999999998</v>
      </c>
      <c r="S67" s="34">
        <v>3.1879783725425606</v>
      </c>
      <c r="T67" s="34">
        <v>-0.1132922843738178</v>
      </c>
      <c r="U67" s="14">
        <f>[2]EUCAM_output!$GS64</f>
        <v>3.195754</v>
      </c>
      <c r="V67" s="14">
        <v>3.2460079999999998</v>
      </c>
      <c r="W67" s="14"/>
      <c r="X67" s="14"/>
      <c r="Y67" s="14" t="e">
        <f>[2]EUCAM_output!$HQ64</f>
        <v>#N/A</v>
      </c>
      <c r="Z67" s="14">
        <f>[2]EUCAM_output!$GU64</f>
        <v>1330.114218523149</v>
      </c>
      <c r="AA67" s="34">
        <v>1327.520914534801</v>
      </c>
      <c r="AB67" s="34">
        <v>-2.3484913144910919</v>
      </c>
      <c r="AC67" s="14">
        <f>[2]EUCAM_output!$HT64</f>
        <v>1327.052209912752</v>
      </c>
      <c r="AD67" s="13">
        <f>[2]EUCAM_output!$HB64*10^9</f>
        <v>10294653504243.82</v>
      </c>
      <c r="AE67" s="30"/>
      <c r="AF67" s="30"/>
      <c r="AG67" s="19"/>
      <c r="AH67" s="17"/>
      <c r="AI67" s="19"/>
      <c r="AJ67" s="23"/>
      <c r="AK67" s="19"/>
      <c r="AL67" s="19"/>
      <c r="AM67" s="19">
        <f t="shared" si="20"/>
        <v>5.5488079841658364E-2</v>
      </c>
      <c r="AN67" s="33"/>
      <c r="AO67" s="23"/>
      <c r="AP67" s="19"/>
      <c r="AQ67" s="23"/>
      <c r="AR67" s="19"/>
      <c r="AS67" s="17">
        <f>AS66</f>
        <v>7.1341810957331123E-2</v>
      </c>
      <c r="AT67" s="19"/>
      <c r="AU67" s="34">
        <v>6.1</v>
      </c>
      <c r="AV67" s="34">
        <v>0.77700000000000002</v>
      </c>
      <c r="AW67" s="34">
        <v>-0.123</v>
      </c>
      <c r="AX67" s="34">
        <v>2.1000000000000001E-2</v>
      </c>
      <c r="AY67" s="34">
        <v>0.98299999999999998</v>
      </c>
      <c r="AZ67" s="34">
        <v>0.41</v>
      </c>
      <c r="BA67" s="34">
        <v>6.4000000000000001E-2</v>
      </c>
      <c r="BB67" s="13">
        <f>[2]EUCAM_output!$GJ64*10^9</f>
        <v>3673278806483.6382</v>
      </c>
      <c r="BC67" s="13" t="e">
        <f>[2]EUCAM_output!$HO64*10^9</f>
        <v>#N/A</v>
      </c>
      <c r="BD67" s="19">
        <f t="shared" si="22"/>
        <v>-0.61723000353942692</v>
      </c>
      <c r="BE67" s="34">
        <f t="shared" si="2"/>
        <v>0.30099999999999999</v>
      </c>
      <c r="BF67" s="34">
        <f t="shared" si="2"/>
        <v>2.32E-3</v>
      </c>
      <c r="BG67" s="17">
        <f t="shared" si="2"/>
        <v>3.1045035143057842E-2</v>
      </c>
      <c r="BH67" s="17">
        <f t="shared" si="2"/>
        <v>0.18332213780352566</v>
      </c>
      <c r="BI67" s="17">
        <f t="shared" ref="BI67:BM67" si="34">BI66</f>
        <v>1.1149199816039084E-2</v>
      </c>
      <c r="BJ67" s="17">
        <f t="shared" si="34"/>
        <v>3.7895140363183977E-2</v>
      </c>
      <c r="BK67" s="17">
        <f t="shared" si="34"/>
        <v>0</v>
      </c>
      <c r="BL67" s="17">
        <f t="shared" si="34"/>
        <v>8.5280362770136543E-3</v>
      </c>
      <c r="BM67" s="17">
        <f t="shared" si="34"/>
        <v>0</v>
      </c>
      <c r="CJ67" s="88">
        <f t="shared" ca="1" si="31"/>
        <v>9.8626403566040199</v>
      </c>
      <c r="CK67" s="88">
        <f t="shared" ca="1" si="32"/>
        <v>3.0845118080809493</v>
      </c>
      <c r="CL67" s="88">
        <f t="shared" ca="1" si="32"/>
        <v>10.268462299605599</v>
      </c>
      <c r="CM67" s="88">
        <f t="shared" ca="1" si="32"/>
        <v>9.4031761422428133</v>
      </c>
      <c r="CN67" s="88">
        <f t="shared" ca="1" si="32"/>
        <v>6.9658532894931398</v>
      </c>
      <c r="CO67" s="88">
        <f t="shared" ca="1" si="32"/>
        <v>1.1060071561013192</v>
      </c>
      <c r="CP67" s="88">
        <f t="shared" ca="1" si="32"/>
        <v>6.0475917399143331</v>
      </c>
      <c r="CQ67" s="88">
        <f t="shared" ca="1" si="32"/>
        <v>21.993129772634497</v>
      </c>
      <c r="CR67" s="88">
        <f t="shared" ca="1" si="32"/>
        <v>2.8792804063177191</v>
      </c>
      <c r="CS67" s="88">
        <f t="shared" ca="1" si="32"/>
        <v>1.2326972235032814</v>
      </c>
      <c r="CT67" s="88">
        <f t="shared" ca="1" si="32"/>
        <v>16.124609791102419</v>
      </c>
      <c r="CU67" s="88">
        <f t="shared" ca="1" si="32"/>
        <v>5.5238128197652108</v>
      </c>
      <c r="CV67" s="88">
        <f t="shared" ca="1" si="32"/>
        <v>5.9387778874424542E-2</v>
      </c>
      <c r="CW67" s="88">
        <f t="shared" ca="1" si="29"/>
        <v>2.0394221770600126E-2</v>
      </c>
      <c r="CX67" s="88">
        <f t="shared" ca="1" si="29"/>
        <v>0</v>
      </c>
      <c r="CY67" s="88">
        <f t="shared" ca="1" si="29"/>
        <v>-2.5868139529979683E-2</v>
      </c>
      <c r="CZ67" s="88">
        <f t="shared" ca="1" si="29"/>
        <v>-1.9308304055434572E-2</v>
      </c>
      <c r="DA67" s="88">
        <f t="shared" ca="1" si="29"/>
        <v>-3.1024438311128139E-3</v>
      </c>
      <c r="DB67" s="88">
        <f t="shared" ca="1" si="29"/>
        <v>-4.2503113228497598E-2</v>
      </c>
      <c r="DC67" s="88">
        <f t="shared" ca="1" si="29"/>
        <v>-0.24588845074370252</v>
      </c>
      <c r="DD67" s="88">
        <f t="shared" ca="1" si="29"/>
        <v>-3.2185911005527937E-2</v>
      </c>
      <c r="DE67" s="88">
        <f t="shared" ca="1" si="29"/>
        <v>-2.296758313809278E-2</v>
      </c>
      <c r="DF67" s="88">
        <f t="shared" ca="1" si="29"/>
        <v>-0.15331713764960683</v>
      </c>
      <c r="DG67" s="88">
        <f t="shared" ca="1" si="29"/>
        <v>-6.0640917463069946E-2</v>
      </c>
      <c r="DL67" s="17">
        <v>0.99314398305019003</v>
      </c>
      <c r="DM67" s="17">
        <v>6.8560169498099732E-3</v>
      </c>
      <c r="DN67" s="17">
        <f>DN66</f>
        <v>1.1346799999999999</v>
      </c>
      <c r="DO67" s="11"/>
      <c r="DS67" s="17">
        <v>0.5</v>
      </c>
      <c r="DT67" s="14">
        <f>Euro_Area_Data!V64*10^9</f>
        <v>13379908928220.672</v>
      </c>
      <c r="DU67" s="17">
        <v>1</v>
      </c>
      <c r="DV67" s="17">
        <v>0.5</v>
      </c>
      <c r="DX67" s="17">
        <v>2</v>
      </c>
      <c r="DY67" s="14"/>
      <c r="DZ67" s="17">
        <f t="shared" ref="DZ67:DZ72" si="35">DZ66+($DZ$73-$DZ$66)/($A$73-$A$66)</f>
        <v>2.0362389515084609</v>
      </c>
      <c r="EA67" s="14">
        <f>(SUMPRODUCT(Euro_Area_Data!B64:U64,Euro_Area_Data!AV64:BO64)-Euro_Area_Data!D64*Euro_Area_Data!AY64)/(SUM(Euro_Area_Data!B64:U64)-Euro_Area_Data!D64)</f>
        <v>-0.14978796707463399</v>
      </c>
      <c r="EB67" s="17">
        <v>-5</v>
      </c>
      <c r="EC67" s="17">
        <v>2.8201126315788998</v>
      </c>
      <c r="ED67" s="17">
        <v>3.4125000000000001</v>
      </c>
      <c r="EE67" s="43">
        <v>0.75</v>
      </c>
      <c r="EF67" s="43">
        <v>0.05</v>
      </c>
      <c r="EG67" s="43">
        <v>75</v>
      </c>
      <c r="EH67" s="14"/>
      <c r="EI67" s="44">
        <v>0.754</v>
      </c>
      <c r="EJ67" s="44">
        <v>0.14699999999999999</v>
      </c>
      <c r="EK67" s="14"/>
    </row>
    <row r="68" spans="1:141" x14ac:dyDescent="0.3">
      <c r="A68" s="10">
        <v>2028</v>
      </c>
      <c r="B68" s="13">
        <f>[2]EUCAM_output!$GM65*10^9</f>
        <v>3716694834438.5117</v>
      </c>
      <c r="C68" s="34"/>
      <c r="D68" s="34"/>
      <c r="E68" s="34"/>
      <c r="F68" s="34">
        <v>0.80330000000000001</v>
      </c>
      <c r="G68" s="34">
        <v>8.6999999999999994E-3</v>
      </c>
      <c r="H68" s="14" t="e">
        <f>[2]EUCAM_output!$HS65</f>
        <v>#N/A</v>
      </c>
      <c r="I68" s="13">
        <f>[2]EUCAM_output!$HE65*10^3</f>
        <v>63222487.649886943</v>
      </c>
      <c r="J68" s="13">
        <v>62649872</v>
      </c>
      <c r="K68" s="31">
        <f t="shared" si="3"/>
        <v>63222487.649886943</v>
      </c>
      <c r="L68" s="14">
        <f>[2]EUCAM_output!$GO65</f>
        <v>75.497444058045204</v>
      </c>
      <c r="M68" s="34">
        <v>75.552529817569322</v>
      </c>
      <c r="N68" s="34">
        <v>0.1979008706767558</v>
      </c>
      <c r="O68" s="14">
        <f>[2]EUCAM_output!$GP65</f>
        <v>75.542860481433763</v>
      </c>
      <c r="P68" s="28" cm="1">
        <f t="array" aca="1" ref="P68" ca="1">INDEX([7]CSMDPART2023!$C$2:$BK$29, MATCH(MID(CELL("filename",A67),FIND("]",CELL("filename",A67))+1,255),[7]CSMDPART2023!A$2:A$29,0), MATCH(A68,[7]CSMDPART2023!C$1:BK$1,0))</f>
        <v>-4.1814334635347228E-3</v>
      </c>
      <c r="Q68" s="19">
        <f ca="1">Q69/(1+P69)</f>
        <v>76.024673913199635</v>
      </c>
      <c r="R68" s="14">
        <f>[2]EUCAM_output!$GT65</f>
        <v>3.2328700000000001</v>
      </c>
      <c r="S68" s="34">
        <v>3.1569394690724497</v>
      </c>
      <c r="T68" s="34">
        <v>-3.1038903470109742E-2</v>
      </c>
      <c r="U68" s="14">
        <f>[2]EUCAM_output!$GS65</f>
        <v>3.195754</v>
      </c>
      <c r="V68" s="14">
        <v>3.3323309999999999</v>
      </c>
      <c r="W68" s="14"/>
      <c r="X68" s="14"/>
      <c r="Y68" s="14" t="e">
        <f>[2]EUCAM_output!$HQ65</f>
        <v>#N/A</v>
      </c>
      <c r="Z68" s="14">
        <f>[2]EUCAM_output!$GU65</f>
        <v>1326.033986531078</v>
      </c>
      <c r="AA68" s="34">
        <v>1325.172423219869</v>
      </c>
      <c r="AB68" s="34">
        <v>-2.791049448762831</v>
      </c>
      <c r="AC68" s="14">
        <f>[2]EUCAM_output!$HT65</f>
        <v>1324.5029822258789</v>
      </c>
      <c r="AD68" s="13">
        <f>[2]EUCAM_output!$HB65*10^9</f>
        <v>10346755033159.631</v>
      </c>
      <c r="AE68" s="30"/>
      <c r="AF68" s="30"/>
      <c r="AG68" s="19"/>
      <c r="AH68" s="17"/>
      <c r="AI68" s="31"/>
      <c r="AJ68" s="23"/>
      <c r="AK68" s="19"/>
      <c r="AL68" s="19"/>
      <c r="AM68" s="19">
        <f t="shared" si="20"/>
        <v>5.5488079841658364E-2</v>
      </c>
      <c r="AN68" s="33"/>
      <c r="AO68" s="23"/>
      <c r="AP68" s="19"/>
      <c r="AQ68" s="23"/>
      <c r="AR68" s="19"/>
      <c r="AS68" s="17">
        <f t="shared" ref="AS68:AS85" si="36">AS67</f>
        <v>7.1341810957331123E-2</v>
      </c>
      <c r="AT68" s="19"/>
      <c r="AU68" s="34">
        <v>6.1</v>
      </c>
      <c r="AV68" s="34">
        <v>0.77700000000000002</v>
      </c>
      <c r="AW68" s="34">
        <v>-0.123</v>
      </c>
      <c r="AX68" s="34">
        <v>2.1000000000000001E-2</v>
      </c>
      <c r="AY68" s="34">
        <v>0.98299999999999998</v>
      </c>
      <c r="AZ68" s="34">
        <v>0.41</v>
      </c>
      <c r="BA68" s="34">
        <v>6.4000000000000001E-2</v>
      </c>
      <c r="BB68" s="13">
        <f>[2]EUCAM_output!$GJ65*10^9</f>
        <v>3705224556609.4346</v>
      </c>
      <c r="BC68" s="13" t="e">
        <f>[2]EUCAM_output!$HO65*10^9</f>
        <v>#N/A</v>
      </c>
      <c r="BD68" s="19">
        <f t="shared" si="22"/>
        <v>-0.30861500176971041</v>
      </c>
      <c r="BE68" s="34">
        <f t="shared" si="2"/>
        <v>0.30099999999999999</v>
      </c>
      <c r="BF68" s="34">
        <f t="shared" si="2"/>
        <v>2.32E-3</v>
      </c>
      <c r="BG68" s="17">
        <f t="shared" si="2"/>
        <v>3.1045035143057842E-2</v>
      </c>
      <c r="BH68" s="17">
        <f t="shared" si="2"/>
        <v>0.18332213780352566</v>
      </c>
      <c r="BI68" s="17">
        <f t="shared" ref="BI68:BM68" si="37">BI67</f>
        <v>1.1149199816039084E-2</v>
      </c>
      <c r="BJ68" s="17">
        <f t="shared" si="37"/>
        <v>3.7895140363183977E-2</v>
      </c>
      <c r="BK68" s="17">
        <f t="shared" si="37"/>
        <v>0</v>
      </c>
      <c r="BL68" s="17">
        <f t="shared" si="37"/>
        <v>8.5280362770136543E-3</v>
      </c>
      <c r="BM68" s="17">
        <f t="shared" si="37"/>
        <v>0</v>
      </c>
      <c r="BO68" s="11"/>
      <c r="CJ68" s="88">
        <f t="shared" ca="1" si="31"/>
        <v>9.8626403566040199</v>
      </c>
      <c r="CK68" s="88">
        <f t="shared" ca="1" si="32"/>
        <v>3.0845118080809493</v>
      </c>
      <c r="CL68" s="88">
        <f t="shared" ca="1" si="32"/>
        <v>10.268462299605599</v>
      </c>
      <c r="CM68" s="88">
        <f t="shared" ca="1" si="32"/>
        <v>9.4031761422428133</v>
      </c>
      <c r="CN68" s="88">
        <f t="shared" ca="1" si="32"/>
        <v>6.9658532894931398</v>
      </c>
      <c r="CO68" s="88">
        <f t="shared" ca="1" si="32"/>
        <v>1.1060071561013192</v>
      </c>
      <c r="CP68" s="88">
        <f t="shared" ca="1" si="32"/>
        <v>6.0475917399143331</v>
      </c>
      <c r="CQ68" s="88">
        <f t="shared" ca="1" si="32"/>
        <v>21.993129772634497</v>
      </c>
      <c r="CR68" s="88">
        <f t="shared" ca="1" si="32"/>
        <v>2.8792804063177191</v>
      </c>
      <c r="CS68" s="88">
        <f t="shared" ca="1" si="32"/>
        <v>1.2326972235032814</v>
      </c>
      <c r="CT68" s="88">
        <f t="shared" ca="1" si="32"/>
        <v>16.124609791102419</v>
      </c>
      <c r="CU68" s="88">
        <f t="shared" ca="1" si="32"/>
        <v>5.5238128197652108</v>
      </c>
      <c r="CV68" s="88">
        <f t="shared" ca="1" si="32"/>
        <v>5.9387778874424542E-2</v>
      </c>
      <c r="CW68" s="88">
        <f t="shared" ca="1" si="29"/>
        <v>2.0394221770600126E-2</v>
      </c>
      <c r="CX68" s="88">
        <f t="shared" ca="1" si="29"/>
        <v>0</v>
      </c>
      <c r="CY68" s="88">
        <f t="shared" ca="1" si="29"/>
        <v>-2.5868139529979683E-2</v>
      </c>
      <c r="CZ68" s="88">
        <f t="shared" ca="1" si="29"/>
        <v>-1.9308304055434572E-2</v>
      </c>
      <c r="DA68" s="88">
        <f t="shared" ca="1" si="29"/>
        <v>-3.1024438311128139E-3</v>
      </c>
      <c r="DB68" s="88">
        <f t="shared" ca="1" si="29"/>
        <v>-4.2503113228497598E-2</v>
      </c>
      <c r="DC68" s="88">
        <f t="shared" ca="1" si="29"/>
        <v>-0.24588845074370252</v>
      </c>
      <c r="DD68" s="88">
        <f t="shared" ca="1" si="29"/>
        <v>-3.2185911005527937E-2</v>
      </c>
      <c r="DE68" s="88">
        <f t="shared" ca="1" si="29"/>
        <v>-2.296758313809278E-2</v>
      </c>
      <c r="DF68" s="88">
        <f t="shared" ca="1" si="29"/>
        <v>-0.15331713764960683</v>
      </c>
      <c r="DG68" s="88">
        <f t="shared" ca="1" si="29"/>
        <v>-6.0640917463069946E-2</v>
      </c>
      <c r="DL68" s="17">
        <v>0.99314398305019003</v>
      </c>
      <c r="DM68" s="17">
        <v>6.8560169498099732E-3</v>
      </c>
      <c r="DN68" s="17">
        <f t="shared" ref="DN68:DN85" si="38">DN67</f>
        <v>1.1346799999999999</v>
      </c>
      <c r="DO68" s="11"/>
      <c r="DS68" s="17">
        <v>0.5</v>
      </c>
      <c r="DT68" s="14">
        <f>Euro_Area_Data!V65*10^9</f>
        <v>13516583837643.621</v>
      </c>
      <c r="DU68" s="17">
        <v>1</v>
      </c>
      <c r="DV68" s="17">
        <v>0.5</v>
      </c>
      <c r="DX68" s="17">
        <v>2</v>
      </c>
      <c r="DY68" s="14"/>
      <c r="DZ68" s="17">
        <f t="shared" si="35"/>
        <v>2.0565070209939007</v>
      </c>
      <c r="EA68" s="14">
        <f>(SUMPRODUCT(Euro_Area_Data!B65:U65,Euro_Area_Data!AV65:BO65)-Euro_Area_Data!D65*Euro_Area_Data!AY65)/(SUM(Euro_Area_Data!B65:U65)-Euro_Area_Data!D65)</f>
        <v>-7.5452756279373034E-2</v>
      </c>
      <c r="EB68" s="17">
        <v>-5</v>
      </c>
      <c r="EC68" s="17">
        <v>2.8201126315788998</v>
      </c>
      <c r="ED68" s="17">
        <v>3.4125000000000001</v>
      </c>
      <c r="EE68" s="43">
        <v>0.75</v>
      </c>
      <c r="EF68" s="43">
        <v>0.05</v>
      </c>
      <c r="EG68" s="43">
        <v>75</v>
      </c>
      <c r="EH68" s="14"/>
      <c r="EI68" s="44">
        <v>0.754</v>
      </c>
      <c r="EJ68" s="44">
        <v>0.14699999999999999</v>
      </c>
      <c r="EK68" s="14"/>
    </row>
    <row r="69" spans="1:141" x14ac:dyDescent="0.3">
      <c r="A69" s="10">
        <v>2029</v>
      </c>
      <c r="B69" s="13">
        <f>[2]EUCAM_output!$GM66*10^9</f>
        <v>3741149616503.0859</v>
      </c>
      <c r="C69" s="34"/>
      <c r="D69" s="34"/>
      <c r="E69" s="34"/>
      <c r="F69" s="34">
        <v>0.80330000000000001</v>
      </c>
      <c r="G69" s="34">
        <v>8.6999999999999994E-3</v>
      </c>
      <c r="H69" s="14" t="e">
        <f>[2]EUCAM_output!$HS66</f>
        <v>#N/A</v>
      </c>
      <c r="I69" s="13">
        <f>[2]EUCAM_output!$HE66*10^3</f>
        <v>63131971.312691286</v>
      </c>
      <c r="J69" s="13">
        <v>62554857</v>
      </c>
      <c r="K69" s="31">
        <f t="shared" si="3"/>
        <v>63131971.312691286</v>
      </c>
      <c r="L69" s="14">
        <f>[2]EUCAM_output!$GO66</f>
        <v>75.727603720992477</v>
      </c>
      <c r="M69" s="34">
        <v>75.750430688279238</v>
      </c>
      <c r="N69" s="34">
        <v>0.22944205024640441</v>
      </c>
      <c r="O69" s="14">
        <f>[2]EUCAM_output!$GP66</f>
        <v>75.727603720992477</v>
      </c>
      <c r="P69" s="28" cm="1">
        <f t="array" aca="1" ref="P69" ca="1">INDEX([7]CSMDPART2023!$C$2:$BK$29, MATCH(MID(CELL("filename",A68),FIND("]",CELL("filename",A68))+1,255),[7]CSMDPART2023!A$2:A$29,0), MATCH(A69,[7]CSMDPART2023!C$1:BK$1,0))</f>
        <v>-3.9075497061169528E-3</v>
      </c>
      <c r="Q69" s="17">
        <f>O69</f>
        <v>75.727603720992477</v>
      </c>
      <c r="R69" s="14">
        <f>[2]EUCAM_output!$GT66</f>
        <v>3.195754</v>
      </c>
      <c r="S69" s="34">
        <v>3.1964034635198044</v>
      </c>
      <c r="T69" s="34">
        <v>3.9463994447354322E-2</v>
      </c>
      <c r="U69" s="14">
        <f>[2]EUCAM_output!$GS66</f>
        <v>3.195754</v>
      </c>
      <c r="V69" s="14">
        <v>3.4374690000000001</v>
      </c>
      <c r="W69" s="14"/>
      <c r="X69" s="14"/>
      <c r="Y69" s="14" t="e">
        <f>[2]EUCAM_output!$HQ66</f>
        <v>#N/A</v>
      </c>
      <c r="Z69" s="14">
        <f>[2]EUCAM_output!$GU66</f>
        <v>1321.538086298779</v>
      </c>
      <c r="AA69" s="34">
        <v>1322.3813737706271</v>
      </c>
      <c r="AB69" s="34">
        <v>-3.0177399810498891</v>
      </c>
      <c r="AC69" s="14">
        <f>[2]EUCAM_output!$HT66</f>
        <v>1321.538086298779</v>
      </c>
      <c r="AD69" s="13">
        <f>[2]EUCAM_output!$HB66*10^9</f>
        <v>10406323321776.619</v>
      </c>
      <c r="AE69" s="30"/>
      <c r="AF69" s="30"/>
      <c r="AG69" s="19"/>
      <c r="AH69" s="17"/>
      <c r="AI69" s="31"/>
      <c r="AJ69" s="23"/>
      <c r="AK69" s="19"/>
      <c r="AL69" s="19"/>
      <c r="AM69" s="19">
        <f t="shared" si="20"/>
        <v>5.5488079841658364E-2</v>
      </c>
      <c r="AN69" s="33"/>
      <c r="AO69" s="23"/>
      <c r="AP69" s="19"/>
      <c r="AQ69" s="23"/>
      <c r="AR69" s="19"/>
      <c r="AS69" s="17">
        <f t="shared" si="36"/>
        <v>7.1341810957331123E-2</v>
      </c>
      <c r="AT69" s="19"/>
      <c r="AU69" s="34">
        <v>6.1</v>
      </c>
      <c r="AV69" s="34">
        <v>0.77700000000000002</v>
      </c>
      <c r="AW69" s="34">
        <v>-0.123</v>
      </c>
      <c r="AX69" s="34">
        <v>2.1000000000000001E-2</v>
      </c>
      <c r="AY69" s="34">
        <v>0.98299999999999998</v>
      </c>
      <c r="AZ69" s="34">
        <v>0.41</v>
      </c>
      <c r="BA69" s="34">
        <v>6.4000000000000001E-2</v>
      </c>
      <c r="BB69" s="13">
        <f>[2]EUCAM_output!$GJ66*10^9</f>
        <v>3741149616503.0859</v>
      </c>
      <c r="BC69" s="13" t="e">
        <f>[2]EUCAM_output!$HO66*10^9</f>
        <v>#N/A</v>
      </c>
      <c r="BD69" s="19">
        <f t="shared" si="22"/>
        <v>0</v>
      </c>
      <c r="BE69" s="34">
        <f t="shared" ref="BE69:BH85" si="39">BE68</f>
        <v>0.30099999999999999</v>
      </c>
      <c r="BF69" s="34">
        <f t="shared" si="39"/>
        <v>2.32E-3</v>
      </c>
      <c r="BG69" s="17">
        <f t="shared" si="39"/>
        <v>3.1045035143057842E-2</v>
      </c>
      <c r="BH69" s="17">
        <f t="shared" si="39"/>
        <v>0.18332213780352566</v>
      </c>
      <c r="BI69" s="17">
        <f t="shared" ref="BI69:BM69" si="40">BI68</f>
        <v>1.1149199816039084E-2</v>
      </c>
      <c r="BJ69" s="17">
        <f t="shared" si="40"/>
        <v>3.7895140363183977E-2</v>
      </c>
      <c r="BK69" s="17">
        <f t="shared" si="40"/>
        <v>0</v>
      </c>
      <c r="BL69" s="17">
        <f t="shared" si="40"/>
        <v>8.5280362770136543E-3</v>
      </c>
      <c r="BM69" s="17">
        <f t="shared" si="40"/>
        <v>0</v>
      </c>
      <c r="CJ69" s="88">
        <f t="shared" ca="1" si="31"/>
        <v>9.8626403566040199</v>
      </c>
      <c r="CK69" s="88">
        <f t="shared" ca="1" si="32"/>
        <v>3.0845118080809493</v>
      </c>
      <c r="CL69" s="88">
        <f t="shared" ca="1" si="32"/>
        <v>10.268462299605599</v>
      </c>
      <c r="CM69" s="88">
        <f t="shared" ca="1" si="32"/>
        <v>9.4031761422428133</v>
      </c>
      <c r="CN69" s="88">
        <f t="shared" ca="1" si="32"/>
        <v>6.9658532894931398</v>
      </c>
      <c r="CO69" s="88">
        <f t="shared" ca="1" si="32"/>
        <v>1.1060071561013192</v>
      </c>
      <c r="CP69" s="88">
        <f t="shared" ca="1" si="32"/>
        <v>6.0475917399143331</v>
      </c>
      <c r="CQ69" s="88">
        <f t="shared" ca="1" si="32"/>
        <v>21.993129772634497</v>
      </c>
      <c r="CR69" s="88">
        <f t="shared" ca="1" si="32"/>
        <v>2.8792804063177191</v>
      </c>
      <c r="CS69" s="88">
        <f t="shared" ca="1" si="32"/>
        <v>1.2326972235032814</v>
      </c>
      <c r="CT69" s="88">
        <f t="shared" ca="1" si="32"/>
        <v>16.124609791102419</v>
      </c>
      <c r="CU69" s="88">
        <f t="shared" ca="1" si="32"/>
        <v>5.5238128197652108</v>
      </c>
      <c r="CV69" s="88">
        <f t="shared" ca="1" si="32"/>
        <v>5.9387778874424542E-2</v>
      </c>
      <c r="CW69" s="88">
        <f t="shared" ca="1" si="29"/>
        <v>2.0394221770600126E-2</v>
      </c>
      <c r="CX69" s="88">
        <f t="shared" ca="1" si="29"/>
        <v>0</v>
      </c>
      <c r="CY69" s="88">
        <f t="shared" ca="1" si="29"/>
        <v>-2.5868139529979683E-2</v>
      </c>
      <c r="CZ69" s="88">
        <f t="shared" ca="1" si="29"/>
        <v>-1.9308304055434572E-2</v>
      </c>
      <c r="DA69" s="88">
        <f t="shared" ca="1" si="29"/>
        <v>-3.1024438311128139E-3</v>
      </c>
      <c r="DB69" s="88">
        <f t="shared" ca="1" si="29"/>
        <v>-4.2503113228497598E-2</v>
      </c>
      <c r="DC69" s="88">
        <f t="shared" ca="1" si="29"/>
        <v>-0.24588845074370252</v>
      </c>
      <c r="DD69" s="88">
        <f t="shared" ca="1" si="29"/>
        <v>-3.2185911005527937E-2</v>
      </c>
      <c r="DE69" s="88">
        <f t="shared" ca="1" si="29"/>
        <v>-2.296758313809278E-2</v>
      </c>
      <c r="DF69" s="88">
        <f t="shared" ca="1" si="29"/>
        <v>-0.15331713764960683</v>
      </c>
      <c r="DG69" s="88">
        <f t="shared" ca="1" si="29"/>
        <v>-6.0640917463069946E-2</v>
      </c>
      <c r="DL69" s="17">
        <v>0.99314398305019003</v>
      </c>
      <c r="DM69" s="17">
        <v>6.8560169498099732E-3</v>
      </c>
      <c r="DN69" s="17">
        <f t="shared" si="38"/>
        <v>1.1346799999999999</v>
      </c>
      <c r="DO69" s="11"/>
      <c r="DS69" s="17">
        <v>0.5</v>
      </c>
      <c r="DU69" s="17">
        <v>1</v>
      </c>
      <c r="DV69" s="17">
        <v>0.5</v>
      </c>
      <c r="DX69" s="17">
        <v>2</v>
      </c>
      <c r="DY69" s="14"/>
      <c r="DZ69" s="17">
        <f t="shared" si="35"/>
        <v>2.0767750904793405</v>
      </c>
      <c r="EA69" s="14">
        <f>(SUMPRODUCT(Euro_Area_Data!B66:U66,Euro_Area_Data!AV66:BO66)-Euro_Area_Data!D66*Euro_Area_Data!AY66)/(SUM(Euro_Area_Data!B66:U66)-Euro_Area_Data!D66)</f>
        <v>0</v>
      </c>
      <c r="EB69" s="17">
        <v>-5</v>
      </c>
      <c r="EC69" s="17">
        <v>2.8201126315788998</v>
      </c>
      <c r="ED69" s="17">
        <v>3.4125000000000001</v>
      </c>
      <c r="EE69" s="43">
        <v>0.75</v>
      </c>
      <c r="EF69" s="43">
        <v>0.05</v>
      </c>
      <c r="EG69" s="43">
        <v>75</v>
      </c>
      <c r="EH69" s="14"/>
      <c r="EI69" s="44">
        <v>0.754</v>
      </c>
      <c r="EJ69" s="44">
        <v>0.14699999999999999</v>
      </c>
      <c r="EK69" s="14"/>
    </row>
    <row r="70" spans="1:141" x14ac:dyDescent="0.3">
      <c r="A70" s="10">
        <v>2030</v>
      </c>
      <c r="F70" s="34">
        <v>0.80330000000000001</v>
      </c>
      <c r="G70" s="34">
        <v>8.6999999999999994E-3</v>
      </c>
      <c r="I70" s="11"/>
      <c r="J70" s="13">
        <v>62470615</v>
      </c>
      <c r="K70" s="31">
        <f t="shared" ref="K70:K85" si="41">IF(A70&lt;2030,I70,K69*J70/J69)</f>
        <v>63046952.118620969</v>
      </c>
      <c r="P70" s="28" cm="1">
        <f t="array" aca="1" ref="P70" ca="1">INDEX([7]CSMDPART2023!$C$2:$BK$29, MATCH(MID(CELL("filename",A69),FIND("]",CELL("filename",A69))+1,255),[7]CSMDPART2023!A$2:A$29,0), MATCH(A70,[7]CSMDPART2023!C$1:BK$1,0))</f>
        <v>-3.5149318308579369E-3</v>
      </c>
      <c r="Q70" s="19">
        <f ca="1">(1+P70)*Q69</f>
        <v>75.46142635619897</v>
      </c>
      <c r="V70" s="14">
        <v>3.5512679999999999</v>
      </c>
      <c r="AI70" s="11"/>
      <c r="AM70" s="19">
        <f t="shared" si="20"/>
        <v>5.5488079841658364E-2</v>
      </c>
      <c r="AN70" s="11"/>
      <c r="AS70" s="17">
        <f t="shared" si="36"/>
        <v>7.1341810957331123E-2</v>
      </c>
      <c r="AU70" s="34">
        <v>6.1</v>
      </c>
      <c r="AV70" s="34">
        <v>0.77700000000000002</v>
      </c>
      <c r="AW70" s="34">
        <v>-0.123</v>
      </c>
      <c r="AX70" s="34">
        <v>2.1000000000000001E-2</v>
      </c>
      <c r="AY70" s="34">
        <v>0.98299999999999998</v>
      </c>
      <c r="AZ70" s="34">
        <v>0.41</v>
      </c>
      <c r="BA70" s="34">
        <v>6.4000000000000001E-2</v>
      </c>
      <c r="BE70" s="34">
        <f t="shared" si="39"/>
        <v>0.30099999999999999</v>
      </c>
      <c r="BF70" s="34">
        <f t="shared" si="39"/>
        <v>2.32E-3</v>
      </c>
      <c r="BG70" s="17">
        <f t="shared" si="39"/>
        <v>3.1045035143057842E-2</v>
      </c>
      <c r="BH70" s="17">
        <f t="shared" si="39"/>
        <v>0.18332213780352566</v>
      </c>
      <c r="BI70" s="17">
        <f t="shared" ref="BI70:BM70" si="42">BI69</f>
        <v>1.1149199816039084E-2</v>
      </c>
      <c r="BJ70" s="17">
        <f t="shared" si="42"/>
        <v>3.7895140363183977E-2</v>
      </c>
      <c r="BK70" s="17">
        <f t="shared" si="42"/>
        <v>0</v>
      </c>
      <c r="BL70" s="17">
        <f t="shared" si="42"/>
        <v>8.5280362770136543E-3</v>
      </c>
      <c r="BM70" s="17">
        <f t="shared" si="42"/>
        <v>0</v>
      </c>
      <c r="CJ70" s="88">
        <f t="shared" ca="1" si="31"/>
        <v>9.8626403566040199</v>
      </c>
      <c r="CK70" s="88">
        <f t="shared" ca="1" si="32"/>
        <v>3.0845118080809493</v>
      </c>
      <c r="CL70" s="88">
        <f t="shared" ca="1" si="32"/>
        <v>10.268462299605599</v>
      </c>
      <c r="CM70" s="88">
        <f t="shared" ca="1" si="32"/>
        <v>9.4031761422428133</v>
      </c>
      <c r="CN70" s="88">
        <f t="shared" ca="1" si="32"/>
        <v>6.9658532894931398</v>
      </c>
      <c r="CO70" s="88">
        <f t="shared" ca="1" si="32"/>
        <v>1.1060071561013192</v>
      </c>
      <c r="CP70" s="88">
        <f t="shared" ca="1" si="32"/>
        <v>6.0475917399143331</v>
      </c>
      <c r="CQ70" s="88">
        <f t="shared" ca="1" si="32"/>
        <v>21.993129772634497</v>
      </c>
      <c r="CR70" s="88">
        <f t="shared" ca="1" si="32"/>
        <v>2.8792804063177191</v>
      </c>
      <c r="CS70" s="88">
        <f t="shared" ca="1" si="32"/>
        <v>1.2326972235032814</v>
      </c>
      <c r="CT70" s="88">
        <f t="shared" ca="1" si="32"/>
        <v>16.124609791102419</v>
      </c>
      <c r="CU70" s="88">
        <f t="shared" ca="1" si="32"/>
        <v>5.5238128197652108</v>
      </c>
      <c r="CV70" s="88">
        <f t="shared" ca="1" si="32"/>
        <v>5.9387778874424542E-2</v>
      </c>
      <c r="CW70" s="88">
        <f t="shared" ca="1" si="29"/>
        <v>2.0394221770600126E-2</v>
      </c>
      <c r="CX70" s="88">
        <f t="shared" ca="1" si="29"/>
        <v>0</v>
      </c>
      <c r="CY70" s="88">
        <f t="shared" ca="1" si="29"/>
        <v>-2.5868139529979683E-2</v>
      </c>
      <c r="CZ70" s="88">
        <f t="shared" ca="1" si="29"/>
        <v>-1.9308304055434572E-2</v>
      </c>
      <c r="DA70" s="88">
        <f t="shared" ca="1" si="29"/>
        <v>-3.1024438311128139E-3</v>
      </c>
      <c r="DB70" s="88">
        <f t="shared" ca="1" si="29"/>
        <v>-4.2503113228497598E-2</v>
      </c>
      <c r="DC70" s="88">
        <f t="shared" ca="1" si="29"/>
        <v>-0.24588845074370252</v>
      </c>
      <c r="DD70" s="88">
        <f t="shared" ca="1" si="29"/>
        <v>-3.2185911005527937E-2</v>
      </c>
      <c r="DE70" s="88">
        <f t="shared" ca="1" si="29"/>
        <v>-2.296758313809278E-2</v>
      </c>
      <c r="DF70" s="88">
        <f t="shared" ca="1" si="29"/>
        <v>-0.15331713764960683</v>
      </c>
      <c r="DG70" s="88">
        <f t="shared" ca="1" si="29"/>
        <v>-6.0640917463069946E-2</v>
      </c>
      <c r="DL70" s="17">
        <v>0.99314398305019003</v>
      </c>
      <c r="DM70" s="17">
        <v>6.8560169498099732E-3</v>
      </c>
      <c r="DN70" s="17">
        <f t="shared" si="38"/>
        <v>1.1346799999999999</v>
      </c>
      <c r="DO70" s="11"/>
      <c r="DS70" s="17">
        <v>0.5</v>
      </c>
      <c r="DU70" s="17">
        <v>1</v>
      </c>
      <c r="DV70" s="17">
        <v>0.5</v>
      </c>
      <c r="DX70" s="17">
        <v>2</v>
      </c>
      <c r="DZ70" s="17">
        <f t="shared" si="35"/>
        <v>2.0970431599647803</v>
      </c>
      <c r="EA70" s="17">
        <v>0</v>
      </c>
      <c r="EB70" s="17">
        <v>-5</v>
      </c>
      <c r="EC70" s="17">
        <v>2.8201126315788998</v>
      </c>
      <c r="ED70" s="17">
        <v>3.4125000000000001</v>
      </c>
      <c r="EE70" s="43">
        <v>0.75</v>
      </c>
      <c r="EF70" s="43">
        <v>0.05</v>
      </c>
      <c r="EG70" s="43">
        <v>75</v>
      </c>
      <c r="EI70" s="44">
        <v>0.754</v>
      </c>
      <c r="EJ70" s="44">
        <v>0.14699999999999999</v>
      </c>
    </row>
    <row r="71" spans="1:141" x14ac:dyDescent="0.3">
      <c r="A71" s="10">
        <v>2031</v>
      </c>
      <c r="F71" s="34">
        <v>0.80330000000000001</v>
      </c>
      <c r="G71" s="34">
        <v>8.6999999999999994E-3</v>
      </c>
      <c r="I71" s="11"/>
      <c r="J71" s="13">
        <v>62386326</v>
      </c>
      <c r="K71" s="31">
        <f t="shared" si="41"/>
        <v>62961885.490941279</v>
      </c>
      <c r="P71" s="28" cm="1">
        <f t="array" aca="1" ref="P71" ca="1">INDEX([7]CSMDPART2023!$C$2:$BK$29, MATCH(MID(CELL("filename",A70),FIND("]",CELL("filename",A70))+1,255),[7]CSMDPART2023!A$2:A$29,0), MATCH(A71,[7]CSMDPART2023!C$1:BK$1,0))</f>
        <v>-2.9585602667739908E-3</v>
      </c>
      <c r="Q71" s="19">
        <f t="shared" ref="Q71:Q85" ca="1" si="43">(1+P71)*Q70</f>
        <v>75.238169178507434</v>
      </c>
      <c r="V71" s="14">
        <v>3.6635740000000001</v>
      </c>
      <c r="AM71" s="19">
        <f t="shared" si="20"/>
        <v>5.5488079841658364E-2</v>
      </c>
      <c r="AN71" s="11"/>
      <c r="AS71" s="17">
        <f t="shared" si="36"/>
        <v>7.1341810957331123E-2</v>
      </c>
      <c r="AU71" s="34">
        <v>6.1</v>
      </c>
      <c r="AV71" s="34">
        <v>0.77700000000000002</v>
      </c>
      <c r="AW71" s="34">
        <v>-0.123</v>
      </c>
      <c r="AX71" s="34">
        <v>2.1000000000000001E-2</v>
      </c>
      <c r="AY71" s="34">
        <v>0.98299999999999998</v>
      </c>
      <c r="AZ71" s="34">
        <v>0.41</v>
      </c>
      <c r="BA71" s="34">
        <v>6.4000000000000001E-2</v>
      </c>
      <c r="BE71" s="34">
        <f t="shared" si="39"/>
        <v>0.30099999999999999</v>
      </c>
      <c r="BF71" s="34">
        <f t="shared" si="39"/>
        <v>2.32E-3</v>
      </c>
      <c r="BG71" s="17">
        <f t="shared" si="39"/>
        <v>3.1045035143057842E-2</v>
      </c>
      <c r="BH71" s="17">
        <f t="shared" si="39"/>
        <v>0.18332213780352566</v>
      </c>
      <c r="BI71" s="17">
        <f t="shared" ref="BI71:BM71" si="44">BI70</f>
        <v>1.1149199816039084E-2</v>
      </c>
      <c r="BJ71" s="17">
        <f t="shared" si="44"/>
        <v>3.7895140363183977E-2</v>
      </c>
      <c r="BK71" s="17">
        <f t="shared" si="44"/>
        <v>0</v>
      </c>
      <c r="BL71" s="17">
        <f t="shared" si="44"/>
        <v>8.5280362770136543E-3</v>
      </c>
      <c r="BM71" s="17">
        <f t="shared" si="44"/>
        <v>0</v>
      </c>
      <c r="CJ71" s="88">
        <f t="shared" ca="1" si="31"/>
        <v>9.8626403566040199</v>
      </c>
      <c r="CK71" s="88">
        <f t="shared" ca="1" si="32"/>
        <v>3.0845118080809493</v>
      </c>
      <c r="CL71" s="88">
        <f t="shared" ca="1" si="32"/>
        <v>10.268462299605599</v>
      </c>
      <c r="CM71" s="88">
        <f t="shared" ca="1" si="32"/>
        <v>9.4031761422428133</v>
      </c>
      <c r="CN71" s="88">
        <f t="shared" ca="1" si="32"/>
        <v>6.9658532894931398</v>
      </c>
      <c r="CO71" s="88">
        <f t="shared" ca="1" si="32"/>
        <v>1.1060071561013192</v>
      </c>
      <c r="CP71" s="88">
        <f t="shared" ca="1" si="32"/>
        <v>6.0475917399143331</v>
      </c>
      <c r="CQ71" s="88">
        <f t="shared" ca="1" si="32"/>
        <v>21.993129772634497</v>
      </c>
      <c r="CR71" s="88">
        <f t="shared" ca="1" si="32"/>
        <v>2.8792804063177191</v>
      </c>
      <c r="CS71" s="88">
        <f t="shared" ca="1" si="32"/>
        <v>1.2326972235032814</v>
      </c>
      <c r="CT71" s="88">
        <f t="shared" ca="1" si="32"/>
        <v>16.124609791102419</v>
      </c>
      <c r="CU71" s="88">
        <f t="shared" ca="1" si="32"/>
        <v>5.5238128197652108</v>
      </c>
      <c r="CV71" s="88">
        <f t="shared" ca="1" si="32"/>
        <v>5.9387778874424542E-2</v>
      </c>
      <c r="CW71" s="88">
        <f t="shared" ca="1" si="29"/>
        <v>2.0394221770600126E-2</v>
      </c>
      <c r="CX71" s="88">
        <f t="shared" ca="1" si="29"/>
        <v>0</v>
      </c>
      <c r="CY71" s="88">
        <f t="shared" ca="1" si="29"/>
        <v>-2.5868139529979683E-2</v>
      </c>
      <c r="CZ71" s="88">
        <f t="shared" ca="1" si="29"/>
        <v>-1.9308304055434572E-2</v>
      </c>
      <c r="DA71" s="88">
        <f t="shared" ca="1" si="29"/>
        <v>-3.1024438311128139E-3</v>
      </c>
      <c r="DB71" s="88">
        <f t="shared" ca="1" si="29"/>
        <v>-4.2503113228497598E-2</v>
      </c>
      <c r="DC71" s="88">
        <f t="shared" ca="1" si="29"/>
        <v>-0.24588845074370252</v>
      </c>
      <c r="DD71" s="88">
        <f t="shared" ca="1" si="29"/>
        <v>-3.2185911005527937E-2</v>
      </c>
      <c r="DE71" s="88">
        <f t="shared" ca="1" si="29"/>
        <v>-2.296758313809278E-2</v>
      </c>
      <c r="DF71" s="88">
        <f t="shared" ca="1" si="29"/>
        <v>-0.15331713764960683</v>
      </c>
      <c r="DG71" s="88">
        <f t="shared" ca="1" si="29"/>
        <v>-6.0640917463069946E-2</v>
      </c>
      <c r="DL71" s="17">
        <v>0.99314398305019003</v>
      </c>
      <c r="DM71" s="17">
        <v>6.8560169498099732E-3</v>
      </c>
      <c r="DN71" s="17">
        <f t="shared" si="38"/>
        <v>1.1346799999999999</v>
      </c>
      <c r="DO71" s="11"/>
      <c r="DS71" s="17">
        <v>0.5</v>
      </c>
      <c r="DU71" s="17">
        <v>1</v>
      </c>
      <c r="DV71" s="17">
        <v>0.5</v>
      </c>
      <c r="DX71" s="17">
        <v>2</v>
      </c>
      <c r="DZ71" s="17">
        <f t="shared" si="35"/>
        <v>2.1173112294502201</v>
      </c>
      <c r="EA71" s="17">
        <v>0</v>
      </c>
      <c r="EB71" s="17">
        <v>-5</v>
      </c>
      <c r="EC71" s="17">
        <v>2.8201126315788998</v>
      </c>
      <c r="ED71" s="17">
        <v>3.4125000000000001</v>
      </c>
      <c r="EE71" s="43">
        <v>0.75</v>
      </c>
      <c r="EF71" s="43">
        <v>0.05</v>
      </c>
      <c r="EG71" s="43">
        <v>75</v>
      </c>
      <c r="EI71" s="44">
        <v>0.754</v>
      </c>
      <c r="EJ71" s="44">
        <v>0.14699999999999999</v>
      </c>
    </row>
    <row r="72" spans="1:141" x14ac:dyDescent="0.3">
      <c r="A72" s="10">
        <v>2032</v>
      </c>
      <c r="F72" s="34">
        <v>0.80330000000000001</v>
      </c>
      <c r="G72" s="34">
        <v>8.6999999999999994E-3</v>
      </c>
      <c r="I72" s="11"/>
      <c r="J72" s="13">
        <v>62308313</v>
      </c>
      <c r="K72" s="31">
        <f t="shared" si="41"/>
        <v>62883152.763952278</v>
      </c>
      <c r="P72" s="28" cm="1">
        <f t="array" aca="1" ref="P72" ca="1">INDEX([7]CSMDPART2023!$C$2:$BK$29, MATCH(MID(CELL("filename",A71),FIND("]",CELL("filename",A71))+1,255),[7]CSMDPART2023!A$2:A$29,0), MATCH(A72,[7]CSMDPART2023!C$1:BK$1,0))</f>
        <v>-2.3534777842495469E-3</v>
      </c>
      <c r="Q72" s="19">
        <f t="shared" ca="1" si="43"/>
        <v>75.061097818818212</v>
      </c>
      <c r="V72" s="14">
        <v>3.7642329999999999</v>
      </c>
      <c r="AM72" s="19">
        <f t="shared" si="20"/>
        <v>5.5488079841658364E-2</v>
      </c>
      <c r="AN72" s="11"/>
      <c r="AS72" s="17">
        <f t="shared" si="36"/>
        <v>7.1341810957331123E-2</v>
      </c>
      <c r="AU72" s="34">
        <v>6.1</v>
      </c>
      <c r="AV72" s="34">
        <v>0.77700000000000002</v>
      </c>
      <c r="AW72" s="34">
        <v>-0.123</v>
      </c>
      <c r="AX72" s="34">
        <v>2.1000000000000001E-2</v>
      </c>
      <c r="AY72" s="34">
        <v>0.98299999999999998</v>
      </c>
      <c r="AZ72" s="34">
        <v>0.41</v>
      </c>
      <c r="BA72" s="34">
        <v>6.4000000000000001E-2</v>
      </c>
      <c r="BE72" s="34">
        <f t="shared" si="39"/>
        <v>0.30099999999999999</v>
      </c>
      <c r="BF72" s="34">
        <f t="shared" si="39"/>
        <v>2.32E-3</v>
      </c>
      <c r="BG72" s="17">
        <f t="shared" si="39"/>
        <v>3.1045035143057842E-2</v>
      </c>
      <c r="BH72" s="17">
        <f t="shared" si="39"/>
        <v>0.18332213780352566</v>
      </c>
      <c r="BI72" s="17">
        <f t="shared" ref="BI72:BM72" si="45">BI71</f>
        <v>1.1149199816039084E-2</v>
      </c>
      <c r="BJ72" s="17">
        <f t="shared" si="45"/>
        <v>3.7895140363183977E-2</v>
      </c>
      <c r="BK72" s="17">
        <f t="shared" si="45"/>
        <v>0</v>
      </c>
      <c r="BL72" s="17">
        <f t="shared" si="45"/>
        <v>8.5280362770136543E-3</v>
      </c>
      <c r="BM72" s="17">
        <f t="shared" si="45"/>
        <v>0</v>
      </c>
      <c r="CJ72" s="88">
        <f t="shared" ca="1" si="31"/>
        <v>9.8626403566040199</v>
      </c>
      <c r="CK72" s="88">
        <f t="shared" ca="1" si="32"/>
        <v>3.0845118080809493</v>
      </c>
      <c r="CL72" s="88">
        <f t="shared" ca="1" si="32"/>
        <v>10.268462299605599</v>
      </c>
      <c r="CM72" s="88">
        <f t="shared" ca="1" si="32"/>
        <v>9.4031761422428133</v>
      </c>
      <c r="CN72" s="88">
        <f t="shared" ca="1" si="32"/>
        <v>6.9658532894931398</v>
      </c>
      <c r="CO72" s="88">
        <f t="shared" ca="1" si="32"/>
        <v>1.1060071561013192</v>
      </c>
      <c r="CP72" s="88">
        <f t="shared" ca="1" si="32"/>
        <v>6.0475917399143331</v>
      </c>
      <c r="CQ72" s="88">
        <f t="shared" ca="1" si="32"/>
        <v>21.993129772634497</v>
      </c>
      <c r="CR72" s="88">
        <f t="shared" ca="1" si="32"/>
        <v>2.8792804063177191</v>
      </c>
      <c r="CS72" s="88">
        <f t="shared" ca="1" si="32"/>
        <v>1.2326972235032814</v>
      </c>
      <c r="CT72" s="88">
        <f t="shared" ca="1" si="32"/>
        <v>16.124609791102419</v>
      </c>
      <c r="CU72" s="88">
        <f t="shared" ca="1" si="32"/>
        <v>5.5238128197652108</v>
      </c>
      <c r="CV72" s="88">
        <f t="shared" ca="1" si="32"/>
        <v>5.9387778874424542E-2</v>
      </c>
      <c r="CW72" s="88">
        <f t="shared" ca="1" si="29"/>
        <v>2.0394221770600126E-2</v>
      </c>
      <c r="CX72" s="88">
        <f t="shared" ca="1" si="29"/>
        <v>0</v>
      </c>
      <c r="CY72" s="88">
        <f t="shared" ca="1" si="29"/>
        <v>-2.5868139529979683E-2</v>
      </c>
      <c r="CZ72" s="88">
        <f t="shared" ca="1" si="29"/>
        <v>-1.9308304055434572E-2</v>
      </c>
      <c r="DA72" s="88">
        <f t="shared" ca="1" si="29"/>
        <v>-3.1024438311128139E-3</v>
      </c>
      <c r="DB72" s="88">
        <f t="shared" ca="1" si="29"/>
        <v>-4.2503113228497598E-2</v>
      </c>
      <c r="DC72" s="88">
        <f t="shared" ca="1" si="29"/>
        <v>-0.24588845074370252</v>
      </c>
      <c r="DD72" s="88">
        <f t="shared" ca="1" si="29"/>
        <v>-3.2185911005527937E-2</v>
      </c>
      <c r="DE72" s="88">
        <f t="shared" ca="1" si="29"/>
        <v>-2.296758313809278E-2</v>
      </c>
      <c r="DF72" s="88">
        <f t="shared" ca="1" si="29"/>
        <v>-0.15331713764960683</v>
      </c>
      <c r="DG72" s="88">
        <f t="shared" ca="1" si="29"/>
        <v>-6.0640917463069946E-2</v>
      </c>
      <c r="DL72" s="17">
        <v>0.99314398305019003</v>
      </c>
      <c r="DM72" s="17">
        <v>6.8560169498099732E-3</v>
      </c>
      <c r="DN72" s="17">
        <f t="shared" si="38"/>
        <v>1.1346799999999999</v>
      </c>
      <c r="DO72" s="11"/>
      <c r="DS72" s="17">
        <v>0.5</v>
      </c>
      <c r="DU72" s="17">
        <v>1</v>
      </c>
      <c r="DV72" s="17">
        <v>0.5</v>
      </c>
      <c r="DX72" s="17">
        <v>2</v>
      </c>
      <c r="DZ72" s="17">
        <f t="shared" si="35"/>
        <v>2.1375792989356599</v>
      </c>
      <c r="EA72" s="17">
        <v>0</v>
      </c>
      <c r="EB72" s="17">
        <v>-5</v>
      </c>
      <c r="EC72" s="17">
        <v>2.8201126315788998</v>
      </c>
      <c r="ED72" s="17">
        <v>3.4125000000000001</v>
      </c>
      <c r="EE72" s="43">
        <v>0.75</v>
      </c>
      <c r="EF72" s="43">
        <v>0.05</v>
      </c>
      <c r="EG72" s="43">
        <v>75</v>
      </c>
      <c r="EI72" s="44">
        <v>0.754</v>
      </c>
      <c r="EJ72" s="44">
        <v>0.14699999999999999</v>
      </c>
    </row>
    <row r="73" spans="1:141" x14ac:dyDescent="0.3">
      <c r="A73" s="10">
        <v>2033</v>
      </c>
      <c r="F73" s="34">
        <v>0.80330000000000001</v>
      </c>
      <c r="G73" s="34">
        <v>8.6999999999999994E-3</v>
      </c>
      <c r="I73" s="11"/>
      <c r="J73" s="13">
        <v>62214426</v>
      </c>
      <c r="K73" s="31">
        <f t="shared" si="41"/>
        <v>62788399.587701954</v>
      </c>
      <c r="P73" s="28" cm="1">
        <f t="array" aca="1" ref="P73" ca="1">INDEX([7]CSMDPART2023!$C$2:$BK$29, MATCH(MID(CELL("filename",A72),FIND("]",CELL("filename",A72))+1,255),[7]CSMDPART2023!A$2:A$29,0), MATCH(A73,[7]CSMDPART2023!C$1:BK$1,0))</f>
        <v>-1.4468842947689131E-3</v>
      </c>
      <c r="Q73" s="19">
        <f t="shared" ca="1" si="43"/>
        <v>74.952493095236051</v>
      </c>
      <c r="V73" s="14">
        <v>3.8430930000000001</v>
      </c>
      <c r="AM73" s="19">
        <f t="shared" si="20"/>
        <v>5.5488079841658364E-2</v>
      </c>
      <c r="AN73" s="11"/>
      <c r="AS73" s="17">
        <f t="shared" si="36"/>
        <v>7.1341810957331123E-2</v>
      </c>
      <c r="AU73" s="34">
        <v>6.1</v>
      </c>
      <c r="AV73" s="34">
        <v>0.77700000000000002</v>
      </c>
      <c r="AW73" s="34">
        <v>-0.123</v>
      </c>
      <c r="AX73" s="34">
        <v>2.1000000000000001E-2</v>
      </c>
      <c r="AY73" s="34">
        <v>0.98299999999999998</v>
      </c>
      <c r="AZ73" s="34">
        <v>0.41</v>
      </c>
      <c r="BA73" s="34">
        <v>6.4000000000000001E-2</v>
      </c>
      <c r="BE73" s="34">
        <f t="shared" si="39"/>
        <v>0.30099999999999999</v>
      </c>
      <c r="BF73" s="34">
        <f t="shared" si="39"/>
        <v>2.32E-3</v>
      </c>
      <c r="BG73" s="17">
        <f t="shared" si="39"/>
        <v>3.1045035143057842E-2</v>
      </c>
      <c r="BH73" s="17">
        <f t="shared" si="39"/>
        <v>0.18332213780352566</v>
      </c>
      <c r="BI73" s="17">
        <f t="shared" ref="BI73:BM73" si="46">BI72</f>
        <v>1.1149199816039084E-2</v>
      </c>
      <c r="BJ73" s="17">
        <f t="shared" si="46"/>
        <v>3.7895140363183977E-2</v>
      </c>
      <c r="BK73" s="17">
        <f t="shared" si="46"/>
        <v>0</v>
      </c>
      <c r="BL73" s="17">
        <f t="shared" si="46"/>
        <v>8.5280362770136543E-3</v>
      </c>
      <c r="BM73" s="17">
        <f t="shared" si="46"/>
        <v>0</v>
      </c>
      <c r="CJ73" s="88">
        <f t="shared" ca="1" si="31"/>
        <v>9.8626403566040199</v>
      </c>
      <c r="CK73" s="88">
        <f t="shared" ca="1" si="32"/>
        <v>3.0845118080809493</v>
      </c>
      <c r="CL73" s="88">
        <f t="shared" ca="1" si="32"/>
        <v>10.268462299605599</v>
      </c>
      <c r="CM73" s="88">
        <f t="shared" ca="1" si="32"/>
        <v>9.4031761422428133</v>
      </c>
      <c r="CN73" s="88">
        <f t="shared" ca="1" si="32"/>
        <v>6.9658532894931398</v>
      </c>
      <c r="CO73" s="88">
        <f t="shared" ca="1" si="32"/>
        <v>1.1060071561013192</v>
      </c>
      <c r="CP73" s="88">
        <f t="shared" ca="1" si="32"/>
        <v>6.0475917399143331</v>
      </c>
      <c r="CQ73" s="88">
        <f t="shared" ca="1" si="32"/>
        <v>21.993129772634497</v>
      </c>
      <c r="CR73" s="88">
        <f t="shared" ca="1" si="32"/>
        <v>2.8792804063177191</v>
      </c>
      <c r="CS73" s="88">
        <f t="shared" ca="1" si="32"/>
        <v>1.2326972235032814</v>
      </c>
      <c r="CT73" s="88">
        <f t="shared" ca="1" si="32"/>
        <v>16.124609791102419</v>
      </c>
      <c r="CU73" s="88">
        <f t="shared" ca="1" si="32"/>
        <v>5.5238128197652108</v>
      </c>
      <c r="CV73" s="88">
        <f t="shared" ca="1" si="32"/>
        <v>5.9387778874424542E-2</v>
      </c>
      <c r="CW73" s="88">
        <f t="shared" ca="1" si="29"/>
        <v>2.0394221770600126E-2</v>
      </c>
      <c r="CX73" s="88">
        <f t="shared" ca="1" si="29"/>
        <v>0</v>
      </c>
      <c r="CY73" s="88">
        <f t="shared" ca="1" si="29"/>
        <v>-2.5868139529979683E-2</v>
      </c>
      <c r="CZ73" s="88">
        <f t="shared" ca="1" si="29"/>
        <v>-1.9308304055434572E-2</v>
      </c>
      <c r="DA73" s="88">
        <f t="shared" ca="1" si="29"/>
        <v>-3.1024438311128139E-3</v>
      </c>
      <c r="DB73" s="88">
        <f t="shared" ca="1" si="29"/>
        <v>-4.2503113228497598E-2</v>
      </c>
      <c r="DC73" s="88">
        <f t="shared" ca="1" si="29"/>
        <v>-0.24588845074370252</v>
      </c>
      <c r="DD73" s="88">
        <f t="shared" ca="1" si="29"/>
        <v>-3.2185911005527937E-2</v>
      </c>
      <c r="DE73" s="88">
        <f t="shared" ca="1" si="29"/>
        <v>-2.296758313809278E-2</v>
      </c>
      <c r="DF73" s="88">
        <f t="shared" ca="1" si="29"/>
        <v>-0.15331713764960683</v>
      </c>
      <c r="DG73" s="88">
        <f t="shared" ca="1" si="29"/>
        <v>-6.0640917463069946E-2</v>
      </c>
      <c r="DL73" s="17">
        <v>0.99314398305019003</v>
      </c>
      <c r="DM73" s="17">
        <v>6.8560169498099732E-3</v>
      </c>
      <c r="DN73" s="17">
        <f t="shared" si="38"/>
        <v>1.1346799999999999</v>
      </c>
      <c r="DO73" s="11"/>
      <c r="DS73" s="17">
        <v>0.5</v>
      </c>
      <c r="DU73" s="17">
        <v>1</v>
      </c>
      <c r="DV73" s="17">
        <v>0.5</v>
      </c>
      <c r="DX73" s="17">
        <v>2</v>
      </c>
      <c r="DZ73" s="27">
        <f>Euro_Area_Data!$BT$3</f>
        <v>2.1578473684211001</v>
      </c>
      <c r="EA73" s="17">
        <v>0</v>
      </c>
      <c r="EB73" s="17">
        <v>-5</v>
      </c>
      <c r="EC73" s="17">
        <v>2.8201126315788998</v>
      </c>
      <c r="ED73" s="17">
        <v>3.4125000000000001</v>
      </c>
      <c r="EE73" s="43">
        <v>0.75</v>
      </c>
      <c r="EF73" s="43">
        <v>0.05</v>
      </c>
      <c r="EG73" s="43">
        <v>75</v>
      </c>
      <c r="EI73" s="44">
        <v>0.754</v>
      </c>
      <c r="EJ73" s="44">
        <v>0.14699999999999999</v>
      </c>
    </row>
    <row r="74" spans="1:141" x14ac:dyDescent="0.3">
      <c r="A74" s="10">
        <v>2034</v>
      </c>
      <c r="F74" s="34">
        <v>0.80330000000000001</v>
      </c>
      <c r="G74" s="34">
        <v>8.6999999999999994E-3</v>
      </c>
      <c r="I74" s="11"/>
      <c r="J74" s="13">
        <v>62106768</v>
      </c>
      <c r="K74" s="31">
        <f t="shared" si="41"/>
        <v>62679748.36390359</v>
      </c>
      <c r="P74" s="28" cm="1">
        <f t="array" aca="1" ref="P74" ca="1">INDEX([7]CSMDPART2023!$C$2:$BK$29, MATCH(MID(CELL("filename",A73),FIND("]",CELL("filename",A73))+1,255),[7]CSMDPART2023!A$2:A$29,0), MATCH(A74,[7]CSMDPART2023!C$1:BK$1,0))</f>
        <v>5.6772627958334709E-5</v>
      </c>
      <c r="Q74" s="19">
        <f t="shared" ca="1" si="43"/>
        <v>74.956748345241095</v>
      </c>
      <c r="V74" s="14">
        <v>3.89</v>
      </c>
      <c r="AM74" s="19">
        <f t="shared" si="20"/>
        <v>5.5488079841658364E-2</v>
      </c>
      <c r="AN74" s="11"/>
      <c r="AS74" s="17">
        <f t="shared" si="36"/>
        <v>7.1341810957331123E-2</v>
      </c>
      <c r="AU74" s="34">
        <v>6.1</v>
      </c>
      <c r="AV74" s="34">
        <v>0.77700000000000002</v>
      </c>
      <c r="AW74" s="34">
        <v>-0.123</v>
      </c>
      <c r="AX74" s="34">
        <v>2.1000000000000001E-2</v>
      </c>
      <c r="AY74" s="34">
        <v>0.98299999999999998</v>
      </c>
      <c r="AZ74" s="34">
        <v>0.41</v>
      </c>
      <c r="BA74" s="34">
        <v>6.4000000000000001E-2</v>
      </c>
      <c r="BE74" s="34">
        <f t="shared" si="39"/>
        <v>0.30099999999999999</v>
      </c>
      <c r="BF74" s="34">
        <f t="shared" si="39"/>
        <v>2.32E-3</v>
      </c>
      <c r="BG74" s="17">
        <f t="shared" si="39"/>
        <v>3.1045035143057842E-2</v>
      </c>
      <c r="BH74" s="17">
        <f t="shared" si="39"/>
        <v>0.18332213780352566</v>
      </c>
      <c r="BI74" s="17">
        <f t="shared" ref="BI74:BM74" si="47">BI73</f>
        <v>1.1149199816039084E-2</v>
      </c>
      <c r="BJ74" s="17">
        <f t="shared" si="47"/>
        <v>3.7895140363183977E-2</v>
      </c>
      <c r="BK74" s="17">
        <f t="shared" si="47"/>
        <v>0</v>
      </c>
      <c r="BL74" s="17">
        <f t="shared" si="47"/>
        <v>8.5280362770136543E-3</v>
      </c>
      <c r="BM74" s="17">
        <f t="shared" si="47"/>
        <v>0</v>
      </c>
      <c r="CJ74" s="88">
        <f t="shared" ca="1" si="31"/>
        <v>9.8626403566040199</v>
      </c>
      <c r="CK74" s="88">
        <f t="shared" ca="1" si="32"/>
        <v>3.0845118080809493</v>
      </c>
      <c r="CL74" s="88">
        <f t="shared" ca="1" si="32"/>
        <v>10.268462299605599</v>
      </c>
      <c r="CM74" s="88">
        <f t="shared" ca="1" si="32"/>
        <v>9.4031761422428133</v>
      </c>
      <c r="CN74" s="88">
        <f t="shared" ca="1" si="32"/>
        <v>6.9658532894931398</v>
      </c>
      <c r="CO74" s="88">
        <f t="shared" ca="1" si="32"/>
        <v>1.1060071561013192</v>
      </c>
      <c r="CP74" s="88">
        <f t="shared" ca="1" si="32"/>
        <v>6.0475917399143331</v>
      </c>
      <c r="CQ74" s="88">
        <f t="shared" ca="1" si="32"/>
        <v>21.993129772634497</v>
      </c>
      <c r="CR74" s="88">
        <f t="shared" ca="1" si="32"/>
        <v>2.8792804063177191</v>
      </c>
      <c r="CS74" s="88">
        <f t="shared" ca="1" si="32"/>
        <v>1.2326972235032814</v>
      </c>
      <c r="CT74" s="88">
        <f t="shared" ca="1" si="32"/>
        <v>16.124609791102419</v>
      </c>
      <c r="CU74" s="88">
        <f t="shared" ca="1" si="32"/>
        <v>5.5238128197652108</v>
      </c>
      <c r="CV74" s="88">
        <f t="shared" ca="1" si="32"/>
        <v>5.9387778874424542E-2</v>
      </c>
      <c r="CW74" s="88">
        <f t="shared" ca="1" si="29"/>
        <v>2.0394221770600126E-2</v>
      </c>
      <c r="CX74" s="88">
        <f t="shared" ca="1" si="29"/>
        <v>0</v>
      </c>
      <c r="CY74" s="88">
        <f t="shared" ca="1" si="29"/>
        <v>-2.5868139529979683E-2</v>
      </c>
      <c r="CZ74" s="88">
        <f t="shared" ca="1" si="29"/>
        <v>-1.9308304055434572E-2</v>
      </c>
      <c r="DA74" s="88">
        <f t="shared" ca="1" si="29"/>
        <v>-3.1024438311128139E-3</v>
      </c>
      <c r="DB74" s="88">
        <f t="shared" ca="1" si="29"/>
        <v>-4.2503113228497598E-2</v>
      </c>
      <c r="DC74" s="88">
        <f t="shared" ca="1" si="29"/>
        <v>-0.24588845074370252</v>
      </c>
      <c r="DD74" s="88">
        <f t="shared" ca="1" si="29"/>
        <v>-3.2185911005527937E-2</v>
      </c>
      <c r="DE74" s="88">
        <f t="shared" ca="1" si="29"/>
        <v>-2.296758313809278E-2</v>
      </c>
      <c r="DF74" s="88">
        <f t="shared" ca="1" si="29"/>
        <v>-0.15331713764960683</v>
      </c>
      <c r="DG74" s="88">
        <f t="shared" ca="1" si="29"/>
        <v>-6.0640917463069946E-2</v>
      </c>
      <c r="DL74" s="17">
        <v>0.99314398305019003</v>
      </c>
      <c r="DM74" s="17">
        <v>6.8560169498099732E-3</v>
      </c>
      <c r="DN74" s="17">
        <f t="shared" si="38"/>
        <v>1.1346799999999999</v>
      </c>
      <c r="DO74" s="11"/>
      <c r="DS74" s="17">
        <v>0.5</v>
      </c>
      <c r="DU74" s="17">
        <v>1</v>
      </c>
      <c r="DV74" s="17">
        <v>0.5</v>
      </c>
      <c r="DX74" s="17">
        <v>2</v>
      </c>
      <c r="DZ74" s="17">
        <f>DZ73+(2-DZ73)/(2053-2033)</f>
        <v>2.1499550000000451</v>
      </c>
      <c r="EA74" s="17">
        <v>0</v>
      </c>
      <c r="EB74" s="17">
        <v>-5</v>
      </c>
      <c r="EC74" s="17">
        <v>2.8201126315788998</v>
      </c>
      <c r="ED74" s="17">
        <v>3.4125000000000001</v>
      </c>
      <c r="EE74" s="43">
        <v>0.75</v>
      </c>
      <c r="EF74" s="43">
        <v>0.05</v>
      </c>
      <c r="EG74" s="43">
        <v>75</v>
      </c>
      <c r="EI74" s="44">
        <v>0.754</v>
      </c>
      <c r="EJ74" s="44">
        <v>0.14699999999999999</v>
      </c>
    </row>
    <row r="75" spans="1:141" x14ac:dyDescent="0.3">
      <c r="A75" s="10">
        <v>2035</v>
      </c>
      <c r="F75" s="34">
        <v>0.80330000000000001</v>
      </c>
      <c r="G75" s="34">
        <v>8.6999999999999994E-3</v>
      </c>
      <c r="I75" s="11"/>
      <c r="J75" s="13">
        <v>61937418</v>
      </c>
      <c r="K75" s="31">
        <f t="shared" si="41"/>
        <v>62508835.98627951</v>
      </c>
      <c r="P75" s="28" cm="1">
        <f t="array" aca="1" ref="P75" ca="1">INDEX([7]CSMDPART2023!$C$2:$BK$29, MATCH(MID(CELL("filename",A74),FIND("]",CELL("filename",A74))+1,255),[7]CSMDPART2023!A$2:A$29,0), MATCH(A75,[7]CSMDPART2023!C$1:BK$1,0))</f>
        <v>1.5562508370099426E-3</v>
      </c>
      <c r="Q75" s="19">
        <f t="shared" ca="1" si="43"/>
        <v>75.073399847592924</v>
      </c>
      <c r="AM75" s="19">
        <f t="shared" si="20"/>
        <v>5.5488079841658364E-2</v>
      </c>
      <c r="AN75" s="11"/>
      <c r="AS75" s="17">
        <f t="shared" si="36"/>
        <v>7.1341810957331123E-2</v>
      </c>
      <c r="AU75" s="34">
        <v>6.1</v>
      </c>
      <c r="AV75" s="34">
        <v>0.77700000000000002</v>
      </c>
      <c r="AW75" s="34">
        <v>-0.123</v>
      </c>
      <c r="AX75" s="34">
        <v>2.1000000000000001E-2</v>
      </c>
      <c r="AY75" s="34">
        <v>0.98299999999999998</v>
      </c>
      <c r="AZ75" s="34">
        <v>0.41</v>
      </c>
      <c r="BA75" s="34">
        <v>6.4000000000000001E-2</v>
      </c>
      <c r="BE75" s="34">
        <f t="shared" si="39"/>
        <v>0.30099999999999999</v>
      </c>
      <c r="BF75" s="34">
        <f t="shared" si="39"/>
        <v>2.32E-3</v>
      </c>
      <c r="BG75" s="17">
        <f t="shared" si="39"/>
        <v>3.1045035143057842E-2</v>
      </c>
      <c r="BH75" s="17">
        <f t="shared" si="39"/>
        <v>0.18332213780352566</v>
      </c>
      <c r="BI75" s="17">
        <f t="shared" ref="BI75:BM75" si="48">BI74</f>
        <v>1.1149199816039084E-2</v>
      </c>
      <c r="BJ75" s="17">
        <f t="shared" si="48"/>
        <v>3.7895140363183977E-2</v>
      </c>
      <c r="BK75" s="17">
        <f t="shared" si="48"/>
        <v>0</v>
      </c>
      <c r="BL75" s="17">
        <f t="shared" si="48"/>
        <v>8.5280362770136543E-3</v>
      </c>
      <c r="BM75" s="17">
        <f t="shared" si="48"/>
        <v>0</v>
      </c>
      <c r="CJ75" s="88">
        <f t="shared" ca="1" si="31"/>
        <v>9.8626403566040199</v>
      </c>
      <c r="CK75" s="88">
        <f t="shared" ca="1" si="32"/>
        <v>3.0845118080809493</v>
      </c>
      <c r="CL75" s="88">
        <f t="shared" ca="1" si="32"/>
        <v>10.268462299605599</v>
      </c>
      <c r="CM75" s="88">
        <f t="shared" ca="1" si="32"/>
        <v>9.4031761422428133</v>
      </c>
      <c r="CN75" s="88">
        <f t="shared" ca="1" si="32"/>
        <v>6.9658532894931398</v>
      </c>
      <c r="CO75" s="88">
        <f t="shared" ca="1" si="32"/>
        <v>1.1060071561013192</v>
      </c>
      <c r="CP75" s="88">
        <f t="shared" ca="1" si="32"/>
        <v>6.0475917399143331</v>
      </c>
      <c r="CQ75" s="88">
        <f t="shared" ca="1" si="32"/>
        <v>21.993129772634497</v>
      </c>
      <c r="CR75" s="88">
        <f t="shared" ca="1" si="32"/>
        <v>2.8792804063177191</v>
      </c>
      <c r="CS75" s="88">
        <f t="shared" ca="1" si="32"/>
        <v>1.2326972235032814</v>
      </c>
      <c r="CT75" s="88">
        <f t="shared" ca="1" si="32"/>
        <v>16.124609791102419</v>
      </c>
      <c r="CU75" s="88">
        <f t="shared" ca="1" si="32"/>
        <v>5.5238128197652108</v>
      </c>
      <c r="CV75" s="88">
        <f t="shared" ca="1" si="32"/>
        <v>5.9387778874424542E-2</v>
      </c>
      <c r="CW75" s="88">
        <f t="shared" ca="1" si="29"/>
        <v>2.0394221770600126E-2</v>
      </c>
      <c r="CX75" s="88">
        <f t="shared" ca="1" si="29"/>
        <v>0</v>
      </c>
      <c r="CY75" s="88">
        <f t="shared" ca="1" si="29"/>
        <v>-2.5868139529979683E-2</v>
      </c>
      <c r="CZ75" s="88">
        <f t="shared" ca="1" si="29"/>
        <v>-1.9308304055434572E-2</v>
      </c>
      <c r="DA75" s="88">
        <f t="shared" ca="1" si="29"/>
        <v>-3.1024438311128139E-3</v>
      </c>
      <c r="DB75" s="88">
        <f t="shared" ca="1" si="29"/>
        <v>-4.2503113228497598E-2</v>
      </c>
      <c r="DC75" s="88">
        <f t="shared" ca="1" si="29"/>
        <v>-0.24588845074370252</v>
      </c>
      <c r="DD75" s="88">
        <f t="shared" ca="1" si="29"/>
        <v>-3.2185911005527937E-2</v>
      </c>
      <c r="DE75" s="88">
        <f t="shared" ca="1" si="29"/>
        <v>-2.296758313809278E-2</v>
      </c>
      <c r="DF75" s="88">
        <f t="shared" ca="1" si="29"/>
        <v>-0.15331713764960683</v>
      </c>
      <c r="DG75" s="88">
        <f t="shared" ca="1" si="29"/>
        <v>-6.0640917463069946E-2</v>
      </c>
      <c r="DL75" s="17">
        <v>0.99314398305019003</v>
      </c>
      <c r="DM75" s="17">
        <v>6.8560169498099732E-3</v>
      </c>
      <c r="DN75" s="17">
        <f t="shared" si="38"/>
        <v>1.1346799999999999</v>
      </c>
      <c r="DO75" s="11"/>
      <c r="DS75" s="17">
        <v>0.5</v>
      </c>
      <c r="DU75" s="17">
        <v>1</v>
      </c>
      <c r="DV75" s="17">
        <v>0.5</v>
      </c>
      <c r="DX75" s="17">
        <v>2</v>
      </c>
      <c r="DZ75" s="17">
        <f t="shared" ref="DZ75:DZ85" si="49">DZ74+(2-DZ74)/(2053-2033)</f>
        <v>2.1424572500000427</v>
      </c>
      <c r="EA75" s="17">
        <v>0</v>
      </c>
      <c r="EB75" s="17">
        <v>-5</v>
      </c>
      <c r="EC75" s="17">
        <v>2.8201126315788998</v>
      </c>
      <c r="ED75" s="17">
        <v>3.4125000000000001</v>
      </c>
      <c r="EE75" s="43">
        <v>0.75</v>
      </c>
      <c r="EF75" s="43">
        <v>0.05</v>
      </c>
      <c r="EG75" s="43">
        <v>75</v>
      </c>
      <c r="EI75" s="44">
        <v>0.754</v>
      </c>
      <c r="EJ75" s="44">
        <v>0.14699999999999999</v>
      </c>
    </row>
    <row r="76" spans="1:141" x14ac:dyDescent="0.3">
      <c r="A76" s="10">
        <v>2036</v>
      </c>
      <c r="F76" s="34">
        <v>0.80330000000000001</v>
      </c>
      <c r="G76" s="34">
        <v>8.6999999999999994E-3</v>
      </c>
      <c r="I76" s="11"/>
      <c r="J76" s="13">
        <v>61765048</v>
      </c>
      <c r="K76" s="31">
        <f t="shared" si="41"/>
        <v>62334875.746946402</v>
      </c>
      <c r="P76" s="28" cm="1">
        <f t="array" aca="1" ref="P76" ca="1">INDEX([7]CSMDPART2023!$C$2:$BK$29, MATCH(MID(CELL("filename",A75),FIND("]",CELL("filename",A75))+1,255),[7]CSMDPART2023!A$2:A$29,0), MATCH(A76,[7]CSMDPART2023!C$1:BK$1,0))</f>
        <v>2.7130899926954832E-3</v>
      </c>
      <c r="Q76" s="19">
        <f t="shared" ca="1" si="43"/>
        <v>75.277080737437061</v>
      </c>
      <c r="AM76" s="19">
        <f t="shared" si="20"/>
        <v>5.5488079841658364E-2</v>
      </c>
      <c r="AN76" s="11"/>
      <c r="AS76" s="17">
        <f t="shared" si="36"/>
        <v>7.1341810957331123E-2</v>
      </c>
      <c r="AU76" s="34">
        <v>6.1</v>
      </c>
      <c r="AV76" s="34">
        <v>0.77700000000000002</v>
      </c>
      <c r="AW76" s="34">
        <v>-0.123</v>
      </c>
      <c r="AX76" s="34">
        <v>2.1000000000000001E-2</v>
      </c>
      <c r="AY76" s="34">
        <v>0.98299999999999998</v>
      </c>
      <c r="AZ76" s="34">
        <v>0.41</v>
      </c>
      <c r="BA76" s="34">
        <v>6.4000000000000001E-2</v>
      </c>
      <c r="BE76" s="34">
        <f t="shared" si="39"/>
        <v>0.30099999999999999</v>
      </c>
      <c r="BF76" s="34">
        <f t="shared" si="39"/>
        <v>2.32E-3</v>
      </c>
      <c r="BG76" s="17">
        <f t="shared" si="39"/>
        <v>3.1045035143057842E-2</v>
      </c>
      <c r="BH76" s="17">
        <f t="shared" si="39"/>
        <v>0.18332213780352566</v>
      </c>
      <c r="BI76" s="17">
        <f t="shared" ref="BI76:BM76" si="50">BI75</f>
        <v>1.1149199816039084E-2</v>
      </c>
      <c r="BJ76" s="17">
        <f t="shared" si="50"/>
        <v>3.7895140363183977E-2</v>
      </c>
      <c r="BK76" s="17">
        <f t="shared" si="50"/>
        <v>0</v>
      </c>
      <c r="BL76" s="17">
        <f t="shared" si="50"/>
        <v>8.5280362770136543E-3</v>
      </c>
      <c r="BM76" s="17">
        <f t="shared" si="50"/>
        <v>0</v>
      </c>
      <c r="CJ76" s="88">
        <f t="shared" ca="1" si="31"/>
        <v>9.8626403566040199</v>
      </c>
      <c r="CK76" s="88">
        <f t="shared" ca="1" si="32"/>
        <v>3.0845118080809493</v>
      </c>
      <c r="CL76" s="88">
        <f t="shared" ca="1" si="32"/>
        <v>10.268462299605599</v>
      </c>
      <c r="CM76" s="88">
        <f t="shared" ca="1" si="32"/>
        <v>9.4031761422428133</v>
      </c>
      <c r="CN76" s="88">
        <f t="shared" ca="1" si="32"/>
        <v>6.9658532894931398</v>
      </c>
      <c r="CO76" s="88">
        <f t="shared" ca="1" si="32"/>
        <v>1.1060071561013192</v>
      </c>
      <c r="CP76" s="88">
        <f t="shared" ca="1" si="32"/>
        <v>6.0475917399143331</v>
      </c>
      <c r="CQ76" s="88">
        <f t="shared" ca="1" si="32"/>
        <v>21.993129772634497</v>
      </c>
      <c r="CR76" s="88">
        <f t="shared" ca="1" si="32"/>
        <v>2.8792804063177191</v>
      </c>
      <c r="CS76" s="88">
        <f t="shared" ca="1" si="32"/>
        <v>1.2326972235032814</v>
      </c>
      <c r="CT76" s="88">
        <f t="shared" ca="1" si="32"/>
        <v>16.124609791102419</v>
      </c>
      <c r="CU76" s="88">
        <f t="shared" ca="1" si="32"/>
        <v>5.5238128197652108</v>
      </c>
      <c r="CV76" s="88">
        <f t="shared" ca="1" si="32"/>
        <v>5.9387778874424542E-2</v>
      </c>
      <c r="CW76" s="88">
        <f t="shared" ca="1" si="29"/>
        <v>2.0394221770600126E-2</v>
      </c>
      <c r="CX76" s="88">
        <f t="shared" ca="1" si="29"/>
        <v>0</v>
      </c>
      <c r="CY76" s="88">
        <f t="shared" ca="1" si="29"/>
        <v>-2.5868139529979683E-2</v>
      </c>
      <c r="CZ76" s="88">
        <f t="shared" ca="1" si="29"/>
        <v>-1.9308304055434572E-2</v>
      </c>
      <c r="DA76" s="88">
        <f t="shared" ca="1" si="29"/>
        <v>-3.1024438311128139E-3</v>
      </c>
      <c r="DB76" s="88">
        <f t="shared" ca="1" si="29"/>
        <v>-4.2503113228497598E-2</v>
      </c>
      <c r="DC76" s="88">
        <f t="shared" ca="1" si="29"/>
        <v>-0.24588845074370252</v>
      </c>
      <c r="DD76" s="88">
        <f t="shared" ca="1" si="29"/>
        <v>-3.2185911005527937E-2</v>
      </c>
      <c r="DE76" s="88">
        <f t="shared" ca="1" si="29"/>
        <v>-2.296758313809278E-2</v>
      </c>
      <c r="DF76" s="88">
        <f t="shared" ca="1" si="29"/>
        <v>-0.15331713764960683</v>
      </c>
      <c r="DG76" s="88">
        <f t="shared" ca="1" si="29"/>
        <v>-6.0640917463069946E-2</v>
      </c>
      <c r="DL76" s="17">
        <v>0.99314398305019003</v>
      </c>
      <c r="DM76" s="17">
        <v>6.8560169498099732E-3</v>
      </c>
      <c r="DN76" s="17">
        <f t="shared" si="38"/>
        <v>1.1346799999999999</v>
      </c>
      <c r="DO76" s="11"/>
      <c r="DS76" s="17">
        <v>0.5</v>
      </c>
      <c r="DU76" s="17">
        <v>1</v>
      </c>
      <c r="DV76" s="17">
        <v>0.5</v>
      </c>
      <c r="DX76" s="17">
        <v>2</v>
      </c>
      <c r="DZ76" s="17">
        <f t="shared" si="49"/>
        <v>2.1353343875000408</v>
      </c>
      <c r="EA76" s="17">
        <v>0</v>
      </c>
      <c r="EB76" s="17">
        <v>-5</v>
      </c>
      <c r="EC76" s="17">
        <v>2.8201126315788998</v>
      </c>
      <c r="ED76" s="17">
        <v>3.4125000000000001</v>
      </c>
      <c r="EE76" s="43">
        <v>0.75</v>
      </c>
      <c r="EF76" s="43">
        <v>0.05</v>
      </c>
      <c r="EG76" s="43">
        <v>75</v>
      </c>
      <c r="EI76" s="44">
        <v>0.754</v>
      </c>
      <c r="EJ76" s="44">
        <v>0.14699999999999999</v>
      </c>
    </row>
    <row r="77" spans="1:141" x14ac:dyDescent="0.3">
      <c r="A77" s="10">
        <v>2037</v>
      </c>
      <c r="F77" s="34">
        <v>0.80330000000000001</v>
      </c>
      <c r="G77" s="34">
        <v>8.6999999999999994E-3</v>
      </c>
      <c r="I77" s="11"/>
      <c r="J77" s="13">
        <v>61573249</v>
      </c>
      <c r="K77" s="31">
        <f t="shared" si="41"/>
        <v>62141307.260876603</v>
      </c>
      <c r="P77" s="28" cm="1">
        <f t="array" aca="1" ref="P77" ca="1">INDEX([7]CSMDPART2023!$C$2:$BK$29, MATCH(MID(CELL("filename",A76),FIND("]",CELL("filename",A76))+1,255),[7]CSMDPART2023!A$2:A$29,0), MATCH(A77,[7]CSMDPART2023!C$1:BK$1,0))</f>
        <v>4.0386149046396369E-3</v>
      </c>
      <c r="Q77" s="19">
        <f t="shared" ca="1" si="43"/>
        <v>75.581095877681037</v>
      </c>
      <c r="AM77" s="19">
        <f t="shared" si="20"/>
        <v>5.5488079841658364E-2</v>
      </c>
      <c r="AN77" s="11"/>
      <c r="AS77" s="17">
        <f t="shared" si="36"/>
        <v>7.1341810957331123E-2</v>
      </c>
      <c r="AU77" s="34">
        <v>6.1</v>
      </c>
      <c r="AV77" s="34">
        <v>0.77700000000000002</v>
      </c>
      <c r="AW77" s="34">
        <v>-0.123</v>
      </c>
      <c r="AX77" s="34">
        <v>2.1000000000000001E-2</v>
      </c>
      <c r="AY77" s="34">
        <v>0.98299999999999998</v>
      </c>
      <c r="AZ77" s="34">
        <v>0.41</v>
      </c>
      <c r="BA77" s="34">
        <v>6.4000000000000001E-2</v>
      </c>
      <c r="BE77" s="34">
        <f t="shared" si="39"/>
        <v>0.30099999999999999</v>
      </c>
      <c r="BF77" s="34">
        <f t="shared" si="39"/>
        <v>2.32E-3</v>
      </c>
      <c r="BG77" s="17">
        <f t="shared" si="39"/>
        <v>3.1045035143057842E-2</v>
      </c>
      <c r="BH77" s="17">
        <f t="shared" si="39"/>
        <v>0.18332213780352566</v>
      </c>
      <c r="BI77" s="17">
        <f t="shared" ref="BI77:BM77" si="51">BI76</f>
        <v>1.1149199816039084E-2</v>
      </c>
      <c r="BJ77" s="17">
        <f t="shared" si="51"/>
        <v>3.7895140363183977E-2</v>
      </c>
      <c r="BK77" s="17">
        <f t="shared" si="51"/>
        <v>0</v>
      </c>
      <c r="BL77" s="17">
        <f t="shared" si="51"/>
        <v>8.5280362770136543E-3</v>
      </c>
      <c r="BM77" s="17">
        <f t="shared" si="51"/>
        <v>0</v>
      </c>
      <c r="CJ77" s="88">
        <f t="shared" ca="1" si="31"/>
        <v>9.8626403566040199</v>
      </c>
      <c r="CK77" s="88">
        <f t="shared" ca="1" si="32"/>
        <v>3.0845118080809493</v>
      </c>
      <c r="CL77" s="88">
        <f t="shared" ca="1" si="32"/>
        <v>10.268462299605599</v>
      </c>
      <c r="CM77" s="88">
        <f t="shared" ca="1" si="32"/>
        <v>9.4031761422428133</v>
      </c>
      <c r="CN77" s="88">
        <f t="shared" ca="1" si="32"/>
        <v>6.9658532894931398</v>
      </c>
      <c r="CO77" s="88">
        <f t="shared" ca="1" si="32"/>
        <v>1.1060071561013192</v>
      </c>
      <c r="CP77" s="88">
        <f t="shared" ca="1" si="32"/>
        <v>6.0475917399143331</v>
      </c>
      <c r="CQ77" s="88">
        <f t="shared" ca="1" si="32"/>
        <v>21.993129772634497</v>
      </c>
      <c r="CR77" s="88">
        <f t="shared" ca="1" si="32"/>
        <v>2.8792804063177191</v>
      </c>
      <c r="CS77" s="88">
        <f t="shared" ca="1" si="32"/>
        <v>1.2326972235032814</v>
      </c>
      <c r="CT77" s="88">
        <f t="shared" ca="1" si="32"/>
        <v>16.124609791102419</v>
      </c>
      <c r="CU77" s="88">
        <f t="shared" ca="1" si="32"/>
        <v>5.5238128197652108</v>
      </c>
      <c r="CV77" s="88">
        <f t="shared" ca="1" si="32"/>
        <v>5.9387778874424542E-2</v>
      </c>
      <c r="CW77" s="88">
        <f t="shared" ca="1" si="29"/>
        <v>2.0394221770600126E-2</v>
      </c>
      <c r="CX77" s="88">
        <f t="shared" ca="1" si="29"/>
        <v>0</v>
      </c>
      <c r="CY77" s="88">
        <f t="shared" ca="1" si="29"/>
        <v>-2.5868139529979683E-2</v>
      </c>
      <c r="CZ77" s="88">
        <f t="shared" ca="1" si="29"/>
        <v>-1.9308304055434572E-2</v>
      </c>
      <c r="DA77" s="88">
        <f t="shared" ca="1" si="29"/>
        <v>-3.1024438311128139E-3</v>
      </c>
      <c r="DB77" s="88">
        <f t="shared" ca="1" si="29"/>
        <v>-4.2503113228497598E-2</v>
      </c>
      <c r="DC77" s="88">
        <f t="shared" ca="1" si="29"/>
        <v>-0.24588845074370252</v>
      </c>
      <c r="DD77" s="88">
        <f t="shared" ca="1" si="29"/>
        <v>-3.2185911005527937E-2</v>
      </c>
      <c r="DE77" s="88">
        <f t="shared" ca="1" si="29"/>
        <v>-2.296758313809278E-2</v>
      </c>
      <c r="DF77" s="88">
        <f t="shared" ca="1" si="29"/>
        <v>-0.15331713764960683</v>
      </c>
      <c r="DG77" s="88">
        <f t="shared" ca="1" si="29"/>
        <v>-6.0640917463069946E-2</v>
      </c>
      <c r="DL77" s="17">
        <v>0.99314398305019003</v>
      </c>
      <c r="DM77" s="17">
        <v>6.8560169498099732E-3</v>
      </c>
      <c r="DN77" s="17">
        <f t="shared" si="38"/>
        <v>1.1346799999999999</v>
      </c>
      <c r="DO77" s="11"/>
      <c r="DS77" s="17">
        <v>0.5</v>
      </c>
      <c r="DU77" s="17">
        <v>1</v>
      </c>
      <c r="DV77" s="17">
        <v>0.5</v>
      </c>
      <c r="DX77" s="17">
        <v>2</v>
      </c>
      <c r="DZ77" s="17">
        <f t="shared" si="49"/>
        <v>2.1285676681250387</v>
      </c>
      <c r="EA77" s="17">
        <v>0</v>
      </c>
      <c r="EB77" s="17">
        <v>-5</v>
      </c>
      <c r="EC77" s="17">
        <v>2.8201126315788998</v>
      </c>
      <c r="ED77" s="17">
        <v>3.4125000000000001</v>
      </c>
      <c r="EE77" s="43">
        <v>0.75</v>
      </c>
      <c r="EF77" s="43">
        <v>0.05</v>
      </c>
      <c r="EG77" s="43">
        <v>75</v>
      </c>
      <c r="EI77" s="44">
        <v>0.754</v>
      </c>
      <c r="EJ77" s="44">
        <v>0.14699999999999999</v>
      </c>
    </row>
    <row r="78" spans="1:141" x14ac:dyDescent="0.3">
      <c r="A78" s="10">
        <v>2038</v>
      </c>
      <c r="F78" s="34">
        <v>0.80330000000000001</v>
      </c>
      <c r="G78" s="34">
        <v>8.6999999999999994E-3</v>
      </c>
      <c r="I78" s="11"/>
      <c r="J78" s="13">
        <v>61315880</v>
      </c>
      <c r="K78" s="31">
        <f t="shared" si="41"/>
        <v>61881563.843594454</v>
      </c>
      <c r="P78" s="28" cm="1">
        <f t="array" aca="1" ref="P78" ca="1">INDEX([7]CSMDPART2023!$C$2:$BK$29, MATCH(MID(CELL("filename",A77),FIND("]",CELL("filename",A77))+1,255),[7]CSMDPART2023!A$2:A$29,0), MATCH(A78,[7]CSMDPART2023!C$1:BK$1,0))</f>
        <v>5.1090534477187255E-3</v>
      </c>
      <c r="Q78" s="19">
        <f t="shared" ca="1" si="43"/>
        <v>75.967243736157258</v>
      </c>
      <c r="AM78" s="19">
        <f t="shared" si="20"/>
        <v>5.5488079841658364E-2</v>
      </c>
      <c r="AN78" s="11"/>
      <c r="AS78" s="17">
        <f t="shared" si="36"/>
        <v>7.1341810957331123E-2</v>
      </c>
      <c r="AU78" s="34">
        <v>6.1</v>
      </c>
      <c r="AV78" s="34">
        <v>0.77700000000000002</v>
      </c>
      <c r="AW78" s="34">
        <v>-0.123</v>
      </c>
      <c r="AX78" s="34">
        <v>2.1000000000000001E-2</v>
      </c>
      <c r="AY78" s="34">
        <v>0.98299999999999998</v>
      </c>
      <c r="AZ78" s="34">
        <v>0.41</v>
      </c>
      <c r="BA78" s="34">
        <v>6.4000000000000001E-2</v>
      </c>
      <c r="BE78" s="34">
        <f t="shared" si="39"/>
        <v>0.30099999999999999</v>
      </c>
      <c r="BF78" s="34">
        <f t="shared" si="39"/>
        <v>2.32E-3</v>
      </c>
      <c r="BG78" s="17">
        <f t="shared" si="39"/>
        <v>3.1045035143057842E-2</v>
      </c>
      <c r="BH78" s="17">
        <f t="shared" si="39"/>
        <v>0.18332213780352566</v>
      </c>
      <c r="BI78" s="17">
        <f t="shared" ref="BI78:BM78" si="52">BI77</f>
        <v>1.1149199816039084E-2</v>
      </c>
      <c r="BJ78" s="17">
        <f t="shared" si="52"/>
        <v>3.7895140363183977E-2</v>
      </c>
      <c r="BK78" s="17">
        <f t="shared" si="52"/>
        <v>0</v>
      </c>
      <c r="BL78" s="17">
        <f t="shared" si="52"/>
        <v>8.5280362770136543E-3</v>
      </c>
      <c r="BM78" s="17">
        <f t="shared" si="52"/>
        <v>0</v>
      </c>
      <c r="CJ78" s="88">
        <f t="shared" ca="1" si="31"/>
        <v>9.8626403566040199</v>
      </c>
      <c r="CK78" s="88">
        <f t="shared" ca="1" si="32"/>
        <v>3.0845118080809493</v>
      </c>
      <c r="CL78" s="88">
        <f t="shared" ca="1" si="32"/>
        <v>10.268462299605599</v>
      </c>
      <c r="CM78" s="88">
        <f t="shared" ca="1" si="32"/>
        <v>9.4031761422428133</v>
      </c>
      <c r="CN78" s="88">
        <f t="shared" ca="1" si="32"/>
        <v>6.9658532894931398</v>
      </c>
      <c r="CO78" s="88">
        <f t="shared" ca="1" si="32"/>
        <v>1.1060071561013192</v>
      </c>
      <c r="CP78" s="88">
        <f t="shared" ca="1" si="32"/>
        <v>6.0475917399143331</v>
      </c>
      <c r="CQ78" s="88">
        <f t="shared" ca="1" si="32"/>
        <v>21.993129772634497</v>
      </c>
      <c r="CR78" s="88">
        <f t="shared" ca="1" si="32"/>
        <v>2.8792804063177191</v>
      </c>
      <c r="CS78" s="88">
        <f t="shared" ca="1" si="32"/>
        <v>1.2326972235032814</v>
      </c>
      <c r="CT78" s="88">
        <f t="shared" ca="1" si="32"/>
        <v>16.124609791102419</v>
      </c>
      <c r="CU78" s="88">
        <f t="shared" ca="1" si="32"/>
        <v>5.5238128197652108</v>
      </c>
      <c r="CV78" s="88">
        <f t="shared" ca="1" si="32"/>
        <v>5.9387778874424542E-2</v>
      </c>
      <c r="CW78" s="88">
        <f t="shared" ca="1" si="29"/>
        <v>2.0394221770600126E-2</v>
      </c>
      <c r="CX78" s="88">
        <f t="shared" ca="1" si="29"/>
        <v>0</v>
      </c>
      <c r="CY78" s="88">
        <f t="shared" ca="1" si="29"/>
        <v>-2.5868139529979683E-2</v>
      </c>
      <c r="CZ78" s="88">
        <f t="shared" ca="1" si="29"/>
        <v>-1.9308304055434572E-2</v>
      </c>
      <c r="DA78" s="88">
        <f t="shared" ca="1" si="29"/>
        <v>-3.1024438311128139E-3</v>
      </c>
      <c r="DB78" s="88">
        <f t="shared" ca="1" si="29"/>
        <v>-4.2503113228497598E-2</v>
      </c>
      <c r="DC78" s="88">
        <f t="shared" ca="1" si="29"/>
        <v>-0.24588845074370252</v>
      </c>
      <c r="DD78" s="88">
        <f t="shared" ca="1" si="29"/>
        <v>-3.2185911005527937E-2</v>
      </c>
      <c r="DE78" s="88">
        <f t="shared" ca="1" si="29"/>
        <v>-2.296758313809278E-2</v>
      </c>
      <c r="DF78" s="88">
        <f t="shared" ca="1" si="29"/>
        <v>-0.15331713764960683</v>
      </c>
      <c r="DG78" s="88">
        <f t="shared" ca="1" si="29"/>
        <v>-6.0640917463069946E-2</v>
      </c>
      <c r="DL78" s="17">
        <v>0.99314398305019003</v>
      </c>
      <c r="DM78" s="17">
        <v>6.8560169498099732E-3</v>
      </c>
      <c r="DN78" s="17">
        <f t="shared" si="38"/>
        <v>1.1346799999999999</v>
      </c>
      <c r="DO78" s="11"/>
      <c r="DS78" s="17">
        <v>0.5</v>
      </c>
      <c r="DU78" s="17">
        <v>1</v>
      </c>
      <c r="DV78" s="17">
        <v>0.5</v>
      </c>
      <c r="DX78" s="17">
        <v>2</v>
      </c>
      <c r="DZ78" s="17">
        <f t="shared" si="49"/>
        <v>2.122139284718787</v>
      </c>
      <c r="EA78" s="17">
        <v>0</v>
      </c>
      <c r="EB78" s="17">
        <v>-5</v>
      </c>
      <c r="EC78" s="17">
        <v>2.8201126315788998</v>
      </c>
      <c r="ED78" s="17">
        <v>3.4125000000000001</v>
      </c>
      <c r="EE78" s="43">
        <v>0.75</v>
      </c>
      <c r="EF78" s="43">
        <v>0.05</v>
      </c>
      <c r="EG78" s="43">
        <v>75</v>
      </c>
      <c r="EI78" s="44">
        <v>0.754</v>
      </c>
      <c r="EJ78" s="44">
        <v>0.14699999999999999</v>
      </c>
    </row>
    <row r="79" spans="1:141" x14ac:dyDescent="0.3">
      <c r="A79" s="10">
        <v>2039</v>
      </c>
      <c r="F79" s="34">
        <v>0.80330000000000001</v>
      </c>
      <c r="G79" s="34">
        <v>8.6999999999999994E-3</v>
      </c>
      <c r="I79" s="11"/>
      <c r="J79" s="13">
        <v>61008410</v>
      </c>
      <c r="K79" s="31">
        <f t="shared" si="41"/>
        <v>61571257.207940042</v>
      </c>
      <c r="P79" s="28" cm="1">
        <f t="array" aca="1" ref="P79" ca="1">INDEX([7]CSMDPART2023!$C$2:$BK$29, MATCH(MID(CELL("filename",A78),FIND("]",CELL("filename",A78))+1,255),[7]CSMDPART2023!A$2:A$29,0), MATCH(A79,[7]CSMDPART2023!C$1:BK$1,0))</f>
        <v>5.5666046043443274E-3</v>
      </c>
      <c r="Q79" s="19">
        <f t="shared" ca="1" si="43"/>
        <v>76.390123344918294</v>
      </c>
      <c r="AM79" s="19">
        <f t="shared" si="20"/>
        <v>5.5488079841658364E-2</v>
      </c>
      <c r="AN79" s="11"/>
      <c r="AS79" s="17">
        <f t="shared" si="36"/>
        <v>7.1341810957331123E-2</v>
      </c>
      <c r="AU79" s="34">
        <v>6.1</v>
      </c>
      <c r="AV79" s="34">
        <v>0.77700000000000002</v>
      </c>
      <c r="AW79" s="34">
        <v>-0.123</v>
      </c>
      <c r="AX79" s="34">
        <v>2.1000000000000001E-2</v>
      </c>
      <c r="AY79" s="34">
        <v>0.98299999999999998</v>
      </c>
      <c r="AZ79" s="34">
        <v>0.41</v>
      </c>
      <c r="BA79" s="34">
        <v>6.4000000000000001E-2</v>
      </c>
      <c r="BE79" s="34">
        <f t="shared" si="39"/>
        <v>0.30099999999999999</v>
      </c>
      <c r="BF79" s="34">
        <f t="shared" si="39"/>
        <v>2.32E-3</v>
      </c>
      <c r="BG79" s="17">
        <f t="shared" si="39"/>
        <v>3.1045035143057842E-2</v>
      </c>
      <c r="BH79" s="17">
        <f t="shared" si="39"/>
        <v>0.18332213780352566</v>
      </c>
      <c r="BI79" s="17">
        <f t="shared" ref="BI79:BM79" si="53">BI78</f>
        <v>1.1149199816039084E-2</v>
      </c>
      <c r="BJ79" s="17">
        <f t="shared" si="53"/>
        <v>3.7895140363183977E-2</v>
      </c>
      <c r="BK79" s="17">
        <f t="shared" si="53"/>
        <v>0</v>
      </c>
      <c r="BL79" s="17">
        <f t="shared" si="53"/>
        <v>8.5280362770136543E-3</v>
      </c>
      <c r="BM79" s="17">
        <f t="shared" si="53"/>
        <v>0</v>
      </c>
      <c r="CJ79" s="88">
        <f t="shared" ca="1" si="31"/>
        <v>9.8626403566040199</v>
      </c>
      <c r="CK79" s="88">
        <f t="shared" ca="1" si="32"/>
        <v>3.0845118080809493</v>
      </c>
      <c r="CL79" s="88">
        <f t="shared" ca="1" si="32"/>
        <v>10.268462299605599</v>
      </c>
      <c r="CM79" s="88">
        <f t="shared" ca="1" si="32"/>
        <v>9.4031761422428133</v>
      </c>
      <c r="CN79" s="88">
        <f t="shared" ca="1" si="32"/>
        <v>6.9658532894931398</v>
      </c>
      <c r="CO79" s="88">
        <f t="shared" ca="1" si="32"/>
        <v>1.1060071561013192</v>
      </c>
      <c r="CP79" s="88">
        <f t="shared" ca="1" si="32"/>
        <v>6.0475917399143331</v>
      </c>
      <c r="CQ79" s="88">
        <f t="shared" ca="1" si="32"/>
        <v>21.993129772634497</v>
      </c>
      <c r="CR79" s="88">
        <f t="shared" ca="1" si="32"/>
        <v>2.8792804063177191</v>
      </c>
      <c r="CS79" s="88">
        <f t="shared" ca="1" si="32"/>
        <v>1.2326972235032814</v>
      </c>
      <c r="CT79" s="88">
        <f t="shared" ca="1" si="32"/>
        <v>16.124609791102419</v>
      </c>
      <c r="CU79" s="88">
        <f t="shared" ca="1" si="32"/>
        <v>5.5238128197652108</v>
      </c>
      <c r="CV79" s="88">
        <f t="shared" ca="1" si="32"/>
        <v>5.9387778874424542E-2</v>
      </c>
      <c r="CW79" s="88">
        <f t="shared" ca="1" si="29"/>
        <v>2.0394221770600126E-2</v>
      </c>
      <c r="CX79" s="88">
        <f t="shared" ca="1" si="29"/>
        <v>0</v>
      </c>
      <c r="CY79" s="88">
        <f t="shared" ca="1" si="29"/>
        <v>-2.5868139529979683E-2</v>
      </c>
      <c r="CZ79" s="88">
        <f t="shared" ca="1" si="29"/>
        <v>-1.9308304055434572E-2</v>
      </c>
      <c r="DA79" s="88">
        <f t="shared" ca="1" si="29"/>
        <v>-3.1024438311128139E-3</v>
      </c>
      <c r="DB79" s="88">
        <f t="shared" ca="1" si="29"/>
        <v>-4.2503113228497598E-2</v>
      </c>
      <c r="DC79" s="88">
        <f t="shared" ca="1" si="29"/>
        <v>-0.24588845074370252</v>
      </c>
      <c r="DD79" s="88">
        <f t="shared" ca="1" si="29"/>
        <v>-3.2185911005527937E-2</v>
      </c>
      <c r="DE79" s="88">
        <f t="shared" ca="1" si="29"/>
        <v>-2.296758313809278E-2</v>
      </c>
      <c r="DF79" s="88">
        <f t="shared" ca="1" si="29"/>
        <v>-0.15331713764960683</v>
      </c>
      <c r="DG79" s="88">
        <f t="shared" ca="1" si="29"/>
        <v>-6.0640917463069946E-2</v>
      </c>
      <c r="DL79" s="17">
        <v>0.99314398305019003</v>
      </c>
      <c r="DM79" s="17">
        <v>6.8560169498099732E-3</v>
      </c>
      <c r="DN79" s="17">
        <f t="shared" si="38"/>
        <v>1.1346799999999999</v>
      </c>
      <c r="DO79" s="11"/>
      <c r="DS79" s="17">
        <v>0.5</v>
      </c>
      <c r="DU79" s="17">
        <v>1</v>
      </c>
      <c r="DV79" s="17">
        <v>0.5</v>
      </c>
      <c r="DX79" s="17">
        <v>2</v>
      </c>
      <c r="DZ79" s="17">
        <f t="shared" si="49"/>
        <v>2.1160323204828475</v>
      </c>
      <c r="EA79" s="17">
        <v>0</v>
      </c>
      <c r="EB79" s="17">
        <v>-5</v>
      </c>
      <c r="EC79" s="17">
        <v>2.8201126315788998</v>
      </c>
      <c r="ED79" s="17">
        <v>3.4125000000000001</v>
      </c>
      <c r="EE79" s="43">
        <v>0.75</v>
      </c>
      <c r="EF79" s="43">
        <v>0.05</v>
      </c>
      <c r="EG79" s="43">
        <v>75</v>
      </c>
      <c r="EI79" s="44">
        <v>0.754</v>
      </c>
      <c r="EJ79" s="44">
        <v>0.14699999999999999</v>
      </c>
    </row>
    <row r="80" spans="1:141" x14ac:dyDescent="0.3">
      <c r="A80" s="10">
        <v>2040</v>
      </c>
      <c r="F80" s="34">
        <v>0.80330000000000001</v>
      </c>
      <c r="G80" s="34">
        <v>8.6999999999999994E-3</v>
      </c>
      <c r="I80" s="11"/>
      <c r="J80" s="13">
        <v>60713476</v>
      </c>
      <c r="K80" s="31">
        <f t="shared" si="41"/>
        <v>61273602.226055309</v>
      </c>
      <c r="P80" s="28" cm="1">
        <f t="array" aca="1" ref="P80" ca="1">INDEX([7]CSMDPART2023!$C$2:$BK$29, MATCH(MID(CELL("filename",A79),FIND("]",CELL("filename",A79))+1,255),[7]CSMDPART2023!A$2:A$29,0), MATCH(A80,[7]CSMDPART2023!C$1:BK$1,0))</f>
        <v>5.6465652840740344E-3</v>
      </c>
      <c r="Q80" s="19">
        <f t="shared" ca="1" si="43"/>
        <v>76.821465163443847</v>
      </c>
      <c r="AM80" s="19">
        <f t="shared" si="20"/>
        <v>5.5488079841658364E-2</v>
      </c>
      <c r="AN80" s="11"/>
      <c r="AS80" s="17">
        <f t="shared" si="36"/>
        <v>7.1341810957331123E-2</v>
      </c>
      <c r="AU80" s="34">
        <v>6.1</v>
      </c>
      <c r="AV80" s="34">
        <v>0.77700000000000002</v>
      </c>
      <c r="AW80" s="34">
        <v>-0.123</v>
      </c>
      <c r="AX80" s="34">
        <v>2.1000000000000001E-2</v>
      </c>
      <c r="AY80" s="34">
        <v>0.98299999999999998</v>
      </c>
      <c r="AZ80" s="34">
        <v>0.41</v>
      </c>
      <c r="BA80" s="34">
        <v>6.4000000000000001E-2</v>
      </c>
      <c r="BE80" s="34">
        <f t="shared" si="39"/>
        <v>0.30099999999999999</v>
      </c>
      <c r="BF80" s="34">
        <f t="shared" si="39"/>
        <v>2.32E-3</v>
      </c>
      <c r="BG80" s="17">
        <f t="shared" si="39"/>
        <v>3.1045035143057842E-2</v>
      </c>
      <c r="BH80" s="17">
        <f t="shared" si="39"/>
        <v>0.18332213780352566</v>
      </c>
      <c r="BI80" s="17">
        <f t="shared" ref="BI80:BM80" si="54">BI79</f>
        <v>1.1149199816039084E-2</v>
      </c>
      <c r="BJ80" s="17">
        <f t="shared" si="54"/>
        <v>3.7895140363183977E-2</v>
      </c>
      <c r="BK80" s="17">
        <f t="shared" si="54"/>
        <v>0</v>
      </c>
      <c r="BL80" s="17">
        <f t="shared" si="54"/>
        <v>8.5280362770136543E-3</v>
      </c>
      <c r="BM80" s="17">
        <f t="shared" si="54"/>
        <v>0</v>
      </c>
      <c r="CJ80" s="88">
        <f t="shared" ca="1" si="31"/>
        <v>9.8626403566040199</v>
      </c>
      <c r="CK80" s="88">
        <f t="shared" ca="1" si="31"/>
        <v>3.0845118080809493</v>
      </c>
      <c r="CL80" s="88">
        <f t="shared" ca="1" si="31"/>
        <v>10.268462299605599</v>
      </c>
      <c r="CM80" s="88">
        <f t="shared" ca="1" si="31"/>
        <v>9.4031761422428133</v>
      </c>
      <c r="CN80" s="88">
        <f t="shared" ca="1" si="31"/>
        <v>6.9658532894931398</v>
      </c>
      <c r="CO80" s="88">
        <f t="shared" ca="1" si="31"/>
        <v>1.1060071561013192</v>
      </c>
      <c r="CP80" s="88">
        <f t="shared" ca="1" si="31"/>
        <v>6.0475917399143331</v>
      </c>
      <c r="CQ80" s="88">
        <f t="shared" ca="1" si="31"/>
        <v>21.993129772634497</v>
      </c>
      <c r="CR80" s="88">
        <f t="shared" ca="1" si="31"/>
        <v>2.8792804063177191</v>
      </c>
      <c r="CS80" s="88">
        <f t="shared" ca="1" si="31"/>
        <v>1.2326972235032814</v>
      </c>
      <c r="CT80" s="88">
        <f t="shared" ca="1" si="31"/>
        <v>16.124609791102419</v>
      </c>
      <c r="CU80" s="88">
        <f t="shared" ca="1" si="31"/>
        <v>5.5238128197652108</v>
      </c>
      <c r="CV80" s="88">
        <f t="shared" ca="1" si="31"/>
        <v>5.9387778874424542E-2</v>
      </c>
      <c r="CW80" s="88">
        <f t="shared" ca="1" si="31"/>
        <v>2.0394221770600126E-2</v>
      </c>
      <c r="CX80" s="88">
        <f t="shared" ca="1" si="31"/>
        <v>0</v>
      </c>
      <c r="CY80" s="88">
        <f t="shared" ca="1" si="31"/>
        <v>-2.5868139529979683E-2</v>
      </c>
      <c r="CZ80" s="88">
        <f t="shared" ref="CZ80:DG85" ca="1" si="55">CZ79</f>
        <v>-1.9308304055434572E-2</v>
      </c>
      <c r="DA80" s="88">
        <f t="shared" ca="1" si="55"/>
        <v>-3.1024438311128139E-3</v>
      </c>
      <c r="DB80" s="88">
        <f t="shared" ca="1" si="55"/>
        <v>-4.2503113228497598E-2</v>
      </c>
      <c r="DC80" s="88">
        <f t="shared" ca="1" si="55"/>
        <v>-0.24588845074370252</v>
      </c>
      <c r="DD80" s="88">
        <f t="shared" ca="1" si="55"/>
        <v>-3.2185911005527937E-2</v>
      </c>
      <c r="DE80" s="88">
        <f t="shared" ca="1" si="55"/>
        <v>-2.296758313809278E-2</v>
      </c>
      <c r="DF80" s="88">
        <f t="shared" ca="1" si="55"/>
        <v>-0.15331713764960683</v>
      </c>
      <c r="DG80" s="88">
        <f t="shared" ca="1" si="55"/>
        <v>-6.0640917463069946E-2</v>
      </c>
      <c r="DL80" s="17">
        <v>0.99314398305019003</v>
      </c>
      <c r="DM80" s="17">
        <v>6.8560169498099732E-3</v>
      </c>
      <c r="DN80" s="17">
        <f t="shared" si="38"/>
        <v>1.1346799999999999</v>
      </c>
      <c r="DO80" s="11"/>
      <c r="DS80" s="17">
        <v>0.5</v>
      </c>
      <c r="DU80" s="17">
        <v>1</v>
      </c>
      <c r="DV80" s="17">
        <v>0.5</v>
      </c>
      <c r="DX80" s="17">
        <v>2</v>
      </c>
      <c r="DZ80" s="17">
        <f t="shared" si="49"/>
        <v>2.1102307044587052</v>
      </c>
      <c r="EA80" s="17">
        <v>0</v>
      </c>
      <c r="EB80" s="17">
        <v>-5</v>
      </c>
      <c r="EC80" s="17">
        <v>2.8201126315788998</v>
      </c>
      <c r="ED80" s="17">
        <v>3.4125000000000001</v>
      </c>
      <c r="EE80" s="43">
        <v>0.75</v>
      </c>
      <c r="EF80" s="43">
        <v>0.05</v>
      </c>
      <c r="EG80" s="43">
        <v>75</v>
      </c>
      <c r="EI80" s="44">
        <v>0.754</v>
      </c>
      <c r="EJ80" s="44">
        <v>0.14699999999999999</v>
      </c>
    </row>
    <row r="81" spans="1:140" x14ac:dyDescent="0.3">
      <c r="A81" s="10">
        <v>2041</v>
      </c>
      <c r="F81" s="34">
        <v>0.80330000000000001</v>
      </c>
      <c r="G81" s="34">
        <v>8.6999999999999994E-3</v>
      </c>
      <c r="J81" s="13">
        <v>60429493</v>
      </c>
      <c r="K81" s="31">
        <f t="shared" si="41"/>
        <v>60986999.275155872</v>
      </c>
      <c r="P81" s="28" cm="1">
        <f t="array" aca="1" ref="P81" ca="1">INDEX([7]CSMDPART2023!$C$2:$BK$29, MATCH(MID(CELL("filename",A80),FIND("]",CELL("filename",A80))+1,255),[7]CSMDPART2023!A$2:A$29,0), MATCH(A81,[7]CSMDPART2023!C$1:BK$1,0))</f>
        <v>5.4869318964652081E-3</v>
      </c>
      <c r="Q81" s="19">
        <f t="shared" ca="1" si="43"/>
        <v>77.242979310982335</v>
      </c>
      <c r="AM81" s="19">
        <f t="shared" si="20"/>
        <v>5.5488079841658364E-2</v>
      </c>
      <c r="AN81" s="11"/>
      <c r="AS81" s="17">
        <f t="shared" si="36"/>
        <v>7.1341810957331123E-2</v>
      </c>
      <c r="AU81" s="34">
        <v>6.1</v>
      </c>
      <c r="AV81" s="34">
        <v>0.77700000000000002</v>
      </c>
      <c r="AW81" s="34">
        <v>-0.123</v>
      </c>
      <c r="AX81" s="34">
        <v>2.1000000000000001E-2</v>
      </c>
      <c r="AY81" s="34">
        <v>0.98299999999999998</v>
      </c>
      <c r="AZ81" s="34">
        <v>0.41</v>
      </c>
      <c r="BA81" s="34">
        <v>6.4000000000000001E-2</v>
      </c>
      <c r="BE81" s="34">
        <f t="shared" si="39"/>
        <v>0.30099999999999999</v>
      </c>
      <c r="BF81" s="34">
        <f t="shared" si="39"/>
        <v>2.32E-3</v>
      </c>
      <c r="BG81" s="17">
        <f t="shared" si="39"/>
        <v>3.1045035143057842E-2</v>
      </c>
      <c r="BH81" s="17">
        <f t="shared" si="39"/>
        <v>0.18332213780352566</v>
      </c>
      <c r="BI81" s="17">
        <f t="shared" ref="BI81:BM81" si="56">BI80</f>
        <v>1.1149199816039084E-2</v>
      </c>
      <c r="BJ81" s="17">
        <f t="shared" si="56"/>
        <v>3.7895140363183977E-2</v>
      </c>
      <c r="BK81" s="17">
        <f t="shared" si="56"/>
        <v>0</v>
      </c>
      <c r="BL81" s="17">
        <f t="shared" si="56"/>
        <v>8.5280362770136543E-3</v>
      </c>
      <c r="BM81" s="17">
        <f t="shared" si="56"/>
        <v>0</v>
      </c>
      <c r="CJ81" s="88">
        <f t="shared" ca="1" si="31"/>
        <v>9.8626403566040199</v>
      </c>
      <c r="CK81" s="88">
        <f t="shared" ca="1" si="31"/>
        <v>3.0845118080809493</v>
      </c>
      <c r="CL81" s="88">
        <f t="shared" ca="1" si="31"/>
        <v>10.268462299605599</v>
      </c>
      <c r="CM81" s="88">
        <f t="shared" ca="1" si="31"/>
        <v>9.4031761422428133</v>
      </c>
      <c r="CN81" s="88">
        <f t="shared" ca="1" si="31"/>
        <v>6.9658532894931398</v>
      </c>
      <c r="CO81" s="88">
        <f t="shared" ca="1" si="31"/>
        <v>1.1060071561013192</v>
      </c>
      <c r="CP81" s="88">
        <f t="shared" ca="1" si="31"/>
        <v>6.0475917399143331</v>
      </c>
      <c r="CQ81" s="88">
        <f t="shared" ca="1" si="31"/>
        <v>21.993129772634497</v>
      </c>
      <c r="CR81" s="88">
        <f t="shared" ca="1" si="31"/>
        <v>2.8792804063177191</v>
      </c>
      <c r="CS81" s="88">
        <f t="shared" ca="1" si="31"/>
        <v>1.2326972235032814</v>
      </c>
      <c r="CT81" s="88">
        <f t="shared" ca="1" si="31"/>
        <v>16.124609791102419</v>
      </c>
      <c r="CU81" s="88">
        <f t="shared" ca="1" si="31"/>
        <v>5.5238128197652108</v>
      </c>
      <c r="CV81" s="88">
        <f t="shared" ca="1" si="31"/>
        <v>5.9387778874424542E-2</v>
      </c>
      <c r="CW81" s="88">
        <f t="shared" ca="1" si="31"/>
        <v>2.0394221770600126E-2</v>
      </c>
      <c r="CX81" s="88">
        <f t="shared" ca="1" si="31"/>
        <v>0</v>
      </c>
      <c r="CY81" s="88">
        <f t="shared" ca="1" si="31"/>
        <v>-2.5868139529979683E-2</v>
      </c>
      <c r="CZ81" s="88">
        <f t="shared" ca="1" si="55"/>
        <v>-1.9308304055434572E-2</v>
      </c>
      <c r="DA81" s="88">
        <f t="shared" ca="1" si="55"/>
        <v>-3.1024438311128139E-3</v>
      </c>
      <c r="DB81" s="88">
        <f t="shared" ca="1" si="55"/>
        <v>-4.2503113228497598E-2</v>
      </c>
      <c r="DC81" s="88">
        <f t="shared" ca="1" si="55"/>
        <v>-0.24588845074370252</v>
      </c>
      <c r="DD81" s="88">
        <f t="shared" ca="1" si="55"/>
        <v>-3.2185911005527937E-2</v>
      </c>
      <c r="DE81" s="88">
        <f t="shared" ca="1" si="55"/>
        <v>-2.296758313809278E-2</v>
      </c>
      <c r="DF81" s="88">
        <f t="shared" ca="1" si="55"/>
        <v>-0.15331713764960683</v>
      </c>
      <c r="DG81" s="88">
        <f t="shared" ca="1" si="55"/>
        <v>-6.0640917463069946E-2</v>
      </c>
      <c r="DL81" s="17">
        <v>0.99314398305019003</v>
      </c>
      <c r="DM81" s="17">
        <v>6.8560169498099732E-3</v>
      </c>
      <c r="DN81" s="17">
        <f t="shared" si="38"/>
        <v>1.1346799999999999</v>
      </c>
      <c r="DO81" s="11"/>
      <c r="DS81" s="17">
        <v>0.5</v>
      </c>
      <c r="DU81" s="17">
        <v>1</v>
      </c>
      <c r="DV81" s="17">
        <v>0.5</v>
      </c>
      <c r="DX81" s="17">
        <v>2</v>
      </c>
      <c r="DZ81" s="17">
        <f t="shared" si="49"/>
        <v>2.1047191692357701</v>
      </c>
      <c r="EA81" s="17">
        <v>0</v>
      </c>
      <c r="EB81" s="17">
        <v>-5</v>
      </c>
      <c r="EC81" s="17">
        <v>2.8201126315788998</v>
      </c>
      <c r="ED81" s="17">
        <v>3.4125000000000001</v>
      </c>
      <c r="EE81" s="43">
        <v>0.75</v>
      </c>
      <c r="EF81" s="43">
        <v>0.05</v>
      </c>
      <c r="EG81" s="43">
        <v>75</v>
      </c>
      <c r="EI81" s="44">
        <v>0.754</v>
      </c>
      <c r="EJ81" s="44">
        <v>0.14699999999999999</v>
      </c>
    </row>
    <row r="82" spans="1:140" x14ac:dyDescent="0.3">
      <c r="A82" s="10">
        <v>2042</v>
      </c>
      <c r="F82" s="34">
        <v>0.80330000000000001</v>
      </c>
      <c r="G82" s="34">
        <v>8.6999999999999994E-3</v>
      </c>
      <c r="J82" s="13">
        <v>60141227</v>
      </c>
      <c r="K82" s="31">
        <f t="shared" si="41"/>
        <v>60696073.810448565</v>
      </c>
      <c r="P82" s="28" cm="1">
        <f t="array" aca="1" ref="P82" ca="1">INDEX([7]CSMDPART2023!$C$2:$BK$29, MATCH(MID(CELL("filename",A81),FIND("]",CELL("filename",A81))+1,255),[7]CSMDPART2023!A$2:A$29,0), MATCH(A82,[7]CSMDPART2023!C$1:BK$1,0))</f>
        <v>5.2096050525176629E-3</v>
      </c>
      <c r="Q82" s="19">
        <f t="shared" ca="1" si="43"/>
        <v>77.64538472627234</v>
      </c>
      <c r="AM82" s="19">
        <f t="shared" si="20"/>
        <v>5.5488079841658364E-2</v>
      </c>
      <c r="AN82" s="11"/>
      <c r="AS82" s="17">
        <f t="shared" si="36"/>
        <v>7.1341810957331123E-2</v>
      </c>
      <c r="AU82" s="34">
        <v>6.1</v>
      </c>
      <c r="AV82" s="34">
        <v>0.77700000000000002</v>
      </c>
      <c r="AW82" s="34">
        <v>-0.123</v>
      </c>
      <c r="AX82" s="34">
        <v>2.1000000000000001E-2</v>
      </c>
      <c r="AY82" s="34">
        <v>0.98299999999999998</v>
      </c>
      <c r="AZ82" s="34">
        <v>0.41</v>
      </c>
      <c r="BA82" s="34">
        <v>6.4000000000000001E-2</v>
      </c>
      <c r="BE82" s="34">
        <f t="shared" si="39"/>
        <v>0.30099999999999999</v>
      </c>
      <c r="BF82" s="34">
        <f t="shared" si="39"/>
        <v>2.32E-3</v>
      </c>
      <c r="BG82" s="17">
        <f t="shared" si="39"/>
        <v>3.1045035143057842E-2</v>
      </c>
      <c r="BH82" s="17">
        <f t="shared" si="39"/>
        <v>0.18332213780352566</v>
      </c>
      <c r="BI82" s="17">
        <f t="shared" ref="BI82:BM82" si="57">BI81</f>
        <v>1.1149199816039084E-2</v>
      </c>
      <c r="BJ82" s="17">
        <f t="shared" si="57"/>
        <v>3.7895140363183977E-2</v>
      </c>
      <c r="BK82" s="17">
        <f t="shared" si="57"/>
        <v>0</v>
      </c>
      <c r="BL82" s="17">
        <f t="shared" si="57"/>
        <v>8.5280362770136543E-3</v>
      </c>
      <c r="BM82" s="17">
        <f t="shared" si="57"/>
        <v>0</v>
      </c>
      <c r="CJ82" s="88">
        <f t="shared" ca="1" si="31"/>
        <v>9.8626403566040199</v>
      </c>
      <c r="CK82" s="88">
        <f t="shared" ca="1" si="31"/>
        <v>3.0845118080809493</v>
      </c>
      <c r="CL82" s="88">
        <f t="shared" ca="1" si="31"/>
        <v>10.268462299605599</v>
      </c>
      <c r="CM82" s="88">
        <f t="shared" ca="1" si="31"/>
        <v>9.4031761422428133</v>
      </c>
      <c r="CN82" s="88">
        <f t="shared" ca="1" si="31"/>
        <v>6.9658532894931398</v>
      </c>
      <c r="CO82" s="88">
        <f t="shared" ca="1" si="31"/>
        <v>1.1060071561013192</v>
      </c>
      <c r="CP82" s="88">
        <f t="shared" ca="1" si="31"/>
        <v>6.0475917399143331</v>
      </c>
      <c r="CQ82" s="88">
        <f t="shared" ca="1" si="31"/>
        <v>21.993129772634497</v>
      </c>
      <c r="CR82" s="88">
        <f t="shared" ca="1" si="31"/>
        <v>2.8792804063177191</v>
      </c>
      <c r="CS82" s="88">
        <f t="shared" ca="1" si="31"/>
        <v>1.2326972235032814</v>
      </c>
      <c r="CT82" s="88">
        <f t="shared" ca="1" si="31"/>
        <v>16.124609791102419</v>
      </c>
      <c r="CU82" s="88">
        <f t="shared" ca="1" si="31"/>
        <v>5.5238128197652108</v>
      </c>
      <c r="CV82" s="88">
        <f t="shared" ca="1" si="31"/>
        <v>5.9387778874424542E-2</v>
      </c>
      <c r="CW82" s="88">
        <f t="shared" ca="1" si="31"/>
        <v>2.0394221770600126E-2</v>
      </c>
      <c r="CX82" s="88">
        <f t="shared" ca="1" si="31"/>
        <v>0</v>
      </c>
      <c r="CY82" s="88">
        <f t="shared" ca="1" si="31"/>
        <v>-2.5868139529979683E-2</v>
      </c>
      <c r="CZ82" s="88">
        <f t="shared" ca="1" si="55"/>
        <v>-1.9308304055434572E-2</v>
      </c>
      <c r="DA82" s="88">
        <f t="shared" ca="1" si="55"/>
        <v>-3.1024438311128139E-3</v>
      </c>
      <c r="DB82" s="88">
        <f t="shared" ca="1" si="55"/>
        <v>-4.2503113228497598E-2</v>
      </c>
      <c r="DC82" s="88">
        <f t="shared" ca="1" si="55"/>
        <v>-0.24588845074370252</v>
      </c>
      <c r="DD82" s="88">
        <f t="shared" ca="1" si="55"/>
        <v>-3.2185911005527937E-2</v>
      </c>
      <c r="DE82" s="88">
        <f t="shared" ca="1" si="55"/>
        <v>-2.296758313809278E-2</v>
      </c>
      <c r="DF82" s="88">
        <f t="shared" ca="1" si="55"/>
        <v>-0.15331713764960683</v>
      </c>
      <c r="DG82" s="88">
        <f t="shared" ca="1" si="55"/>
        <v>-6.0640917463069946E-2</v>
      </c>
      <c r="DL82" s="17">
        <v>0.99314398305019003</v>
      </c>
      <c r="DM82" s="17">
        <v>6.8560169498099732E-3</v>
      </c>
      <c r="DN82" s="17">
        <f t="shared" si="38"/>
        <v>1.1346799999999999</v>
      </c>
      <c r="DO82" s="11"/>
      <c r="DS82" s="17">
        <v>0.5</v>
      </c>
      <c r="DU82" s="17">
        <v>1</v>
      </c>
      <c r="DV82" s="17">
        <v>0.5</v>
      </c>
      <c r="DX82" s="17">
        <v>2</v>
      </c>
      <c r="DZ82" s="17">
        <f t="shared" si="49"/>
        <v>2.0994832107739816</v>
      </c>
      <c r="EA82" s="17">
        <v>0</v>
      </c>
      <c r="EB82" s="17">
        <v>-5</v>
      </c>
      <c r="EC82" s="17">
        <v>2.8201126315788998</v>
      </c>
      <c r="ED82" s="17">
        <v>3.4125000000000001</v>
      </c>
      <c r="EE82" s="43">
        <v>0.75</v>
      </c>
      <c r="EF82" s="43">
        <v>0.05</v>
      </c>
      <c r="EG82" s="43">
        <v>75</v>
      </c>
      <c r="EI82" s="44">
        <v>0.754</v>
      </c>
      <c r="EJ82" s="44">
        <v>0.14699999999999999</v>
      </c>
    </row>
    <row r="83" spans="1:140" x14ac:dyDescent="0.3">
      <c r="A83" s="10">
        <v>2043</v>
      </c>
      <c r="F83" s="34">
        <v>0.80330000000000001</v>
      </c>
      <c r="G83" s="34">
        <v>8.6999999999999994E-3</v>
      </c>
      <c r="J83" s="13">
        <v>59876293</v>
      </c>
      <c r="K83" s="31">
        <f t="shared" si="41"/>
        <v>60428695.600507863</v>
      </c>
      <c r="P83" s="28" cm="1">
        <f t="array" aca="1" ref="P83" ca="1">INDEX([7]CSMDPART2023!$C$2:$BK$29, MATCH(MID(CELL("filename",A82),FIND("]",CELL("filename",A82))+1,255),[7]CSMDPART2023!A$2:A$29,0), MATCH(A83,[7]CSMDPART2023!C$1:BK$1,0))</f>
        <v>4.6081095600778443E-3</v>
      </c>
      <c r="Q83" s="19">
        <f t="shared" ca="1" si="43"/>
        <v>78.003183165925392</v>
      </c>
      <c r="AM83" s="19">
        <f t="shared" si="20"/>
        <v>5.5488079841658364E-2</v>
      </c>
      <c r="AN83" s="11"/>
      <c r="AS83" s="17">
        <f t="shared" si="36"/>
        <v>7.1341810957331123E-2</v>
      </c>
      <c r="AU83" s="34">
        <v>6.1</v>
      </c>
      <c r="AV83" s="34">
        <v>0.77700000000000002</v>
      </c>
      <c r="AW83" s="34">
        <v>-0.123</v>
      </c>
      <c r="AX83" s="34">
        <v>2.1000000000000001E-2</v>
      </c>
      <c r="AY83" s="34">
        <v>0.98299999999999998</v>
      </c>
      <c r="AZ83" s="34">
        <v>0.41</v>
      </c>
      <c r="BA83" s="34">
        <v>6.4000000000000001E-2</v>
      </c>
      <c r="BE83" s="34">
        <f t="shared" si="39"/>
        <v>0.30099999999999999</v>
      </c>
      <c r="BF83" s="34">
        <f t="shared" si="39"/>
        <v>2.32E-3</v>
      </c>
      <c r="BG83" s="17">
        <f t="shared" si="39"/>
        <v>3.1045035143057842E-2</v>
      </c>
      <c r="BH83" s="17">
        <f t="shared" si="39"/>
        <v>0.18332213780352566</v>
      </c>
      <c r="BI83" s="17">
        <f t="shared" ref="BI83:BM83" si="58">BI82</f>
        <v>1.1149199816039084E-2</v>
      </c>
      <c r="BJ83" s="17">
        <f t="shared" si="58"/>
        <v>3.7895140363183977E-2</v>
      </c>
      <c r="BK83" s="17">
        <f t="shared" si="58"/>
        <v>0</v>
      </c>
      <c r="BL83" s="17">
        <f t="shared" si="58"/>
        <v>8.5280362770136543E-3</v>
      </c>
      <c r="BM83" s="17">
        <f t="shared" si="58"/>
        <v>0</v>
      </c>
      <c r="CJ83" s="88">
        <f t="shared" ca="1" si="31"/>
        <v>9.8626403566040199</v>
      </c>
      <c r="CK83" s="88">
        <f t="shared" ca="1" si="31"/>
        <v>3.0845118080809493</v>
      </c>
      <c r="CL83" s="88">
        <f t="shared" ca="1" si="31"/>
        <v>10.268462299605599</v>
      </c>
      <c r="CM83" s="88">
        <f t="shared" ca="1" si="31"/>
        <v>9.4031761422428133</v>
      </c>
      <c r="CN83" s="88">
        <f t="shared" ca="1" si="31"/>
        <v>6.9658532894931398</v>
      </c>
      <c r="CO83" s="88">
        <f t="shared" ca="1" si="31"/>
        <v>1.1060071561013192</v>
      </c>
      <c r="CP83" s="88">
        <f t="shared" ca="1" si="31"/>
        <v>6.0475917399143331</v>
      </c>
      <c r="CQ83" s="88">
        <f t="shared" ca="1" si="31"/>
        <v>21.993129772634497</v>
      </c>
      <c r="CR83" s="88">
        <f t="shared" ca="1" si="31"/>
        <v>2.8792804063177191</v>
      </c>
      <c r="CS83" s="88">
        <f t="shared" ca="1" si="31"/>
        <v>1.2326972235032814</v>
      </c>
      <c r="CT83" s="88">
        <f t="shared" ca="1" si="31"/>
        <v>16.124609791102419</v>
      </c>
      <c r="CU83" s="88">
        <f t="shared" ca="1" si="31"/>
        <v>5.5238128197652108</v>
      </c>
      <c r="CV83" s="88">
        <f t="shared" ca="1" si="31"/>
        <v>5.9387778874424542E-2</v>
      </c>
      <c r="CW83" s="88">
        <f t="shared" ca="1" si="31"/>
        <v>2.0394221770600126E-2</v>
      </c>
      <c r="CX83" s="88">
        <f t="shared" ca="1" si="31"/>
        <v>0</v>
      </c>
      <c r="CY83" s="88">
        <f t="shared" ca="1" si="31"/>
        <v>-2.5868139529979683E-2</v>
      </c>
      <c r="CZ83" s="88">
        <f t="shared" ca="1" si="55"/>
        <v>-1.9308304055434572E-2</v>
      </c>
      <c r="DA83" s="88">
        <f t="shared" ca="1" si="55"/>
        <v>-3.1024438311128139E-3</v>
      </c>
      <c r="DB83" s="88">
        <f t="shared" ca="1" si="55"/>
        <v>-4.2503113228497598E-2</v>
      </c>
      <c r="DC83" s="88">
        <f t="shared" ca="1" si="55"/>
        <v>-0.24588845074370252</v>
      </c>
      <c r="DD83" s="88">
        <f t="shared" ca="1" si="55"/>
        <v>-3.2185911005527937E-2</v>
      </c>
      <c r="DE83" s="88">
        <f t="shared" ca="1" si="55"/>
        <v>-2.296758313809278E-2</v>
      </c>
      <c r="DF83" s="88">
        <f t="shared" ca="1" si="55"/>
        <v>-0.15331713764960683</v>
      </c>
      <c r="DG83" s="88">
        <f t="shared" ca="1" si="55"/>
        <v>-6.0640917463069946E-2</v>
      </c>
      <c r="DL83" s="17">
        <v>0.99314398305019003</v>
      </c>
      <c r="DM83" s="17">
        <v>6.8560169498099732E-3</v>
      </c>
      <c r="DN83" s="17">
        <f t="shared" si="38"/>
        <v>1.1346799999999999</v>
      </c>
      <c r="DO83" s="11"/>
      <c r="DS83" s="17">
        <v>0.5</v>
      </c>
      <c r="DU83" s="17">
        <v>1</v>
      </c>
      <c r="DV83" s="17">
        <v>0.5</v>
      </c>
      <c r="DX83" s="17">
        <v>2</v>
      </c>
      <c r="DZ83" s="17">
        <f t="shared" si="49"/>
        <v>2.0945090502352826</v>
      </c>
      <c r="EA83" s="17">
        <v>0</v>
      </c>
      <c r="EB83" s="17">
        <v>-5</v>
      </c>
      <c r="EC83" s="17">
        <v>2.8201126315788998</v>
      </c>
      <c r="ED83" s="17">
        <v>3.4125000000000001</v>
      </c>
      <c r="EE83" s="43">
        <v>0.75</v>
      </c>
      <c r="EF83" s="43">
        <v>0.05</v>
      </c>
      <c r="EG83" s="43">
        <v>75</v>
      </c>
      <c r="EI83" s="44">
        <v>0.754</v>
      </c>
      <c r="EJ83" s="44">
        <v>0.14699999999999999</v>
      </c>
    </row>
    <row r="84" spans="1:140" x14ac:dyDescent="0.3">
      <c r="A84" s="10">
        <v>2044</v>
      </c>
      <c r="F84" s="34">
        <v>0.80330000000000001</v>
      </c>
      <c r="G84" s="34">
        <v>8.6999999999999994E-3</v>
      </c>
      <c r="J84" s="13">
        <v>59632310</v>
      </c>
      <c r="K84" s="31">
        <f t="shared" si="41"/>
        <v>60182461.678867146</v>
      </c>
      <c r="P84" s="28" cm="1">
        <f t="array" aca="1" ref="P84" ca="1">INDEX([7]CSMDPART2023!$C$2:$BK$29, MATCH(MID(CELL("filename",A83),FIND("]",CELL("filename",A83))+1,255),[7]CSMDPART2023!A$2:A$29,0), MATCH(A84,[7]CSMDPART2023!C$1:BK$1,0))</f>
        <v>3.8468419288770761E-3</v>
      </c>
      <c r="Q84" s="19">
        <f t="shared" ca="1" si="43"/>
        <v>78.303249081513954</v>
      </c>
      <c r="AM84" s="19">
        <f t="shared" si="20"/>
        <v>5.5488079841658364E-2</v>
      </c>
      <c r="AN84" s="11"/>
      <c r="AS84" s="17">
        <f t="shared" si="36"/>
        <v>7.1341810957331123E-2</v>
      </c>
      <c r="AU84" s="34">
        <v>6.1</v>
      </c>
      <c r="AV84" s="34">
        <v>0.77700000000000002</v>
      </c>
      <c r="AW84" s="34">
        <v>-0.123</v>
      </c>
      <c r="AX84" s="34">
        <v>2.1000000000000001E-2</v>
      </c>
      <c r="AY84" s="34">
        <v>0.98299999999999998</v>
      </c>
      <c r="AZ84" s="34">
        <v>0.41</v>
      </c>
      <c r="BA84" s="34">
        <v>6.4000000000000001E-2</v>
      </c>
      <c r="BE84" s="34">
        <f t="shared" si="39"/>
        <v>0.30099999999999999</v>
      </c>
      <c r="BF84" s="34">
        <f t="shared" si="39"/>
        <v>2.32E-3</v>
      </c>
      <c r="BG84" s="17">
        <f t="shared" si="39"/>
        <v>3.1045035143057842E-2</v>
      </c>
      <c r="BH84" s="17">
        <f t="shared" si="39"/>
        <v>0.18332213780352566</v>
      </c>
      <c r="BI84" s="17">
        <f t="shared" ref="BI84:BM84" si="59">BI83</f>
        <v>1.1149199816039084E-2</v>
      </c>
      <c r="BJ84" s="17">
        <f t="shared" si="59"/>
        <v>3.7895140363183977E-2</v>
      </c>
      <c r="BK84" s="17">
        <f t="shared" si="59"/>
        <v>0</v>
      </c>
      <c r="BL84" s="17">
        <f t="shared" si="59"/>
        <v>8.5280362770136543E-3</v>
      </c>
      <c r="BM84" s="17">
        <f t="shared" si="59"/>
        <v>0</v>
      </c>
      <c r="CJ84" s="88">
        <f t="shared" ca="1" si="31"/>
        <v>9.8626403566040199</v>
      </c>
      <c r="CK84" s="88">
        <f t="shared" ca="1" si="31"/>
        <v>3.0845118080809493</v>
      </c>
      <c r="CL84" s="88">
        <f t="shared" ca="1" si="31"/>
        <v>10.268462299605599</v>
      </c>
      <c r="CM84" s="88">
        <f t="shared" ca="1" si="31"/>
        <v>9.4031761422428133</v>
      </c>
      <c r="CN84" s="88">
        <f t="shared" ca="1" si="31"/>
        <v>6.9658532894931398</v>
      </c>
      <c r="CO84" s="88">
        <f t="shared" ca="1" si="31"/>
        <v>1.1060071561013192</v>
      </c>
      <c r="CP84" s="88">
        <f t="shared" ca="1" si="31"/>
        <v>6.0475917399143331</v>
      </c>
      <c r="CQ84" s="88">
        <f t="shared" ca="1" si="31"/>
        <v>21.993129772634497</v>
      </c>
      <c r="CR84" s="88">
        <f t="shared" ca="1" si="31"/>
        <v>2.8792804063177191</v>
      </c>
      <c r="CS84" s="88">
        <f t="shared" ca="1" si="31"/>
        <v>1.2326972235032814</v>
      </c>
      <c r="CT84" s="88">
        <f t="shared" ca="1" si="31"/>
        <v>16.124609791102419</v>
      </c>
      <c r="CU84" s="88">
        <f t="shared" ca="1" si="31"/>
        <v>5.5238128197652108</v>
      </c>
      <c r="CV84" s="88">
        <f t="shared" ca="1" si="31"/>
        <v>5.9387778874424542E-2</v>
      </c>
      <c r="CW84" s="88">
        <f t="shared" ca="1" si="31"/>
        <v>2.0394221770600126E-2</v>
      </c>
      <c r="CX84" s="88">
        <f t="shared" ca="1" si="31"/>
        <v>0</v>
      </c>
      <c r="CY84" s="88">
        <f t="shared" ca="1" si="31"/>
        <v>-2.5868139529979683E-2</v>
      </c>
      <c r="CZ84" s="88">
        <f t="shared" ca="1" si="55"/>
        <v>-1.9308304055434572E-2</v>
      </c>
      <c r="DA84" s="88">
        <f t="shared" ca="1" si="55"/>
        <v>-3.1024438311128139E-3</v>
      </c>
      <c r="DB84" s="88">
        <f t="shared" ca="1" si="55"/>
        <v>-4.2503113228497598E-2</v>
      </c>
      <c r="DC84" s="88">
        <f t="shared" ca="1" si="55"/>
        <v>-0.24588845074370252</v>
      </c>
      <c r="DD84" s="88">
        <f t="shared" ca="1" si="55"/>
        <v>-3.2185911005527937E-2</v>
      </c>
      <c r="DE84" s="88">
        <f t="shared" ca="1" si="55"/>
        <v>-2.296758313809278E-2</v>
      </c>
      <c r="DF84" s="88">
        <f t="shared" ca="1" si="55"/>
        <v>-0.15331713764960683</v>
      </c>
      <c r="DG84" s="88">
        <f t="shared" ca="1" si="55"/>
        <v>-6.0640917463069946E-2</v>
      </c>
      <c r="DL84" s="17">
        <v>0.99314398305019003</v>
      </c>
      <c r="DM84" s="17">
        <v>6.8560169498099732E-3</v>
      </c>
      <c r="DN84" s="17">
        <f t="shared" si="38"/>
        <v>1.1346799999999999</v>
      </c>
      <c r="DO84" s="11"/>
      <c r="DS84" s="17">
        <v>0.5</v>
      </c>
      <c r="DU84" s="17">
        <v>1</v>
      </c>
      <c r="DV84" s="17">
        <v>0.5</v>
      </c>
      <c r="DX84" s="17">
        <v>2</v>
      </c>
      <c r="DZ84" s="17">
        <f t="shared" si="49"/>
        <v>2.0897835977235184</v>
      </c>
      <c r="EA84" s="17">
        <v>0</v>
      </c>
      <c r="EB84" s="17">
        <v>-5</v>
      </c>
      <c r="EC84" s="17">
        <v>2.8201126315788998</v>
      </c>
      <c r="ED84" s="17">
        <v>3.4125000000000001</v>
      </c>
      <c r="EE84" s="43">
        <v>0.75</v>
      </c>
      <c r="EF84" s="43">
        <v>0.05</v>
      </c>
      <c r="EG84" s="43">
        <v>75</v>
      </c>
      <c r="EI84" s="44">
        <v>0.754</v>
      </c>
      <c r="EJ84" s="44">
        <v>0.14699999999999999</v>
      </c>
    </row>
    <row r="85" spans="1:140" x14ac:dyDescent="0.3">
      <c r="A85" s="10">
        <v>2045</v>
      </c>
      <c r="F85" s="34">
        <v>0.80330000000000001</v>
      </c>
      <c r="G85" s="34">
        <v>8.6999999999999994E-3</v>
      </c>
      <c r="J85" s="13">
        <v>59428603</v>
      </c>
      <c r="K85" s="31">
        <f t="shared" si="41"/>
        <v>59976875.332787022</v>
      </c>
      <c r="P85" s="28" cm="1">
        <f t="array" aca="1" ref="P85" ca="1">INDEX([7]CSMDPART2023!$C$2:$BK$29, MATCH(MID(CELL("filename",A84),FIND("]",CELL("filename",A84))+1,255),[7]CSMDPART2023!A$2:A$29,0), MATCH(A85,[7]CSMDPART2023!C$1:BK$1,0))</f>
        <v>2.7249029814724324E-3</v>
      </c>
      <c r="Q85" s="19">
        <f t="shared" ca="1" si="43"/>
        <v>78.516617838395149</v>
      </c>
      <c r="AM85" s="19">
        <f t="shared" si="20"/>
        <v>5.5488079841658364E-2</v>
      </c>
      <c r="AN85" s="11"/>
      <c r="AS85" s="17">
        <f t="shared" si="36"/>
        <v>7.1341810957331123E-2</v>
      </c>
      <c r="AU85" s="34">
        <v>6.1</v>
      </c>
      <c r="AV85" s="34">
        <v>0.77700000000000002</v>
      </c>
      <c r="AW85" s="34">
        <v>-0.123</v>
      </c>
      <c r="AX85" s="34">
        <v>2.1000000000000001E-2</v>
      </c>
      <c r="AY85" s="34">
        <v>0.98299999999999998</v>
      </c>
      <c r="AZ85" s="34">
        <v>0.41</v>
      </c>
      <c r="BA85" s="34">
        <v>6.4000000000000001E-2</v>
      </c>
      <c r="BE85" s="34">
        <f t="shared" si="39"/>
        <v>0.30099999999999999</v>
      </c>
      <c r="BF85" s="34">
        <f t="shared" si="39"/>
        <v>2.32E-3</v>
      </c>
      <c r="BG85" s="17">
        <f t="shared" si="39"/>
        <v>3.1045035143057842E-2</v>
      </c>
      <c r="BH85" s="17">
        <f t="shared" si="39"/>
        <v>0.18332213780352566</v>
      </c>
      <c r="BI85" s="17">
        <f t="shared" ref="BI85:BM85" si="60">BI84</f>
        <v>1.1149199816039084E-2</v>
      </c>
      <c r="BJ85" s="17">
        <f t="shared" si="60"/>
        <v>3.7895140363183977E-2</v>
      </c>
      <c r="BK85" s="17">
        <f t="shared" si="60"/>
        <v>0</v>
      </c>
      <c r="BL85" s="17">
        <f t="shared" si="60"/>
        <v>8.5280362770136543E-3</v>
      </c>
      <c r="BM85" s="17">
        <f t="shared" si="60"/>
        <v>0</v>
      </c>
      <c r="CJ85" s="88">
        <f t="shared" ca="1" si="31"/>
        <v>9.8626403566040199</v>
      </c>
      <c r="CK85" s="88">
        <f t="shared" ca="1" si="31"/>
        <v>3.0845118080809493</v>
      </c>
      <c r="CL85" s="88">
        <f t="shared" ca="1" si="31"/>
        <v>10.268462299605599</v>
      </c>
      <c r="CM85" s="88">
        <f t="shared" ca="1" si="31"/>
        <v>9.4031761422428133</v>
      </c>
      <c r="CN85" s="88">
        <f t="shared" ca="1" si="31"/>
        <v>6.9658532894931398</v>
      </c>
      <c r="CO85" s="88">
        <f t="shared" ca="1" si="31"/>
        <v>1.1060071561013192</v>
      </c>
      <c r="CP85" s="88">
        <f t="shared" ca="1" si="31"/>
        <v>6.0475917399143331</v>
      </c>
      <c r="CQ85" s="88">
        <f t="shared" ca="1" si="31"/>
        <v>21.993129772634497</v>
      </c>
      <c r="CR85" s="88">
        <f t="shared" ca="1" si="31"/>
        <v>2.8792804063177191</v>
      </c>
      <c r="CS85" s="88">
        <f t="shared" ca="1" si="31"/>
        <v>1.2326972235032814</v>
      </c>
      <c r="CT85" s="88">
        <f t="shared" ca="1" si="31"/>
        <v>16.124609791102419</v>
      </c>
      <c r="CU85" s="88">
        <f t="shared" ca="1" si="31"/>
        <v>5.5238128197652108</v>
      </c>
      <c r="CV85" s="88">
        <f t="shared" ca="1" si="31"/>
        <v>5.9387778874424542E-2</v>
      </c>
      <c r="CW85" s="88">
        <f t="shared" ca="1" si="31"/>
        <v>2.0394221770600126E-2</v>
      </c>
      <c r="CX85" s="88">
        <f t="shared" ca="1" si="31"/>
        <v>0</v>
      </c>
      <c r="CY85" s="88">
        <f t="shared" ca="1" si="31"/>
        <v>-2.5868139529979683E-2</v>
      </c>
      <c r="CZ85" s="88">
        <f t="shared" ca="1" si="55"/>
        <v>-1.9308304055434572E-2</v>
      </c>
      <c r="DA85" s="88">
        <f t="shared" ca="1" si="55"/>
        <v>-3.1024438311128139E-3</v>
      </c>
      <c r="DB85" s="88">
        <f t="shared" ca="1" si="55"/>
        <v>-4.2503113228497598E-2</v>
      </c>
      <c r="DC85" s="88">
        <f t="shared" ca="1" si="55"/>
        <v>-0.24588845074370252</v>
      </c>
      <c r="DD85" s="88">
        <f t="shared" ca="1" si="55"/>
        <v>-3.2185911005527937E-2</v>
      </c>
      <c r="DE85" s="88">
        <f t="shared" ca="1" si="55"/>
        <v>-2.296758313809278E-2</v>
      </c>
      <c r="DF85" s="88">
        <f t="shared" ca="1" si="55"/>
        <v>-0.15331713764960683</v>
      </c>
      <c r="DG85" s="88">
        <f t="shared" ca="1" si="55"/>
        <v>-6.0640917463069946E-2</v>
      </c>
      <c r="DL85" s="17">
        <v>0.99314398305019003</v>
      </c>
      <c r="DM85" s="17">
        <v>6.8560169498099732E-3</v>
      </c>
      <c r="DN85" s="17">
        <f t="shared" si="38"/>
        <v>1.1346799999999999</v>
      </c>
      <c r="DO85" s="11"/>
      <c r="DS85" s="17">
        <v>0.5</v>
      </c>
      <c r="DU85" s="17">
        <v>1</v>
      </c>
      <c r="DV85" s="17">
        <v>0.5</v>
      </c>
      <c r="DX85" s="17">
        <v>2</v>
      </c>
      <c r="DZ85" s="17">
        <f t="shared" si="49"/>
        <v>2.0852944178373427</v>
      </c>
      <c r="EA85" s="17">
        <v>0</v>
      </c>
      <c r="EB85" s="17">
        <v>-5</v>
      </c>
      <c r="EC85" s="17">
        <v>2.8201126315788998</v>
      </c>
      <c r="ED85" s="17">
        <v>3.4125000000000001</v>
      </c>
      <c r="EE85" s="43">
        <v>0.75</v>
      </c>
      <c r="EF85" s="43">
        <v>0.05</v>
      </c>
      <c r="EG85" s="43">
        <v>75</v>
      </c>
      <c r="EI85" s="44">
        <v>0.754</v>
      </c>
      <c r="EJ85" s="44">
        <v>0.14699999999999999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5F2E3-BD51-4A0B-8F49-B09EE4DF1352}">
  <dimension ref="A1:EN85"/>
  <sheetViews>
    <sheetView zoomScale="95" workbookViewId="0">
      <pane xSplit="1" ySplit="1" topLeftCell="B55" activePane="bottomRight" state="frozen"/>
      <selection pane="topRight" activeCell="B1" sqref="B1"/>
      <selection pane="bottomLeft" activeCell="A2" sqref="A2"/>
      <selection pane="bottomRight" activeCell="I66" sqref="I66"/>
    </sheetView>
  </sheetViews>
  <sheetFormatPr defaultRowHeight="14.4" x14ac:dyDescent="0.3"/>
  <cols>
    <col min="2" max="2" width="16.33203125" bestFit="1" customWidth="1"/>
    <col min="9" max="9" width="10.5546875" bestFit="1" customWidth="1"/>
    <col min="10" max="10" width="10.109375" bestFit="1" customWidth="1"/>
    <col min="11" max="11" width="12" bestFit="1" customWidth="1"/>
    <col min="25" max="25" width="12.21875" bestFit="1" customWidth="1"/>
    <col min="26" max="26" width="9" bestFit="1" customWidth="1"/>
    <col min="29" max="29" width="9" bestFit="1" customWidth="1"/>
    <col min="30" max="30" width="16.77734375" bestFit="1" customWidth="1"/>
    <col min="31" max="32" width="16.33203125" customWidth="1"/>
    <col min="33" max="33" width="9.21875" bestFit="1" customWidth="1"/>
    <col min="34" max="34" width="18.21875" bestFit="1" customWidth="1"/>
    <col min="35" max="35" width="15.77734375" bestFit="1" customWidth="1"/>
    <col min="36" max="36" width="14.109375" bestFit="1" customWidth="1"/>
    <col min="37" max="37" width="15.6640625" bestFit="1" customWidth="1"/>
    <col min="38" max="38" width="14" bestFit="1" customWidth="1"/>
    <col min="39" max="39" width="13.88671875" customWidth="1"/>
    <col min="40" max="40" width="17.21875" bestFit="1" customWidth="1"/>
    <col min="41" max="41" width="15.109375" bestFit="1" customWidth="1"/>
    <col min="42" max="42" width="15.6640625" bestFit="1" customWidth="1"/>
    <col min="43" max="43" width="15.109375" bestFit="1" customWidth="1"/>
    <col min="44" max="44" width="15.6640625" bestFit="1" customWidth="1"/>
    <col min="45" max="46" width="9" bestFit="1" customWidth="1"/>
    <col min="54" max="55" width="16.77734375" bestFit="1" customWidth="1"/>
    <col min="56" max="56" width="9" bestFit="1" customWidth="1"/>
    <col min="66" max="66" width="15.77734375" bestFit="1" customWidth="1"/>
    <col min="67" max="67" width="15.44140625" customWidth="1"/>
    <col min="68" max="68" width="16.77734375" bestFit="1" customWidth="1"/>
    <col min="69" max="69" width="20.109375" bestFit="1" customWidth="1"/>
    <col min="70" max="70" width="15.109375" bestFit="1" customWidth="1"/>
    <col min="71" max="72" width="14.109375" bestFit="1" customWidth="1"/>
    <col min="73" max="73" width="16.109375" bestFit="1" customWidth="1"/>
    <col min="74" max="74" width="15.44140625" bestFit="1" customWidth="1"/>
    <col min="75" max="76" width="16.109375" bestFit="1" customWidth="1"/>
    <col min="77" max="77" width="15.44140625" bestFit="1" customWidth="1"/>
    <col min="78" max="78" width="16.109375" bestFit="1" customWidth="1"/>
    <col min="79" max="79" width="15.44140625" bestFit="1" customWidth="1"/>
    <col min="80" max="80" width="16.109375" bestFit="1" customWidth="1"/>
    <col min="81" max="81" width="14.44140625" bestFit="1" customWidth="1"/>
    <col min="82" max="82" width="15.44140625" bestFit="1" customWidth="1"/>
    <col min="83" max="84" width="16.77734375" bestFit="1" customWidth="1"/>
    <col min="85" max="85" width="16.5546875" bestFit="1" customWidth="1"/>
    <col min="86" max="86" width="15.44140625" bestFit="1" customWidth="1"/>
    <col min="87" max="87" width="15" bestFit="1" customWidth="1"/>
    <col min="88" max="89" width="15.109375" bestFit="1" customWidth="1"/>
    <col min="90" max="90" width="18.44140625" bestFit="1" customWidth="1"/>
    <col min="91" max="92" width="9" bestFit="1" customWidth="1"/>
    <col min="115" max="115" width="20" bestFit="1" customWidth="1"/>
    <col min="117" max="117" width="14.77734375" bestFit="1" customWidth="1"/>
    <col min="118" max="118" width="16.33203125" bestFit="1" customWidth="1"/>
    <col min="124" max="124" width="21.77734375" bestFit="1" customWidth="1"/>
  </cols>
  <sheetData>
    <row r="1" spans="1:144" s="12" customFormat="1" x14ac:dyDescent="0.3">
      <c r="A1" s="49" t="s">
        <v>321</v>
      </c>
      <c r="B1" s="47" t="s">
        <v>6</v>
      </c>
      <c r="C1" s="47" t="s">
        <v>9</v>
      </c>
      <c r="D1" s="47" t="s">
        <v>11</v>
      </c>
      <c r="E1" s="47" t="s">
        <v>428</v>
      </c>
      <c r="F1" s="47" t="s">
        <v>435</v>
      </c>
      <c r="G1" s="47" t="s">
        <v>436</v>
      </c>
      <c r="H1" s="47" t="s">
        <v>327</v>
      </c>
      <c r="I1" s="47" t="s">
        <v>346</v>
      </c>
      <c r="J1" s="47" t="s">
        <v>347</v>
      </c>
      <c r="K1" s="1" t="s">
        <v>15</v>
      </c>
      <c r="L1" s="47" t="s">
        <v>30</v>
      </c>
      <c r="M1" s="47" t="s">
        <v>32</v>
      </c>
      <c r="N1" s="47" t="s">
        <v>430</v>
      </c>
      <c r="O1" s="47" t="s">
        <v>352</v>
      </c>
      <c r="P1" s="47" t="s">
        <v>647</v>
      </c>
      <c r="Q1" s="47" t="s">
        <v>534</v>
      </c>
      <c r="R1" s="47" t="s">
        <v>33</v>
      </c>
      <c r="S1" s="47" t="s">
        <v>34</v>
      </c>
      <c r="T1" s="47" t="s">
        <v>432</v>
      </c>
      <c r="U1" s="47" t="s">
        <v>353</v>
      </c>
      <c r="V1" s="47" t="s">
        <v>533</v>
      </c>
      <c r="W1" s="47" t="s">
        <v>329</v>
      </c>
      <c r="X1" s="47" t="s">
        <v>330</v>
      </c>
      <c r="Y1" s="47" t="s">
        <v>331</v>
      </c>
      <c r="Z1" s="47" t="s">
        <v>35</v>
      </c>
      <c r="AA1" s="47" t="s">
        <v>36</v>
      </c>
      <c r="AB1" s="47" t="s">
        <v>434</v>
      </c>
      <c r="AC1" s="47" t="s">
        <v>354</v>
      </c>
      <c r="AD1" s="47" t="s">
        <v>37</v>
      </c>
      <c r="AE1" s="47" t="s">
        <v>424</v>
      </c>
      <c r="AF1" s="47" t="s">
        <v>425</v>
      </c>
      <c r="AG1" s="1" t="s">
        <v>336</v>
      </c>
      <c r="AH1" s="1" t="s">
        <v>38</v>
      </c>
      <c r="AI1" s="1" t="s">
        <v>148</v>
      </c>
      <c r="AJ1" s="47" t="s">
        <v>541</v>
      </c>
      <c r="AK1" s="1" t="s">
        <v>58</v>
      </c>
      <c r="AL1" s="1" t="s">
        <v>439</v>
      </c>
      <c r="AM1" s="1" t="s">
        <v>46</v>
      </c>
      <c r="AN1" s="1" t="s">
        <v>60</v>
      </c>
      <c r="AO1" s="47" t="s">
        <v>539</v>
      </c>
      <c r="AP1" s="1" t="s">
        <v>44</v>
      </c>
      <c r="AQ1" s="47" t="s">
        <v>540</v>
      </c>
      <c r="AR1" s="1" t="s">
        <v>59</v>
      </c>
      <c r="AS1" s="1" t="s">
        <v>61</v>
      </c>
      <c r="AT1" s="1" t="s">
        <v>56</v>
      </c>
      <c r="AU1" s="47" t="s">
        <v>62</v>
      </c>
      <c r="AV1" s="47" t="s">
        <v>63</v>
      </c>
      <c r="AW1" s="47" t="s">
        <v>69</v>
      </c>
      <c r="AX1" s="47" t="s">
        <v>70</v>
      </c>
      <c r="AY1" s="47" t="s">
        <v>71</v>
      </c>
      <c r="AZ1" s="47" t="s">
        <v>72</v>
      </c>
      <c r="BA1" s="47" t="s">
        <v>73</v>
      </c>
      <c r="BB1" s="47" t="s">
        <v>78</v>
      </c>
      <c r="BC1" s="47" t="s">
        <v>313</v>
      </c>
      <c r="BD1" s="47" t="s">
        <v>103</v>
      </c>
      <c r="BE1" s="47" t="s">
        <v>81</v>
      </c>
      <c r="BF1" s="47" t="s">
        <v>85</v>
      </c>
      <c r="BG1" s="47" t="s">
        <v>86</v>
      </c>
      <c r="BH1" s="47" t="s">
        <v>87</v>
      </c>
      <c r="BI1" s="47" t="s">
        <v>88</v>
      </c>
      <c r="BJ1" s="47" t="s">
        <v>89</v>
      </c>
      <c r="BK1" s="47" t="s">
        <v>90</v>
      </c>
      <c r="BL1" s="47" t="s">
        <v>91</v>
      </c>
      <c r="BM1" s="47" t="s">
        <v>92</v>
      </c>
      <c r="BN1" s="1" t="s">
        <v>108</v>
      </c>
      <c r="BO1" s="47" t="s">
        <v>109</v>
      </c>
      <c r="BP1" s="47" t="s">
        <v>121</v>
      </c>
      <c r="BQ1" s="47" t="s">
        <v>337</v>
      </c>
      <c r="BR1" s="47" t="s">
        <v>442</v>
      </c>
      <c r="BS1" s="47" t="s">
        <v>576</v>
      </c>
      <c r="BT1" s="47" t="s">
        <v>577</v>
      </c>
      <c r="BU1" s="47" t="s">
        <v>122</v>
      </c>
      <c r="BV1" s="47" t="s">
        <v>123</v>
      </c>
      <c r="BW1" s="47" t="s">
        <v>124</v>
      </c>
      <c r="BX1" s="47" t="s">
        <v>338</v>
      </c>
      <c r="BY1" s="47" t="s">
        <v>586</v>
      </c>
      <c r="BZ1" s="47" t="s">
        <v>587</v>
      </c>
      <c r="CA1" s="47" t="s">
        <v>125</v>
      </c>
      <c r="CB1" s="47" t="s">
        <v>126</v>
      </c>
      <c r="CC1" s="47" t="s">
        <v>127</v>
      </c>
      <c r="CD1" s="1" t="s">
        <v>128</v>
      </c>
      <c r="CE1" s="47" t="s">
        <v>339</v>
      </c>
      <c r="CF1" s="1" t="s">
        <v>133</v>
      </c>
      <c r="CG1" s="47" t="s">
        <v>134</v>
      </c>
      <c r="CH1" s="47" t="s">
        <v>45</v>
      </c>
      <c r="CI1" s="47" t="s">
        <v>153</v>
      </c>
      <c r="CJ1" s="47" t="s">
        <v>31</v>
      </c>
      <c r="CK1" s="47" t="s">
        <v>154</v>
      </c>
      <c r="CL1" s="1" t="s">
        <v>155</v>
      </c>
      <c r="CM1" s="47" t="s">
        <v>156</v>
      </c>
      <c r="CN1" s="47" t="s">
        <v>157</v>
      </c>
      <c r="CO1" s="47" t="s">
        <v>158</v>
      </c>
      <c r="CP1" s="47" t="s">
        <v>527</v>
      </c>
      <c r="CQ1" s="47" t="s">
        <v>528</v>
      </c>
      <c r="CR1" s="47" t="s">
        <v>529</v>
      </c>
      <c r="CS1" s="47" t="s">
        <v>520</v>
      </c>
      <c r="CT1" s="47" t="s">
        <v>159</v>
      </c>
      <c r="CU1" s="47" t="s">
        <v>160</v>
      </c>
      <c r="CV1" s="47" t="s">
        <v>161</v>
      </c>
      <c r="CW1" s="47" t="s">
        <v>162</v>
      </c>
      <c r="CX1" s="47" t="s">
        <v>163</v>
      </c>
      <c r="CY1" s="47" t="s">
        <v>164</v>
      </c>
      <c r="CZ1" s="47" t="s">
        <v>165</v>
      </c>
      <c r="DA1" s="47" t="s">
        <v>166</v>
      </c>
      <c r="DB1" s="47" t="s">
        <v>167</v>
      </c>
      <c r="DC1" s="47" t="s">
        <v>168</v>
      </c>
      <c r="DD1" s="47" t="s">
        <v>169</v>
      </c>
      <c r="DE1" s="47" t="s">
        <v>170</v>
      </c>
      <c r="DF1" s="47" t="s">
        <v>171</v>
      </c>
      <c r="DG1" s="47" t="s">
        <v>172</v>
      </c>
      <c r="DH1" s="47" t="s">
        <v>173</v>
      </c>
      <c r="DI1" s="47" t="s">
        <v>174</v>
      </c>
      <c r="DJ1" s="47" t="s">
        <v>175</v>
      </c>
      <c r="DK1" s="1" t="s">
        <v>79</v>
      </c>
      <c r="DL1" s="47" t="s">
        <v>177</v>
      </c>
      <c r="DM1" s="47" t="s">
        <v>216</v>
      </c>
      <c r="DN1" s="47" t="s">
        <v>217</v>
      </c>
      <c r="DO1" s="47" t="s">
        <v>185</v>
      </c>
      <c r="DP1" s="47" t="s">
        <v>187</v>
      </c>
      <c r="DQ1" s="47" t="s">
        <v>188</v>
      </c>
      <c r="DR1" s="47" t="s">
        <v>205</v>
      </c>
      <c r="DS1" s="47" t="s">
        <v>515</v>
      </c>
      <c r="DT1" s="47" t="s">
        <v>340</v>
      </c>
      <c r="DU1" s="47" t="s">
        <v>232</v>
      </c>
      <c r="DV1" s="47" t="s">
        <v>512</v>
      </c>
      <c r="DW1" s="47" t="s">
        <v>256</v>
      </c>
      <c r="DX1" s="47" t="s">
        <v>261</v>
      </c>
      <c r="DY1" s="47" t="s">
        <v>262</v>
      </c>
      <c r="DZ1" s="47" t="s">
        <v>513</v>
      </c>
      <c r="EA1" s="47" t="s">
        <v>265</v>
      </c>
      <c r="EB1" s="47" t="s">
        <v>324</v>
      </c>
      <c r="EC1" s="47" t="s">
        <v>269</v>
      </c>
      <c r="ED1" s="47" t="s">
        <v>270</v>
      </c>
      <c r="EE1" s="47" t="s">
        <v>275</v>
      </c>
      <c r="EF1" s="47" t="s">
        <v>277</v>
      </c>
      <c r="EG1" s="47" t="s">
        <v>280</v>
      </c>
      <c r="EH1" s="1" t="s">
        <v>521</v>
      </c>
      <c r="EI1" s="1" t="s">
        <v>289</v>
      </c>
      <c r="EJ1" s="1" t="s">
        <v>293</v>
      </c>
      <c r="EK1" s="47" t="s">
        <v>305</v>
      </c>
      <c r="EL1" s="47" t="s">
        <v>309</v>
      </c>
      <c r="EM1" s="47" t="s">
        <v>310</v>
      </c>
      <c r="EN1" s="47" t="s">
        <v>306</v>
      </c>
    </row>
    <row r="2" spans="1:144" x14ac:dyDescent="0.3">
      <c r="A2" s="10">
        <v>1962</v>
      </c>
      <c r="K2" s="19"/>
      <c r="P2" s="28"/>
      <c r="Q2" s="19"/>
      <c r="W2" s="14">
        <v>8.1221981999999998E-2</v>
      </c>
      <c r="X2" s="14">
        <v>6.5122458568389163E-2</v>
      </c>
      <c r="AE2" s="28"/>
      <c r="AF2" s="28"/>
      <c r="AG2" s="19"/>
      <c r="AH2" s="19"/>
      <c r="AI2" s="19"/>
      <c r="AJ2" s="32"/>
      <c r="AK2" s="31"/>
      <c r="AL2" s="19"/>
      <c r="AM2" s="19">
        <f ca="1">AVERAGE($AL$45:$AL$63)</f>
        <v>5.1843240867222064E-2</v>
      </c>
      <c r="AN2" s="19"/>
      <c r="AO2" s="32"/>
      <c r="AP2" s="19"/>
      <c r="AQ2" s="32">
        <v>6274100000</v>
      </c>
      <c r="AR2" s="19"/>
      <c r="AS2" s="19"/>
      <c r="AT2" s="19"/>
      <c r="BN2" s="19"/>
      <c r="BO2" s="48"/>
      <c r="BP2" s="32"/>
      <c r="BQ2" s="32"/>
      <c r="BR2" s="25"/>
      <c r="BS2" s="25"/>
      <c r="BT2" s="25"/>
      <c r="BU2" s="19"/>
      <c r="BV2" s="19"/>
      <c r="BW2" s="32"/>
      <c r="BX2" s="32"/>
      <c r="BY2" s="25"/>
      <c r="BZ2" s="25"/>
      <c r="CA2" s="19"/>
      <c r="CB2" s="19"/>
      <c r="CC2" s="32"/>
      <c r="CD2" s="19"/>
      <c r="CE2" s="32"/>
      <c r="CF2" s="19"/>
      <c r="CG2" s="32"/>
      <c r="CH2" s="32"/>
      <c r="CI2" s="32"/>
      <c r="CJ2" s="32"/>
      <c r="CK2" s="32"/>
      <c r="CL2" s="19"/>
      <c r="DK2" s="31"/>
      <c r="DL2" s="48" cm="1">
        <f t="array" aca="1" ref="DL2" ca="1">INDEX([1]Sheet1!$C$6:$CY$72,MATCH($A2,[1]Sheet1!$A$6:$A$72,0),MATCH(MID(CELL("filename",AT1),FIND("]",CELL("filename",AT1))+1,255) &amp; DL$1,[1]Sheet1!$C$1:$CY$1 &amp; [1]Sheet1!$C$3:$CY$3,0))</f>
        <v>28.724299999999999</v>
      </c>
      <c r="DM2" s="25"/>
      <c r="DN2" s="25"/>
      <c r="DQ2" s="48">
        <v>1.0698099999999999</v>
      </c>
      <c r="DR2" s="48" cm="1">
        <f t="array" aca="1" ref="DR2" ca="1">INDEX([1]Sheet1!$C$6:$CY$72,MATCH($A2,[1]Sheet1!$A$6:$A$72,0),MATCH(MID(CELL("filename",AZ1),FIND("]",CELL("filename",AZ1))+1,255) &amp; DR$1,[1]Sheet1!$C$1:$CY$1 &amp; [1]Sheet1!$C$3:$CY$3,0))</f>
        <v>0</v>
      </c>
      <c r="DS2" s="48" cm="1">
        <f t="array" aca="1" ref="DS2" ca="1">INDEX([1]Sheet1!$C$6:$CY$72,MATCH($A2,[1]Sheet1!$A$6:$A$72,0),MATCH(MID(CELL("filename",BA1),FIND("]",CELL("filename",BA1))+1,255) &amp; DS$1,[1]Sheet1!$C$1:$CY$1 &amp; [1]Sheet1!$C$3:$CY$3,0))</f>
        <v>0</v>
      </c>
      <c r="DT2" s="25"/>
      <c r="DU2" s="48" cm="1">
        <f t="array" aca="1" ref="DU2" ca="1">INDEX([1]Sheet1!$C$6:$CY$72,MATCH($A2,[1]Sheet1!$A$6:$A$72,0),MATCH(MID(CELL("filename",BC1),FIND("]",CELL("filename",BC1))+1,255) &amp; DU$1,[1]Sheet1!$C$1:$CY$1 &amp; [1]Sheet1!$C$3:$CY$3,0))</f>
        <v>3.5</v>
      </c>
      <c r="DV2" s="17">
        <v>0.5</v>
      </c>
      <c r="DX2" s="17">
        <v>1</v>
      </c>
      <c r="DY2" s="17">
        <v>0.5</v>
      </c>
      <c r="DZ2" s="48" cm="1">
        <f t="array" aca="1" ref="DZ2" ca="1">INDEX([1]Sheet1!$C$6:$CY$72,MATCH($A2,[1]Sheet1!$A$6:$A$72,0),MATCH(MID(CELL("filename",BH1),FIND("]",CELL("filename",BH1))+1,255) &amp; DZ$1,[1]Sheet1!$C$1:$CY$1 &amp; [1]Sheet1!$C$3:$CY$3,0))</f>
        <v>5.05</v>
      </c>
      <c r="EA2" s="17">
        <v>2</v>
      </c>
      <c r="EE2" s="17">
        <v>-5</v>
      </c>
      <c r="EH2" s="43">
        <v>0.75</v>
      </c>
      <c r="EI2" s="43">
        <v>0.05</v>
      </c>
      <c r="EJ2" s="43">
        <v>60</v>
      </c>
    </row>
    <row r="3" spans="1:144" x14ac:dyDescent="0.3">
      <c r="A3" s="10">
        <v>1963</v>
      </c>
      <c r="K3" s="19"/>
      <c r="P3" s="28"/>
      <c r="Q3" s="19"/>
      <c r="W3" s="14">
        <v>7.8955728000000003E-2</v>
      </c>
      <c r="X3" s="14">
        <v>5.7785547041665053E-2</v>
      </c>
      <c r="AE3" s="28"/>
      <c r="AF3" s="28"/>
      <c r="AG3" s="19"/>
      <c r="AH3" s="19"/>
      <c r="AI3" s="19"/>
      <c r="AJ3" s="32"/>
      <c r="AK3" s="31"/>
      <c r="AL3" s="19"/>
      <c r="AM3" s="19">
        <f t="shared" ref="AM3:AM66" ca="1" si="0">AVERAGE($AL$45:$AL$63)</f>
        <v>5.1843240867222064E-2</v>
      </c>
      <c r="AN3" s="19"/>
      <c r="AO3" s="32"/>
      <c r="AP3" s="31"/>
      <c r="AQ3" s="32">
        <v>7256400000</v>
      </c>
      <c r="AR3" s="19"/>
      <c r="AS3" s="19"/>
      <c r="AT3" s="19"/>
      <c r="BN3" s="19"/>
      <c r="BO3" s="48"/>
      <c r="BP3" s="32"/>
      <c r="BQ3" s="32"/>
      <c r="BR3" s="25"/>
      <c r="BS3" s="25"/>
      <c r="BT3" s="25"/>
      <c r="BU3" s="19"/>
      <c r="BV3" s="19"/>
      <c r="BW3" s="32"/>
      <c r="BX3" s="32"/>
      <c r="BY3" s="25"/>
      <c r="BZ3" s="25"/>
      <c r="CA3" s="19"/>
      <c r="CB3" s="19"/>
      <c r="CC3" s="32"/>
      <c r="CD3" s="19"/>
      <c r="CE3" s="32"/>
      <c r="CF3" s="19"/>
      <c r="CG3" s="32"/>
      <c r="CH3" s="32"/>
      <c r="CI3" s="32"/>
      <c r="CJ3" s="32"/>
      <c r="CK3" s="32"/>
      <c r="CL3" s="19"/>
      <c r="DK3" s="31"/>
      <c r="DL3" s="48" cm="1">
        <f t="array" aca="1" ref="DL3" ca="1">INDEX([1]Sheet1!$C$6:$CY$72,MATCH($A3,[1]Sheet1!$A$6:$A$72,0),MATCH(MID(CELL("filename",AT2),FIND("]",CELL("filename",AT2))+1,255) &amp; DL$1,[1]Sheet1!$C$1:$CY$1 &amp; [1]Sheet1!$C$3:$CY$3,0))</f>
        <v>26.785799999999998</v>
      </c>
      <c r="DM3" s="25"/>
      <c r="DN3" s="25"/>
      <c r="DQ3" s="48">
        <v>1.0698099999999999</v>
      </c>
      <c r="DR3" s="48" cm="1">
        <f t="array" aca="1" ref="DR3" ca="1">INDEX([1]Sheet1!$C$6:$CY$72,MATCH($A3,[1]Sheet1!$A$6:$A$72,0),MATCH(MID(CELL("filename",AZ2),FIND("]",CELL("filename",AZ2))+1,255) &amp; DR$1,[1]Sheet1!$C$1:$CY$1 &amp; [1]Sheet1!$C$3:$CY$3,0))</f>
        <v>0</v>
      </c>
      <c r="DS3" s="48" cm="1">
        <f t="array" aca="1" ref="DS3" ca="1">INDEX([1]Sheet1!$C$6:$CY$72,MATCH($A3,[1]Sheet1!$A$6:$A$72,0),MATCH(MID(CELL("filename",BA2),FIND("]",CELL("filename",BA2))+1,255) &amp; DS$1,[1]Sheet1!$C$1:$CY$1 &amp; [1]Sheet1!$C$3:$CY$3,0))</f>
        <v>0</v>
      </c>
      <c r="DT3" s="25"/>
      <c r="DU3" s="48" cm="1">
        <f t="array" aca="1" ref="DU3" ca="1">INDEX([1]Sheet1!$C$6:$CY$72,MATCH($A3,[1]Sheet1!$A$6:$A$72,0),MATCH(MID(CELL("filename",BC2),FIND("]",CELL("filename",BC2))+1,255) &amp; DU$1,[1]Sheet1!$C$1:$CY$1 &amp; [1]Sheet1!$C$3:$CY$3,0))</f>
        <v>3.5</v>
      </c>
      <c r="DV3" s="17">
        <v>0.5</v>
      </c>
      <c r="DX3" s="17">
        <v>1</v>
      </c>
      <c r="DY3" s="17">
        <v>0.5</v>
      </c>
      <c r="DZ3" s="48" cm="1">
        <f t="array" aca="1" ref="DZ3" ca="1">INDEX([1]Sheet1!$C$6:$CY$72,MATCH($A3,[1]Sheet1!$A$6:$A$72,0),MATCH(MID(CELL("filename",BH2),FIND("]",CELL("filename",BH2))+1,255) &amp; DZ$1,[1]Sheet1!$C$1:$CY$1 &amp; [1]Sheet1!$C$3:$CY$3,0))</f>
        <v>5.19</v>
      </c>
      <c r="EA3" s="17">
        <v>2</v>
      </c>
      <c r="EE3" s="17">
        <v>-5</v>
      </c>
      <c r="EH3" s="43">
        <v>0.75</v>
      </c>
      <c r="EI3" s="43">
        <v>0.05</v>
      </c>
      <c r="EJ3" s="43">
        <v>60</v>
      </c>
    </row>
    <row r="4" spans="1:144" x14ac:dyDescent="0.3">
      <c r="A4" s="10">
        <v>1964</v>
      </c>
      <c r="K4" s="19"/>
      <c r="P4" s="28"/>
      <c r="Q4" s="19"/>
      <c r="W4" s="14">
        <v>4.4239651999999997E-2</v>
      </c>
      <c r="X4" s="14">
        <v>4.7280943008278564E-2</v>
      </c>
      <c r="AE4" s="28"/>
      <c r="AF4" s="28"/>
      <c r="AG4" s="19"/>
      <c r="AH4" s="19"/>
      <c r="AI4" s="31"/>
      <c r="AJ4" s="32"/>
      <c r="AK4" s="31"/>
      <c r="AL4" s="19"/>
      <c r="AM4" s="19">
        <f t="shared" ca="1" si="0"/>
        <v>5.1843240867222064E-2</v>
      </c>
      <c r="AN4" s="19"/>
      <c r="AO4" s="32"/>
      <c r="AP4" s="31"/>
      <c r="AQ4" s="32">
        <v>8254799999.999999</v>
      </c>
      <c r="AR4" s="31"/>
      <c r="AS4" s="19"/>
      <c r="AT4" s="19"/>
      <c r="BN4" s="19"/>
      <c r="BO4" s="48"/>
      <c r="BP4" s="32"/>
      <c r="BQ4" s="32"/>
      <c r="BR4" s="25"/>
      <c r="BS4" s="25"/>
      <c r="BT4" s="25"/>
      <c r="BU4" s="19"/>
      <c r="BV4" s="19"/>
      <c r="BW4" s="32"/>
      <c r="BX4" s="32"/>
      <c r="BY4" s="25"/>
      <c r="BZ4" s="25"/>
      <c r="CA4" s="19"/>
      <c r="CB4" s="19"/>
      <c r="CC4" s="32"/>
      <c r="CD4" s="19"/>
      <c r="CE4" s="32"/>
      <c r="CF4" s="19"/>
      <c r="CG4" s="32"/>
      <c r="CH4" s="32"/>
      <c r="CI4" s="32"/>
      <c r="CJ4" s="32"/>
      <c r="CK4" s="32"/>
      <c r="CL4" s="19"/>
      <c r="DK4" s="31"/>
      <c r="DL4" s="48" cm="1">
        <f t="array" aca="1" ref="DL4" ca="1">INDEX([1]Sheet1!$C$6:$CY$72,MATCH($A4,[1]Sheet1!$A$6:$A$72,0),MATCH(MID(CELL("filename",AT3),FIND("]",CELL("filename",AT3))+1,255) &amp; DL$1,[1]Sheet1!$C$1:$CY$1 &amp; [1]Sheet1!$C$3:$CY$3,0))</f>
        <v>26.617100000000001</v>
      </c>
      <c r="DM4" s="25"/>
      <c r="DN4" s="25"/>
      <c r="DQ4" s="48">
        <v>1.0698099999999999</v>
      </c>
      <c r="DR4" s="48" cm="1">
        <f t="array" aca="1" ref="DR4" ca="1">INDEX([1]Sheet1!$C$6:$CY$72,MATCH($A4,[1]Sheet1!$A$6:$A$72,0),MATCH(MID(CELL("filename",AZ3),FIND("]",CELL("filename",AZ3))+1,255) &amp; DR$1,[1]Sheet1!$C$1:$CY$1 &amp; [1]Sheet1!$C$3:$CY$3,0))</f>
        <v>0</v>
      </c>
      <c r="DS4" s="48" cm="1">
        <f t="array" aca="1" ref="DS4" ca="1">INDEX([1]Sheet1!$C$6:$CY$72,MATCH($A4,[1]Sheet1!$A$6:$A$72,0),MATCH(MID(CELL("filename",BA3),FIND("]",CELL("filename",BA3))+1,255) &amp; DS$1,[1]Sheet1!$C$1:$CY$1 &amp; [1]Sheet1!$C$3:$CY$3,0))</f>
        <v>0</v>
      </c>
      <c r="DT4" s="25"/>
      <c r="DU4" s="48" cm="1">
        <f t="array" aca="1" ref="DU4" ca="1">INDEX([1]Sheet1!$C$6:$CY$72,MATCH($A4,[1]Sheet1!$A$6:$A$72,0),MATCH(MID(CELL("filename",BC3),FIND("]",CELL("filename",BC3))+1,255) &amp; DU$1,[1]Sheet1!$C$1:$CY$1 &amp; [1]Sheet1!$C$3:$CY$3,0))</f>
        <v>3.5</v>
      </c>
      <c r="DV4" s="17">
        <v>0.5</v>
      </c>
      <c r="DX4" s="17">
        <v>1</v>
      </c>
      <c r="DY4" s="17">
        <v>0.5</v>
      </c>
      <c r="DZ4" s="48" cm="1">
        <f t="array" aca="1" ref="DZ4" ca="1">INDEX([1]Sheet1!$C$6:$CY$72,MATCH($A4,[1]Sheet1!$A$6:$A$72,0),MATCH(MID(CELL("filename",BH3),FIND("]",CELL("filename",BH3))+1,255) &amp; DZ$1,[1]Sheet1!$C$1:$CY$1 &amp; [1]Sheet1!$C$3:$CY$3,0))</f>
        <v>5.74</v>
      </c>
      <c r="EA4" s="17">
        <v>2</v>
      </c>
      <c r="EE4" s="17">
        <v>-5</v>
      </c>
      <c r="EH4" s="43">
        <v>0.75</v>
      </c>
      <c r="EI4" s="43">
        <v>0.05</v>
      </c>
      <c r="EJ4" s="43">
        <v>60</v>
      </c>
    </row>
    <row r="5" spans="1:144" x14ac:dyDescent="0.3">
      <c r="A5" s="10">
        <v>1965</v>
      </c>
      <c r="B5" s="13">
        <f>[2]EUCAM_output!$VC2*10^9</f>
        <v>646684203279.07092</v>
      </c>
      <c r="H5" s="14" t="e">
        <f>[2]EUCAM_output!$WI2</f>
        <v>#N/A</v>
      </c>
      <c r="I5" s="13">
        <f>[2]EUCAM_output!$VU2*10^3</f>
        <v>37622700</v>
      </c>
      <c r="K5" s="31">
        <f>IF(A5&lt;2030,I5,K4*J5/J4)</f>
        <v>37622700</v>
      </c>
      <c r="L5" s="14">
        <f>[2]EUCAM_output!$VE2</f>
        <v>55.377082758847628</v>
      </c>
      <c r="O5" s="14">
        <f>[2]EUCAM_output!$VF2</f>
        <v>55.01100142115628</v>
      </c>
      <c r="P5" s="28"/>
      <c r="Q5" s="19"/>
      <c r="R5" s="14">
        <f>[2]EUCAM_output!$VJ2</f>
        <v>5.0999999999999996</v>
      </c>
      <c r="U5" s="14">
        <f>[2]EUCAM_output!$VI2</f>
        <v>4.7419102366617496</v>
      </c>
      <c r="V5" s="14">
        <v>4.7419102366617496</v>
      </c>
      <c r="W5" s="14">
        <v>6.4114693E-2</v>
      </c>
      <c r="X5" s="14">
        <v>5.1033864895735581E-2</v>
      </c>
      <c r="Y5" s="14">
        <f>[2]EUCAM_output!$WG2</f>
        <v>-3.4431449491260098E-2</v>
      </c>
      <c r="Z5" s="14">
        <f>[2]EUCAM_output!$VK2</f>
        <v>2016.910464</v>
      </c>
      <c r="AC5" s="14">
        <f>[2]EUCAM_output!$WJ2</f>
        <v>2040.8539264940059</v>
      </c>
      <c r="AD5" s="13">
        <f>[2]EUCAM_output!$VR2*10^9</f>
        <v>1750848084517.9299</v>
      </c>
      <c r="AE5" s="28"/>
      <c r="AF5" s="30"/>
      <c r="AG5" s="19"/>
      <c r="AH5" s="19"/>
      <c r="AI5" s="31"/>
      <c r="AJ5" s="32"/>
      <c r="AK5" s="31"/>
      <c r="AL5" s="19"/>
      <c r="AM5" s="19">
        <f t="shared" ca="1" si="0"/>
        <v>5.1843240867222064E-2</v>
      </c>
      <c r="AN5" s="19"/>
      <c r="AO5" s="32"/>
      <c r="AP5" s="31"/>
      <c r="AQ5" s="32">
        <v>8867400000</v>
      </c>
      <c r="AR5" s="31">
        <f t="shared" ref="AR5:AR66" si="1">(AQ5-AJ5)/EN5</f>
        <v>84902437904.596176</v>
      </c>
      <c r="AS5" s="19"/>
      <c r="AT5" s="19"/>
      <c r="BB5" s="13">
        <f>[2]EUCAM_output!$UZ2*10^9</f>
        <v>615778856859.49304</v>
      </c>
      <c r="BC5" s="13">
        <f>[2]EUCAM_output!$WE2*10^9</f>
        <v>22208417128.486401</v>
      </c>
      <c r="BD5" s="19">
        <f t="shared" ref="BD5:BD36" si="2">(BB5-B5)/B5*100</f>
        <v>-4.7790476809035258</v>
      </c>
      <c r="BN5" s="19"/>
      <c r="BO5" s="48"/>
      <c r="BP5" s="32"/>
      <c r="BQ5" s="32"/>
      <c r="BR5" s="25"/>
      <c r="BS5" s="25"/>
      <c r="BT5" s="25"/>
      <c r="BU5" s="19"/>
      <c r="BV5" s="19"/>
      <c r="BW5" s="32"/>
      <c r="BX5" s="32"/>
      <c r="BY5" s="25"/>
      <c r="BZ5" s="25"/>
      <c r="CA5" s="19"/>
      <c r="CB5" s="19"/>
      <c r="CC5" s="32"/>
      <c r="CD5" s="19"/>
      <c r="CE5" s="32"/>
      <c r="CF5" s="19"/>
      <c r="CG5" s="32"/>
      <c r="CH5" s="32"/>
      <c r="CI5" s="32"/>
      <c r="CJ5" s="32"/>
      <c r="CK5" s="32"/>
      <c r="CL5" s="19"/>
      <c r="DK5" s="31">
        <f t="shared" ref="DK5:DK34" ca="1" si="3">DL5/100*BC5</f>
        <v>6140005500.3468924</v>
      </c>
      <c r="DL5" s="48" cm="1">
        <f t="array" aca="1" ref="DL5" ca="1">INDEX([1]Sheet1!$C$6:$CY$72,MATCH($A5,[1]Sheet1!$A$6:$A$72,0),MATCH(MID(CELL("filename",AT4),FIND("]",CELL("filename",AT4))+1,255) &amp; DL$1,[1]Sheet1!$C$1:$CY$1 &amp; [1]Sheet1!$C$3:$CY$3,0))</f>
        <v>27.647200000000002</v>
      </c>
      <c r="DM5" s="25"/>
      <c r="DN5" s="25"/>
      <c r="DQ5" s="48">
        <v>1.0698099999999999</v>
      </c>
      <c r="DR5" s="48" cm="1">
        <f t="array" aca="1" ref="DR5" ca="1">INDEX([1]Sheet1!$C$6:$CY$72,MATCH($A5,[1]Sheet1!$A$6:$A$72,0),MATCH(MID(CELL("filename",AZ4),FIND("]",CELL("filename",AZ4))+1,255) &amp; DR$1,[1]Sheet1!$C$1:$CY$1 &amp; [1]Sheet1!$C$3:$CY$3,0))</f>
        <v>0</v>
      </c>
      <c r="DS5" s="48" cm="1">
        <f t="array" aca="1" ref="DS5" ca="1">INDEX([1]Sheet1!$C$6:$CY$72,MATCH($A5,[1]Sheet1!$A$6:$A$72,0),MATCH(MID(CELL("filename",BA4),FIND("]",CELL("filename",BA4))+1,255) &amp; DS$1,[1]Sheet1!$C$1:$CY$1 &amp; [1]Sheet1!$C$3:$CY$3,0))</f>
        <v>0</v>
      </c>
      <c r="DT5" s="25"/>
      <c r="DU5" s="48" cm="1">
        <f t="array" aca="1" ref="DU5" ca="1">INDEX([1]Sheet1!$C$6:$CY$72,MATCH($A5,[1]Sheet1!$A$6:$A$72,0),MATCH(MID(CELL("filename",BC4),FIND("]",CELL("filename",BC4))+1,255) &amp; DU$1,[1]Sheet1!$C$1:$CY$1 &amp; [1]Sheet1!$C$3:$CY$3,0))</f>
        <v>3.5</v>
      </c>
      <c r="DV5" s="17">
        <v>0.5</v>
      </c>
      <c r="DW5" s="14" t="e">
        <f>Euro_Area_Data!V2*10^9</f>
        <v>#N/A</v>
      </c>
      <c r="DX5" s="17">
        <v>1</v>
      </c>
      <c r="DY5" s="17">
        <v>0.5</v>
      </c>
      <c r="DZ5" s="48" cm="1">
        <f t="array" aca="1" ref="DZ5" ca="1">INDEX([1]Sheet1!$C$6:$CY$72,MATCH($A5,[1]Sheet1!$A$6:$A$72,0),MATCH(MID(CELL("filename",BH4),FIND("]",CELL("filename",BH4))+1,255) &amp; DZ$1,[1]Sheet1!$C$1:$CY$1 &amp; [1]Sheet1!$C$3:$CY$3,0))</f>
        <v>5.39</v>
      </c>
      <c r="EA5" s="17">
        <v>2</v>
      </c>
      <c r="EB5" s="14" t="e">
        <f>(SUMPRODUCT(Euro_Area_Data!B2:U2,Euro_Area_Data!Y2:AR2)-Euro_Area_Data!M2*Euro_Area_Data!AJ2)/(SUM(Euro_Area_Data!B2:U2)-Euro_Area_Data!M2)</f>
        <v>#N/A</v>
      </c>
      <c r="EC5" s="14"/>
      <c r="ED5" s="14" t="e">
        <f>(SUMPRODUCT(Euro_Area_Data!B2:U2,Euro_Area_Data!AV2:BO2)-Euro_Area_Data!M2*Euro_Area_Data!BG2)/(SUM(Euro_Area_Data!B2:U2)-Euro_Area_Data!M2)</f>
        <v>#N/A</v>
      </c>
      <c r="EE5" s="17">
        <v>-5</v>
      </c>
      <c r="EH5" s="43">
        <v>0.75</v>
      </c>
      <c r="EI5" s="43">
        <v>0.05</v>
      </c>
      <c r="EJ5" s="43">
        <v>60</v>
      </c>
      <c r="EK5" s="14" t="e">
        <f>(EN5-EN4)/EN4*100</f>
        <v>#DIV/0!</v>
      </c>
      <c r="EN5" s="14">
        <f>[2]EUCAM_output!$WC2</f>
        <v>0.10444223062197799</v>
      </c>
    </row>
    <row r="6" spans="1:144" x14ac:dyDescent="0.3">
      <c r="A6" s="10">
        <v>1966</v>
      </c>
      <c r="B6" s="13">
        <f>[2]EUCAM_output!$VC3*10^9</f>
        <v>683095866856.17236</v>
      </c>
      <c r="H6" s="14" t="e">
        <f>[2]EUCAM_output!$WI3</f>
        <v>#N/A</v>
      </c>
      <c r="I6" s="13">
        <f>[2]EUCAM_output!$VU3*10^3</f>
        <v>37853650</v>
      </c>
      <c r="K6" s="31">
        <f t="shared" ref="K6:K69" si="4">IF(A6&lt;2030,I6,K5*J6/J5)</f>
        <v>37853650</v>
      </c>
      <c r="L6" s="14">
        <f>[2]EUCAM_output!$VE3</f>
        <v>54.394791272322642</v>
      </c>
      <c r="O6" s="14">
        <f>[2]EUCAM_output!$VF3</f>
        <v>54.757341161532473</v>
      </c>
      <c r="P6" s="28"/>
      <c r="Q6" s="19"/>
      <c r="R6" s="14">
        <f>[2]EUCAM_output!$VJ3</f>
        <v>5.5</v>
      </c>
      <c r="U6" s="14">
        <f>[2]EUCAM_output!$VI3</f>
        <v>4.802662563141789</v>
      </c>
      <c r="V6" s="14">
        <v>4.802662563141789</v>
      </c>
      <c r="W6" s="14">
        <v>8.4038333000000007E-2</v>
      </c>
      <c r="X6" s="14">
        <v>5.9129784440045574E-2</v>
      </c>
      <c r="Y6" s="14">
        <f>[2]EUCAM_output!$WG3</f>
        <v>-2.0730934511108412E-3</v>
      </c>
      <c r="Z6" s="14">
        <f>[2]EUCAM_output!$VK3</f>
        <v>2034.57701</v>
      </c>
      <c r="AC6" s="14">
        <f>[2]EUCAM_output!$WJ3</f>
        <v>2042.332916391721</v>
      </c>
      <c r="AD6" s="13">
        <f>[2]EUCAM_output!$VR3*10^9</f>
        <v>1822580070702.1201</v>
      </c>
      <c r="AE6" s="28"/>
      <c r="AF6" s="30"/>
      <c r="AG6" s="19"/>
      <c r="AH6" s="19"/>
      <c r="AI6" s="31"/>
      <c r="AJ6" s="32"/>
      <c r="AK6" s="31"/>
      <c r="AL6" s="19"/>
      <c r="AM6" s="19">
        <f t="shared" ca="1" si="0"/>
        <v>5.1843240867222064E-2</v>
      </c>
      <c r="AN6" s="19"/>
      <c r="AO6" s="32"/>
      <c r="AP6" s="31"/>
      <c r="AQ6" s="32">
        <v>9336900000</v>
      </c>
      <c r="AR6" s="31">
        <f t="shared" si="1"/>
        <v>87291347059.897263</v>
      </c>
      <c r="AS6" s="19"/>
      <c r="AT6" s="19"/>
      <c r="BB6" s="13">
        <f>[2]EUCAM_output!$UZ3*10^9</f>
        <v>656931447868.30505</v>
      </c>
      <c r="BC6" s="13">
        <f>[2]EUCAM_output!$WE3*10^9</f>
        <v>24264327473.285603</v>
      </c>
      <c r="BD6" s="19">
        <f t="shared" si="2"/>
        <v>-3.8302704287005005</v>
      </c>
      <c r="BN6" s="19"/>
      <c r="BO6" s="48"/>
      <c r="BP6" s="32"/>
      <c r="BQ6" s="32"/>
      <c r="BR6" s="25"/>
      <c r="BS6" s="25"/>
      <c r="BT6" s="25"/>
      <c r="BU6" s="19"/>
      <c r="BV6" s="19"/>
      <c r="BW6" s="32"/>
      <c r="BX6" s="32"/>
      <c r="BY6" s="25"/>
      <c r="BZ6" s="25"/>
      <c r="CA6" s="19"/>
      <c r="CB6" s="19"/>
      <c r="CC6" s="32"/>
      <c r="CD6" s="19"/>
      <c r="CE6" s="32"/>
      <c r="CF6" s="19"/>
      <c r="CG6" s="32"/>
      <c r="CH6" s="32"/>
      <c r="CI6" s="32"/>
      <c r="CJ6" s="32"/>
      <c r="CK6" s="32"/>
      <c r="CL6" s="19"/>
      <c r="DK6" s="31">
        <f t="shared" ca="1" si="3"/>
        <v>7837207923.5789375</v>
      </c>
      <c r="DL6" s="48" cm="1">
        <f t="array" aca="1" ref="DL6" ca="1">INDEX([1]Sheet1!$C$6:$CY$72,MATCH($A6,[1]Sheet1!$A$6:$A$72,0),MATCH(MID(CELL("filename",AT5),FIND("]",CELL("filename",AT5))+1,255) &amp; DL$1,[1]Sheet1!$C$1:$CY$1 &amp; [1]Sheet1!$C$3:$CY$3,0))</f>
        <v>32.299300000000002</v>
      </c>
      <c r="DM6" s="25"/>
      <c r="DN6" s="25"/>
      <c r="DQ6" s="48">
        <v>1.0698099999999999</v>
      </c>
      <c r="DR6" s="48" cm="1">
        <f t="array" aca="1" ref="DR6" ca="1">INDEX([1]Sheet1!$C$6:$CY$72,MATCH($A6,[1]Sheet1!$A$6:$A$72,0),MATCH(MID(CELL("filename",AZ5),FIND("]",CELL("filename",AZ5))+1,255) &amp; DR$1,[1]Sheet1!$C$1:$CY$1 &amp; [1]Sheet1!$C$3:$CY$3,0))</f>
        <v>0</v>
      </c>
      <c r="DS6" s="48" cm="1">
        <f t="array" aca="1" ref="DS6" ca="1">INDEX([1]Sheet1!$C$6:$CY$72,MATCH($A6,[1]Sheet1!$A$6:$A$72,0),MATCH(MID(CELL("filename",BA5),FIND("]",CELL("filename",BA5))+1,255) &amp; DS$1,[1]Sheet1!$C$1:$CY$1 &amp; [1]Sheet1!$C$3:$CY$3,0))</f>
        <v>0</v>
      </c>
      <c r="DT6" s="25"/>
      <c r="DU6" s="48" cm="1">
        <f t="array" aca="1" ref="DU6" ca="1">INDEX([1]Sheet1!$C$6:$CY$72,MATCH($A6,[1]Sheet1!$A$6:$A$72,0),MATCH(MID(CELL("filename",BC5),FIND("]",CELL("filename",BC5))+1,255) &amp; DU$1,[1]Sheet1!$C$1:$CY$1 &amp; [1]Sheet1!$C$3:$CY$3,0))</f>
        <v>3.5</v>
      </c>
      <c r="DV6" s="17">
        <v>0.5</v>
      </c>
      <c r="DW6" s="14" t="e">
        <f>Euro_Area_Data!V3*10^9</f>
        <v>#N/A</v>
      </c>
      <c r="DX6" s="17">
        <v>1</v>
      </c>
      <c r="DY6" s="17">
        <v>0.5</v>
      </c>
      <c r="DZ6" s="48" cm="1">
        <f t="array" aca="1" ref="DZ6" ca="1">INDEX([1]Sheet1!$C$6:$CY$72,MATCH($A6,[1]Sheet1!$A$6:$A$72,0),MATCH(MID(CELL("filename",BH5),FIND("]",CELL("filename",BH5))+1,255) &amp; DZ$1,[1]Sheet1!$C$1:$CY$1 &amp; [1]Sheet1!$C$3:$CY$3,0))</f>
        <v>5.49</v>
      </c>
      <c r="EA6" s="17">
        <v>2</v>
      </c>
      <c r="EB6" s="14" t="e">
        <f>(SUMPRODUCT(Euro_Area_Data!B3:U3,Euro_Area_Data!Y3:AR3)-Euro_Area_Data!M3*Euro_Area_Data!AJ3)/(SUM(Euro_Area_Data!B3:U3)-Euro_Area_Data!M3)</f>
        <v>#N/A</v>
      </c>
      <c r="EC6" s="14"/>
      <c r="ED6" s="14" t="e">
        <f>(SUMPRODUCT(Euro_Area_Data!B3:U3,Euro_Area_Data!AV3:BO3)-Euro_Area_Data!M3*Euro_Area_Data!BG3)/(SUM(Euro_Area_Data!B3:U3)-Euro_Area_Data!M3)</f>
        <v>#N/A</v>
      </c>
      <c r="EE6" s="17">
        <v>-5</v>
      </c>
      <c r="EH6" s="43">
        <v>0.75</v>
      </c>
      <c r="EI6" s="43">
        <v>0.05</v>
      </c>
      <c r="EJ6" s="43">
        <v>60</v>
      </c>
      <c r="EK6" s="14">
        <f t="shared" ref="EK6:EK66" si="5">(EN6-EN5)/EN5*100</f>
        <v>2.4130672339562818</v>
      </c>
      <c r="EN6" s="14">
        <f>[2]EUCAM_output!$WC3</f>
        <v>0.10696249186753</v>
      </c>
    </row>
    <row r="7" spans="1:144" x14ac:dyDescent="0.3">
      <c r="A7" s="10">
        <v>1967</v>
      </c>
      <c r="B7" s="13">
        <f>[2]EUCAM_output!$VC4*10^9</f>
        <v>721562534509.0907</v>
      </c>
      <c r="H7" s="14" t="e">
        <f>[2]EUCAM_output!$WI4</f>
        <v>#N/A</v>
      </c>
      <c r="I7" s="13">
        <f>[2]EUCAM_output!$VU4*10^3</f>
        <v>38042699.999999903</v>
      </c>
      <c r="K7" s="31">
        <f t="shared" si="4"/>
        <v>38042699.999999903</v>
      </c>
      <c r="L7" s="14">
        <f>[2]EUCAM_output!$VE4</f>
        <v>54.536355151711803</v>
      </c>
      <c r="O7" s="14">
        <f>[2]EUCAM_output!$VF4</f>
        <v>54.540289035677787</v>
      </c>
      <c r="P7" s="28"/>
      <c r="Q7" s="19"/>
      <c r="R7" s="14">
        <f>[2]EUCAM_output!$VJ4</f>
        <v>5.0999999999999996</v>
      </c>
      <c r="U7" s="14">
        <f>[2]EUCAM_output!$VI4</f>
        <v>4.875915</v>
      </c>
      <c r="V7" s="14">
        <v>4.875915</v>
      </c>
      <c r="W7" s="14">
        <v>6.4502924000000003E-2</v>
      </c>
      <c r="X7" s="14">
        <v>6.2435756128091269E-2</v>
      </c>
      <c r="Y7" s="14">
        <f>[2]EUCAM_output!$WG4</f>
        <v>3.6566972857574689E-3</v>
      </c>
      <c r="Z7" s="14">
        <f>[2]EUCAM_output!$VK4</f>
        <v>2060.1289619999998</v>
      </c>
      <c r="AC7" s="14">
        <f>[2]EUCAM_output!$WJ4</f>
        <v>2041.4175600400361</v>
      </c>
      <c r="AD7" s="13">
        <f>[2]EUCAM_output!$VR4*10^9</f>
        <v>1905379194778.8</v>
      </c>
      <c r="AE7" s="28"/>
      <c r="AF7" s="30"/>
      <c r="AG7" s="19"/>
      <c r="AH7" s="19"/>
      <c r="AI7" s="31"/>
      <c r="AJ7" s="32"/>
      <c r="AK7" s="31"/>
      <c r="AL7" s="19"/>
      <c r="AM7" s="19">
        <f t="shared" ca="1" si="0"/>
        <v>5.1843240867222064E-2</v>
      </c>
      <c r="AN7" s="19"/>
      <c r="AO7" s="32"/>
      <c r="AP7" s="31"/>
      <c r="AQ7" s="32">
        <v>10026000000</v>
      </c>
      <c r="AR7" s="31">
        <f t="shared" si="1"/>
        <v>90505355286.785507</v>
      </c>
      <c r="AS7" s="19"/>
      <c r="AT7" s="19"/>
      <c r="BB7" s="13">
        <f>[2]EUCAM_output!$UZ4*10^9</f>
        <v>707609541005.94995</v>
      </c>
      <c r="BC7" s="13">
        <f>[2]EUCAM_output!$WE4*10^9</f>
        <v>26942166071.334297</v>
      </c>
      <c r="BD7" s="19">
        <f t="shared" si="2"/>
        <v>-1.9337192323370218</v>
      </c>
      <c r="BN7" s="19"/>
      <c r="BO7" s="48"/>
      <c r="BP7" s="32"/>
      <c r="BQ7" s="32"/>
      <c r="BR7" s="25"/>
      <c r="BS7" s="25"/>
      <c r="BT7" s="25"/>
      <c r="BU7" s="19"/>
      <c r="BV7" s="19"/>
      <c r="BW7" s="32"/>
      <c r="BX7" s="32"/>
      <c r="BY7" s="25"/>
      <c r="BZ7" s="25"/>
      <c r="CA7" s="19"/>
      <c r="CB7" s="19"/>
      <c r="CC7" s="32"/>
      <c r="CD7" s="19"/>
      <c r="CE7" s="32"/>
      <c r="CF7" s="19"/>
      <c r="CG7" s="32"/>
      <c r="CH7" s="32"/>
      <c r="CI7" s="32"/>
      <c r="CJ7" s="32"/>
      <c r="CK7" s="32"/>
      <c r="CL7" s="19"/>
      <c r="DK7" s="31">
        <f t="shared" ca="1" si="3"/>
        <v>8587492129.2449503</v>
      </c>
      <c r="DL7" s="48" cm="1">
        <f t="array" aca="1" ref="DL7" ca="1">INDEX([1]Sheet1!$C$6:$CY$72,MATCH($A7,[1]Sheet1!$A$6:$A$72,0),MATCH(MID(CELL("filename",AT6),FIND("]",CELL("filename",AT6))+1,255) &amp; DL$1,[1]Sheet1!$C$1:$CY$1 &amp; [1]Sheet1!$C$3:$CY$3,0))</f>
        <v>31.873799999999999</v>
      </c>
      <c r="DM7" s="25"/>
      <c r="DN7" s="25"/>
      <c r="DQ7" s="48">
        <v>1.0648169999999999</v>
      </c>
      <c r="DR7" s="48" cm="1">
        <f t="array" aca="1" ref="DR7" ca="1">INDEX([1]Sheet1!$C$6:$CY$72,MATCH($A7,[1]Sheet1!$A$6:$A$72,0),MATCH(MID(CELL("filename",AZ6),FIND("]",CELL("filename",AZ6))+1,255) &amp; DR$1,[1]Sheet1!$C$1:$CY$1 &amp; [1]Sheet1!$C$3:$CY$3,0))</f>
        <v>0</v>
      </c>
      <c r="DS7" s="48" cm="1">
        <f t="array" aca="1" ref="DS7" ca="1">INDEX([1]Sheet1!$C$6:$CY$72,MATCH($A7,[1]Sheet1!$A$6:$A$72,0),MATCH(MID(CELL("filename",BA6),FIND("]",CELL("filename",BA6))+1,255) &amp; DS$1,[1]Sheet1!$C$1:$CY$1 &amp; [1]Sheet1!$C$3:$CY$3,0))</f>
        <v>0</v>
      </c>
      <c r="DT7" s="25"/>
      <c r="DU7" s="48" cm="1">
        <f t="array" aca="1" ref="DU7" ca="1">INDEX([1]Sheet1!$C$6:$CY$72,MATCH($A7,[1]Sheet1!$A$6:$A$72,0),MATCH(MID(CELL("filename",BC6),FIND("]",CELL("filename",BC6))+1,255) &amp; DU$1,[1]Sheet1!$C$1:$CY$1 &amp; [1]Sheet1!$C$3:$CY$3,0))</f>
        <v>3.5</v>
      </c>
      <c r="DV7" s="17">
        <v>0.5</v>
      </c>
      <c r="DW7" s="14" t="e">
        <f>Euro_Area_Data!V4*10^9</f>
        <v>#N/A</v>
      </c>
      <c r="DX7" s="17">
        <v>1</v>
      </c>
      <c r="DY7" s="17">
        <v>0.5</v>
      </c>
      <c r="DZ7" s="48" cm="1">
        <f t="array" aca="1" ref="DZ7" ca="1">INDEX([1]Sheet1!$C$6:$CY$72,MATCH($A7,[1]Sheet1!$A$6:$A$72,0),MATCH(MID(CELL("filename",BH6),FIND("]",CELL("filename",BH6))+1,255) &amp; DZ$1,[1]Sheet1!$C$1:$CY$1 &amp; [1]Sheet1!$C$3:$CY$3,0))</f>
        <v>5.59</v>
      </c>
      <c r="EA7" s="17">
        <v>2</v>
      </c>
      <c r="EB7" s="14" t="e">
        <f>(SUMPRODUCT(Euro_Area_Data!B4:U4,Euro_Area_Data!Y4:AR4)-Euro_Area_Data!M4*Euro_Area_Data!AJ4)/(SUM(Euro_Area_Data!B4:U4)-Euro_Area_Data!M4)</f>
        <v>#N/A</v>
      </c>
      <c r="EC7" s="14"/>
      <c r="ED7" s="14" t="e">
        <f>(SUMPRODUCT(Euro_Area_Data!B4:U4,Euro_Area_Data!AV4:BO4)-Euro_Area_Data!M4*Euro_Area_Data!BG4)/(SUM(Euro_Area_Data!B4:U4)-Euro_Area_Data!M4)</f>
        <v>#N/A</v>
      </c>
      <c r="EE7" s="17">
        <v>-5</v>
      </c>
      <c r="EH7" s="43">
        <v>0.75</v>
      </c>
      <c r="EI7" s="43">
        <v>0.05</v>
      </c>
      <c r="EJ7" s="43">
        <v>60</v>
      </c>
      <c r="EK7" s="14">
        <f t="shared" si="5"/>
        <v>3.5671226688822535</v>
      </c>
      <c r="EN7" s="14">
        <f>[2]EUCAM_output!$WC4</f>
        <v>0.110777975162138</v>
      </c>
    </row>
    <row r="8" spans="1:144" x14ac:dyDescent="0.3">
      <c r="A8" s="10">
        <v>1968</v>
      </c>
      <c r="B8" s="13">
        <f>[2]EUCAM_output!$VC5*10^9</f>
        <v>760474682275.78345</v>
      </c>
      <c r="H8" s="14" t="e">
        <f>[2]EUCAM_output!$WI5</f>
        <v>#N/A</v>
      </c>
      <c r="I8" s="13">
        <f>[2]EUCAM_output!$VU5*10^3</f>
        <v>38215550</v>
      </c>
      <c r="K8" s="31">
        <f t="shared" si="4"/>
        <v>38215550</v>
      </c>
      <c r="L8" s="14">
        <f>[2]EUCAM_output!$VE5</f>
        <v>54.369789842654043</v>
      </c>
      <c r="O8" s="14">
        <f>[2]EUCAM_output!$VF5</f>
        <v>54.360198188440393</v>
      </c>
      <c r="P8" s="28"/>
      <c r="Q8" s="19"/>
      <c r="R8" s="14">
        <f>[2]EUCAM_output!$VJ5</f>
        <v>5.4</v>
      </c>
      <c r="U8" s="14">
        <f>[2]EUCAM_output!$VI5</f>
        <v>5.1628059999999998</v>
      </c>
      <c r="V8" s="14">
        <v>5.1628059999999998</v>
      </c>
      <c r="W8" s="14">
        <v>7.5014258E-2</v>
      </c>
      <c r="X8" s="14">
        <v>5.8876503083885812E-2</v>
      </c>
      <c r="Y8" s="14">
        <f>[2]EUCAM_output!$WG5</f>
        <v>-7.7076470597599121E-3</v>
      </c>
      <c r="Z8" s="14">
        <f>[2]EUCAM_output!$VK5</f>
        <v>2056.1231039999998</v>
      </c>
      <c r="AC8" s="14">
        <f>[2]EUCAM_output!$WJ5</f>
        <v>2034.9379205503769</v>
      </c>
      <c r="AD8" s="13">
        <f>[2]EUCAM_output!$VR5*10^9</f>
        <v>2001376377981.29</v>
      </c>
      <c r="AE8" s="28"/>
      <c r="AF8" s="30"/>
      <c r="AG8" s="19"/>
      <c r="AH8" s="19"/>
      <c r="AI8" s="31"/>
      <c r="AJ8" s="32"/>
      <c r="AK8" s="31"/>
      <c r="AL8" s="19"/>
      <c r="AM8" s="19">
        <f t="shared" ca="1" si="0"/>
        <v>5.1843240867222064E-2</v>
      </c>
      <c r="AN8" s="19"/>
      <c r="AO8" s="32"/>
      <c r="AP8" s="31"/>
      <c r="AQ8" s="32">
        <v>11130800000</v>
      </c>
      <c r="AR8" s="31">
        <f t="shared" si="1"/>
        <v>95855596954.871552</v>
      </c>
      <c r="AS8" s="19"/>
      <c r="AT8" s="19"/>
      <c r="BB8" s="13">
        <f>[2]EUCAM_output!$UZ5*10^9</f>
        <v>759404480782.74805</v>
      </c>
      <c r="BC8" s="13">
        <f>[2]EUCAM_output!$WE5*10^9</f>
        <v>29286101265.9767</v>
      </c>
      <c r="BD8" s="19">
        <f t="shared" si="2"/>
        <v>-0.14072808970217573</v>
      </c>
      <c r="BN8" s="19"/>
      <c r="BO8" s="48"/>
      <c r="BP8" s="32"/>
      <c r="BQ8" s="32"/>
      <c r="BR8" s="25"/>
      <c r="BS8" s="25"/>
      <c r="BT8" s="25"/>
      <c r="BU8" s="19"/>
      <c r="BV8" s="19"/>
      <c r="BW8" s="32"/>
      <c r="BX8" s="32"/>
      <c r="BY8" s="25"/>
      <c r="BZ8" s="25"/>
      <c r="CA8" s="19"/>
      <c r="CB8" s="19"/>
      <c r="CC8" s="32"/>
      <c r="CD8" s="19"/>
      <c r="CE8" s="32"/>
      <c r="CF8" s="19"/>
      <c r="CG8" s="32"/>
      <c r="CH8" s="32"/>
      <c r="CI8" s="32"/>
      <c r="CJ8" s="32"/>
      <c r="CK8" s="32"/>
      <c r="CL8" s="19"/>
      <c r="DK8" s="31">
        <f t="shared" ca="1" si="3"/>
        <v>10024691035.546358</v>
      </c>
      <c r="DL8" s="48" cm="1">
        <f t="array" aca="1" ref="DL8" ca="1">INDEX([1]Sheet1!$C$6:$CY$72,MATCH($A8,[1]Sheet1!$A$6:$A$72,0),MATCH(MID(CELL("filename",AT7),FIND("]",CELL("filename",AT7))+1,255) &amp; DL$1,[1]Sheet1!$C$1:$CY$1 &amp; [1]Sheet1!$C$3:$CY$3,0))</f>
        <v>34.230200000000004</v>
      </c>
      <c r="DM8" s="25"/>
      <c r="DN8" s="25"/>
      <c r="DQ8" s="48">
        <v>1.0288900000000001</v>
      </c>
      <c r="DR8" s="48" cm="1">
        <f t="array" aca="1" ref="DR8" ca="1">INDEX([1]Sheet1!$C$6:$CY$72,MATCH($A8,[1]Sheet1!$A$6:$A$72,0),MATCH(MID(CELL("filename",AZ7),FIND("]",CELL("filename",AZ7))+1,255) &amp; DR$1,[1]Sheet1!$C$1:$CY$1 &amp; [1]Sheet1!$C$3:$CY$3,0))</f>
        <v>0</v>
      </c>
      <c r="DS8" s="48" cm="1">
        <f t="array" aca="1" ref="DS8" ca="1">INDEX([1]Sheet1!$C$6:$CY$72,MATCH($A8,[1]Sheet1!$A$6:$A$72,0),MATCH(MID(CELL("filename",BA7),FIND("]",CELL("filename",BA7))+1,255) &amp; DS$1,[1]Sheet1!$C$1:$CY$1 &amp; [1]Sheet1!$C$3:$CY$3,0))</f>
        <v>0</v>
      </c>
      <c r="DT8" s="25"/>
      <c r="DU8" s="48" cm="1">
        <f t="array" aca="1" ref="DU8" ca="1">INDEX([1]Sheet1!$C$6:$CY$72,MATCH($A8,[1]Sheet1!$A$6:$A$72,0),MATCH(MID(CELL("filename",BC7),FIND("]",CELL("filename",BC7))+1,255) &amp; DU$1,[1]Sheet1!$C$1:$CY$1 &amp; [1]Sheet1!$C$3:$CY$3,0))</f>
        <v>3.5</v>
      </c>
      <c r="DV8" s="17">
        <v>0.5</v>
      </c>
      <c r="DW8" s="14" t="e">
        <f>Euro_Area_Data!V5*10^9</f>
        <v>#N/A</v>
      </c>
      <c r="DX8" s="17">
        <v>1</v>
      </c>
      <c r="DY8" s="17">
        <v>0.5</v>
      </c>
      <c r="DZ8" s="48" cm="1">
        <f t="array" aca="1" ref="DZ8" ca="1">INDEX([1]Sheet1!$C$6:$CY$72,MATCH($A8,[1]Sheet1!$A$6:$A$72,0),MATCH(MID(CELL("filename",BH7),FIND("]",CELL("filename",BH7))+1,255) &amp; DZ$1,[1]Sheet1!$C$1:$CY$1 &amp; [1]Sheet1!$C$3:$CY$3,0))</f>
        <v>5.61</v>
      </c>
      <c r="EA8" s="17">
        <v>2</v>
      </c>
      <c r="EB8" s="14" t="e">
        <f>(SUMPRODUCT(Euro_Area_Data!B5:U5,Euro_Area_Data!Y5:AR5)-Euro_Area_Data!M5*Euro_Area_Data!AJ5)/(SUM(Euro_Area_Data!B5:U5)-Euro_Area_Data!M5)</f>
        <v>#N/A</v>
      </c>
      <c r="EC8" s="14"/>
      <c r="ED8" s="14" t="e">
        <f>(SUMPRODUCT(Euro_Area_Data!B5:U5,Euro_Area_Data!AV5:BO5)-Euro_Area_Data!M5*Euro_Area_Data!BG5)/(SUM(Euro_Area_Data!B5:U5)-Euro_Area_Data!M5)</f>
        <v>#N/A</v>
      </c>
      <c r="EE8" s="17">
        <v>-5</v>
      </c>
      <c r="EH8" s="43">
        <v>0.75</v>
      </c>
      <c r="EI8" s="43">
        <v>0.05</v>
      </c>
      <c r="EJ8" s="43">
        <v>60</v>
      </c>
      <c r="EK8" s="14">
        <f t="shared" si="5"/>
        <v>4.8227334310439529</v>
      </c>
      <c r="EN8" s="14">
        <f>[2]EUCAM_output!$WC5</f>
        <v>0.11612050160451599</v>
      </c>
    </row>
    <row r="9" spans="1:144" x14ac:dyDescent="0.3">
      <c r="A9" s="10">
        <v>1969</v>
      </c>
      <c r="B9" s="13">
        <f>[2]EUCAM_output!$VC6*10^9</f>
        <v>801504568415.14282</v>
      </c>
      <c r="H9" s="14" t="e">
        <f>[2]EUCAM_output!$WI6</f>
        <v>#N/A</v>
      </c>
      <c r="I9" s="13">
        <f>[2]EUCAM_output!$VU6*10^3</f>
        <v>38382800</v>
      </c>
      <c r="K9" s="31">
        <f t="shared" si="4"/>
        <v>38382800</v>
      </c>
      <c r="L9" s="14">
        <f>[2]EUCAM_output!$VE6</f>
        <v>54.378972954465247</v>
      </c>
      <c r="O9" s="14">
        <f>[2]EUCAM_output!$VF6</f>
        <v>54.217028376271841</v>
      </c>
      <c r="P9" s="28"/>
      <c r="Q9" s="19"/>
      <c r="R9" s="14">
        <f>[2]EUCAM_output!$VJ6</f>
        <v>5.4</v>
      </c>
      <c r="U9" s="14">
        <f>[2]EUCAM_output!$VI6</f>
        <v>5.2005670000000004</v>
      </c>
      <c r="V9" s="14">
        <v>5.2005670000000004</v>
      </c>
      <c r="W9" s="14">
        <v>6.1119171E-2</v>
      </c>
      <c r="X9" s="14">
        <v>4.8392444334437457E-2</v>
      </c>
      <c r="Y9" s="14">
        <f>[2]EUCAM_output!$WG6</f>
        <v>1.5405900013210069E-4</v>
      </c>
      <c r="Z9" s="14">
        <f>[2]EUCAM_output!$VK6</f>
        <v>2031.0265280000001</v>
      </c>
      <c r="AC9" s="14">
        <f>[2]EUCAM_output!$WJ6</f>
        <v>2021.595201230168</v>
      </c>
      <c r="AD9" s="13">
        <f>[2]EUCAM_output!$VR6*10^9</f>
        <v>2112093665640.02</v>
      </c>
      <c r="AE9" s="28"/>
      <c r="AF9" s="30"/>
      <c r="AG9" s="19"/>
      <c r="AH9" s="19"/>
      <c r="AI9" s="31"/>
      <c r="AJ9" s="32"/>
      <c r="AK9" s="31"/>
      <c r="AL9" s="19"/>
      <c r="AM9" s="19">
        <f t="shared" ca="1" si="0"/>
        <v>5.1843240867222064E-2</v>
      </c>
      <c r="AN9" s="19"/>
      <c r="AO9" s="32"/>
      <c r="AP9" s="31"/>
      <c r="AQ9" s="32">
        <v>12429500000</v>
      </c>
      <c r="AR9" s="31">
        <f t="shared" si="1"/>
        <v>102500796257.19797</v>
      </c>
      <c r="AS9" s="19"/>
      <c r="AT9" s="19"/>
      <c r="BB9" s="13">
        <f>[2]EUCAM_output!$UZ6*10^9</f>
        <v>809482010430.58105</v>
      </c>
      <c r="BC9" s="13">
        <f>[2]EUCAM_output!$WE6*10^9</f>
        <v>32387453361.705704</v>
      </c>
      <c r="BD9" s="19">
        <f t="shared" si="2"/>
        <v>0.99530836501811182</v>
      </c>
      <c r="BN9" s="19"/>
      <c r="BO9" s="48"/>
      <c r="BP9" s="32"/>
      <c r="BQ9" s="32"/>
      <c r="BR9" s="25"/>
      <c r="BS9" s="25"/>
      <c r="BT9" s="25"/>
      <c r="BU9" s="19"/>
      <c r="BV9" s="19"/>
      <c r="BW9" s="32"/>
      <c r="BX9" s="32"/>
      <c r="BY9" s="25"/>
      <c r="BZ9" s="25"/>
      <c r="CA9" s="19"/>
      <c r="CB9" s="19"/>
      <c r="CC9" s="32"/>
      <c r="CD9" s="19"/>
      <c r="CE9" s="32"/>
      <c r="CF9" s="19"/>
      <c r="CG9" s="32"/>
      <c r="CH9" s="32"/>
      <c r="CI9" s="32"/>
      <c r="CJ9" s="32"/>
      <c r="CK9" s="32"/>
      <c r="CL9" s="19"/>
      <c r="DK9" s="31">
        <f t="shared" ca="1" si="3"/>
        <v>11284209788.111969</v>
      </c>
      <c r="DL9" s="48" cm="1">
        <f t="array" aca="1" ref="DL9" ca="1">INDEX([1]Sheet1!$C$6:$CY$72,MATCH($A9,[1]Sheet1!$A$6:$A$72,0),MATCH(MID(CELL("filename",AT8),FIND("]",CELL("filename",AT8))+1,255) &amp; DL$1,[1]Sheet1!$C$1:$CY$1 &amp; [1]Sheet1!$C$3:$CY$3,0))</f>
        <v>34.841299999999997</v>
      </c>
      <c r="DM9" s="25"/>
      <c r="DN9" s="25"/>
      <c r="DQ9" s="48">
        <v>1.022187</v>
      </c>
      <c r="DR9" s="48" cm="1">
        <f t="array" aca="1" ref="DR9" ca="1">INDEX([1]Sheet1!$C$6:$CY$72,MATCH($A9,[1]Sheet1!$A$6:$A$72,0),MATCH(MID(CELL("filename",AZ8),FIND("]",CELL("filename",AZ8))+1,255) &amp; DR$1,[1]Sheet1!$C$1:$CY$1 &amp; [1]Sheet1!$C$3:$CY$3,0))</f>
        <v>0</v>
      </c>
      <c r="DS9" s="48" cm="1">
        <f t="array" aca="1" ref="DS9" ca="1">INDEX([1]Sheet1!$C$6:$CY$72,MATCH($A9,[1]Sheet1!$A$6:$A$72,0),MATCH(MID(CELL("filename",BA8),FIND("]",CELL("filename",BA8))+1,255) &amp; DS$1,[1]Sheet1!$C$1:$CY$1 &amp; [1]Sheet1!$C$3:$CY$3,0))</f>
        <v>0</v>
      </c>
      <c r="DT9" s="25"/>
      <c r="DU9" s="48" cm="1">
        <f t="array" aca="1" ref="DU9" ca="1">INDEX([1]Sheet1!$C$6:$CY$72,MATCH($A9,[1]Sheet1!$A$6:$A$72,0),MATCH(MID(CELL("filename",BC8),FIND("]",CELL("filename",BC8))+1,255) &amp; DU$1,[1]Sheet1!$C$1:$CY$1 &amp; [1]Sheet1!$C$3:$CY$3,0))</f>
        <v>3.71</v>
      </c>
      <c r="DV9" s="17">
        <v>0.5</v>
      </c>
      <c r="DW9" s="14" t="e">
        <f>Euro_Area_Data!V6*10^9</f>
        <v>#N/A</v>
      </c>
      <c r="DX9" s="17">
        <v>1</v>
      </c>
      <c r="DY9" s="17">
        <v>0.5</v>
      </c>
      <c r="DZ9" s="48" cm="1">
        <f t="array" aca="1" ref="DZ9" ca="1">INDEX([1]Sheet1!$C$6:$CY$72,MATCH($A9,[1]Sheet1!$A$6:$A$72,0),MATCH(MID(CELL("filename",BH8),FIND("]",CELL("filename",BH8))+1,255) &amp; DZ$1,[1]Sheet1!$C$1:$CY$1 &amp; [1]Sheet1!$C$3:$CY$3,0))</f>
        <v>5.8</v>
      </c>
      <c r="EA9" s="17">
        <v>2</v>
      </c>
      <c r="EB9" s="14" t="e">
        <f>(SUMPRODUCT(Euro_Area_Data!B6:U6,Euro_Area_Data!Y6:AR6)-Euro_Area_Data!M6*Euro_Area_Data!AJ6)/(SUM(Euro_Area_Data!B6:U6)-Euro_Area_Data!M6)</f>
        <v>#N/A</v>
      </c>
      <c r="EC9" s="14"/>
      <c r="ED9" s="14" t="e">
        <f>(SUMPRODUCT(Euro_Area_Data!B6:U6,Euro_Area_Data!AV6:BO6)-Euro_Area_Data!M6*Euro_Area_Data!BG6)/(SUM(Euro_Area_Data!B6:U6)-Euro_Area_Data!M6)</f>
        <v>#N/A</v>
      </c>
      <c r="EE9" s="17">
        <v>-5</v>
      </c>
      <c r="EH9" s="43">
        <v>0.75</v>
      </c>
      <c r="EI9" s="43">
        <v>0.05</v>
      </c>
      <c r="EJ9" s="43">
        <v>60</v>
      </c>
      <c r="EK9" s="14">
        <f t="shared" si="5"/>
        <v>4.4281336608832165</v>
      </c>
      <c r="EN9" s="14">
        <f>[2]EUCAM_output!$WC6</f>
        <v>0.121262472623252</v>
      </c>
    </row>
    <row r="10" spans="1:144" x14ac:dyDescent="0.3">
      <c r="A10" s="10">
        <v>1970</v>
      </c>
      <c r="B10" s="13">
        <f>[2]EUCAM_output!$VC7*10^9</f>
        <v>841023886639.16736</v>
      </c>
      <c r="H10" s="14" t="e">
        <f>[2]EUCAM_output!$WI7</f>
        <v>#N/A</v>
      </c>
      <c r="I10" s="13">
        <f>[2]EUCAM_output!$VU7*10^3</f>
        <v>38566300</v>
      </c>
      <c r="K10" s="31">
        <f t="shared" si="4"/>
        <v>38566300</v>
      </c>
      <c r="L10" s="14">
        <f>[2]EUCAM_output!$VE7</f>
        <v>54.089641966014717</v>
      </c>
      <c r="O10" s="14">
        <f>[2]EUCAM_output!$VF7</f>
        <v>54.111698521045007</v>
      </c>
      <c r="P10" s="28"/>
      <c r="Q10" s="19"/>
      <c r="R10" s="14">
        <f>[2]EUCAM_output!$VJ7</f>
        <v>5.2</v>
      </c>
      <c r="U10" s="14">
        <f>[2]EUCAM_output!$VI7</f>
        <v>5.3901659999999998</v>
      </c>
      <c r="V10" s="14">
        <v>5.3901659999999998</v>
      </c>
      <c r="W10" s="14">
        <v>5.8717582999999997E-2</v>
      </c>
      <c r="X10" s="14">
        <v>3.4102860808572055E-2</v>
      </c>
      <c r="Y10" s="14">
        <f>[2]EUCAM_output!$WG7</f>
        <v>7.7570047627641747E-2</v>
      </c>
      <c r="Z10" s="14">
        <f>[2]EUCAM_output!$VK7</f>
        <v>2016.241794</v>
      </c>
      <c r="AC10" s="14">
        <f>[2]EUCAM_output!$WJ7</f>
        <v>2002.2091237317929</v>
      </c>
      <c r="AD10" s="13">
        <f>[2]EUCAM_output!$VR7*10^9</f>
        <v>2228440843977.6899</v>
      </c>
      <c r="AE10" s="28"/>
      <c r="AF10" s="30"/>
      <c r="AG10" s="19"/>
      <c r="AH10" s="19"/>
      <c r="AI10" s="31">
        <f t="shared" ref="AI10:AI66" ca="1" si="6">CH10/EN10</f>
        <v>29022897644.007137</v>
      </c>
      <c r="AJ10" s="32">
        <v>3497000000</v>
      </c>
      <c r="AK10" s="31">
        <f t="shared" ref="AK10:AK66" si="7">AJ10/EN10</f>
        <v>27076299834.087776</v>
      </c>
      <c r="AL10" s="19"/>
      <c r="AM10" s="19">
        <f t="shared" ca="1" si="0"/>
        <v>5.1843240867222064E-2</v>
      </c>
      <c r="AN10" s="19"/>
      <c r="AO10" s="32">
        <v>25621100000</v>
      </c>
      <c r="AP10" s="31">
        <f t="shared" ref="AP10:AP66" si="8">AO10/EN10</f>
        <v>198377061961.43732</v>
      </c>
      <c r="AQ10" s="32">
        <v>14482100000</v>
      </c>
      <c r="AR10" s="31">
        <f t="shared" si="1"/>
        <v>85054578583.768265</v>
      </c>
      <c r="AS10" s="19"/>
      <c r="AT10" s="19"/>
      <c r="BB10" s="13">
        <f>[2]EUCAM_output!$UZ7*10^9</f>
        <v>858339218863.28503</v>
      </c>
      <c r="BC10" s="13">
        <f>[2]EUCAM_output!$WE7*10^9</f>
        <v>36578691614.340996</v>
      </c>
      <c r="BD10" s="19">
        <f t="shared" si="2"/>
        <v>2.0588395287215713</v>
      </c>
      <c r="BN10" s="19"/>
      <c r="BO10" s="48"/>
      <c r="BP10" s="32"/>
      <c r="BQ10" s="32"/>
      <c r="BR10" s="25"/>
      <c r="BS10" s="25"/>
      <c r="BT10" s="25"/>
      <c r="BU10" s="19"/>
      <c r="BV10" s="19"/>
      <c r="BW10" s="32"/>
      <c r="BX10" s="32"/>
      <c r="BY10" s="25"/>
      <c r="BZ10" s="25"/>
      <c r="CA10" s="19"/>
      <c r="CB10" s="19"/>
      <c r="CC10" s="32"/>
      <c r="CD10" s="19"/>
      <c r="CE10" s="32"/>
      <c r="CF10" s="19"/>
      <c r="CG10" s="32"/>
      <c r="CH10" s="32" cm="1">
        <f t="array" aca="1" ref="CH10" ca="1">INDEX([1]Sheet1!$C$6:$CY$72,MATCH($A10,[1]Sheet1!$A$6:$A$72,0),MATCH(MID(CELL("filename",O9),FIND("]",CELL("filename",O9))+1,255) &amp; CH$1,[1]Sheet1!$C$1:$CY$1 &amp; [1]Sheet1!$C$3:$CY$3,0))</f>
        <v>3748410000</v>
      </c>
      <c r="CI10" s="32"/>
      <c r="CJ10" s="32"/>
      <c r="CK10" s="32"/>
      <c r="CL10" s="19"/>
      <c r="DK10" s="31">
        <f t="shared" ca="1" si="3"/>
        <v>13086612184.096321</v>
      </c>
      <c r="DL10" s="48" cm="1">
        <f t="array" aca="1" ref="DL10" ca="1">INDEX([1]Sheet1!$C$6:$CY$72,MATCH($A10,[1]Sheet1!$A$6:$A$72,0),MATCH(MID(CELL("filename",AT9),FIND("]",CELL("filename",AT9))+1,255) &amp; DL$1,[1]Sheet1!$C$1:$CY$1 &amp; [1]Sheet1!$C$3:$CY$3,0))</f>
        <v>35.776600000000002</v>
      </c>
      <c r="DM10" s="25"/>
      <c r="DN10" s="25"/>
      <c r="DQ10" s="48">
        <v>1.022227</v>
      </c>
      <c r="DR10" s="48" cm="1">
        <f t="array" aca="1" ref="DR10" ca="1">INDEX([1]Sheet1!$C$6:$CY$72,MATCH($A10,[1]Sheet1!$A$6:$A$72,0),MATCH(MID(CELL("filename",AZ9),FIND("]",CELL("filename",AZ9))+1,255) &amp; DR$1,[1]Sheet1!$C$1:$CY$1 &amp; [1]Sheet1!$C$3:$CY$3,0))</f>
        <v>0</v>
      </c>
      <c r="DS10" s="48" cm="1">
        <f t="array" aca="1" ref="DS10" ca="1">INDEX([1]Sheet1!$C$6:$CY$72,MATCH($A10,[1]Sheet1!$A$6:$A$72,0),MATCH(MID(CELL("filename",BA9),FIND("]",CELL("filename",BA9))+1,255) &amp; DS$1,[1]Sheet1!$C$1:$CY$1 &amp; [1]Sheet1!$C$3:$CY$3,0))</f>
        <v>0</v>
      </c>
      <c r="DT10" s="25"/>
      <c r="DU10" s="48" cm="1">
        <f t="array" aca="1" ref="DU10" ca="1">INDEX([1]Sheet1!$C$6:$CY$72,MATCH($A10,[1]Sheet1!$A$6:$A$72,0),MATCH(MID(CELL("filename",BC9),FIND("]",CELL("filename",BC9))+1,255) &amp; DU$1,[1]Sheet1!$C$1:$CY$1 &amp; [1]Sheet1!$C$3:$CY$3,0))</f>
        <v>5.25</v>
      </c>
      <c r="DV10" s="17">
        <v>0.5</v>
      </c>
      <c r="DW10" s="14" t="e">
        <f>Euro_Area_Data!V7*10^9</f>
        <v>#N/A</v>
      </c>
      <c r="DX10" s="17">
        <v>1</v>
      </c>
      <c r="DY10" s="17">
        <v>0.5</v>
      </c>
      <c r="DZ10" s="48" cm="1">
        <f t="array" aca="1" ref="DZ10" ca="1">INDEX([1]Sheet1!$C$6:$CY$72,MATCH($A10,[1]Sheet1!$A$6:$A$72,0),MATCH(MID(CELL("filename",BH9),FIND("]",CELL("filename",BH9))+1,255) &amp; DZ$1,[1]Sheet1!$C$1:$CY$1 &amp; [1]Sheet1!$C$3:$CY$3,0))</f>
        <v>7.73</v>
      </c>
      <c r="EA10" s="17">
        <v>2</v>
      </c>
      <c r="EB10" s="14" t="e">
        <f>(SUMPRODUCT(Euro_Area_Data!B7:U7,Euro_Area_Data!Y7:AR7)-Euro_Area_Data!M7*Euro_Area_Data!AJ7)/(SUM(Euro_Area_Data!B7:U7)-Euro_Area_Data!M7)</f>
        <v>#N/A</v>
      </c>
      <c r="EC10" s="14"/>
      <c r="ED10" s="14" t="e">
        <f>(SUMPRODUCT(Euro_Area_Data!B7:U7,Euro_Area_Data!AV7:BO7)-Euro_Area_Data!M7*Euro_Area_Data!BG7)/(SUM(Euro_Area_Data!B7:U7)-Euro_Area_Data!M7)</f>
        <v>#N/A</v>
      </c>
      <c r="EE10" s="17">
        <v>-5</v>
      </c>
      <c r="EH10" s="43">
        <v>0.75</v>
      </c>
      <c r="EI10" s="43">
        <v>0.05</v>
      </c>
      <c r="EJ10" s="43">
        <v>60</v>
      </c>
      <c r="EK10" s="14">
        <f t="shared" si="5"/>
        <v>6.5074282078674166</v>
      </c>
      <c r="EN10" s="14">
        <f>[2]EUCAM_output!$WC7</f>
        <v>0.12915354097229501</v>
      </c>
    </row>
    <row r="11" spans="1:144" x14ac:dyDescent="0.3">
      <c r="A11" s="10">
        <v>1971</v>
      </c>
      <c r="B11" s="13">
        <f>[2]EUCAM_output!$VC8*10^9</f>
        <v>879599793097.74475</v>
      </c>
      <c r="H11" s="14" t="e">
        <f>[2]EUCAM_output!$WI8</f>
        <v>#N/A</v>
      </c>
      <c r="I11" s="13">
        <f>[2]EUCAM_output!$VU8*10^3</f>
        <v>38756921.5</v>
      </c>
      <c r="K11" s="31">
        <f t="shared" si="4"/>
        <v>38756921.5</v>
      </c>
      <c r="L11" s="14">
        <f>[2]EUCAM_output!$VE8</f>
        <v>53.840621018838817</v>
      </c>
      <c r="O11" s="14">
        <f>[2]EUCAM_output!$VF8</f>
        <v>54.061322002452123</v>
      </c>
      <c r="P11" s="28"/>
      <c r="Q11" s="19"/>
      <c r="R11" s="14">
        <f>[2]EUCAM_output!$VJ8</f>
        <v>5.2</v>
      </c>
      <c r="U11" s="14">
        <f>[2]EUCAM_output!$VI8</f>
        <v>5.4711639999999999</v>
      </c>
      <c r="V11" s="14">
        <v>5.4711639999999999</v>
      </c>
      <c r="W11" s="14">
        <v>1.5827251000000001E-2</v>
      </c>
      <c r="X11" s="14">
        <v>1.8828634071027306E-2</v>
      </c>
      <c r="Y11" s="14">
        <f>[2]EUCAM_output!$WG8</f>
        <v>-1.7286692026927321E-2</v>
      </c>
      <c r="Z11" s="14">
        <f>[2]EUCAM_output!$VK8</f>
        <v>1964.4315982814201</v>
      </c>
      <c r="AC11" s="14">
        <f>[2]EUCAM_output!$WJ8</f>
        <v>1978.54254238462</v>
      </c>
      <c r="AD11" s="13">
        <f>[2]EUCAM_output!$VR8*10^9</f>
        <v>2345229020274.2803</v>
      </c>
      <c r="AE11" s="30"/>
      <c r="AF11" s="30"/>
      <c r="AG11" s="19"/>
      <c r="AH11" s="19"/>
      <c r="AI11" s="31">
        <f t="shared" ca="1" si="6"/>
        <v>28339032990.068184</v>
      </c>
      <c r="AJ11" s="32">
        <v>3576760000</v>
      </c>
      <c r="AK11" s="31">
        <f t="shared" si="7"/>
        <v>26110343384.068325</v>
      </c>
      <c r="AL11" s="19"/>
      <c r="AM11" s="19">
        <f t="shared" ca="1" si="0"/>
        <v>5.1843240867222064E-2</v>
      </c>
      <c r="AN11" s="19"/>
      <c r="AO11" s="32">
        <v>27188100000</v>
      </c>
      <c r="AP11" s="31">
        <f t="shared" si="8"/>
        <v>198473094912.82278</v>
      </c>
      <c r="AQ11" s="32">
        <v>15468700000</v>
      </c>
      <c r="AR11" s="31">
        <f t="shared" si="1"/>
        <v>86811146653.042831</v>
      </c>
      <c r="AS11" s="19"/>
      <c r="AT11" s="19"/>
      <c r="BB11" s="13">
        <f>[2]EUCAM_output!$UZ8*10^9</f>
        <v>872199970237.01697</v>
      </c>
      <c r="BC11" s="13">
        <f>[2]EUCAM_output!$WE8*10^9</f>
        <v>39949264063.577599</v>
      </c>
      <c r="BD11" s="19">
        <f t="shared" si="2"/>
        <v>-0.84127155540445697</v>
      </c>
      <c r="BN11" s="19"/>
      <c r="BO11" s="48"/>
      <c r="BP11" s="32"/>
      <c r="BQ11" s="32"/>
      <c r="BR11" s="25"/>
      <c r="BS11" s="25"/>
      <c r="BT11" s="25"/>
      <c r="BU11" s="19"/>
      <c r="BV11" s="19"/>
      <c r="BW11" s="32"/>
      <c r="BX11" s="32"/>
      <c r="BY11" s="25"/>
      <c r="BZ11" s="25"/>
      <c r="CA11" s="19"/>
      <c r="CB11" s="19"/>
      <c r="CC11" s="32"/>
      <c r="CD11" s="19"/>
      <c r="CE11" s="32"/>
      <c r="CF11" s="19"/>
      <c r="CG11" s="32"/>
      <c r="CH11" s="32" cm="1">
        <f t="array" aca="1" ref="CH11" ca="1">INDEX([1]Sheet1!$C$6:$CY$72,MATCH($A11,[1]Sheet1!$A$6:$A$72,0),MATCH(MID(CELL("filename",O10),FIND("]",CELL("filename",O10))+1,255) &amp; CH$1,[1]Sheet1!$C$1:$CY$1 &amp; [1]Sheet1!$C$3:$CY$3,0))</f>
        <v>3882060000</v>
      </c>
      <c r="CI11" s="32"/>
      <c r="CJ11" s="32"/>
      <c r="CK11" s="32"/>
      <c r="CL11" s="19"/>
      <c r="DK11" s="31">
        <f t="shared" ca="1" si="3"/>
        <v>16145894563.93552</v>
      </c>
      <c r="DL11" s="48" cm="1">
        <f t="array" aca="1" ref="DL11" ca="1">INDEX([1]Sheet1!$C$6:$CY$72,MATCH($A11,[1]Sheet1!$A$6:$A$72,0),MATCH(MID(CELL("filename",AT10),FIND("]",CELL("filename",AT10))+1,255) &amp; DL$1,[1]Sheet1!$C$1:$CY$1 &amp; [1]Sheet1!$C$3:$CY$3,0))</f>
        <v>40.415999999999997</v>
      </c>
      <c r="DM11" s="25"/>
      <c r="DN11" s="25"/>
      <c r="DQ11" s="48">
        <v>1.04776</v>
      </c>
      <c r="DR11" s="48" cm="1">
        <f t="array" aca="1" ref="DR11" ca="1">INDEX([1]Sheet1!$C$6:$CY$72,MATCH($A11,[1]Sheet1!$A$6:$A$72,0),MATCH(MID(CELL("filename",AZ10),FIND("]",CELL("filename",AZ10))+1,255) &amp; DR$1,[1]Sheet1!$C$1:$CY$1 &amp; [1]Sheet1!$C$3:$CY$3,0))</f>
        <v>0</v>
      </c>
      <c r="DS11" s="48" cm="1">
        <f t="array" aca="1" ref="DS11" ca="1">INDEX([1]Sheet1!$C$6:$CY$72,MATCH($A11,[1]Sheet1!$A$6:$A$72,0),MATCH(MID(CELL("filename",BA10),FIND("]",CELL("filename",BA10))+1,255) &amp; DS$1,[1]Sheet1!$C$1:$CY$1 &amp; [1]Sheet1!$C$3:$CY$3,0))</f>
        <v>0</v>
      </c>
      <c r="DT11" s="25"/>
      <c r="DU11" s="48" cm="1">
        <f t="array" aca="1" ref="DU11" ca="1">INDEX([1]Sheet1!$C$6:$CY$72,MATCH($A11,[1]Sheet1!$A$6:$A$72,0),MATCH(MID(CELL("filename",BC10),FIND("]",CELL("filename",BC10))+1,255) &amp; DU$1,[1]Sheet1!$C$1:$CY$1 &amp; [1]Sheet1!$C$3:$CY$3,0))</f>
        <v>5.69</v>
      </c>
      <c r="DV11" s="17">
        <v>0.5</v>
      </c>
      <c r="DW11" s="14" t="e">
        <f>Euro_Area_Data!V8*10^9</f>
        <v>#N/A</v>
      </c>
      <c r="DX11" s="17">
        <v>1</v>
      </c>
      <c r="DY11" s="17">
        <v>0.5</v>
      </c>
      <c r="DZ11" s="48" cm="1">
        <f t="array" aca="1" ref="DZ11" ca="1">INDEX([1]Sheet1!$C$6:$CY$72,MATCH($A11,[1]Sheet1!$A$6:$A$72,0),MATCH(MID(CELL("filename",BH10),FIND("]",CELL("filename",BH10))+1,255) &amp; DZ$1,[1]Sheet1!$C$1:$CY$1 &amp; [1]Sheet1!$C$3:$CY$3,0))</f>
        <v>7</v>
      </c>
      <c r="EA11" s="17">
        <v>2</v>
      </c>
      <c r="EB11" s="14" t="e">
        <f>(SUMPRODUCT(Euro_Area_Data!B8:U8,Euro_Area_Data!Y8:AR8)-Euro_Area_Data!M8*Euro_Area_Data!AJ8)/(SUM(Euro_Area_Data!B8:U8)-Euro_Area_Data!M8)</f>
        <v>#N/A</v>
      </c>
      <c r="EC11" s="14"/>
      <c r="ED11" s="14" t="e">
        <f>(SUMPRODUCT(Euro_Area_Data!B8:U8,Euro_Area_Data!AV8:BO8)-Euro_Area_Data!M8*Euro_Area_Data!BG8)/(SUM(Euro_Area_Data!B8:U8)-Euro_Area_Data!M8)</f>
        <v>#N/A</v>
      </c>
      <c r="EE11" s="17">
        <v>-5</v>
      </c>
      <c r="EH11" s="43">
        <v>0.75</v>
      </c>
      <c r="EI11" s="43">
        <v>0.05</v>
      </c>
      <c r="EJ11" s="43">
        <v>60</v>
      </c>
      <c r="EK11" s="14">
        <f t="shared" si="5"/>
        <v>6.0647075998080631</v>
      </c>
      <c r="EN11" s="14">
        <f>[2]EUCAM_output!$WC8</f>
        <v>0.136986325587063</v>
      </c>
    </row>
    <row r="12" spans="1:144" x14ac:dyDescent="0.3">
      <c r="A12" s="10">
        <v>1972</v>
      </c>
      <c r="B12" s="13">
        <f>[2]EUCAM_output!$VC9*10^9</f>
        <v>915756792887.5719</v>
      </c>
      <c r="H12" s="14" t="e">
        <f>[2]EUCAM_output!$WI9</f>
        <v>#N/A</v>
      </c>
      <c r="I12" s="13">
        <f>[2]EUCAM_output!$VU9*10^3</f>
        <v>38971089</v>
      </c>
      <c r="K12" s="31">
        <f t="shared" si="4"/>
        <v>38971089</v>
      </c>
      <c r="L12" s="14">
        <f>[2]EUCAM_output!$VE9</f>
        <v>53.918311462326621</v>
      </c>
      <c r="O12" s="14">
        <f>[2]EUCAM_output!$VF9</f>
        <v>54.080806544682289</v>
      </c>
      <c r="P12" s="28"/>
      <c r="Q12" s="19"/>
      <c r="R12" s="14">
        <f>[2]EUCAM_output!$VJ9</f>
        <v>6.1</v>
      </c>
      <c r="U12" s="14">
        <f>[2]EUCAM_output!$VI9</f>
        <v>5.838476</v>
      </c>
      <c r="V12" s="14">
        <v>5.838476</v>
      </c>
      <c r="W12" s="14">
        <v>3.6933196000000001E-2</v>
      </c>
      <c r="X12" s="14">
        <v>2.6490600161338307E-2</v>
      </c>
      <c r="Y12" s="14">
        <f>[2]EUCAM_output!$WG9</f>
        <v>-3.9267215939776223E-2</v>
      </c>
      <c r="Z12" s="14">
        <f>[2]EUCAM_output!$VK9</f>
        <v>1945.8089072007199</v>
      </c>
      <c r="AC12" s="14">
        <f>[2]EUCAM_output!$WJ9</f>
        <v>1953.761578544837</v>
      </c>
      <c r="AD12" s="13">
        <f>[2]EUCAM_output!$VR9*10^9</f>
        <v>2462854096395.3599</v>
      </c>
      <c r="AE12" s="30"/>
      <c r="AF12" s="30"/>
      <c r="AG12" s="19"/>
      <c r="AH12" s="19"/>
      <c r="AI12" s="31">
        <f t="shared" ca="1" si="6"/>
        <v>30472570542.469212</v>
      </c>
      <c r="AJ12" s="32">
        <v>3648220000</v>
      </c>
      <c r="AK12" s="31">
        <f t="shared" si="7"/>
        <v>25387279099.620468</v>
      </c>
      <c r="AL12" s="19"/>
      <c r="AM12" s="19">
        <f t="shared" ca="1" si="0"/>
        <v>5.1843240867222064E-2</v>
      </c>
      <c r="AN12" s="19"/>
      <c r="AO12" s="32">
        <v>28674600000</v>
      </c>
      <c r="AP12" s="31">
        <f t="shared" si="8"/>
        <v>199541166176.92383</v>
      </c>
      <c r="AQ12" s="32">
        <v>16829500000</v>
      </c>
      <c r="AR12" s="31">
        <f t="shared" si="1"/>
        <v>91726056611.236511</v>
      </c>
      <c r="AS12" s="19"/>
      <c r="AT12" s="19"/>
      <c r="BB12" s="13">
        <f>[2]EUCAM_output!$UZ9*10^9</f>
        <v>902076961849.30603</v>
      </c>
      <c r="BC12" s="13">
        <f>[2]EUCAM_output!$WE9*10^9</f>
        <v>43802096522.240097</v>
      </c>
      <c r="BD12" s="19">
        <f t="shared" si="2"/>
        <v>-1.4938279622398993</v>
      </c>
      <c r="BN12" s="19"/>
      <c r="BO12" s="48"/>
      <c r="BP12" s="32"/>
      <c r="BQ12" s="32"/>
      <c r="BR12" s="25"/>
      <c r="BS12" s="25"/>
      <c r="BT12" s="25"/>
      <c r="BU12" s="19"/>
      <c r="BV12" s="19"/>
      <c r="BW12" s="32"/>
      <c r="BX12" s="32"/>
      <c r="BY12" s="25"/>
      <c r="BZ12" s="25"/>
      <c r="CA12" s="19"/>
      <c r="CB12" s="19"/>
      <c r="CC12" s="32"/>
      <c r="CD12" s="19"/>
      <c r="CE12" s="32"/>
      <c r="CF12" s="19"/>
      <c r="CG12" s="32"/>
      <c r="CH12" s="32" cm="1">
        <f t="array" aca="1" ref="CH12" ca="1">INDEX([1]Sheet1!$C$6:$CY$72,MATCH($A12,[1]Sheet1!$A$6:$A$72,0),MATCH(MID(CELL("filename",O11),FIND("]",CELL("filename",O11))+1,255) &amp; CH$1,[1]Sheet1!$C$1:$CY$1 &amp; [1]Sheet1!$C$3:$CY$3,0))</f>
        <v>4378990000</v>
      </c>
      <c r="CI12" s="32"/>
      <c r="CJ12" s="32"/>
      <c r="CK12" s="32"/>
      <c r="CL12" s="19"/>
      <c r="DK12" s="31">
        <f t="shared" ca="1" si="3"/>
        <v>20107921835.789104</v>
      </c>
      <c r="DL12" s="48" cm="1">
        <f t="array" aca="1" ref="DL12" ca="1">INDEX([1]Sheet1!$C$6:$CY$72,MATCH($A12,[1]Sheet1!$A$6:$A$72,0),MATCH(MID(CELL("filename",AT11),FIND("]",CELL("filename",AT11))+1,255) &amp; DL$1,[1]Sheet1!$C$1:$CY$1 &amp; [1]Sheet1!$C$3:$CY$3,0))</f>
        <v>45.906300000000002</v>
      </c>
      <c r="DM12" s="25"/>
      <c r="DN12" s="25"/>
      <c r="DQ12" s="48">
        <v>1.12178</v>
      </c>
      <c r="DR12" s="48" cm="1">
        <f t="array" aca="1" ref="DR12" ca="1">INDEX([1]Sheet1!$C$6:$CY$72,MATCH($A12,[1]Sheet1!$A$6:$A$72,0),MATCH(MID(CELL("filename",AZ11),FIND("]",CELL("filename",AZ11))+1,255) &amp; DR$1,[1]Sheet1!$C$1:$CY$1 &amp; [1]Sheet1!$C$3:$CY$3,0))</f>
        <v>0</v>
      </c>
      <c r="DS12" s="48" cm="1">
        <f t="array" aca="1" ref="DS12" ca="1">INDEX([1]Sheet1!$C$6:$CY$72,MATCH($A12,[1]Sheet1!$A$6:$A$72,0),MATCH(MID(CELL("filename",BA11),FIND("]",CELL("filename",BA11))+1,255) &amp; DS$1,[1]Sheet1!$C$1:$CY$1 &amp; [1]Sheet1!$C$3:$CY$3,0))</f>
        <v>0</v>
      </c>
      <c r="DT12" s="25"/>
      <c r="DU12" s="48" cm="1">
        <f t="array" aca="1" ref="DU12" ca="1">INDEX([1]Sheet1!$C$6:$CY$72,MATCH($A12,[1]Sheet1!$A$6:$A$72,0),MATCH(MID(CELL("filename",BC11),FIND("]",CELL("filename",BC11))+1,255) &amp; DU$1,[1]Sheet1!$C$1:$CY$1 &amp; [1]Sheet1!$C$3:$CY$3,0))</f>
        <v>5.18</v>
      </c>
      <c r="DV12" s="17">
        <v>0.5</v>
      </c>
      <c r="DW12" s="14" t="e">
        <f>Euro_Area_Data!V9*10^9</f>
        <v>#N/A</v>
      </c>
      <c r="DX12" s="17">
        <v>1</v>
      </c>
      <c r="DY12" s="17">
        <v>0.5</v>
      </c>
      <c r="DZ12" s="48" cm="1">
        <f t="array" aca="1" ref="DZ12" ca="1">INDEX([1]Sheet1!$C$6:$CY$72,MATCH($A12,[1]Sheet1!$A$6:$A$72,0),MATCH(MID(CELL("filename",BH11),FIND("]",CELL("filename",BH11))+1,255) &amp; DZ$1,[1]Sheet1!$C$1:$CY$1 &amp; [1]Sheet1!$C$3:$CY$3,0))</f>
        <v>6.59</v>
      </c>
      <c r="EA12" s="17">
        <v>2</v>
      </c>
      <c r="EB12" s="14" t="e">
        <f>(SUMPRODUCT(Euro_Area_Data!B9:U9,Euro_Area_Data!Y9:AR9)-Euro_Area_Data!M9*Euro_Area_Data!AJ9)/(SUM(Euro_Area_Data!B9:U9)-Euro_Area_Data!M9)</f>
        <v>#N/A</v>
      </c>
      <c r="EC12" s="14"/>
      <c r="ED12" s="14" t="e">
        <f>(SUMPRODUCT(Euro_Area_Data!B9:U9,Euro_Area_Data!AV9:BO9)-Euro_Area_Data!M9*Euro_Area_Data!BG9)/(SUM(Euro_Area_Data!B9:U9)-Euro_Area_Data!M9)</f>
        <v>#N/A</v>
      </c>
      <c r="EE12" s="17">
        <v>-5</v>
      </c>
      <c r="EH12" s="43">
        <v>0.75</v>
      </c>
      <c r="EI12" s="43">
        <v>0.05</v>
      </c>
      <c r="EJ12" s="43">
        <v>60</v>
      </c>
      <c r="EK12" s="14">
        <f t="shared" si="5"/>
        <v>4.9029365744235287</v>
      </c>
      <c r="EN12" s="14">
        <f>[2]EUCAM_output!$WC9</f>
        <v>0.14370267824623001</v>
      </c>
    </row>
    <row r="13" spans="1:144" x14ac:dyDescent="0.3">
      <c r="A13" s="10">
        <v>1973</v>
      </c>
      <c r="B13" s="13">
        <f>[2]EUCAM_output!$VC10*10^9</f>
        <v>954256257447.82336</v>
      </c>
      <c r="H13" s="14" t="e">
        <f>[2]EUCAM_output!$WI10</f>
        <v>#N/A</v>
      </c>
      <c r="I13" s="13">
        <f>[2]EUCAM_output!$VU10*10^3</f>
        <v>39211306.999999911</v>
      </c>
      <c r="K13" s="31">
        <f t="shared" si="4"/>
        <v>39211306.999999911</v>
      </c>
      <c r="L13" s="14">
        <f>[2]EUCAM_output!$VE10</f>
        <v>54.289015746664688</v>
      </c>
      <c r="O13" s="14">
        <f>[2]EUCAM_output!$VF10</f>
        <v>54.162989773563289</v>
      </c>
      <c r="P13" s="28"/>
      <c r="Q13" s="19"/>
      <c r="R13" s="14">
        <f>[2]EUCAM_output!$VJ10</f>
        <v>6</v>
      </c>
      <c r="U13" s="14">
        <f>[2]EUCAM_output!$VI10</f>
        <v>5.9890749999999997</v>
      </c>
      <c r="V13" s="14">
        <v>5.9890749999999997</v>
      </c>
      <c r="W13" s="14">
        <v>5.2295564000000003E-2</v>
      </c>
      <c r="X13" s="14">
        <v>3.7906265266905992E-2</v>
      </c>
      <c r="Y13" s="14">
        <f>[2]EUCAM_output!$WG10</f>
        <v>8.5248127201335219E-2</v>
      </c>
      <c r="Z13" s="14">
        <f>[2]EUCAM_output!$VK10</f>
        <v>1929.7733496573601</v>
      </c>
      <c r="AC13" s="14">
        <f>[2]EUCAM_output!$WJ10</f>
        <v>1929.6212591583089</v>
      </c>
      <c r="AD13" s="13">
        <f>[2]EUCAM_output!$VR10*10^9</f>
        <v>2592321253756.0298</v>
      </c>
      <c r="AE13" s="30"/>
      <c r="AF13" s="30"/>
      <c r="AG13" s="19"/>
      <c r="AH13" s="19"/>
      <c r="AI13" s="31">
        <f t="shared" ca="1" si="6"/>
        <v>29360724175.328281</v>
      </c>
      <c r="AJ13" s="32">
        <v>4006330000</v>
      </c>
      <c r="AK13" s="31">
        <f t="shared" si="7"/>
        <v>27020097047.660198</v>
      </c>
      <c r="AL13" s="19"/>
      <c r="AM13" s="19">
        <f t="shared" ca="1" si="0"/>
        <v>5.1843240867222064E-2</v>
      </c>
      <c r="AN13" s="19"/>
      <c r="AO13" s="32">
        <v>34125600000</v>
      </c>
      <c r="AP13" s="31">
        <f t="shared" si="8"/>
        <v>230155035608.55768</v>
      </c>
      <c r="AQ13" s="32">
        <v>18949300000</v>
      </c>
      <c r="AR13" s="31">
        <f t="shared" si="1"/>
        <v>100780639533.00775</v>
      </c>
      <c r="AS13" s="19"/>
      <c r="AT13" s="19"/>
      <c r="BB13" s="13">
        <f>[2]EUCAM_output!$UZ10*10^9</f>
        <v>962693532183.17102</v>
      </c>
      <c r="BC13" s="13">
        <f>[2]EUCAM_output!$WE10*10^9</f>
        <v>52817094512.106796</v>
      </c>
      <c r="BD13" s="19">
        <f t="shared" si="2"/>
        <v>0.8841728486971947</v>
      </c>
      <c r="BN13" s="19"/>
      <c r="BO13" s="48"/>
      <c r="BP13" s="32"/>
      <c r="BQ13" s="32"/>
      <c r="BR13" s="25"/>
      <c r="BS13" s="25"/>
      <c r="BT13" s="25"/>
      <c r="BU13" s="19"/>
      <c r="BV13" s="19"/>
      <c r="BW13" s="32"/>
      <c r="BX13" s="32"/>
      <c r="BY13" s="25"/>
      <c r="BZ13" s="25"/>
      <c r="CA13" s="19"/>
      <c r="CB13" s="19"/>
      <c r="CC13" s="32"/>
      <c r="CD13" s="19"/>
      <c r="CE13" s="32"/>
      <c r="CF13" s="19"/>
      <c r="CG13" s="32"/>
      <c r="CH13" s="32" cm="1">
        <f t="array" aca="1" ref="CH13" ca="1">INDEX([1]Sheet1!$C$6:$CY$72,MATCH($A13,[1]Sheet1!$A$6:$A$72,0),MATCH(MID(CELL("filename",O12),FIND("]",CELL("filename",O12))+1,255) &amp; CH$1,[1]Sheet1!$C$1:$CY$1 &amp; [1]Sheet1!$C$3:$CY$3,0))</f>
        <v>4353380000</v>
      </c>
      <c r="CI13" s="32"/>
      <c r="CJ13" s="32"/>
      <c r="CK13" s="32"/>
      <c r="CL13" s="19"/>
      <c r="DK13" s="31">
        <f t="shared" ca="1" si="3"/>
        <v>25780287916.831886</v>
      </c>
      <c r="DL13" s="48" cm="1">
        <f t="array" aca="1" ref="DL13" ca="1">INDEX([1]Sheet1!$C$6:$CY$72,MATCH($A13,[1]Sheet1!$A$6:$A$72,0),MATCH(MID(CELL("filename",AT12),FIND("]",CELL("filename",AT12))+1,255) &amp; DL$1,[1]Sheet1!$C$1:$CY$1 &amp; [1]Sheet1!$C$3:$CY$3,0))</f>
        <v>48.810499999999998</v>
      </c>
      <c r="DM13" s="25"/>
      <c r="DN13" s="25"/>
      <c r="DQ13" s="48">
        <v>1.23173</v>
      </c>
      <c r="DR13" s="48" cm="1">
        <f t="array" aca="1" ref="DR13" ca="1">INDEX([1]Sheet1!$C$6:$CY$72,MATCH($A13,[1]Sheet1!$A$6:$A$72,0),MATCH(MID(CELL("filename",AZ12),FIND("]",CELL("filename",AZ12))+1,255) &amp; DR$1,[1]Sheet1!$C$1:$CY$1 &amp; [1]Sheet1!$C$3:$CY$3,0))</f>
        <v>0</v>
      </c>
      <c r="DS13" s="48" cm="1">
        <f t="array" aca="1" ref="DS13" ca="1">INDEX([1]Sheet1!$C$6:$CY$72,MATCH($A13,[1]Sheet1!$A$6:$A$72,0),MATCH(MID(CELL("filename",BA12),FIND("]",CELL("filename",BA12))+1,255) &amp; DS$1,[1]Sheet1!$C$1:$CY$1 &amp; [1]Sheet1!$C$3:$CY$3,0))</f>
        <v>0</v>
      </c>
      <c r="DT13" s="25"/>
      <c r="DU13" s="48" cm="1">
        <f t="array" aca="1" ref="DU13" ca="1">INDEX([1]Sheet1!$C$6:$CY$72,MATCH($A13,[1]Sheet1!$A$6:$A$72,0),MATCH(MID(CELL("filename",BC12),FIND("]",CELL("filename",BC12))+1,255) &amp; DU$1,[1]Sheet1!$C$1:$CY$1 &amp; [1]Sheet1!$C$3:$CY$3,0))</f>
        <v>6.98</v>
      </c>
      <c r="DV13" s="17">
        <v>0.5</v>
      </c>
      <c r="DW13" s="14" t="e">
        <f>Euro_Area_Data!V10*10^9</f>
        <v>#N/A</v>
      </c>
      <c r="DX13" s="17">
        <v>1</v>
      </c>
      <c r="DY13" s="17">
        <v>0.5</v>
      </c>
      <c r="DZ13" s="48" cm="1">
        <f t="array" aca="1" ref="DZ13" ca="1">INDEX([1]Sheet1!$C$6:$CY$72,MATCH($A13,[1]Sheet1!$A$6:$A$72,0),MATCH(MID(CELL("filename",BH12),FIND("]",CELL("filename",BH12))+1,255) &amp; DZ$1,[1]Sheet1!$C$1:$CY$1 &amp; [1]Sheet1!$C$3:$CY$3,0))</f>
        <v>6.92</v>
      </c>
      <c r="EA13" s="17">
        <v>2</v>
      </c>
      <c r="EB13" s="14" t="e">
        <f>(SUMPRODUCT(Euro_Area_Data!B10:U10,Euro_Area_Data!Y10:AR10)-Euro_Area_Data!M10*Euro_Area_Data!AJ10)/(SUM(Euro_Area_Data!B10:U10)-Euro_Area_Data!M10)</f>
        <v>#N/A</v>
      </c>
      <c r="EC13" s="14"/>
      <c r="ED13" s="14" t="e">
        <f>(SUMPRODUCT(Euro_Area_Data!B10:U10,Euro_Area_Data!AV10:BO10)-Euro_Area_Data!M10*Euro_Area_Data!BG10)/(SUM(Euro_Area_Data!B10:U10)-Euro_Area_Data!M10)</f>
        <v>#N/A</v>
      </c>
      <c r="EE13" s="17">
        <v>-5</v>
      </c>
      <c r="EH13" s="43">
        <v>0.75</v>
      </c>
      <c r="EI13" s="43">
        <v>0.05</v>
      </c>
      <c r="EJ13" s="43">
        <v>60</v>
      </c>
      <c r="EK13" s="14">
        <f t="shared" si="5"/>
        <v>3.1798642714377241</v>
      </c>
      <c r="EN13" s="14">
        <f>[2]EUCAM_output!$WC10</f>
        <v>0.14827222836888099</v>
      </c>
    </row>
    <row r="14" spans="1:144" x14ac:dyDescent="0.3">
      <c r="A14" s="10">
        <v>1974</v>
      </c>
      <c r="B14" s="13">
        <f>[2]EUCAM_output!$VC11*10^9</f>
        <v>994137930832.92065</v>
      </c>
      <c r="H14" s="14" t="e">
        <f>[2]EUCAM_output!$WI11</f>
        <v>#N/A</v>
      </c>
      <c r="I14" s="13">
        <f>[2]EUCAM_output!$VU11*10^3</f>
        <v>39460112.5</v>
      </c>
      <c r="K14" s="31">
        <f t="shared" si="4"/>
        <v>39460112.5</v>
      </c>
      <c r="L14" s="14">
        <f>[2]EUCAM_output!$VE11</f>
        <v>54.265194105759797</v>
      </c>
      <c r="O14" s="14">
        <f>[2]EUCAM_output!$VF11</f>
        <v>54.284459806687273</v>
      </c>
      <c r="P14" s="28"/>
      <c r="Q14" s="19"/>
      <c r="R14" s="14">
        <f>[2]EUCAM_output!$VJ11</f>
        <v>5.0999999999999996</v>
      </c>
      <c r="U14" s="14">
        <f>[2]EUCAM_output!$VI11</f>
        <v>5.797955</v>
      </c>
      <c r="V14" s="14">
        <v>5.797955</v>
      </c>
      <c r="W14" s="14">
        <v>3.4426759000000001E-2</v>
      </c>
      <c r="X14" s="14">
        <v>4.9251670532785008E-2</v>
      </c>
      <c r="Y14" s="14">
        <f>[2]EUCAM_output!$WG11</f>
        <v>4.8841729212620991E-2</v>
      </c>
      <c r="Z14" s="14">
        <f>[2]EUCAM_output!$VK11</f>
        <v>1899.58738760805</v>
      </c>
      <c r="AC14" s="14">
        <f>[2]EUCAM_output!$WJ11</f>
        <v>1907.0813440364871</v>
      </c>
      <c r="AD14" s="13">
        <f>[2]EUCAM_output!$VR11*10^9</f>
        <v>2721609906640.04</v>
      </c>
      <c r="AE14" s="30"/>
      <c r="AF14" s="30"/>
      <c r="AG14" s="19"/>
      <c r="AH14" s="19"/>
      <c r="AI14" s="31">
        <f t="shared" ca="1" si="6"/>
        <v>33059348748.701023</v>
      </c>
      <c r="AJ14" s="32">
        <v>4691960000</v>
      </c>
      <c r="AK14" s="31">
        <f t="shared" si="7"/>
        <v>29050396942.560612</v>
      </c>
      <c r="AL14" s="19"/>
      <c r="AM14" s="19">
        <f t="shared" ca="1" si="0"/>
        <v>5.1843240867222064E-2</v>
      </c>
      <c r="AN14" s="19"/>
      <c r="AO14" s="32">
        <v>40741900000</v>
      </c>
      <c r="AP14" s="31">
        <f t="shared" si="8"/>
        <v>252254573183.51184</v>
      </c>
      <c r="AQ14" s="32">
        <v>23174600000</v>
      </c>
      <c r="AR14" s="31">
        <f t="shared" si="1"/>
        <v>114435764274.72708</v>
      </c>
      <c r="AS14" s="19"/>
      <c r="AT14" s="19"/>
      <c r="BB14" s="13">
        <f>[2]EUCAM_output!$UZ11*10^9</f>
        <v>1011305927228.72</v>
      </c>
      <c r="BC14" s="13">
        <f>[2]EUCAM_output!$WE11*10^9</f>
        <v>66795549505.277191</v>
      </c>
      <c r="BD14" s="19">
        <f t="shared" si="2"/>
        <v>1.7269229815439613</v>
      </c>
      <c r="BN14" s="19"/>
      <c r="BO14" s="48"/>
      <c r="BP14" s="32"/>
      <c r="BQ14" s="32"/>
      <c r="BR14" s="25"/>
      <c r="BS14" s="25"/>
      <c r="BT14" s="25"/>
      <c r="BU14" s="19"/>
      <c r="BV14" s="19"/>
      <c r="BW14" s="32"/>
      <c r="BX14" s="32"/>
      <c r="BY14" s="25"/>
      <c r="BZ14" s="25"/>
      <c r="CA14" s="19"/>
      <c r="CB14" s="19"/>
      <c r="CC14" s="32"/>
      <c r="CD14" s="19"/>
      <c r="CE14" s="32"/>
      <c r="CF14" s="19"/>
      <c r="CG14" s="32"/>
      <c r="CH14" s="32" cm="1">
        <f t="array" aca="1" ref="CH14" ca="1">INDEX([1]Sheet1!$C$6:$CY$72,MATCH($A14,[1]Sheet1!$A$6:$A$72,0),MATCH(MID(CELL("filename",O13),FIND("]",CELL("filename",O13))+1,255) &amp; CH$1,[1]Sheet1!$C$1:$CY$1 &amp; [1]Sheet1!$C$3:$CY$3,0))</f>
        <v>5339450000</v>
      </c>
      <c r="CI14" s="32"/>
      <c r="CJ14" s="32"/>
      <c r="CK14" s="32"/>
      <c r="CL14" s="19"/>
      <c r="DK14" s="31">
        <f t="shared" ca="1" si="3"/>
        <v>32403790180.450565</v>
      </c>
      <c r="DL14" s="48" cm="1">
        <f t="array" aca="1" ref="DL14" ca="1">INDEX([1]Sheet1!$C$6:$CY$72,MATCH($A14,[1]Sheet1!$A$6:$A$72,0),MATCH(MID(CELL("filename",AT13),FIND("]",CELL("filename",AT13))+1,255) &amp; DL$1,[1]Sheet1!$C$1:$CY$1 &amp; [1]Sheet1!$C$3:$CY$3,0))</f>
        <v>48.511899999999997</v>
      </c>
      <c r="DM14" s="25"/>
      <c r="DN14" s="25"/>
      <c r="DQ14" s="48">
        <v>1.1927000000000001</v>
      </c>
      <c r="DR14" s="48" cm="1">
        <f t="array" aca="1" ref="DR14" ca="1">INDEX([1]Sheet1!$C$6:$CY$72,MATCH($A14,[1]Sheet1!$A$6:$A$72,0),MATCH(MID(CELL("filename",AZ13),FIND("]",CELL("filename",AZ13))+1,255) &amp; DR$1,[1]Sheet1!$C$1:$CY$1 &amp; [1]Sheet1!$C$3:$CY$3,0))</f>
        <v>0</v>
      </c>
      <c r="DS14" s="48" cm="1">
        <f t="array" aca="1" ref="DS14" ca="1">INDEX([1]Sheet1!$C$6:$CY$72,MATCH($A14,[1]Sheet1!$A$6:$A$72,0),MATCH(MID(CELL("filename",BA13),FIND("]",CELL("filename",BA13))+1,255) &amp; DS$1,[1]Sheet1!$C$1:$CY$1 &amp; [1]Sheet1!$C$3:$CY$3,0))</f>
        <v>0</v>
      </c>
      <c r="DT14" s="25"/>
      <c r="DU14" s="48" cm="1">
        <f t="array" aca="1" ref="DU14" ca="1">INDEX([1]Sheet1!$C$6:$CY$72,MATCH($A14,[1]Sheet1!$A$6:$A$72,0),MATCH(MID(CELL("filename",BC13),FIND("]",CELL("filename",BC13))+1,255) &amp; DU$1,[1]Sheet1!$C$1:$CY$1 &amp; [1]Sheet1!$C$3:$CY$3,0))</f>
        <v>14.88</v>
      </c>
      <c r="DV14" s="17">
        <v>0.5</v>
      </c>
      <c r="DW14" s="14" t="e">
        <f>Euro_Area_Data!V11*10^9</f>
        <v>#N/A</v>
      </c>
      <c r="DX14" s="17">
        <v>1</v>
      </c>
      <c r="DY14" s="17">
        <v>0.5</v>
      </c>
      <c r="DZ14" s="48" cm="1">
        <f t="array" aca="1" ref="DZ14" ca="1">INDEX([1]Sheet1!$C$6:$CY$72,MATCH($A14,[1]Sheet1!$A$6:$A$72,0),MATCH(MID(CELL("filename",BH13),FIND("]",CELL("filename",BH13))+1,255) &amp; DZ$1,[1]Sheet1!$C$1:$CY$1 &amp; [1]Sheet1!$C$3:$CY$3,0))</f>
        <v>9.61</v>
      </c>
      <c r="EA14" s="17">
        <v>2</v>
      </c>
      <c r="EB14" s="14" t="e">
        <f>(SUMPRODUCT(Euro_Area_Data!B11:U11,Euro_Area_Data!Y11:AR11)-Euro_Area_Data!M11*Euro_Area_Data!AJ11)/(SUM(Euro_Area_Data!B11:U11)-Euro_Area_Data!M11)</f>
        <v>#N/A</v>
      </c>
      <c r="EC14" s="14"/>
      <c r="ED14" s="14" t="e">
        <f>(SUMPRODUCT(Euro_Area_Data!B11:U11,Euro_Area_Data!AV11:BO11)-Euro_Area_Data!M11*Euro_Area_Data!BG11)/(SUM(Euro_Area_Data!B11:U11)-Euro_Area_Data!M11)</f>
        <v>#N/A</v>
      </c>
      <c r="EE14" s="17">
        <v>-5</v>
      </c>
      <c r="EH14" s="43">
        <v>0.75</v>
      </c>
      <c r="EI14" s="43">
        <v>0.05</v>
      </c>
      <c r="EJ14" s="43">
        <v>60</v>
      </c>
      <c r="EK14" s="14">
        <f t="shared" si="5"/>
        <v>8.928723796213978</v>
      </c>
      <c r="EN14" s="14">
        <f>[2]EUCAM_output!$WC11</f>
        <v>0.16151104610643</v>
      </c>
    </row>
    <row r="15" spans="1:144" x14ac:dyDescent="0.3">
      <c r="A15" s="10">
        <v>1975</v>
      </c>
      <c r="B15" s="13">
        <f>[2]EUCAM_output!$VC12*10^9</f>
        <v>1026415347518.4769</v>
      </c>
      <c r="H15" s="14" t="e">
        <f>[2]EUCAM_output!$WI12</f>
        <v>#N/A</v>
      </c>
      <c r="I15" s="13">
        <f>[2]EUCAM_output!$VU12*10^3</f>
        <v>39724838.999999911</v>
      </c>
      <c r="K15" s="31">
        <f t="shared" si="4"/>
        <v>39724838.999999911</v>
      </c>
      <c r="L15" s="14">
        <f>[2]EUCAM_output!$VE12</f>
        <v>54.230616016193153</v>
      </c>
      <c r="O15" s="14">
        <f>[2]EUCAM_output!$VF12</f>
        <v>54.434407358956548</v>
      </c>
      <c r="P15" s="28"/>
      <c r="Q15" s="19"/>
      <c r="R15" s="14">
        <f>[2]EUCAM_output!$VJ12</f>
        <v>5.6</v>
      </c>
      <c r="U15" s="14">
        <f>[2]EUCAM_output!$VI12</f>
        <v>6.1287979999999997</v>
      </c>
      <c r="V15" s="14">
        <v>6.1287979999999997</v>
      </c>
      <c r="W15" s="14">
        <v>-2.4868946999999999E-2</v>
      </c>
      <c r="X15" s="14">
        <v>4.9928933926388197E-2</v>
      </c>
      <c r="Y15" s="14">
        <f>[2]EUCAM_output!$WG12</f>
        <v>-2.7293714902179009E-2</v>
      </c>
      <c r="Z15" s="14">
        <f>[2]EUCAM_output!$VK12</f>
        <v>1884.26304449954</v>
      </c>
      <c r="AC15" s="14">
        <f>[2]EUCAM_output!$WJ12</f>
        <v>1887.116802040731</v>
      </c>
      <c r="AD15" s="13">
        <f>[2]EUCAM_output!$VR12*10^9</f>
        <v>2823719897314.4902</v>
      </c>
      <c r="AE15" s="30"/>
      <c r="AF15" s="30"/>
      <c r="AG15" s="19"/>
      <c r="AH15" s="19"/>
      <c r="AI15" s="31">
        <f t="shared" ca="1" si="6"/>
        <v>36336189635.22049</v>
      </c>
      <c r="AJ15" s="32">
        <v>5745980000</v>
      </c>
      <c r="AK15" s="31">
        <f t="shared" si="7"/>
        <v>30976613119.913387</v>
      </c>
      <c r="AL15" s="19"/>
      <c r="AM15" s="19">
        <f t="shared" ca="1" si="0"/>
        <v>5.1843240867222064E-2</v>
      </c>
      <c r="AN15" s="19"/>
      <c r="AO15" s="32">
        <v>43125800000</v>
      </c>
      <c r="AP15" s="31">
        <f t="shared" si="8"/>
        <v>232491450037.54987</v>
      </c>
      <c r="AQ15" s="32">
        <v>28792900000</v>
      </c>
      <c r="AR15" s="31">
        <f t="shared" si="1"/>
        <v>124246085862.7413</v>
      </c>
      <c r="AS15" s="19"/>
      <c r="AT15" s="19"/>
      <c r="BB15" s="13">
        <f>[2]EUCAM_output!$UZ12*10^9</f>
        <v>986911761985.77002</v>
      </c>
      <c r="BC15" s="13">
        <f>[2]EUCAM_output!$WE12*10^9</f>
        <v>76539329654.0103</v>
      </c>
      <c r="BD15" s="19">
        <f t="shared" si="2"/>
        <v>-3.8486939647008529</v>
      </c>
      <c r="BN15" s="31"/>
      <c r="BO15" s="48"/>
      <c r="BP15" s="32"/>
      <c r="BQ15" s="32"/>
      <c r="BR15" s="25"/>
      <c r="BS15" s="25"/>
      <c r="BT15" s="25"/>
      <c r="BU15" s="19"/>
      <c r="BV15" s="19"/>
      <c r="BW15" s="32"/>
      <c r="BX15" s="32"/>
      <c r="BY15" s="25"/>
      <c r="BZ15" s="25"/>
      <c r="CA15" s="19"/>
      <c r="CB15" s="19"/>
      <c r="CC15" s="32"/>
      <c r="CD15" s="19"/>
      <c r="CE15" s="32"/>
      <c r="CF15" s="19"/>
      <c r="CG15" s="32"/>
      <c r="CH15" s="32" cm="1">
        <f t="array" aca="1" ref="CH15" ca="1">INDEX([1]Sheet1!$C$6:$CY$72,MATCH($A15,[1]Sheet1!$A$6:$A$72,0),MATCH(MID(CELL("filename",O14),FIND("]",CELL("filename",O14))+1,255) &amp; CH$1,[1]Sheet1!$C$1:$CY$1 &amp; [1]Sheet1!$C$3:$CY$3,0))</f>
        <v>6740150000</v>
      </c>
      <c r="CI15" s="32"/>
      <c r="CJ15" s="32"/>
      <c r="CK15" s="32"/>
      <c r="CL15" s="31"/>
      <c r="DK15" s="31">
        <f t="shared" ca="1" si="3"/>
        <v>41899389457.187279</v>
      </c>
      <c r="DL15" s="48" cm="1">
        <f t="array" aca="1" ref="DL15" ca="1">INDEX([1]Sheet1!$C$6:$CY$72,MATCH($A15,[1]Sheet1!$A$6:$A$72,0),MATCH(MID(CELL("filename",AT14),FIND("]",CELL("filename",AT14))+1,255) &amp; DL$1,[1]Sheet1!$C$1:$CY$1 &amp; [1]Sheet1!$C$3:$CY$3,0))</f>
        <v>54.7423</v>
      </c>
      <c r="DM15" s="25"/>
      <c r="DN15" s="25"/>
      <c r="DQ15" s="48">
        <v>1.2407699999999999</v>
      </c>
      <c r="DR15" s="48" cm="1">
        <f t="array" aca="1" ref="DR15" ca="1">INDEX([1]Sheet1!$C$6:$CY$72,MATCH($A15,[1]Sheet1!$A$6:$A$72,0),MATCH(MID(CELL("filename",AZ14),FIND("]",CELL("filename",AZ14))+1,255) &amp; DR$1,[1]Sheet1!$C$1:$CY$1 &amp; [1]Sheet1!$C$3:$CY$3,0))</f>
        <v>0</v>
      </c>
      <c r="DS15" s="48" cm="1">
        <f t="array" aca="1" ref="DS15" ca="1">INDEX([1]Sheet1!$C$6:$CY$72,MATCH($A15,[1]Sheet1!$A$6:$A$72,0),MATCH(MID(CELL("filename",BA14),FIND("]",CELL("filename",BA14))+1,255) &amp; DS$1,[1]Sheet1!$C$1:$CY$1 &amp; [1]Sheet1!$C$3:$CY$3,0))</f>
        <v>0</v>
      </c>
      <c r="DT15" s="25"/>
      <c r="DU15" s="48" cm="1">
        <f t="array" aca="1" ref="DU15" ca="1">INDEX([1]Sheet1!$C$6:$CY$72,MATCH($A15,[1]Sheet1!$A$6:$A$72,0),MATCH(MID(CELL("filename",BC14),FIND("]",CELL("filename",BC14))+1,255) &amp; DU$1,[1]Sheet1!$C$1:$CY$1 &amp; [1]Sheet1!$C$3:$CY$3,0))</f>
        <v>10.44</v>
      </c>
      <c r="DV15" s="17">
        <v>0.5</v>
      </c>
      <c r="DW15" s="14" t="e">
        <f>Euro_Area_Data!V12*10^9</f>
        <v>#N/A</v>
      </c>
      <c r="DX15" s="17">
        <v>1</v>
      </c>
      <c r="DY15" s="17">
        <v>0.5</v>
      </c>
      <c r="DZ15" s="48" cm="1">
        <f t="array" aca="1" ref="DZ15" ca="1">INDEX([1]Sheet1!$C$6:$CY$72,MATCH($A15,[1]Sheet1!$A$6:$A$72,0),MATCH(MID(CELL("filename",BH14),FIND("]",CELL("filename",BH14))+1,255) &amp; DZ$1,[1]Sheet1!$C$1:$CY$1 &amp; [1]Sheet1!$C$3:$CY$3,0))</f>
        <v>10.039999999999999</v>
      </c>
      <c r="EA15" s="17">
        <v>2</v>
      </c>
      <c r="EB15" s="14" t="e">
        <f>(SUMPRODUCT(Euro_Area_Data!B12:U12,Euro_Area_Data!Y12:AR12)-Euro_Area_Data!M12*Euro_Area_Data!AJ12)/(SUM(Euro_Area_Data!B12:U12)-Euro_Area_Data!M12)</f>
        <v>#N/A</v>
      </c>
      <c r="EC15" s="14"/>
      <c r="ED15" s="14" t="e">
        <f>(SUMPRODUCT(Euro_Area_Data!B12:U12,Euro_Area_Data!AV12:BO12)-Euro_Area_Data!M12*Euro_Area_Data!BG12)/(SUM(Euro_Area_Data!B12:U12)-Euro_Area_Data!M12)</f>
        <v>#N/A</v>
      </c>
      <c r="EE15" s="17">
        <v>-5</v>
      </c>
      <c r="EH15" s="43">
        <v>0.75</v>
      </c>
      <c r="EI15" s="43">
        <v>0.05</v>
      </c>
      <c r="EJ15" s="43">
        <v>60</v>
      </c>
      <c r="EK15" s="14">
        <f t="shared" si="5"/>
        <v>14.8491930842433</v>
      </c>
      <c r="EN15" s="14">
        <f>[2]EUCAM_output!$WC12</f>
        <v>0.18549413319515501</v>
      </c>
    </row>
    <row r="16" spans="1:144" x14ac:dyDescent="0.3">
      <c r="A16" s="10">
        <v>1976</v>
      </c>
      <c r="B16" s="13">
        <f>[2]EUCAM_output!$VC13*10^9</f>
        <v>1057496135431.686</v>
      </c>
      <c r="H16" s="14" t="e">
        <f>[2]EUCAM_output!$WI13</f>
        <v>#N/A</v>
      </c>
      <c r="I16" s="13">
        <f>[2]EUCAM_output!$VU13*10^3</f>
        <v>39995769.999999903</v>
      </c>
      <c r="K16" s="31">
        <f t="shared" si="4"/>
        <v>39995769.999999903</v>
      </c>
      <c r="L16" s="14">
        <f>[2]EUCAM_output!$VE13</f>
        <v>54.814747180929409</v>
      </c>
      <c r="O16" s="14">
        <f>[2]EUCAM_output!$VF13</f>
        <v>54.600096575180693</v>
      </c>
      <c r="P16" s="28"/>
      <c r="Q16" s="19"/>
      <c r="R16" s="14">
        <f>[2]EUCAM_output!$VJ13</f>
        <v>6.3</v>
      </c>
      <c r="U16" s="14">
        <f>[2]EUCAM_output!$VI13</f>
        <v>6.4783629999999999</v>
      </c>
      <c r="V16" s="14">
        <v>6.4783629999999999</v>
      </c>
      <c r="W16" s="14">
        <v>5.5812308999999997E-2</v>
      </c>
      <c r="X16" s="14">
        <v>5.7654430454241457E-2</v>
      </c>
      <c r="Y16" s="14">
        <f>[2]EUCAM_output!$WG13</f>
        <v>1.2335033147522019E-2</v>
      </c>
      <c r="Z16" s="14">
        <f>[2]EUCAM_output!$VK13</f>
        <v>1882.1941221172799</v>
      </c>
      <c r="AC16" s="14">
        <f>[2]EUCAM_output!$WJ13</f>
        <v>1869.953206389554</v>
      </c>
      <c r="AD16" s="13">
        <f>[2]EUCAM_output!$VR13*10^9</f>
        <v>2922071936809.3198</v>
      </c>
      <c r="AE16" s="30"/>
      <c r="AF16" s="30"/>
      <c r="AG16" s="19"/>
      <c r="AH16" s="19"/>
      <c r="AI16" s="31">
        <f t="shared" ca="1" si="6"/>
        <v>37388490756.35257</v>
      </c>
      <c r="AJ16" s="32">
        <v>6128090000</v>
      </c>
      <c r="AK16" s="31">
        <f t="shared" si="7"/>
        <v>32238915246.097</v>
      </c>
      <c r="AL16" s="19"/>
      <c r="AM16" s="19">
        <f t="shared" ca="1" si="0"/>
        <v>5.1843240867222064E-2</v>
      </c>
      <c r="AN16" s="19"/>
      <c r="AO16" s="32">
        <v>44755300000</v>
      </c>
      <c r="AP16" s="31">
        <f t="shared" si="8"/>
        <v>235450576527.70193</v>
      </c>
      <c r="AQ16" s="32">
        <v>30634200000</v>
      </c>
      <c r="AR16" s="31">
        <f t="shared" si="1"/>
        <v>128922780719.854</v>
      </c>
      <c r="AS16" s="19"/>
      <c r="AT16" s="19"/>
      <c r="BB16" s="13">
        <f>[2]EUCAM_output!$UZ13*10^9</f>
        <v>1052537157548.1699</v>
      </c>
      <c r="BC16" s="13">
        <f>[2]EUCAM_output!$WE13*10^9</f>
        <v>96110246616.018402</v>
      </c>
      <c r="BD16" s="19">
        <f t="shared" si="2"/>
        <v>-0.46893579251632755</v>
      </c>
      <c r="BN16" s="31"/>
      <c r="BO16" s="48"/>
      <c r="BP16" s="32"/>
      <c r="BQ16" s="32"/>
      <c r="BR16" s="25"/>
      <c r="BS16" s="25"/>
      <c r="BT16" s="25"/>
      <c r="BU16" s="19"/>
      <c r="BV16" s="19"/>
      <c r="BW16" s="32"/>
      <c r="BX16" s="32"/>
      <c r="BY16" s="25"/>
      <c r="BZ16" s="25"/>
      <c r="CA16" s="19"/>
      <c r="CB16" s="19"/>
      <c r="CC16" s="32"/>
      <c r="CD16" s="19"/>
      <c r="CE16" s="32"/>
      <c r="CF16" s="19"/>
      <c r="CG16" s="32"/>
      <c r="CH16" s="32" cm="1">
        <f t="array" aca="1" ref="CH16" ca="1">INDEX([1]Sheet1!$C$6:$CY$72,MATCH($A16,[1]Sheet1!$A$6:$A$72,0),MATCH(MID(CELL("filename",O15),FIND("]",CELL("filename",O15))+1,255) &amp; CH$1,[1]Sheet1!$C$1:$CY$1 &amp; [1]Sheet1!$C$3:$CY$3,0))</f>
        <v>7106940000</v>
      </c>
      <c r="CI16" s="32"/>
      <c r="CJ16" s="32"/>
      <c r="CK16" s="32"/>
      <c r="CL16" s="31"/>
      <c r="DK16" s="31">
        <f t="shared" ca="1" si="3"/>
        <v>52317516635.182999</v>
      </c>
      <c r="DL16" s="48" cm="1">
        <f t="array" aca="1" ref="DL16" ca="1">INDEX([1]Sheet1!$C$6:$CY$72,MATCH($A16,[1]Sheet1!$A$6:$A$72,0),MATCH(MID(CELL("filename",AT15),FIND("]",CELL("filename",AT15))+1,255) &amp; DL$1,[1]Sheet1!$C$1:$CY$1 &amp; [1]Sheet1!$C$3:$CY$3,0))</f>
        <v>54.434899999999999</v>
      </c>
      <c r="DM16" s="25"/>
      <c r="DN16" s="25"/>
      <c r="DQ16" s="48">
        <v>1.11805</v>
      </c>
      <c r="DR16" s="48" cm="1">
        <f t="array" aca="1" ref="DR16" ca="1">INDEX([1]Sheet1!$C$6:$CY$72,MATCH($A16,[1]Sheet1!$A$6:$A$72,0),MATCH(MID(CELL("filename",AZ15),FIND("]",CELL("filename",AZ15))+1,255) &amp; DR$1,[1]Sheet1!$C$1:$CY$1 &amp; [1]Sheet1!$C$3:$CY$3,0))</f>
        <v>0</v>
      </c>
      <c r="DS16" s="48" cm="1">
        <f t="array" aca="1" ref="DS16" ca="1">INDEX([1]Sheet1!$C$6:$CY$72,MATCH($A16,[1]Sheet1!$A$6:$A$72,0),MATCH(MID(CELL("filename",BA15),FIND("]",CELL("filename",BA15))+1,255) &amp; DS$1,[1]Sheet1!$C$1:$CY$1 &amp; [1]Sheet1!$C$3:$CY$3,0))</f>
        <v>0</v>
      </c>
      <c r="DT16" s="25"/>
      <c r="DU16" s="48" cm="1">
        <f t="array" aca="1" ref="DU16" ca="1">INDEX([1]Sheet1!$C$6:$CY$72,MATCH($A16,[1]Sheet1!$A$6:$A$72,0),MATCH(MID(CELL("filename",BC15),FIND("]",CELL("filename",BC15))+1,255) &amp; DU$1,[1]Sheet1!$C$1:$CY$1 &amp; [1]Sheet1!$C$3:$CY$3,0))</f>
        <v>15.97</v>
      </c>
      <c r="DV16" s="17">
        <v>0.5</v>
      </c>
      <c r="DW16" s="14" t="e">
        <f>Euro_Area_Data!V13*10^9</f>
        <v>#N/A</v>
      </c>
      <c r="DX16" s="17">
        <v>1</v>
      </c>
      <c r="DY16" s="17">
        <v>0.5</v>
      </c>
      <c r="DZ16" s="48" cm="1">
        <f t="array" aca="1" ref="DZ16" ca="1">INDEX([1]Sheet1!$C$6:$CY$72,MATCH($A16,[1]Sheet1!$A$6:$A$72,0),MATCH(MID(CELL("filename",BH15),FIND("]",CELL("filename",BH15))+1,255) &amp; DZ$1,[1]Sheet1!$C$1:$CY$1 &amp; [1]Sheet1!$C$3:$CY$3,0))</f>
        <v>12.66</v>
      </c>
      <c r="EA16" s="17">
        <v>2</v>
      </c>
      <c r="EB16" s="14" t="e">
        <f>(SUMPRODUCT(Euro_Area_Data!B13:U13,Euro_Area_Data!Y13:AR13)-Euro_Area_Data!M13*Euro_Area_Data!AJ13)/(SUM(Euro_Area_Data!B13:U13)-Euro_Area_Data!M13)</f>
        <v>#N/A</v>
      </c>
      <c r="EC16" s="14"/>
      <c r="ED16" s="14" t="e">
        <f>(SUMPRODUCT(Euro_Area_Data!B13:U13,Euro_Area_Data!AV13:BO13)-Euro_Area_Data!M13*Euro_Area_Data!BG13)/(SUM(Euro_Area_Data!B13:U13)-Euro_Area_Data!M13)</f>
        <v>#N/A</v>
      </c>
      <c r="EE16" s="17">
        <v>-5</v>
      </c>
      <c r="EH16" s="43">
        <v>0.75</v>
      </c>
      <c r="EI16" s="43">
        <v>0.05</v>
      </c>
      <c r="EJ16" s="43">
        <v>60</v>
      </c>
      <c r="EK16" s="14">
        <f t="shared" si="5"/>
        <v>2.4741998955171582</v>
      </c>
      <c r="EN16" s="14">
        <f>[2]EUCAM_output!$WC13</f>
        <v>0.19008362884485999</v>
      </c>
    </row>
    <row r="17" spans="1:144" x14ac:dyDescent="0.3">
      <c r="A17" s="10">
        <v>1977</v>
      </c>
      <c r="B17" s="13">
        <f>[2]EUCAM_output!$VC14*10^9</f>
        <v>1087990759962.822</v>
      </c>
      <c r="H17" s="14" t="e">
        <f>[2]EUCAM_output!$WI14</f>
        <v>#N/A</v>
      </c>
      <c r="I17" s="13">
        <f>[2]EUCAM_output!$VU14*10^3</f>
        <v>40271050.5</v>
      </c>
      <c r="K17" s="31">
        <f t="shared" si="4"/>
        <v>40271050.5</v>
      </c>
      <c r="L17" s="14">
        <f>[2]EUCAM_output!$VE14</f>
        <v>54.900239119956282</v>
      </c>
      <c r="O17" s="14">
        <f>[2]EUCAM_output!$VF14</f>
        <v>54.748412465892919</v>
      </c>
      <c r="P17" s="28"/>
      <c r="Q17" s="19"/>
      <c r="R17" s="14">
        <f>[2]EUCAM_output!$VJ14</f>
        <v>6.8</v>
      </c>
      <c r="U17" s="14">
        <f>[2]EUCAM_output!$VI14</f>
        <v>6.757714</v>
      </c>
      <c r="V17" s="14">
        <v>6.757714</v>
      </c>
      <c r="W17" s="14">
        <v>1.8759847999999999E-2</v>
      </c>
      <c r="X17" s="14">
        <v>4.8451165546260277E-2</v>
      </c>
      <c r="Y17" s="14">
        <f>[2]EUCAM_output!$WG14</f>
        <v>-3.0692201323990181E-3</v>
      </c>
      <c r="Z17" s="14">
        <f>[2]EUCAM_output!$VK14</f>
        <v>1847.7914959017401</v>
      </c>
      <c r="AC17" s="14">
        <f>[2]EUCAM_output!$WJ14</f>
        <v>1855.530754547352</v>
      </c>
      <c r="AD17" s="13">
        <f>[2]EUCAM_output!$VR14*10^9</f>
        <v>3019710403675.54</v>
      </c>
      <c r="AE17" s="30"/>
      <c r="AF17" s="30"/>
      <c r="AG17" s="19"/>
      <c r="AH17" s="19"/>
      <c r="AI17" s="31">
        <f t="shared" ca="1" si="6"/>
        <v>37166612091.606567</v>
      </c>
      <c r="AJ17" s="32">
        <v>7248900000</v>
      </c>
      <c r="AK17" s="31">
        <f t="shared" si="7"/>
        <v>34709791482.705704</v>
      </c>
      <c r="AL17" s="19"/>
      <c r="AM17" s="19">
        <f t="shared" ca="1" si="0"/>
        <v>5.1843240867222064E-2</v>
      </c>
      <c r="AN17" s="19"/>
      <c r="AO17" s="32">
        <v>50099700000</v>
      </c>
      <c r="AP17" s="31">
        <f t="shared" si="8"/>
        <v>239891589116.43295</v>
      </c>
      <c r="AQ17" s="32">
        <v>34840500000</v>
      </c>
      <c r="AR17" s="31">
        <f t="shared" si="1"/>
        <v>132116415273.24458</v>
      </c>
      <c r="AS17" s="19"/>
      <c r="AT17" s="19"/>
      <c r="BB17" s="13">
        <f>[2]EUCAM_output!$UZ14*10^9</f>
        <v>1075576476024.75</v>
      </c>
      <c r="BC17" s="13">
        <f>[2]EUCAM_output!$WE14*10^9</f>
        <v>116797258826.57899</v>
      </c>
      <c r="BD17" s="19">
        <f t="shared" si="2"/>
        <v>-1.1410284346988602</v>
      </c>
      <c r="BN17" s="31"/>
      <c r="BO17" s="48"/>
      <c r="BP17" s="32"/>
      <c r="BQ17" s="32"/>
      <c r="BR17" s="25"/>
      <c r="BS17" s="25"/>
      <c r="BT17" s="25"/>
      <c r="BU17" s="19"/>
      <c r="BV17" s="19"/>
      <c r="BW17" s="32"/>
      <c r="BX17" s="32"/>
      <c r="BY17" s="25"/>
      <c r="BZ17" s="25"/>
      <c r="CA17" s="19"/>
      <c r="CB17" s="19"/>
      <c r="CC17" s="32"/>
      <c r="CD17" s="19"/>
      <c r="CE17" s="32"/>
      <c r="CF17" s="19"/>
      <c r="CG17" s="32"/>
      <c r="CH17" s="32" cm="1">
        <f t="array" aca="1" ref="CH17" ca="1">INDEX([1]Sheet1!$C$6:$CY$72,MATCH($A17,[1]Sheet1!$A$6:$A$72,0),MATCH(MID(CELL("filename",O16),FIND("]",CELL("filename",O16))+1,255) &amp; CH$1,[1]Sheet1!$C$1:$CY$1 &amp; [1]Sheet1!$C$3:$CY$3,0))</f>
        <v>7761990000</v>
      </c>
      <c r="CI17" s="32"/>
      <c r="CJ17" s="32"/>
      <c r="CK17" s="32"/>
      <c r="CL17" s="31"/>
      <c r="DK17" s="31">
        <f t="shared" ca="1" si="3"/>
        <v>62459553305.430832</v>
      </c>
      <c r="DL17" s="48" cm="1">
        <f t="array" aca="1" ref="DL17" ca="1">INDEX([1]Sheet1!$C$6:$CY$72,MATCH($A17,[1]Sheet1!$A$6:$A$72,0),MATCH(MID(CELL("filename",AT16),FIND("]",CELL("filename",AT16))+1,255) &amp; DL$1,[1]Sheet1!$C$1:$CY$1 &amp; [1]Sheet1!$C$3:$CY$3,0))</f>
        <v>53.476900000000001</v>
      </c>
      <c r="DM17" s="25"/>
      <c r="DN17" s="25"/>
      <c r="DQ17" s="48">
        <v>1.1411199999999999</v>
      </c>
      <c r="DR17" s="48" cm="1">
        <f t="array" aca="1" ref="DR17" ca="1">INDEX([1]Sheet1!$C$6:$CY$72,MATCH($A17,[1]Sheet1!$A$6:$A$72,0),MATCH(MID(CELL("filename",AZ16),FIND("]",CELL("filename",AZ16))+1,255) &amp; DR$1,[1]Sheet1!$C$1:$CY$1 &amp; [1]Sheet1!$C$3:$CY$3,0))</f>
        <v>0</v>
      </c>
      <c r="DS17" s="48" cm="1">
        <f t="array" aca="1" ref="DS17" ca="1">INDEX([1]Sheet1!$C$6:$CY$72,MATCH($A17,[1]Sheet1!$A$6:$A$72,0),MATCH(MID(CELL("filename",BA16),FIND("]",CELL("filename",BA16))+1,255) &amp; DS$1,[1]Sheet1!$C$1:$CY$1 &amp; [1]Sheet1!$C$3:$CY$3,0))</f>
        <v>0</v>
      </c>
      <c r="DT17" s="25"/>
      <c r="DU17" s="48" cm="1">
        <f t="array" aca="1" ref="DU17" ca="1">INDEX([1]Sheet1!$C$6:$CY$72,MATCH($A17,[1]Sheet1!$A$6:$A$72,0),MATCH(MID(CELL("filename",BC16),FIND("]",CELL("filename",BC16))+1,255) &amp; DU$1,[1]Sheet1!$C$1:$CY$1 &amp; [1]Sheet1!$C$3:$CY$3,0))</f>
        <v>13.95</v>
      </c>
      <c r="DV17" s="17">
        <v>0.5</v>
      </c>
      <c r="DW17" s="14" t="e">
        <f>Euro_Area_Data!V14*10^9</f>
        <v>#N/A</v>
      </c>
      <c r="DX17" s="17">
        <v>1</v>
      </c>
      <c r="DY17" s="17">
        <v>0.5</v>
      </c>
      <c r="DZ17" s="48" cm="1">
        <f t="array" aca="1" ref="DZ17" ca="1">INDEX([1]Sheet1!$C$6:$CY$72,MATCH($A17,[1]Sheet1!$A$6:$A$72,0),MATCH(MID(CELL("filename",BH16),FIND("]",CELL("filename",BH16))+1,255) &amp; DZ$1,[1]Sheet1!$C$1:$CY$1 &amp; [1]Sheet1!$C$3:$CY$3,0))</f>
        <v>14.71</v>
      </c>
      <c r="EA17" s="17">
        <v>2</v>
      </c>
      <c r="EB17" s="14" t="e">
        <f>(SUMPRODUCT(Euro_Area_Data!B14:U14,Euro_Area_Data!Y14:AR14)-Euro_Area_Data!M14*Euro_Area_Data!AJ14)/(SUM(Euro_Area_Data!B14:U14)-Euro_Area_Data!M14)</f>
        <v>#N/A</v>
      </c>
      <c r="EC17" s="14"/>
      <c r="ED17" s="14" t="e">
        <f>(SUMPRODUCT(Euro_Area_Data!B14:U14,Euro_Area_Data!AV14:BO14)-Euro_Area_Data!M14*Euro_Area_Data!BG14)/(SUM(Euro_Area_Data!B14:U14)-Euro_Area_Data!M14)</f>
        <v>#N/A</v>
      </c>
      <c r="EE17" s="17">
        <v>-5</v>
      </c>
      <c r="EH17" s="43">
        <v>0.75</v>
      </c>
      <c r="EI17" s="43">
        <v>0.05</v>
      </c>
      <c r="EJ17" s="43">
        <v>60</v>
      </c>
      <c r="EK17" s="14">
        <f t="shared" si="5"/>
        <v>9.8690551104950099</v>
      </c>
      <c r="EN17" s="14">
        <f>[2]EUCAM_output!$WC14</f>
        <v>0.20884308693158801</v>
      </c>
    </row>
    <row r="18" spans="1:144" x14ac:dyDescent="0.3">
      <c r="A18" s="10">
        <v>1978</v>
      </c>
      <c r="B18" s="13">
        <f>[2]EUCAM_output!$VC15*10^9</f>
        <v>1121653462244.7581</v>
      </c>
      <c r="H18" s="14" t="e">
        <f>[2]EUCAM_output!$WI15</f>
        <v>#N/A</v>
      </c>
      <c r="I18" s="13">
        <f>[2]EUCAM_output!$VU15*10^3</f>
        <v>40573685.5</v>
      </c>
      <c r="K18" s="31">
        <f t="shared" si="4"/>
        <v>40573685.5</v>
      </c>
      <c r="L18" s="14">
        <f>[2]EUCAM_output!$VE15</f>
        <v>54.67152426224591</v>
      </c>
      <c r="O18" s="14">
        <f>[2]EUCAM_output!$VF15</f>
        <v>54.867705102201313</v>
      </c>
      <c r="P18" s="28"/>
      <c r="Q18" s="19"/>
      <c r="R18" s="14">
        <f>[2]EUCAM_output!$VJ15</f>
        <v>6.8</v>
      </c>
      <c r="U18" s="14">
        <f>[2]EUCAM_output!$VI15</f>
        <v>6.6000990000000002</v>
      </c>
      <c r="V18" s="14">
        <v>6.6000990000000002</v>
      </c>
      <c r="W18" s="14">
        <v>2.5584926000000001E-2</v>
      </c>
      <c r="X18" s="14">
        <v>3.2316492001926989E-2</v>
      </c>
      <c r="Y18" s="14">
        <f>[2]EUCAM_output!$WG15</f>
        <v>-4.9332840807490008E-2</v>
      </c>
      <c r="Z18" s="14">
        <f>[2]EUCAM_output!$VK15</f>
        <v>1837.8761727619301</v>
      </c>
      <c r="AC18" s="14">
        <f>[2]EUCAM_output!$WJ15</f>
        <v>1845.013735551292</v>
      </c>
      <c r="AD18" s="13">
        <f>[2]EUCAM_output!$VR15*10^9</f>
        <v>3117661671874.3301</v>
      </c>
      <c r="AE18" s="30"/>
      <c r="AF18" s="30"/>
      <c r="AG18" s="19"/>
      <c r="AH18" s="19"/>
      <c r="AI18" s="31">
        <f t="shared" ca="1" si="6"/>
        <v>35491175732.3498</v>
      </c>
      <c r="AJ18" s="32">
        <v>7787920000</v>
      </c>
      <c r="AK18" s="31">
        <f t="shared" si="7"/>
        <v>34966626055.154388</v>
      </c>
      <c r="AL18" s="19"/>
      <c r="AM18" s="19">
        <f t="shared" ca="1" si="0"/>
        <v>5.1843240867222064E-2</v>
      </c>
      <c r="AN18" s="19"/>
      <c r="AO18" s="32">
        <v>54015600000</v>
      </c>
      <c r="AP18" s="31">
        <f t="shared" si="8"/>
        <v>242522173615.65054</v>
      </c>
      <c r="AQ18" s="32">
        <v>37353100000</v>
      </c>
      <c r="AR18" s="31">
        <f t="shared" si="1"/>
        <v>132743350382.81458</v>
      </c>
      <c r="AS18" s="19"/>
      <c r="AT18" s="19"/>
      <c r="BB18" s="13">
        <f>[2]EUCAM_output!$UZ15*10^9</f>
        <v>1106754687823.4399</v>
      </c>
      <c r="BC18" s="13">
        <f>[2]EUCAM_output!$WE15*10^9</f>
        <v>137519604880.61398</v>
      </c>
      <c r="BD18" s="19">
        <f t="shared" si="2"/>
        <v>-1.3282867590406482</v>
      </c>
      <c r="BN18" s="31"/>
      <c r="BO18" s="48"/>
      <c r="BP18" s="32"/>
      <c r="BQ18" s="32"/>
      <c r="BR18" s="25"/>
      <c r="BS18" s="25"/>
      <c r="BT18" s="25"/>
      <c r="BU18" s="19"/>
      <c r="BV18" s="19"/>
      <c r="BW18" s="32"/>
      <c r="BX18" s="32"/>
      <c r="BY18" s="25"/>
      <c r="BZ18" s="25"/>
      <c r="CA18" s="19"/>
      <c r="CB18" s="19"/>
      <c r="CC18" s="32"/>
      <c r="CD18" s="19"/>
      <c r="CE18" s="32"/>
      <c r="CF18" s="19"/>
      <c r="CG18" s="32"/>
      <c r="CH18" s="32" cm="1">
        <f t="array" aca="1" ref="CH18" ca="1">INDEX([1]Sheet1!$C$6:$CY$72,MATCH($A18,[1]Sheet1!$A$6:$A$72,0),MATCH(MID(CELL("filename",O17),FIND("]",CELL("filename",O17))+1,255) &amp; CH$1,[1]Sheet1!$C$1:$CY$1 &amp; [1]Sheet1!$C$3:$CY$3,0))</f>
        <v>7904750000</v>
      </c>
      <c r="CI18" s="32"/>
      <c r="CJ18" s="32"/>
      <c r="CK18" s="32"/>
      <c r="CL18" s="31"/>
      <c r="DK18" s="31">
        <f t="shared" ca="1" si="3"/>
        <v>79091787874.592407</v>
      </c>
      <c r="DL18" s="48" cm="1">
        <f t="array" aca="1" ref="DL18" ca="1">INDEX([1]Sheet1!$C$6:$CY$72,MATCH($A18,[1]Sheet1!$A$6:$A$72,0),MATCH(MID(CELL("filename",AT17),FIND("]",CELL("filename",AT17))+1,255) &amp; DL$1,[1]Sheet1!$C$1:$CY$1 &amp; [1]Sheet1!$C$3:$CY$3,0))</f>
        <v>57.513100000000001</v>
      </c>
      <c r="DM18" s="25"/>
      <c r="DN18" s="25"/>
      <c r="DQ18" s="48">
        <v>1.2741</v>
      </c>
      <c r="DR18" s="48" cm="1">
        <f t="array" aca="1" ref="DR18" ca="1">INDEX([1]Sheet1!$C$6:$CY$72,MATCH($A18,[1]Sheet1!$A$6:$A$72,0),MATCH(MID(CELL("filename",AZ17),FIND("]",CELL("filename",AZ17))+1,255) &amp; DR$1,[1]Sheet1!$C$1:$CY$1 &amp; [1]Sheet1!$C$3:$CY$3,0))</f>
        <v>0</v>
      </c>
      <c r="DS18" s="48" cm="1">
        <f t="array" aca="1" ref="DS18" ca="1">INDEX([1]Sheet1!$C$6:$CY$72,MATCH($A18,[1]Sheet1!$A$6:$A$72,0),MATCH(MID(CELL("filename",BA17),FIND("]",CELL("filename",BA17))+1,255) &amp; DS$1,[1]Sheet1!$C$1:$CY$1 &amp; [1]Sheet1!$C$3:$CY$3,0))</f>
        <v>0</v>
      </c>
      <c r="DT18" s="25"/>
      <c r="DU18" s="48" cm="1">
        <f t="array" aca="1" ref="DU18" ca="1">INDEX([1]Sheet1!$C$6:$CY$72,MATCH($A18,[1]Sheet1!$A$6:$A$72,0),MATCH(MID(CELL("filename",BC17),FIND("]",CELL("filename",BC17))+1,255) &amp; DU$1,[1]Sheet1!$C$1:$CY$1 &amp; [1]Sheet1!$C$3:$CY$3,0))</f>
        <v>11.5</v>
      </c>
      <c r="DV18" s="17">
        <v>0.5</v>
      </c>
      <c r="DW18" s="14" t="e">
        <f>Euro_Area_Data!V15*10^9</f>
        <v>#N/A</v>
      </c>
      <c r="DX18" s="17">
        <v>1</v>
      </c>
      <c r="DY18" s="17">
        <v>0.5</v>
      </c>
      <c r="DZ18" s="48" cm="1">
        <f t="array" aca="1" ref="DZ18" ca="1">INDEX([1]Sheet1!$C$6:$CY$72,MATCH($A18,[1]Sheet1!$A$6:$A$72,0),MATCH(MID(CELL("filename",BH17),FIND("]",CELL("filename",BH17))+1,255) &amp; DZ$1,[1]Sheet1!$C$1:$CY$1 &amp; [1]Sheet1!$C$3:$CY$3,0))</f>
        <v>13.05</v>
      </c>
      <c r="EA18" s="17">
        <v>2</v>
      </c>
      <c r="EB18" s="14" t="e">
        <f>(SUMPRODUCT(Euro_Area_Data!B15:U15,Euro_Area_Data!Y15:AR15)-Euro_Area_Data!M15*Euro_Area_Data!AJ15)/(SUM(Euro_Area_Data!B15:U15)-Euro_Area_Data!M15)</f>
        <v>#N/A</v>
      </c>
      <c r="EC18" s="14"/>
      <c r="ED18" s="14" t="e">
        <f>(SUMPRODUCT(Euro_Area_Data!B15:U15,Euro_Area_Data!AV15:BO15)-Euro_Area_Data!M15*Euro_Area_Data!BG15)/(SUM(Euro_Area_Data!B15:U15)-Euro_Area_Data!M15)</f>
        <v>#N/A</v>
      </c>
      <c r="EE18" s="17">
        <v>-5</v>
      </c>
      <c r="EH18" s="43">
        <v>0.75</v>
      </c>
      <c r="EI18" s="43">
        <v>0.05</v>
      </c>
      <c r="EJ18" s="43">
        <v>60</v>
      </c>
      <c r="EK18" s="14">
        <f t="shared" si="5"/>
        <v>6.6467557820930656</v>
      </c>
      <c r="EN18" s="14">
        <f>[2]EUCAM_output!$WC15</f>
        <v>0.22272437688771499</v>
      </c>
    </row>
    <row r="19" spans="1:144" x14ac:dyDescent="0.3">
      <c r="A19" s="10">
        <v>1979</v>
      </c>
      <c r="B19" s="13">
        <f>[2]EUCAM_output!$VC16*10^9</f>
        <v>1153085842492.311</v>
      </c>
      <c r="H19" s="14" t="e">
        <f>[2]EUCAM_output!$WI16</f>
        <v>#N/A</v>
      </c>
      <c r="I19" s="13">
        <f>[2]EUCAM_output!$VU16*10^3</f>
        <v>40919290.5</v>
      </c>
      <c r="K19" s="31">
        <f t="shared" si="4"/>
        <v>40919290.5</v>
      </c>
      <c r="L19" s="14">
        <f>[2]EUCAM_output!$VE16</f>
        <v>55.108214536993643</v>
      </c>
      <c r="O19" s="14">
        <f>[2]EUCAM_output!$VF16</f>
        <v>54.961507220620298</v>
      </c>
      <c r="P19" s="28"/>
      <c r="Q19" s="19"/>
      <c r="R19" s="14">
        <f>[2]EUCAM_output!$VJ16</f>
        <v>7.3</v>
      </c>
      <c r="U19" s="14">
        <f>[2]EUCAM_output!$VI16</f>
        <v>6.9567730000000001</v>
      </c>
      <c r="V19" s="14">
        <v>6.9567730000000001</v>
      </c>
      <c r="W19" s="14">
        <v>4.3974404000000002E-2</v>
      </c>
      <c r="X19" s="14">
        <v>3.0706099868984094E-2</v>
      </c>
      <c r="Y19" s="14">
        <f>[2]EUCAM_output!$WG16</f>
        <v>3.6568182433216023E-2</v>
      </c>
      <c r="Z19" s="14">
        <f>[2]EUCAM_output!$VK16</f>
        <v>1831.4236547953301</v>
      </c>
      <c r="AC19" s="14">
        <f>[2]EUCAM_output!$WJ16</f>
        <v>1838.7925125739771</v>
      </c>
      <c r="AD19" s="13">
        <f>[2]EUCAM_output!$VR16*10^9</f>
        <v>3227073711150.1099</v>
      </c>
      <c r="AE19" s="30"/>
      <c r="AF19" s="30"/>
      <c r="AG19" s="19"/>
      <c r="AH19" s="19"/>
      <c r="AI19" s="31">
        <f t="shared" ca="1" si="6"/>
        <v>36580563369.989624</v>
      </c>
      <c r="AJ19" s="32">
        <v>10519030000</v>
      </c>
      <c r="AK19" s="31">
        <f t="shared" si="7"/>
        <v>42932651191.307739</v>
      </c>
      <c r="AL19" s="19"/>
      <c r="AM19" s="19">
        <f t="shared" ca="1" si="0"/>
        <v>5.1843240867222064E-2</v>
      </c>
      <c r="AN19" s="19"/>
      <c r="AO19" s="32">
        <v>63287400000</v>
      </c>
      <c r="AP19" s="31">
        <f t="shared" si="8"/>
        <v>258302891902.08313</v>
      </c>
      <c r="AQ19" s="32">
        <v>41893500000</v>
      </c>
      <c r="AR19" s="31">
        <f t="shared" si="1"/>
        <v>128052603407.55269</v>
      </c>
      <c r="AS19" s="19"/>
      <c r="AT19" s="19"/>
      <c r="BB19" s="13">
        <f>[2]EUCAM_output!$UZ16*10^9</f>
        <v>1168271647678.4602</v>
      </c>
      <c r="BC19" s="13">
        <f>[2]EUCAM_output!$WE16*10^9</f>
        <v>168295397017.47501</v>
      </c>
      <c r="BD19" s="19">
        <f t="shared" si="2"/>
        <v>1.3169709163479242</v>
      </c>
      <c r="BN19" s="31"/>
      <c r="BO19" s="48"/>
      <c r="BP19" s="32"/>
      <c r="BQ19" s="32"/>
      <c r="BR19" s="25"/>
      <c r="BS19" s="25"/>
      <c r="BT19" s="25"/>
      <c r="BU19" s="19"/>
      <c r="BV19" s="19"/>
      <c r="BW19" s="32"/>
      <c r="BX19" s="32"/>
      <c r="BY19" s="25"/>
      <c r="BZ19" s="25"/>
      <c r="CA19" s="19"/>
      <c r="CB19" s="19"/>
      <c r="CC19" s="32"/>
      <c r="CD19" s="19"/>
      <c r="CE19" s="32"/>
      <c r="CF19" s="19"/>
      <c r="CG19" s="32"/>
      <c r="CH19" s="32" cm="1">
        <f t="array" aca="1" ref="CH19" ca="1">INDEX([1]Sheet1!$C$6:$CY$72,MATCH($A19,[1]Sheet1!$A$6:$A$72,0),MATCH(MID(CELL("filename",O18),FIND("]",CELL("filename",O18))+1,255) &amp; CH$1,[1]Sheet1!$C$1:$CY$1 &amp; [1]Sheet1!$C$3:$CY$3,0))</f>
        <v>8962690000</v>
      </c>
      <c r="CI19" s="32"/>
      <c r="CJ19" s="32"/>
      <c r="CK19" s="32"/>
      <c r="CL19" s="31"/>
      <c r="DK19" s="31">
        <f t="shared" ca="1" si="3"/>
        <v>94800460549.149628</v>
      </c>
      <c r="DL19" s="48" cm="1">
        <f t="array" aca="1" ref="DL19" ca="1">INDEX([1]Sheet1!$C$6:$CY$72,MATCH($A19,[1]Sheet1!$A$6:$A$72,0),MATCH(MID(CELL("filename",AT18),FIND("]",CELL("filename",AT18))+1,255) &amp; DL$1,[1]Sheet1!$C$1:$CY$1 &amp; [1]Sheet1!$C$3:$CY$3,0))</f>
        <v>56.329799999999999</v>
      </c>
      <c r="DM19" s="25"/>
      <c r="DN19" s="25"/>
      <c r="DQ19" s="48">
        <v>1.3704700000000001</v>
      </c>
      <c r="DR19" s="48" cm="1">
        <f t="array" aca="1" ref="DR19" ca="1">INDEX([1]Sheet1!$C$6:$CY$72,MATCH($A19,[1]Sheet1!$A$6:$A$72,0),MATCH(MID(CELL("filename",AZ18),FIND("]",CELL("filename",AZ18))+1,255) &amp; DR$1,[1]Sheet1!$C$1:$CY$1 &amp; [1]Sheet1!$C$3:$CY$3,0))</f>
        <v>0</v>
      </c>
      <c r="DS19" s="48" cm="1">
        <f t="array" aca="1" ref="DS19" ca="1">INDEX([1]Sheet1!$C$6:$CY$72,MATCH($A19,[1]Sheet1!$A$6:$A$72,0),MATCH(MID(CELL("filename",BA18),FIND("]",CELL("filename",BA18))+1,255) &amp; DS$1,[1]Sheet1!$C$1:$CY$1 &amp; [1]Sheet1!$C$3:$CY$3,0))</f>
        <v>0</v>
      </c>
      <c r="DT19" s="25"/>
      <c r="DU19" s="48" cm="1">
        <f t="array" aca="1" ref="DU19" ca="1">INDEX([1]Sheet1!$C$6:$CY$72,MATCH($A19,[1]Sheet1!$A$6:$A$72,0),MATCH(MID(CELL("filename",BC18),FIND("]",CELL("filename",BC18))+1,255) &amp; DU$1,[1]Sheet1!$C$1:$CY$1 &amp; [1]Sheet1!$C$3:$CY$3,0))</f>
        <v>11.95</v>
      </c>
      <c r="DV19" s="17">
        <v>0.5</v>
      </c>
      <c r="DW19" s="14" t="e">
        <f>Euro_Area_Data!V16*10^9</f>
        <v>#N/A</v>
      </c>
      <c r="DX19" s="17">
        <v>1</v>
      </c>
      <c r="DY19" s="17">
        <v>0.5</v>
      </c>
      <c r="DZ19" s="48" cm="1">
        <f t="array" aca="1" ref="DZ19" ca="1">INDEX([1]Sheet1!$C$6:$CY$72,MATCH($A19,[1]Sheet1!$A$6:$A$72,0),MATCH(MID(CELL("filename",BH18),FIND("]",CELL("filename",BH18))+1,255) &amp; DZ$1,[1]Sheet1!$C$1:$CY$1 &amp; [1]Sheet1!$C$3:$CY$3,0))</f>
        <v>13.02</v>
      </c>
      <c r="EA19" s="17">
        <v>2</v>
      </c>
      <c r="EB19" s="14" t="e">
        <f>(SUMPRODUCT(Euro_Area_Data!B16:U16,Euro_Area_Data!Y16:AR16)-Euro_Area_Data!M16*Euro_Area_Data!AJ16)/(SUM(Euro_Area_Data!B16:U16)-Euro_Area_Data!M16)</f>
        <v>#N/A</v>
      </c>
      <c r="EC19" s="14"/>
      <c r="ED19" s="14" t="e">
        <f>(SUMPRODUCT(Euro_Area_Data!B16:U16,Euro_Area_Data!AV16:BO16)-Euro_Area_Data!M16*Euro_Area_Data!BG16)/(SUM(Euro_Area_Data!B16:U16)-Euro_Area_Data!M16)</f>
        <v>#N/A</v>
      </c>
      <c r="EE19" s="17">
        <v>-5</v>
      </c>
      <c r="EH19" s="43">
        <v>0.75</v>
      </c>
      <c r="EI19" s="43">
        <v>0.05</v>
      </c>
      <c r="EJ19" s="43">
        <v>60</v>
      </c>
      <c r="EK19" s="14">
        <f t="shared" si="5"/>
        <v>10.006977687516155</v>
      </c>
      <c r="EN19" s="14">
        <f>[2]EUCAM_output!$WC16</f>
        <v>0.24501235558752801</v>
      </c>
    </row>
    <row r="20" spans="1:144" x14ac:dyDescent="0.3">
      <c r="A20" s="10">
        <v>1980</v>
      </c>
      <c r="B20" s="13">
        <f>[2]EUCAM_output!$VC17*10^9</f>
        <v>1188361787403.991</v>
      </c>
      <c r="H20" s="14" t="e">
        <f>[2]EUCAM_output!$WI17</f>
        <v>#N/A</v>
      </c>
      <c r="I20" s="13">
        <f>[2]EUCAM_output!$VU17*10^3</f>
        <v>41271870</v>
      </c>
      <c r="K20" s="31">
        <f t="shared" si="4"/>
        <v>41271870</v>
      </c>
      <c r="L20" s="14">
        <f>[2]EUCAM_output!$VE17</f>
        <v>55.367635468083748</v>
      </c>
      <c r="O20" s="14">
        <f>[2]EUCAM_output!$VF17</f>
        <v>55.013733473668822</v>
      </c>
      <c r="P20" s="28"/>
      <c r="Q20" s="19"/>
      <c r="R20" s="14">
        <f>[2]EUCAM_output!$VJ17</f>
        <v>7.2</v>
      </c>
      <c r="U20" s="14">
        <f>[2]EUCAM_output!$VI17</f>
        <v>6.9974309999999997</v>
      </c>
      <c r="V20" s="14">
        <v>6.9974309999999997</v>
      </c>
      <c r="W20" s="14">
        <v>1.6298567E-2</v>
      </c>
      <c r="X20" s="14">
        <v>2.6934404010017232E-2</v>
      </c>
      <c r="Y20" s="14">
        <f>[2]EUCAM_output!$WG17</f>
        <v>1.9374819801751E-2</v>
      </c>
      <c r="Z20" s="14">
        <f>[2]EUCAM_output!$VK17</f>
        <v>1832.4469751461099</v>
      </c>
      <c r="AC20" s="14">
        <f>[2]EUCAM_output!$WJ17</f>
        <v>1836.5436925090801</v>
      </c>
      <c r="AD20" s="13">
        <f>[2]EUCAM_output!$VR17*10^9</f>
        <v>3351798397057.02</v>
      </c>
      <c r="AE20" s="30"/>
      <c r="AF20" s="30"/>
      <c r="AG20" s="19"/>
      <c r="AH20" s="19"/>
      <c r="AI20" s="31">
        <f t="shared" ca="1" si="6"/>
        <v>44374617297.345901</v>
      </c>
      <c r="AJ20" s="32">
        <v>6667620000</v>
      </c>
      <c r="AK20" s="31">
        <f t="shared" si="7"/>
        <v>23465881421.415413</v>
      </c>
      <c r="AL20" s="19"/>
      <c r="AM20" s="19">
        <f t="shared" ca="1" si="0"/>
        <v>5.1843240867222064E-2</v>
      </c>
      <c r="AN20" s="19"/>
      <c r="AO20" s="32">
        <v>78572000000</v>
      </c>
      <c r="AP20" s="31">
        <f t="shared" si="8"/>
        <v>276524642232.67853</v>
      </c>
      <c r="AQ20" s="32">
        <v>49597400000</v>
      </c>
      <c r="AR20" s="31">
        <f t="shared" si="1"/>
        <v>151086163717.70602</v>
      </c>
      <c r="AS20" s="19"/>
      <c r="AT20" s="19"/>
      <c r="BB20" s="13">
        <f>[2]EUCAM_output!$UZ17*10^9</f>
        <v>1204478579693.95</v>
      </c>
      <c r="BC20" s="13">
        <f>[2]EUCAM_output!$WE17*10^9</f>
        <v>210195892388.815</v>
      </c>
      <c r="BD20" s="19">
        <f t="shared" si="2"/>
        <v>1.3562193315864322</v>
      </c>
      <c r="BN20" s="31"/>
      <c r="BO20" s="48"/>
      <c r="BP20" s="32"/>
      <c r="BQ20" s="32"/>
      <c r="BR20" s="25"/>
      <c r="BS20" s="25"/>
      <c r="BT20" s="25"/>
      <c r="BU20" s="19"/>
      <c r="BV20" s="19"/>
      <c r="BW20" s="32"/>
      <c r="BX20" s="32"/>
      <c r="BY20" s="25"/>
      <c r="BZ20" s="25"/>
      <c r="CA20" s="19"/>
      <c r="CB20" s="19"/>
      <c r="CC20" s="32"/>
      <c r="CD20" s="19"/>
      <c r="CE20" s="32"/>
      <c r="CF20" s="19"/>
      <c r="CG20" s="32"/>
      <c r="CH20" s="32" cm="1">
        <f t="array" aca="1" ref="CH20" ca="1">INDEX([1]Sheet1!$C$6:$CY$72,MATCH($A20,[1]Sheet1!$A$6:$A$72,0),MATCH(MID(CELL("filename",O19),FIND("]",CELL("filename",O19))+1,255) &amp; CH$1,[1]Sheet1!$C$1:$CY$1 &amp; [1]Sheet1!$C$3:$CY$3,0))</f>
        <v>12608650000</v>
      </c>
      <c r="CI20" s="32"/>
      <c r="CJ20" s="32"/>
      <c r="CK20" s="32"/>
      <c r="CL20" s="31"/>
      <c r="DK20" s="31">
        <f t="shared" ca="1" si="3"/>
        <v>114065953943.17628</v>
      </c>
      <c r="DL20" s="48" cm="1">
        <f t="array" aca="1" ref="DL20" ca="1">INDEX([1]Sheet1!$C$6:$CY$72,MATCH($A20,[1]Sheet1!$A$6:$A$72,0),MATCH(MID(CELL("filename",AT19),FIND("]",CELL("filename",AT19))+1,255) &amp; DL$1,[1]Sheet1!$C$1:$CY$1 &amp; [1]Sheet1!$C$3:$CY$3,0))</f>
        <v>54.266500000000001</v>
      </c>
      <c r="DM20" s="25"/>
      <c r="DN20" s="25"/>
      <c r="DQ20" s="48">
        <v>1.3923300000000001</v>
      </c>
      <c r="DR20" s="48" cm="1">
        <f t="array" aca="1" ref="DR20" ca="1">INDEX([1]Sheet1!$C$6:$CY$72,MATCH($A20,[1]Sheet1!$A$6:$A$72,0),MATCH(MID(CELL("filename",AZ19),FIND("]",CELL("filename",AZ19))+1,255) &amp; DR$1,[1]Sheet1!$C$1:$CY$1 &amp; [1]Sheet1!$C$3:$CY$3,0))</f>
        <v>0</v>
      </c>
      <c r="DS20" s="48" cm="1">
        <f t="array" aca="1" ref="DS20" ca="1">INDEX([1]Sheet1!$C$6:$CY$72,MATCH($A20,[1]Sheet1!$A$6:$A$72,0),MATCH(MID(CELL("filename",BA19),FIND("]",CELL("filename",BA19))+1,255) &amp; DS$1,[1]Sheet1!$C$1:$CY$1 &amp; [1]Sheet1!$C$3:$CY$3,0))</f>
        <v>0</v>
      </c>
      <c r="DT20" s="25"/>
      <c r="DU20" s="48" cm="1">
        <f t="array" aca="1" ref="DU20" ca="1">INDEX([1]Sheet1!$C$6:$CY$72,MATCH($A20,[1]Sheet1!$A$6:$A$72,0),MATCH(MID(CELL("filename",BC19),FIND("]",CELL("filename",BC19))+1,255) &amp; DU$1,[1]Sheet1!$C$1:$CY$1 &amp; [1]Sheet1!$C$3:$CY$3,0))</f>
        <v>16.93</v>
      </c>
      <c r="DV20" s="17">
        <v>0.5</v>
      </c>
      <c r="DW20" s="14" t="e">
        <f>Euro_Area_Data!V17*10^9</f>
        <v>#N/A</v>
      </c>
      <c r="DX20" s="17">
        <v>1</v>
      </c>
      <c r="DY20" s="17">
        <v>0.5</v>
      </c>
      <c r="DZ20" s="48" cm="1">
        <f t="array" aca="1" ref="DZ20" ca="1">INDEX([1]Sheet1!$C$6:$CY$72,MATCH($A20,[1]Sheet1!$A$6:$A$72,0),MATCH(MID(CELL("filename",BH19),FIND("]",CELL("filename",BH19))+1,255) &amp; DZ$1,[1]Sheet1!$C$1:$CY$1 &amp; [1]Sheet1!$C$3:$CY$3,0))</f>
        <v>15.25</v>
      </c>
      <c r="EA20" s="17">
        <v>2</v>
      </c>
      <c r="EB20" s="14" t="e">
        <f>(SUMPRODUCT(Euro_Area_Data!B17:U17,Euro_Area_Data!Y17:AR17)-Euro_Area_Data!M17*Euro_Area_Data!AJ17)/(SUM(Euro_Area_Data!B17:U17)-Euro_Area_Data!M17)</f>
        <v>#N/A</v>
      </c>
      <c r="EC20" s="14"/>
      <c r="ED20" s="14" t="e">
        <f>(SUMPRODUCT(Euro_Area_Data!B17:U17,Euro_Area_Data!AV17:BO17)-Euro_Area_Data!M17*Euro_Area_Data!BG17)/(SUM(Euro_Area_Data!B17:U17)-Euro_Area_Data!M17)</f>
        <v>#N/A</v>
      </c>
      <c r="EE20" s="17">
        <v>-5</v>
      </c>
      <c r="EH20" s="43">
        <v>0.75</v>
      </c>
      <c r="EI20" s="43">
        <v>0.05</v>
      </c>
      <c r="EJ20" s="43">
        <v>60</v>
      </c>
      <c r="EK20" s="14">
        <f t="shared" si="5"/>
        <v>15.970087051859993</v>
      </c>
      <c r="EN20" s="14">
        <f>[2]EUCAM_output!$WC17</f>
        <v>0.28414104206266899</v>
      </c>
    </row>
    <row r="21" spans="1:144" x14ac:dyDescent="0.3">
      <c r="A21" s="10">
        <v>1981</v>
      </c>
      <c r="B21" s="13">
        <f>[2]EUCAM_output!$VC18*10^9</f>
        <v>1211899493100.4761</v>
      </c>
      <c r="H21" s="14" t="e">
        <f>[2]EUCAM_output!$WI18</f>
        <v>#N/A</v>
      </c>
      <c r="I21" s="13">
        <f>[2]EUCAM_output!$VU18*10^3</f>
        <v>41607057</v>
      </c>
      <c r="K21" s="31">
        <f t="shared" si="4"/>
        <v>41607057</v>
      </c>
      <c r="L21" s="14">
        <f>[2]EUCAM_output!$VE18</f>
        <v>55.055117652376623</v>
      </c>
      <c r="O21" s="14">
        <f>[2]EUCAM_output!$VF18</f>
        <v>55.022969245503148</v>
      </c>
      <c r="P21" s="28"/>
      <c r="Q21" s="19"/>
      <c r="R21" s="14">
        <f>[2]EUCAM_output!$VJ18</f>
        <v>7.5</v>
      </c>
      <c r="U21" s="14">
        <f>[2]EUCAM_output!$VI18</f>
        <v>7.3079609999999997</v>
      </c>
      <c r="V21" s="14">
        <v>7.3079609999999997</v>
      </c>
      <c r="W21" s="14">
        <v>6.3819879999999999E-3</v>
      </c>
      <c r="X21" s="14">
        <v>1.8715963843638495E-2</v>
      </c>
      <c r="Y21" s="14">
        <f>[2]EUCAM_output!$WG18</f>
        <v>2.0692032853089869E-3</v>
      </c>
      <c r="Z21" s="14">
        <f>[2]EUCAM_output!$VK18</f>
        <v>1838.6446205774901</v>
      </c>
      <c r="AC21" s="14">
        <f>[2]EUCAM_output!$WJ18</f>
        <v>1837.206996472406</v>
      </c>
      <c r="AD21" s="13">
        <f>[2]EUCAM_output!$VR18*10^9</f>
        <v>3465935250240.4697</v>
      </c>
      <c r="AE21" s="30"/>
      <c r="AF21" s="30"/>
      <c r="AG21" s="19"/>
      <c r="AH21" s="19"/>
      <c r="AI21" s="31">
        <f t="shared" ca="1" si="6"/>
        <v>52370771234.884331</v>
      </c>
      <c r="AJ21" s="32">
        <v>8214710000</v>
      </c>
      <c r="AK21" s="31">
        <f t="shared" si="7"/>
        <v>25762184076.522724</v>
      </c>
      <c r="AL21" s="19"/>
      <c r="AM21" s="19">
        <f t="shared" ca="1" si="0"/>
        <v>5.1843240867222064E-2</v>
      </c>
      <c r="AN21" s="19"/>
      <c r="AO21" s="32">
        <v>87468800000</v>
      </c>
      <c r="AP21" s="31">
        <f t="shared" si="8"/>
        <v>274311244895.13943</v>
      </c>
      <c r="AQ21" s="32">
        <v>59476500000</v>
      </c>
      <c r="AR21" s="31">
        <f t="shared" si="1"/>
        <v>160762299590.86221</v>
      </c>
      <c r="AS21" s="19"/>
      <c r="AT21" s="19"/>
      <c r="BB21" s="13">
        <f>[2]EUCAM_output!$UZ18*10^9</f>
        <v>1211184380991.76</v>
      </c>
      <c r="BC21" s="13">
        <f>[2]EUCAM_output!$WE18*10^9</f>
        <v>251952972800.35501</v>
      </c>
      <c r="BD21" s="19">
        <f t="shared" si="2"/>
        <v>-5.9007542522074144E-2</v>
      </c>
      <c r="BN21" s="31"/>
      <c r="BO21" s="48"/>
      <c r="BP21" s="32"/>
      <c r="BQ21" s="32"/>
      <c r="BR21" s="25"/>
      <c r="BS21" s="25"/>
      <c r="BT21" s="25"/>
      <c r="BU21" s="19"/>
      <c r="BV21" s="19"/>
      <c r="BW21" s="32"/>
      <c r="BX21" s="32"/>
      <c r="BY21" s="25"/>
      <c r="BZ21" s="25"/>
      <c r="CA21" s="19"/>
      <c r="CB21" s="19"/>
      <c r="CC21" s="32"/>
      <c r="CD21" s="19"/>
      <c r="CE21" s="32"/>
      <c r="CF21" s="19"/>
      <c r="CG21" s="32"/>
      <c r="CH21" s="32" cm="1">
        <f t="array" aca="1" ref="CH21" ca="1">INDEX([1]Sheet1!$C$6:$CY$72,MATCH($A21,[1]Sheet1!$A$6:$A$72,0),MATCH(MID(CELL("filename",O20),FIND("]",CELL("filename",O20))+1,255) &amp; CH$1,[1]Sheet1!$C$1:$CY$1 &amp; [1]Sheet1!$C$3:$CY$3,0))</f>
        <v>16699310000</v>
      </c>
      <c r="CI21" s="32"/>
      <c r="CJ21" s="32"/>
      <c r="CK21" s="32"/>
      <c r="CL21" s="31"/>
      <c r="DK21" s="31">
        <f t="shared" ca="1" si="3"/>
        <v>142426999900.2583</v>
      </c>
      <c r="DL21" s="48" cm="1">
        <f t="array" aca="1" ref="DL21" ca="1">INDEX([1]Sheet1!$C$6:$CY$72,MATCH($A21,[1]Sheet1!$A$6:$A$72,0),MATCH(MID(CELL("filename",AT20),FIND("]",CELL("filename",AT20))+1,255) &amp; DL$1,[1]Sheet1!$C$1:$CY$1 &amp; [1]Sheet1!$C$3:$CY$3,0))</f>
        <v>56.529200000000003</v>
      </c>
      <c r="DM21" s="25"/>
      <c r="DN21" s="25"/>
      <c r="DQ21" s="48">
        <v>1.1164499999999999</v>
      </c>
      <c r="DR21" s="48" cm="1">
        <f t="array" aca="1" ref="DR21" ca="1">INDEX([1]Sheet1!$C$6:$CY$72,MATCH($A21,[1]Sheet1!$A$6:$A$72,0),MATCH(MID(CELL("filename",AZ20),FIND("]",CELL("filename",AZ20))+1,255) &amp; DR$1,[1]Sheet1!$C$1:$CY$1 &amp; [1]Sheet1!$C$3:$CY$3,0))</f>
        <v>0</v>
      </c>
      <c r="DS21" s="48" cm="1">
        <f t="array" aca="1" ref="DS21" ca="1">INDEX([1]Sheet1!$C$6:$CY$72,MATCH($A21,[1]Sheet1!$A$6:$A$72,0),MATCH(MID(CELL("filename",BA20),FIND("]",CELL("filename",BA20))+1,255) &amp; DS$1,[1]Sheet1!$C$1:$CY$1 &amp; [1]Sheet1!$C$3:$CY$3,0))</f>
        <v>0</v>
      </c>
      <c r="DT21" s="25"/>
      <c r="DU21" s="48" cm="1">
        <f t="array" aca="1" ref="DU21" ca="1">INDEX([1]Sheet1!$C$6:$CY$72,MATCH($A21,[1]Sheet1!$A$6:$A$72,0),MATCH(MID(CELL("filename",BC20),FIND("]",CELL("filename",BC20))+1,255) &amp; DU$1,[1]Sheet1!$C$1:$CY$1 &amp; [1]Sheet1!$C$3:$CY$3,0))</f>
        <v>19.309999999999999</v>
      </c>
      <c r="DV21" s="17">
        <v>0.5</v>
      </c>
      <c r="DW21" s="14" t="e">
        <f>Euro_Area_Data!V18*10^9</f>
        <v>#N/A</v>
      </c>
      <c r="DX21" s="17">
        <v>1</v>
      </c>
      <c r="DY21" s="17">
        <v>0.5</v>
      </c>
      <c r="DZ21" s="48" cm="1">
        <f t="array" aca="1" ref="DZ21" ca="1">INDEX([1]Sheet1!$C$6:$CY$72,MATCH($A21,[1]Sheet1!$A$6:$A$72,0),MATCH(MID(CELL("filename",BH20),FIND("]",CELL("filename",BH20))+1,255) &amp; DZ$1,[1]Sheet1!$C$1:$CY$1 &amp; [1]Sheet1!$C$3:$CY$3,0))</f>
        <v>19.36</v>
      </c>
      <c r="EA21" s="17">
        <v>2</v>
      </c>
      <c r="EB21" s="14" t="e">
        <f>(SUMPRODUCT(Euro_Area_Data!B18:U18,Euro_Area_Data!Y18:AR18)-Euro_Area_Data!M18*Euro_Area_Data!AJ18)/(SUM(Euro_Area_Data!B18:U18)-Euro_Area_Data!M18)</f>
        <v>#N/A</v>
      </c>
      <c r="EC21" s="14"/>
      <c r="ED21" s="14" t="e">
        <f>(SUMPRODUCT(Euro_Area_Data!B18:U18,Euro_Area_Data!AV18:BO18)-Euro_Area_Data!M18*Euro_Area_Data!BG18)/(SUM(Euro_Area_Data!B18:U18)-Euro_Area_Data!M18)</f>
        <v>#N/A</v>
      </c>
      <c r="EE21" s="17">
        <v>-5</v>
      </c>
      <c r="EH21" s="43">
        <v>0.75</v>
      </c>
      <c r="EI21" s="43">
        <v>0.05</v>
      </c>
      <c r="EJ21" s="43">
        <v>60</v>
      </c>
      <c r="EK21" s="14">
        <f t="shared" si="5"/>
        <v>12.221375730240327</v>
      </c>
      <c r="EN21" s="14">
        <f>[2]EUCAM_output!$WC18</f>
        <v>0.31886698641696798</v>
      </c>
    </row>
    <row r="22" spans="1:144" x14ac:dyDescent="0.3">
      <c r="A22" s="10">
        <v>1982</v>
      </c>
      <c r="B22" s="13">
        <f>[2]EUCAM_output!$VC19*10^9</f>
        <v>1233160550122.7888</v>
      </c>
      <c r="H22" s="14" t="e">
        <f>[2]EUCAM_output!$WI19</f>
        <v>#N/A</v>
      </c>
      <c r="I22" s="13">
        <f>[2]EUCAM_output!$VU19*10^3</f>
        <v>41895512.999999896</v>
      </c>
      <c r="K22" s="31">
        <f t="shared" si="4"/>
        <v>41895512.999999896</v>
      </c>
      <c r="L22" s="14">
        <f>[2]EUCAM_output!$VE19</f>
        <v>55.145640714766003</v>
      </c>
      <c r="O22" s="14">
        <f>[2]EUCAM_output!$VF19</f>
        <v>55.023190119721058</v>
      </c>
      <c r="P22" s="28"/>
      <c r="Q22" s="19"/>
      <c r="R22" s="14">
        <f>[2]EUCAM_output!$VJ19</f>
        <v>8.1</v>
      </c>
      <c r="U22" s="14">
        <f>[2]EUCAM_output!$VI19</f>
        <v>7.6674569999999997</v>
      </c>
      <c r="V22" s="14">
        <v>7.6674569999999997</v>
      </c>
      <c r="W22" s="14">
        <v>-4.8795517820932055E-4</v>
      </c>
      <c r="X22" s="14">
        <v>1.4875454854473613E-2</v>
      </c>
      <c r="Y22" s="14">
        <f>[2]EUCAM_output!$WG19</f>
        <v>-5.7451712457879008E-2</v>
      </c>
      <c r="Z22" s="14">
        <f>[2]EUCAM_output!$VK19</f>
        <v>1849.9050264580401</v>
      </c>
      <c r="AC22" s="14">
        <f>[2]EUCAM_output!$WJ19</f>
        <v>1839.3124738434651</v>
      </c>
      <c r="AD22" s="13">
        <f>[2]EUCAM_output!$VR19*10^9</f>
        <v>3564890990772.8599</v>
      </c>
      <c r="AE22" s="30"/>
      <c r="AF22" s="30"/>
      <c r="AG22" s="19"/>
      <c r="AH22" s="19"/>
      <c r="AI22" s="31">
        <f t="shared" ca="1" si="6"/>
        <v>52032965972.172882</v>
      </c>
      <c r="AJ22" s="32">
        <v>9463680000</v>
      </c>
      <c r="AK22" s="31">
        <f t="shared" si="7"/>
        <v>26383053678.264858</v>
      </c>
      <c r="AL22" s="19"/>
      <c r="AM22" s="19">
        <f t="shared" ca="1" si="0"/>
        <v>5.1843240867222064E-2</v>
      </c>
      <c r="AN22" s="19"/>
      <c r="AO22" s="32">
        <v>92568300000</v>
      </c>
      <c r="AP22" s="31">
        <f t="shared" si="8"/>
        <v>258063927331.19937</v>
      </c>
      <c r="AQ22" s="32">
        <v>68002100000</v>
      </c>
      <c r="AR22" s="31">
        <f t="shared" si="1"/>
        <v>163194685059.17499</v>
      </c>
      <c r="AS22" s="19"/>
      <c r="AT22" s="19"/>
      <c r="BB22" s="13">
        <f>[2]EUCAM_output!$UZ19*10^9</f>
        <v>1213070604954.24</v>
      </c>
      <c r="BC22" s="13">
        <f>[2]EUCAM_output!$WE19*10^9</f>
        <v>297489484884.24701</v>
      </c>
      <c r="BD22" s="19">
        <f t="shared" si="2"/>
        <v>-1.6291427070504665</v>
      </c>
      <c r="BN22" s="31"/>
      <c r="BO22" s="48"/>
      <c r="BP22" s="32"/>
      <c r="BQ22" s="32"/>
      <c r="BR22" s="25"/>
      <c r="BS22" s="25"/>
      <c r="BT22" s="25"/>
      <c r="BU22" s="19"/>
      <c r="BV22" s="19"/>
      <c r="BW22" s="32"/>
      <c r="BX22" s="32"/>
      <c r="BY22" s="25"/>
      <c r="BZ22" s="25"/>
      <c r="CA22" s="19"/>
      <c r="CB22" s="19"/>
      <c r="CC22" s="32"/>
      <c r="CD22" s="19"/>
      <c r="CE22" s="32"/>
      <c r="CF22" s="19"/>
      <c r="CG22" s="32"/>
      <c r="CH22" s="32" cm="1">
        <f t="array" aca="1" ref="CH22" ca="1">INDEX([1]Sheet1!$C$6:$CY$72,MATCH($A22,[1]Sheet1!$A$6:$A$72,0),MATCH(MID(CELL("filename",O21),FIND("]",CELL("filename",O21))+1,255) &amp; CH$1,[1]Sheet1!$C$1:$CY$1 &amp; [1]Sheet1!$C$3:$CY$3,0))</f>
        <v>18664380000</v>
      </c>
      <c r="CI22" s="32"/>
      <c r="CJ22" s="32"/>
      <c r="CK22" s="32"/>
      <c r="CL22" s="31"/>
      <c r="DK22" s="31">
        <f t="shared" ca="1" si="3"/>
        <v>181567947267.34204</v>
      </c>
      <c r="DL22" s="48" cm="1">
        <f t="array" aca="1" ref="DL22" ca="1">INDEX([1]Sheet1!$C$6:$CY$72,MATCH($A22,[1]Sheet1!$A$6:$A$72,0),MATCH(MID(CELL("filename",AT21),FIND("]",CELL("filename",AT21))+1,255) &amp; DL$1,[1]Sheet1!$C$1:$CY$1 &amp; [1]Sheet1!$C$3:$CY$3,0))</f>
        <v>61.0334</v>
      </c>
      <c r="DM22" s="25"/>
      <c r="DN22" s="25"/>
      <c r="DQ22" s="48">
        <v>0.979715</v>
      </c>
      <c r="DR22" s="48" cm="1">
        <f t="array" aca="1" ref="DR22" ca="1">INDEX([1]Sheet1!$C$6:$CY$72,MATCH($A22,[1]Sheet1!$A$6:$A$72,0),MATCH(MID(CELL("filename",AZ21),FIND("]",CELL("filename",AZ21))+1,255) &amp; DR$1,[1]Sheet1!$C$1:$CY$1 &amp; [1]Sheet1!$C$3:$CY$3,0))</f>
        <v>0</v>
      </c>
      <c r="DS22" s="48" cm="1">
        <f t="array" aca="1" ref="DS22" ca="1">INDEX([1]Sheet1!$C$6:$CY$72,MATCH($A22,[1]Sheet1!$A$6:$A$72,0),MATCH(MID(CELL("filename",BA21),FIND("]",CELL("filename",BA21))+1,255) &amp; DS$1,[1]Sheet1!$C$1:$CY$1 &amp; [1]Sheet1!$C$3:$CY$3,0))</f>
        <v>0</v>
      </c>
      <c r="DT22" s="25"/>
      <c r="DU22" s="48" cm="1">
        <f t="array" aca="1" ref="DU22" ca="1">INDEX([1]Sheet1!$C$6:$CY$72,MATCH($A22,[1]Sheet1!$A$6:$A$72,0),MATCH(MID(CELL("filename",BC21),FIND("]",CELL("filename",BC21))+1,255) &amp; DU$1,[1]Sheet1!$C$1:$CY$1 &amp; [1]Sheet1!$C$3:$CY$3,0))</f>
        <v>19.88</v>
      </c>
      <c r="DV22" s="17">
        <v>0.5</v>
      </c>
      <c r="DW22" s="14" t="e">
        <f>Euro_Area_Data!V19*10^9</f>
        <v>#N/A</v>
      </c>
      <c r="DX22" s="17">
        <v>1</v>
      </c>
      <c r="DY22" s="17">
        <v>0.5</v>
      </c>
      <c r="DZ22" s="48" cm="1">
        <f t="array" aca="1" ref="DZ22" ca="1">INDEX([1]Sheet1!$C$6:$CY$72,MATCH($A22,[1]Sheet1!$A$6:$A$72,0),MATCH(MID(CELL("filename",BH21),FIND("]",CELL("filename",BH21))+1,255) &amp; DZ$1,[1]Sheet1!$C$1:$CY$1 &amp; [1]Sheet1!$C$3:$CY$3,0))</f>
        <v>20.22</v>
      </c>
      <c r="EA22" s="17">
        <v>2</v>
      </c>
      <c r="EB22" s="14" t="e">
        <f>(SUMPRODUCT(Euro_Area_Data!B19:U19,Euro_Area_Data!Y19:AR19)-Euro_Area_Data!M19*Euro_Area_Data!AJ19)/(SUM(Euro_Area_Data!B19:U19)-Euro_Area_Data!M19)</f>
        <v>#N/A</v>
      </c>
      <c r="EC22" s="14"/>
      <c r="ED22" s="14" t="e">
        <f>(SUMPRODUCT(Euro_Area_Data!B19:U19,Euro_Area_Data!AV19:BO19)-Euro_Area_Data!M19*Euro_Area_Data!BG19)/(SUM(Euro_Area_Data!B19:U19)-Euro_Area_Data!M19)</f>
        <v>#N/A</v>
      </c>
      <c r="EE22" s="17">
        <v>-5</v>
      </c>
      <c r="EH22" s="43">
        <v>0.75</v>
      </c>
      <c r="EI22" s="43">
        <v>0.05</v>
      </c>
      <c r="EJ22" s="43">
        <v>60</v>
      </c>
      <c r="EK22" s="14">
        <f t="shared" si="5"/>
        <v>12.492981774114831</v>
      </c>
      <c r="EN22" s="14">
        <f>[2]EUCAM_output!$WC19</f>
        <v>0.358702980913709</v>
      </c>
    </row>
    <row r="23" spans="1:144" x14ac:dyDescent="0.3">
      <c r="A23" s="10">
        <v>1983</v>
      </c>
      <c r="B23" s="13">
        <f>[2]EUCAM_output!$VC20*10^9</f>
        <v>1258820267567.9561</v>
      </c>
      <c r="H23" s="14" t="e">
        <f>[2]EUCAM_output!$WI20</f>
        <v>#N/A</v>
      </c>
      <c r="I23" s="13">
        <f>[2]EUCAM_output!$VU20*10^3</f>
        <v>42121777</v>
      </c>
      <c r="K23" s="31">
        <f t="shared" si="4"/>
        <v>42121777</v>
      </c>
      <c r="L23" s="14">
        <f>[2]EUCAM_output!$VE20</f>
        <v>54.728511571011367</v>
      </c>
      <c r="O23" s="14">
        <f>[2]EUCAM_output!$VF20</f>
        <v>55.051586520607657</v>
      </c>
      <c r="P23" s="28"/>
      <c r="Q23" s="19"/>
      <c r="R23" s="14">
        <f>[2]EUCAM_output!$VJ20</f>
        <v>7.6</v>
      </c>
      <c r="U23" s="14">
        <f>[2]EUCAM_output!$VI20</f>
        <v>7.4902129999999998</v>
      </c>
      <c r="V23" s="14">
        <v>7.4902129999999998</v>
      </c>
      <c r="W23" s="14">
        <v>6.0068471835834636E-3</v>
      </c>
      <c r="X23" s="14">
        <v>1.417425213371093E-2</v>
      </c>
      <c r="Y23" s="14">
        <f>[2]EUCAM_output!$WG20</f>
        <v>-6.6088294468909939E-3</v>
      </c>
      <c r="Z23" s="14">
        <f>[2]EUCAM_output!$VK20</f>
        <v>1849.1871198180099</v>
      </c>
      <c r="AC23" s="14">
        <f>[2]EUCAM_output!$WJ20</f>
        <v>1841.5339364122731</v>
      </c>
      <c r="AD23" s="13">
        <f>[2]EUCAM_output!$VR20*10^9</f>
        <v>3655606011548.29</v>
      </c>
      <c r="AE23" s="30"/>
      <c r="AF23" s="30"/>
      <c r="AG23" s="19"/>
      <c r="AH23" s="19"/>
      <c r="AI23" s="31">
        <f t="shared" ca="1" si="6"/>
        <v>51350071608.10527</v>
      </c>
      <c r="AJ23" s="32">
        <v>10871770000</v>
      </c>
      <c r="AK23" s="31">
        <f t="shared" si="7"/>
        <v>26764739741.447906</v>
      </c>
      <c r="AL23" s="19"/>
      <c r="AM23" s="19">
        <f t="shared" ca="1" si="0"/>
        <v>5.1843240867222064E-2</v>
      </c>
      <c r="AN23" s="19"/>
      <c r="AO23" s="32">
        <v>100268200000</v>
      </c>
      <c r="AP23" s="31">
        <f t="shared" si="8"/>
        <v>246845939285.27249</v>
      </c>
      <c r="AQ23" s="32">
        <v>76989600000</v>
      </c>
      <c r="AR23" s="31">
        <f t="shared" si="1"/>
        <v>162772622325.4628</v>
      </c>
      <c r="AS23" s="19"/>
      <c r="AT23" s="19"/>
      <c r="BB23" s="13">
        <f>[2]EUCAM_output!$UZ20*10^9</f>
        <v>1224292242039.3599</v>
      </c>
      <c r="BC23" s="13">
        <f>[2]EUCAM_output!$WE20*10^9</f>
        <v>346709748139.67401</v>
      </c>
      <c r="BD23" s="19">
        <f t="shared" si="2"/>
        <v>-2.7428876399729742</v>
      </c>
      <c r="BN23" s="31"/>
      <c r="BO23" s="48"/>
      <c r="BP23" s="32"/>
      <c r="BQ23" s="32"/>
      <c r="BR23" s="25"/>
      <c r="BS23" s="25"/>
      <c r="BT23" s="25"/>
      <c r="BU23" s="19"/>
      <c r="BV23" s="19"/>
      <c r="BW23" s="32"/>
      <c r="BX23" s="32"/>
      <c r="BY23" s="25"/>
      <c r="BZ23" s="25"/>
      <c r="CA23" s="19"/>
      <c r="CB23" s="19"/>
      <c r="CC23" s="32"/>
      <c r="CD23" s="19"/>
      <c r="CE23" s="32"/>
      <c r="CF23" s="19"/>
      <c r="CG23" s="32"/>
      <c r="CH23" s="32" cm="1">
        <f t="array" aca="1" ref="CH23" ca="1">INDEX([1]Sheet1!$C$6:$CY$72,MATCH($A23,[1]Sheet1!$A$6:$A$72,0),MATCH(MID(CELL("filename",O22),FIND("]",CELL("filename",O22))+1,255) &amp; CH$1,[1]Sheet1!$C$1:$CY$1 &amp; [1]Sheet1!$C$3:$CY$3,0))</f>
        <v>20858270000</v>
      </c>
      <c r="CI23" s="32"/>
      <c r="CJ23" s="32"/>
      <c r="CK23" s="32"/>
      <c r="CL23" s="31"/>
      <c r="DK23" s="31">
        <f t="shared" ca="1" si="3"/>
        <v>232385329078.34973</v>
      </c>
      <c r="DL23" s="48" cm="1">
        <f t="array" aca="1" ref="DL23" ca="1">INDEX([1]Sheet1!$C$6:$CY$72,MATCH($A23,[1]Sheet1!$A$6:$A$72,0),MATCH(MID(CELL("filename",AT22),FIND("]",CELL("filename",AT22))+1,255) &amp; DL$1,[1]Sheet1!$C$1:$CY$1 &amp; [1]Sheet1!$C$3:$CY$3,0))</f>
        <v>67.025899999999993</v>
      </c>
      <c r="DM23" s="25"/>
      <c r="DN23" s="25"/>
      <c r="DQ23" s="48">
        <v>0.89022000000000001</v>
      </c>
      <c r="DR23" s="48" cm="1">
        <f t="array" aca="1" ref="DR23" ca="1">INDEX([1]Sheet1!$C$6:$CY$72,MATCH($A23,[1]Sheet1!$A$6:$A$72,0),MATCH(MID(CELL("filename",AZ22),FIND("]",CELL("filename",AZ22))+1,255) &amp; DR$1,[1]Sheet1!$C$1:$CY$1 &amp; [1]Sheet1!$C$3:$CY$3,0))</f>
        <v>0</v>
      </c>
      <c r="DS23" s="48" cm="1">
        <f t="array" aca="1" ref="DS23" ca="1">INDEX([1]Sheet1!$C$6:$CY$72,MATCH($A23,[1]Sheet1!$A$6:$A$72,0),MATCH(MID(CELL("filename",BA22),FIND("]",CELL("filename",BA22))+1,255) &amp; DS$1,[1]Sheet1!$C$1:$CY$1 &amp; [1]Sheet1!$C$3:$CY$3,0))</f>
        <v>0</v>
      </c>
      <c r="DT23" s="25"/>
      <c r="DU23" s="48" cm="1">
        <f t="array" aca="1" ref="DU23" ca="1">INDEX([1]Sheet1!$C$6:$CY$72,MATCH($A23,[1]Sheet1!$A$6:$A$72,0),MATCH(MID(CELL("filename",BC22),FIND("]",CELL("filename",BC22))+1,255) &amp; DU$1,[1]Sheet1!$C$1:$CY$1 &amp; [1]Sheet1!$C$3:$CY$3,0))</f>
        <v>18.309999999999999</v>
      </c>
      <c r="DV23" s="17">
        <v>0.5</v>
      </c>
      <c r="DW23" s="14" t="e">
        <f>Euro_Area_Data!V20*10^9</f>
        <v>#N/A</v>
      </c>
      <c r="DX23" s="17">
        <v>1</v>
      </c>
      <c r="DY23" s="17">
        <v>0.5</v>
      </c>
      <c r="DZ23" s="48" cm="1">
        <f t="array" aca="1" ref="DZ23" ca="1">INDEX([1]Sheet1!$C$6:$CY$72,MATCH($A23,[1]Sheet1!$A$6:$A$72,0),MATCH(MID(CELL("filename",BH22),FIND("]",CELL("filename",BH22))+1,255) &amp; DZ$1,[1]Sheet1!$C$1:$CY$1 &amp; [1]Sheet1!$C$3:$CY$3,0))</f>
        <v>18.3</v>
      </c>
      <c r="EA23" s="17">
        <v>2</v>
      </c>
      <c r="EB23" s="14" t="e">
        <f>(SUMPRODUCT(Euro_Area_Data!B20:U20,Euro_Area_Data!Y20:AR20)-Euro_Area_Data!M20*Euro_Area_Data!AJ20)/(SUM(Euro_Area_Data!B20:U20)-Euro_Area_Data!M20)</f>
        <v>#N/A</v>
      </c>
      <c r="EC23" s="14"/>
      <c r="ED23" s="14" t="e">
        <f>(SUMPRODUCT(Euro_Area_Data!B20:U20,Euro_Area_Data!AV20:BO20)-Euro_Area_Data!M20*Euro_Area_Data!BG20)/(SUM(Euro_Area_Data!B20:U20)-Euro_Area_Data!M20)</f>
        <v>#N/A</v>
      </c>
      <c r="EE23" s="17">
        <v>-5</v>
      </c>
      <c r="EH23" s="43">
        <v>0.75</v>
      </c>
      <c r="EI23" s="43">
        <v>0.05</v>
      </c>
      <c r="EJ23" s="43">
        <v>60</v>
      </c>
      <c r="EK23" s="14">
        <f t="shared" si="5"/>
        <v>13.240621836777674</v>
      </c>
      <c r="EN23" s="14">
        <f>[2]EUCAM_output!$WC20</f>
        <v>0.40619748613374201</v>
      </c>
    </row>
    <row r="24" spans="1:144" x14ac:dyDescent="0.3">
      <c r="A24" s="10">
        <v>1984</v>
      </c>
      <c r="B24" s="13">
        <f>[2]EUCAM_output!$VC21*10^9</f>
        <v>1283818979633.814</v>
      </c>
      <c r="H24" s="14" t="e">
        <f>[2]EUCAM_output!$WI21</f>
        <v>#N/A</v>
      </c>
      <c r="I24" s="13">
        <f>[2]EUCAM_output!$VU21*10^3</f>
        <v>42340819.5</v>
      </c>
      <c r="K24" s="31">
        <f t="shared" si="4"/>
        <v>42340819.5</v>
      </c>
      <c r="L24" s="14">
        <f>[2]EUCAM_output!$VE21</f>
        <v>54.679046150022216</v>
      </c>
      <c r="O24" s="14">
        <f>[2]EUCAM_output!$VF21</f>
        <v>55.157593931952533</v>
      </c>
      <c r="P24" s="28"/>
      <c r="Q24" s="19"/>
      <c r="R24" s="14">
        <f>[2]EUCAM_output!$VJ21</f>
        <v>8</v>
      </c>
      <c r="U24" s="14">
        <f>[2]EUCAM_output!$VI21</f>
        <v>7.7628830000000004</v>
      </c>
      <c r="V24" s="14">
        <v>7.7628830000000004</v>
      </c>
      <c r="W24" s="14">
        <v>3.0184536263902384E-2</v>
      </c>
      <c r="X24" s="14">
        <v>1.7325342184720594E-2</v>
      </c>
      <c r="Y24" s="14">
        <f>[2]EUCAM_output!$WG21</f>
        <v>-3.9665131669192992E-2</v>
      </c>
      <c r="Z24" s="14">
        <f>[2]EUCAM_output!$VK21</f>
        <v>1838.9530926372599</v>
      </c>
      <c r="AC24" s="14">
        <f>[2]EUCAM_output!$WJ21</f>
        <v>1843.604451230304</v>
      </c>
      <c r="AD24" s="13">
        <f>[2]EUCAM_output!$VR21*10^9</f>
        <v>3748264713341.71</v>
      </c>
      <c r="AE24" s="30"/>
      <c r="AF24" s="30"/>
      <c r="AG24" s="19"/>
      <c r="AH24" s="19"/>
      <c r="AI24" s="31">
        <f t="shared" ca="1" si="6"/>
        <v>51591389071.577286</v>
      </c>
      <c r="AJ24" s="32">
        <v>12140720000</v>
      </c>
      <c r="AK24" s="31">
        <f t="shared" si="7"/>
        <v>27541710471.415352</v>
      </c>
      <c r="AL24" s="19"/>
      <c r="AM24" s="19">
        <f t="shared" ca="1" si="0"/>
        <v>5.1843240867222064E-2</v>
      </c>
      <c r="AN24" s="19"/>
      <c r="AO24" s="32">
        <v>111056600000</v>
      </c>
      <c r="AP24" s="31">
        <f t="shared" si="8"/>
        <v>251936353292.04413</v>
      </c>
      <c r="AQ24" s="32">
        <v>85404200000</v>
      </c>
      <c r="AR24" s="31">
        <f t="shared" si="1"/>
        <v>166201144107.4606</v>
      </c>
      <c r="AS24" s="19"/>
      <c r="AT24" s="19"/>
      <c r="BB24" s="13">
        <f>[2]EUCAM_output!$UZ21*10^9</f>
        <v>1261176436822.1699</v>
      </c>
      <c r="BC24" s="13">
        <f>[2]EUCAM_output!$WE21*10^9</f>
        <v>396622418690.68201</v>
      </c>
      <c r="BD24" s="19">
        <f t="shared" si="2"/>
        <v>-1.7636865610214314</v>
      </c>
      <c r="BN24" s="31"/>
      <c r="BO24" s="48"/>
      <c r="BP24" s="32"/>
      <c r="BQ24" s="32"/>
      <c r="BR24" s="25"/>
      <c r="BS24" s="25"/>
      <c r="BT24" s="25"/>
      <c r="BU24" s="19"/>
      <c r="BV24" s="19"/>
      <c r="BW24" s="32"/>
      <c r="BX24" s="32"/>
      <c r="BY24" s="25"/>
      <c r="BZ24" s="25"/>
      <c r="CA24" s="19"/>
      <c r="CB24" s="19"/>
      <c r="CC24" s="32"/>
      <c r="CD24" s="19"/>
      <c r="CE24" s="32"/>
      <c r="CF24" s="19"/>
      <c r="CG24" s="32"/>
      <c r="CH24" s="32" cm="1">
        <f t="array" aca="1" ref="CH24" ca="1">INDEX([1]Sheet1!$C$6:$CY$72,MATCH($A24,[1]Sheet1!$A$6:$A$72,0),MATCH(MID(CELL("filename",O23),FIND("]",CELL("filename",O23))+1,255) &amp; CH$1,[1]Sheet1!$C$1:$CY$1 &amp; [1]Sheet1!$C$3:$CY$3,0))</f>
        <v>22742110000</v>
      </c>
      <c r="CI24" s="32"/>
      <c r="CJ24" s="32"/>
      <c r="CK24" s="32"/>
      <c r="CL24" s="31"/>
      <c r="DK24" s="31">
        <f t="shared" ca="1" si="3"/>
        <v>286744523551.12762</v>
      </c>
      <c r="DL24" s="48" cm="1">
        <f t="array" aca="1" ref="DL24" ca="1">INDEX([1]Sheet1!$C$6:$CY$72,MATCH($A24,[1]Sheet1!$A$6:$A$72,0),MATCH(MID(CELL("filename",AT23),FIND("]",CELL("filename",AT23))+1,255) &amp; DL$1,[1]Sheet1!$C$1:$CY$1 &amp; [1]Sheet1!$C$3:$CY$3,0))</f>
        <v>72.296599999999998</v>
      </c>
      <c r="DM24" s="25"/>
      <c r="DN24" s="25"/>
      <c r="DQ24" s="48">
        <v>0.78903400000000001</v>
      </c>
      <c r="DR24" s="48" cm="1">
        <f t="array" aca="1" ref="DR24" ca="1">INDEX([1]Sheet1!$C$6:$CY$72,MATCH($A24,[1]Sheet1!$A$6:$A$72,0),MATCH(MID(CELL("filename",AZ23),FIND("]",CELL("filename",AZ23))+1,255) &amp; DR$1,[1]Sheet1!$C$1:$CY$1 &amp; [1]Sheet1!$C$3:$CY$3,0))</f>
        <v>0</v>
      </c>
      <c r="DS24" s="48" cm="1">
        <f t="array" aca="1" ref="DS24" ca="1">INDEX([1]Sheet1!$C$6:$CY$72,MATCH($A24,[1]Sheet1!$A$6:$A$72,0),MATCH(MID(CELL("filename",BA23),FIND("]",CELL("filename",BA23))+1,255) &amp; DS$1,[1]Sheet1!$C$1:$CY$1 &amp; [1]Sheet1!$C$3:$CY$3,0))</f>
        <v>0</v>
      </c>
      <c r="DT24" s="25"/>
      <c r="DU24" s="48" cm="1">
        <f t="array" aca="1" ref="DU24" ca="1">INDEX([1]Sheet1!$C$6:$CY$72,MATCH($A24,[1]Sheet1!$A$6:$A$72,0),MATCH(MID(CELL("filename",BC23),FIND("]",CELL("filename",BC23))+1,255) &amp; DU$1,[1]Sheet1!$C$1:$CY$1 &amp; [1]Sheet1!$C$3:$CY$3,0))</f>
        <v>17.27</v>
      </c>
      <c r="DV24" s="17">
        <v>0.5</v>
      </c>
      <c r="DW24" s="14" t="e">
        <f>Euro_Area_Data!V21*10^9</f>
        <v>#N/A</v>
      </c>
      <c r="DX24" s="17">
        <v>1</v>
      </c>
      <c r="DY24" s="17">
        <v>0.5</v>
      </c>
      <c r="DZ24" s="48" cm="1">
        <f t="array" aca="1" ref="DZ24" ca="1">INDEX([1]Sheet1!$C$6:$CY$72,MATCH($A24,[1]Sheet1!$A$6:$A$72,0),MATCH(MID(CELL("filename",BH23),FIND("]",CELL("filename",BH23))+1,255) &amp; DZ$1,[1]Sheet1!$C$1:$CY$1 &amp; [1]Sheet1!$C$3:$CY$3,0))</f>
        <v>15.6</v>
      </c>
      <c r="EA24" s="17">
        <v>2</v>
      </c>
      <c r="EB24" s="14" t="e">
        <f>(SUMPRODUCT(Euro_Area_Data!B21:U21,Euro_Area_Data!Y21:AR21)-Euro_Area_Data!M21*Euro_Area_Data!AJ21)/(SUM(Euro_Area_Data!B21:U21)-Euro_Area_Data!M21)</f>
        <v>#N/A</v>
      </c>
      <c r="EC24" s="14"/>
      <c r="ED24" s="14" t="e">
        <f>(SUMPRODUCT(Euro_Area_Data!B21:U21,Euro_Area_Data!AV21:BO21)-Euro_Area_Data!M21*Euro_Area_Data!BG21)/(SUM(Euro_Area_Data!B21:U21)-Euro_Area_Data!M21)</f>
        <v>#N/A</v>
      </c>
      <c r="EE24" s="17">
        <v>-5</v>
      </c>
      <c r="EH24" s="43">
        <v>0.75</v>
      </c>
      <c r="EI24" s="43">
        <v>0.05</v>
      </c>
      <c r="EJ24" s="43">
        <v>60</v>
      </c>
      <c r="EK24" s="14">
        <f t="shared" si="5"/>
        <v>8.5216287612439761</v>
      </c>
      <c r="EN24" s="14">
        <f>[2]EUCAM_output!$WC21</f>
        <v>0.44081212793956498</v>
      </c>
    </row>
    <row r="25" spans="1:144" x14ac:dyDescent="0.3">
      <c r="A25" s="10">
        <v>1985</v>
      </c>
      <c r="B25" s="13">
        <f>[2]EUCAM_output!$VC22*10^9</f>
        <v>1312283359818.8369</v>
      </c>
      <c r="H25" s="14">
        <f>[2]EUCAM_output!$WI22</f>
        <v>-2.295702241414772E-2</v>
      </c>
      <c r="I25" s="13">
        <f>[2]EUCAM_output!$VU22*10^3</f>
        <v>42551639.5</v>
      </c>
      <c r="K25" s="31">
        <f t="shared" si="4"/>
        <v>42551639.5</v>
      </c>
      <c r="L25" s="14">
        <f>[2]EUCAM_output!$VE22</f>
        <v>55.102830540718273</v>
      </c>
      <c r="O25" s="14">
        <f>[2]EUCAM_output!$VF22</f>
        <v>55.358340342585613</v>
      </c>
      <c r="P25" s="28"/>
      <c r="Q25" s="19"/>
      <c r="R25" s="14">
        <f>[2]EUCAM_output!$VJ22</f>
        <v>8.3000000000000007</v>
      </c>
      <c r="U25" s="14">
        <f>[2]EUCAM_output!$VI22</f>
        <v>7.8674439999999999</v>
      </c>
      <c r="V25" s="14">
        <v>7.8674439999999999</v>
      </c>
      <c r="W25" s="14">
        <v>1.6587484469850811E-2</v>
      </c>
      <c r="X25" s="14">
        <v>1.5086013595712267E-2</v>
      </c>
      <c r="Y25" s="14">
        <f>[2]EUCAM_output!$WG22</f>
        <v>-1.8232886656976109E-2</v>
      </c>
      <c r="Z25" s="14">
        <f>[2]EUCAM_output!$VK22</f>
        <v>1835.4985276367699</v>
      </c>
      <c r="AC25" s="14">
        <f>[2]EUCAM_output!$WJ22</f>
        <v>1846.022403689605</v>
      </c>
      <c r="AD25" s="13">
        <f>[2]EUCAM_output!$VR22*10^9</f>
        <v>3836888656672.4902</v>
      </c>
      <c r="AE25" s="30"/>
      <c r="AF25" s="30"/>
      <c r="AG25" s="19"/>
      <c r="AH25" s="19"/>
      <c r="AI25" s="31">
        <f t="shared" ca="1" si="6"/>
        <v>54622582461.675224</v>
      </c>
      <c r="AJ25" s="32">
        <v>13264340000</v>
      </c>
      <c r="AK25" s="31">
        <f t="shared" si="7"/>
        <v>28820860253.13076</v>
      </c>
      <c r="AL25" s="19"/>
      <c r="AM25" s="19">
        <f t="shared" ca="1" si="0"/>
        <v>5.1843240867222064E-2</v>
      </c>
      <c r="AN25" s="19"/>
      <c r="AO25" s="32">
        <v>115925500000</v>
      </c>
      <c r="AP25" s="31">
        <f t="shared" si="8"/>
        <v>251883820474.61914</v>
      </c>
      <c r="AQ25" s="32">
        <v>92229800000</v>
      </c>
      <c r="AR25" s="31">
        <f t="shared" si="1"/>
        <v>171576760508.56558</v>
      </c>
      <c r="AS25" s="19"/>
      <c r="AT25" s="19"/>
      <c r="BB25" s="13">
        <f>[2]EUCAM_output!$UZ22*10^9</f>
        <v>1294231995277.1699</v>
      </c>
      <c r="BC25" s="13">
        <f>[2]EUCAM_output!$WE22*10^9</f>
        <v>445440687500.45898</v>
      </c>
      <c r="BD25" s="19">
        <f t="shared" si="2"/>
        <v>-1.3755691106346892</v>
      </c>
      <c r="BN25" s="31"/>
      <c r="BO25" s="48"/>
      <c r="BP25" s="32"/>
      <c r="BQ25" s="32"/>
      <c r="BR25" s="25"/>
      <c r="BS25" s="25"/>
      <c r="BT25" s="25"/>
      <c r="BU25" s="19"/>
      <c r="BV25" s="19"/>
      <c r="BW25" s="32"/>
      <c r="BX25" s="32"/>
      <c r="BY25" s="25"/>
      <c r="BZ25" s="25"/>
      <c r="CA25" s="19"/>
      <c r="CB25" s="19"/>
      <c r="CC25" s="32"/>
      <c r="CD25" s="19"/>
      <c r="CE25" s="32"/>
      <c r="CF25" s="19"/>
      <c r="CG25" s="32"/>
      <c r="CH25" s="32" cm="1">
        <f t="array" aca="1" ref="CH25" ca="1">INDEX([1]Sheet1!$C$6:$CY$72,MATCH($A25,[1]Sheet1!$A$6:$A$72,0),MATCH(MID(CELL("filename",O24),FIND("]",CELL("filename",O24))+1,255) &amp; CH$1,[1]Sheet1!$C$1:$CY$1 &amp; [1]Sheet1!$C$3:$CY$3,0))</f>
        <v>25139170000</v>
      </c>
      <c r="CI25" s="32"/>
      <c r="CJ25" s="32"/>
      <c r="CK25" s="32"/>
      <c r="CL25" s="31"/>
      <c r="DK25" s="31">
        <f t="shared" ca="1" si="3"/>
        <v>347592513439.98315</v>
      </c>
      <c r="DL25" s="48" cm="1">
        <f t="array" aca="1" ref="DL25" ca="1">INDEX([1]Sheet1!$C$6:$CY$72,MATCH($A25,[1]Sheet1!$A$6:$A$72,0),MATCH(MID(CELL("filename",AT24),FIND("]",CELL("filename",AT24))+1,255) &amp; DL$1,[1]Sheet1!$C$1:$CY$1 &amp; [1]Sheet1!$C$3:$CY$3,0))</f>
        <v>78.0334</v>
      </c>
      <c r="DM25" s="25"/>
      <c r="DN25" s="25"/>
      <c r="DQ25" s="48">
        <v>0.76308799999999999</v>
      </c>
      <c r="DR25" s="48" cm="1">
        <f t="array" aca="1" ref="DR25" ca="1">INDEX([1]Sheet1!$C$6:$CY$72,MATCH($A25,[1]Sheet1!$A$6:$A$72,0),MATCH(MID(CELL("filename",AZ24),FIND("]",CELL("filename",AZ24))+1,255) &amp; DR$1,[1]Sheet1!$C$1:$CY$1 &amp; [1]Sheet1!$C$3:$CY$3,0))</f>
        <v>0</v>
      </c>
      <c r="DS25" s="48" cm="1">
        <f t="array" aca="1" ref="DS25" ca="1">INDEX([1]Sheet1!$C$6:$CY$72,MATCH($A25,[1]Sheet1!$A$6:$A$72,0),MATCH(MID(CELL("filename",BA24),FIND("]",CELL("filename",BA24))+1,255) &amp; DS$1,[1]Sheet1!$C$1:$CY$1 &amp; [1]Sheet1!$C$3:$CY$3,0))</f>
        <v>0</v>
      </c>
      <c r="DT25" s="25"/>
      <c r="DU25" s="48" cm="1">
        <f t="array" aca="1" ref="DU25" ca="1">INDEX([1]Sheet1!$C$6:$CY$72,MATCH($A25,[1]Sheet1!$A$6:$A$72,0),MATCH(MID(CELL("filename",BC24),FIND("]",CELL("filename",BC24))+1,255) &amp; DU$1,[1]Sheet1!$C$1:$CY$1 &amp; [1]Sheet1!$C$3:$CY$3,0))</f>
        <v>15.04</v>
      </c>
      <c r="DV25" s="17">
        <v>0.5</v>
      </c>
      <c r="DW25" s="14" t="e">
        <f>Euro_Area_Data!V22*10^9</f>
        <v>#N/A</v>
      </c>
      <c r="DX25" s="17">
        <v>1</v>
      </c>
      <c r="DY25" s="17">
        <v>0.5</v>
      </c>
      <c r="DZ25" s="48" cm="1">
        <f t="array" aca="1" ref="DZ25" ca="1">INDEX([1]Sheet1!$C$6:$CY$72,MATCH($A25,[1]Sheet1!$A$6:$A$72,0),MATCH(MID(CELL("filename",BH24),FIND("]",CELL("filename",BH24))+1,255) &amp; DZ$1,[1]Sheet1!$C$1:$CY$1 &amp; [1]Sheet1!$C$3:$CY$3,0))</f>
        <v>13.71</v>
      </c>
      <c r="EA25" s="17">
        <v>2</v>
      </c>
      <c r="EB25" s="14" t="e">
        <f>(SUMPRODUCT(Euro_Area_Data!B22:U22,Euro_Area_Data!Y22:AR22)-Euro_Area_Data!M22*Euro_Area_Data!AJ22)/(SUM(Euro_Area_Data!B22:U22)-Euro_Area_Data!M22)</f>
        <v>#N/A</v>
      </c>
      <c r="EC25" s="14"/>
      <c r="ED25" s="14" t="e">
        <f>(SUMPRODUCT(Euro_Area_Data!B22:U22,Euro_Area_Data!AV22:BO22)-Euro_Area_Data!M22*Euro_Area_Data!BG22)/(SUM(Euro_Area_Data!B22:U22)-Euro_Area_Data!M22)</f>
        <v>#N/A</v>
      </c>
      <c r="EE25" s="17">
        <v>-5</v>
      </c>
      <c r="EH25" s="43">
        <v>0.75</v>
      </c>
      <c r="EI25" s="43">
        <v>0.05</v>
      </c>
      <c r="EJ25" s="43">
        <v>60</v>
      </c>
      <c r="EK25" s="14">
        <f t="shared" si="5"/>
        <v>4.4059312000038124</v>
      </c>
      <c r="EN25" s="14">
        <f>[2]EUCAM_output!$WC22</f>
        <v>0.460234007017855</v>
      </c>
    </row>
    <row r="26" spans="1:144" x14ac:dyDescent="0.3">
      <c r="A26" s="10">
        <v>1986</v>
      </c>
      <c r="B26" s="13">
        <f>[2]EUCAM_output!$VC23*10^9</f>
        <v>1342014069165.1179</v>
      </c>
      <c r="H26" s="14">
        <f>[2]EUCAM_output!$WI23</f>
        <v>-6.9453928736489083E-3</v>
      </c>
      <c r="I26" s="13">
        <f>[2]EUCAM_output!$VU23*10^3</f>
        <v>42758000</v>
      </c>
      <c r="K26" s="31">
        <f t="shared" si="4"/>
        <v>42758000</v>
      </c>
      <c r="L26" s="14">
        <f>[2]EUCAM_output!$VE23</f>
        <v>55.638912574236087</v>
      </c>
      <c r="O26" s="14">
        <f>[2]EUCAM_output!$VF23</f>
        <v>55.623098963143804</v>
      </c>
      <c r="P26" s="28"/>
      <c r="Q26" s="19"/>
      <c r="R26" s="14">
        <f>[2]EUCAM_output!$VJ23</f>
        <v>9</v>
      </c>
      <c r="U26" s="14">
        <f>[2]EUCAM_output!$VI23</f>
        <v>8.1020009999999996</v>
      </c>
      <c r="V26" s="14">
        <v>8.1020009999999996</v>
      </c>
      <c r="W26" s="14">
        <v>2.0080238620831636E-2</v>
      </c>
      <c r="X26" s="14">
        <v>3.2424662255996495E-3</v>
      </c>
      <c r="Y26" s="14">
        <f>[2]EUCAM_output!$WG23</f>
        <v>-2.4663559796718491E-2</v>
      </c>
      <c r="Z26" s="14">
        <f>[2]EUCAM_output!$VK23</f>
        <v>1843.82697794348</v>
      </c>
      <c r="AC26" s="14">
        <f>[2]EUCAM_output!$WJ23</f>
        <v>1848.8210433229169</v>
      </c>
      <c r="AD26" s="13">
        <f>[2]EUCAM_output!$VR23*10^9</f>
        <v>3927285381424.3599</v>
      </c>
      <c r="AE26" s="30"/>
      <c r="AF26" s="30"/>
      <c r="AG26" s="19"/>
      <c r="AH26" s="19"/>
      <c r="AI26" s="31">
        <f t="shared" ca="1" si="6"/>
        <v>54214448324.593994</v>
      </c>
      <c r="AJ26" s="32">
        <v>14182190000</v>
      </c>
      <c r="AK26" s="31">
        <f t="shared" si="7"/>
        <v>28848538226.342793</v>
      </c>
      <c r="AL26" s="19"/>
      <c r="AM26" s="19">
        <f t="shared" ca="1" si="0"/>
        <v>5.1843240867222064E-2</v>
      </c>
      <c r="AN26" s="19"/>
      <c r="AO26" s="32">
        <v>123617600000</v>
      </c>
      <c r="AP26" s="31">
        <f t="shared" si="8"/>
        <v>251455315367.28479</v>
      </c>
      <c r="AQ26" s="32">
        <v>98533300000</v>
      </c>
      <c r="AR26" s="31">
        <f t="shared" si="1"/>
        <v>171581837591.33432</v>
      </c>
      <c r="AS26" s="19"/>
      <c r="AT26" s="19"/>
      <c r="BB26" s="13">
        <f>[2]EUCAM_output!$UZ23*10^9</f>
        <v>1329304065430.3899</v>
      </c>
      <c r="BC26" s="13">
        <f>[2]EUCAM_output!$WE23*10^9</f>
        <v>493387500344.98004</v>
      </c>
      <c r="BD26" s="19">
        <f t="shared" si="2"/>
        <v>-0.94708423903745387</v>
      </c>
      <c r="BN26" s="31"/>
      <c r="BO26" s="48"/>
      <c r="BP26" s="32"/>
      <c r="BQ26" s="32"/>
      <c r="BR26" s="25"/>
      <c r="BS26" s="25"/>
      <c r="BT26" s="25"/>
      <c r="BU26" s="19"/>
      <c r="BV26" s="19"/>
      <c r="BW26" s="32"/>
      <c r="BX26" s="32"/>
      <c r="BY26" s="25"/>
      <c r="BZ26" s="25"/>
      <c r="CA26" s="19"/>
      <c r="CB26" s="19"/>
      <c r="CC26" s="32"/>
      <c r="CD26" s="19"/>
      <c r="CE26" s="32"/>
      <c r="CF26" s="19"/>
      <c r="CG26" s="32"/>
      <c r="CH26" s="32" cm="1">
        <f t="array" aca="1" ref="CH26" ca="1">INDEX([1]Sheet1!$C$6:$CY$72,MATCH($A26,[1]Sheet1!$A$6:$A$72,0),MATCH(MID(CELL("filename",O25),FIND("]",CELL("filename",O25))+1,255) &amp; CH$1,[1]Sheet1!$C$1:$CY$1 &amp; [1]Sheet1!$C$3:$CY$3,0))</f>
        <v>26652290000</v>
      </c>
      <c r="CI26" s="32"/>
      <c r="CJ26" s="32"/>
      <c r="CK26" s="32"/>
      <c r="CL26" s="31"/>
      <c r="DK26" s="31">
        <f t="shared" ca="1" si="3"/>
        <v>404335990407.7146</v>
      </c>
      <c r="DL26" s="48" cm="1">
        <f t="array" aca="1" ref="DL26" ca="1">INDEX([1]Sheet1!$C$6:$CY$72,MATCH($A26,[1]Sheet1!$A$6:$A$72,0),MATCH(MID(CELL("filename",AT25),FIND("]",CELL("filename",AT25))+1,255) &amp; DL$1,[1]Sheet1!$C$1:$CY$1 &amp; [1]Sheet1!$C$3:$CY$3,0))</f>
        <v>81.950999999999993</v>
      </c>
      <c r="DM26" s="25"/>
      <c r="DN26" s="25"/>
      <c r="DQ26" s="48">
        <v>0.98416700000000001</v>
      </c>
      <c r="DR26" s="48" cm="1">
        <f t="array" aca="1" ref="DR26" ca="1">INDEX([1]Sheet1!$C$6:$CY$72,MATCH($A26,[1]Sheet1!$A$6:$A$72,0),MATCH(MID(CELL("filename",AZ25),FIND("]",CELL("filename",AZ25))+1,255) &amp; DR$1,[1]Sheet1!$C$1:$CY$1 &amp; [1]Sheet1!$C$3:$CY$3,0))</f>
        <v>0</v>
      </c>
      <c r="DS26" s="48" cm="1">
        <f t="array" aca="1" ref="DS26" ca="1">INDEX([1]Sheet1!$C$6:$CY$72,MATCH($A26,[1]Sheet1!$A$6:$A$72,0),MATCH(MID(CELL("filename",BA25),FIND("]",CELL("filename",BA25))+1,255) &amp; DS$1,[1]Sheet1!$C$1:$CY$1 &amp; [1]Sheet1!$C$3:$CY$3,0))</f>
        <v>0</v>
      </c>
      <c r="DT26" s="25"/>
      <c r="DU26" s="48" cm="1">
        <f t="array" aca="1" ref="DU26" ca="1">INDEX([1]Sheet1!$C$6:$CY$72,MATCH($A26,[1]Sheet1!$A$6:$A$72,0),MATCH(MID(CELL("filename",BC25),FIND("]",CELL("filename",BC25))+1,255) &amp; DU$1,[1]Sheet1!$C$1:$CY$1 &amp; [1]Sheet1!$C$3:$CY$3,0))</f>
        <v>12.83</v>
      </c>
      <c r="DV26" s="17">
        <v>0.5</v>
      </c>
      <c r="DW26" s="14" t="e">
        <f>Euro_Area_Data!V23*10^9</f>
        <v>#N/A</v>
      </c>
      <c r="DX26" s="17">
        <v>1</v>
      </c>
      <c r="DY26" s="17">
        <v>0.5</v>
      </c>
      <c r="DZ26" s="48" cm="1">
        <f t="array" aca="1" ref="DZ26" ca="1">INDEX([1]Sheet1!$C$6:$CY$72,MATCH($A26,[1]Sheet1!$A$6:$A$72,0),MATCH(MID(CELL("filename",BH25),FIND("]",CELL("filename",BH25))+1,255) &amp; DZ$1,[1]Sheet1!$C$1:$CY$1 &amp; [1]Sheet1!$C$3:$CY$3,0))</f>
        <v>11.47</v>
      </c>
      <c r="EA26" s="17">
        <v>2</v>
      </c>
      <c r="EB26" s="14" t="e">
        <f>(SUMPRODUCT(Euro_Area_Data!B23:U23,Euro_Area_Data!Y23:AR23)-Euro_Area_Data!M23*Euro_Area_Data!AJ23)/(SUM(Euro_Area_Data!B23:U23)-Euro_Area_Data!M23)</f>
        <v>#N/A</v>
      </c>
      <c r="EC26" s="14"/>
      <c r="ED26" s="14" t="e">
        <f>(SUMPRODUCT(Euro_Area_Data!B23:U23,Euro_Area_Data!AV23:BO23)-Euro_Area_Data!M23*Euro_Area_Data!BG23)/(SUM(Euro_Area_Data!B23:U23)-Euro_Area_Data!M23)</f>
        <v>#N/A</v>
      </c>
      <c r="EE26" s="17">
        <v>-5</v>
      </c>
      <c r="EH26" s="43">
        <v>0.75</v>
      </c>
      <c r="EI26" s="43">
        <v>0.05</v>
      </c>
      <c r="EJ26" s="43">
        <v>60</v>
      </c>
      <c r="EK26" s="14">
        <f t="shared" si="5"/>
        <v>6.81709960577464</v>
      </c>
      <c r="EN26" s="14">
        <f>[2]EUCAM_output!$WC23</f>
        <v>0.49160861769591002</v>
      </c>
    </row>
    <row r="27" spans="1:144" x14ac:dyDescent="0.3">
      <c r="A27" s="10">
        <v>1987</v>
      </c>
      <c r="B27" s="13">
        <f>[2]EUCAM_output!$VC24*10^9</f>
        <v>1372825697841.5991</v>
      </c>
      <c r="H27" s="14">
        <f>[2]EUCAM_output!$WI24</f>
        <v>2.1074958822224061E-2</v>
      </c>
      <c r="I27" s="13">
        <f>[2]EUCAM_output!$VU24*10^3</f>
        <v>42968039.499999896</v>
      </c>
      <c r="K27" s="31">
        <f t="shared" si="4"/>
        <v>42968039.499999896</v>
      </c>
      <c r="L27" s="14">
        <f>[2]EUCAM_output!$VE24</f>
        <v>55.923482416690739</v>
      </c>
      <c r="O27" s="14">
        <f>[2]EUCAM_output!$VF24</f>
        <v>55.895592024077331</v>
      </c>
      <c r="P27" s="28"/>
      <c r="Q27" s="19"/>
      <c r="R27" s="14">
        <f>[2]EUCAM_output!$VJ24</f>
        <v>9.6999999999999993</v>
      </c>
      <c r="U27" s="14">
        <f>[2]EUCAM_output!$VI24</f>
        <v>8.4211030000000004</v>
      </c>
      <c r="V27" s="14">
        <v>8.4211030000000004</v>
      </c>
      <c r="W27" s="14">
        <v>2.8322831691977024E-2</v>
      </c>
      <c r="X27" s="14">
        <v>-5.420702776002706E-3</v>
      </c>
      <c r="Y27" s="14">
        <f>[2]EUCAM_output!$WG24</f>
        <v>5.148912838937294E-3</v>
      </c>
      <c r="Z27" s="14">
        <f>[2]EUCAM_output!$VK24</f>
        <v>1862.70945003357</v>
      </c>
      <c r="AC27" s="14">
        <f>[2]EUCAM_output!$WJ24</f>
        <v>1850.981232057703</v>
      </c>
      <c r="AD27" s="13">
        <f>[2]EUCAM_output!$VR24*10^9</f>
        <v>4022425905990.7598</v>
      </c>
      <c r="AE27" s="30"/>
      <c r="AF27" s="30"/>
      <c r="AG27" s="19"/>
      <c r="AH27" s="19"/>
      <c r="AI27" s="31">
        <f t="shared" ca="1" si="6"/>
        <v>55464461100.473846</v>
      </c>
      <c r="AJ27" s="32">
        <v>15111600000</v>
      </c>
      <c r="AK27" s="31">
        <f t="shared" si="7"/>
        <v>29575722462.438999</v>
      </c>
      <c r="AL27" s="19"/>
      <c r="AM27" s="19">
        <f t="shared" ca="1" si="0"/>
        <v>5.1843240867222064E-2</v>
      </c>
      <c r="AN27" s="19"/>
      <c r="AO27" s="32">
        <v>132266699999.99998</v>
      </c>
      <c r="AP27" s="31">
        <f t="shared" si="8"/>
        <v>258866249121.38223</v>
      </c>
      <c r="AQ27" s="32">
        <v>104617200000</v>
      </c>
      <c r="AR27" s="31">
        <f t="shared" si="1"/>
        <v>175176207974.93845</v>
      </c>
      <c r="AS27" s="19"/>
      <c r="AT27" s="19"/>
      <c r="BB27" s="13">
        <f>[2]EUCAM_output!$UZ24*10^9</f>
        <v>1370073604117.6799</v>
      </c>
      <c r="BC27" s="13">
        <f>[2]EUCAM_output!$WE24*10^9</f>
        <v>540464590111.93597</v>
      </c>
      <c r="BD27" s="19">
        <f t="shared" si="2"/>
        <v>-0.20046927503222881</v>
      </c>
      <c r="BN27" s="31"/>
      <c r="BO27" s="48"/>
      <c r="BP27" s="32"/>
      <c r="BQ27" s="32"/>
      <c r="BR27" s="25"/>
      <c r="BS27" s="25"/>
      <c r="BT27" s="25"/>
      <c r="BU27" s="19"/>
      <c r="BV27" s="19"/>
      <c r="BW27" s="32"/>
      <c r="BX27" s="32"/>
      <c r="BY27" s="25"/>
      <c r="BZ27" s="25"/>
      <c r="CA27" s="19"/>
      <c r="CB27" s="19"/>
      <c r="CC27" s="32"/>
      <c r="CD27" s="19"/>
      <c r="CE27" s="32"/>
      <c r="CF27" s="19"/>
      <c r="CG27" s="32"/>
      <c r="CH27" s="32" cm="1">
        <f t="array" aca="1" ref="CH27" ca="1">INDEX([1]Sheet1!$C$6:$CY$72,MATCH($A27,[1]Sheet1!$A$6:$A$72,0),MATCH(MID(CELL("filename",O26),FIND("]",CELL("filename",O26))+1,255) &amp; CH$1,[1]Sheet1!$C$1:$CY$1 &amp; [1]Sheet1!$C$3:$CY$3,0))</f>
        <v>28339350000</v>
      </c>
      <c r="CI27" s="32"/>
      <c r="CJ27" s="32"/>
      <c r="CK27" s="32"/>
      <c r="CL27" s="31"/>
      <c r="DK27" s="31">
        <f t="shared" ca="1" si="3"/>
        <v>463083572422.65955</v>
      </c>
      <c r="DL27" s="48" cm="1">
        <f t="array" aca="1" ref="DL27" ca="1">INDEX([1]Sheet1!$C$6:$CY$72,MATCH($A27,[1]Sheet1!$A$6:$A$72,0),MATCH(MID(CELL("filename",AT26),FIND("]",CELL("filename",AT26))+1,255) &amp; DL$1,[1]Sheet1!$C$1:$CY$1 &amp; [1]Sheet1!$C$3:$CY$3,0))</f>
        <v>85.682500000000005</v>
      </c>
      <c r="DM27" s="25"/>
      <c r="DN27" s="25"/>
      <c r="DQ27" s="48">
        <v>1.1544399999999999</v>
      </c>
      <c r="DR27" s="48" cm="1">
        <f t="array" aca="1" ref="DR27" ca="1">INDEX([1]Sheet1!$C$6:$CY$72,MATCH($A27,[1]Sheet1!$A$6:$A$72,0),MATCH(MID(CELL("filename",AZ26),FIND("]",CELL("filename",AZ26))+1,255) &amp; DR$1,[1]Sheet1!$C$1:$CY$1 &amp; [1]Sheet1!$C$3:$CY$3,0))</f>
        <v>0</v>
      </c>
      <c r="DS27" s="48" cm="1">
        <f t="array" aca="1" ref="DS27" ca="1">INDEX([1]Sheet1!$C$6:$CY$72,MATCH($A27,[1]Sheet1!$A$6:$A$72,0),MATCH(MID(CELL("filename",BA26),FIND("]",CELL("filename",BA26))+1,255) &amp; DS$1,[1]Sheet1!$C$1:$CY$1 &amp; [1]Sheet1!$C$3:$CY$3,0))</f>
        <v>0</v>
      </c>
      <c r="DT27" s="25"/>
      <c r="DU27" s="48" cm="1">
        <f t="array" aca="1" ref="DU27" ca="1">INDEX([1]Sheet1!$C$6:$CY$72,MATCH($A27,[1]Sheet1!$A$6:$A$72,0),MATCH(MID(CELL("filename",BC26),FIND("]",CELL("filename",BC26))+1,255) &amp; DU$1,[1]Sheet1!$C$1:$CY$1 &amp; [1]Sheet1!$C$3:$CY$3,0))</f>
        <v>11.39</v>
      </c>
      <c r="DV27" s="17">
        <v>0.5</v>
      </c>
      <c r="DW27" s="14" t="e">
        <f>Euro_Area_Data!V24*10^9</f>
        <v>#N/A</v>
      </c>
      <c r="DX27" s="17">
        <v>1</v>
      </c>
      <c r="DY27" s="17">
        <v>0.5</v>
      </c>
      <c r="DZ27" s="48" cm="1">
        <f t="array" aca="1" ref="DZ27" ca="1">INDEX([1]Sheet1!$C$6:$CY$72,MATCH($A27,[1]Sheet1!$A$6:$A$72,0),MATCH(MID(CELL("filename",BH26),FIND("]",CELL("filename",BH26))+1,255) &amp; DZ$1,[1]Sheet1!$C$1:$CY$1 &amp; [1]Sheet1!$C$3:$CY$3,0))</f>
        <v>10.64</v>
      </c>
      <c r="EA27" s="17">
        <v>2</v>
      </c>
      <c r="EB27" s="14" t="e">
        <f>(SUMPRODUCT(Euro_Area_Data!B24:U24,Euro_Area_Data!Y24:AR24)-Euro_Area_Data!M24*Euro_Area_Data!AJ24)/(SUM(Euro_Area_Data!B24:U24)-Euro_Area_Data!M24)</f>
        <v>#N/A</v>
      </c>
      <c r="EC27" s="14"/>
      <c r="ED27" s="14" t="e">
        <f>(SUMPRODUCT(Euro_Area_Data!B24:U24,Euro_Area_Data!AV24:BO24)-Euro_Area_Data!M24*Euro_Area_Data!BG24)/(SUM(Euro_Area_Data!B24:U24)-Euro_Area_Data!M24)</f>
        <v>#N/A</v>
      </c>
      <c r="EE27" s="17">
        <v>-5</v>
      </c>
      <c r="EH27" s="43">
        <v>0.75</v>
      </c>
      <c r="EI27" s="43">
        <v>0.05</v>
      </c>
      <c r="EJ27" s="43">
        <v>60</v>
      </c>
      <c r="EK27" s="14">
        <f t="shared" si="5"/>
        <v>3.9335113387809533</v>
      </c>
      <c r="EN27" s="14">
        <f>[2]EUCAM_output!$WC24</f>
        <v>0.51094609841540295</v>
      </c>
    </row>
    <row r="28" spans="1:144" x14ac:dyDescent="0.3">
      <c r="A28" s="10">
        <v>1988</v>
      </c>
      <c r="B28" s="13">
        <f>[2]EUCAM_output!$VC25*10^9</f>
        <v>1406906818896.397</v>
      </c>
      <c r="H28" s="14">
        <f>[2]EUCAM_output!$WI25</f>
        <v>3.6753012747295553E-2</v>
      </c>
      <c r="I28" s="13">
        <f>[2]EUCAM_output!$VU25*10^3</f>
        <v>43166983.499999903</v>
      </c>
      <c r="K28" s="31">
        <f t="shared" si="4"/>
        <v>43166983.499999903</v>
      </c>
      <c r="L28" s="14">
        <f>[2]EUCAM_output!$VE25</f>
        <v>56.325524863491573</v>
      </c>
      <c r="O28" s="14">
        <f>[2]EUCAM_output!$VF25</f>
        <v>56.121123116945611</v>
      </c>
      <c r="P28" s="28"/>
      <c r="Q28" s="19"/>
      <c r="R28" s="14">
        <f>[2]EUCAM_output!$VJ25</f>
        <v>9.8000000000000007</v>
      </c>
      <c r="U28" s="14">
        <f>[2]EUCAM_output!$VI25</f>
        <v>8.5228520000000003</v>
      </c>
      <c r="V28" s="14">
        <v>8.5228520000000003</v>
      </c>
      <c r="W28" s="14">
        <v>2.9244495624709099E-2</v>
      </c>
      <c r="X28" s="14">
        <v>-1.2712973894087654E-2</v>
      </c>
      <c r="Y28" s="14">
        <f>[2]EUCAM_output!$WG25</f>
        <v>2.8185388137343019E-3</v>
      </c>
      <c r="Z28" s="14">
        <f>[2]EUCAM_output!$VK25</f>
        <v>1866.3279273238199</v>
      </c>
      <c r="AC28" s="14">
        <f>[2]EUCAM_output!$WJ25</f>
        <v>1850.984425283476</v>
      </c>
      <c r="AD28" s="13">
        <f>[2]EUCAM_output!$VR25*10^9</f>
        <v>4128940857135.8599</v>
      </c>
      <c r="AE28" s="30"/>
      <c r="AF28" s="30"/>
      <c r="AG28" s="19"/>
      <c r="AH28" s="19"/>
      <c r="AI28" s="31">
        <f t="shared" ca="1" si="6"/>
        <v>56495790289.173225</v>
      </c>
      <c r="AJ28" s="32">
        <v>16327060000</v>
      </c>
      <c r="AK28" s="31">
        <f t="shared" si="7"/>
        <v>30727534245.757893</v>
      </c>
      <c r="AL28" s="19"/>
      <c r="AM28" s="19">
        <f t="shared" ca="1" si="0"/>
        <v>5.1843240867222064E-2</v>
      </c>
      <c r="AN28" s="19"/>
      <c r="AO28" s="32">
        <v>146497600000</v>
      </c>
      <c r="AP28" s="31">
        <f t="shared" si="8"/>
        <v>275708548931.73303</v>
      </c>
      <c r="AQ28" s="32">
        <v>111824400000</v>
      </c>
      <c r="AR28" s="31">
        <f t="shared" si="1"/>
        <v>179726036728.52216</v>
      </c>
      <c r="AS28" s="19"/>
      <c r="AT28" s="19"/>
      <c r="BB28" s="13">
        <f>[2]EUCAM_output!$UZ25*10^9</f>
        <v>1425274260194.9102</v>
      </c>
      <c r="BC28" s="13">
        <f>[2]EUCAM_output!$WE25*10^9</f>
        <v>601285920911.42004</v>
      </c>
      <c r="BD28" s="19">
        <f t="shared" si="2"/>
        <v>1.3055193884781178</v>
      </c>
      <c r="BN28" s="31"/>
      <c r="BO28" s="48"/>
      <c r="BP28" s="32"/>
      <c r="BQ28" s="32"/>
      <c r="BR28" s="25"/>
      <c r="BS28" s="25"/>
      <c r="BT28" s="25"/>
      <c r="BU28" s="19"/>
      <c r="BV28" s="19"/>
      <c r="BW28" s="32"/>
      <c r="BX28" s="32"/>
      <c r="BY28" s="25"/>
      <c r="BZ28" s="25"/>
      <c r="CA28" s="19"/>
      <c r="CB28" s="19"/>
      <c r="CC28" s="32"/>
      <c r="CD28" s="19"/>
      <c r="CE28" s="32"/>
      <c r="CF28" s="19"/>
      <c r="CG28" s="32"/>
      <c r="CH28" s="32" cm="1">
        <f t="array" aca="1" ref="CH28" ca="1">INDEX([1]Sheet1!$C$6:$CY$72,MATCH($A28,[1]Sheet1!$A$6:$A$72,0),MATCH(MID(CELL("filename",O27),FIND("]",CELL("filename",O27))+1,255) &amp; CH$1,[1]Sheet1!$C$1:$CY$1 &amp; [1]Sheet1!$C$3:$CY$3,0))</f>
        <v>30019010000</v>
      </c>
      <c r="CI28" s="32"/>
      <c r="CJ28" s="32"/>
      <c r="CK28" s="32"/>
      <c r="CL28" s="31"/>
      <c r="DK28" s="31">
        <f t="shared" ca="1" si="3"/>
        <v>524528165391.55176</v>
      </c>
      <c r="DL28" s="48" cm="1">
        <f t="array" aca="1" ref="DL28" ca="1">INDEX([1]Sheet1!$C$6:$CY$72,MATCH($A28,[1]Sheet1!$A$6:$A$72,0),MATCH(MID(CELL("filename",AT27),FIND("]",CELL("filename",AT27))+1,255) &amp; DL$1,[1]Sheet1!$C$1:$CY$1 &amp; [1]Sheet1!$C$3:$CY$3,0))</f>
        <v>87.234399999999994</v>
      </c>
      <c r="DM28" s="25"/>
      <c r="DN28" s="25"/>
      <c r="DQ28" s="48">
        <v>1.18248</v>
      </c>
      <c r="DR28" s="48" cm="1">
        <f t="array" aca="1" ref="DR28" ca="1">INDEX([1]Sheet1!$C$6:$CY$72,MATCH($A28,[1]Sheet1!$A$6:$A$72,0),MATCH(MID(CELL("filename",AZ27),FIND("]",CELL("filename",AZ27))+1,255) &amp; DR$1,[1]Sheet1!$C$1:$CY$1 &amp; [1]Sheet1!$C$3:$CY$3,0))</f>
        <v>0</v>
      </c>
      <c r="DS28" s="48" cm="1">
        <f t="array" aca="1" ref="DS28" ca="1">INDEX([1]Sheet1!$C$6:$CY$72,MATCH($A28,[1]Sheet1!$A$6:$A$72,0),MATCH(MID(CELL("filename",BA27),FIND("]",CELL("filename",BA27))+1,255) &amp; DS$1,[1]Sheet1!$C$1:$CY$1 &amp; [1]Sheet1!$C$3:$CY$3,0))</f>
        <v>0</v>
      </c>
      <c r="DT28" s="25"/>
      <c r="DU28" s="48" cm="1">
        <f t="array" aca="1" ref="DU28" ca="1">INDEX([1]Sheet1!$C$6:$CY$72,MATCH($A28,[1]Sheet1!$A$6:$A$72,0),MATCH(MID(CELL("filename",BC27),FIND("]",CELL("filename",BC27))+1,255) &amp; DU$1,[1]Sheet1!$C$1:$CY$1 &amp; [1]Sheet1!$C$3:$CY$3,0))</f>
        <v>11.29</v>
      </c>
      <c r="DV28" s="17">
        <v>0.5</v>
      </c>
      <c r="DW28" s="14" t="e">
        <f>Euro_Area_Data!V25*10^9</f>
        <v>#N/A</v>
      </c>
      <c r="DX28" s="17">
        <v>1</v>
      </c>
      <c r="DY28" s="17">
        <v>0.5</v>
      </c>
      <c r="DZ28" s="48" cm="1">
        <f t="array" aca="1" ref="DZ28" ca="1">INDEX([1]Sheet1!$C$6:$CY$72,MATCH($A28,[1]Sheet1!$A$6:$A$72,0),MATCH(MID(CELL("filename",BH27),FIND("]",CELL("filename",BH27))+1,255) &amp; DZ$1,[1]Sheet1!$C$1:$CY$1 &amp; [1]Sheet1!$C$3:$CY$3,0))</f>
        <v>10.9</v>
      </c>
      <c r="EA28" s="17">
        <v>2</v>
      </c>
      <c r="EB28" s="14" t="e">
        <f>(SUMPRODUCT(Euro_Area_Data!B25:U25,Euro_Area_Data!Y25:AR25)-Euro_Area_Data!M25*Euro_Area_Data!AJ25)/(SUM(Euro_Area_Data!B25:U25)-Euro_Area_Data!M25)</f>
        <v>#N/A</v>
      </c>
      <c r="EC28" s="14"/>
      <c r="ED28" s="14" t="e">
        <f>(SUMPRODUCT(Euro_Area_Data!B25:U25,Euro_Area_Data!AV25:BO25)-Euro_Area_Data!M25*Euro_Area_Data!BG25)/(SUM(Euro_Area_Data!B25:U25)-Euro_Area_Data!M25)</f>
        <v>#N/A</v>
      </c>
      <c r="EE28" s="17">
        <v>-5</v>
      </c>
      <c r="EH28" s="43">
        <v>0.75</v>
      </c>
      <c r="EI28" s="43">
        <v>0.05</v>
      </c>
      <c r="EJ28" s="43">
        <v>60</v>
      </c>
      <c r="EK28" s="14">
        <f t="shared" si="5"/>
        <v>3.9932593719686023</v>
      </c>
      <c r="EN28" s="14">
        <f>[2]EUCAM_output!$WC25</f>
        <v>0.53134950137608394</v>
      </c>
    </row>
    <row r="29" spans="1:144" x14ac:dyDescent="0.3">
      <c r="A29" s="10">
        <v>1989</v>
      </c>
      <c r="B29" s="13">
        <f>[2]EUCAM_output!$VC26*10^9</f>
        <v>1438822340459.886</v>
      </c>
      <c r="H29" s="14">
        <f>[2]EUCAM_output!$WI26</f>
        <v>6.3105486366033234E-2</v>
      </c>
      <c r="I29" s="13">
        <f>[2]EUCAM_output!$VU26*10^3</f>
        <v>43378575.999999911</v>
      </c>
      <c r="K29" s="31">
        <f t="shared" si="4"/>
        <v>43378575.999999911</v>
      </c>
      <c r="L29" s="14">
        <f>[2]EUCAM_output!$VE26</f>
        <v>56.433428101359283</v>
      </c>
      <c r="O29" s="14">
        <f>[2]EUCAM_output!$VF26</f>
        <v>56.247784872569362</v>
      </c>
      <c r="P29" s="28"/>
      <c r="Q29" s="19"/>
      <c r="R29" s="14">
        <f>[2]EUCAM_output!$VJ26</f>
        <v>9.8000000000000007</v>
      </c>
      <c r="U29" s="14">
        <f>[2]EUCAM_output!$VI26</f>
        <v>8.7573939999999997</v>
      </c>
      <c r="V29" s="14">
        <v>8.7573939999999997</v>
      </c>
      <c r="W29" s="14">
        <v>2.5522892026848654E-2</v>
      </c>
      <c r="X29" s="14">
        <v>-8.5446053364344188E-3</v>
      </c>
      <c r="Y29" s="14">
        <f>[2]EUCAM_output!$WG26</f>
        <v>2.2126419078117008E-3</v>
      </c>
      <c r="Z29" s="14">
        <f>[2]EUCAM_output!$VK26</f>
        <v>1850.6660317394601</v>
      </c>
      <c r="AC29" s="14">
        <f>[2]EUCAM_output!$WJ26</f>
        <v>1848.4849001873381</v>
      </c>
      <c r="AD29" s="13">
        <f>[2]EUCAM_output!$VR26*10^9</f>
        <v>4238690979445.9199</v>
      </c>
      <c r="AE29" s="30"/>
      <c r="AF29" s="30"/>
      <c r="AG29" s="19"/>
      <c r="AH29" s="19"/>
      <c r="AI29" s="31">
        <f t="shared" ca="1" si="6"/>
        <v>57188728250.287933</v>
      </c>
      <c r="AJ29" s="32">
        <v>18322160000</v>
      </c>
      <c r="AK29" s="31">
        <f t="shared" si="7"/>
        <v>31835223038.002968</v>
      </c>
      <c r="AL29" s="19"/>
      <c r="AM29" s="19">
        <f t="shared" ca="1" si="0"/>
        <v>5.1843240867222064E-2</v>
      </c>
      <c r="AN29" s="19"/>
      <c r="AO29" s="32">
        <v>163631700000</v>
      </c>
      <c r="AP29" s="31">
        <f t="shared" si="8"/>
        <v>284314276569.33411</v>
      </c>
      <c r="AQ29" s="32">
        <v>124906800000</v>
      </c>
      <c r="AR29" s="31">
        <f t="shared" si="1"/>
        <v>185193546329.97705</v>
      </c>
      <c r="AS29" s="19"/>
      <c r="AT29" s="19"/>
      <c r="BB29" s="13">
        <f>[2]EUCAM_output!$UZ26*10^9</f>
        <v>1471629810192.8601</v>
      </c>
      <c r="BC29" s="13">
        <f>[2]EUCAM_output!$WE26*10^9</f>
        <v>660713606854.23401</v>
      </c>
      <c r="BD29" s="19">
        <f t="shared" si="2"/>
        <v>2.2801612687281447</v>
      </c>
      <c r="BN29" s="31"/>
      <c r="BO29" s="48"/>
      <c r="BP29" s="32"/>
      <c r="BQ29" s="32"/>
      <c r="BR29" s="25"/>
      <c r="BS29" s="25"/>
      <c r="BT29" s="25"/>
      <c r="BU29" s="19"/>
      <c r="BV29" s="19"/>
      <c r="BW29" s="32"/>
      <c r="BX29" s="32"/>
      <c r="BY29" s="25"/>
      <c r="BZ29" s="25"/>
      <c r="CA29" s="19"/>
      <c r="CB29" s="19"/>
      <c r="CC29" s="32"/>
      <c r="CD29" s="19"/>
      <c r="CE29" s="32"/>
      <c r="CF29" s="19"/>
      <c r="CG29" s="32"/>
      <c r="CH29" s="32" cm="1">
        <f t="array" aca="1" ref="CH29" ca="1">INDEX([1]Sheet1!$C$6:$CY$72,MATCH($A29,[1]Sheet1!$A$6:$A$72,0),MATCH(MID(CELL("filename",O28),FIND("]",CELL("filename",O28))+1,255) &amp; CH$1,[1]Sheet1!$C$1:$CY$1 &amp; [1]Sheet1!$C$3:$CY$3,0))</f>
        <v>32913890000.000004</v>
      </c>
      <c r="CI29" s="32"/>
      <c r="CJ29" s="32"/>
      <c r="CK29" s="32"/>
      <c r="CL29" s="31"/>
      <c r="DK29" s="31">
        <f t="shared" ca="1" si="3"/>
        <v>591618820703.84558</v>
      </c>
      <c r="DL29" s="48" cm="1">
        <f t="array" aca="1" ref="DL29" ca="1">INDEX([1]Sheet1!$C$6:$CY$72,MATCH($A29,[1]Sheet1!$A$6:$A$72,0),MATCH(MID(CELL("filename",AT28),FIND("]",CELL("filename",AT28))+1,255) &amp; DL$1,[1]Sheet1!$C$1:$CY$1 &amp; [1]Sheet1!$C$3:$CY$3,0))</f>
        <v>89.542400000000001</v>
      </c>
      <c r="DM29" s="25"/>
      <c r="DN29" s="25"/>
      <c r="DQ29" s="48">
        <v>1.10175</v>
      </c>
      <c r="DR29" s="48" cm="1">
        <f t="array" aca="1" ref="DR29" ca="1">INDEX([1]Sheet1!$C$6:$CY$72,MATCH($A29,[1]Sheet1!$A$6:$A$72,0),MATCH(MID(CELL("filename",AZ28),FIND("]",CELL("filename",AZ28))+1,255) &amp; DR$1,[1]Sheet1!$C$1:$CY$1 &amp; [1]Sheet1!$C$3:$CY$3,0))</f>
        <v>0</v>
      </c>
      <c r="DS29" s="48" cm="1">
        <f t="array" aca="1" ref="DS29" ca="1">INDEX([1]Sheet1!$C$6:$CY$72,MATCH($A29,[1]Sheet1!$A$6:$A$72,0),MATCH(MID(CELL("filename",BA28),FIND("]",CELL("filename",BA28))+1,255) &amp; DS$1,[1]Sheet1!$C$1:$CY$1 &amp; [1]Sheet1!$C$3:$CY$3,0))</f>
        <v>0</v>
      </c>
      <c r="DT29" s="25"/>
      <c r="DU29" s="48" cm="1">
        <f t="array" aca="1" ref="DU29" ca="1">INDEX([1]Sheet1!$C$6:$CY$72,MATCH($A29,[1]Sheet1!$A$6:$A$72,0),MATCH(MID(CELL("filename",BC28),FIND("]",CELL("filename",BC28))+1,255) &amp; DU$1,[1]Sheet1!$C$1:$CY$1 &amp; [1]Sheet1!$C$3:$CY$3,0))</f>
        <v>12.68</v>
      </c>
      <c r="DV29" s="17">
        <v>0.5</v>
      </c>
      <c r="DW29" s="14" t="e">
        <f>Euro_Area_Data!V26*10^9</f>
        <v>#N/A</v>
      </c>
      <c r="DX29" s="17">
        <v>1</v>
      </c>
      <c r="DY29" s="17">
        <v>0.5</v>
      </c>
      <c r="DZ29" s="48" cm="1">
        <f t="array" aca="1" ref="DZ29" ca="1">INDEX([1]Sheet1!$C$6:$CY$72,MATCH($A29,[1]Sheet1!$A$6:$A$72,0),MATCH(MID(CELL("filename",BH28),FIND("]",CELL("filename",BH28))+1,255) &amp; DZ$1,[1]Sheet1!$C$1:$CY$1 &amp; [1]Sheet1!$C$3:$CY$3,0))</f>
        <v>12.79</v>
      </c>
      <c r="EA29" s="17">
        <v>2</v>
      </c>
      <c r="EB29" s="14" t="e">
        <f>(SUMPRODUCT(Euro_Area_Data!B26:U26,Euro_Area_Data!Y26:AR26)-Euro_Area_Data!M26*Euro_Area_Data!AJ26)/(SUM(Euro_Area_Data!B26:U26)-Euro_Area_Data!M26)</f>
        <v>#N/A</v>
      </c>
      <c r="EC29" s="14"/>
      <c r="ED29" s="14" t="e">
        <f>(SUMPRODUCT(Euro_Area_Data!B26:U26,Euro_Area_Data!AV26:BO26)-Euro_Area_Data!M26*Euro_Area_Data!BG26)/(SUM(Euro_Area_Data!B26:U26)-Euro_Area_Data!M26)</f>
        <v>#N/A</v>
      </c>
      <c r="EE29" s="17">
        <v>-5</v>
      </c>
      <c r="EH29" s="43">
        <v>0.75</v>
      </c>
      <c r="EI29" s="43">
        <v>0.05</v>
      </c>
      <c r="EJ29" s="43">
        <v>60</v>
      </c>
      <c r="EK29" s="14">
        <f t="shared" si="5"/>
        <v>8.3149733230160248</v>
      </c>
      <c r="EN29" s="14">
        <f>[2]EUCAM_output!$WC26</f>
        <v>0.57553107066748399</v>
      </c>
    </row>
    <row r="30" spans="1:144" x14ac:dyDescent="0.3">
      <c r="A30" s="10">
        <v>1990</v>
      </c>
      <c r="B30" s="13">
        <f>[2]EUCAM_output!$VC27*10^9</f>
        <v>1472279149896.4741</v>
      </c>
      <c r="H30" s="14">
        <f>[2]EUCAM_output!$WI27</f>
        <v>4.5092403132971998E-2</v>
      </c>
      <c r="I30" s="13">
        <f>[2]EUCAM_output!$VU27*10^3</f>
        <v>43593797.499999911</v>
      </c>
      <c r="K30" s="31">
        <f t="shared" si="4"/>
        <v>43593797.499999911</v>
      </c>
      <c r="L30" s="14">
        <f>[2]EUCAM_output!$VE27</f>
        <v>56.548029731315061</v>
      </c>
      <c r="O30" s="14">
        <f>[2]EUCAM_output!$VF27</f>
        <v>56.244110096423881</v>
      </c>
      <c r="P30" s="28"/>
      <c r="Q30" s="19"/>
      <c r="R30" s="14">
        <f>[2]EUCAM_output!$VJ27</f>
        <v>9</v>
      </c>
      <c r="U30" s="14">
        <f>[2]EUCAM_output!$VI27</f>
        <v>8.6693730000000002</v>
      </c>
      <c r="V30" s="14">
        <v>8.6693730000000002</v>
      </c>
      <c r="W30" s="14">
        <v>3.8299287902228141E-3</v>
      </c>
      <c r="X30" s="14">
        <v>-2.571781201090273E-2</v>
      </c>
      <c r="Y30" s="14">
        <f>[2]EUCAM_output!$WG27</f>
        <v>1.3572814451846309E-2</v>
      </c>
      <c r="Z30" s="14">
        <f>[2]EUCAM_output!$VK27</f>
        <v>1840.0910767202899</v>
      </c>
      <c r="AC30" s="14">
        <f>[2]EUCAM_output!$WJ27</f>
        <v>1844.671284160426</v>
      </c>
      <c r="AD30" s="13">
        <f>[2]EUCAM_output!$VR27*10^9</f>
        <v>4353040776994.8198</v>
      </c>
      <c r="AE30" s="30"/>
      <c r="AF30" s="30"/>
      <c r="AG30" s="19"/>
      <c r="AH30" s="19"/>
      <c r="AI30" s="31">
        <f t="shared" ca="1" si="6"/>
        <v>58813322852.813469</v>
      </c>
      <c r="AJ30" s="32">
        <v>20377650000</v>
      </c>
      <c r="AK30" s="31">
        <f t="shared" si="7"/>
        <v>32890864164.653233</v>
      </c>
      <c r="AL30" s="19"/>
      <c r="AM30" s="19">
        <f t="shared" ca="1" si="0"/>
        <v>5.1843240867222064E-2</v>
      </c>
      <c r="AN30" s="19"/>
      <c r="AO30" s="32">
        <v>179816600000</v>
      </c>
      <c r="AP30" s="31">
        <f t="shared" si="8"/>
        <v>290235790935.15613</v>
      </c>
      <c r="AQ30" s="32">
        <v>136846399999.99998</v>
      </c>
      <c r="AR30" s="31">
        <f t="shared" si="1"/>
        <v>187988204512.14716</v>
      </c>
      <c r="AS30" s="19"/>
      <c r="AT30" s="19"/>
      <c r="BB30" s="13">
        <f>[2]EUCAM_output!$UZ27*10^9</f>
        <v>1500804169084.8799</v>
      </c>
      <c r="BC30" s="13">
        <f>[2]EUCAM_output!$WE27*10^9</f>
        <v>730881092130.38306</v>
      </c>
      <c r="BD30" s="19">
        <f t="shared" si="2"/>
        <v>1.9374735552297639</v>
      </c>
      <c r="BN30" s="31"/>
      <c r="BO30" s="48"/>
      <c r="BP30" s="32"/>
      <c r="BQ30" s="32"/>
      <c r="BR30" s="25"/>
      <c r="BS30" s="25"/>
      <c r="BT30" s="25"/>
      <c r="BU30" s="19"/>
      <c r="BV30" s="19"/>
      <c r="BW30" s="32"/>
      <c r="BX30" s="32"/>
      <c r="BY30" s="25"/>
      <c r="BZ30" s="25"/>
      <c r="CA30" s="19"/>
      <c r="CB30" s="19"/>
      <c r="CC30" s="32"/>
      <c r="CD30" s="19"/>
      <c r="CE30" s="32"/>
      <c r="CF30" s="19"/>
      <c r="CG30" s="32"/>
      <c r="CH30" s="32" cm="1">
        <f t="array" aca="1" ref="CH30" ca="1">INDEX([1]Sheet1!$C$6:$CY$72,MATCH($A30,[1]Sheet1!$A$6:$A$72,0),MATCH(MID(CELL("filename",O29),FIND("]",CELL("filename",O29))+1,255) &amp; CH$1,[1]Sheet1!$C$1:$CY$1 &amp; [1]Sheet1!$C$3:$CY$3,0))</f>
        <v>36438000000</v>
      </c>
      <c r="CI30" s="32"/>
      <c r="CJ30" s="32"/>
      <c r="CK30" s="32"/>
      <c r="CL30" s="31"/>
      <c r="DK30" s="31">
        <f t="shared" ca="1" si="3"/>
        <v>667847714101.78235</v>
      </c>
      <c r="DL30" s="48" cm="1">
        <f t="array" aca="1" ref="DL30" ca="1">INDEX([1]Sheet1!$C$6:$CY$72,MATCH($A30,[1]Sheet1!$A$6:$A$72,0),MATCH(MID(CELL("filename",AT29),FIND("]",CELL("filename",AT29))+1,255) &amp; DL$1,[1]Sheet1!$C$1:$CY$1 &amp; [1]Sheet1!$C$3:$CY$3,0))</f>
        <v>91.375699999999995</v>
      </c>
      <c r="DM30" s="25"/>
      <c r="DN30" s="25"/>
      <c r="DQ30" s="48">
        <v>1.2734300000000001</v>
      </c>
      <c r="DR30" s="48" cm="1">
        <f t="array" aca="1" ref="DR30" ca="1">INDEX([1]Sheet1!$C$6:$CY$72,MATCH($A30,[1]Sheet1!$A$6:$A$72,0),MATCH(MID(CELL("filename",AZ29),FIND("]",CELL("filename",AZ29))+1,255) &amp; DR$1,[1]Sheet1!$C$1:$CY$1 &amp; [1]Sheet1!$C$3:$CY$3,0))</f>
        <v>0</v>
      </c>
      <c r="DS30" s="48" cm="1">
        <f t="array" aca="1" ref="DS30" ca="1">INDEX([1]Sheet1!$C$6:$CY$72,MATCH($A30,[1]Sheet1!$A$6:$A$72,0),MATCH(MID(CELL("filename",BA29),FIND("]",CELL("filename",BA29))+1,255) &amp; DS$1,[1]Sheet1!$C$1:$CY$1 &amp; [1]Sheet1!$C$3:$CY$3,0))</f>
        <v>0</v>
      </c>
      <c r="DT30" s="25"/>
      <c r="DU30" s="48" cm="1">
        <f t="array" aca="1" ref="DU30" ca="1">INDEX([1]Sheet1!$C$6:$CY$72,MATCH($A30,[1]Sheet1!$A$6:$A$72,0),MATCH(MID(CELL("filename",BC29),FIND("]",CELL("filename",BC29))+1,255) &amp; DU$1,[1]Sheet1!$C$1:$CY$1 &amp; [1]Sheet1!$C$3:$CY$3,0))</f>
        <v>12.33</v>
      </c>
      <c r="DV30" s="17">
        <v>0.5</v>
      </c>
      <c r="DW30" s="14" t="e">
        <f>Euro_Area_Data!V27*10^9</f>
        <v>#N/A</v>
      </c>
      <c r="DX30" s="17">
        <v>1</v>
      </c>
      <c r="DY30" s="17">
        <v>0.5</v>
      </c>
      <c r="DZ30" s="48" cm="1">
        <f t="array" aca="1" ref="DZ30" ca="1">INDEX([1]Sheet1!$C$6:$CY$72,MATCH($A30,[1]Sheet1!$A$6:$A$72,0),MATCH(MID(CELL("filename",BH29),FIND("]",CELL("filename",BH29))+1,255) &amp; DZ$1,[1]Sheet1!$C$1:$CY$1 &amp; [1]Sheet1!$C$3:$CY$3,0))</f>
        <v>13.54</v>
      </c>
      <c r="EA30" s="17">
        <v>2</v>
      </c>
      <c r="EB30" s="14" t="e">
        <f>(SUMPRODUCT(Euro_Area_Data!B27:U27,Euro_Area_Data!Y27:AR27)-Euro_Area_Data!M27*Euro_Area_Data!AJ27)/(SUM(Euro_Area_Data!B27:U27)-Euro_Area_Data!M27)</f>
        <v>#N/A</v>
      </c>
      <c r="EC30" s="14"/>
      <c r="ED30" s="14" t="e">
        <f>(SUMPRODUCT(Euro_Area_Data!B27:U27,Euro_Area_Data!AV27:BO27)-Euro_Area_Data!M27*Euro_Area_Data!BG27)/(SUM(Euro_Area_Data!B27:U27)-Euro_Area_Data!M27)</f>
        <v>#N/A</v>
      </c>
      <c r="EE30" s="17">
        <v>-5</v>
      </c>
      <c r="EH30" s="43">
        <v>0.75</v>
      </c>
      <c r="EI30" s="43">
        <v>0.05</v>
      </c>
      <c r="EJ30" s="43">
        <v>60</v>
      </c>
      <c r="EK30" s="14">
        <f t="shared" si="5"/>
        <v>7.6490099726259961</v>
      </c>
      <c r="EN30" s="14">
        <f>[2]EUCAM_output!$WC27</f>
        <v>0.61955349965840101</v>
      </c>
    </row>
    <row r="31" spans="1:144" x14ac:dyDescent="0.3">
      <c r="A31" s="10">
        <v>1991</v>
      </c>
      <c r="B31" s="13">
        <f>[2]EUCAM_output!$VC28*10^9</f>
        <v>1505866353223.907</v>
      </c>
      <c r="H31" s="14">
        <f>[2]EUCAM_output!$WI28</f>
        <v>1.106769035941214E-2</v>
      </c>
      <c r="I31" s="13">
        <f>[2]EUCAM_output!$VU28*10^3</f>
        <v>43958474.5</v>
      </c>
      <c r="K31" s="31">
        <f t="shared" si="4"/>
        <v>43958474.5</v>
      </c>
      <c r="L31" s="14">
        <f>[2]EUCAM_output!$VE28</f>
        <v>56.878321451212557</v>
      </c>
      <c r="O31" s="14">
        <f>[2]EUCAM_output!$VF28</f>
        <v>56.097195916863498</v>
      </c>
      <c r="P31" s="28"/>
      <c r="Q31" s="19"/>
      <c r="R31" s="14">
        <f>[2]EUCAM_output!$VJ28</f>
        <v>8.6</v>
      </c>
      <c r="U31" s="14">
        <f>[2]EUCAM_output!$VI28</f>
        <v>8.6649550000000009</v>
      </c>
      <c r="V31" s="14">
        <v>8.6649550000000009</v>
      </c>
      <c r="W31" s="14">
        <v>-4.2441331296950713E-3</v>
      </c>
      <c r="X31" s="14">
        <v>-2.971088968268587E-2</v>
      </c>
      <c r="Y31" s="14">
        <f>[2]EUCAM_output!$WG28</f>
        <v>-2.25890318416169E-2</v>
      </c>
      <c r="Z31" s="14">
        <f>[2]EUCAM_output!$VK28</f>
        <v>1833.2299790508</v>
      </c>
      <c r="AC31" s="14">
        <f>[2]EUCAM_output!$WJ28</f>
        <v>1840.950317749086</v>
      </c>
      <c r="AD31" s="13">
        <f>[2]EUCAM_output!$VR28*10^9</f>
        <v>4463802679410.7002</v>
      </c>
      <c r="AE31" s="30"/>
      <c r="AF31" s="30"/>
      <c r="AG31" s="19"/>
      <c r="AH31" s="19"/>
      <c r="AI31" s="31">
        <f t="shared" ca="1" si="6"/>
        <v>58644365785.567253</v>
      </c>
      <c r="AJ31" s="32">
        <v>22508520000</v>
      </c>
      <c r="AK31" s="31">
        <f t="shared" si="7"/>
        <v>33975931107.299412</v>
      </c>
      <c r="AL31" s="19"/>
      <c r="AM31" s="19">
        <f t="shared" ca="1" si="0"/>
        <v>5.1843240867222064E-2</v>
      </c>
      <c r="AN31" s="19"/>
      <c r="AO31" s="32">
        <v>191331100000</v>
      </c>
      <c r="AP31" s="31">
        <f t="shared" si="8"/>
        <v>288808516609.87994</v>
      </c>
      <c r="AQ31" s="32">
        <v>148899900000</v>
      </c>
      <c r="AR31" s="31">
        <f t="shared" si="1"/>
        <v>190783970666.95193</v>
      </c>
      <c r="AS31" s="19"/>
      <c r="AT31" s="19">
        <f t="shared" ref="AT31:AT66" si="9">AP31/B31*100</f>
        <v>19.178894328276229</v>
      </c>
      <c r="BB31" s="13">
        <f>[2]EUCAM_output!$UZ28*10^9</f>
        <v>1522400467215.1499</v>
      </c>
      <c r="BC31" s="13">
        <f>[2]EUCAM_output!$WE28*10^9</f>
        <v>798633068731.11096</v>
      </c>
      <c r="BD31" s="19">
        <f t="shared" si="2"/>
        <v>1.0979801730641674</v>
      </c>
      <c r="BN31" s="31"/>
      <c r="BO31" s="48"/>
      <c r="BP31" s="32"/>
      <c r="BQ31" s="32"/>
      <c r="BR31" s="25"/>
      <c r="BS31" s="25"/>
      <c r="BT31" s="25"/>
      <c r="BU31" s="19"/>
      <c r="BV31" s="19"/>
      <c r="BW31" s="32"/>
      <c r="BX31" s="32"/>
      <c r="BY31" s="25"/>
      <c r="BZ31" s="25"/>
      <c r="CA31" s="19"/>
      <c r="CB31" s="19"/>
      <c r="CC31" s="32"/>
      <c r="CD31" s="31"/>
      <c r="CE31" s="32"/>
      <c r="CF31" s="31"/>
      <c r="CG31" s="32"/>
      <c r="CH31" s="32" cm="1">
        <f t="array" aca="1" ref="CH31" ca="1">INDEX([1]Sheet1!$C$6:$CY$72,MATCH($A31,[1]Sheet1!$A$6:$A$72,0),MATCH(MID(CELL("filename",O30),FIND("]",CELL("filename",O30))+1,255) &amp; CH$1,[1]Sheet1!$C$1:$CY$1 &amp; [1]Sheet1!$C$3:$CY$3,0))</f>
        <v>38850970000</v>
      </c>
      <c r="CI31" s="32"/>
      <c r="CJ31" s="32"/>
      <c r="CK31" s="32"/>
      <c r="CL31" s="31"/>
      <c r="DK31" s="31">
        <f t="shared" ca="1" si="3"/>
        <v>755010931883.94897</v>
      </c>
      <c r="DL31" s="48" cm="1">
        <f t="array" aca="1" ref="DL31" ca="1">INDEX([1]Sheet1!$C$6:$CY$72,MATCH($A31,[1]Sheet1!$A$6:$A$72,0),MATCH(MID(CELL("filename",AT30),FIND("]",CELL("filename",AT30))+1,255) &amp; DL$1,[1]Sheet1!$C$1:$CY$1 &amp; [1]Sheet1!$C$3:$CY$3,0))</f>
        <v>94.537899999999993</v>
      </c>
      <c r="DM31" s="25"/>
      <c r="DN31" s="25"/>
      <c r="DQ31" s="48">
        <v>1.23916</v>
      </c>
      <c r="DR31" s="48" cm="1">
        <f t="array" aca="1" ref="DR31" ca="1">INDEX([1]Sheet1!$C$6:$CY$72,MATCH($A31,[1]Sheet1!$A$6:$A$72,0),MATCH(MID(CELL("filename",AZ30),FIND("]",CELL("filename",AZ30))+1,255) &amp; DR$1,[1]Sheet1!$C$1:$CY$1 &amp; [1]Sheet1!$C$3:$CY$3,0))</f>
        <v>0</v>
      </c>
      <c r="DS31" s="48" cm="1">
        <f t="array" aca="1" ref="DS31" ca="1">INDEX([1]Sheet1!$C$6:$CY$72,MATCH($A31,[1]Sheet1!$A$6:$A$72,0),MATCH(MID(CELL("filename",BA30),FIND("]",CELL("filename",BA30))+1,255) &amp; DS$1,[1]Sheet1!$C$1:$CY$1 &amp; [1]Sheet1!$C$3:$CY$3,0))</f>
        <v>0</v>
      </c>
      <c r="DT31" s="25"/>
      <c r="DU31" s="48" cm="1">
        <f t="array" aca="1" ref="DU31" ca="1">INDEX([1]Sheet1!$C$6:$CY$72,MATCH($A31,[1]Sheet1!$A$6:$A$72,0),MATCH(MID(CELL("filename",BC30),FIND("]",CELL("filename",BC30))+1,255) &amp; DU$1,[1]Sheet1!$C$1:$CY$1 &amp; [1]Sheet1!$C$3:$CY$3,0))</f>
        <v>12.2</v>
      </c>
      <c r="DV31" s="17">
        <v>0.5</v>
      </c>
      <c r="DW31" s="14" t="e">
        <f>Euro_Area_Data!V28*10^9</f>
        <v>#N/A</v>
      </c>
      <c r="DX31" s="17">
        <v>1</v>
      </c>
      <c r="DY31" s="17">
        <v>0.5</v>
      </c>
      <c r="DZ31" s="48" cm="1">
        <f t="array" aca="1" ref="DZ31" ca="1">INDEX([1]Sheet1!$C$6:$CY$72,MATCH($A31,[1]Sheet1!$A$6:$A$72,0),MATCH(MID(CELL("filename",BH30),FIND("]",CELL("filename",BH30))+1,255) &amp; DZ$1,[1]Sheet1!$C$1:$CY$1 &amp; [1]Sheet1!$C$3:$CY$3,0))</f>
        <v>13.17</v>
      </c>
      <c r="EA31" s="17">
        <v>2</v>
      </c>
      <c r="EB31" s="14" t="e">
        <f>(SUMPRODUCT(Euro_Area_Data!B28:U28,Euro_Area_Data!Y28:AR28)-Euro_Area_Data!M28*Euro_Area_Data!AJ28)/(SUM(Euro_Area_Data!B28:U28)-Euro_Area_Data!M28)</f>
        <v>#N/A</v>
      </c>
      <c r="EC31" s="14"/>
      <c r="ED31" s="14" t="e">
        <f>(SUMPRODUCT(Euro_Area_Data!B28:U28,Euro_Area_Data!AV28:BO28)-Euro_Area_Data!M28*Euro_Area_Data!BG28)/(SUM(Euro_Area_Data!B28:U28)-Euro_Area_Data!M28)</f>
        <v>#N/A</v>
      </c>
      <c r="EE31" s="17">
        <v>-5</v>
      </c>
      <c r="EH31" s="43">
        <v>0.75</v>
      </c>
      <c r="EI31" s="43">
        <v>0.05</v>
      </c>
      <c r="EJ31" s="43">
        <v>60</v>
      </c>
      <c r="EK31" s="14">
        <f t="shared" si="5"/>
        <v>6.9293084136554048</v>
      </c>
      <c r="EN31" s="14">
        <f>[2]EUCAM_output!$WC28</f>
        <v>0.6624842724373271</v>
      </c>
    </row>
    <row r="32" spans="1:144" x14ac:dyDescent="0.3">
      <c r="A32" s="10">
        <v>1992</v>
      </c>
      <c r="B32" s="13">
        <f>[2]EUCAM_output!$VC29*10^9</f>
        <v>1536523563890.729</v>
      </c>
      <c r="H32" s="14">
        <f>[2]EUCAM_output!$WI29</f>
        <v>-3.276061103951196E-3</v>
      </c>
      <c r="I32" s="13">
        <f>[2]EUCAM_output!$VU29*10^3</f>
        <v>44332463.5</v>
      </c>
      <c r="K32" s="31">
        <f t="shared" si="4"/>
        <v>44332463.5</v>
      </c>
      <c r="L32" s="14">
        <f>[2]EUCAM_output!$VE29</f>
        <v>56.173705707709992</v>
      </c>
      <c r="O32" s="14">
        <f>[2]EUCAM_output!$VF29</f>
        <v>55.824531425731628</v>
      </c>
      <c r="P32" s="28"/>
      <c r="Q32" s="19"/>
      <c r="R32" s="14">
        <f>[2]EUCAM_output!$VJ29</f>
        <v>8.9</v>
      </c>
      <c r="U32" s="14">
        <f>[2]EUCAM_output!$VI29</f>
        <v>8.7441300000000002</v>
      </c>
      <c r="V32" s="14">
        <v>8.7441300000000002</v>
      </c>
      <c r="W32" s="14">
        <v>1.4589304301054984E-2</v>
      </c>
      <c r="X32" s="14">
        <v>-2.1828584172697951E-2</v>
      </c>
      <c r="Y32" s="14">
        <f>[2]EUCAM_output!$WG29</f>
        <v>-2.23631519535268E-2</v>
      </c>
      <c r="Z32" s="14">
        <f>[2]EUCAM_output!$VK29</f>
        <v>1836.33435483105</v>
      </c>
      <c r="AC32" s="14">
        <f>[2]EUCAM_output!$WJ29</f>
        <v>1838.270720755653</v>
      </c>
      <c r="AD32" s="13">
        <f>[2]EUCAM_output!$VR29*10^9</f>
        <v>4563010179056.1699</v>
      </c>
      <c r="AE32" s="30"/>
      <c r="AF32" s="30"/>
      <c r="AG32" s="19"/>
      <c r="AH32" s="19"/>
      <c r="AI32" s="31">
        <f t="shared" ca="1" si="6"/>
        <v>54916196044.825256</v>
      </c>
      <c r="AJ32" s="32">
        <v>23412750000</v>
      </c>
      <c r="AK32" s="31">
        <f t="shared" si="7"/>
        <v>35180035163.872971</v>
      </c>
      <c r="AL32" s="19"/>
      <c r="AM32" s="19">
        <f t="shared" ca="1" si="0"/>
        <v>5.1843240867222064E-2</v>
      </c>
      <c r="AN32" s="19"/>
      <c r="AO32" s="32">
        <v>189722100000</v>
      </c>
      <c r="AP32" s="31">
        <f t="shared" si="8"/>
        <v>285076727396.98767</v>
      </c>
      <c r="AQ32" s="32">
        <v>153489500000</v>
      </c>
      <c r="AR32" s="31">
        <f t="shared" si="1"/>
        <v>195453530191.98141</v>
      </c>
      <c r="AS32" s="19"/>
      <c r="AT32" s="19">
        <f t="shared" si="9"/>
        <v>18.553358640015048</v>
      </c>
      <c r="BB32" s="13">
        <f>[2]EUCAM_output!$UZ29*10^9</f>
        <v>1533405177883.99</v>
      </c>
      <c r="BC32" s="13">
        <f>[2]EUCAM_output!$WE29*10^9</f>
        <v>840907176377.88098</v>
      </c>
      <c r="BD32" s="19">
        <f t="shared" si="2"/>
        <v>-0.20295074413585629</v>
      </c>
      <c r="BN32" s="31"/>
      <c r="BO32" s="48"/>
      <c r="BP32" s="32"/>
      <c r="BQ32" s="32"/>
      <c r="BR32" s="25"/>
      <c r="BS32" s="25"/>
      <c r="BT32" s="25"/>
      <c r="BU32" s="19"/>
      <c r="BV32" s="19"/>
      <c r="BW32" s="32"/>
      <c r="BX32" s="32"/>
      <c r="BY32" s="25"/>
      <c r="BZ32" s="25"/>
      <c r="CA32" s="19"/>
      <c r="CB32" s="19"/>
      <c r="CC32" s="32"/>
      <c r="CD32" s="31"/>
      <c r="CE32" s="32"/>
      <c r="CF32" s="31"/>
      <c r="CG32" s="32"/>
      <c r="CH32" s="32" cm="1">
        <f t="array" aca="1" ref="CH32" ca="1">INDEX([1]Sheet1!$C$6:$CY$72,MATCH($A32,[1]Sheet1!$A$6:$A$72,0),MATCH(MID(CELL("filename",O31),FIND("]",CELL("filename",O31))+1,255) &amp; CH$1,[1]Sheet1!$C$1:$CY$1 &amp; [1]Sheet1!$C$3:$CY$3,0))</f>
        <v>36547410000</v>
      </c>
      <c r="CI32" s="32"/>
      <c r="CJ32" s="32"/>
      <c r="CK32" s="32"/>
      <c r="CL32" s="31"/>
      <c r="DK32" s="31">
        <f t="shared" ca="1" si="3"/>
        <v>849920860401.47546</v>
      </c>
      <c r="DL32" s="48" cm="1">
        <f t="array" aca="1" ref="DL32" ca="1">INDEX([1]Sheet1!$C$6:$CY$72,MATCH($A32,[1]Sheet1!$A$6:$A$72,0),MATCH(MID(CELL("filename",AT31),FIND("]",CELL("filename",AT31))+1,255) &amp; DL$1,[1]Sheet1!$C$1:$CY$1 &amp; [1]Sheet1!$C$3:$CY$3,0))</f>
        <v>101.0719</v>
      </c>
      <c r="DM32" s="25"/>
      <c r="DN32" s="25"/>
      <c r="DQ32" s="48">
        <v>1.2981</v>
      </c>
      <c r="DR32" s="48" cm="1">
        <f t="array" aca="1" ref="DR32" ca="1">INDEX([1]Sheet1!$C$6:$CY$72,MATCH($A32,[1]Sheet1!$A$6:$A$72,0),MATCH(MID(CELL("filename",AZ31),FIND("]",CELL("filename",AZ31))+1,255) &amp; DR$1,[1]Sheet1!$C$1:$CY$1 &amp; [1]Sheet1!$C$3:$CY$3,0))</f>
        <v>0</v>
      </c>
      <c r="DS32" s="48" cm="1">
        <f t="array" aca="1" ref="DS32" ca="1">INDEX([1]Sheet1!$C$6:$CY$72,MATCH($A32,[1]Sheet1!$A$6:$A$72,0),MATCH(MID(CELL("filename",BA31),FIND("]",CELL("filename",BA31))+1,255) &amp; DS$1,[1]Sheet1!$C$1:$CY$1 &amp; [1]Sheet1!$C$3:$CY$3,0))</f>
        <v>0</v>
      </c>
      <c r="DT32" s="25"/>
      <c r="DU32" s="48" cm="1">
        <f t="array" aca="1" ref="DU32" ca="1">INDEX([1]Sheet1!$C$6:$CY$72,MATCH($A32,[1]Sheet1!$A$6:$A$72,0),MATCH(MID(CELL("filename",BC31),FIND("]",CELL("filename",BC31))+1,255) &amp; DU$1,[1]Sheet1!$C$1:$CY$1 &amp; [1]Sheet1!$C$3:$CY$3,0))</f>
        <v>14.01</v>
      </c>
      <c r="DV32" s="17">
        <v>0.5</v>
      </c>
      <c r="DW32" s="14" t="e">
        <f>Euro_Area_Data!V29*10^9</f>
        <v>#N/A</v>
      </c>
      <c r="DX32" s="17">
        <v>1</v>
      </c>
      <c r="DY32" s="17">
        <v>0.5</v>
      </c>
      <c r="DZ32" s="48" cm="1">
        <f t="array" aca="1" ref="DZ32" ca="1">INDEX([1]Sheet1!$C$6:$CY$72,MATCH($A32,[1]Sheet1!$A$6:$A$72,0),MATCH(MID(CELL("filename",BH31),FIND("]",CELL("filename",BH31))+1,255) &amp; DZ$1,[1]Sheet1!$C$1:$CY$1 &amp; [1]Sheet1!$C$3:$CY$3,0))</f>
        <v>13.28</v>
      </c>
      <c r="EA32" s="17">
        <v>2</v>
      </c>
      <c r="EB32" s="14" t="e">
        <f>(SUMPRODUCT(Euro_Area_Data!B29:U29,Euro_Area_Data!Y29:AR29)-Euro_Area_Data!M29*Euro_Area_Data!AJ29)/(SUM(Euro_Area_Data!B29:U29)-Euro_Area_Data!M29)</f>
        <v>#N/A</v>
      </c>
      <c r="EC32" s="14"/>
      <c r="ED32" s="14" t="e">
        <f>(SUMPRODUCT(Euro_Area_Data!B29:U29,Euro_Area_Data!AV29:BO29)-Euro_Area_Data!M29*Euro_Area_Data!BG29)/(SUM(Euro_Area_Data!B29:U29)-Euro_Area_Data!M29)</f>
        <v>#N/A</v>
      </c>
      <c r="EE32" s="17">
        <v>-5</v>
      </c>
      <c r="EH32" s="43">
        <v>0.75</v>
      </c>
      <c r="EI32" s="43">
        <v>0.05</v>
      </c>
      <c r="EJ32" s="43">
        <v>60</v>
      </c>
      <c r="EK32" s="14">
        <f t="shared" si="5"/>
        <v>0.45708828005006019</v>
      </c>
      <c r="EN32" s="14">
        <f>[2]EUCAM_output!$WC29</f>
        <v>0.66551241040381304</v>
      </c>
    </row>
    <row r="33" spans="1:144" x14ac:dyDescent="0.3">
      <c r="A33" s="10">
        <v>1993</v>
      </c>
      <c r="B33" s="13">
        <f>[2]EUCAM_output!$VC30*10^9</f>
        <v>1555976023958.408</v>
      </c>
      <c r="H33" s="14">
        <f>[2]EUCAM_output!$WI30</f>
        <v>-2.3290598029574859E-2</v>
      </c>
      <c r="I33" s="13">
        <f>[2]EUCAM_output!$VU30*10^3</f>
        <v>44557910.5</v>
      </c>
      <c r="K33" s="31">
        <f t="shared" si="4"/>
        <v>44557910.5</v>
      </c>
      <c r="L33" s="14">
        <f>[2]EUCAM_output!$VE30</f>
        <v>55.175559406187368</v>
      </c>
      <c r="O33" s="14">
        <f>[2]EUCAM_output!$VF30</f>
        <v>55.521718268306643</v>
      </c>
      <c r="P33" s="28"/>
      <c r="Q33" s="19"/>
      <c r="R33" s="14">
        <f>[2]EUCAM_output!$VJ30</f>
        <v>10.199999999999999</v>
      </c>
      <c r="U33" s="14">
        <f>[2]EUCAM_output!$VI30</f>
        <v>9.1771170000000009</v>
      </c>
      <c r="V33" s="14">
        <v>9.1771170000000009</v>
      </c>
      <c r="W33" s="14">
        <v>1.9022597607568859E-2</v>
      </c>
      <c r="X33" s="14">
        <v>-7.4615507405182413E-3</v>
      </c>
      <c r="Y33" s="14">
        <f>[2]EUCAM_output!$WG30</f>
        <v>-1.42442031238816E-2</v>
      </c>
      <c r="Z33" s="14">
        <f>[2]EUCAM_output!$VK30</f>
        <v>1836.19918132163</v>
      </c>
      <c r="AC33" s="14">
        <f>[2]EUCAM_output!$WJ30</f>
        <v>1836.809179112634</v>
      </c>
      <c r="AD33" s="13">
        <f>[2]EUCAM_output!$VR30*10^9</f>
        <v>4625028223351.9902</v>
      </c>
      <c r="AE33" s="30"/>
      <c r="AF33" s="30"/>
      <c r="AG33" s="19"/>
      <c r="AH33" s="19"/>
      <c r="AI33" s="31">
        <f t="shared" ca="1" si="6"/>
        <v>47616620498.979752</v>
      </c>
      <c r="AJ33" s="32">
        <v>21689990000</v>
      </c>
      <c r="AK33" s="31">
        <f t="shared" si="7"/>
        <v>36182267901.067589</v>
      </c>
      <c r="AL33" s="19"/>
      <c r="AM33" s="19">
        <f t="shared" ca="1" si="0"/>
        <v>5.1843240867222064E-2</v>
      </c>
      <c r="AN33" s="19"/>
      <c r="AO33" s="32">
        <v>153952900000</v>
      </c>
      <c r="AP33" s="31">
        <f t="shared" si="8"/>
        <v>256817318585.49814</v>
      </c>
      <c r="AQ33" s="32">
        <v>141295600000</v>
      </c>
      <c r="AR33" s="31">
        <f t="shared" si="1"/>
        <v>199520710866.65366</v>
      </c>
      <c r="AS33" s="19"/>
      <c r="AT33" s="19">
        <f t="shared" si="9"/>
        <v>16.505223385907584</v>
      </c>
      <c r="BB33" s="13">
        <f>[2]EUCAM_output!$UZ30*10^9</f>
        <v>1520601176018.5801</v>
      </c>
      <c r="BC33" s="13">
        <f>[2]EUCAM_output!$WE30*10^9</f>
        <v>866803744565.42603</v>
      </c>
      <c r="BD33" s="19">
        <f t="shared" si="2"/>
        <v>-2.273482842610528</v>
      </c>
      <c r="BN33" s="31"/>
      <c r="BO33" s="48"/>
      <c r="BP33" s="32"/>
      <c r="BQ33" s="32"/>
      <c r="BR33" s="25"/>
      <c r="BS33" s="25"/>
      <c r="BT33" s="25"/>
      <c r="BU33" s="19"/>
      <c r="BV33" s="19"/>
      <c r="BW33" s="32"/>
      <c r="BX33" s="32"/>
      <c r="BY33" s="25"/>
      <c r="BZ33" s="25"/>
      <c r="CA33" s="19"/>
      <c r="CB33" s="19"/>
      <c r="CC33" s="32"/>
      <c r="CD33" s="31"/>
      <c r="CE33" s="32"/>
      <c r="CF33" s="31"/>
      <c r="CG33" s="32"/>
      <c r="CH33" s="32" cm="1">
        <f t="array" aca="1" ref="CH33" ca="1">INDEX([1]Sheet1!$C$6:$CY$72,MATCH($A33,[1]Sheet1!$A$6:$A$72,0),MATCH(MID(CELL("filename",O32),FIND("]",CELL("filename",O32))+1,255) &amp; CH$1,[1]Sheet1!$C$1:$CY$1 &amp; [1]Sheet1!$C$3:$CY$3,0))</f>
        <v>28544480000</v>
      </c>
      <c r="CI33" s="32"/>
      <c r="CJ33" s="32"/>
      <c r="CK33" s="32"/>
      <c r="CL33" s="31"/>
      <c r="DK33" s="31">
        <f t="shared" ca="1" si="3"/>
        <v>959713837534.16028</v>
      </c>
      <c r="DL33" s="48" cm="1">
        <f t="array" aca="1" ref="DL33" ca="1">INDEX([1]Sheet1!$C$6:$CY$72,MATCH($A33,[1]Sheet1!$A$6:$A$72,0),MATCH(MID(CELL("filename",AT32),FIND("]",CELL("filename",AT32))+1,255) &amp; DL$1,[1]Sheet1!$C$1:$CY$1 &amp; [1]Sheet1!$C$3:$CY$3,0))</f>
        <v>110.7187</v>
      </c>
      <c r="DM33" s="25"/>
      <c r="DN33" s="25"/>
      <c r="DQ33" s="48">
        <v>1.171</v>
      </c>
      <c r="DR33" s="48" cm="1">
        <f t="array" aca="1" ref="DR33" ca="1">INDEX([1]Sheet1!$C$6:$CY$72,MATCH($A33,[1]Sheet1!$A$6:$A$72,0),MATCH(MID(CELL("filename",AZ32),FIND("]",CELL("filename",AZ32))+1,255) &amp; DR$1,[1]Sheet1!$C$1:$CY$1 &amp; [1]Sheet1!$C$3:$CY$3,0))</f>
        <v>0</v>
      </c>
      <c r="DS33" s="48" cm="1">
        <f t="array" aca="1" ref="DS33" ca="1">INDEX([1]Sheet1!$C$6:$CY$72,MATCH($A33,[1]Sheet1!$A$6:$A$72,0),MATCH(MID(CELL("filename",BA32),FIND("]",CELL("filename",BA32))+1,255) &amp; DS$1,[1]Sheet1!$C$1:$CY$1 &amp; [1]Sheet1!$C$3:$CY$3,0))</f>
        <v>0</v>
      </c>
      <c r="DT33" s="25"/>
      <c r="DU33" s="48" cm="1">
        <f t="array" aca="1" ref="DU33" ca="1">INDEX([1]Sheet1!$C$6:$CY$72,MATCH($A33,[1]Sheet1!$A$6:$A$72,0),MATCH(MID(CELL("filename",BC32),FIND("]",CELL("filename",BC32))+1,255) &amp; DU$1,[1]Sheet1!$C$1:$CY$1 &amp; [1]Sheet1!$C$3:$CY$3,0))</f>
        <v>10.19</v>
      </c>
      <c r="DV33" s="17">
        <v>0.5</v>
      </c>
      <c r="DW33" s="14" t="e">
        <f>Euro_Area_Data!V30*10^9</f>
        <v>#N/A</v>
      </c>
      <c r="DX33" s="17">
        <v>1</v>
      </c>
      <c r="DY33" s="17">
        <v>0.5</v>
      </c>
      <c r="DZ33" s="48" cm="1">
        <f t="array" aca="1" ref="DZ33" ca="1">INDEX([1]Sheet1!$C$6:$CY$72,MATCH($A33,[1]Sheet1!$A$6:$A$72,0),MATCH(MID(CELL("filename",BH32),FIND("]",CELL("filename",BH32))+1,255) &amp; DZ$1,[1]Sheet1!$C$1:$CY$1 &amp; [1]Sheet1!$C$3:$CY$3,0))</f>
        <v>11.19</v>
      </c>
      <c r="EA33" s="17">
        <v>2</v>
      </c>
      <c r="EB33" s="14" t="e">
        <f>(SUMPRODUCT(Euro_Area_Data!B30:U30,Euro_Area_Data!Y30:AR30)-Euro_Area_Data!M30*Euro_Area_Data!AJ30)/(SUM(Euro_Area_Data!B30:U30)-Euro_Area_Data!M30)</f>
        <v>#N/A</v>
      </c>
      <c r="EC33" s="14"/>
      <c r="ED33" s="14" t="e">
        <f>(SUMPRODUCT(Euro_Area_Data!B30:U30,Euro_Area_Data!AV30:BO30)-Euro_Area_Data!M30*Euro_Area_Data!BG30)/(SUM(Euro_Area_Data!B30:U30)-Euro_Area_Data!M30)</f>
        <v>#N/A</v>
      </c>
      <c r="EE33" s="17">
        <v>-5</v>
      </c>
      <c r="EH33" s="43">
        <v>0.75</v>
      </c>
      <c r="EI33" s="43">
        <v>0.05</v>
      </c>
      <c r="EJ33" s="43">
        <v>60</v>
      </c>
      <c r="EK33" s="14">
        <f t="shared" si="5"/>
        <v>-9.9243492601752124</v>
      </c>
      <c r="EN33" s="14">
        <f>[2]EUCAM_output!$WC30</f>
        <v>0.599464634425528</v>
      </c>
    </row>
    <row r="34" spans="1:144" x14ac:dyDescent="0.3">
      <c r="A34" s="10">
        <v>1994</v>
      </c>
      <c r="B34" s="13">
        <f>[2]EUCAM_output!$VC31*10^9</f>
        <v>1579982830509.9319</v>
      </c>
      <c r="H34" s="14">
        <f>[2]EUCAM_output!$WI31</f>
        <v>-1.395048079761701E-2</v>
      </c>
      <c r="I34" s="13">
        <f>[2]EUCAM_output!$VU31*10^3</f>
        <v>44721342.5</v>
      </c>
      <c r="K34" s="31">
        <f t="shared" si="4"/>
        <v>44721342.5</v>
      </c>
      <c r="L34" s="14">
        <f>[2]EUCAM_output!$VE31</f>
        <v>54.555447818710441</v>
      </c>
      <c r="O34" s="14">
        <f>[2]EUCAM_output!$VF31</f>
        <v>55.319275518064693</v>
      </c>
      <c r="P34" s="28"/>
      <c r="Q34" s="19"/>
      <c r="R34" s="14">
        <f>[2]EUCAM_output!$VJ31</f>
        <v>11</v>
      </c>
      <c r="U34" s="14">
        <f>[2]EUCAM_output!$VI31</f>
        <v>9.2840559999999996</v>
      </c>
      <c r="V34" s="14">
        <v>9.2840559999999996</v>
      </c>
      <c r="W34" s="14">
        <v>3.7817885863971279E-2</v>
      </c>
      <c r="X34" s="14">
        <v>6.7830450195387471E-3</v>
      </c>
      <c r="Y34" s="14">
        <f>[2]EUCAM_output!$WG31</f>
        <v>3.6441797865639731E-4</v>
      </c>
      <c r="Z34" s="14">
        <f>[2]EUCAM_output!$VK31</f>
        <v>1830.1967117632501</v>
      </c>
      <c r="AC34" s="14">
        <f>[2]EUCAM_output!$WJ31</f>
        <v>1836.5487421600751</v>
      </c>
      <c r="AD34" s="13">
        <f>[2]EUCAM_output!$VR31*10^9</f>
        <v>4682406611159.2803</v>
      </c>
      <c r="AE34" s="30"/>
      <c r="AF34" s="30"/>
      <c r="AG34" s="19"/>
      <c r="AH34" s="19"/>
      <c r="AI34" s="31">
        <f t="shared" ca="1" si="6"/>
        <v>41581952512.293564</v>
      </c>
      <c r="AJ34" s="32">
        <v>22046710000</v>
      </c>
      <c r="AK34" s="31">
        <f t="shared" si="7"/>
        <v>36907018721.619904</v>
      </c>
      <c r="AL34" s="19"/>
      <c r="AM34" s="19">
        <f t="shared" ca="1" si="0"/>
        <v>5.1843240867222064E-2</v>
      </c>
      <c r="AN34" s="19"/>
      <c r="AO34" s="32">
        <v>155967700000</v>
      </c>
      <c r="AP34" s="31">
        <f t="shared" si="8"/>
        <v>261095774556.29416</v>
      </c>
      <c r="AQ34" s="32">
        <v>143375800000</v>
      </c>
      <c r="AR34" s="31">
        <f t="shared" si="1"/>
        <v>203109443363.98065</v>
      </c>
      <c r="AS34" s="19"/>
      <c r="AT34" s="19">
        <f t="shared" si="9"/>
        <v>16.525228598340323</v>
      </c>
      <c r="BB34" s="13">
        <f>[2]EUCAM_output!$UZ31*10^9</f>
        <v>1552142313593.1899</v>
      </c>
      <c r="BC34" s="13">
        <f>[2]EUCAM_output!$WE31*10^9</f>
        <v>917028017526.37598</v>
      </c>
      <c r="BD34" s="19">
        <f t="shared" si="2"/>
        <v>-1.7620771807853475</v>
      </c>
      <c r="BN34" s="31"/>
      <c r="BO34" s="48"/>
      <c r="BP34" s="32"/>
      <c r="BQ34" s="32"/>
      <c r="BR34" s="25"/>
      <c r="BS34" s="25"/>
      <c r="BT34" s="25"/>
      <c r="BU34" s="19"/>
      <c r="BV34" s="19"/>
      <c r="BW34" s="32"/>
      <c r="BX34" s="32"/>
      <c r="BY34" s="25"/>
      <c r="BZ34" s="25"/>
      <c r="CA34" s="19"/>
      <c r="CB34" s="19"/>
      <c r="CC34" s="32"/>
      <c r="CD34" s="31"/>
      <c r="CE34" s="32"/>
      <c r="CF34" s="31"/>
      <c r="CG34" s="32"/>
      <c r="CH34" s="32" cm="1">
        <f t="array" aca="1" ref="CH34" ca="1">INDEX([1]Sheet1!$C$6:$CY$72,MATCH($A34,[1]Sheet1!$A$6:$A$72,0),MATCH(MID(CELL("filename",O33),FIND("]",CELL("filename",O33))+1,255) &amp; CH$1,[1]Sheet1!$C$1:$CY$1 &amp; [1]Sheet1!$C$3:$CY$3,0))</f>
        <v>24839320000</v>
      </c>
      <c r="CI34" s="32"/>
      <c r="CJ34" s="32"/>
      <c r="CK34" s="32"/>
      <c r="CL34" s="31"/>
      <c r="DK34" s="31">
        <f t="shared" ca="1" si="3"/>
        <v>1069415148338.8214</v>
      </c>
      <c r="DL34" s="48" cm="1">
        <f t="array" aca="1" ref="DL34" ca="1">INDEX([1]Sheet1!$C$6:$CY$72,MATCH($A34,[1]Sheet1!$A$6:$A$72,0),MATCH(MID(CELL("filename",AT33),FIND("]",CELL("filename",AT33))+1,255) &amp; DL$1,[1]Sheet1!$C$1:$CY$1 &amp; [1]Sheet1!$C$3:$CY$3,0))</f>
        <v>116.61750000000001</v>
      </c>
      <c r="DM34" s="25"/>
      <c r="DN34" s="25"/>
      <c r="DQ34" s="48">
        <v>1.1895199999999999</v>
      </c>
      <c r="DR34" s="48" cm="1">
        <f t="array" aca="1" ref="DR34" ca="1">INDEX([1]Sheet1!$C$6:$CY$72,MATCH($A34,[1]Sheet1!$A$6:$A$72,0),MATCH(MID(CELL("filename",AZ33),FIND("]",CELL("filename",AZ33))+1,255) &amp; DR$1,[1]Sheet1!$C$1:$CY$1 &amp; [1]Sheet1!$C$3:$CY$3,0))</f>
        <v>0</v>
      </c>
      <c r="DS34" s="48" cm="1">
        <f t="array" aca="1" ref="DS34" ca="1">INDEX([1]Sheet1!$C$6:$CY$72,MATCH($A34,[1]Sheet1!$A$6:$A$72,0),MATCH(MID(CELL("filename",BA33),FIND("]",CELL("filename",BA33))+1,255) &amp; DS$1,[1]Sheet1!$C$1:$CY$1 &amp; [1]Sheet1!$C$3:$CY$3,0))</f>
        <v>0</v>
      </c>
      <c r="DT34" s="25"/>
      <c r="DU34" s="48" cm="1">
        <f t="array" aca="1" ref="DU34" ca="1">INDEX([1]Sheet1!$C$6:$CY$72,MATCH($A34,[1]Sheet1!$A$6:$A$72,0),MATCH(MID(CELL("filename",BC33),FIND("]",CELL("filename",BC33))+1,255) &amp; DU$1,[1]Sheet1!$C$1:$CY$1 &amp; [1]Sheet1!$C$3:$CY$3,0))</f>
        <v>8.4499999999999993</v>
      </c>
      <c r="DV34" s="17">
        <v>0.5</v>
      </c>
      <c r="DW34" s="14" t="e">
        <f>Euro_Area_Data!V31*10^9</f>
        <v>#N/A</v>
      </c>
      <c r="DX34" s="17">
        <v>1</v>
      </c>
      <c r="DY34" s="17">
        <v>0.5</v>
      </c>
      <c r="DZ34" s="48" cm="1">
        <f t="array" aca="1" ref="DZ34" ca="1">INDEX([1]Sheet1!$C$6:$CY$72,MATCH($A34,[1]Sheet1!$A$6:$A$72,0),MATCH(MID(CELL("filename",BH33),FIND("]",CELL("filename",BH33))+1,255) &amp; DZ$1,[1]Sheet1!$C$1:$CY$1 &amp; [1]Sheet1!$C$3:$CY$3,0))</f>
        <v>10.52</v>
      </c>
      <c r="EA34" s="17">
        <v>2</v>
      </c>
      <c r="EB34" s="14" t="e">
        <f>(SUMPRODUCT(Euro_Area_Data!B31:U31,Euro_Area_Data!Y31:AR31)-Euro_Area_Data!M31*Euro_Area_Data!AJ31)/(SUM(Euro_Area_Data!B31:U31)-Euro_Area_Data!M31)</f>
        <v>#N/A</v>
      </c>
      <c r="EC34" s="14"/>
      <c r="ED34" s="14" t="e">
        <f>(SUMPRODUCT(Euro_Area_Data!B31:U31,Euro_Area_Data!AV31:BO31)-Euro_Area_Data!M31*Euro_Area_Data!BG31)/(SUM(Euro_Area_Data!B31:U31)-Euro_Area_Data!M31)</f>
        <v>#N/A</v>
      </c>
      <c r="EE34" s="17">
        <v>-5</v>
      </c>
      <c r="EH34" s="43">
        <v>0.75</v>
      </c>
      <c r="EI34" s="43">
        <v>0.05</v>
      </c>
      <c r="EJ34" s="43">
        <v>60</v>
      </c>
      <c r="EK34" s="14">
        <f t="shared" si="5"/>
        <v>-0.35138716197505193</v>
      </c>
      <c r="EN34" s="14">
        <f>[2]EUCAM_output!$WC31</f>
        <v>0.59735819265957601</v>
      </c>
    </row>
    <row r="35" spans="1:144" x14ac:dyDescent="0.3">
      <c r="A35" s="10">
        <v>1995</v>
      </c>
      <c r="B35" s="13">
        <f>[2]EUCAM_output!$VC32*10^9</f>
        <v>1605313392976</v>
      </c>
      <c r="H35" s="14">
        <f>[2]EUCAM_output!$WI32</f>
        <v>4.4425251902118108E-2</v>
      </c>
      <c r="I35" s="13">
        <f>[2]EUCAM_output!$VU32*10^3</f>
        <v>44729378</v>
      </c>
      <c r="K35" s="31">
        <f t="shared" si="4"/>
        <v>44729378</v>
      </c>
      <c r="L35" s="14">
        <f>[2]EUCAM_output!$VE32</f>
        <v>54.743530477812811</v>
      </c>
      <c r="O35" s="14">
        <f>[2]EUCAM_output!$VF32</f>
        <v>55.313106362270027</v>
      </c>
      <c r="P35" s="28"/>
      <c r="Q35" s="19"/>
      <c r="R35" s="14">
        <f>[2]EUCAM_output!$VJ32</f>
        <v>11.5</v>
      </c>
      <c r="U35" s="14">
        <f>[2]EUCAM_output!$VI32</f>
        <v>9.3196410000000007</v>
      </c>
      <c r="V35" s="14">
        <v>9.3196410000000007</v>
      </c>
      <c r="W35" s="14">
        <v>2.889641948675914E-2</v>
      </c>
      <c r="X35" s="14">
        <v>1.7511901104099614E-2</v>
      </c>
      <c r="Y35" s="14">
        <f>[2]EUCAM_output!$WG32</f>
        <v>4.3874538846016041E-3</v>
      </c>
      <c r="Z35" s="14">
        <f>[2]EUCAM_output!$VK32</f>
        <v>1832.4983872084099</v>
      </c>
      <c r="AC35" s="14">
        <f>[2]EUCAM_output!$WJ32</f>
        <v>1837.4114594589209</v>
      </c>
      <c r="AD35" s="13">
        <f>[2]EUCAM_output!$VR32*10^9</f>
        <v>4751043340931.7598</v>
      </c>
      <c r="AE35" s="30"/>
      <c r="AF35" s="30"/>
      <c r="AG35" s="19"/>
      <c r="AH35" s="31"/>
      <c r="AI35" s="31">
        <f t="shared" ca="1" si="6"/>
        <v>40443091393.961609</v>
      </c>
      <c r="AJ35" s="32">
        <v>20982150000</v>
      </c>
      <c r="AK35" s="31">
        <f t="shared" si="7"/>
        <v>37141354443.190735</v>
      </c>
      <c r="AL35" s="19"/>
      <c r="AM35" s="19">
        <f t="shared" ca="1" si="0"/>
        <v>5.1843240867222064E-2</v>
      </c>
      <c r="AN35" s="31">
        <f t="shared" ref="AN35:AN63" si="10">AD35-AH35</f>
        <v>4751043340931.7598</v>
      </c>
      <c r="AO35" s="32">
        <v>156057300000</v>
      </c>
      <c r="AP35" s="31">
        <f t="shared" si="8"/>
        <v>276243354124.68927</v>
      </c>
      <c r="AQ35" s="32">
        <v>137322800000</v>
      </c>
      <c r="AR35" s="31">
        <f t="shared" si="1"/>
        <v>205939301635.01825</v>
      </c>
      <c r="AS35" s="19">
        <f t="shared" ref="AS35:AS66" si="11">AR35/AN35</f>
        <v>4.3346121442586143E-2</v>
      </c>
      <c r="AT35" s="19">
        <f t="shared" si="9"/>
        <v>17.208063879201635</v>
      </c>
      <c r="BB35" s="13">
        <f>[2]EUCAM_output!$UZ32*10^9</f>
        <v>1593782898076.72</v>
      </c>
      <c r="BC35" s="13">
        <f>[2]EUCAM_output!$WE32*10^9</f>
        <v>990520900000</v>
      </c>
      <c r="BD35" s="19">
        <f t="shared" si="2"/>
        <v>-0.71827064732228352</v>
      </c>
      <c r="BN35" s="31">
        <f ca="1">BP35-CF35</f>
        <v>34971000000</v>
      </c>
      <c r="BO35" s="48" cm="1">
        <f t="array" aca="1" ref="BO35" ca="1">INDEX([1]Sheet1!$C$6:$CY$72,MATCH($A35,[1]Sheet1!$A$6:$A$72,0),MATCH(MID(CELL("filename",A34),FIND("]",CELL("filename",A34))+1,255) &amp; BO$1,[1]Sheet1!$C$1:$CY$1 &amp; [1]Sheet1!$C$3:$CY$3,0))</f>
        <v>3.884118</v>
      </c>
      <c r="BP35" s="32" cm="1">
        <f t="array" aca="1" ref="BP35" ca="1">INDEX([1]Sheet1!$C$6:$CY$72,MATCH($A35,[1]Sheet1!$A$6:$A$72,0),MATCH(MID(CELL("filename",B34),FIND("]",CELL("filename",B34))+1,255) &amp; BP$1,[1]Sheet1!$C$1:$CY$1 &amp; [1]Sheet1!$C$3:$CY$3,0))</f>
        <v>398399000000</v>
      </c>
      <c r="BQ35" s="32" cm="1">
        <f t="array" aca="1" ref="BQ35" ca="1">INDEX([1]Sheet1!$C$6:$CY$72,MATCH($A35,[1]Sheet1!$A$6:$A$72,0),MATCH(MID(CELL("filename",C34),FIND("]",CELL("filename",C34))+1,255) &amp; BQ$1,[1]Sheet1!$C$1:$CY$1 &amp; [1]Sheet1!$C$3:$CY$3,0))</f>
        <v>124564000000</v>
      </c>
      <c r="BR35" s="25"/>
      <c r="BS35" s="25"/>
      <c r="BT35" s="25"/>
      <c r="BU35" s="19"/>
      <c r="BV35" s="19"/>
      <c r="BW35" s="32" cm="1">
        <f t="array" aca="1" ref="BW35" ca="1">INDEX([1]Sheet1!$C$6:$CY$72,MATCH($A35,[1]Sheet1!$A$6:$A$72,0),MATCH(MID(CELL("filename",F34),FIND("]",CELL("filename",F34))+1,255) &amp; BW$1,[1]Sheet1!$C$1:$CY$1 &amp; [1]Sheet1!$C$3:$CY$3,0))</f>
        <v>105195300000</v>
      </c>
      <c r="BX35" s="32" cm="1">
        <f t="array" aca="1" ref="BX35" ca="1">INDEX([1]Sheet1!$C$6:$CY$72,MATCH($A35,[1]Sheet1!$A$6:$A$72,0),MATCH(MID(CELL("filename",G34),FIND("]",CELL("filename",G34))+1,255) &amp; BX$1,[1]Sheet1!$C$1:$CY$1 &amp; [1]Sheet1!$C$3:$CY$3,0))</f>
        <v>111590900000</v>
      </c>
      <c r="BY35" s="39" cm="1">
        <f t="array" aca="1" ref="BY35" ca="1">INDEX([4]DATA!$C$18:$N$51,MATCH($A35,[4]DATA!$B$18:$B$51,0),MATCH(MID(CELL("filename",F2),FIND("]",CELL("filename",F2))+1,255) &amp; BY$1,[4]DATA!$C$15:$N$15&amp;[4]DATA!$C$16:$N$16,0)) * 10^6</f>
        <v>42721000000</v>
      </c>
      <c r="BZ35" s="39" cm="1">
        <f t="array" aca="1" ref="BZ35" ca="1">INDEX([4]DATA!$C$18:$N$51,MATCH($A35,[4]DATA!$B$18:$B$51,0),MATCH(MID(CELL("filename",G2),FIND("]",CELL("filename",G2))+1,255) &amp; BZ$1,[4]DATA!$C$15:$N$15&amp;[4]DATA!$C$16:$N$16,0)) * 10^6</f>
        <v>80043000000</v>
      </c>
      <c r="CA35" s="31">
        <f ca="1">$BX35*BY35/SUM($BY35:$BZ35)</f>
        <v>38832840563.19442</v>
      </c>
      <c r="CB35" s="31">
        <f ca="1">BX35-CA35</f>
        <v>72758059436.805573</v>
      </c>
      <c r="CC35" s="32" cm="1">
        <f t="array" aca="1" ref="CC35" ca="1">INDEX([1]Sheet1!$C$6:$CY$72,MATCH($A35,[1]Sheet1!$A$6:$A$72,0),MATCH(MID(CELL("filename",J34),FIND("]",CELL("filename",J34))+1,255) &amp; CC$1,[1]Sheet1!$C$1:$CY$1 &amp; [1]Sheet1!$C$3:$CY$3,0))</f>
        <v>14412900000</v>
      </c>
      <c r="CD35" s="31">
        <f ca="1">BP35-BQ35-BW35-BX35-CC35</f>
        <v>42635900000</v>
      </c>
      <c r="CE35" s="32" cm="1">
        <f t="array" aca="1" ref="CE35" ca="1">INDEX([1]Sheet1!$C$6:$CY$72,MATCH($A35,[1]Sheet1!$A$6:$A$72,0),MATCH(MID(CELL("filename",L34),FIND("]",CELL("filename",L34))+1,255) &amp; CE$1,[1]Sheet1!$C$1:$CY$1 &amp; [1]Sheet1!$C$3:$CY$3,0))</f>
        <v>463213000000</v>
      </c>
      <c r="CF35" s="31">
        <f t="shared" ref="CF35:CF66" ca="1" si="12">CE35-CK35</f>
        <v>363428000000</v>
      </c>
      <c r="CG35" s="32" cm="1">
        <f t="array" aca="1" ref="CG35" ca="1">INDEX([1]Sheet1!$C$6:$CY$72,MATCH($A35,[1]Sheet1!$A$6:$A$72,0),MATCH(MID(CELL("filename",N34),FIND("]",CELL("filename",N34))+1,255) &amp; CG$1,[1]Sheet1!$C$1:$CY$1 &amp; [1]Sheet1!$C$3:$CY$3,0))</f>
        <v>157442000000</v>
      </c>
      <c r="CH35" s="32" cm="1">
        <f t="array" aca="1" ref="CH35" ca="1">INDEX([1]Sheet1!$C$6:$CY$72,MATCH($A35,[1]Sheet1!$A$6:$A$72,0),MATCH(MID(CELL("filename",O34),FIND("]",CELL("filename",O34))+1,255) &amp; CH$1,[1]Sheet1!$C$1:$CY$1 &amp; [1]Sheet1!$C$3:$CY$3,0))</f>
        <v>22847390000</v>
      </c>
      <c r="CI35" s="32" cm="1">
        <f t="array" aca="1" ref="CI35" ca="1">INDEX([1]Sheet1!$C$6:$CY$72,MATCH($A35,[1]Sheet1!$A$6:$A$72,0),MATCH(MID(CELL("filename",CI2),FIND("]",CELL("filename",CI2))+1,255) &amp; CI$1,[1]Sheet1!$C$1:$CY$1 &amp; [1]Sheet1!$C$3:$CY$3,0))</f>
        <v>15778200000</v>
      </c>
      <c r="CJ35" s="32" cm="1">
        <f t="array" aca="1" ref="CJ35" ca="1">INDEX([1]Sheet1!$C$6:$CY$72,MATCH($A35,[1]Sheet1!$A$6:$A$72,0),MATCH(MID(CELL("filename",R34),FIND("]",CELL("filename",R34))+1,255) &amp; CJ$1,[1]Sheet1!$C$1:$CY$1 &amp; [1]Sheet1!$C$3:$CY$3,0))</f>
        <v>140078600000</v>
      </c>
      <c r="CK35" s="32" cm="1">
        <f t="array" aca="1" ref="CK35" ca="1">INDEX([1]Sheet1!$C$6:$CY$72,MATCH($A35,[1]Sheet1!$A$6:$A$72,0),MATCH(MID(CELL("filename",S34),FIND("]",CELL("filename",S34))+1,255) &amp; CK$1,[1]Sheet1!$C$1:$CY$1 &amp; [1]Sheet1!$C$3:$CY$3,0))</f>
        <v>99785000000</v>
      </c>
      <c r="CL35" s="31">
        <f t="shared" ref="CL35:CL66" ca="1" si="13">CF35-CG35-CH35-CI35-CJ35</f>
        <v>27281810000</v>
      </c>
      <c r="DK35" s="31">
        <f ca="1">DL35/100*BC35</f>
        <v>1179588557829.3</v>
      </c>
      <c r="DL35" s="48" cm="1">
        <f t="array" aca="1" ref="DL35" ca="1">INDEX([1]Sheet1!$C$6:$CY$72,MATCH($A35,[1]Sheet1!$A$6:$A$72,0),MATCH(MID(CELL("filename",AT34),FIND("]",CELL("filename",AT34))+1,255) &amp; DL$1,[1]Sheet1!$C$1:$CY$1 &amp; [1]Sheet1!$C$3:$CY$3,0))</f>
        <v>119.0877</v>
      </c>
      <c r="DM35" s="39" cm="1">
        <f t="array" aca="1" ref="DM35" ca="1">INDEX([5]DATA!$C$18:$T$51,MATCH($A35,[5]DATA!$B$18:$B$51,0),MATCH(MID(CELL("filename",AU2),FIND("]",CELL("filename",AU2))+1,255) &amp; DM$1,[5]DATA!$C$15:$T$15&amp;[5]DATA!$C$16:$T$16,0)) * 10^6</f>
        <v>289290000000</v>
      </c>
      <c r="DN35" s="39" cm="1">
        <f t="array" aca="1" ref="DN35" ca="1">INDEX([5]DATA!$C$18:$T$51,MATCH($A35,[5]DATA!$B$18:$B$51,0),MATCH(MID(CELL("filename",AV2),FIND("]",CELL("filename",AV2))+1,255) &amp; DN$1,[5]DATA!$C$15:$T$15&amp;[5]DATA!$C$16:$T$16,0)) * 10^6</f>
        <v>890299000000</v>
      </c>
      <c r="DQ35" s="48">
        <v>1.3080099999999999</v>
      </c>
      <c r="DR35" s="48" cm="1">
        <f t="array" aca="1" ref="DR35" ca="1">INDEX([1]Sheet1!$C$6:$CY$72,MATCH($A35,[1]Sheet1!$A$6:$A$72,0),MATCH(MID(CELL("filename",AZ34),FIND("]",CELL("filename",AZ34))+1,255) &amp; DR$1,[1]Sheet1!$C$1:$CY$1 &amp; [1]Sheet1!$C$3:$CY$3,0))</f>
        <v>-4820000000</v>
      </c>
      <c r="DS35" s="48" cm="1">
        <f t="array" aca="1" ref="DS35" ca="1">INDEX([1]Sheet1!$C$6:$CY$72,MATCH($A35,[1]Sheet1!$A$6:$A$72,0),MATCH(MID(CELL("filename",BA34),FIND("]",CELL("filename",BA34))+1,255) &amp; DS$1,[1]Sheet1!$C$1:$CY$1 &amp; [1]Sheet1!$C$3:$CY$3,0))</f>
        <v>10.265051</v>
      </c>
      <c r="DT35" s="39" cm="1">
        <f t="array" aca="1" ref="DT35" ca="1">INDEX([5]DATA!$C$18:$T$51,MATCH($A35,[5]DATA!$B$18:$B$51,0),MATCH(MID(CELL("filename",BB2),FIND("]",CELL("filename",BB2))+1,255) &amp; DT$1,[5]DATA!$C$15:$T$15&amp;[5]DATA!$C$16:$T$16,0)) * 10^6</f>
        <v>416467000000</v>
      </c>
      <c r="DU35" s="48" cm="1">
        <f t="array" aca="1" ref="DU35" ca="1">INDEX([1]Sheet1!$C$6:$CY$72,MATCH($A35,[1]Sheet1!$A$6:$A$72,0),MATCH(MID(CELL("filename",BC34),FIND("]",CELL("filename",BC34))+1,255) &amp; DU$1,[1]Sheet1!$C$1:$CY$1 &amp; [1]Sheet1!$C$3:$CY$3,0))</f>
        <v>10.33</v>
      </c>
      <c r="DV35" s="17">
        <v>0.5</v>
      </c>
      <c r="DW35" s="14">
        <f>Euro_Area_Data!V32*10^9</f>
        <v>8430198089259.6094</v>
      </c>
      <c r="DX35" s="17">
        <v>1</v>
      </c>
      <c r="DY35" s="17">
        <v>0.5</v>
      </c>
      <c r="DZ35" s="48" cm="1">
        <f t="array" aca="1" ref="DZ35" ca="1">INDEX([1]Sheet1!$C$6:$CY$72,MATCH($A35,[1]Sheet1!$A$6:$A$72,0),MATCH(MID(CELL("filename",BH34),FIND("]",CELL("filename",BH34))+1,255) &amp; DZ$1,[1]Sheet1!$C$1:$CY$1 &amp; [1]Sheet1!$C$3:$CY$3,0))</f>
        <v>12.21</v>
      </c>
      <c r="EA35" s="17">
        <v>2</v>
      </c>
      <c r="EB35" s="14">
        <f>(SUMPRODUCT(Euro_Area_Data!B32:U32,Euro_Area_Data!Y32:AR32)-Euro_Area_Data!M32*Euro_Area_Data!AJ32)/(SUM(Euro_Area_Data!B32:U32)-Euro_Area_Data!M32)</f>
        <v>0.71104057744341198</v>
      </c>
      <c r="EC35" s="14"/>
      <c r="ED35" s="14" t="e">
        <f>(SUMPRODUCT(Euro_Area_Data!B32:U32,Euro_Area_Data!AV32:BO32)-Euro_Area_Data!M32*Euro_Area_Data!BG32)/(SUM(Euro_Area_Data!B32:U32)-Euro_Area_Data!M32)</f>
        <v>#N/A</v>
      </c>
      <c r="EE35" s="17">
        <v>-5</v>
      </c>
      <c r="EH35" s="43">
        <v>0.75</v>
      </c>
      <c r="EI35" s="43">
        <v>0.05</v>
      </c>
      <c r="EJ35" s="43">
        <v>60</v>
      </c>
      <c r="EK35" s="14">
        <f t="shared" si="5"/>
        <v>-5.4291209496182624</v>
      </c>
      <c r="EN35" s="14">
        <f>[2]EUCAM_output!$WC32</f>
        <v>0.56492689387763395</v>
      </c>
    </row>
    <row r="36" spans="1:144" x14ac:dyDescent="0.3">
      <c r="A36" s="10">
        <v>1996</v>
      </c>
      <c r="B36" s="13">
        <f>[2]EUCAM_output!$VC33*10^9</f>
        <v>1629264847102.7009</v>
      </c>
      <c r="H36" s="14">
        <f>[2]EUCAM_output!$WI33</f>
        <v>1.9740656360515911E-2</v>
      </c>
      <c r="I36" s="13">
        <f>[2]EUCAM_output!$VU33*10^3</f>
        <v>44644709</v>
      </c>
      <c r="K36" s="31">
        <f t="shared" si="4"/>
        <v>44644709</v>
      </c>
      <c r="L36" s="14">
        <f>[2]EUCAM_output!$VE33</f>
        <v>55.432996804856273</v>
      </c>
      <c r="O36" s="14">
        <f>[2]EUCAM_output!$VF33</f>
        <v>55.522731218251529</v>
      </c>
      <c r="P36" s="28"/>
      <c r="Q36" s="19"/>
      <c r="R36" s="14">
        <f>[2]EUCAM_output!$VJ33</f>
        <v>11.9</v>
      </c>
      <c r="U36" s="14">
        <f>[2]EUCAM_output!$VI33</f>
        <v>9.4958089999999995</v>
      </c>
      <c r="V36" s="14">
        <v>9.4958089999999995</v>
      </c>
      <c r="W36" s="14">
        <v>7.301553208284961E-3</v>
      </c>
      <c r="X36" s="14">
        <v>1.3143596787266176E-2</v>
      </c>
      <c r="Y36" s="14">
        <f>[2]EUCAM_output!$WG33</f>
        <v>1.8899527041622999E-2</v>
      </c>
      <c r="Z36" s="14">
        <f>[2]EUCAM_output!$VK33</f>
        <v>1841.43720789436</v>
      </c>
      <c r="AC36" s="14">
        <f>[2]EUCAM_output!$WJ33</f>
        <v>1838.6841775304381</v>
      </c>
      <c r="AD36" s="13">
        <f>[2]EUCAM_output!$VR33*10^9</f>
        <v>4820697534356.0996</v>
      </c>
      <c r="AE36" s="30"/>
      <c r="AF36" s="30"/>
      <c r="AG36" s="19"/>
      <c r="AH36" s="31"/>
      <c r="AI36" s="31">
        <f t="shared" ca="1" si="6"/>
        <v>42484044656.76001</v>
      </c>
      <c r="AJ36" s="32">
        <v>23355310000</v>
      </c>
      <c r="AK36" s="31">
        <f t="shared" si="7"/>
        <v>36427009743.912125</v>
      </c>
      <c r="AL36" s="19"/>
      <c r="AM36" s="19">
        <f t="shared" ca="1" si="0"/>
        <v>5.1843240867222064E-2</v>
      </c>
      <c r="AN36" s="31">
        <f t="shared" si="10"/>
        <v>4820697534356.0996</v>
      </c>
      <c r="AO36" s="32">
        <v>176445300000</v>
      </c>
      <c r="AP36" s="31">
        <f t="shared" si="8"/>
        <v>275199715283.9118</v>
      </c>
      <c r="AQ36" s="32">
        <v>156680100000</v>
      </c>
      <c r="AR36" s="31">
        <f t="shared" si="1"/>
        <v>207945149280.18674</v>
      </c>
      <c r="AS36" s="19">
        <f t="shared" si="11"/>
        <v>4.3135904669024616E-2</v>
      </c>
      <c r="AT36" s="19">
        <f t="shared" si="9"/>
        <v>16.891036210183728</v>
      </c>
      <c r="BB36" s="13">
        <f>[2]EUCAM_output!$UZ33*10^9</f>
        <v>1615228604408.47</v>
      </c>
      <c r="BC36" s="13">
        <f>[2]EUCAM_output!$WE33*10^9</f>
        <v>1047745400000</v>
      </c>
      <c r="BD36" s="19">
        <f t="shared" si="2"/>
        <v>-0.86150773578595363</v>
      </c>
      <c r="BN36" s="31">
        <f t="shared" ref="BN36:BN66" ca="1" si="14">BP36-CF36</f>
        <v>45795400000</v>
      </c>
      <c r="BO36" s="48" cm="1">
        <f t="array" aca="1" ref="BO36" ca="1">INDEX([1]Sheet1!$C$6:$CY$72,MATCH($A36,[1]Sheet1!$A$6:$A$72,0),MATCH(MID(CELL("filename",A35),FIND("]",CELL("filename",A35))+1,255) &amp; BO$1,[1]Sheet1!$C$1:$CY$1 &amp; [1]Sheet1!$C$3:$CY$3,0))</f>
        <v>4.4220670000000002</v>
      </c>
      <c r="BP36" s="32" cm="1">
        <f t="array" aca="1" ref="BP36" ca="1">INDEX([1]Sheet1!$C$6:$CY$72,MATCH($A36,[1]Sheet1!$A$6:$A$72,0),MATCH(MID(CELL("filename",B35),FIND("]",CELL("filename",B35))+1,255) &amp; BP$1,[1]Sheet1!$C$1:$CY$1 &amp; [1]Sheet1!$C$3:$CY$3,0))</f>
        <v>463342000000</v>
      </c>
      <c r="BQ36" s="32" cm="1">
        <f t="array" aca="1" ref="BQ36" ca="1">INDEX([1]Sheet1!$C$6:$CY$72,MATCH($A36,[1]Sheet1!$A$6:$A$72,0),MATCH(MID(CELL("filename",C35),FIND("]",CELL("filename",C35))+1,255) &amp; BQ$1,[1]Sheet1!$C$1:$CY$1 &amp; [1]Sheet1!$C$3:$CY$3,0))</f>
        <v>149571300000</v>
      </c>
      <c r="BR36" s="25"/>
      <c r="BS36" s="25"/>
      <c r="BT36" s="25"/>
      <c r="BU36" s="19"/>
      <c r="BV36" s="19"/>
      <c r="BW36" s="32" cm="1">
        <f t="array" aca="1" ref="BW36" ca="1">INDEX([1]Sheet1!$C$6:$CY$72,MATCH($A36,[1]Sheet1!$A$6:$A$72,0),MATCH(MID(CELL("filename",F35),FIND("]",CELL("filename",F35))+1,255) &amp; BW$1,[1]Sheet1!$C$1:$CY$1 &amp; [1]Sheet1!$C$3:$CY$3,0))</f>
        <v>119370200000</v>
      </c>
      <c r="BX36" s="32" cm="1">
        <f t="array" aca="1" ref="BX36" ca="1">INDEX([1]Sheet1!$C$6:$CY$72,MATCH($A36,[1]Sheet1!$A$6:$A$72,0),MATCH(MID(CELL("filename",G35),FIND("]",CELL("filename",G35))+1,255) &amp; BX$1,[1]Sheet1!$C$1:$CY$1 &amp; [1]Sheet1!$C$3:$CY$3,0))</f>
        <v>144181400000</v>
      </c>
      <c r="BY36" s="39" cm="1">
        <f t="array" aca="1" ref="BY36" ca="1">INDEX([4]DATA!$C$18:$N$51,MATCH($A36,[4]DATA!$B$18:$B$51,0),MATCH(MID(CELL("filename",F3),FIND("]",CELL("filename",F3))+1,255) &amp; BY$1,[4]DATA!$C$15:$N$15&amp;[4]DATA!$C$16:$N$16,0)) * 10^6</f>
        <v>44335000000</v>
      </c>
      <c r="BZ36" s="39" cm="1">
        <f t="array" aca="1" ref="BZ36" ca="1">INDEX([4]DATA!$C$18:$N$51,MATCH($A36,[4]DATA!$B$18:$B$51,0),MATCH(MID(CELL("filename",G3),FIND("]",CELL("filename",G3))+1,255) &amp; BZ$1,[4]DATA!$C$15:$N$15&amp;[4]DATA!$C$16:$N$16,0)) * 10^6</f>
        <v>101536000000</v>
      </c>
      <c r="CA36" s="31">
        <f t="shared" ref="CA36:CA64" ca="1" si="15">$BX36*BY36/SUM($BY36:$BZ36)</f>
        <v>43821474926.476128</v>
      </c>
      <c r="CB36" s="31">
        <f t="shared" ref="CB36:CB64" ca="1" si="16">BX36-CA36</f>
        <v>100359925073.52386</v>
      </c>
      <c r="CC36" s="32" cm="1">
        <f t="array" aca="1" ref="CC36" ca="1">INDEX([1]Sheet1!$C$6:$CY$72,MATCH($A36,[1]Sheet1!$A$6:$A$72,0),MATCH(MID(CELL("filename",J35),FIND("]",CELL("filename",J35))+1,255) &amp; CC$1,[1]Sheet1!$C$1:$CY$1 &amp; [1]Sheet1!$C$3:$CY$3,0))</f>
        <v>4132570000.0000005</v>
      </c>
      <c r="CD36" s="31">
        <f t="shared" ref="CD36:CD66" ca="1" si="17">BP36-BQ36-BW36-BX36-CC36</f>
        <v>46086530000</v>
      </c>
      <c r="CE36" s="32" cm="1">
        <f t="array" aca="1" ref="CE36" ca="1">INDEX([1]Sheet1!$C$6:$CY$72,MATCH($A36,[1]Sheet1!$A$6:$A$72,0),MATCH(MID(CELL("filename",L35),FIND("]",CELL("filename",L35))+1,255) &amp; CE$1,[1]Sheet1!$C$1:$CY$1 &amp; [1]Sheet1!$C$3:$CY$3,0))</f>
        <v>531778000000</v>
      </c>
      <c r="CF36" s="31">
        <f t="shared" ca="1" si="12"/>
        <v>417546600000</v>
      </c>
      <c r="CG36" s="32" cm="1">
        <f t="array" aca="1" ref="CG36" ca="1">INDEX([1]Sheet1!$C$6:$CY$72,MATCH($A36,[1]Sheet1!$A$6:$A$72,0),MATCH(MID(CELL("filename",N35),FIND("]",CELL("filename",N35))+1,255) &amp; CG$1,[1]Sheet1!$C$1:$CY$1 &amp; [1]Sheet1!$C$3:$CY$3,0))</f>
        <v>183063800000</v>
      </c>
      <c r="CH36" s="32" cm="1">
        <f t="array" aca="1" ref="CH36" ca="1">INDEX([1]Sheet1!$C$6:$CY$72,MATCH($A36,[1]Sheet1!$A$6:$A$72,0),MATCH(MID(CELL("filename",O35),FIND("]",CELL("filename",O35))+1,255) &amp; CH$1,[1]Sheet1!$C$1:$CY$1 &amp; [1]Sheet1!$C$3:$CY$3,0))</f>
        <v>27238800000</v>
      </c>
      <c r="CI36" s="32" cm="1">
        <f t="array" aca="1" ref="CI36" ca="1">INDEX([1]Sheet1!$C$6:$CY$72,MATCH($A36,[1]Sheet1!$A$6:$A$72,0),MATCH(MID(CELL("filename",CI3),FIND("]",CELL("filename",CI3))+1,255) &amp; CI$1,[1]Sheet1!$C$1:$CY$1 &amp; [1]Sheet1!$C$3:$CY$3,0))</f>
        <v>17046250000</v>
      </c>
      <c r="CJ36" s="32" cm="1">
        <f t="array" aca="1" ref="CJ36" ca="1">INDEX([1]Sheet1!$C$6:$CY$72,MATCH($A36,[1]Sheet1!$A$6:$A$72,0),MATCH(MID(CELL("filename",R35),FIND("]",CELL("filename",R35))+1,255) &amp; CJ$1,[1]Sheet1!$C$1:$CY$1 &amp; [1]Sheet1!$C$3:$CY$3,0))</f>
        <v>163832100000</v>
      </c>
      <c r="CK36" s="32" cm="1">
        <f t="array" aca="1" ref="CK36" ca="1">INDEX([1]Sheet1!$C$6:$CY$72,MATCH($A36,[1]Sheet1!$A$6:$A$72,0),MATCH(MID(CELL("filename",S35),FIND("]",CELL("filename",S35))+1,255) &amp; CK$1,[1]Sheet1!$C$1:$CY$1 &amp; [1]Sheet1!$C$3:$CY$3,0))</f>
        <v>114231400000</v>
      </c>
      <c r="CL36" s="31">
        <f t="shared" ca="1" si="13"/>
        <v>26365650000</v>
      </c>
      <c r="DK36" s="31">
        <f t="shared" ref="DK36:DK66" ca="1" si="18">DL36/100*BC36</f>
        <v>1245730514020.2</v>
      </c>
      <c r="DL36" s="48" cm="1">
        <f t="array" aca="1" ref="DL36" ca="1">INDEX([1]Sheet1!$C$6:$CY$72,MATCH($A36,[1]Sheet1!$A$6:$A$72,0),MATCH(MID(CELL("filename",AT35),FIND("]",CELL("filename",AT35))+1,255) &amp; DL$1,[1]Sheet1!$C$1:$CY$1 &amp; [1]Sheet1!$C$3:$CY$3,0))</f>
        <v>118.8963</v>
      </c>
      <c r="DM36" s="39" cm="1">
        <f t="array" aca="1" ref="DM36" ca="1">INDEX([5]DATA!$C$18:$T$51,MATCH($A36,[5]DATA!$B$18:$B$51,0),MATCH(MID(CELL("filename",AU3),FIND("]",CELL("filename",AU3))+1,255) &amp; DM$1,[5]DATA!$C$15:$T$15&amp;[5]DATA!$C$16:$T$16,0)) * 10^6</f>
        <v>277830000000</v>
      </c>
      <c r="DN36" s="39" cm="1">
        <f t="array" aca="1" ref="DN36" ca="1">INDEX([5]DATA!$C$18:$T$51,MATCH($A36,[5]DATA!$B$18:$B$51,0),MATCH(MID(CELL("filename",AV3),FIND("]",CELL("filename",AV3))+1,255) &amp; DN$1,[5]DATA!$C$15:$T$15&amp;[5]DATA!$C$16:$T$16,0)) * 10^6</f>
        <v>967901000000</v>
      </c>
      <c r="DQ36" s="48">
        <v>1.2697499999999999</v>
      </c>
      <c r="DR36" s="48" cm="1">
        <f t="array" aca="1" ref="DR36" ca="1">INDEX([1]Sheet1!$C$6:$CY$72,MATCH($A36,[1]Sheet1!$A$6:$A$72,0),MATCH(MID(CELL("filename",AZ35),FIND("]",CELL("filename",AZ35))+1,255) &amp; DR$1,[1]Sheet1!$C$1:$CY$1 &amp; [1]Sheet1!$C$3:$CY$3,0))</f>
        <v>95320000000</v>
      </c>
      <c r="DS36" s="48" cm="1">
        <f t="array" aca="1" ref="DS36" ca="1">INDEX([1]Sheet1!$C$6:$CY$72,MATCH($A36,[1]Sheet1!$A$6:$A$72,0),MATCH(MID(CELL("filename",BA35),FIND("]",CELL("filename",BA35))+1,255) &amp; DS$1,[1]Sheet1!$C$1:$CY$1 &amp; [1]Sheet1!$C$3:$CY$3,0))</f>
        <v>9.7974800000000002</v>
      </c>
      <c r="DT36" s="39" cm="1">
        <f t="array" aca="1" ref="DT36" ca="1">INDEX([5]DATA!$C$18:$T$51,MATCH($A36,[5]DATA!$B$18:$B$51,0),MATCH(MID(CELL("filename",BB3),FIND("]",CELL("filename",BB3))+1,255) &amp; DT$1,[5]DATA!$C$15:$T$15&amp;[5]DATA!$C$16:$T$16,0)) * 10^6</f>
        <v>438157000000</v>
      </c>
      <c r="DU36" s="48" cm="1">
        <f t="array" aca="1" ref="DU36" ca="1">INDEX([1]Sheet1!$C$6:$CY$72,MATCH($A36,[1]Sheet1!$A$6:$A$72,0),MATCH(MID(CELL("filename",BC35),FIND("]",CELL("filename",BC35))+1,255) &amp; DU$1,[1]Sheet1!$C$1:$CY$1 &amp; [1]Sheet1!$C$3:$CY$3,0))</f>
        <v>8.69</v>
      </c>
      <c r="DV36" s="17">
        <v>0.5</v>
      </c>
      <c r="DW36" s="14">
        <f>Euro_Area_Data!V33*10^9</f>
        <v>8577158940614.2881</v>
      </c>
      <c r="DX36" s="17">
        <v>1</v>
      </c>
      <c r="DY36" s="17">
        <v>0.5</v>
      </c>
      <c r="DZ36" s="48" cm="1">
        <f t="array" aca="1" ref="DZ36" ca="1">INDEX([1]Sheet1!$C$6:$CY$72,MATCH($A36,[1]Sheet1!$A$6:$A$72,0),MATCH(MID(CELL("filename",BH35),FIND("]",CELL("filename",BH35))+1,255) &amp; DZ$1,[1]Sheet1!$C$1:$CY$1 &amp; [1]Sheet1!$C$3:$CY$3,0))</f>
        <v>9.4</v>
      </c>
      <c r="EA36" s="17">
        <v>2</v>
      </c>
      <c r="EB36" s="14">
        <f>(SUMPRODUCT(Euro_Area_Data!B33:U33,Euro_Area_Data!Y33:AR33)-Euro_Area_Data!M33*Euro_Area_Data!AJ33)/(SUM(Euro_Area_Data!B33:U33)-Euro_Area_Data!M33)</f>
        <v>0.71398522832882916</v>
      </c>
      <c r="EC36" s="14">
        <f>(EB36-EB35)/EB35*100</f>
        <v>0.41413260773454613</v>
      </c>
      <c r="ED36" s="14" t="e">
        <f>(SUMPRODUCT(Euro_Area_Data!B33:U33,Euro_Area_Data!AV33:BO33)-Euro_Area_Data!M33*Euro_Area_Data!BG33)/(SUM(Euro_Area_Data!B33:U33)-Euro_Area_Data!M33)</f>
        <v>#N/A</v>
      </c>
      <c r="EE36" s="17">
        <v>-5</v>
      </c>
      <c r="EH36" s="43">
        <v>0.75</v>
      </c>
      <c r="EI36" s="43">
        <v>0.05</v>
      </c>
      <c r="EJ36" s="43">
        <v>60</v>
      </c>
      <c r="EK36" s="14">
        <f t="shared" si="5"/>
        <v>13.493205921616497</v>
      </c>
      <c r="EN36" s="14">
        <f>[2]EUCAM_output!$WC33</f>
        <v>0.641153642975135</v>
      </c>
    </row>
    <row r="37" spans="1:144" x14ac:dyDescent="0.3">
      <c r="A37" s="10">
        <v>1997</v>
      </c>
      <c r="B37" s="13">
        <f>[2]EUCAM_output!$VC34*10^9</f>
        <v>1657546943124.312</v>
      </c>
      <c r="H37" s="14">
        <f>[2]EUCAM_output!$WI34</f>
        <v>1.540417335996393E-2</v>
      </c>
      <c r="I37" s="13">
        <f>[2]EUCAM_output!$VU34*10^3</f>
        <v>44561084.999999896</v>
      </c>
      <c r="K37" s="31">
        <f t="shared" si="4"/>
        <v>44561084.999999896</v>
      </c>
      <c r="L37" s="14">
        <f>[2]EUCAM_output!$VE34</f>
        <v>55.731886370499737</v>
      </c>
      <c r="O37" s="14">
        <f>[2]EUCAM_output!$VF34</f>
        <v>55.910712914892351</v>
      </c>
      <c r="P37" s="28"/>
      <c r="Q37" s="19"/>
      <c r="R37" s="14">
        <f>[2]EUCAM_output!$VJ34</f>
        <v>11.9</v>
      </c>
      <c r="U37" s="14">
        <f>[2]EUCAM_output!$VI34</f>
        <v>9.488289</v>
      </c>
      <c r="V37" s="14">
        <v>9.488289</v>
      </c>
      <c r="W37" s="14">
        <v>1.5693435775009368E-2</v>
      </c>
      <c r="X37" s="14">
        <v>7.2780307727313698E-3</v>
      </c>
      <c r="Y37" s="14">
        <f>[2]EUCAM_output!$WG34</f>
        <v>-1.9229767369854701E-2</v>
      </c>
      <c r="Z37" s="14">
        <f>[2]EUCAM_output!$VK34</f>
        <v>1835.32278307449</v>
      </c>
      <c r="AC37" s="14">
        <f>[2]EUCAM_output!$WJ34</f>
        <v>1839.162435670838</v>
      </c>
      <c r="AD37" s="13">
        <f>[2]EUCAM_output!$VR34*10^9</f>
        <v>4891614027550.4902</v>
      </c>
      <c r="AE37" s="30"/>
      <c r="AF37" s="30"/>
      <c r="AG37" s="19"/>
      <c r="AH37" s="31"/>
      <c r="AI37" s="31">
        <f t="shared" ca="1" si="6"/>
        <v>43527219850.654594</v>
      </c>
      <c r="AJ37" s="32">
        <v>24469080000</v>
      </c>
      <c r="AK37" s="31">
        <f t="shared" si="7"/>
        <v>36653785058.065887</v>
      </c>
      <c r="AL37" s="19"/>
      <c r="AM37" s="19">
        <f t="shared" ca="1" si="0"/>
        <v>5.1843240867222064E-2</v>
      </c>
      <c r="AN37" s="31">
        <f t="shared" si="10"/>
        <v>4891614027550.4902</v>
      </c>
      <c r="AO37" s="32">
        <v>186828100000</v>
      </c>
      <c r="AP37" s="31">
        <f t="shared" si="8"/>
        <v>279861646625.32629</v>
      </c>
      <c r="AQ37" s="32">
        <v>166272400000</v>
      </c>
      <c r="AR37" s="31">
        <f t="shared" si="1"/>
        <v>212416176325.39252</v>
      </c>
      <c r="AS37" s="19">
        <f t="shared" si="11"/>
        <v>4.3424557851258226E-2</v>
      </c>
      <c r="AT37" s="19">
        <f t="shared" si="9"/>
        <v>16.884085713905321</v>
      </c>
      <c r="BB37" s="13">
        <f>[2]EUCAM_output!$UZ34*10^9</f>
        <v>1646333396010.3701</v>
      </c>
      <c r="BC37" s="13">
        <f>[2]EUCAM_output!$WE34*10^9</f>
        <v>1095091600000</v>
      </c>
      <c r="BD37" s="19">
        <f t="shared" ref="BD37:BD69" si="19">(BB37-B37)/B37*100</f>
        <v>-0.67651460252494977</v>
      </c>
      <c r="BN37" s="31">
        <f t="shared" ca="1" si="14"/>
        <v>67471800000</v>
      </c>
      <c r="BO37" s="48" cm="1">
        <f t="array" aca="1" ref="BO37" ca="1">INDEX([1]Sheet1!$C$6:$CY$72,MATCH($A37,[1]Sheet1!$A$6:$A$72,0),MATCH(MID(CELL("filename",A36),FIND("]",CELL("filename",A36))+1,255) &amp; BO$1,[1]Sheet1!$C$1:$CY$1 &amp; [1]Sheet1!$C$3:$CY$3,0))</f>
        <v>6.1391210000000003</v>
      </c>
      <c r="BP37" s="32" cm="1">
        <f t="array" aca="1" ref="BP37" ca="1">INDEX([1]Sheet1!$C$6:$CY$72,MATCH($A37,[1]Sheet1!$A$6:$A$72,0),MATCH(MID(CELL("filename",B36),FIND("]",CELL("filename",B36))+1,255) &amp; BP$1,[1]Sheet1!$C$1:$CY$1 &amp; [1]Sheet1!$C$3:$CY$3,0))</f>
        <v>509346000000</v>
      </c>
      <c r="BQ37" s="32" cm="1">
        <f t="array" aca="1" ref="BQ37" ca="1">INDEX([1]Sheet1!$C$6:$CY$72,MATCH($A37,[1]Sheet1!$A$6:$A$72,0),MATCH(MID(CELL("filename",C36),FIND("]",CELL("filename",C36))+1,255) &amp; BQ$1,[1]Sheet1!$C$1:$CY$1 &amp; [1]Sheet1!$C$3:$CY$3,0))</f>
        <v>166369900000</v>
      </c>
      <c r="BR37" s="25"/>
      <c r="BS37" s="25"/>
      <c r="BT37" s="25"/>
      <c r="BU37" s="19"/>
      <c r="BV37" s="19"/>
      <c r="BW37" s="32" cm="1">
        <f t="array" aca="1" ref="BW37" ca="1">INDEX([1]Sheet1!$C$6:$CY$72,MATCH($A37,[1]Sheet1!$A$6:$A$72,0),MATCH(MID(CELL("filename",F36),FIND("]",CELL("filename",F36))+1,255) &amp; BW$1,[1]Sheet1!$C$1:$CY$1 &amp; [1]Sheet1!$C$3:$CY$3,0))</f>
        <v>131685000000</v>
      </c>
      <c r="BX37" s="32" cm="1">
        <f t="array" aca="1" ref="BX37" ca="1">INDEX([1]Sheet1!$C$6:$CY$72,MATCH($A37,[1]Sheet1!$A$6:$A$72,0),MATCH(MID(CELL("filename",G36),FIND("]",CELL("filename",G36))+1,255) &amp; BX$1,[1]Sheet1!$C$1:$CY$1 &amp; [1]Sheet1!$C$3:$CY$3,0))</f>
        <v>154040500000</v>
      </c>
      <c r="BY37" s="39" cm="1">
        <f t="array" aca="1" ref="BY37" ca="1">INDEX([4]DATA!$C$18:$N$51,MATCH($A37,[4]DATA!$B$18:$B$51,0),MATCH(MID(CELL("filename",F4),FIND("]",CELL("filename",F4))+1,255) &amp; BY$1,[4]DATA!$C$15:$N$15&amp;[4]DATA!$C$16:$N$16,0)) * 10^6</f>
        <v>45385000000</v>
      </c>
      <c r="BZ37" s="39" cm="1">
        <f t="array" aca="1" ref="BZ37" ca="1">INDEX([4]DATA!$C$18:$N$51,MATCH($A37,[4]DATA!$B$18:$B$51,0),MATCH(MID(CELL("filename",G4),FIND("]",CELL("filename",G4))+1,255) &amp; BZ$1,[4]DATA!$C$15:$N$15&amp;[4]DATA!$C$16:$N$16,0)) * 10^6</f>
        <v>108101000000</v>
      </c>
      <c r="CA37" s="31">
        <f t="shared" ca="1" si="15"/>
        <v>45548962722.984505</v>
      </c>
      <c r="CB37" s="31">
        <f t="shared" ca="1" si="16"/>
        <v>108491537277.0155</v>
      </c>
      <c r="CC37" s="32" cm="1">
        <f t="array" aca="1" ref="CC37" ca="1">INDEX([1]Sheet1!$C$6:$CY$72,MATCH($A37,[1]Sheet1!$A$6:$A$72,0),MATCH(MID(CELL("filename",J36),FIND("]",CELL("filename",J36))+1,255) &amp; CC$1,[1]Sheet1!$C$1:$CY$1 &amp; [1]Sheet1!$C$3:$CY$3,0))</f>
        <v>3956240000</v>
      </c>
      <c r="CD37" s="31">
        <f t="shared" ca="1" si="17"/>
        <v>53294360000</v>
      </c>
      <c r="CE37" s="32" cm="1">
        <f t="array" aca="1" ref="CE37" ca="1">INDEX([1]Sheet1!$C$6:$CY$72,MATCH($A37,[1]Sheet1!$A$6:$A$72,0),MATCH(MID(CELL("filename",L36),FIND("]",CELL("filename",L36))+1,255) &amp; CE$1,[1]Sheet1!$C$1:$CY$1 &amp; [1]Sheet1!$C$3:$CY$3,0))</f>
        <v>542101000000</v>
      </c>
      <c r="CF37" s="31">
        <f t="shared" ca="1" si="12"/>
        <v>441874200000</v>
      </c>
      <c r="CG37" s="32" cm="1">
        <f t="array" aca="1" ref="CG37" ca="1">INDEX([1]Sheet1!$C$6:$CY$72,MATCH($A37,[1]Sheet1!$A$6:$A$72,0),MATCH(MID(CELL("filename",N36),FIND("]",CELL("filename",N36))+1,255) &amp; CG$1,[1]Sheet1!$C$1:$CY$1 &amp; [1]Sheet1!$C$3:$CY$3,0))</f>
        <v>194915600000</v>
      </c>
      <c r="CH37" s="32" cm="1">
        <f t="array" aca="1" ref="CH37" ca="1">INDEX([1]Sheet1!$C$6:$CY$72,MATCH($A37,[1]Sheet1!$A$6:$A$72,0),MATCH(MID(CELL("filename",O36),FIND("]",CELL("filename",O36))+1,255) &amp; CH$1,[1]Sheet1!$C$1:$CY$1 &amp; [1]Sheet1!$C$3:$CY$3,0))</f>
        <v>29057600000</v>
      </c>
      <c r="CI37" s="32" cm="1">
        <f t="array" aca="1" ref="CI37" ca="1">INDEX([1]Sheet1!$C$6:$CY$72,MATCH($A37,[1]Sheet1!$A$6:$A$72,0),MATCH(MID(CELL("filename",CI4),FIND("]",CELL("filename",CI4))+1,255) &amp; CI$1,[1]Sheet1!$C$1:$CY$1 &amp; [1]Sheet1!$C$3:$CY$3,0))</f>
        <v>14864510000</v>
      </c>
      <c r="CJ37" s="32" cm="1">
        <f t="array" aca="1" ref="CJ37" ca="1">INDEX([1]Sheet1!$C$6:$CY$72,MATCH($A37,[1]Sheet1!$A$6:$A$72,0),MATCH(MID(CELL("filename",R36),FIND("]",CELL("filename",R36))+1,255) &amp; CJ$1,[1]Sheet1!$C$1:$CY$1 &amp; [1]Sheet1!$C$3:$CY$3,0))</f>
        <v>178410200000</v>
      </c>
      <c r="CK37" s="32" cm="1">
        <f t="array" aca="1" ref="CK37" ca="1">INDEX([1]Sheet1!$C$6:$CY$72,MATCH($A37,[1]Sheet1!$A$6:$A$72,0),MATCH(MID(CELL("filename",S36),FIND("]",CELL("filename",S36))+1,255) &amp; CK$1,[1]Sheet1!$C$1:$CY$1 &amp; [1]Sheet1!$C$3:$CY$3,0))</f>
        <v>100226800000</v>
      </c>
      <c r="CL37" s="31">
        <f t="shared" ca="1" si="13"/>
        <v>24626290000</v>
      </c>
      <c r="DK37" s="31">
        <f t="shared" ca="1" si="18"/>
        <v>1275677680298</v>
      </c>
      <c r="DL37" s="48" cm="1">
        <f t="array" aca="1" ref="DL37" ca="1">INDEX([1]Sheet1!$C$6:$CY$72,MATCH($A37,[1]Sheet1!$A$6:$A$72,0),MATCH(MID(CELL("filename",AT36),FIND("]",CELL("filename",AT36))+1,255) &amp; DL$1,[1]Sheet1!$C$1:$CY$1 &amp; [1]Sheet1!$C$3:$CY$3,0))</f>
        <v>116.4905</v>
      </c>
      <c r="DM37" s="39" cm="1">
        <f t="array" aca="1" ref="DM37" ca="1">INDEX([5]DATA!$C$18:$T$51,MATCH($A37,[5]DATA!$B$18:$B$51,0),MATCH(MID(CELL("filename",AU4),FIND("]",CELL("filename",AU4))+1,255) &amp; DM$1,[5]DATA!$C$15:$T$15&amp;[5]DATA!$C$16:$T$16,0)) * 10^6</f>
        <v>238978000000</v>
      </c>
      <c r="DN37" s="39" cm="1">
        <f t="array" aca="1" ref="DN37" ca="1">INDEX([5]DATA!$C$18:$T$51,MATCH($A37,[5]DATA!$B$18:$B$51,0),MATCH(MID(CELL("filename",AV4),FIND("]",CELL("filename",AV4))+1,255) &amp; DN$1,[5]DATA!$C$15:$T$15&amp;[5]DATA!$C$16:$T$16,0)) * 10^6</f>
        <v>1036700000000</v>
      </c>
      <c r="DQ37" s="48">
        <v>1.1340399999999999</v>
      </c>
      <c r="DR37" s="48" cm="1">
        <f t="array" aca="1" ref="DR37" ca="1">INDEX([1]Sheet1!$C$6:$CY$72,MATCH($A37,[1]Sheet1!$A$6:$A$72,0),MATCH(MID(CELL("filename",AZ36),FIND("]",CELL("filename",AZ36))+1,255) &amp; DR$1,[1]Sheet1!$C$1:$CY$1 &amp; [1]Sheet1!$C$3:$CY$3,0))</f>
        <v>-21270000000</v>
      </c>
      <c r="DS37" s="48" cm="1">
        <f t="array" aca="1" ref="DS37" ca="1">INDEX([1]Sheet1!$C$6:$CY$72,MATCH($A37,[1]Sheet1!$A$6:$A$72,0),MATCH(MID(CELL("filename",BA36),FIND("]",CELL("filename",BA36))+1,255) &amp; DS$1,[1]Sheet1!$C$1:$CY$1 &amp; [1]Sheet1!$C$3:$CY$3,0))</f>
        <v>8.0166590000000006</v>
      </c>
      <c r="DT37" s="39" cm="1">
        <f t="array" aca="1" ref="DT37" ca="1">INDEX([5]DATA!$C$18:$T$51,MATCH($A37,[5]DATA!$B$18:$B$51,0),MATCH(MID(CELL("filename",BB4),FIND("]",CELL("filename",BB4))+1,255) &amp; DT$1,[5]DATA!$C$15:$T$15&amp;[5]DATA!$C$16:$T$16,0)) * 10^6</f>
        <v>452430000000</v>
      </c>
      <c r="DU37" s="48" cm="1">
        <f t="array" aca="1" ref="DU37" ca="1">INDEX([1]Sheet1!$C$6:$CY$72,MATCH($A37,[1]Sheet1!$A$6:$A$72,0),MATCH(MID(CELL("filename",BC36),FIND("]",CELL("filename",BC36))+1,255) &amp; DU$1,[1]Sheet1!$C$1:$CY$1 &amp; [1]Sheet1!$C$3:$CY$3,0))</f>
        <v>6.78</v>
      </c>
      <c r="DV37" s="17">
        <v>0.5</v>
      </c>
      <c r="DW37" s="14">
        <f>Euro_Area_Data!V34*10^9</f>
        <v>8814155589760.2656</v>
      </c>
      <c r="DX37" s="17">
        <v>1</v>
      </c>
      <c r="DY37" s="17">
        <v>0.5</v>
      </c>
      <c r="DZ37" s="48" cm="1">
        <f t="array" aca="1" ref="DZ37" ca="1">INDEX([1]Sheet1!$C$6:$CY$72,MATCH($A37,[1]Sheet1!$A$6:$A$72,0),MATCH(MID(CELL("filename",BH36),FIND("]",CELL("filename",BH36))+1,255) &amp; DZ$1,[1]Sheet1!$C$1:$CY$1 &amp; [1]Sheet1!$C$3:$CY$3,0))</f>
        <v>6.86</v>
      </c>
      <c r="EA37" s="17">
        <v>2</v>
      </c>
      <c r="EB37" s="14">
        <f>(SUMPRODUCT(Euro_Area_Data!B34:U34,Euro_Area_Data!Y34:AR34)-Euro_Area_Data!M34*Euro_Area_Data!AJ34)/(SUM(Euro_Area_Data!B34:U34)-Euro_Area_Data!M34)</f>
        <v>0.70521469465350273</v>
      </c>
      <c r="EC37" s="14">
        <f t="shared" ref="EC37:EC66" si="20">(EB37-EB36)/EB36*100</f>
        <v>-1.2283914746884821</v>
      </c>
      <c r="ED37" s="14" t="e">
        <f>(SUMPRODUCT(Euro_Area_Data!B34:U34,Euro_Area_Data!AV34:BO34)-Euro_Area_Data!M34*Euro_Area_Data!BG34)/(SUM(Euro_Area_Data!B34:U34)-Euro_Area_Data!M34)</f>
        <v>#N/A</v>
      </c>
      <c r="EE37" s="17">
        <v>-5</v>
      </c>
      <c r="EH37" s="43">
        <v>0.75</v>
      </c>
      <c r="EI37" s="43">
        <v>0.05</v>
      </c>
      <c r="EJ37" s="43">
        <v>60</v>
      </c>
      <c r="EK37" s="14">
        <f t="shared" si="5"/>
        <v>4.1206085734087656</v>
      </c>
      <c r="EN37" s="14">
        <f>[2]EUCAM_output!$WC34</f>
        <v>0.66757307495629103</v>
      </c>
    </row>
    <row r="38" spans="1:144" x14ac:dyDescent="0.3">
      <c r="A38" s="10">
        <v>1998</v>
      </c>
      <c r="B38" s="13">
        <f>[2]EUCAM_output!$VC35*10^9</f>
        <v>1684690564362.782</v>
      </c>
      <c r="H38" s="14">
        <f>[2]EUCAM_output!$WI35</f>
        <v>2.2559675771328069E-2</v>
      </c>
      <c r="I38" s="13">
        <f>[2]EUCAM_output!$VU35*10^3</f>
        <v>44464536.5</v>
      </c>
      <c r="K38" s="31">
        <f t="shared" si="4"/>
        <v>44464536.5</v>
      </c>
      <c r="L38" s="14">
        <f>[2]EUCAM_output!$VE35</f>
        <v>56.56410476237302</v>
      </c>
      <c r="O38" s="14">
        <f>[2]EUCAM_output!$VF35</f>
        <v>56.430640839736107</v>
      </c>
      <c r="P38" s="28"/>
      <c r="Q38" s="19"/>
      <c r="R38" s="14">
        <f>[2]EUCAM_output!$VJ35</f>
        <v>12.1</v>
      </c>
      <c r="U38" s="14">
        <f>[2]EUCAM_output!$VI35</f>
        <v>9.5461489999999998</v>
      </c>
      <c r="V38" s="14">
        <v>9.5461489999999998</v>
      </c>
      <c r="W38" s="14">
        <v>7.530685932357617E-3</v>
      </c>
      <c r="X38" s="14">
        <v>1.919328882443061E-3</v>
      </c>
      <c r="Y38" s="14">
        <f>[2]EUCAM_output!$WG35</f>
        <v>-5.6795682545155497E-2</v>
      </c>
      <c r="Z38" s="14">
        <f>[2]EUCAM_output!$VK35</f>
        <v>1849.66803421432</v>
      </c>
      <c r="AC38" s="14">
        <f>[2]EUCAM_output!$WJ35</f>
        <v>1837.9170762127269</v>
      </c>
      <c r="AD38" s="13">
        <f>[2]EUCAM_output!$VR35*10^9</f>
        <v>4968387925596.25</v>
      </c>
      <c r="AE38" s="30"/>
      <c r="AF38" s="30"/>
      <c r="AG38" s="19"/>
      <c r="AH38" s="31"/>
      <c r="AI38" s="31">
        <f t="shared" ca="1" si="6"/>
        <v>45856753232.146149</v>
      </c>
      <c r="AJ38" s="32">
        <v>25230960000</v>
      </c>
      <c r="AK38" s="31">
        <f t="shared" si="7"/>
        <v>37194997413.094017</v>
      </c>
      <c r="AL38" s="19"/>
      <c r="AM38" s="19">
        <f t="shared" ca="1" si="0"/>
        <v>5.1843240867222064E-2</v>
      </c>
      <c r="AN38" s="31">
        <f t="shared" si="10"/>
        <v>4968387925596.25</v>
      </c>
      <c r="AO38" s="32">
        <v>195869300000</v>
      </c>
      <c r="AP38" s="31">
        <f t="shared" si="8"/>
        <v>288746766147.80157</v>
      </c>
      <c r="AQ38" s="32">
        <v>172660300000</v>
      </c>
      <c r="AR38" s="31">
        <f t="shared" si="1"/>
        <v>217337505981.30859</v>
      </c>
      <c r="AS38" s="19">
        <f t="shared" si="11"/>
        <v>4.3744069351272764E-2</v>
      </c>
      <c r="AT38" s="19">
        <f t="shared" si="9"/>
        <v>17.139454108417667</v>
      </c>
      <c r="BB38" s="13">
        <f>[2]EUCAM_output!$UZ35*10^9</f>
        <v>1676039403278.96</v>
      </c>
      <c r="BC38" s="13">
        <f>[2]EUCAM_output!$WE35*10^9</f>
        <v>1141256800000</v>
      </c>
      <c r="BD38" s="19">
        <f t="shared" si="19"/>
        <v>-0.51351632559859683</v>
      </c>
      <c r="BN38" s="31">
        <f t="shared" ca="1" si="14"/>
        <v>55096100000</v>
      </c>
      <c r="BO38" s="48" cm="1">
        <f t="array" aca="1" ref="BO38" ca="1">INDEX([1]Sheet1!$C$6:$CY$72,MATCH($A38,[1]Sheet1!$A$6:$A$72,0),MATCH(MID(CELL("filename",A37),FIND("]",CELL("filename",A37))+1,255) &amp; BO$1,[1]Sheet1!$C$1:$CY$1 &amp; [1]Sheet1!$C$3:$CY$3,0))</f>
        <v>4.8460609999999997</v>
      </c>
      <c r="BP38" s="32" cm="1">
        <f t="array" aca="1" ref="BP38" ca="1">INDEX([1]Sheet1!$C$6:$CY$72,MATCH($A38,[1]Sheet1!$A$6:$A$72,0),MATCH(MID(CELL("filename",B37),FIND("]",CELL("filename",B37))+1,255) &amp; BP$1,[1]Sheet1!$C$1:$CY$1 &amp; [1]Sheet1!$C$3:$CY$3,0))</f>
        <v>511826000000</v>
      </c>
      <c r="BQ38" s="32" cm="1">
        <f t="array" aca="1" ref="BQ38" ca="1">INDEX([1]Sheet1!$C$6:$CY$72,MATCH($A38,[1]Sheet1!$A$6:$A$72,0),MATCH(MID(CELL("filename",C37),FIND("]",CELL("filename",C37))+1,255) &amp; BQ$1,[1]Sheet1!$C$1:$CY$1 &amp; [1]Sheet1!$C$3:$CY$3,0))</f>
        <v>155160400000</v>
      </c>
      <c r="BR38" s="25"/>
      <c r="BS38" s="25"/>
      <c r="BT38" s="25"/>
      <c r="BU38" s="19"/>
      <c r="BV38" s="19"/>
      <c r="BW38" s="32" cm="1">
        <f t="array" aca="1" ref="BW38" ca="1">INDEX([1]Sheet1!$C$6:$CY$72,MATCH($A38,[1]Sheet1!$A$6:$A$72,0),MATCH(MID(CELL("filename",F37),FIND("]",CELL("filename",F37))+1,255) &amp; BW$1,[1]Sheet1!$C$1:$CY$1 &amp; [1]Sheet1!$C$3:$CY$3,0))</f>
        <v>167913900000</v>
      </c>
      <c r="BX38" s="32" cm="1">
        <f t="array" aca="1" ref="BX38" ca="1">INDEX([1]Sheet1!$C$6:$CY$72,MATCH($A38,[1]Sheet1!$A$6:$A$72,0),MATCH(MID(CELL("filename",G37),FIND("]",CELL("filename",G37))+1,255) &amp; BX$1,[1]Sheet1!$C$1:$CY$1 &amp; [1]Sheet1!$C$3:$CY$3,0))</f>
        <v>133899300000.00002</v>
      </c>
      <c r="BY38" s="39" cm="1">
        <f t="array" aca="1" ref="BY38" ca="1">INDEX([4]DATA!$C$18:$N$51,MATCH($A38,[4]DATA!$B$18:$B$51,0),MATCH(MID(CELL("filename",F5),FIND("]",CELL("filename",F5))+1,255) &amp; BY$1,[4]DATA!$C$15:$N$15&amp;[4]DATA!$C$16:$N$16,0)) * 10^6</f>
        <v>38489000000</v>
      </c>
      <c r="BZ38" s="39" cm="1">
        <f t="array" aca="1" ref="BZ38" ca="1">INDEX([4]DATA!$C$18:$N$51,MATCH($A38,[4]DATA!$B$18:$B$51,0),MATCH(MID(CELL("filename",G5),FIND("]",CELL("filename",G5))+1,255) &amp; BZ$1,[4]DATA!$C$15:$N$15&amp;[4]DATA!$C$16:$N$16,0)) * 10^6</f>
        <v>95920000000</v>
      </c>
      <c r="CA38" s="31">
        <f t="shared" ca="1" si="15"/>
        <v>38343043677.878723</v>
      </c>
      <c r="CB38" s="31">
        <f t="shared" ca="1" si="16"/>
        <v>95556256322.121292</v>
      </c>
      <c r="CC38" s="32" cm="1">
        <f t="array" aca="1" ref="CC38" ca="1">INDEX([1]Sheet1!$C$6:$CY$72,MATCH($A38,[1]Sheet1!$A$6:$A$72,0),MATCH(MID(CELL("filename",J37),FIND("]",CELL("filename",J37))+1,255) &amp; CC$1,[1]Sheet1!$C$1:$CY$1 &amp; [1]Sheet1!$C$3:$CY$3,0))</f>
        <v>3995790000</v>
      </c>
      <c r="CD38" s="31">
        <f t="shared" ca="1" si="17"/>
        <v>50856609999.999985</v>
      </c>
      <c r="CE38" s="32" cm="1">
        <f t="array" aca="1" ref="CE38" ca="1">INDEX([1]Sheet1!$C$6:$CY$72,MATCH($A38,[1]Sheet1!$A$6:$A$72,0),MATCH(MID(CELL("filename",L37),FIND("]",CELL("filename",L37))+1,255) &amp; CE$1,[1]Sheet1!$C$1:$CY$1 &amp; [1]Sheet1!$C$3:$CY$3,0))</f>
        <v>545774000000</v>
      </c>
      <c r="CF38" s="31">
        <f t="shared" ca="1" si="12"/>
        <v>456729900000</v>
      </c>
      <c r="CG38" s="32" cm="1">
        <f t="array" aca="1" ref="CG38" ca="1">INDEX([1]Sheet1!$C$6:$CY$72,MATCH($A38,[1]Sheet1!$A$6:$A$72,0),MATCH(MID(CELL("filename",N37),FIND("]",CELL("filename",N37))+1,255) &amp; CG$1,[1]Sheet1!$C$1:$CY$1 &amp; [1]Sheet1!$C$3:$CY$3,0))</f>
        <v>199981800000</v>
      </c>
      <c r="CH38" s="32" cm="1">
        <f t="array" aca="1" ref="CH38" ca="1">INDEX([1]Sheet1!$C$6:$CY$72,MATCH($A38,[1]Sheet1!$A$6:$A$72,0),MATCH(MID(CELL("filename",O37),FIND("]",CELL("filename",O37))+1,255) &amp; CH$1,[1]Sheet1!$C$1:$CY$1 &amp; [1]Sheet1!$C$3:$CY$3,0))</f>
        <v>31106600000</v>
      </c>
      <c r="CI38" s="32" cm="1">
        <f t="array" aca="1" ref="CI38" ca="1">INDEX([1]Sheet1!$C$6:$CY$72,MATCH($A38,[1]Sheet1!$A$6:$A$72,0),MATCH(MID(CELL("filename",CI5),FIND("]",CELL("filename",CI5))+1,255) &amp; CI$1,[1]Sheet1!$C$1:$CY$1 &amp; [1]Sheet1!$C$3:$CY$3,0))</f>
        <v>15304750000</v>
      </c>
      <c r="CJ38" s="32" cm="1">
        <f t="array" aca="1" ref="CJ38" ca="1">INDEX([1]Sheet1!$C$6:$CY$72,MATCH($A38,[1]Sheet1!$A$6:$A$72,0),MATCH(MID(CELL("filename",R37),FIND("]",CELL("filename",R37))+1,255) &amp; CJ$1,[1]Sheet1!$C$1:$CY$1 &amp; [1]Sheet1!$C$3:$CY$3,0))</f>
        <v>181261100000</v>
      </c>
      <c r="CK38" s="32" cm="1">
        <f t="array" aca="1" ref="CK38" ca="1">INDEX([1]Sheet1!$C$6:$CY$72,MATCH($A38,[1]Sheet1!$A$6:$A$72,0),MATCH(MID(CELL("filename",S37),FIND("]",CELL("filename",S37))+1,255) &amp; CK$1,[1]Sheet1!$C$1:$CY$1 &amp; [1]Sheet1!$C$3:$CY$3,0))</f>
        <v>89044100000</v>
      </c>
      <c r="CL38" s="31">
        <f t="shared" ca="1" si="13"/>
        <v>29075650000</v>
      </c>
      <c r="DK38" s="31">
        <f t="shared" ca="1" si="18"/>
        <v>1299740849302.3999</v>
      </c>
      <c r="DL38" s="48" cm="1">
        <f t="array" aca="1" ref="DL38" ca="1">INDEX([1]Sheet1!$C$6:$CY$72,MATCH($A38,[1]Sheet1!$A$6:$A$72,0),MATCH(MID(CELL("filename",AT37),FIND("]",CELL("filename",AT37))+1,255) &amp; DL$1,[1]Sheet1!$C$1:$CY$1 &amp; [1]Sheet1!$C$3:$CY$3,0))</f>
        <v>113.88679999999999</v>
      </c>
      <c r="DM38" s="39" cm="1">
        <f t="array" aca="1" ref="DM38" ca="1">INDEX([5]DATA!$C$18:$T$51,MATCH($A38,[5]DATA!$B$18:$B$51,0),MATCH(MID(CELL("filename",AU5),FIND("]",CELL("filename",AU5))+1,255) &amp; DM$1,[5]DATA!$C$15:$T$15&amp;[5]DATA!$C$16:$T$16,0)) * 10^6</f>
        <v>228106000000</v>
      </c>
      <c r="DN38" s="39" cm="1">
        <f t="array" aca="1" ref="DN38" ca="1">INDEX([5]DATA!$C$18:$T$51,MATCH($A38,[5]DATA!$B$18:$B$51,0),MATCH(MID(CELL("filename",AV5),FIND("]",CELL("filename",AV5))+1,255) &amp; DN$1,[5]DATA!$C$15:$T$15&amp;[5]DATA!$C$16:$T$16,0)) * 10^6</f>
        <v>1071635000000</v>
      </c>
      <c r="DQ38" s="48">
        <v>1.1210899999999999</v>
      </c>
      <c r="DR38" s="48" cm="1">
        <f t="array" aca="1" ref="DR38" ca="1">INDEX([1]Sheet1!$C$6:$CY$72,MATCH($A38,[1]Sheet1!$A$6:$A$72,0),MATCH(MID(CELL("filename",AZ37),FIND("]",CELL("filename",AZ37))+1,255) &amp; DR$1,[1]Sheet1!$C$1:$CY$1 &amp; [1]Sheet1!$C$3:$CY$3,0))</f>
        <v>-6100000000</v>
      </c>
      <c r="DS38" s="48" cm="1">
        <f t="array" aca="1" ref="DS38" ca="1">INDEX([1]Sheet1!$C$6:$CY$72,MATCH($A38,[1]Sheet1!$A$6:$A$72,0),MATCH(MID(CELL("filename",BA37),FIND("]",CELL("filename",BA37))+1,255) &amp; DS$1,[1]Sheet1!$C$1:$CY$1 &amp; [1]Sheet1!$C$3:$CY$3,0))</f>
        <v>7.0067060000000003</v>
      </c>
      <c r="DT38" s="39" cm="1">
        <f t="array" aca="1" ref="DT38" ca="1">INDEX([5]DATA!$C$18:$T$51,MATCH($A38,[5]DATA!$B$18:$B$51,0),MATCH(MID(CELL("filename",BB5),FIND("]",CELL("filename",BB5))+1,255) &amp; DT$1,[5]DATA!$C$15:$T$15&amp;[5]DATA!$C$16:$T$16,0)) * 10^6</f>
        <v>454433000000</v>
      </c>
      <c r="DU38" s="48" cm="1">
        <f t="array" aca="1" ref="DU38" ca="1">INDEX([1]Sheet1!$C$6:$CY$72,MATCH($A38,[1]Sheet1!$A$6:$A$72,0),MATCH(MID(CELL("filename",BC37),FIND("]",CELL("filename",BC37))+1,255) &amp; DU$1,[1]Sheet1!$C$1:$CY$1 &amp; [1]Sheet1!$C$3:$CY$3,0))</f>
        <v>4.91</v>
      </c>
      <c r="DV38" s="17">
        <v>0.5</v>
      </c>
      <c r="DW38" s="14">
        <f>Euro_Area_Data!V35*10^9</f>
        <v>9078372167244.832</v>
      </c>
      <c r="DX38" s="17">
        <v>1</v>
      </c>
      <c r="DY38" s="17">
        <v>0.5</v>
      </c>
      <c r="DZ38" s="48" cm="1">
        <f t="array" aca="1" ref="DZ38" ca="1">INDEX([1]Sheet1!$C$6:$CY$72,MATCH($A38,[1]Sheet1!$A$6:$A$72,0),MATCH(MID(CELL("filename",BH37),FIND("]",CELL("filename",BH37))+1,255) &amp; DZ$1,[1]Sheet1!$C$1:$CY$1 &amp; [1]Sheet1!$C$3:$CY$3,0))</f>
        <v>4.88</v>
      </c>
      <c r="EA38" s="17">
        <v>2</v>
      </c>
      <c r="EB38" s="14">
        <f>(SUMPRODUCT(Euro_Area_Data!B35:U35,Euro_Area_Data!Y35:AR35)-Euro_Area_Data!M35*Euro_Area_Data!AJ35)/(SUM(Euro_Area_Data!B35:U35)-Euro_Area_Data!M35)</f>
        <v>0.71156042809684994</v>
      </c>
      <c r="EC38" s="14">
        <f t="shared" si="20"/>
        <v>0.89983000800417223</v>
      </c>
      <c r="ED38" s="14" t="e">
        <f>(SUMPRODUCT(Euro_Area_Data!B35:U35,Euro_Area_Data!AV35:BO35)-Euro_Area_Data!M35*Euro_Area_Data!BG35)/(SUM(Euro_Area_Data!B35:U35)-Euro_Area_Data!M35)</f>
        <v>#N/A</v>
      </c>
      <c r="EE38" s="17">
        <v>-5</v>
      </c>
      <c r="EH38" s="43">
        <v>0.75</v>
      </c>
      <c r="EI38" s="43">
        <v>0.05</v>
      </c>
      <c r="EJ38" s="43">
        <v>60</v>
      </c>
      <c r="EK38" s="14">
        <f t="shared" si="5"/>
        <v>1.6132706119378843</v>
      </c>
      <c r="EN38" s="14">
        <f>[2]EUCAM_output!$WC35</f>
        <v>0.67834283518777094</v>
      </c>
    </row>
    <row r="39" spans="1:144" x14ac:dyDescent="0.3">
      <c r="A39" s="10">
        <v>1999</v>
      </c>
      <c r="B39" s="13">
        <f>[2]EUCAM_output!$VC36*10^9</f>
        <v>1712259023691.4099</v>
      </c>
      <c r="H39" s="14">
        <f>[2]EUCAM_output!$WI36</f>
        <v>1.1321106163246801E-2</v>
      </c>
      <c r="I39" s="13">
        <f>[2]EUCAM_output!$VU36*10^3</f>
        <v>44358461</v>
      </c>
      <c r="K39" s="31">
        <f t="shared" si="4"/>
        <v>44358461</v>
      </c>
      <c r="L39" s="14">
        <f>[2]EUCAM_output!$VE36</f>
        <v>56.962998794119052</v>
      </c>
      <c r="O39" s="14">
        <f>[2]EUCAM_output!$VF36</f>
        <v>57.018221725887187</v>
      </c>
      <c r="P39" s="28"/>
      <c r="Q39" s="19"/>
      <c r="R39" s="14">
        <f>[2]EUCAM_output!$VJ36</f>
        <v>11.5</v>
      </c>
      <c r="U39" s="14">
        <f>[2]EUCAM_output!$VI36</f>
        <v>9.4562030000000004</v>
      </c>
      <c r="V39" s="14">
        <v>9.4562030000000004</v>
      </c>
      <c r="W39" s="14">
        <v>5.2126296201575606E-3</v>
      </c>
      <c r="X39" s="14">
        <v>3.5411291293643288E-3</v>
      </c>
      <c r="Y39" s="14">
        <f>[2]EUCAM_output!$WG36</f>
        <v>3.3658728328651397E-2</v>
      </c>
      <c r="Z39" s="14">
        <f>[2]EUCAM_output!$VK36</f>
        <v>1847.1156555064099</v>
      </c>
      <c r="AC39" s="14">
        <f>[2]EUCAM_output!$WJ36</f>
        <v>1833.6349762290761</v>
      </c>
      <c r="AD39" s="13">
        <f>[2]EUCAM_output!$VR36*10^9</f>
        <v>5052899545697.1797</v>
      </c>
      <c r="AE39" s="30"/>
      <c r="AF39" s="30"/>
      <c r="AG39" s="19"/>
      <c r="AH39" s="31"/>
      <c r="AI39" s="31">
        <f t="shared" ca="1" si="6"/>
        <v>48519205224.245529</v>
      </c>
      <c r="AJ39" s="32">
        <v>26057000000</v>
      </c>
      <c r="AK39" s="31">
        <f t="shared" si="7"/>
        <v>37709984207.127769</v>
      </c>
      <c r="AL39" s="19"/>
      <c r="AM39" s="19">
        <f t="shared" ca="1" si="0"/>
        <v>5.1843240867222064E-2</v>
      </c>
      <c r="AN39" s="31">
        <f t="shared" si="10"/>
        <v>5052899545697.1797</v>
      </c>
      <c r="AO39" s="32">
        <v>206358800000</v>
      </c>
      <c r="AP39" s="31">
        <f t="shared" si="8"/>
        <v>298644782169.92896</v>
      </c>
      <c r="AQ39" s="32">
        <v>179479100000</v>
      </c>
      <c r="AR39" s="31">
        <f t="shared" si="1"/>
        <v>222034193039.27457</v>
      </c>
      <c r="AS39" s="19">
        <f t="shared" si="11"/>
        <v>4.394193690795789E-2</v>
      </c>
      <c r="AT39" s="19">
        <f t="shared" si="9"/>
        <v>17.441565676558053</v>
      </c>
      <c r="BB39" s="13">
        <f>[2]EUCAM_output!$UZ36*10^9</f>
        <v>1704163203366</v>
      </c>
      <c r="BC39" s="13">
        <f>[2]EUCAM_output!$WE36*10^9</f>
        <v>1177549700000</v>
      </c>
      <c r="BD39" s="19">
        <f t="shared" si="19"/>
        <v>-0.47281516484324709</v>
      </c>
      <c r="BN39" s="31">
        <f t="shared" ca="1" si="14"/>
        <v>54099000000</v>
      </c>
      <c r="BO39" s="48" cm="1">
        <f t="array" aca="1" ref="BO39" ca="1">INDEX([1]Sheet1!$C$6:$CY$72,MATCH($A39,[1]Sheet1!$A$6:$A$72,0),MATCH(MID(CELL("filename",A38),FIND("]",CELL("filename",A38))+1,255) &amp; BO$1,[1]Sheet1!$C$1:$CY$1 &amp; [1]Sheet1!$C$3:$CY$3,0))</f>
        <v>4.594201</v>
      </c>
      <c r="BP39" s="32" cm="1">
        <f t="array" aca="1" ref="BP39" ca="1">INDEX([1]Sheet1!$C$6:$CY$72,MATCH($A39,[1]Sheet1!$A$6:$A$72,0),MATCH(MID(CELL("filename",B38),FIND("]",CELL("filename",B38))+1,255) &amp; BP$1,[1]Sheet1!$C$1:$CY$1 &amp; [1]Sheet1!$C$3:$CY$3,0))</f>
        <v>533453000000</v>
      </c>
      <c r="BQ39" s="32" cm="1">
        <f t="array" aca="1" ref="BQ39" ca="1">INDEX([1]Sheet1!$C$6:$CY$72,MATCH($A39,[1]Sheet1!$A$6:$A$72,0),MATCH(MID(CELL("filename",C38),FIND("]",CELL("filename",C38))+1,255) &amp; BQ$1,[1]Sheet1!$C$1:$CY$1 &amp; [1]Sheet1!$C$3:$CY$3,0))</f>
        <v>168082000000</v>
      </c>
      <c r="BR39" s="39" cm="1">
        <f t="array" aca="1" ref="BR39" ca="1">INDEX([6]Annual!$C$5:$T$30,MATCH($A39,[6]Annual!$B$5:$B$30,0),MATCH(MID(CELL("filename",$F$2),FIND("]",CELL("filename",$F$2))+1,255) &amp; BR$1,[6]Annual!$C$3:$T$3 &amp; [6]Annual!$C$4:$T$4,0))</f>
        <v>134646099999.99997</v>
      </c>
      <c r="BS39" s="39" cm="1">
        <f t="array" aca="1" ref="BS39" ca="1">INDEX([6]Annual!$C$5:$T$30,MATCH($A39,[6]Annual!$B$5:$B$30,0),MATCH(MID(CELL("filename",$F$2),FIND("]",CELL("filename",$F$2))+1,255) &amp; BS$1,[6]Annual!$C$3:$T$3 &amp; [6]Annual!$C$4:$T$4,0))</f>
        <v>25063100000</v>
      </c>
      <c r="BT39" s="39" cm="1">
        <f t="array" aca="1" ref="BT39" ca="1">INDEX([6]Annual!$C$5:$T$30,MATCH($A39,[6]Annual!$B$5:$B$30,0),MATCH(MID(CELL("filename",$F$2),FIND("]",CELL("filename",$F$2))+1,255) &amp; BT$1,[6]Annual!$C$3:$T$3 &amp; [6]Annual!$C$4:$T$4,0))</f>
        <v>6573000000</v>
      </c>
      <c r="BU39" s="31">
        <f ca="1">BQ39*BR39/SUM(BR39:BT39)</f>
        <v>136103478184.67642</v>
      </c>
      <c r="BV39" s="31">
        <f ca="1">BQ39-BU39</f>
        <v>31978521815.323578</v>
      </c>
      <c r="BW39" s="32" cm="1">
        <f t="array" aca="1" ref="BW39" ca="1">INDEX([1]Sheet1!$C$6:$CY$72,MATCH($A39,[1]Sheet1!$A$6:$A$72,0),MATCH(MID(CELL("filename",F38),FIND("]",CELL("filename",F38))+1,255) &amp; BW$1,[1]Sheet1!$C$1:$CY$1 &amp; [1]Sheet1!$C$3:$CY$3,0))</f>
        <v>170780000000</v>
      </c>
      <c r="BX39" s="32" cm="1">
        <f t="array" aca="1" ref="BX39" ca="1">INDEX([1]Sheet1!$C$6:$CY$72,MATCH($A39,[1]Sheet1!$A$6:$A$72,0),MATCH(MID(CELL("filename",G38),FIND("]",CELL("filename",G38))+1,255) &amp; BX$1,[1]Sheet1!$C$1:$CY$1 &amp; [1]Sheet1!$C$3:$CY$3,0))</f>
        <v>138974000000</v>
      </c>
      <c r="BY39" s="39" cm="1">
        <f t="array" aca="1" ref="BY39" ca="1">INDEX([4]DATA!$C$18:$N$51,MATCH($A39,[4]DATA!$B$18:$B$51,0),MATCH(MID(CELL("filename",F6),FIND("]",CELL("filename",F6))+1,255) &amp; BY$1,[4]DATA!$C$15:$N$15&amp;[4]DATA!$C$16:$N$16,0)) * 10^6</f>
        <v>41116000000</v>
      </c>
      <c r="BZ39" s="39" cm="1">
        <f t="array" aca="1" ref="BZ39" ca="1">INDEX([4]DATA!$C$18:$N$51,MATCH($A39,[4]DATA!$B$18:$B$51,0),MATCH(MID(CELL("filename",G6),FIND("]",CELL("filename",G6))+1,255) &amp; BZ$1,[4]DATA!$C$15:$N$15&amp;[4]DATA!$C$16:$N$16,0)) * 10^6</f>
        <v>97858000000</v>
      </c>
      <c r="CA39" s="31">
        <f t="shared" ca="1" si="15"/>
        <v>41116000000</v>
      </c>
      <c r="CB39" s="31">
        <f t="shared" ca="1" si="16"/>
        <v>97858000000</v>
      </c>
      <c r="CC39" s="32" cm="1">
        <f t="array" aca="1" ref="CC39" ca="1">INDEX([1]Sheet1!$C$6:$CY$72,MATCH($A39,[1]Sheet1!$A$6:$A$72,0),MATCH(MID(CELL("filename",J38),FIND("]",CELL("filename",J38))+1,255) &amp; CC$1,[1]Sheet1!$C$1:$CY$1 &amp; [1]Sheet1!$C$3:$CY$3,0))</f>
        <v>3809000000</v>
      </c>
      <c r="CD39" s="31">
        <f t="shared" ca="1" si="17"/>
        <v>51808000000</v>
      </c>
      <c r="CE39" s="32" cm="1">
        <f t="array" aca="1" ref="CE39" ca="1">INDEX([1]Sheet1!$C$6:$CY$72,MATCH($A39,[1]Sheet1!$A$6:$A$72,0),MATCH(MID(CELL("filename",L38),FIND("]",CELL("filename",L38))+1,255) &amp; CE$1,[1]Sheet1!$C$1:$CY$1 &amp; [1]Sheet1!$C$3:$CY$3,0))</f>
        <v>554351000000</v>
      </c>
      <c r="CF39" s="31">
        <f t="shared" ca="1" si="12"/>
        <v>479354000000</v>
      </c>
      <c r="CG39" s="32" cm="1">
        <f t="array" aca="1" ref="CG39" ca="1">INDEX([1]Sheet1!$C$6:$CY$72,MATCH($A39,[1]Sheet1!$A$6:$A$72,0),MATCH(MID(CELL("filename",N38),FIND("]",CELL("filename",N38))+1,255) &amp; CG$1,[1]Sheet1!$C$1:$CY$1 &amp; [1]Sheet1!$C$3:$CY$3,0))</f>
        <v>207383000000</v>
      </c>
      <c r="CH39" s="32" cm="1">
        <f t="array" aca="1" ref="CH39" ca="1">INDEX([1]Sheet1!$C$6:$CY$72,MATCH($A39,[1]Sheet1!$A$6:$A$72,0),MATCH(MID(CELL("filename",O38),FIND("]",CELL("filename",O38))+1,255) &amp; CH$1,[1]Sheet1!$C$1:$CY$1 &amp; [1]Sheet1!$C$3:$CY$3,0))</f>
        <v>33526000000.000004</v>
      </c>
      <c r="CI39" s="32" cm="1">
        <f t="array" aca="1" ref="CI39" ca="1">INDEX([1]Sheet1!$C$6:$CY$72,MATCH($A39,[1]Sheet1!$A$6:$A$72,0),MATCH(MID(CELL("filename",CI6),FIND("]",CELL("filename",CI6))+1,255) &amp; CI$1,[1]Sheet1!$C$1:$CY$1 &amp; [1]Sheet1!$C$3:$CY$3,0))</f>
        <v>14946000000</v>
      </c>
      <c r="CJ39" s="32" cm="1">
        <f t="array" aca="1" ref="CJ39" ca="1">INDEX([1]Sheet1!$C$6:$CY$72,MATCH($A39,[1]Sheet1!$A$6:$A$72,0),MATCH(MID(CELL("filename",R38),FIND("]",CELL("filename",R38))+1,255) &amp; CJ$1,[1]Sheet1!$C$1:$CY$1 &amp; [1]Sheet1!$C$3:$CY$3,0))</f>
        <v>190424000000</v>
      </c>
      <c r="CK39" s="32" cm="1">
        <f t="array" aca="1" ref="CK39" ca="1">INDEX([1]Sheet1!$C$6:$CY$72,MATCH($A39,[1]Sheet1!$A$6:$A$72,0),MATCH(MID(CELL("filename",S38),FIND("]",CELL("filename",S38))+1,255) &amp; CK$1,[1]Sheet1!$C$1:$CY$1 &amp; [1]Sheet1!$C$3:$CY$3,0))</f>
        <v>74997000000</v>
      </c>
      <c r="CL39" s="31">
        <f t="shared" ca="1" si="13"/>
        <v>33075000000</v>
      </c>
      <c r="DK39" s="31">
        <f t="shared" ca="1" si="18"/>
        <v>1331321205124.2002</v>
      </c>
      <c r="DL39" s="48" cm="1">
        <f t="array" aca="1" ref="DL39" ca="1">INDEX([1]Sheet1!$C$6:$CY$72,MATCH($A39,[1]Sheet1!$A$6:$A$72,0),MATCH(MID(CELL("filename",AT38),FIND("]",CELL("filename",AT38))+1,255) &amp; DL$1,[1]Sheet1!$C$1:$CY$1 &amp; [1]Sheet1!$C$3:$CY$3,0))</f>
        <v>113.0586</v>
      </c>
      <c r="DM39" s="39" cm="1">
        <f t="array" aca="1" ref="DM39" ca="1">INDEX([5]DATA!$C$18:$T$51,MATCH($A39,[5]DATA!$B$18:$B$51,0),MATCH(MID(CELL("filename",AU6),FIND("]",CELL("filename",AU6))+1,255) &amp; DM$1,[5]DATA!$C$15:$T$15&amp;[5]DATA!$C$16:$T$16,0)) * 10^6</f>
        <v>225885000000</v>
      </c>
      <c r="DN39" s="39" cm="1">
        <f t="array" aca="1" ref="DN39" ca="1">INDEX([5]DATA!$C$18:$T$51,MATCH($A39,[5]DATA!$B$18:$B$51,0),MATCH(MID(CELL("filename",AV6),FIND("]",CELL("filename",AV6))+1,255) &amp; DN$1,[5]DATA!$C$15:$T$15&amp;[5]DATA!$C$16:$T$16,0)) * 10^6</f>
        <v>1105436000000</v>
      </c>
      <c r="DQ39" s="48">
        <v>1.0657760000000001</v>
      </c>
      <c r="DR39" s="48" cm="1">
        <f t="array" aca="1" ref="DR39" ca="1">INDEX([1]Sheet1!$C$6:$CY$72,MATCH($A39,[1]Sheet1!$A$6:$A$72,0),MATCH(MID(CELL("filename",AZ38),FIND("]",CELL("filename",AZ38))+1,255) &amp; DR$1,[1]Sheet1!$C$1:$CY$1 &amp; [1]Sheet1!$C$3:$CY$3,0))</f>
        <v>10680000000</v>
      </c>
      <c r="DS39" s="48" cm="1">
        <f t="array" aca="1" ref="DS39" ca="1">INDEX([1]Sheet1!$C$6:$CY$72,MATCH($A39,[1]Sheet1!$A$6:$A$72,0),MATCH(MID(CELL("filename",BA38),FIND("]",CELL("filename",BA38))+1,255) &amp; DS$1,[1]Sheet1!$C$1:$CY$1 &amp; [1]Sheet1!$C$3:$CY$3,0))</f>
        <v>5.7701500000000001</v>
      </c>
      <c r="DT39" s="39" cm="1">
        <f t="array" aca="1" ref="DT39" ca="1">INDEX([5]DATA!$C$18:$T$51,MATCH($A39,[5]DATA!$B$18:$B$51,0),MATCH(MID(CELL("filename",BB6),FIND("]",CELL("filename",BB6))+1,255) &amp; DT$1,[5]DATA!$C$15:$T$15&amp;[5]DATA!$C$16:$T$16,0)) * 10^6</f>
        <v>366021000000</v>
      </c>
      <c r="DU39" s="48" cm="1">
        <f t="array" aca="1" ref="DU39" ca="1">INDEX([1]Sheet1!$C$6:$CY$72,MATCH($A39,[1]Sheet1!$A$6:$A$72,0),MATCH(MID(CELL("filename",BC38),FIND("]",CELL("filename",BC38))+1,255) &amp; DU$1,[1]Sheet1!$C$1:$CY$1 &amp; [1]Sheet1!$C$3:$CY$3,0))</f>
        <v>2.96</v>
      </c>
      <c r="DV39" s="17">
        <v>0.5</v>
      </c>
      <c r="DW39" s="14">
        <f>Euro_Area_Data!V36*10^9</f>
        <v>9351472072109.1699</v>
      </c>
      <c r="DX39" s="17">
        <v>1</v>
      </c>
      <c r="DY39" s="17">
        <v>0.5</v>
      </c>
      <c r="DZ39" s="48" cm="1">
        <f t="array" aca="1" ref="DZ39" ca="1">INDEX([1]Sheet1!$C$6:$CY$72,MATCH($A39,[1]Sheet1!$A$6:$A$72,0),MATCH(MID(CELL("filename",BH38),FIND("]",CELL("filename",BH38))+1,255) &amp; DZ$1,[1]Sheet1!$C$1:$CY$1 &amp; [1]Sheet1!$C$3:$CY$3,0))</f>
        <v>4.7300000000000004</v>
      </c>
      <c r="EA39" s="17">
        <v>2</v>
      </c>
      <c r="EB39" s="14">
        <f>(SUMPRODUCT(Euro_Area_Data!B36:U36,Euro_Area_Data!Y36:AR36)-Euro_Area_Data!M36*Euro_Area_Data!AJ36)/(SUM(Euro_Area_Data!B36:U36)-Euro_Area_Data!M36)</f>
        <v>0.72269767186005629</v>
      </c>
      <c r="EC39" s="14">
        <f t="shared" si="20"/>
        <v>1.5651859383178726</v>
      </c>
      <c r="ED39" s="14" t="e">
        <f>(SUMPRODUCT(Euro_Area_Data!B36:U36,Euro_Area_Data!AV36:BO36)-Euro_Area_Data!M36*Euro_Area_Data!BG36)/(SUM(Euro_Area_Data!B36:U36)-Euro_Area_Data!M36)</f>
        <v>#N/A</v>
      </c>
      <c r="EE39" s="17">
        <v>-5</v>
      </c>
      <c r="EH39" s="43">
        <v>0.75</v>
      </c>
      <c r="EI39" s="43">
        <v>0.05</v>
      </c>
      <c r="EJ39" s="43">
        <v>60</v>
      </c>
      <c r="EK39" s="14">
        <f t="shared" si="5"/>
        <v>1.8635529792059926</v>
      </c>
      <c r="EN39" s="14">
        <f>[2]EUCAM_output!$WC36</f>
        <v>0.69098411330214304</v>
      </c>
    </row>
    <row r="40" spans="1:144" x14ac:dyDescent="0.3">
      <c r="A40" s="10">
        <v>2000</v>
      </c>
      <c r="B40" s="13">
        <f>[2]EUCAM_output!$VC37*10^9</f>
        <v>1739261612258.3621</v>
      </c>
      <c r="H40" s="14">
        <f>[2]EUCAM_output!$WI37</f>
        <v>6.3737910748773524E-2</v>
      </c>
      <c r="I40" s="13">
        <f>[2]EUCAM_output!$VU37*10^3</f>
        <v>44259942.5</v>
      </c>
      <c r="K40" s="31">
        <f t="shared" si="4"/>
        <v>44259942.5</v>
      </c>
      <c r="L40" s="14">
        <f>[2]EUCAM_output!$VE37</f>
        <v>57.706268999702147</v>
      </c>
      <c r="O40" s="14">
        <f>[2]EUCAM_output!$VF37</f>
        <v>57.622508698713602</v>
      </c>
      <c r="P40" s="28"/>
      <c r="Q40" s="19"/>
      <c r="R40" s="14">
        <f>[2]EUCAM_output!$VJ37</f>
        <v>10.7</v>
      </c>
      <c r="U40" s="14">
        <f>[2]EUCAM_output!$VI37</f>
        <v>9.3703810000000001</v>
      </c>
      <c r="V40" s="14">
        <v>9.3703810000000001</v>
      </c>
      <c r="W40" s="14">
        <v>1.8516339673470217E-2</v>
      </c>
      <c r="X40" s="14">
        <v>1.6338949153952953E-2</v>
      </c>
      <c r="Y40" s="14">
        <f>[2]EUCAM_output!$WG37</f>
        <v>6.6600265099950209E-4</v>
      </c>
      <c r="Z40" s="14">
        <f>[2]EUCAM_output!$VK37</f>
        <v>1827.70071334932</v>
      </c>
      <c r="AC40" s="14">
        <f>[2]EUCAM_output!$WJ37</f>
        <v>1826.178108593014</v>
      </c>
      <c r="AD40" s="13">
        <f>[2]EUCAM_output!$VR37*10^9</f>
        <v>5152729026078.6699</v>
      </c>
      <c r="AE40" s="30" cm="1">
        <f t="array" aca="1" ref="AE40" ca="1">INDEX('[3]Sheet 1'!$B$12:$M$61,MATCH($A40,'[3]Sheet 1'!$A$12:$A$61,0),MATCH(MID(CELL("filename",A39),FIND("]",CELL("filename",A39))+1,255)&amp;AE$1,'[3]Sheet 1'!$B$9:$M$9&amp;'[3]Sheet 1'!$B$8:$M$8,0))*10^6</f>
        <v>3529383100000</v>
      </c>
      <c r="AF40" s="30"/>
      <c r="AG40" s="19"/>
      <c r="AH40" s="31"/>
      <c r="AI40" s="31">
        <f t="shared" ca="1" si="6"/>
        <v>49216490435.896454</v>
      </c>
      <c r="AJ40" s="32">
        <v>27743000000</v>
      </c>
      <c r="AK40" s="31">
        <f t="shared" si="7"/>
        <v>39457104295.999863</v>
      </c>
      <c r="AL40" s="19"/>
      <c r="AM40" s="19">
        <f t="shared" ca="1" si="0"/>
        <v>5.1843240867222064E-2</v>
      </c>
      <c r="AN40" s="31">
        <f t="shared" si="10"/>
        <v>5152729026078.6699</v>
      </c>
      <c r="AO40" s="32">
        <v>229601400000</v>
      </c>
      <c r="AP40" s="31">
        <f t="shared" si="8"/>
        <v>326547467336.17792</v>
      </c>
      <c r="AQ40" s="32">
        <v>190691500000</v>
      </c>
      <c r="AR40" s="31">
        <f t="shared" si="1"/>
        <v>231751287149.07306</v>
      </c>
      <c r="AS40" s="19">
        <f t="shared" si="11"/>
        <v>4.4976416569966697E-2</v>
      </c>
      <c r="AT40" s="19">
        <f t="shared" si="9"/>
        <v>18.775063224224734</v>
      </c>
      <c r="BB40" s="13">
        <f>[2]EUCAM_output!$UZ37*10^9</f>
        <v>1770320503234.72</v>
      </c>
      <c r="BC40" s="13">
        <f>[2]EUCAM_output!$WE37*10^9</f>
        <v>1244744200000</v>
      </c>
      <c r="BD40" s="19">
        <f t="shared" si="19"/>
        <v>1.7857515371726727</v>
      </c>
      <c r="BN40" s="31">
        <f t="shared" ca="1" si="14"/>
        <v>45836999999.999939</v>
      </c>
      <c r="BO40" s="48" cm="1">
        <f t="array" aca="1" ref="BO40" ca="1">INDEX([1]Sheet1!$C$6:$CY$72,MATCH($A40,[1]Sheet1!$A$6:$A$72,0),MATCH(MID(CELL("filename",A39),FIND("]",CELL("filename",A39))+1,255) &amp; BO$1,[1]Sheet1!$C$1:$CY$1 &amp; [1]Sheet1!$C$3:$CY$3,0))</f>
        <v>3.6824430000000001</v>
      </c>
      <c r="BP40" s="32" cm="1">
        <f t="array" aca="1" ref="BP40" ca="1">INDEX([1]Sheet1!$C$6:$CY$72,MATCH($A40,[1]Sheet1!$A$6:$A$72,0),MATCH(MID(CELL("filename",B39),FIND("]",CELL("filename",B39))+1,255) &amp; BP$1,[1]Sheet1!$C$1:$CY$1 &amp; [1]Sheet1!$C$3:$CY$3,0))</f>
        <v>547044999999.99994</v>
      </c>
      <c r="BQ40" s="32" cm="1">
        <f t="array" aca="1" ref="BQ40" ca="1">INDEX([1]Sheet1!$C$6:$CY$72,MATCH($A40,[1]Sheet1!$A$6:$A$72,0),MATCH(MID(CELL("filename",C39),FIND("]",CELL("filename",C39))+1,255) &amp; BQ$1,[1]Sheet1!$C$1:$CY$1 &amp; [1]Sheet1!$C$3:$CY$3,0))</f>
        <v>171067000000</v>
      </c>
      <c r="BR40" s="39" cm="1">
        <f t="array" aca="1" ref="BR40" ca="1">INDEX([6]Annual!$C$5:$T$30,MATCH($A40,[6]Annual!$B$5:$B$30,0),MATCH(MID(CELL("filename",$F$2),FIND("]",CELL("filename",$F$2))+1,255) &amp; BR$1,[6]Annual!$C$3:$T$3 &amp; [6]Annual!$C$4:$T$4,0))</f>
        <v>140532000000</v>
      </c>
      <c r="BS40" s="39" cm="1">
        <f t="array" aca="1" ref="BS40" ca="1">INDEX([6]Annual!$C$5:$T$30,MATCH($A40,[6]Annual!$B$5:$B$30,0),MATCH(MID(CELL("filename",$F$2),FIND("]",CELL("filename",$F$2))+1,255) &amp; BS$1,[6]Annual!$C$3:$T$3 &amp; [6]Annual!$C$4:$T$4,0))</f>
        <v>20626900000</v>
      </c>
      <c r="BT40" s="39" cm="1">
        <f t="array" aca="1" ref="BT40" ca="1">INDEX([6]Annual!$C$5:$T$30,MATCH($A40,[6]Annual!$B$5:$B$30,0),MATCH(MID(CELL("filename",$F$2),FIND("]",CELL("filename",$F$2))+1,255) &amp; BT$1,[6]Annual!$C$3:$T$3 &amp; [6]Annual!$C$4:$T$4,0))</f>
        <v>8164300000</v>
      </c>
      <c r="BU40" s="31">
        <f t="shared" ref="BU40:BU64" ca="1" si="21">BQ40*BR40/SUM(BR40:BT40)</f>
        <v>141979289571.65942</v>
      </c>
      <c r="BV40" s="31">
        <f t="shared" ref="BV40:BV64" ca="1" si="22">BQ40-BU40</f>
        <v>29087710428.340576</v>
      </c>
      <c r="BW40" s="32" cm="1">
        <f t="array" aca="1" ref="BW40" ca="1">INDEX([1]Sheet1!$C$6:$CY$72,MATCH($A40,[1]Sheet1!$A$6:$A$72,0),MATCH(MID(CELL("filename",F39),FIND("]",CELL("filename",F39))+1,255) &amp; BW$1,[1]Sheet1!$C$1:$CY$1 &amp; [1]Sheet1!$C$3:$CY$3,0))</f>
        <v>178425000000</v>
      </c>
      <c r="BX40" s="32" cm="1">
        <f t="array" aca="1" ref="BX40" ca="1">INDEX([1]Sheet1!$C$6:$CY$72,MATCH($A40,[1]Sheet1!$A$6:$A$72,0),MATCH(MID(CELL("filename",G39),FIND("]",CELL("filename",G39))+1,255) &amp; BX$1,[1]Sheet1!$C$1:$CY$1 &amp; [1]Sheet1!$C$3:$CY$3,0))</f>
        <v>141832000000</v>
      </c>
      <c r="BY40" s="39" cm="1">
        <f t="array" aca="1" ref="BY40" ca="1">INDEX([4]DATA!$C$18:$N$51,MATCH($A40,[4]DATA!$B$18:$B$51,0),MATCH(MID(CELL("filename",F7),FIND("]",CELL("filename",F7))+1,255) &amp; BY$1,[4]DATA!$C$15:$N$15&amp;[4]DATA!$C$16:$N$16,0)) * 10^6</f>
        <v>41886000000</v>
      </c>
      <c r="BZ40" s="39" cm="1">
        <f t="array" aca="1" ref="BZ40" ca="1">INDEX([4]DATA!$C$18:$N$51,MATCH($A40,[4]DATA!$B$18:$B$51,0),MATCH(MID(CELL("filename",G7),FIND("]",CELL("filename",G7))+1,255) &amp; BZ$1,[4]DATA!$C$15:$N$15&amp;[4]DATA!$C$16:$N$16,0)) * 10^6</f>
        <v>99946000000</v>
      </c>
      <c r="CA40" s="31">
        <f t="shared" ca="1" si="15"/>
        <v>41886000000</v>
      </c>
      <c r="CB40" s="31">
        <f t="shared" ca="1" si="16"/>
        <v>99946000000</v>
      </c>
      <c r="CC40" s="32" cm="1">
        <f t="array" aca="1" ref="CC40" ca="1">INDEX([1]Sheet1!$C$6:$CY$72,MATCH($A40,[1]Sheet1!$A$6:$A$72,0),MATCH(MID(CELL("filename",J39),FIND("]",CELL("filename",J39))+1,255) &amp; CC$1,[1]Sheet1!$C$1:$CY$1 &amp; [1]Sheet1!$C$3:$CY$3,0))</f>
        <v>4040000000</v>
      </c>
      <c r="CD40" s="31">
        <f t="shared" ca="1" si="17"/>
        <v>51680999999.999939</v>
      </c>
      <c r="CE40" s="32" cm="1">
        <f t="array" aca="1" ref="CE40" ca="1">INDEX([1]Sheet1!$C$6:$CY$72,MATCH($A40,[1]Sheet1!$A$6:$A$72,0),MATCH(MID(CELL("filename",L39),FIND("]",CELL("filename",L39))+1,255) &amp; CE$1,[1]Sheet1!$C$1:$CY$1 &amp; [1]Sheet1!$C$3:$CY$3,0))</f>
        <v>577169000000</v>
      </c>
      <c r="CF40" s="31">
        <f t="shared" ca="1" si="12"/>
        <v>501208000000</v>
      </c>
      <c r="CG40" s="32" cm="1">
        <f t="array" aca="1" ref="CG40" ca="1">INDEX([1]Sheet1!$C$6:$CY$72,MATCH($A40,[1]Sheet1!$A$6:$A$72,0),MATCH(MID(CELL("filename",N39),FIND("]",CELL("filename",N39))+1,255) &amp; CG$1,[1]Sheet1!$C$1:$CY$1 &amp; [1]Sheet1!$C$3:$CY$3,0))</f>
        <v>221855000000</v>
      </c>
      <c r="CH40" s="32" cm="1">
        <f t="array" aca="1" ref="CH40" ca="1">INDEX([1]Sheet1!$C$6:$CY$72,MATCH($A40,[1]Sheet1!$A$6:$A$72,0),MATCH(MID(CELL("filename",O39),FIND("]",CELL("filename",O39))+1,255) &amp; CH$1,[1]Sheet1!$C$1:$CY$1 &amp; [1]Sheet1!$C$3:$CY$3,0))</f>
        <v>34605000000</v>
      </c>
      <c r="CI40" s="32" cm="1">
        <f t="array" aca="1" ref="CI40" ca="1">INDEX([1]Sheet1!$C$6:$CY$72,MATCH($A40,[1]Sheet1!$A$6:$A$72,0),MATCH(MID(CELL("filename",CI7),FIND("]",CELL("filename",CI7))+1,255) &amp; CI$1,[1]Sheet1!$C$1:$CY$1 &amp; [1]Sheet1!$C$3:$CY$3,0))</f>
        <v>16420000000.000002</v>
      </c>
      <c r="CJ40" s="32" cm="1">
        <f t="array" aca="1" ref="CJ40" ca="1">INDEX([1]Sheet1!$C$6:$CY$72,MATCH($A40,[1]Sheet1!$A$6:$A$72,0),MATCH(MID(CELL("filename",R39),FIND("]",CELL("filename",R39))+1,255) &amp; CJ$1,[1]Sheet1!$C$1:$CY$1 &amp; [1]Sheet1!$C$3:$CY$3,0))</f>
        <v>195723000000</v>
      </c>
      <c r="CK40" s="32" cm="1">
        <f t="array" aca="1" ref="CK40" ca="1">INDEX([1]Sheet1!$C$6:$CY$72,MATCH($A40,[1]Sheet1!$A$6:$A$72,0),MATCH(MID(CELL("filename",S39),FIND("]",CELL("filename",S39))+1,255) &amp; CK$1,[1]Sheet1!$C$1:$CY$1 &amp; [1]Sheet1!$C$3:$CY$3,0))</f>
        <v>75961000000</v>
      </c>
      <c r="CL40" s="31">
        <f t="shared" ca="1" si="13"/>
        <v>32605000000</v>
      </c>
      <c r="DK40" s="31">
        <f t="shared" ca="1" si="18"/>
        <v>1353568451173.3999</v>
      </c>
      <c r="DL40" s="48" cm="1">
        <f t="array" aca="1" ref="DL40" ca="1">INDEX([1]Sheet1!$C$6:$CY$72,MATCH($A40,[1]Sheet1!$A$6:$A$72,0),MATCH(MID(CELL("filename",AT39),FIND("]",CELL("filename",AT39))+1,255) &amp; DL$1,[1]Sheet1!$C$1:$CY$1 &amp; [1]Sheet1!$C$3:$CY$3,0))</f>
        <v>108.7427</v>
      </c>
      <c r="DM40" s="39" cm="1">
        <f t="array" aca="1" ref="DM40" ca="1">INDEX([5]DATA!$C$18:$T$51,MATCH($A40,[5]DATA!$B$18:$B$51,0),MATCH(MID(CELL("filename",AU7),FIND("]",CELL("filename",AU7))+1,255) &amp; DM$1,[5]DATA!$C$15:$T$15&amp;[5]DATA!$C$16:$T$16,0)) * 10^6</f>
        <v>215452000000</v>
      </c>
      <c r="DN40" s="39" cm="1">
        <f t="array" aca="1" ref="DN40" ca="1">INDEX([5]DATA!$C$18:$T$51,MATCH($A40,[5]DATA!$B$18:$B$51,0),MATCH(MID(CELL("filename",AV7),FIND("]",CELL("filename",AV7))+1,255) &amp; DN$1,[5]DATA!$C$15:$T$15&amp;[5]DATA!$C$16:$T$16,0)) * 10^6</f>
        <v>1138117000000</v>
      </c>
      <c r="DQ40" s="48">
        <v>0.92361300000000002</v>
      </c>
      <c r="DR40" s="48" cm="1">
        <f t="array" aca="1" ref="DR40" ca="1">INDEX([1]Sheet1!$C$6:$CY$72,MATCH($A40,[1]Sheet1!$A$6:$A$72,0),MATCH(MID(CELL("filename",AZ39),FIND("]",CELL("filename",AZ39))+1,255) &amp; DR$1,[1]Sheet1!$C$1:$CY$1 &amp; [1]Sheet1!$C$3:$CY$3,0))</f>
        <v>-7880000000</v>
      </c>
      <c r="DS40" s="48" cm="1">
        <f t="array" aca="1" ref="DS40" ca="1">INDEX([1]Sheet1!$C$6:$CY$72,MATCH($A40,[1]Sheet1!$A$6:$A$72,0),MATCH(MID(CELL("filename",BA39),FIND("]",CELL("filename",BA39))+1,255) &amp; DS$1,[1]Sheet1!$C$1:$CY$1 &amp; [1]Sheet1!$C$3:$CY$3,0))</f>
        <v>5.705686</v>
      </c>
      <c r="DT40" s="39" cm="1">
        <f t="array" aca="1" ref="DT40" ca="1">INDEX([5]DATA!$C$18:$T$51,MATCH($A40,[5]DATA!$B$18:$B$51,0),MATCH(MID(CELL("filename",BB7),FIND("]",CELL("filename",BB7))+1,255) &amp; DT$1,[5]DATA!$C$15:$T$15&amp;[5]DATA!$C$16:$T$16,0)) * 10^6</f>
        <v>406996000000</v>
      </c>
      <c r="DU40" s="48" cm="1">
        <f t="array" aca="1" ref="DU40" ca="1">INDEX([1]Sheet1!$C$6:$CY$72,MATCH($A40,[1]Sheet1!$A$6:$A$72,0),MATCH(MID(CELL("filename",BC39),FIND("]",CELL("filename",BC39))+1,255) &amp; DU$1,[1]Sheet1!$C$1:$CY$1 &amp; [1]Sheet1!$C$3:$CY$3,0))</f>
        <v>4.3899999999999997</v>
      </c>
      <c r="DV40" s="17">
        <v>0.5</v>
      </c>
      <c r="DW40" s="14">
        <f>Euro_Area_Data!V37*10^9</f>
        <v>9714842942019.8418</v>
      </c>
      <c r="DX40" s="17">
        <v>1</v>
      </c>
      <c r="DY40" s="17">
        <v>0.5</v>
      </c>
      <c r="DZ40" s="48" cm="1">
        <f t="array" aca="1" ref="DZ40" ca="1">INDEX([1]Sheet1!$C$6:$CY$72,MATCH($A40,[1]Sheet1!$A$6:$A$72,0),MATCH(MID(CELL("filename",BH39),FIND("]",CELL("filename",BH39))+1,255) &amp; DZ$1,[1]Sheet1!$C$1:$CY$1 &amp; [1]Sheet1!$C$3:$CY$3,0))</f>
        <v>5.58</v>
      </c>
      <c r="EA40" s="17">
        <v>2</v>
      </c>
      <c r="EB40" s="14">
        <f>(SUMPRODUCT(Euro_Area_Data!B37:U37,Euro_Area_Data!Y37:AR37)-Euro_Area_Data!M37*Euro_Area_Data!AJ37)/(SUM(Euro_Area_Data!B37:U37)-Euro_Area_Data!M37)</f>
        <v>0.73205470281125296</v>
      </c>
      <c r="EC40" s="14">
        <f t="shared" si="20"/>
        <v>1.2947365565899549</v>
      </c>
      <c r="ED40" s="14" t="e">
        <f>(SUMPRODUCT(Euro_Area_Data!B37:U37,Euro_Area_Data!AV37:BO37)-Euro_Area_Data!M37*Euro_Area_Data!BG37)/(SUM(Euro_Area_Data!B37:U37)-Euro_Area_Data!M37)</f>
        <v>#N/A</v>
      </c>
      <c r="EE40" s="17">
        <v>-5</v>
      </c>
      <c r="EH40" s="43">
        <v>0.75</v>
      </c>
      <c r="EI40" s="43">
        <v>0.05</v>
      </c>
      <c r="EJ40" s="43">
        <v>60</v>
      </c>
      <c r="EK40" s="14">
        <f t="shared" si="5"/>
        <v>1.7560288168011993</v>
      </c>
      <c r="EN40" s="14">
        <f>[2]EUCAM_output!$WC37</f>
        <v>0.70311799345124693</v>
      </c>
    </row>
    <row r="41" spans="1:144" x14ac:dyDescent="0.3">
      <c r="A41" s="10">
        <v>2001</v>
      </c>
      <c r="B41" s="13">
        <f>[2]EUCAM_output!$VC38*10^9</f>
        <v>1762607122711.2349</v>
      </c>
      <c r="H41" s="14">
        <f>[2]EUCAM_output!$WI38</f>
        <v>5.9342335405531937E-2</v>
      </c>
      <c r="I41" s="13">
        <f>[2]EUCAM_output!$VU38*10^3</f>
        <v>44166742.499999911</v>
      </c>
      <c r="K41" s="31">
        <f t="shared" si="4"/>
        <v>44166742.499999911</v>
      </c>
      <c r="L41" s="14">
        <f>[2]EUCAM_output!$VE38</f>
        <v>58.278342863280422</v>
      </c>
      <c r="O41" s="14">
        <f>[2]EUCAM_output!$VF38</f>
        <v>58.187032590406567</v>
      </c>
      <c r="P41" s="28"/>
      <c r="Q41" s="19"/>
      <c r="R41" s="14">
        <f>[2]EUCAM_output!$VJ38</f>
        <v>9.6999999999999993</v>
      </c>
      <c r="U41" s="14">
        <f>[2]EUCAM_output!$VI38</f>
        <v>9.2130159999999997</v>
      </c>
      <c r="V41" s="14">
        <v>9.2130159999999997</v>
      </c>
      <c r="W41" s="14">
        <v>9.7342841894132448E-4</v>
      </c>
      <c r="X41" s="14">
        <v>1.1673820480496921E-2</v>
      </c>
      <c r="Y41" s="14">
        <f>[2]EUCAM_output!$WG38</f>
        <v>9.7615345316221982E-3</v>
      </c>
      <c r="Z41" s="14">
        <f>[2]EUCAM_output!$VK38</f>
        <v>1818.16611524379</v>
      </c>
      <c r="AC41" s="14">
        <f>[2]EUCAM_output!$WJ38</f>
        <v>1816.7565141054049</v>
      </c>
      <c r="AD41" s="13">
        <f>[2]EUCAM_output!$VR38*10^9</f>
        <v>5253437783117.3203</v>
      </c>
      <c r="AE41" s="30" cm="1">
        <f t="array" aca="1" ref="AE41" ca="1">INDEX('[3]Sheet 1'!$B$12:$M$61,MATCH($A41,'[3]Sheet 1'!$A$12:$A$61,0),MATCH(MID(CELL("filename",A40),FIND("]",CELL("filename",A40))+1,255)&amp;AE$1,'[3]Sheet 1'!$B$9:$M$9&amp;'[3]Sheet 1'!$B$8:$M$8,0))*10^6</f>
        <v>3705027900000</v>
      </c>
      <c r="AF41" s="30"/>
      <c r="AG41" s="19"/>
      <c r="AH41" s="31"/>
      <c r="AI41" s="31">
        <f t="shared" ca="1" si="6"/>
        <v>53376653880.740402</v>
      </c>
      <c r="AJ41" s="32">
        <v>30129000000</v>
      </c>
      <c r="AK41" s="31">
        <f t="shared" si="7"/>
        <v>41576659895.884888</v>
      </c>
      <c r="AL41" s="19"/>
      <c r="AM41" s="19">
        <f t="shared" ca="1" si="0"/>
        <v>5.1843240867222064E-2</v>
      </c>
      <c r="AN41" s="31">
        <f t="shared" si="10"/>
        <v>5253437783117.3203</v>
      </c>
      <c r="AO41" s="32">
        <v>238642000000</v>
      </c>
      <c r="AP41" s="31">
        <f t="shared" si="8"/>
        <v>329315187058.10883</v>
      </c>
      <c r="AQ41" s="32">
        <v>201314200000</v>
      </c>
      <c r="AR41" s="31">
        <f t="shared" si="1"/>
        <v>236227848239.53778</v>
      </c>
      <c r="AS41" s="19">
        <f t="shared" si="11"/>
        <v>4.4966335948374611E-2</v>
      </c>
      <c r="AT41" s="19">
        <f t="shared" si="9"/>
        <v>18.683414064023388</v>
      </c>
      <c r="BB41" s="13">
        <f>[2]EUCAM_output!$UZ38*10^9</f>
        <v>1805840803232.71</v>
      </c>
      <c r="BC41" s="13">
        <f>[2]EUCAM_output!$WE38*10^9</f>
        <v>1308623100000</v>
      </c>
      <c r="BD41" s="19">
        <f t="shared" si="19"/>
        <v>2.4528257014514518</v>
      </c>
      <c r="BN41" s="31">
        <f t="shared" ca="1" si="14"/>
        <v>37457000000</v>
      </c>
      <c r="BO41" s="48" cm="1">
        <f t="array" aca="1" ref="BO41" ca="1">INDEX([1]Sheet1!$C$6:$CY$72,MATCH($A41,[1]Sheet1!$A$6:$A$72,0),MATCH(MID(CELL("filename",A40),FIND("]",CELL("filename",A40))+1,255) &amp; BO$1,[1]Sheet1!$C$1:$CY$1 &amp; [1]Sheet1!$C$3:$CY$3,0))</f>
        <v>2.8623219999999998</v>
      </c>
      <c r="BP41" s="32" cm="1">
        <f t="array" aca="1" ref="BP41" ca="1">INDEX([1]Sheet1!$C$6:$CY$72,MATCH($A41,[1]Sheet1!$A$6:$A$72,0),MATCH(MID(CELL("filename",B40),FIND("]",CELL("filename",B40))+1,255) &amp; BP$1,[1]Sheet1!$C$1:$CY$1 &amp; [1]Sheet1!$C$3:$CY$3,0))</f>
        <v>575153000000</v>
      </c>
      <c r="BQ41" s="32" cm="1">
        <f t="array" aca="1" ref="BQ41" ca="1">INDEX([1]Sheet1!$C$6:$CY$72,MATCH($A41,[1]Sheet1!$A$6:$A$72,0),MATCH(MID(CELL("filename",C40),FIND("]",CELL("filename",C40))+1,255) &amp; BQ$1,[1]Sheet1!$C$1:$CY$1 &amp; [1]Sheet1!$C$3:$CY$3,0))</f>
        <v>183261000000</v>
      </c>
      <c r="BR41" s="39" cm="1">
        <f t="array" aca="1" ref="BR41" ca="1">INDEX([6]Annual!$C$5:$T$30,MATCH($A41,[6]Annual!$B$5:$B$30,0),MATCH(MID(CELL("filename",$F$2),FIND("]",CELL("filename",$F$2))+1,255) &amp; BR$1,[6]Annual!$C$3:$T$3 &amp; [6]Annual!$C$4:$T$4,0))</f>
        <v>141292100000</v>
      </c>
      <c r="BS41" s="39" cm="1">
        <f t="array" aca="1" ref="BS41" ca="1">INDEX([6]Annual!$C$5:$T$30,MATCH($A41,[6]Annual!$B$5:$B$30,0),MATCH(MID(CELL("filename",$F$2),FIND("]",CELL("filename",$F$2))+1,255) &amp; BS$1,[6]Annual!$C$3:$T$3 &amp; [6]Annual!$C$4:$T$4,0))</f>
        <v>32060600000</v>
      </c>
      <c r="BT41" s="39" cm="1">
        <f t="array" aca="1" ref="BT41" ca="1">INDEX([6]Annual!$C$5:$T$30,MATCH($A41,[6]Annual!$B$5:$B$30,0),MATCH(MID(CELL("filename",$F$2),FIND("]",CELL("filename",$F$2))+1,255) &amp; BT$1,[6]Annual!$C$3:$T$3 &amp; [6]Annual!$C$4:$T$4,0))</f>
        <v>7976900000</v>
      </c>
      <c r="BU41" s="31">
        <f t="shared" ca="1" si="21"/>
        <v>142797047686.09207</v>
      </c>
      <c r="BV41" s="31">
        <f t="shared" ca="1" si="22"/>
        <v>40463952313.907928</v>
      </c>
      <c r="BW41" s="32" cm="1">
        <f t="array" aca="1" ref="BW41" ca="1">INDEX([1]Sheet1!$C$6:$CY$72,MATCH($A41,[1]Sheet1!$A$6:$A$72,0),MATCH(MID(CELL("filename",F40),FIND("]",CELL("filename",F40))+1,255) &amp; BW$1,[1]Sheet1!$C$1:$CY$1 &amp; [1]Sheet1!$C$3:$CY$3,0))</f>
        <v>182701000000</v>
      </c>
      <c r="BX41" s="32" cm="1">
        <f t="array" aca="1" ref="BX41" ca="1">INDEX([1]Sheet1!$C$6:$CY$72,MATCH($A41,[1]Sheet1!$A$6:$A$72,0),MATCH(MID(CELL("filename",G40),FIND("]",CELL("filename",G40))+1,255) &amp; BX$1,[1]Sheet1!$C$1:$CY$1 &amp; [1]Sheet1!$C$3:$CY$3,0))</f>
        <v>149948000000</v>
      </c>
      <c r="BY41" s="39" cm="1">
        <f t="array" aca="1" ref="BY41" ca="1">INDEX([4]DATA!$C$18:$N$51,MATCH($A41,[4]DATA!$B$18:$B$51,0),MATCH(MID(CELL("filename",F8),FIND("]",CELL("filename",F8))+1,255) &amp; BY$1,[4]DATA!$C$15:$N$15&amp;[4]DATA!$C$16:$N$16,0)) * 10^6</f>
        <v>44701000000</v>
      </c>
      <c r="BZ41" s="39" cm="1">
        <f t="array" aca="1" ref="BZ41" ca="1">INDEX([4]DATA!$C$18:$N$51,MATCH($A41,[4]DATA!$B$18:$B$51,0),MATCH(MID(CELL("filename",G8),FIND("]",CELL("filename",G8))+1,255) &amp; BZ$1,[4]DATA!$C$15:$N$15&amp;[4]DATA!$C$16:$N$16,0)) * 10^6</f>
        <v>105247000000</v>
      </c>
      <c r="CA41" s="31">
        <f t="shared" ca="1" si="15"/>
        <v>44701000000</v>
      </c>
      <c r="CB41" s="31">
        <f t="shared" ca="1" si="16"/>
        <v>105247000000</v>
      </c>
      <c r="CC41" s="32" cm="1">
        <f t="array" aca="1" ref="CC41" ca="1">INDEX([1]Sheet1!$C$6:$CY$72,MATCH($A41,[1]Sheet1!$A$6:$A$72,0),MATCH(MID(CELL("filename",J40),FIND("]",CELL("filename",J40))+1,255) &amp; CC$1,[1]Sheet1!$C$1:$CY$1 &amp; [1]Sheet1!$C$3:$CY$3,0))</f>
        <v>4062999999.9999995</v>
      </c>
      <c r="CD41" s="31">
        <f t="shared" ca="1" si="17"/>
        <v>55180000000</v>
      </c>
      <c r="CE41" s="32" cm="1">
        <f t="array" aca="1" ref="CE41" ca="1">INDEX([1]Sheet1!$C$6:$CY$72,MATCH($A41,[1]Sheet1!$A$6:$A$72,0),MATCH(MID(CELL("filename",L40),FIND("]",CELL("filename",L40))+1,255) &amp; CE$1,[1]Sheet1!$C$1:$CY$1 &amp; [1]Sheet1!$C$3:$CY$3,0))</f>
        <v>616778000000</v>
      </c>
      <c r="CF41" s="31">
        <f t="shared" ca="1" si="12"/>
        <v>537696000000</v>
      </c>
      <c r="CG41" s="32" cm="1">
        <f t="array" aca="1" ref="CG41" ca="1">INDEX([1]Sheet1!$C$6:$CY$72,MATCH($A41,[1]Sheet1!$A$6:$A$72,0),MATCH(MID(CELL("filename",N40),FIND("]",CELL("filename",N40))+1,255) &amp; CG$1,[1]Sheet1!$C$1:$CY$1 &amp; [1]Sheet1!$C$3:$CY$3,0))</f>
        <v>241767000000</v>
      </c>
      <c r="CH41" s="32" cm="1">
        <f t="array" aca="1" ref="CH41" ca="1">INDEX([1]Sheet1!$C$6:$CY$72,MATCH($A41,[1]Sheet1!$A$6:$A$72,0),MATCH(MID(CELL("filename",O40),FIND("]",CELL("filename",O40))+1,255) &amp; CH$1,[1]Sheet1!$C$1:$CY$1 &amp; [1]Sheet1!$C$3:$CY$3,0))</f>
        <v>38680000000</v>
      </c>
      <c r="CI41" s="32" cm="1">
        <f t="array" aca="1" ref="CI41" ca="1">INDEX([1]Sheet1!$C$6:$CY$72,MATCH($A41,[1]Sheet1!$A$6:$A$72,0),MATCH(MID(CELL("filename",CI8),FIND("]",CELL("filename",CI8))+1,255) &amp; CI$1,[1]Sheet1!$C$1:$CY$1 &amp; [1]Sheet1!$C$3:$CY$3,0))</f>
        <v>19014000000</v>
      </c>
      <c r="CJ41" s="32" cm="1">
        <f t="array" aca="1" ref="CJ41" ca="1">INDEX([1]Sheet1!$C$6:$CY$72,MATCH($A41,[1]Sheet1!$A$6:$A$72,0),MATCH(MID(CELL("filename",R40),FIND("]",CELL("filename",R40))+1,255) &amp; CJ$1,[1]Sheet1!$C$1:$CY$1 &amp; [1]Sheet1!$C$3:$CY$3,0))</f>
        <v>203108000000</v>
      </c>
      <c r="CK41" s="32" cm="1">
        <f t="array" aca="1" ref="CK41" ca="1">INDEX([1]Sheet1!$C$6:$CY$72,MATCH($A41,[1]Sheet1!$A$6:$A$72,0),MATCH(MID(CELL("filename",S40),FIND("]",CELL("filename",S40))+1,255) &amp; CK$1,[1]Sheet1!$C$1:$CY$1 &amp; [1]Sheet1!$C$3:$CY$3,0))</f>
        <v>79082000000</v>
      </c>
      <c r="CL41" s="31">
        <f t="shared" ca="1" si="13"/>
        <v>35127000000</v>
      </c>
      <c r="DK41" s="31">
        <f t="shared" ca="1" si="18"/>
        <v>1420027493126.0999</v>
      </c>
      <c r="DL41" s="48" cm="1">
        <f t="array" aca="1" ref="DL41" ca="1">INDEX([1]Sheet1!$C$6:$CY$72,MATCH($A41,[1]Sheet1!$A$6:$A$72,0),MATCH(MID(CELL("filename",AT40),FIND("]",CELL("filename",AT40))+1,255) &amp; DL$1,[1]Sheet1!$C$1:$CY$1 &amp; [1]Sheet1!$C$3:$CY$3,0))</f>
        <v>108.51309999999999</v>
      </c>
      <c r="DM41" s="39" cm="1">
        <f t="array" aca="1" ref="DM41" ca="1">INDEX([5]DATA!$C$18:$T$51,MATCH($A41,[5]DATA!$B$18:$B$51,0),MATCH(MID(CELL("filename",AU8),FIND("]",CELL("filename",AU8))+1,255) &amp; DM$1,[5]DATA!$C$15:$T$15&amp;[5]DATA!$C$16:$T$16,0)) * 10^6</f>
        <v>252802000000</v>
      </c>
      <c r="DN41" s="39" cm="1">
        <f t="array" aca="1" ref="DN41" ca="1">INDEX([5]DATA!$C$18:$T$51,MATCH($A41,[5]DATA!$B$18:$B$51,0),MATCH(MID(CELL("filename",AV8),FIND("]",CELL("filename",AV8))+1,255) &amp; DN$1,[5]DATA!$C$15:$T$15&amp;[5]DATA!$C$16:$T$16,0)) * 10^6</f>
        <v>1167225000000</v>
      </c>
      <c r="DQ41" s="48">
        <v>0.89563000000000004</v>
      </c>
      <c r="DR41" s="48" cm="1">
        <f t="array" aca="1" ref="DR41" ca="1">INDEX([1]Sheet1!$C$6:$CY$72,MATCH($A41,[1]Sheet1!$A$6:$A$72,0),MATCH(MID(CELL("filename",AZ40),FIND("]",CELL("filename",AZ40))+1,255) &amp; DR$1,[1]Sheet1!$C$1:$CY$1 &amp; [1]Sheet1!$C$3:$CY$3,0))</f>
        <v>24830000000</v>
      </c>
      <c r="DS41" s="48" cm="1">
        <f t="array" aca="1" ref="DS41" ca="1">INDEX([1]Sheet1!$C$6:$CY$72,MATCH($A41,[1]Sheet1!$A$6:$A$72,0),MATCH(MID(CELL("filename",BA40),FIND("]",CELL("filename",BA40))+1,255) &amp; DS$1,[1]Sheet1!$C$1:$CY$1 &amp; [1]Sheet1!$C$3:$CY$3,0))</f>
        <v>5.8424800000000001</v>
      </c>
      <c r="DT41" s="39" cm="1">
        <f t="array" aca="1" ref="DT41" ca="1">INDEX([5]DATA!$C$18:$T$51,MATCH($A41,[5]DATA!$B$18:$B$51,0),MATCH(MID(CELL("filename",BB8),FIND("]",CELL("filename",BB8))+1,255) &amp; DT$1,[5]DATA!$C$15:$T$15&amp;[5]DATA!$C$16:$T$16,0)) * 10^6</f>
        <v>438889000000</v>
      </c>
      <c r="DU41" s="48" cm="1">
        <f t="array" aca="1" ref="DU41" ca="1">INDEX([1]Sheet1!$C$6:$CY$72,MATCH($A41,[1]Sheet1!$A$6:$A$72,0),MATCH(MID(CELL("filename",BC40),FIND("]",CELL("filename",BC40))+1,255) &amp; DU$1,[1]Sheet1!$C$1:$CY$1 &amp; [1]Sheet1!$C$3:$CY$3,0))</f>
        <v>4.26</v>
      </c>
      <c r="DV41" s="17">
        <v>0.5</v>
      </c>
      <c r="DW41" s="14">
        <f>Euro_Area_Data!V38*10^9</f>
        <v>9926280628614.9219</v>
      </c>
      <c r="DX41" s="17">
        <v>1</v>
      </c>
      <c r="DY41" s="17">
        <v>0.5</v>
      </c>
      <c r="DZ41" s="48" cm="1">
        <f t="array" aca="1" ref="DZ41" ca="1">INDEX([1]Sheet1!$C$6:$CY$72,MATCH($A41,[1]Sheet1!$A$6:$A$72,0),MATCH(MID(CELL("filename",BH40),FIND("]",CELL("filename",BH40))+1,255) &amp; DZ$1,[1]Sheet1!$C$1:$CY$1 &amp; [1]Sheet1!$C$3:$CY$3,0))</f>
        <v>5.19</v>
      </c>
      <c r="EA41" s="17">
        <v>2</v>
      </c>
      <c r="EB41" s="14">
        <f>(SUMPRODUCT(Euro_Area_Data!B38:U38,Euro_Area_Data!Y38:AR38)-Euro_Area_Data!M38*Euro_Area_Data!AJ38)/(SUM(Euro_Area_Data!B38:U38)-Euro_Area_Data!M38)</f>
        <v>0.74944616905544525</v>
      </c>
      <c r="EC41" s="14">
        <f t="shared" si="20"/>
        <v>2.3757058287318147</v>
      </c>
      <c r="ED41" s="14">
        <f>(SUMPRODUCT(Euro_Area_Data!B38:U38,Euro_Area_Data!AV38:BO38)-Euro_Area_Data!M38*Euro_Area_Data!BG38)/(SUM(Euro_Area_Data!B38:U38)-Euro_Area_Data!M38)</f>
        <v>1.8969501711764014</v>
      </c>
      <c r="EE41" s="17">
        <v>-5</v>
      </c>
      <c r="EH41" s="43">
        <v>0.75</v>
      </c>
      <c r="EI41" s="43">
        <v>0.05</v>
      </c>
      <c r="EJ41" s="43">
        <v>60</v>
      </c>
      <c r="EK41" s="14">
        <f t="shared" si="5"/>
        <v>3.06397974458093</v>
      </c>
      <c r="EN41" s="14">
        <f>[2]EUCAM_output!$WC38</f>
        <v>0.724661386351097</v>
      </c>
    </row>
    <row r="42" spans="1:144" x14ac:dyDescent="0.3">
      <c r="A42" s="10">
        <v>2002</v>
      </c>
      <c r="B42" s="13">
        <f>[2]EUCAM_output!$VC39*10^9</f>
        <v>1781464607518.531</v>
      </c>
      <c r="H42" s="14">
        <f>[2]EUCAM_output!$WI39</f>
        <v>2.1700242734667301E-2</v>
      </c>
      <c r="I42" s="13">
        <f>[2]EUCAM_output!$VU39*10^3</f>
        <v>44124164</v>
      </c>
      <c r="K42" s="31">
        <f t="shared" si="4"/>
        <v>44124164</v>
      </c>
      <c r="L42" s="14">
        <f>[2]EUCAM_output!$VE39</f>
        <v>58.99842829050683</v>
      </c>
      <c r="O42" s="14">
        <f>[2]EUCAM_output!$VF39</f>
        <v>58.663700263256203</v>
      </c>
      <c r="P42" s="28"/>
      <c r="Q42" s="19"/>
      <c r="R42" s="14">
        <f>[2]EUCAM_output!$VJ39</f>
        <v>9.1</v>
      </c>
      <c r="U42" s="14">
        <f>[2]EUCAM_output!$VI39</f>
        <v>9.1720299999999995</v>
      </c>
      <c r="V42" s="14">
        <v>9.1720299999999995</v>
      </c>
      <c r="W42" s="14">
        <v>-1.5127052873803448E-2</v>
      </c>
      <c r="X42" s="14">
        <v>7.8513293880853041E-3</v>
      </c>
      <c r="Y42" s="14">
        <f>[2]EUCAM_output!$WG39</f>
        <v>-9.3530915550908006E-3</v>
      </c>
      <c r="Z42" s="14">
        <f>[2]EUCAM_output!$VK39</f>
        <v>1801.0042681586899</v>
      </c>
      <c r="AC42" s="14">
        <f>[2]EUCAM_output!$WJ39</f>
        <v>1806.7324940427441</v>
      </c>
      <c r="AD42" s="13">
        <f>[2]EUCAM_output!$VR39*10^9</f>
        <v>5359567869666.6797</v>
      </c>
      <c r="AE42" s="30" cm="1">
        <f t="array" aca="1" ref="AE42" ca="1">INDEX('[3]Sheet 1'!$B$12:$M$61,MATCH($A42,'[3]Sheet 1'!$A$12:$A$61,0),MATCH(MID(CELL("filename",A41),FIND("]",CELL("filename",A41))+1,255)&amp;AE$1,'[3]Sheet 1'!$B$9:$M$9&amp;'[3]Sheet 1'!$B$8:$M$8,0))*10^6</f>
        <v>3915927400000</v>
      </c>
      <c r="AF42" s="30"/>
      <c r="AG42" s="19"/>
      <c r="AH42" s="31"/>
      <c r="AI42" s="31">
        <f t="shared" ca="1" si="6"/>
        <v>44217861957.447395</v>
      </c>
      <c r="AJ42" s="32">
        <v>31849000000</v>
      </c>
      <c r="AK42" s="31">
        <f t="shared" si="7"/>
        <v>42544096594.850525</v>
      </c>
      <c r="AL42" s="19"/>
      <c r="AM42" s="19">
        <f t="shared" ca="1" si="0"/>
        <v>5.1843240867222064E-2</v>
      </c>
      <c r="AN42" s="31">
        <f t="shared" si="10"/>
        <v>5359567869666.6797</v>
      </c>
      <c r="AO42" s="32">
        <v>262565700000</v>
      </c>
      <c r="AP42" s="31">
        <f t="shared" si="8"/>
        <v>350736930619.31445</v>
      </c>
      <c r="AQ42" s="32">
        <v>213249800000</v>
      </c>
      <c r="AR42" s="31">
        <f t="shared" si="1"/>
        <v>242316341410.50461</v>
      </c>
      <c r="AS42" s="19">
        <f t="shared" si="11"/>
        <v>4.5211917696188195E-2</v>
      </c>
      <c r="AT42" s="19">
        <f t="shared" si="9"/>
        <v>19.688122297746297</v>
      </c>
      <c r="BB42" s="13">
        <f>[2]EUCAM_output!$UZ39*10^9</f>
        <v>1810715302448.23</v>
      </c>
      <c r="BC42" s="13">
        <f>[2]EUCAM_output!$WE39*10^9</f>
        <v>1355522300000</v>
      </c>
      <c r="BD42" s="19">
        <f t="shared" si="19"/>
        <v>1.641946452724838</v>
      </c>
      <c r="BN42" s="31">
        <f t="shared" ca="1" si="14"/>
        <v>34441000000</v>
      </c>
      <c r="BO42" s="48" cm="1">
        <f t="array" aca="1" ref="BO42" ca="1">INDEX([1]Sheet1!$C$6:$CY$72,MATCH($A42,[1]Sheet1!$A$6:$A$72,0),MATCH(MID(CELL("filename",A41),FIND("]",CELL("filename",A41))+1,255) &amp; BO$1,[1]Sheet1!$C$1:$CY$1 &amp; [1]Sheet1!$C$3:$CY$3,0))</f>
        <v>2.5407920000000002</v>
      </c>
      <c r="BP42" s="32" cm="1">
        <f t="array" aca="1" ref="BP42" ca="1">INDEX([1]Sheet1!$C$6:$CY$72,MATCH($A42,[1]Sheet1!$A$6:$A$72,0),MATCH(MID(CELL("filename",B41),FIND("]",CELL("filename",B41))+1,255) &amp; BP$1,[1]Sheet1!$C$1:$CY$1 &amp; [1]Sheet1!$C$3:$CY$3,0))</f>
        <v>591190000000</v>
      </c>
      <c r="BQ42" s="32" cm="1">
        <f t="array" aca="1" ref="BQ42" ca="1">INDEX([1]Sheet1!$C$6:$CY$72,MATCH($A42,[1]Sheet1!$A$6:$A$72,0),MATCH(MID(CELL("filename",C41),FIND("]",CELL("filename",C41))+1,255) &amp; BQ$1,[1]Sheet1!$C$1:$CY$1 &amp; [1]Sheet1!$C$3:$CY$3,0))</f>
        <v>180544000000</v>
      </c>
      <c r="BR42" s="39" cm="1">
        <f t="array" aca="1" ref="BR42" ca="1">INDEX([6]Annual!$C$5:$T$30,MATCH($A42,[6]Annual!$B$5:$B$30,0),MATCH(MID(CELL("filename",$F$2),FIND("]",CELL("filename",$F$2))+1,255) &amp; BR$1,[6]Annual!$C$3:$T$3 &amp; [6]Annual!$C$4:$T$4,0))</f>
        <v>143300300000</v>
      </c>
      <c r="BS42" s="39" cm="1">
        <f t="array" aca="1" ref="BS42" ca="1">INDEX([6]Annual!$C$5:$T$30,MATCH($A42,[6]Annual!$B$5:$B$30,0),MATCH(MID(CELL("filename",$F$2),FIND("]",CELL("filename",$F$2))+1,255) &amp; BS$1,[6]Annual!$C$3:$T$3 &amp; [6]Annual!$C$4:$T$4,0))</f>
        <v>27249600000</v>
      </c>
      <c r="BT42" s="39" cm="1">
        <f t="array" aca="1" ref="BT42" ca="1">INDEX([6]Annual!$C$5:$T$30,MATCH($A42,[6]Annual!$B$5:$B$30,0),MATCH(MID(CELL("filename",$F$2),FIND("]",CELL("filename",$F$2))+1,255) &amp; BT$1,[6]Annual!$C$3:$T$3 &amp; [6]Annual!$C$4:$T$4,0))</f>
        <v>8074600000</v>
      </c>
      <c r="BU42" s="31">
        <f t="shared" ca="1" si="21"/>
        <v>144840205924.71918</v>
      </c>
      <c r="BV42" s="31">
        <f t="shared" ca="1" si="22"/>
        <v>35703794075.280823</v>
      </c>
      <c r="BW42" s="32" cm="1">
        <f t="array" aca="1" ref="BW42" ca="1">INDEX([1]Sheet1!$C$6:$CY$72,MATCH($A42,[1]Sheet1!$A$6:$A$72,0),MATCH(MID(CELL("filename",F41),FIND("]",CELL("filename",F41))+1,255) &amp; BW$1,[1]Sheet1!$C$1:$CY$1 &amp; [1]Sheet1!$C$3:$CY$3,0))</f>
        <v>190078000000</v>
      </c>
      <c r="BX42" s="32" cm="1">
        <f t="array" aca="1" ref="BX42" ca="1">INDEX([1]Sheet1!$C$6:$CY$72,MATCH($A42,[1]Sheet1!$A$6:$A$72,0),MATCH(MID(CELL("filename",G41),FIND("]",CELL("filename",G41))+1,255) &amp; BX$1,[1]Sheet1!$C$1:$CY$1 &amp; [1]Sheet1!$C$3:$CY$3,0))</f>
        <v>157811000000</v>
      </c>
      <c r="BY42" s="39" cm="1">
        <f t="array" aca="1" ref="BY42" ca="1">INDEX([4]DATA!$C$18:$N$51,MATCH($A42,[4]DATA!$B$18:$B$51,0),MATCH(MID(CELL("filename",F9),FIND("]",CELL("filename",F9))+1,255) &amp; BY$1,[4]DATA!$C$15:$N$15&amp;[4]DATA!$C$16:$N$16,0)) * 10^6</f>
        <v>47626000000</v>
      </c>
      <c r="BZ42" s="39" cm="1">
        <f t="array" aca="1" ref="BZ42" ca="1">INDEX([4]DATA!$C$18:$N$51,MATCH($A42,[4]DATA!$B$18:$B$51,0),MATCH(MID(CELL("filename",G9),FIND("]",CELL("filename",G9))+1,255) &amp; BZ$1,[4]DATA!$C$15:$N$15&amp;[4]DATA!$C$16:$N$16,0)) * 10^6</f>
        <v>110185000000</v>
      </c>
      <c r="CA42" s="31">
        <f t="shared" ca="1" si="15"/>
        <v>47626000000</v>
      </c>
      <c r="CB42" s="31">
        <f t="shared" ca="1" si="16"/>
        <v>110185000000</v>
      </c>
      <c r="CC42" s="32" cm="1">
        <f t="array" aca="1" ref="CC42" ca="1">INDEX([1]Sheet1!$C$6:$CY$72,MATCH($A42,[1]Sheet1!$A$6:$A$72,0),MATCH(MID(CELL("filename",J41),FIND("]",CELL("filename",J41))+1,255) &amp; CC$1,[1]Sheet1!$C$1:$CY$1 &amp; [1]Sheet1!$C$3:$CY$3,0))</f>
        <v>3880000000</v>
      </c>
      <c r="CD42" s="31">
        <f t="shared" ca="1" si="17"/>
        <v>58877000000</v>
      </c>
      <c r="CE42" s="32" cm="1">
        <f t="array" aca="1" ref="CE42" ca="1">INDEX([1]Sheet1!$C$6:$CY$72,MATCH($A42,[1]Sheet1!$A$6:$A$72,0),MATCH(MID(CELL("filename",L41),FIND("]",CELL("filename",L41))+1,255) &amp; CE$1,[1]Sheet1!$C$1:$CY$1 &amp; [1]Sheet1!$C$3:$CY$3,0))</f>
        <v>630226000000</v>
      </c>
      <c r="CF42" s="31">
        <f t="shared" ca="1" si="12"/>
        <v>556749000000</v>
      </c>
      <c r="CG42" s="32" cm="1">
        <f t="array" aca="1" ref="CG42" ca="1">INDEX([1]Sheet1!$C$6:$CY$72,MATCH($A42,[1]Sheet1!$A$6:$A$72,0),MATCH(MID(CELL("filename",N41),FIND("]",CELL("filename",N41))+1,255) &amp; CG$1,[1]Sheet1!$C$1:$CY$1 &amp; [1]Sheet1!$C$3:$CY$3,0))</f>
        <v>252325000000</v>
      </c>
      <c r="CH42" s="32" cm="1">
        <f t="array" aca="1" ref="CH42" ca="1">INDEX([1]Sheet1!$C$6:$CY$72,MATCH($A42,[1]Sheet1!$A$6:$A$72,0),MATCH(MID(CELL("filename",O41),FIND("]",CELL("filename",O41))+1,255) &amp; CH$1,[1]Sheet1!$C$1:$CY$1 &amp; [1]Sheet1!$C$3:$CY$3,0))</f>
        <v>33101999999.999996</v>
      </c>
      <c r="CI42" s="32" cm="1">
        <f t="array" aca="1" ref="CI42" ca="1">INDEX([1]Sheet1!$C$6:$CY$72,MATCH($A42,[1]Sheet1!$A$6:$A$72,0),MATCH(MID(CELL("filename",CI9),FIND("]",CELL("filename",CI9))+1,255) &amp; CI$1,[1]Sheet1!$C$1:$CY$1 &amp; [1]Sheet1!$C$3:$CY$3,0))</f>
        <v>19072000000</v>
      </c>
      <c r="CJ42" s="32" cm="1">
        <f t="array" aca="1" ref="CJ42" ca="1">INDEX([1]Sheet1!$C$6:$CY$72,MATCH($A42,[1]Sheet1!$A$6:$A$72,0),MATCH(MID(CELL("filename",R41),FIND("]",CELL("filename",R41))+1,255) &amp; CJ$1,[1]Sheet1!$C$1:$CY$1 &amp; [1]Sheet1!$C$3:$CY$3,0))</f>
        <v>214278000000</v>
      </c>
      <c r="CK42" s="32" cm="1">
        <f t="array" aca="1" ref="CK42" ca="1">INDEX([1]Sheet1!$C$6:$CY$72,MATCH($A42,[1]Sheet1!$A$6:$A$72,0),MATCH(MID(CELL("filename",S41),FIND("]",CELL("filename",S41))+1,255) &amp; CK$1,[1]Sheet1!$C$1:$CY$1 &amp; [1]Sheet1!$C$3:$CY$3,0))</f>
        <v>73477000000</v>
      </c>
      <c r="CL42" s="31">
        <f t="shared" ca="1" si="13"/>
        <v>37972000000</v>
      </c>
      <c r="DK42" s="31">
        <f t="shared" ca="1" si="18"/>
        <v>1436141988792.5</v>
      </c>
      <c r="DL42" s="48" cm="1">
        <f t="array" aca="1" ref="DL42" ca="1">INDEX([1]Sheet1!$C$6:$CY$72,MATCH($A42,[1]Sheet1!$A$6:$A$72,0),MATCH(MID(CELL("filename",AT41),FIND("]",CELL("filename",AT41))+1,255) &amp; DL$1,[1]Sheet1!$C$1:$CY$1 &amp; [1]Sheet1!$C$3:$CY$3,0))</f>
        <v>105.94750000000001</v>
      </c>
      <c r="DM42" s="39" cm="1">
        <f t="array" aca="1" ref="DM42" ca="1">INDEX([5]DATA!$C$18:$T$51,MATCH($A42,[5]DATA!$B$18:$B$51,0),MATCH(MID(CELL("filename",AU9),FIND("]",CELL("filename",AU9))+1,255) &amp; DM$1,[5]DATA!$C$15:$T$15&amp;[5]DATA!$C$16:$T$16,0)) * 10^6</f>
        <v>269504000000</v>
      </c>
      <c r="DN42" s="39" cm="1">
        <f t="array" aca="1" ref="DN42" ca="1">INDEX([5]DATA!$C$18:$T$51,MATCH($A42,[5]DATA!$B$18:$B$51,0),MATCH(MID(CELL("filename",AV9),FIND("]",CELL("filename",AV9))+1,255) &amp; DN$1,[5]DATA!$C$15:$T$15&amp;[5]DATA!$C$16:$T$16,0)) * 10^6</f>
        <v>1166638000000</v>
      </c>
      <c r="DQ42" s="48">
        <v>0.94557400000000003</v>
      </c>
      <c r="DR42" s="48" cm="1">
        <f t="array" aca="1" ref="DR42" ca="1">INDEX([1]Sheet1!$C$6:$CY$72,MATCH($A42,[1]Sheet1!$A$6:$A$72,0),MATCH(MID(CELL("filename",AZ41),FIND("]",CELL("filename",AZ41))+1,255) &amp; DR$1,[1]Sheet1!$C$1:$CY$1 &amp; [1]Sheet1!$C$3:$CY$3,0))</f>
        <v>-22920000000</v>
      </c>
      <c r="DS42" s="48" cm="1">
        <f t="array" aca="1" ref="DS42" ca="1">INDEX([1]Sheet1!$C$6:$CY$72,MATCH($A42,[1]Sheet1!$A$6:$A$72,0),MATCH(MID(CELL("filename",BA41),FIND("]",CELL("filename",BA41))+1,255) &amp; DS$1,[1]Sheet1!$C$1:$CY$1 &amp; [1]Sheet1!$C$3:$CY$3,0))</f>
        <v>5.1743379999999997</v>
      </c>
      <c r="DT42" s="39" cm="1">
        <f t="array" aca="1" ref="DT42" ca="1">INDEX([5]DATA!$C$18:$T$51,MATCH($A42,[5]DATA!$B$18:$B$51,0),MATCH(MID(CELL("filename",BB9),FIND("]",CELL("filename",BB9))+1,255) &amp; DT$1,[5]DATA!$C$15:$T$15&amp;[5]DATA!$C$16:$T$16,0)) * 10^6</f>
        <v>486445000000</v>
      </c>
      <c r="DU42" s="48" cm="1">
        <f t="array" aca="1" ref="DU42" ca="1">INDEX([1]Sheet1!$C$6:$CY$72,MATCH($A42,[1]Sheet1!$A$6:$A$72,0),MATCH(MID(CELL("filename",BC41),FIND("]",CELL("filename",BC41))+1,255) &amp; DU$1,[1]Sheet1!$C$1:$CY$1 &amp; [1]Sheet1!$C$3:$CY$3,0))</f>
        <v>3.32</v>
      </c>
      <c r="DV42" s="17">
        <v>0.5</v>
      </c>
      <c r="DW42" s="14">
        <f>Euro_Area_Data!V39*10^9</f>
        <v>10019063031362.396</v>
      </c>
      <c r="DX42" s="17">
        <v>1</v>
      </c>
      <c r="DY42" s="17">
        <v>0.5</v>
      </c>
      <c r="DZ42" s="48" cm="1">
        <f t="array" aca="1" ref="DZ42" ca="1">INDEX([1]Sheet1!$C$6:$CY$72,MATCH($A42,[1]Sheet1!$A$6:$A$72,0),MATCH(MID(CELL("filename",BH41),FIND("]",CELL("filename",BH41))+1,255) &amp; DZ$1,[1]Sheet1!$C$1:$CY$1 &amp; [1]Sheet1!$C$3:$CY$3,0))</f>
        <v>5.03</v>
      </c>
      <c r="EA42" s="17">
        <v>2</v>
      </c>
      <c r="EB42" s="14">
        <f>(SUMPRODUCT(Euro_Area_Data!B39:U39,Euro_Area_Data!Y39:AR39)-Euro_Area_Data!M39*Euro_Area_Data!AJ39)/(SUM(Euro_Area_Data!B39:U39)-Euro_Area_Data!M39)</f>
        <v>0.76665554323290008</v>
      </c>
      <c r="EC42" s="14">
        <f t="shared" si="20"/>
        <v>2.2962788907366676</v>
      </c>
      <c r="ED42" s="14">
        <f>(SUMPRODUCT(Euro_Area_Data!B39:U39,Euro_Area_Data!AV39:BO39)-Euro_Area_Data!M39*Euro_Area_Data!BG39)/(SUM(Euro_Area_Data!B39:U39)-Euro_Area_Data!M39)</f>
        <v>0.8026741330477315</v>
      </c>
      <c r="EE42" s="17">
        <v>-5</v>
      </c>
      <c r="EH42" s="43">
        <v>0.75</v>
      </c>
      <c r="EI42" s="43">
        <v>0.05</v>
      </c>
      <c r="EJ42" s="43">
        <v>60</v>
      </c>
      <c r="EK42" s="14">
        <f t="shared" si="5"/>
        <v>3.3050076700354452</v>
      </c>
      <c r="EN42" s="14">
        <f>[2]EUCAM_output!$WC39</f>
        <v>0.74861150075178595</v>
      </c>
    </row>
    <row r="43" spans="1:144" x14ac:dyDescent="0.3">
      <c r="A43" s="10">
        <v>2003</v>
      </c>
      <c r="B43" s="13">
        <f>[2]EUCAM_output!$VC40*10^9</f>
        <v>1797808874767.1692</v>
      </c>
      <c r="H43" s="14">
        <f>[2]EUCAM_output!$WI40</f>
        <v>-8.2585305048866308E-3</v>
      </c>
      <c r="I43" s="13">
        <f>[2]EUCAM_output!$VU40*10^3</f>
        <v>44268822</v>
      </c>
      <c r="K43" s="31">
        <f t="shared" si="4"/>
        <v>44268822</v>
      </c>
      <c r="L43" s="14">
        <f>[2]EUCAM_output!$VE40</f>
        <v>59.566545264603711</v>
      </c>
      <c r="O43" s="14">
        <f>[2]EUCAM_output!$VF40</f>
        <v>59.013549606839923</v>
      </c>
      <c r="P43" s="28"/>
      <c r="Q43" s="19"/>
      <c r="R43" s="14">
        <f>[2]EUCAM_output!$VJ40</f>
        <v>8.8000000000000007</v>
      </c>
      <c r="U43" s="14">
        <f>[2]EUCAM_output!$VI40</f>
        <v>9.2688129999999997</v>
      </c>
      <c r="V43" s="14">
        <v>9.2688129999999997</v>
      </c>
      <c r="W43" s="14">
        <v>-1.5366647221394913E-2</v>
      </c>
      <c r="X43" s="14">
        <v>6.9074460884497313E-3</v>
      </c>
      <c r="Y43" s="14">
        <f>[2]EUCAM_output!$WG40</f>
        <v>5.3751423369090027E-3</v>
      </c>
      <c r="Z43" s="14">
        <f>[2]EUCAM_output!$VK40</f>
        <v>1784.34884755643</v>
      </c>
      <c r="AC43" s="14">
        <f>[2]EUCAM_output!$WJ40</f>
        <v>1797.6093097953631</v>
      </c>
      <c r="AD43" s="13">
        <f>[2]EUCAM_output!$VR40*10^9</f>
        <v>5455732595556.8701</v>
      </c>
      <c r="AE43" s="30" cm="1">
        <f t="array" aca="1" ref="AE43" ca="1">INDEX('[3]Sheet 1'!$B$12:$M$61,MATCH($A43,'[3]Sheet 1'!$A$12:$A$61,0),MATCH(MID(CELL("filename",A42),FIND("]",CELL("filename",A42))+1,255)&amp;AE$1,'[3]Sheet 1'!$B$9:$M$9&amp;'[3]Sheet 1'!$B$8:$M$8,0))*10^6</f>
        <v>4078660600000</v>
      </c>
      <c r="AF43" s="30"/>
      <c r="AG43" s="19"/>
      <c r="AH43" s="31"/>
      <c r="AI43" s="31">
        <f t="shared" ca="1" si="6"/>
        <v>54891612161.039894</v>
      </c>
      <c r="AJ43" s="32">
        <v>33473000000</v>
      </c>
      <c r="AK43" s="31">
        <f t="shared" si="7"/>
        <v>43340730619.108559</v>
      </c>
      <c r="AL43" s="19"/>
      <c r="AM43" s="19">
        <f t="shared" ca="1" si="0"/>
        <v>5.1843240867222064E-2</v>
      </c>
      <c r="AN43" s="31">
        <f t="shared" si="10"/>
        <v>5455732595556.8701</v>
      </c>
      <c r="AO43" s="32">
        <v>255454600000</v>
      </c>
      <c r="AP43" s="31">
        <f t="shared" si="8"/>
        <v>330761778269.41504</v>
      </c>
      <c r="AQ43" s="32">
        <v>221945900000</v>
      </c>
      <c r="AR43" s="31">
        <f t="shared" si="1"/>
        <v>244034092788.28268</v>
      </c>
      <c r="AS43" s="19">
        <f t="shared" si="11"/>
        <v>4.4729848560947291E-2</v>
      </c>
      <c r="AT43" s="19">
        <f t="shared" si="9"/>
        <v>18.398050143803598</v>
      </c>
      <c r="BB43" s="13">
        <f>[2]EUCAM_output!$UZ40*10^9</f>
        <v>1811920403254.9102</v>
      </c>
      <c r="BC43" s="13">
        <f>[2]EUCAM_output!$WE40*10^9</f>
        <v>1399386000000</v>
      </c>
      <c r="BD43" s="19">
        <f t="shared" si="19"/>
        <v>0.78492929286315405</v>
      </c>
      <c r="BN43" s="31">
        <f t="shared" ca="1" si="14"/>
        <v>23991000000</v>
      </c>
      <c r="BO43" s="48" cm="1">
        <f t="array" aca="1" ref="BO43" ca="1">INDEX([1]Sheet1!$C$6:$CY$72,MATCH($A43,[1]Sheet1!$A$6:$A$72,0),MATCH(MID(CELL("filename",A42),FIND("]",CELL("filename",A42))+1,255) &amp; BO$1,[1]Sheet1!$C$1:$CY$1 &amp; [1]Sheet1!$C$3:$CY$3,0))</f>
        <v>1.7143949999999999</v>
      </c>
      <c r="BP43" s="32" cm="1">
        <f t="array" aca="1" ref="BP43" ca="1">INDEX([1]Sheet1!$C$6:$CY$72,MATCH($A43,[1]Sheet1!$A$6:$A$72,0),MATCH(MID(CELL("filename",B42),FIND("]",CELL("filename",B42))+1,255) &amp; BP$1,[1]Sheet1!$C$1:$CY$1 &amp; [1]Sheet1!$C$3:$CY$3,0))</f>
        <v>612124000000</v>
      </c>
      <c r="BQ43" s="32" cm="1">
        <f t="array" aca="1" ref="BQ43" ca="1">INDEX([1]Sheet1!$C$6:$CY$72,MATCH($A43,[1]Sheet1!$A$6:$A$72,0),MATCH(MID(CELL("filename",C42),FIND("]",CELL("filename",C42))+1,255) &amp; BQ$1,[1]Sheet1!$C$1:$CY$1 &amp; [1]Sheet1!$C$3:$CY$3,0))</f>
        <v>178472000000</v>
      </c>
      <c r="BR43" s="39" cm="1">
        <f t="array" aca="1" ref="BR43" ca="1">INDEX([6]Annual!$C$5:$T$30,MATCH($A43,[6]Annual!$B$5:$B$30,0),MATCH(MID(CELL("filename",$F$2),FIND("]",CELL("filename",$F$2))+1,255) &amp; BR$1,[6]Annual!$C$3:$T$3 &amp; [6]Annual!$C$4:$T$4,0))</f>
        <v>145156300000</v>
      </c>
      <c r="BS43" s="39" cm="1">
        <f t="array" aca="1" ref="BS43" ca="1">INDEX([6]Annual!$C$5:$T$30,MATCH($A43,[6]Annual!$B$5:$B$30,0),MATCH(MID(CELL("filename",$F$2),FIND("]",CELL("filename",$F$2))+1,255) &amp; BS$1,[6]Annual!$C$3:$T$3 &amp; [6]Annual!$C$4:$T$4,0))</f>
        <v>22190699999.999996</v>
      </c>
      <c r="BT43" s="39" cm="1">
        <f t="array" aca="1" ref="BT43" ca="1">INDEX([6]Annual!$C$5:$T$30,MATCH($A43,[6]Annual!$B$5:$B$30,0),MATCH(MID(CELL("filename",$F$2),FIND("]",CELL("filename",$F$2))+1,255) &amp; BT$1,[6]Annual!$C$3:$T$3 &amp; [6]Annual!$C$4:$T$4,0))</f>
        <v>9384599999.9999981</v>
      </c>
      <c r="BU43" s="31">
        <f t="shared" ca="1" si="21"/>
        <v>146585755878.40543</v>
      </c>
      <c r="BV43" s="31">
        <f t="shared" ca="1" si="22"/>
        <v>31886244121.594574</v>
      </c>
      <c r="BW43" s="32" cm="1">
        <f t="array" aca="1" ref="BW43" ca="1">INDEX([1]Sheet1!$C$6:$CY$72,MATCH($A43,[1]Sheet1!$A$6:$A$72,0),MATCH(MID(CELL("filename",F42),FIND("]",CELL("filename",F42))+1,255) &amp; BW$1,[1]Sheet1!$C$1:$CY$1 &amp; [1]Sheet1!$C$3:$CY$3,0))</f>
        <v>190737000000</v>
      </c>
      <c r="BX43" s="32" cm="1">
        <f t="array" aca="1" ref="BX43" ca="1">INDEX([1]Sheet1!$C$6:$CY$72,MATCH($A43,[1]Sheet1!$A$6:$A$72,0),MATCH(MID(CELL("filename",G42),FIND("]",CELL("filename",G42))+1,255) &amp; BX$1,[1]Sheet1!$C$1:$CY$1 &amp; [1]Sheet1!$C$3:$CY$3,0))</f>
        <v>164873000000</v>
      </c>
      <c r="BY43" s="39" cm="1">
        <f t="array" aca="1" ref="BY43" ca="1">INDEX([4]DATA!$C$18:$N$51,MATCH($A43,[4]DATA!$B$18:$B$51,0),MATCH(MID(CELL("filename",F10),FIND("]",CELL("filename",F10))+1,255) &amp; BY$1,[4]DATA!$C$15:$N$15&amp;[4]DATA!$C$16:$N$16,0)) * 10^6</f>
        <v>48246000000</v>
      </c>
      <c r="BZ43" s="39" cm="1">
        <f t="array" aca="1" ref="BZ43" ca="1">INDEX([4]DATA!$C$18:$N$51,MATCH($A43,[4]DATA!$B$18:$B$51,0),MATCH(MID(CELL("filename",G10),FIND("]",CELL("filename",G10))+1,255) &amp; BZ$1,[4]DATA!$C$15:$N$15&amp;[4]DATA!$C$16:$N$16,0)) * 10^6</f>
        <v>116627000000</v>
      </c>
      <c r="CA43" s="31">
        <f t="shared" ca="1" si="15"/>
        <v>48246000000</v>
      </c>
      <c r="CB43" s="31">
        <f t="shared" ca="1" si="16"/>
        <v>116627000000</v>
      </c>
      <c r="CC43" s="32" cm="1">
        <f t="array" aca="1" ref="CC43" ca="1">INDEX([1]Sheet1!$C$6:$CY$72,MATCH($A43,[1]Sheet1!$A$6:$A$72,0),MATCH(MID(CELL("filename",J42),FIND("]",CELL("filename",J42))+1,255) &amp; CC$1,[1]Sheet1!$C$1:$CY$1 &amp; [1]Sheet1!$C$3:$CY$3,0))</f>
        <v>3860000000</v>
      </c>
      <c r="CD43" s="31">
        <f t="shared" ca="1" si="17"/>
        <v>74182000000</v>
      </c>
      <c r="CE43" s="32" cm="1">
        <f t="array" aca="1" ref="CE43" ca="1">INDEX([1]Sheet1!$C$6:$CY$72,MATCH($A43,[1]Sheet1!$A$6:$A$72,0),MATCH(MID(CELL("filename",L42),FIND("]",CELL("filename",L42))+1,255) &amp; CE$1,[1]Sheet1!$C$1:$CY$1 &amp; [1]Sheet1!$C$3:$CY$3,0))</f>
        <v>657271000000</v>
      </c>
      <c r="CF43" s="31">
        <f t="shared" ca="1" si="12"/>
        <v>588133000000</v>
      </c>
      <c r="CG43" s="32" cm="1">
        <f t="array" aca="1" ref="CG43" ca="1">INDEX([1]Sheet1!$C$6:$CY$72,MATCH($A43,[1]Sheet1!$A$6:$A$72,0),MATCH(MID(CELL("filename",N42),FIND("]",CELL("filename",N42))+1,255) &amp; CG$1,[1]Sheet1!$C$1:$CY$1 &amp; [1]Sheet1!$C$3:$CY$3,0))</f>
        <v>266793999999.99997</v>
      </c>
      <c r="CH43" s="32" cm="1">
        <f t="array" aca="1" ref="CH43" ca="1">INDEX([1]Sheet1!$C$6:$CY$72,MATCH($A43,[1]Sheet1!$A$6:$A$72,0),MATCH(MID(CELL("filename",O42),FIND("]",CELL("filename",O42))+1,255) &amp; CH$1,[1]Sheet1!$C$1:$CY$1 &amp; [1]Sheet1!$C$3:$CY$3,0))</f>
        <v>42394000000</v>
      </c>
      <c r="CI43" s="32" cm="1">
        <f t="array" aca="1" ref="CI43" ca="1">INDEX([1]Sheet1!$C$6:$CY$72,MATCH($A43,[1]Sheet1!$A$6:$A$72,0),MATCH(MID(CELL("filename",CI10),FIND("]",CELL("filename",CI10))+1,255) &amp; CI$1,[1]Sheet1!$C$1:$CY$1 &amp; [1]Sheet1!$C$3:$CY$3,0))</f>
        <v>18563000000</v>
      </c>
      <c r="CJ43" s="32" cm="1">
        <f t="array" aca="1" ref="CJ43" ca="1">INDEX([1]Sheet1!$C$6:$CY$72,MATCH($A43,[1]Sheet1!$A$6:$A$72,0),MATCH(MID(CELL("filename",R42),FIND("]",CELL("filename",R42))+1,255) &amp; CJ$1,[1]Sheet1!$C$1:$CY$1 &amp; [1]Sheet1!$C$3:$CY$3,0))</f>
        <v>224365000000</v>
      </c>
      <c r="CK43" s="32" cm="1">
        <f t="array" aca="1" ref="CK43" ca="1">INDEX([1]Sheet1!$C$6:$CY$72,MATCH($A43,[1]Sheet1!$A$6:$A$72,0),MATCH(MID(CELL("filename",S42),FIND("]",CELL("filename",S42))+1,255) &amp; CK$1,[1]Sheet1!$C$1:$CY$1 &amp; [1]Sheet1!$C$3:$CY$3,0))</f>
        <v>69138000000</v>
      </c>
      <c r="CL43" s="31">
        <f t="shared" ca="1" si="13"/>
        <v>36017000000</v>
      </c>
      <c r="DK43" s="31">
        <f t="shared" ca="1" si="18"/>
        <v>1471325635487.9998</v>
      </c>
      <c r="DL43" s="48" cm="1">
        <f t="array" aca="1" ref="DL43" ca="1">INDEX([1]Sheet1!$C$6:$CY$72,MATCH($A43,[1]Sheet1!$A$6:$A$72,0),MATCH(MID(CELL("filename",AT42),FIND("]",CELL("filename",AT42))+1,255) &amp; DL$1,[1]Sheet1!$C$1:$CY$1 &amp; [1]Sheet1!$C$3:$CY$3,0))</f>
        <v>105.1408</v>
      </c>
      <c r="DM43" s="39" cm="1">
        <f t="array" aca="1" ref="DM43" ca="1">INDEX([5]DATA!$C$18:$T$51,MATCH($A43,[5]DATA!$B$18:$B$51,0),MATCH(MID(CELL("filename",AU10),FIND("]",CELL("filename",AU10))+1,255) &amp; DM$1,[5]DATA!$C$15:$T$15&amp;[5]DATA!$C$16:$T$16,0)) * 10^6</f>
        <v>249244000000</v>
      </c>
      <c r="DN43" s="39" cm="1">
        <f t="array" aca="1" ref="DN43" ca="1">INDEX([5]DATA!$C$18:$T$51,MATCH($A43,[5]DATA!$B$18:$B$51,0),MATCH(MID(CELL("filename",AV10),FIND("]",CELL("filename",AV10))+1,255) &amp; DN$1,[5]DATA!$C$15:$T$15&amp;[5]DATA!$C$16:$T$16,0)) * 10^6</f>
        <v>1222081000000</v>
      </c>
      <c r="DQ43" s="48">
        <v>1.1311599999999999</v>
      </c>
      <c r="DR43" s="48" cm="1">
        <f t="array" aca="1" ref="DR43" ca="1">INDEX([1]Sheet1!$C$6:$CY$72,MATCH($A43,[1]Sheet1!$A$6:$A$72,0),MATCH(MID(CELL("filename",AZ42),FIND("]",CELL("filename",AZ42))+1,255) &amp; DR$1,[1]Sheet1!$C$1:$CY$1 &amp; [1]Sheet1!$C$3:$CY$3,0))</f>
        <v>-9960000000</v>
      </c>
      <c r="DS43" s="48" cm="1">
        <f t="array" aca="1" ref="DS43" ca="1">INDEX([1]Sheet1!$C$6:$CY$72,MATCH($A43,[1]Sheet1!$A$6:$A$72,0),MATCH(MID(CELL("filename",BA42),FIND("]",CELL("filename",BA42))+1,255) &amp; DS$1,[1]Sheet1!$C$1:$CY$1 &amp; [1]Sheet1!$C$3:$CY$3,0))</f>
        <v>4.8141480000000003</v>
      </c>
      <c r="DT43" s="39" cm="1">
        <f t="array" aca="1" ref="DT43" ca="1">INDEX([5]DATA!$C$18:$T$51,MATCH($A43,[5]DATA!$B$18:$B$51,0),MATCH(MID(CELL("filename",BB10),FIND("]",CELL("filename",BB10))+1,255) &amp; DT$1,[5]DATA!$C$15:$T$15&amp;[5]DATA!$C$16:$T$16,0)) * 10^6</f>
        <v>410442000000</v>
      </c>
      <c r="DU43" s="48" cm="1">
        <f t="array" aca="1" ref="DU43" ca="1">INDEX([1]Sheet1!$C$6:$CY$72,MATCH($A43,[1]Sheet1!$A$6:$A$72,0),MATCH(MID(CELL("filename",BC42),FIND("]",CELL("filename",BC42))+1,255) &amp; DU$1,[1]Sheet1!$C$1:$CY$1 &amp; [1]Sheet1!$C$3:$CY$3,0))</f>
        <v>2.33</v>
      </c>
      <c r="DV43" s="17">
        <v>0.5</v>
      </c>
      <c r="DW43" s="14">
        <f>Euro_Area_Data!V40*10^9</f>
        <v>10093114471526.234</v>
      </c>
      <c r="DX43" s="17">
        <v>1</v>
      </c>
      <c r="DY43" s="17">
        <v>0.5</v>
      </c>
      <c r="DZ43" s="48" cm="1">
        <f t="array" aca="1" ref="DZ43" ca="1">INDEX([1]Sheet1!$C$6:$CY$72,MATCH($A43,[1]Sheet1!$A$6:$A$72,0),MATCH(MID(CELL("filename",BH42),FIND("]",CELL("filename",BH42))+1,255) &amp; DZ$1,[1]Sheet1!$C$1:$CY$1 &amp; [1]Sheet1!$C$3:$CY$3,0))</f>
        <v>4.25</v>
      </c>
      <c r="EA43" s="17">
        <v>2</v>
      </c>
      <c r="EB43" s="14">
        <f>(SUMPRODUCT(Euro_Area_Data!B40:U40,Euro_Area_Data!Y40:AR40)-Euro_Area_Data!M40*Euro_Area_Data!AJ40)/(SUM(Euro_Area_Data!B40:U40)-Euro_Area_Data!M40)</f>
        <v>0.78203641235092092</v>
      </c>
      <c r="EC43" s="14">
        <f t="shared" si="20"/>
        <v>2.00622942777684</v>
      </c>
      <c r="ED43" s="14">
        <f>(SUMPRODUCT(Euro_Area_Data!B40:U40,Euro_Area_Data!AV40:BO40)-Euro_Area_Data!M40*Euro_Area_Data!BG40)/(SUM(Euro_Area_Data!B40:U40)-Euro_Area_Data!M40)</f>
        <v>-0.42704386519294291</v>
      </c>
      <c r="EE43" s="17">
        <v>-5</v>
      </c>
      <c r="EH43" s="43">
        <v>0.75</v>
      </c>
      <c r="EI43" s="43">
        <v>0.05</v>
      </c>
      <c r="EJ43" s="43">
        <v>60</v>
      </c>
      <c r="EK43" s="14">
        <f t="shared" si="5"/>
        <v>3.1672643178147797</v>
      </c>
      <c r="EN43" s="14">
        <f>[2]EUCAM_output!$WC40</f>
        <v>0.77232200569415499</v>
      </c>
    </row>
    <row r="44" spans="1:144" x14ac:dyDescent="0.3">
      <c r="A44" s="10">
        <v>2004</v>
      </c>
      <c r="B44" s="13">
        <f>[2]EUCAM_output!$VC41*10^9</f>
        <v>1816593838344.4099</v>
      </c>
      <c r="H44" s="14">
        <f>[2]EUCAM_output!$WI41</f>
        <v>6.877747916415395E-3</v>
      </c>
      <c r="I44" s="13">
        <f>[2]EUCAM_output!$VU41*10^3</f>
        <v>44520360.5</v>
      </c>
      <c r="K44" s="31">
        <f t="shared" si="4"/>
        <v>44520360.5</v>
      </c>
      <c r="L44" s="14">
        <f>[2]EUCAM_output!$VE41</f>
        <v>59.106846330178513</v>
      </c>
      <c r="O44" s="14">
        <f>[2]EUCAM_output!$VF41</f>
        <v>59.231091313460212</v>
      </c>
      <c r="P44" s="28"/>
      <c r="Q44" s="19"/>
      <c r="R44" s="14">
        <f>[2]EUCAM_output!$VJ41</f>
        <v>8.1</v>
      </c>
      <c r="U44" s="14">
        <f>[2]EUCAM_output!$VI41</f>
        <v>9.1330030000000004</v>
      </c>
      <c r="V44" s="14">
        <v>9.1330030000000004</v>
      </c>
      <c r="W44" s="14">
        <v>9.1090896311658565E-3</v>
      </c>
      <c r="X44" s="14">
        <v>5.4185119709639906E-3</v>
      </c>
      <c r="Y44" s="14">
        <f>[2]EUCAM_output!$WG41</f>
        <v>7.3451773289576966E-3</v>
      </c>
      <c r="Z44" s="14">
        <f>[2]EUCAM_output!$VK41</f>
        <v>1783.56268220368</v>
      </c>
      <c r="AC44" s="14">
        <f>[2]EUCAM_output!$WJ41</f>
        <v>1790.317400165191</v>
      </c>
      <c r="AD44" s="13">
        <f>[2]EUCAM_output!$VR41*10^9</f>
        <v>5551868137675.0498</v>
      </c>
      <c r="AE44" s="30" cm="1">
        <f t="array" aca="1" ref="AE44" ca="1">INDEX('[3]Sheet 1'!$B$12:$M$61,MATCH($A44,'[3]Sheet 1'!$A$12:$A$61,0),MATCH(MID(CELL("filename",A43),FIND("]",CELL("filename",A43))+1,255)&amp;AE$1,'[3]Sheet 1'!$B$9:$M$9&amp;'[3]Sheet 1'!$B$8:$M$8,0))*10^6</f>
        <v>4303050099999.9995</v>
      </c>
      <c r="AF44" s="30"/>
      <c r="AG44" s="19"/>
      <c r="AH44" s="31"/>
      <c r="AI44" s="31">
        <f t="shared" ca="1" si="6"/>
        <v>57243446143.304932</v>
      </c>
      <c r="AJ44" s="32">
        <v>35624000000</v>
      </c>
      <c r="AK44" s="31">
        <f t="shared" si="7"/>
        <v>44943920953.190109</v>
      </c>
      <c r="AL44" s="19"/>
      <c r="AM44" s="19">
        <f t="shared" ca="1" si="0"/>
        <v>5.1843240867222064E-2</v>
      </c>
      <c r="AN44" s="31">
        <f t="shared" si="10"/>
        <v>5551868137675.0498</v>
      </c>
      <c r="AO44" s="32">
        <v>265915399999.99997</v>
      </c>
      <c r="AP44" s="31">
        <f t="shared" si="8"/>
        <v>335483963559.28387</v>
      </c>
      <c r="AQ44" s="32">
        <v>233278900000</v>
      </c>
      <c r="AR44" s="31">
        <f t="shared" si="1"/>
        <v>249365208893.18146</v>
      </c>
      <c r="AS44" s="19">
        <f t="shared" si="11"/>
        <v>4.4915549632921915E-2</v>
      </c>
      <c r="AT44" s="19">
        <f t="shared" si="9"/>
        <v>18.467747521649311</v>
      </c>
      <c r="BB44" s="13">
        <f>[2]EUCAM_output!$UZ41*10^9</f>
        <v>1838628504756.3799</v>
      </c>
      <c r="BC44" s="13">
        <f>[2]EUCAM_output!$WE41*10^9</f>
        <v>1457356200000</v>
      </c>
      <c r="BD44" s="19">
        <f t="shared" si="19"/>
        <v>1.2129660437498631</v>
      </c>
      <c r="BN44" s="31">
        <f t="shared" ca="1" si="14"/>
        <v>16311000000</v>
      </c>
      <c r="BO44" s="48" cm="1">
        <f t="array" aca="1" ref="BO44" ca="1">INDEX([1]Sheet1!$C$6:$CY$72,MATCH($A44,[1]Sheet1!$A$6:$A$72,0),MATCH(MID(CELL("filename",A43),FIND("]",CELL("filename",A43))+1,255) &amp; BO$1,[1]Sheet1!$C$1:$CY$1 &amp; [1]Sheet1!$C$3:$CY$3,0))</f>
        <v>1.119219</v>
      </c>
      <c r="BP44" s="32" cm="1">
        <f t="array" aca="1" ref="BP44" ca="1">INDEX([1]Sheet1!$C$6:$CY$72,MATCH($A44,[1]Sheet1!$A$6:$A$72,0),MATCH(MID(CELL("filename",B43),FIND("]",CELL("filename",B43))+1,255) &amp; BP$1,[1]Sheet1!$C$1:$CY$1 &amp; [1]Sheet1!$C$3:$CY$3,0))</f>
        <v>629663000000</v>
      </c>
      <c r="BQ44" s="32" cm="1">
        <f t="array" aca="1" ref="BQ44" ca="1">INDEX([1]Sheet1!$C$6:$CY$72,MATCH($A44,[1]Sheet1!$A$6:$A$72,0),MATCH(MID(CELL("filename",C43),FIND("]",CELL("filename",C43))+1,255) &amp; BQ$1,[1]Sheet1!$C$1:$CY$1 &amp; [1]Sheet1!$C$3:$CY$3,0))</f>
        <v>185289000000</v>
      </c>
      <c r="BR44" s="39" cm="1">
        <f t="array" aca="1" ref="BR44" ca="1">INDEX([6]Annual!$C$5:$T$30,MATCH($A44,[6]Annual!$B$5:$B$30,0),MATCH(MID(CELL("filename",$F$2),FIND("]",CELL("filename",$F$2))+1,255) &amp; BR$1,[6]Annual!$C$3:$T$3 &amp; [6]Annual!$C$4:$T$4,0))</f>
        <v>149917700000</v>
      </c>
      <c r="BS44" s="39" cm="1">
        <f t="array" aca="1" ref="BS44" ca="1">INDEX([6]Annual!$C$5:$T$30,MATCH($A44,[6]Annual!$B$5:$B$30,0),MATCH(MID(CELL("filename",$F$2),FIND("]",CELL("filename",$F$2))+1,255) &amp; BS$1,[6]Annual!$C$3:$T$3 &amp; [6]Annual!$C$4:$T$4,0))</f>
        <v>25656800000</v>
      </c>
      <c r="BT44" s="39" cm="1">
        <f t="array" aca="1" ref="BT44" ca="1">INDEX([6]Annual!$C$5:$T$30,MATCH($A44,[6]Annual!$B$5:$B$30,0),MATCH(MID(CELL("filename",$F$2),FIND("]",CELL("filename",$F$2))+1,255) &amp; BT$1,[6]Annual!$C$3:$T$3 &amp; [6]Annual!$C$4:$T$4,0))</f>
        <v>7987300000</v>
      </c>
      <c r="BU44" s="31">
        <f t="shared" ca="1" si="21"/>
        <v>151328330378.65176</v>
      </c>
      <c r="BV44" s="31">
        <f t="shared" ca="1" si="22"/>
        <v>33960669621.348236</v>
      </c>
      <c r="BW44" s="32" cm="1">
        <f t="array" aca="1" ref="BW44" ca="1">INDEX([1]Sheet1!$C$6:$CY$72,MATCH($A44,[1]Sheet1!$A$6:$A$72,0),MATCH(MID(CELL("filename",F43),FIND("]",CELL("filename",F43))+1,255) &amp; BW$1,[1]Sheet1!$C$1:$CY$1 &amp; [1]Sheet1!$C$3:$CY$3,0))</f>
        <v>199155000000</v>
      </c>
      <c r="BX44" s="32" cm="1">
        <f t="array" aca="1" ref="BX44" ca="1">INDEX([1]Sheet1!$C$6:$CY$72,MATCH($A44,[1]Sheet1!$A$6:$A$72,0),MATCH(MID(CELL("filename",G43),FIND("]",CELL("filename",G43))+1,255) &amp; BX$1,[1]Sheet1!$C$1:$CY$1 &amp; [1]Sheet1!$C$3:$CY$3,0))</f>
        <v>173070000000</v>
      </c>
      <c r="BY44" s="39" cm="1">
        <f t="array" aca="1" ref="BY44" ca="1">INDEX([4]DATA!$C$18:$N$51,MATCH($A44,[4]DATA!$B$18:$B$51,0),MATCH(MID(CELL("filename",F11),FIND("]",CELL("filename",F11))+1,255) &amp; BY$1,[4]DATA!$C$15:$N$15&amp;[4]DATA!$C$16:$N$16,0)) * 10^6</f>
        <v>51849000000</v>
      </c>
      <c r="BZ44" s="39" cm="1">
        <f t="array" aca="1" ref="BZ44" ca="1">INDEX([4]DATA!$C$18:$N$51,MATCH($A44,[4]DATA!$B$18:$B$51,0),MATCH(MID(CELL("filename",G11),FIND("]",CELL("filename",G11))+1,255) &amp; BZ$1,[4]DATA!$C$15:$N$15&amp;[4]DATA!$C$16:$N$16,0)) * 10^6</f>
        <v>121221000000</v>
      </c>
      <c r="CA44" s="31">
        <f t="shared" ca="1" si="15"/>
        <v>51849000000</v>
      </c>
      <c r="CB44" s="31">
        <f t="shared" ca="1" si="16"/>
        <v>121221000000</v>
      </c>
      <c r="CC44" s="32" cm="1">
        <f t="array" aca="1" ref="CC44" ca="1">INDEX([1]Sheet1!$C$6:$CY$72,MATCH($A44,[1]Sheet1!$A$6:$A$72,0),MATCH(MID(CELL("filename",J43),FIND("]",CELL("filename",J43))+1,255) &amp; CC$1,[1]Sheet1!$C$1:$CY$1 &amp; [1]Sheet1!$C$3:$CY$3,0))</f>
        <v>3643000000</v>
      </c>
      <c r="CD44" s="31">
        <f t="shared" ca="1" si="17"/>
        <v>68506000000</v>
      </c>
      <c r="CE44" s="32" cm="1">
        <f t="array" aca="1" ref="CE44" ca="1">INDEX([1]Sheet1!$C$6:$CY$72,MATCH($A44,[1]Sheet1!$A$6:$A$72,0),MATCH(MID(CELL("filename",L43),FIND("]",CELL("filename",L43))+1,255) &amp; CE$1,[1]Sheet1!$C$1:$CY$1 &amp; [1]Sheet1!$C$3:$CY$3,0))</f>
        <v>680101000000</v>
      </c>
      <c r="CF44" s="31">
        <f t="shared" ca="1" si="12"/>
        <v>613352000000</v>
      </c>
      <c r="CG44" s="32" cm="1">
        <f t="array" aca="1" ref="CG44" ca="1">INDEX([1]Sheet1!$C$6:$CY$72,MATCH($A44,[1]Sheet1!$A$6:$A$72,0),MATCH(MID(CELL("filename",N43),FIND("]",CELL("filename",N43))+1,255) &amp; CG$1,[1]Sheet1!$C$1:$CY$1 &amp; [1]Sheet1!$C$3:$CY$3,0))</f>
        <v>280686000000</v>
      </c>
      <c r="CH44" s="32" cm="1">
        <f t="array" aca="1" ref="CH44" ca="1">INDEX([1]Sheet1!$C$6:$CY$72,MATCH($A44,[1]Sheet1!$A$6:$A$72,0),MATCH(MID(CELL("filename",O43),FIND("]",CELL("filename",O43))+1,255) &amp; CH$1,[1]Sheet1!$C$1:$CY$1 &amp; [1]Sheet1!$C$3:$CY$3,0))</f>
        <v>45373000000</v>
      </c>
      <c r="CI44" s="32" cm="1">
        <f t="array" aca="1" ref="CI44" ca="1">INDEX([1]Sheet1!$C$6:$CY$72,MATCH($A44,[1]Sheet1!$A$6:$A$72,0),MATCH(MID(CELL("filename",CI11),FIND("]",CELL("filename",CI11))+1,255) &amp; CI$1,[1]Sheet1!$C$1:$CY$1 &amp; [1]Sheet1!$C$3:$CY$3,0))</f>
        <v>16890000000</v>
      </c>
      <c r="CJ44" s="32" cm="1">
        <f t="array" aca="1" ref="CJ44" ca="1">INDEX([1]Sheet1!$C$6:$CY$72,MATCH($A44,[1]Sheet1!$A$6:$A$72,0),MATCH(MID(CELL("filename",R43),FIND("]",CELL("filename",R43))+1,255) &amp; CJ$1,[1]Sheet1!$C$1:$CY$1 &amp; [1]Sheet1!$C$3:$CY$3,0))</f>
        <v>234595000000</v>
      </c>
      <c r="CK44" s="32" cm="1">
        <f t="array" aca="1" ref="CK44" ca="1">INDEX([1]Sheet1!$C$6:$CY$72,MATCH($A44,[1]Sheet1!$A$6:$A$72,0),MATCH(MID(CELL("filename",S43),FIND("]",CELL("filename",S43))+1,255) &amp; CK$1,[1]Sheet1!$C$1:$CY$1 &amp; [1]Sheet1!$C$3:$CY$3,0))</f>
        <v>66748999999.999992</v>
      </c>
      <c r="CL44" s="31">
        <f t="shared" ca="1" si="13"/>
        <v>35808000000</v>
      </c>
      <c r="DK44" s="31">
        <f t="shared" ca="1" si="18"/>
        <v>1526465488360.2</v>
      </c>
      <c r="DL44" s="48" cm="1">
        <f t="array" aca="1" ref="DL44" ca="1">INDEX([1]Sheet1!$C$6:$CY$72,MATCH($A44,[1]Sheet1!$A$6:$A$72,0),MATCH(MID(CELL("filename",AT43),FIND("]",CELL("filename",AT43))+1,255) &amp; DL$1,[1]Sheet1!$C$1:$CY$1 &amp; [1]Sheet1!$C$3:$CY$3,0))</f>
        <v>104.74209999999999</v>
      </c>
      <c r="DM44" s="39" cm="1">
        <f t="array" aca="1" ref="DM44" ca="1">INDEX([5]DATA!$C$18:$T$51,MATCH($A44,[5]DATA!$B$18:$B$51,0),MATCH(MID(CELL("filename",AU11),FIND("]",CELL("filename",AU11))+1,255) &amp; DM$1,[5]DATA!$C$15:$T$15&amp;[5]DATA!$C$16:$T$16,0)) * 10^6</f>
        <v>271700000000</v>
      </c>
      <c r="DN44" s="39" cm="1">
        <f t="array" aca="1" ref="DN44" ca="1">INDEX([5]DATA!$C$18:$T$51,MATCH($A44,[5]DATA!$B$18:$B$51,0),MATCH(MID(CELL("filename",AV11),FIND("]",CELL("filename",AV11))+1,255) &amp; DN$1,[5]DATA!$C$15:$T$15&amp;[5]DATA!$C$16:$T$16,0)) * 10^6</f>
        <v>1254765000000</v>
      </c>
      <c r="DQ44" s="48">
        <v>1.2439020000000001</v>
      </c>
      <c r="DR44" s="48" cm="1">
        <f t="array" aca="1" ref="DR44" ca="1">INDEX([1]Sheet1!$C$6:$CY$72,MATCH($A44,[1]Sheet1!$A$6:$A$72,0),MATCH(MID(CELL("filename",AZ43),FIND("]",CELL("filename",AZ43))+1,255) &amp; DR$1,[1]Sheet1!$C$1:$CY$1 &amp; [1]Sheet1!$C$3:$CY$3,0))</f>
        <v>4700000000</v>
      </c>
      <c r="DS44" s="48" cm="1">
        <f t="array" aca="1" ref="DS44" ca="1">INDEX([1]Sheet1!$C$6:$CY$72,MATCH($A44,[1]Sheet1!$A$6:$A$72,0),MATCH(MID(CELL("filename",BA43),FIND("]",CELL("filename",BA43))+1,255) &amp; DS$1,[1]Sheet1!$C$1:$CY$1 &amp; [1]Sheet1!$C$3:$CY$3,0))</f>
        <v>4.5366559999999998</v>
      </c>
      <c r="DT44" s="39" cm="1">
        <f t="array" aca="1" ref="DT44" ca="1">INDEX([5]DATA!$C$18:$T$51,MATCH($A44,[5]DATA!$B$18:$B$51,0),MATCH(MID(CELL("filename",BB11),FIND("]",CELL("filename",BB11))+1,255) &amp; DT$1,[5]DATA!$C$15:$T$15&amp;[5]DATA!$C$16:$T$16,0)) * 10^6</f>
        <v>435338000000</v>
      </c>
      <c r="DU44" s="48" cm="1">
        <f t="array" aca="1" ref="DU44" ca="1">INDEX([1]Sheet1!$C$6:$CY$72,MATCH($A44,[1]Sheet1!$A$6:$A$72,0),MATCH(MID(CELL("filename",BC43),FIND("]",CELL("filename",BC43))+1,255) &amp; DU$1,[1]Sheet1!$C$1:$CY$1 &amp; [1]Sheet1!$C$3:$CY$3,0))</f>
        <v>2.11</v>
      </c>
      <c r="DV44" s="17">
        <v>0.5</v>
      </c>
      <c r="DW44" s="14">
        <f>Euro_Area_Data!V41*10^9</f>
        <v>10325521076933.072</v>
      </c>
      <c r="DX44" s="17">
        <v>1</v>
      </c>
      <c r="DY44" s="17">
        <v>0.5</v>
      </c>
      <c r="DZ44" s="48" cm="1">
        <f t="array" aca="1" ref="DZ44" ca="1">INDEX([1]Sheet1!$C$6:$CY$72,MATCH($A44,[1]Sheet1!$A$6:$A$72,0),MATCH(MID(CELL("filename",BH43),FIND("]",CELL("filename",BH43))+1,255) &amp; DZ$1,[1]Sheet1!$C$1:$CY$1 &amp; [1]Sheet1!$C$3:$CY$3,0))</f>
        <v>4.26</v>
      </c>
      <c r="EA44" s="17">
        <v>2</v>
      </c>
      <c r="EB44" s="14">
        <f>(SUMPRODUCT(Euro_Area_Data!B41:U41,Euro_Area_Data!Y41:AR41)-Euro_Area_Data!M41*Euro_Area_Data!AJ41)/(SUM(Euro_Area_Data!B41:U41)-Euro_Area_Data!M41)</f>
        <v>0.79611830552495055</v>
      </c>
      <c r="EC44" s="14">
        <f t="shared" si="20"/>
        <v>1.8006697580356026</v>
      </c>
      <c r="ED44" s="14">
        <f>(SUMPRODUCT(Euro_Area_Data!B41:U41,Euro_Area_Data!AV41:BO41)-Euro_Area_Data!M41*Euro_Area_Data!BG41)/(SUM(Euro_Area_Data!B41:U41)-Euro_Area_Data!M41)</f>
        <v>-4.6093501110066215E-2</v>
      </c>
      <c r="EE44" s="17">
        <v>-5</v>
      </c>
      <c r="EH44" s="43">
        <v>0.75</v>
      </c>
      <c r="EI44" s="43">
        <v>0.05</v>
      </c>
      <c r="EJ44" s="43">
        <v>60</v>
      </c>
      <c r="EK44" s="14">
        <f t="shared" si="5"/>
        <v>2.6297603463375996</v>
      </c>
      <c r="EN44" s="14">
        <f>[2]EUCAM_output!$WC41</f>
        <v>0.7926322235459391</v>
      </c>
    </row>
    <row r="45" spans="1:144" x14ac:dyDescent="0.3">
      <c r="A45" s="10">
        <v>2005</v>
      </c>
      <c r="B45" s="13">
        <f>[2]EUCAM_output!$VC42*10^9</f>
        <v>1825984894012.4939</v>
      </c>
      <c r="H45" s="14">
        <f>[2]EUCAM_output!$WI42</f>
        <v>1.3188070073968571E-2</v>
      </c>
      <c r="I45" s="13">
        <f>[2]EUCAM_output!$VU42*10^3</f>
        <v>44649861.5</v>
      </c>
      <c r="K45" s="31">
        <f t="shared" si="4"/>
        <v>44649861.5</v>
      </c>
      <c r="L45" s="14">
        <f>[2]EUCAM_output!$VE42</f>
        <v>59.043404344360809</v>
      </c>
      <c r="O45" s="14">
        <f>[2]EUCAM_output!$VF42</f>
        <v>59.366135641195939</v>
      </c>
      <c r="P45" s="28"/>
      <c r="Q45" s="19"/>
      <c r="R45" s="14">
        <f>[2]EUCAM_output!$VJ42</f>
        <v>7.8</v>
      </c>
      <c r="U45" s="14">
        <f>[2]EUCAM_output!$VI42</f>
        <v>9.2487239999999993</v>
      </c>
      <c r="V45" s="14">
        <v>9.2487239999999993</v>
      </c>
      <c r="W45" s="14">
        <v>2.5085667059765449E-3</v>
      </c>
      <c r="X45" s="14">
        <v>6.2496897772748028E-3</v>
      </c>
      <c r="Y45" s="14">
        <f>[2]EUCAM_output!$WG42</f>
        <v>-8.6432244481950971E-3</v>
      </c>
      <c r="Z45" s="14">
        <f>[2]EUCAM_output!$VK42</f>
        <v>1779.8609672309799</v>
      </c>
      <c r="AC45" s="14">
        <f>[2]EUCAM_output!$WJ42</f>
        <v>1784.4611577302589</v>
      </c>
      <c r="AD45" s="13">
        <f>[2]EUCAM_output!$VR42*10^9</f>
        <v>5648769733382.3604</v>
      </c>
      <c r="AE45" s="30" cm="1">
        <f t="array" aca="1" ref="AE45" ca="1">INDEX('[3]Sheet 1'!$B$12:$M$61,MATCH($A45,'[3]Sheet 1'!$A$12:$A$61,0),MATCH(MID(CELL("filename",A44),FIND("]",CELL("filename",A44))+1,255)&amp;AE$1,'[3]Sheet 1'!$B$9:$M$9&amp;'[3]Sheet 1'!$B$8:$M$8,0))*10^6</f>
        <v>4544956100000</v>
      </c>
      <c r="AF45" s="30" cm="1">
        <f t="array" aca="1" ref="AF45" ca="1">INDEX('[3]Sheet 1'!$B$12:$M$61,MATCH($A45,'[3]Sheet 1'!$A$12:$A$61,0),MATCH(MID(CELL("filename",B44),FIND("]",CELL("filename",B44))+1,255)&amp;AF$1,'[3]Sheet 1'!$B$9:$M$9&amp;'[3]Sheet 1'!$B$8:$M$8,0))*10^6</f>
        <v>783656700000</v>
      </c>
      <c r="AG45" s="19">
        <f t="shared" ref="AG45:AG63" ca="1" si="23">AF45/AE45</f>
        <v>0.17242338160317985</v>
      </c>
      <c r="AH45" s="31">
        <f t="shared" ref="AH45:AH63" ca="1" si="24">AD45*AG45</f>
        <v>973979979327.47925</v>
      </c>
      <c r="AI45" s="31">
        <f t="shared" ca="1" si="6"/>
        <v>58237491099.375931</v>
      </c>
      <c r="AJ45" s="32">
        <v>37509000000</v>
      </c>
      <c r="AK45" s="31">
        <f t="shared" si="7"/>
        <v>46355920753.060959</v>
      </c>
      <c r="AL45" s="19">
        <f t="shared" ref="AL45:AL63" ca="1" si="25">AK45/AH45</f>
        <v>4.7594326102133155E-2</v>
      </c>
      <c r="AM45" s="19">
        <f t="shared" ca="1" si="0"/>
        <v>5.1843240867222064E-2</v>
      </c>
      <c r="AN45" s="31">
        <f t="shared" ca="1" si="10"/>
        <v>4674789754054.8809</v>
      </c>
      <c r="AO45" s="32">
        <v>277777700000</v>
      </c>
      <c r="AP45" s="31">
        <f t="shared" si="8"/>
        <v>343294703888.8678</v>
      </c>
      <c r="AQ45" s="32">
        <v>244183500000</v>
      </c>
      <c r="AR45" s="31">
        <f t="shared" si="1"/>
        <v>255421012121.85071</v>
      </c>
      <c r="AS45" s="19">
        <f t="shared" ca="1" si="11"/>
        <v>5.4637967814552574E-2</v>
      </c>
      <c r="AT45" s="19">
        <f t="shared" si="9"/>
        <v>18.800522666674311</v>
      </c>
      <c r="BB45" s="13">
        <f>[2]EUCAM_output!$UZ42*10^9</f>
        <v>1852646400241.1501</v>
      </c>
      <c r="BC45" s="13">
        <f>[2]EUCAM_output!$WE42*10^9</f>
        <v>1499073100000</v>
      </c>
      <c r="BD45" s="19">
        <f t="shared" si="19"/>
        <v>1.4601164728186313</v>
      </c>
      <c r="BN45" s="31">
        <f t="shared" ca="1" si="14"/>
        <v>5784000000</v>
      </c>
      <c r="BO45" s="48" cm="1">
        <f t="array" aca="1" ref="BO45" ca="1">INDEX([1]Sheet1!$C$6:$CY$72,MATCH($A45,[1]Sheet1!$A$6:$A$72,0),MATCH(MID(CELL("filename",A44),FIND("]",CELL("filename",A44))+1,255) &amp; BO$1,[1]Sheet1!$C$1:$CY$1 &amp; [1]Sheet1!$C$3:$CY$3,0))</f>
        <v>0.38583800000000001</v>
      </c>
      <c r="BP45" s="32" cm="1">
        <f t="array" aca="1" ref="BP45" ca="1">INDEX([1]Sheet1!$C$6:$CY$72,MATCH($A45,[1]Sheet1!$A$6:$A$72,0),MATCH(MID(CELL("filename",B44),FIND("]",CELL("filename",B44))+1,255) &amp; BP$1,[1]Sheet1!$C$1:$CY$1 &amp; [1]Sheet1!$C$3:$CY$3,0))</f>
        <v>643925000000</v>
      </c>
      <c r="BQ45" s="32" cm="1">
        <f t="array" aca="1" ref="BQ45" ca="1">INDEX([1]Sheet1!$C$6:$CY$72,MATCH($A45,[1]Sheet1!$A$6:$A$72,0),MATCH(MID(CELL("filename",C44),FIND("]",CELL("filename",C44))+1,255) &amp; BQ$1,[1]Sheet1!$C$1:$CY$1 &amp; [1]Sheet1!$C$3:$CY$3,0))</f>
        <v>191001000000</v>
      </c>
      <c r="BR45" s="39" cm="1">
        <f t="array" aca="1" ref="BR45" ca="1">INDEX([6]Annual!$C$5:$T$30,MATCH($A45,[6]Annual!$B$5:$B$30,0),MATCH(MID(CELL("filename",$F$2),FIND("]",CELL("filename",$F$2))+1,255) &amp; BR$1,[6]Annual!$C$3:$T$3 &amp; [6]Annual!$C$4:$T$4,0))</f>
        <v>154951000000</v>
      </c>
      <c r="BS45" s="39" cm="1">
        <f t="array" aca="1" ref="BS45" ca="1">INDEX([6]Annual!$C$5:$T$30,MATCH($A45,[6]Annual!$B$5:$B$30,0),MATCH(MID(CELL("filename",$F$2),FIND("]",CELL("filename",$F$2))+1,255) &amp; BS$1,[6]Annual!$C$3:$T$3 &amp; [6]Annual!$C$4:$T$4,0))</f>
        <v>25642000000</v>
      </c>
      <c r="BT45" s="39" cm="1">
        <f t="array" aca="1" ref="BT45" ca="1">INDEX([6]Annual!$C$5:$T$30,MATCH($A45,[6]Annual!$B$5:$B$30,0),MATCH(MID(CELL("filename",$F$2),FIND("]",CELL("filename",$F$2))+1,255) &amp; BT$1,[6]Annual!$C$3:$T$3 &amp; [6]Annual!$C$4:$T$4,0))</f>
        <v>8261100000</v>
      </c>
      <c r="BU45" s="31">
        <f t="shared" ca="1" si="21"/>
        <v>156712488375.94736</v>
      </c>
      <c r="BV45" s="31">
        <f t="shared" ca="1" si="22"/>
        <v>34288511624.052643</v>
      </c>
      <c r="BW45" s="32" cm="1">
        <f t="array" aca="1" ref="BW45" ca="1">INDEX([1]Sheet1!$C$6:$CY$72,MATCH($A45,[1]Sheet1!$A$6:$A$72,0),MATCH(MID(CELL("filename",F44),FIND("]",CELL("filename",F44))+1,255) &amp; BW$1,[1]Sheet1!$C$1:$CY$1 &amp; [1]Sheet1!$C$3:$CY$3,0))</f>
        <v>208059000000</v>
      </c>
      <c r="BX45" s="32" cm="1">
        <f t="array" aca="1" ref="BX45" ca="1">INDEX([1]Sheet1!$C$6:$CY$72,MATCH($A45,[1]Sheet1!$A$6:$A$72,0),MATCH(MID(CELL("filename",G44),FIND("]",CELL("filename",G44))+1,255) &amp; BX$1,[1]Sheet1!$C$1:$CY$1 &amp; [1]Sheet1!$C$3:$CY$3,0))</f>
        <v>178585000000</v>
      </c>
      <c r="BY45" s="39" cm="1">
        <f t="array" aca="1" ref="BY45" ca="1">INDEX([4]DATA!$C$18:$N$51,MATCH($A45,[4]DATA!$B$18:$B$51,0),MATCH(MID(CELL("filename",F12),FIND("]",CELL("filename",F12))+1,255) &amp; BY$1,[4]DATA!$C$15:$N$15&amp;[4]DATA!$C$16:$N$16,0)) * 10^6</f>
        <v>54222000000</v>
      </c>
      <c r="BZ45" s="39" cm="1">
        <f t="array" aca="1" ref="BZ45" ca="1">INDEX([4]DATA!$C$18:$N$51,MATCH($A45,[4]DATA!$B$18:$B$51,0),MATCH(MID(CELL("filename",G12),FIND("]",CELL("filename",G12))+1,255) &amp; BZ$1,[4]DATA!$C$15:$N$15&amp;[4]DATA!$C$16:$N$16,0)) * 10^6</f>
        <v>124363000000</v>
      </c>
      <c r="CA45" s="31">
        <f t="shared" ca="1" si="15"/>
        <v>54222000000</v>
      </c>
      <c r="CB45" s="31">
        <f t="shared" ca="1" si="16"/>
        <v>124363000000</v>
      </c>
      <c r="CC45" s="32" cm="1">
        <f t="array" aca="1" ref="CC45" ca="1">INDEX([1]Sheet1!$C$6:$CY$72,MATCH($A45,[1]Sheet1!$A$6:$A$72,0),MATCH(MID(CELL("filename",J44),FIND("]",CELL("filename",J44))+1,255) &amp; CC$1,[1]Sheet1!$C$1:$CY$1 &amp; [1]Sheet1!$C$3:$CY$3,0))</f>
        <v>3471000000</v>
      </c>
      <c r="CD45" s="31">
        <f t="shared" ca="1" si="17"/>
        <v>62809000000</v>
      </c>
      <c r="CE45" s="32" cm="1">
        <f t="array" aca="1" ref="CE45" ca="1">INDEX([1]Sheet1!$C$6:$CY$72,MATCH($A45,[1]Sheet1!$A$6:$A$72,0),MATCH(MID(CELL("filename",L44),FIND("]",CELL("filename",L44))+1,255) &amp; CE$1,[1]Sheet1!$C$1:$CY$1 &amp; [1]Sheet1!$C$3:$CY$3,0))</f>
        <v>705365000000</v>
      </c>
      <c r="CF45" s="31">
        <f t="shared" ca="1" si="12"/>
        <v>638141000000</v>
      </c>
      <c r="CG45" s="32" cm="1">
        <f t="array" aca="1" ref="CG45" ca="1">INDEX([1]Sheet1!$C$6:$CY$72,MATCH($A45,[1]Sheet1!$A$6:$A$72,0),MATCH(MID(CELL("filename",N44),FIND("]",CELL("filename",N44))+1,255) &amp; CG$1,[1]Sheet1!$C$1:$CY$1 &amp; [1]Sheet1!$C$3:$CY$3,0))</f>
        <v>295313000000</v>
      </c>
      <c r="CH45" s="32" cm="1">
        <f t="array" aca="1" ref="CH45" ca="1">INDEX([1]Sheet1!$C$6:$CY$72,MATCH($A45,[1]Sheet1!$A$6:$A$72,0),MATCH(MID(CELL("filename",O44),FIND("]",CELL("filename",O44))+1,255) &amp; CH$1,[1]Sheet1!$C$1:$CY$1 &amp; [1]Sheet1!$C$3:$CY$3,0))</f>
        <v>47123000000</v>
      </c>
      <c r="CI45" s="32" cm="1">
        <f t="array" aca="1" ref="CI45" ca="1">INDEX([1]Sheet1!$C$6:$CY$72,MATCH($A45,[1]Sheet1!$A$6:$A$72,0),MATCH(MID(CELL("filename",CI12),FIND("]",CELL("filename",CI12))+1,255) &amp; CI$1,[1]Sheet1!$C$1:$CY$1 &amp; [1]Sheet1!$C$3:$CY$3,0))</f>
        <v>15830000000</v>
      </c>
      <c r="CJ45" s="32" cm="1">
        <f t="array" aca="1" ref="CJ45" ca="1">INDEX([1]Sheet1!$C$6:$CY$72,MATCH($A45,[1]Sheet1!$A$6:$A$72,0),MATCH(MID(CELL("filename",R44),FIND("]",CELL("filename",R44))+1,255) &amp; CJ$1,[1]Sheet1!$C$1:$CY$1 &amp; [1]Sheet1!$C$3:$CY$3,0))</f>
        <v>242245000000</v>
      </c>
      <c r="CK45" s="32" cm="1">
        <f t="array" aca="1" ref="CK45" ca="1">INDEX([1]Sheet1!$C$6:$CY$72,MATCH($A45,[1]Sheet1!$A$6:$A$72,0),MATCH(MID(CELL("filename",S44),FIND("]",CELL("filename",S44))+1,255) &amp; CK$1,[1]Sheet1!$C$1:$CY$1 &amp; [1]Sheet1!$C$3:$CY$3,0))</f>
        <v>67224000000</v>
      </c>
      <c r="CL45" s="31">
        <f t="shared" ca="1" si="13"/>
        <v>37630000000</v>
      </c>
      <c r="DK45" s="31">
        <f t="shared" ca="1" si="18"/>
        <v>1591666348167.7</v>
      </c>
      <c r="DL45" s="48" cm="1">
        <f t="array" aca="1" ref="DL45" ca="1">INDEX([1]Sheet1!$C$6:$CY$72,MATCH($A45,[1]Sheet1!$A$6:$A$72,0),MATCH(MID(CELL("filename",AT44),FIND("]",CELL("filename",AT44))+1,255) &amp; DL$1,[1]Sheet1!$C$1:$CY$1 &amp; [1]Sheet1!$C$3:$CY$3,0))</f>
        <v>106.1767</v>
      </c>
      <c r="DM45" s="39" cm="1">
        <f t="array" aca="1" ref="DM45" ca="1">INDEX([5]DATA!$C$18:$T$51,MATCH($A45,[5]DATA!$B$18:$B$51,0),MATCH(MID(CELL("filename",AU12),FIND("]",CELL("filename",AU12))+1,255) &amp; DM$1,[5]DATA!$C$15:$T$15&amp;[5]DATA!$C$16:$T$16,0)) * 10^6</f>
        <v>303331000000</v>
      </c>
      <c r="DN45" s="39" cm="1">
        <f t="array" aca="1" ref="DN45" ca="1">INDEX([5]DATA!$C$18:$T$51,MATCH($A45,[5]DATA!$B$18:$B$51,0),MATCH(MID(CELL("filename",AV12),FIND("]",CELL("filename",AV12))+1,255) &amp; DN$1,[5]DATA!$C$15:$T$15&amp;[5]DATA!$C$16:$T$16,0)) * 10^6</f>
        <v>1288336000000</v>
      </c>
      <c r="DQ45" s="48">
        <v>1.2440899999999999</v>
      </c>
      <c r="DR45" s="48" cm="1">
        <f t="array" aca="1" ref="DR45" ca="1">INDEX([1]Sheet1!$C$6:$CY$72,MATCH($A45,[1]Sheet1!$A$6:$A$72,0),MATCH(MID(CELL("filename",AZ44),FIND("]",CELL("filename",AZ44))+1,255) &amp; DR$1,[1]Sheet1!$C$1:$CY$1 &amp; [1]Sheet1!$C$3:$CY$3,0))</f>
        <v>3760000000</v>
      </c>
      <c r="DS45" s="48" cm="1">
        <f t="array" aca="1" ref="DS45" ca="1">INDEX([1]Sheet1!$C$6:$CY$72,MATCH($A45,[1]Sheet1!$A$6:$A$72,0),MATCH(MID(CELL("filename",BA44),FIND("]",CELL("filename",BA44))+1,255) &amp; DS$1,[1]Sheet1!$C$1:$CY$1 &amp; [1]Sheet1!$C$3:$CY$3,0))</f>
        <v>4.4039010000000003</v>
      </c>
      <c r="DT45" s="39" cm="1">
        <f t="array" aca="1" ref="DT45" ca="1">INDEX([5]DATA!$C$18:$T$51,MATCH($A45,[5]DATA!$B$18:$B$51,0),MATCH(MID(CELL("filename",BB12),FIND("]",CELL("filename",BB12))+1,255) &amp; DT$1,[5]DATA!$C$15:$T$15&amp;[5]DATA!$C$16:$T$16,0)) * 10^6</f>
        <v>468798000000</v>
      </c>
      <c r="DU45" s="48" cm="1">
        <f t="array" aca="1" ref="DU45" ca="1">INDEX([1]Sheet1!$C$6:$CY$72,MATCH($A45,[1]Sheet1!$A$6:$A$72,0),MATCH(MID(CELL("filename",BC44),FIND("]",CELL("filename",BC44))+1,255) &amp; DU$1,[1]Sheet1!$C$1:$CY$1 &amp; [1]Sheet1!$C$3:$CY$3,0))</f>
        <v>2.19</v>
      </c>
      <c r="DV45" s="17">
        <v>0.5</v>
      </c>
      <c r="DW45" s="14">
        <f>Euro_Area_Data!V42*10^9</f>
        <v>10508347319680.396</v>
      </c>
      <c r="DX45" s="17">
        <v>1</v>
      </c>
      <c r="DY45" s="17">
        <v>0.5</v>
      </c>
      <c r="DZ45" s="48" cm="1">
        <f t="array" aca="1" ref="DZ45" ca="1">INDEX([1]Sheet1!$C$6:$CY$72,MATCH($A45,[1]Sheet1!$A$6:$A$72,0),MATCH(MID(CELL("filename",BH44),FIND("]",CELL("filename",BH44))+1,255) &amp; DZ$1,[1]Sheet1!$C$1:$CY$1 &amp; [1]Sheet1!$C$3:$CY$3,0))</f>
        <v>3.56</v>
      </c>
      <c r="EA45" s="17">
        <v>2</v>
      </c>
      <c r="EB45" s="14">
        <f>(SUMPRODUCT(Euro_Area_Data!B42:U42,Euro_Area_Data!Y42:AR42)-Euro_Area_Data!M42*Euro_Area_Data!AJ42)/(SUM(Euro_Area_Data!B42:U42)-Euro_Area_Data!M42)</f>
        <v>0.81110643041118768</v>
      </c>
      <c r="EC45" s="14">
        <f t="shared" si="20"/>
        <v>1.8826504531074872</v>
      </c>
      <c r="ED45" s="14">
        <f>(SUMPRODUCT(Euro_Area_Data!B42:U42,Euro_Area_Data!AV42:BO42)-Euro_Area_Data!M42*Euro_Area_Data!BG42)/(SUM(Euro_Area_Data!B42:U42)-Euro_Area_Data!M42)</f>
        <v>-0.11745566066459862</v>
      </c>
      <c r="EE45" s="17">
        <v>-5</v>
      </c>
      <c r="EH45" s="43">
        <v>0.75</v>
      </c>
      <c r="EI45" s="43">
        <v>0.05</v>
      </c>
      <c r="EJ45" s="43">
        <v>60</v>
      </c>
      <c r="EK45" s="14">
        <f t="shared" si="5"/>
        <v>2.0842047809505253</v>
      </c>
      <c r="EN45" s="14">
        <f>[2]EUCAM_output!$WC42</f>
        <v>0.80915230224443802</v>
      </c>
    </row>
    <row r="46" spans="1:144" x14ac:dyDescent="0.3">
      <c r="A46" s="10">
        <v>2006</v>
      </c>
      <c r="B46" s="13">
        <f>[2]EUCAM_output!$VC43*10^9</f>
        <v>1836475353368.717</v>
      </c>
      <c r="H46" s="14">
        <f>[2]EUCAM_output!$WI43</f>
        <v>4.2626809087379272E-2</v>
      </c>
      <c r="I46" s="13">
        <f>[2]EUCAM_output!$VU43*10^3</f>
        <v>44685582</v>
      </c>
      <c r="K46" s="31">
        <f t="shared" si="4"/>
        <v>44685582</v>
      </c>
      <c r="L46" s="14">
        <f>[2]EUCAM_output!$VE43</f>
        <v>59.584959962994901</v>
      </c>
      <c r="O46" s="14">
        <f>[2]EUCAM_output!$VF43</f>
        <v>59.456068349797818</v>
      </c>
      <c r="P46" s="28"/>
      <c r="Q46" s="19"/>
      <c r="R46" s="14">
        <f>[2]EUCAM_output!$VJ43</f>
        <v>6.9</v>
      </c>
      <c r="U46" s="14">
        <f>[2]EUCAM_output!$VI43</f>
        <v>8.9960470000000008</v>
      </c>
      <c r="V46" s="14">
        <v>8.9960470000000008</v>
      </c>
      <c r="W46" s="14">
        <v>-1.8076538537389331E-3</v>
      </c>
      <c r="X46" s="14">
        <v>1.1523699769671936E-2</v>
      </c>
      <c r="Y46" s="14">
        <f>[2]EUCAM_output!$WG43</f>
        <v>-3.6531586142572038E-3</v>
      </c>
      <c r="Z46" s="14">
        <f>[2]EUCAM_output!$VK43</f>
        <v>1781.10575786547</v>
      </c>
      <c r="AC46" s="14">
        <f>[2]EUCAM_output!$WJ43</f>
        <v>1778.969503272453</v>
      </c>
      <c r="AD46" s="13">
        <f>[2]EUCAM_output!$VR43*10^9</f>
        <v>5749897738966.5</v>
      </c>
      <c r="AE46" s="30" cm="1">
        <f t="array" aca="1" ref="AE46" ca="1">INDEX('[3]Sheet 1'!$B$12:$M$61,MATCH($A46,'[3]Sheet 1'!$A$12:$A$61,0),MATCH(MID(CELL("filename",A45),FIND("]",CELL("filename",A45))+1,255)&amp;AE$1,'[3]Sheet 1'!$B$9:$M$9&amp;'[3]Sheet 1'!$B$8:$M$8,0))*10^6</f>
        <v>4773497100000</v>
      </c>
      <c r="AF46" s="30" cm="1">
        <f t="array" aca="1" ref="AF46" ca="1">INDEX('[3]Sheet 1'!$B$12:$M$61,MATCH($A46,'[3]Sheet 1'!$A$12:$A$61,0),MATCH(MID(CELL("filename",B45),FIND("]",CELL("filename",B45))+1,255)&amp;AF$1,'[3]Sheet 1'!$B$9:$M$9&amp;'[3]Sheet 1'!$B$8:$M$8,0))*10^6</f>
        <v>828021000000</v>
      </c>
      <c r="AG46" s="19">
        <f t="shared" ca="1" si="23"/>
        <v>0.17346213533889021</v>
      </c>
      <c r="AH46" s="31">
        <f t="shared" ca="1" si="24"/>
        <v>997389539781.38586</v>
      </c>
      <c r="AI46" s="31">
        <f t="shared" ca="1" si="6"/>
        <v>59059423305.327751</v>
      </c>
      <c r="AJ46" s="32">
        <v>39662000000</v>
      </c>
      <c r="AK46" s="31">
        <f t="shared" si="7"/>
        <v>47954118925.131721</v>
      </c>
      <c r="AL46" s="19">
        <f t="shared" ca="1" si="25"/>
        <v>4.8079628883658243E-2</v>
      </c>
      <c r="AM46" s="19">
        <f t="shared" ca="1" si="0"/>
        <v>5.1843240867222064E-2</v>
      </c>
      <c r="AN46" s="31">
        <f t="shared" ca="1" si="10"/>
        <v>4752508199185.1143</v>
      </c>
      <c r="AO46" s="32">
        <v>293141400000</v>
      </c>
      <c r="AP46" s="31">
        <f t="shared" si="8"/>
        <v>354428358566.88031</v>
      </c>
      <c r="AQ46" s="32">
        <v>255575300000</v>
      </c>
      <c r="AR46" s="31">
        <f t="shared" si="1"/>
        <v>261054209715.03311</v>
      </c>
      <c r="AS46" s="19">
        <f t="shared" ca="1" si="11"/>
        <v>5.4929775767624055E-2</v>
      </c>
      <c r="AT46" s="19">
        <f t="shared" si="9"/>
        <v>19.299380082435562</v>
      </c>
      <c r="BB46" s="13">
        <f>[2]EUCAM_output!$UZ43*10^9</f>
        <v>1885984402043.6501</v>
      </c>
      <c r="BC46" s="13">
        <f>[2]EUCAM_output!$WE43*10^9</f>
        <v>1559864200000</v>
      </c>
      <c r="BD46" s="19">
        <f t="shared" si="19"/>
        <v>2.6958732979517945</v>
      </c>
      <c r="BN46" s="31">
        <f t="shared" ca="1" si="14"/>
        <v>12631000000</v>
      </c>
      <c r="BO46" s="48" cm="1">
        <f t="array" aca="1" ref="BO46" ca="1">INDEX([1]Sheet1!$C$6:$CY$72,MATCH($A46,[1]Sheet1!$A$6:$A$72,0),MATCH(MID(CELL("filename",A45),FIND("]",CELL("filename",A45))+1,255) &amp; BO$1,[1]Sheet1!$C$1:$CY$1 &amp; [1]Sheet1!$C$3:$CY$3,0))</f>
        <v>0.80974999999999997</v>
      </c>
      <c r="BP46" s="32" cm="1">
        <f t="array" aca="1" ref="BP46" ca="1">INDEX([1]Sheet1!$C$6:$CY$72,MATCH($A46,[1]Sheet1!$A$6:$A$72,0),MATCH(MID(CELL("filename",B45),FIND("]",CELL("filename",B45))+1,255) &amp; BP$1,[1]Sheet1!$C$1:$CY$1 &amp; [1]Sheet1!$C$3:$CY$3,0))</f>
        <v>685630000000</v>
      </c>
      <c r="BQ46" s="32" cm="1">
        <f t="array" aca="1" ref="BQ46" ca="1">INDEX([1]Sheet1!$C$6:$CY$72,MATCH($A46,[1]Sheet1!$A$6:$A$72,0),MATCH(MID(CELL("filename",C45),FIND("]",CELL("filename",C45))+1,255) &amp; BQ$1,[1]Sheet1!$C$1:$CY$1 &amp; [1]Sheet1!$C$3:$CY$3,0))</f>
        <v>213472000000</v>
      </c>
      <c r="BR46" s="39" cm="1">
        <f t="array" aca="1" ref="BR46" ca="1">INDEX([6]Annual!$C$5:$T$30,MATCH($A46,[6]Annual!$B$5:$B$30,0),MATCH(MID(CELL("filename",$F$2),FIND("]",CELL("filename",$F$2))+1,255) &amp; BR$1,[6]Annual!$C$3:$T$3 &amp; [6]Annual!$C$4:$T$4,0))</f>
        <v>167116800000</v>
      </c>
      <c r="BS46" s="39" cm="1">
        <f t="array" aca="1" ref="BS46" ca="1">INDEX([6]Annual!$C$5:$T$30,MATCH($A46,[6]Annual!$B$5:$B$30,0),MATCH(MID(CELL("filename",$F$2),FIND("]",CELL("filename",$F$2))+1,255) &amp; BS$1,[6]Annual!$C$3:$T$3 &amp; [6]Annual!$C$4:$T$4,0))</f>
        <v>36867100000.000008</v>
      </c>
      <c r="BT46" s="39" cm="1">
        <f t="array" aca="1" ref="BT46" ca="1">INDEX([6]Annual!$C$5:$T$30,MATCH($A46,[6]Annual!$B$5:$B$30,0),MATCH(MID(CELL("filename",$F$2),FIND("]",CELL("filename",$F$2))+1,255) &amp; BT$1,[6]Annual!$C$3:$T$3 &amp; [6]Annual!$C$4:$T$4,0))</f>
        <v>7595200000.000001</v>
      </c>
      <c r="BU46" s="31">
        <f t="shared" ca="1" si="21"/>
        <v>168611916439.76178</v>
      </c>
      <c r="BV46" s="31">
        <f t="shared" ca="1" si="22"/>
        <v>44860083560.23822</v>
      </c>
      <c r="BW46" s="32" cm="1">
        <f t="array" aca="1" ref="BW46" ca="1">INDEX([1]Sheet1!$C$6:$CY$72,MATCH($A46,[1]Sheet1!$A$6:$A$72,0),MATCH(MID(CELL("filename",F45),FIND("]",CELL("filename",F45))+1,255) &amp; BW$1,[1]Sheet1!$C$1:$CY$1 &amp; [1]Sheet1!$C$3:$CY$3,0))</f>
        <v>224967000000</v>
      </c>
      <c r="BX46" s="32" cm="1">
        <f t="array" aca="1" ref="BX46" ca="1">INDEX([1]Sheet1!$C$6:$CY$72,MATCH($A46,[1]Sheet1!$A$6:$A$72,0),MATCH(MID(CELL("filename",G45),FIND("]",CELL("filename",G45))+1,255) &amp; BX$1,[1]Sheet1!$C$1:$CY$1 &amp; [1]Sheet1!$C$3:$CY$3,0))</f>
        <v>180870000000</v>
      </c>
      <c r="BY46" s="39" cm="1">
        <f t="array" aca="1" ref="BY46" ca="1">INDEX([4]DATA!$C$18:$N$51,MATCH($A46,[4]DATA!$B$18:$B$51,0),MATCH(MID(CELL("filename",F13),FIND("]",CELL("filename",F13))+1,255) &amp; BY$1,[4]DATA!$C$15:$N$15&amp;[4]DATA!$C$16:$N$16,0)) * 10^6</f>
        <v>54895000000</v>
      </c>
      <c r="BZ46" s="39" cm="1">
        <f t="array" aca="1" ref="BZ46" ca="1">INDEX([4]DATA!$C$18:$N$51,MATCH($A46,[4]DATA!$B$18:$B$51,0),MATCH(MID(CELL("filename",G13),FIND("]",CELL("filename",G13))+1,255) &amp; BZ$1,[4]DATA!$C$15:$N$15&amp;[4]DATA!$C$16:$N$16,0)) * 10^6</f>
        <v>125975000000</v>
      </c>
      <c r="CA46" s="31">
        <f t="shared" ca="1" si="15"/>
        <v>54895000000</v>
      </c>
      <c r="CB46" s="31">
        <f t="shared" ca="1" si="16"/>
        <v>125975000000</v>
      </c>
      <c r="CC46" s="32" cm="1">
        <f t="array" aca="1" ref="CC46" ca="1">INDEX([1]Sheet1!$C$6:$CY$72,MATCH($A46,[1]Sheet1!$A$6:$A$72,0),MATCH(MID(CELL("filename",J45),FIND("]",CELL("filename",J45))+1,255) &amp; CC$1,[1]Sheet1!$C$1:$CY$1 &amp; [1]Sheet1!$C$3:$CY$3,0))</f>
        <v>3549000000</v>
      </c>
      <c r="CD46" s="31">
        <f t="shared" ca="1" si="17"/>
        <v>62772000000</v>
      </c>
      <c r="CE46" s="32" cm="1">
        <f t="array" aca="1" ref="CE46" ca="1">INDEX([1]Sheet1!$C$6:$CY$72,MATCH($A46,[1]Sheet1!$A$6:$A$72,0),MATCH(MID(CELL("filename",L45),FIND("]",CELL("filename",L45))+1,255) &amp; CE$1,[1]Sheet1!$C$1:$CY$1 &amp; [1]Sheet1!$C$3:$CY$3,0))</f>
        <v>741870000000</v>
      </c>
      <c r="CF46" s="31">
        <f t="shared" ca="1" si="12"/>
        <v>672999000000</v>
      </c>
      <c r="CG46" s="32" cm="1">
        <f t="array" aca="1" ref="CG46" ca="1">INDEX([1]Sheet1!$C$6:$CY$72,MATCH($A46,[1]Sheet1!$A$6:$A$72,0),MATCH(MID(CELL("filename",N45),FIND("]",CELL("filename",N45))+1,255) &amp; CG$1,[1]Sheet1!$C$1:$CY$1 &amp; [1]Sheet1!$C$3:$CY$3,0))</f>
        <v>304957000000</v>
      </c>
      <c r="CH46" s="32" cm="1">
        <f t="array" aca="1" ref="CH46" ca="1">INDEX([1]Sheet1!$C$6:$CY$72,MATCH($A46,[1]Sheet1!$A$6:$A$72,0),MATCH(MID(CELL("filename",O45),FIND("]",CELL("filename",O45))+1,255) &amp; CH$1,[1]Sheet1!$C$1:$CY$1 &amp; [1]Sheet1!$C$3:$CY$3,0))</f>
        <v>48847000000</v>
      </c>
      <c r="CI46" s="32" cm="1">
        <f t="array" aca="1" ref="CI46" ca="1">INDEX([1]Sheet1!$C$6:$CY$72,MATCH($A46,[1]Sheet1!$A$6:$A$72,0),MATCH(MID(CELL("filename",CI13),FIND("]",CELL("filename",CI13))+1,255) &amp; CI$1,[1]Sheet1!$C$1:$CY$1 &amp; [1]Sheet1!$C$3:$CY$3,0))</f>
        <v>17258000000</v>
      </c>
      <c r="CJ46" s="32" cm="1">
        <f t="array" aca="1" ref="CJ46" ca="1">INDEX([1]Sheet1!$C$6:$CY$72,MATCH($A46,[1]Sheet1!$A$6:$A$72,0),MATCH(MID(CELL("filename",R45),FIND("]",CELL("filename",R45))+1,255) &amp; CJ$1,[1]Sheet1!$C$1:$CY$1 &amp; [1]Sheet1!$C$3:$CY$3,0))</f>
        <v>252104000000</v>
      </c>
      <c r="CK46" s="32" cm="1">
        <f t="array" aca="1" ref="CK46" ca="1">INDEX([1]Sheet1!$C$6:$CY$72,MATCH($A46,[1]Sheet1!$A$6:$A$72,0),MATCH(MID(CELL("filename",S45),FIND("]",CELL("filename",S45))+1,255) &amp; CK$1,[1]Sheet1!$C$1:$CY$1 &amp; [1]Sheet1!$C$3:$CY$3,0))</f>
        <v>68871000000</v>
      </c>
      <c r="CL46" s="31">
        <f t="shared" ca="1" si="13"/>
        <v>49833000000</v>
      </c>
      <c r="DK46" s="31">
        <f t="shared" ca="1" si="18"/>
        <v>1657463343129.8</v>
      </c>
      <c r="DL46" s="48" cm="1">
        <f t="array" aca="1" ref="DL46" ca="1">INDEX([1]Sheet1!$C$6:$CY$72,MATCH($A46,[1]Sheet1!$A$6:$A$72,0),MATCH(MID(CELL("filename",AT45),FIND("]",CELL("filename",AT45))+1,255) &amp; DL$1,[1]Sheet1!$C$1:$CY$1 &amp; [1]Sheet1!$C$3:$CY$3,0))</f>
        <v>106.2569</v>
      </c>
      <c r="DM46" s="39" cm="1">
        <f t="array" aca="1" ref="DM46" ca="1">INDEX([5]DATA!$C$18:$T$51,MATCH($A46,[5]DATA!$B$18:$B$51,0),MATCH(MID(CELL("filename",AU13),FIND("]",CELL("filename",AU13))+1,255) &amp; DM$1,[5]DATA!$C$15:$T$15&amp;[5]DATA!$C$16:$T$16,0)) * 10^6</f>
        <v>324785000000</v>
      </c>
      <c r="DN46" s="39" cm="1">
        <f t="array" aca="1" ref="DN46" ca="1">INDEX([5]DATA!$C$18:$T$51,MATCH($A46,[5]DATA!$B$18:$B$51,0),MATCH(MID(CELL("filename",AV13),FIND("]",CELL("filename",AV13))+1,255) &amp; DN$1,[5]DATA!$C$15:$T$15&amp;[5]DATA!$C$16:$T$16,0)) * 10^6</f>
        <v>1332679000000</v>
      </c>
      <c r="DQ46" s="48">
        <v>1.2555989999999999</v>
      </c>
      <c r="DR46" s="48" cm="1">
        <f t="array" aca="1" ref="DR46" ca="1">INDEX([1]Sheet1!$C$6:$CY$72,MATCH($A46,[1]Sheet1!$A$6:$A$72,0),MATCH(MID(CELL("filename",AZ45),FIND("]",CELL("filename",AZ45))+1,255) &amp; DR$1,[1]Sheet1!$C$1:$CY$1 &amp; [1]Sheet1!$C$3:$CY$3,0))</f>
        <v>9560000000</v>
      </c>
      <c r="DS46" s="48" cm="1">
        <f t="array" aca="1" ref="DS46" ca="1">INDEX([1]Sheet1!$C$6:$CY$72,MATCH($A46,[1]Sheet1!$A$6:$A$72,0),MATCH(MID(CELL("filename",BA45),FIND("]",CELL("filename",BA45))+1,255) &amp; DS$1,[1]Sheet1!$C$1:$CY$1 &amp; [1]Sheet1!$C$3:$CY$3,0))</f>
        <v>4.3269729999999997</v>
      </c>
      <c r="DT46" s="39" cm="1">
        <f t="array" aca="1" ref="DT46" ca="1">INDEX([5]DATA!$C$18:$T$51,MATCH($A46,[5]DATA!$B$18:$B$51,0),MATCH(MID(CELL("filename",BB13),FIND("]",CELL("filename",BB13))+1,255) &amp; DT$1,[5]DATA!$C$15:$T$15&amp;[5]DATA!$C$16:$T$16,0)) * 10^6</f>
        <v>491090000000</v>
      </c>
      <c r="DU46" s="48" cm="1">
        <f t="array" aca="1" ref="DU46" ca="1">INDEX([1]Sheet1!$C$6:$CY$72,MATCH($A46,[1]Sheet1!$A$6:$A$72,0),MATCH(MID(CELL("filename",BC45),FIND("]",CELL("filename",BC45))+1,255) &amp; DU$1,[1]Sheet1!$C$1:$CY$1 &amp; [1]Sheet1!$C$3:$CY$3,0))</f>
        <v>3.08</v>
      </c>
      <c r="DV46" s="17">
        <v>0.5</v>
      </c>
      <c r="DW46" s="14">
        <f>Euro_Area_Data!V43*10^9</f>
        <v>10857529388473.637</v>
      </c>
      <c r="DX46" s="17">
        <v>1</v>
      </c>
      <c r="DY46" s="17">
        <v>0.5</v>
      </c>
      <c r="DZ46" s="48" cm="1">
        <f t="array" aca="1" ref="DZ46" ca="1">INDEX([1]Sheet1!$C$6:$CY$72,MATCH($A46,[1]Sheet1!$A$6:$A$72,0),MATCH(MID(CELL("filename",BH45),FIND("]",CELL("filename",BH45))+1,255) &amp; DZ$1,[1]Sheet1!$C$1:$CY$1 &amp; [1]Sheet1!$C$3:$CY$3,0))</f>
        <v>4.05</v>
      </c>
      <c r="EA46" s="17">
        <v>2</v>
      </c>
      <c r="EB46" s="14">
        <f>(SUMPRODUCT(Euro_Area_Data!B43:U43,Euro_Area_Data!Y43:AR43)-Euro_Area_Data!M43*Euro_Area_Data!AJ43)/(SUM(Euro_Area_Data!B43:U43)-Euro_Area_Data!M43)</f>
        <v>0.82721537363086606</v>
      </c>
      <c r="EC46" s="14">
        <f t="shared" si="20"/>
        <v>1.9860455565013826</v>
      </c>
      <c r="ED46" s="14">
        <f>(SUMPRODUCT(Euro_Area_Data!B43:U43,Euro_Area_Data!AV43:BO43)-Euro_Area_Data!M43*Euro_Area_Data!BG43)/(SUM(Euro_Area_Data!B43:U43)-Euro_Area_Data!M43)</f>
        <v>1.3662619555593798</v>
      </c>
      <c r="EE46" s="17">
        <v>-5</v>
      </c>
      <c r="EH46" s="43">
        <v>0.75</v>
      </c>
      <c r="EI46" s="43">
        <v>0.05</v>
      </c>
      <c r="EJ46" s="43">
        <v>60</v>
      </c>
      <c r="EK46" s="14">
        <f t="shared" si="5"/>
        <v>2.2158913304542018</v>
      </c>
      <c r="EN46" s="14">
        <f>[2]EUCAM_output!$WC43</f>
        <v>0.8270822379600431</v>
      </c>
    </row>
    <row r="47" spans="1:144" x14ac:dyDescent="0.3">
      <c r="A47" s="10">
        <v>2007</v>
      </c>
      <c r="B47" s="13">
        <f>[2]EUCAM_output!$VC44*10^9</f>
        <v>1849812649065.0959</v>
      </c>
      <c r="H47" s="14">
        <f>[2]EUCAM_output!$WI44</f>
        <v>4.266295616632048E-2</v>
      </c>
      <c r="I47" s="13">
        <f>[2]EUCAM_output!$VU44*10^3</f>
        <v>44855915.5</v>
      </c>
      <c r="K47" s="31">
        <f t="shared" si="4"/>
        <v>44855915.5</v>
      </c>
      <c r="L47" s="14">
        <f>[2]EUCAM_output!$VE44</f>
        <v>59.660820543205617</v>
      </c>
      <c r="O47" s="14">
        <f>[2]EUCAM_output!$VF44</f>
        <v>59.506002069333057</v>
      </c>
      <c r="P47" s="28"/>
      <c r="Q47" s="19"/>
      <c r="R47" s="14">
        <f>[2]EUCAM_output!$VJ44</f>
        <v>6.2</v>
      </c>
      <c r="U47" s="14">
        <f>[2]EUCAM_output!$VI44</f>
        <v>8.7092659999999995</v>
      </c>
      <c r="V47" s="14">
        <v>8.7092659999999995</v>
      </c>
      <c r="W47" s="14">
        <v>1.9513496374046202E-3</v>
      </c>
      <c r="X47" s="14">
        <v>9.7550857297239446E-3</v>
      </c>
      <c r="Y47" s="14">
        <f>[2]EUCAM_output!$WG44</f>
        <v>5.4627209910900203E-5</v>
      </c>
      <c r="Z47" s="14">
        <f>[2]EUCAM_output!$VK44</f>
        <v>1786.21433579526</v>
      </c>
      <c r="AC47" s="14">
        <f>[2]EUCAM_output!$WJ44</f>
        <v>1772.3113385237259</v>
      </c>
      <c r="AD47" s="13">
        <f>[2]EUCAM_output!$VR44*10^9</f>
        <v>5851424076536.7305</v>
      </c>
      <c r="AE47" s="30" cm="1">
        <f t="array" aca="1" ref="AE47" ca="1">INDEX('[3]Sheet 1'!$B$12:$M$61,MATCH($A47,'[3]Sheet 1'!$A$12:$A$61,0),MATCH(MID(CELL("filename",A46),FIND("]",CELL("filename",A46))+1,255)&amp;AE$1,'[3]Sheet 1'!$B$9:$M$9&amp;'[3]Sheet 1'!$B$8:$M$8,0))*10^6</f>
        <v>5029248500000</v>
      </c>
      <c r="AF47" s="30" cm="1">
        <f t="array" aca="1" ref="AF47" ca="1">INDEX('[3]Sheet 1'!$B$12:$M$61,MATCH($A47,'[3]Sheet 1'!$A$12:$A$61,0),MATCH(MID(CELL("filename",B46),FIND("]",CELL("filename",B46))+1,255)&amp;AF$1,'[3]Sheet 1'!$B$9:$M$9&amp;'[3]Sheet 1'!$B$8:$M$8,0))*10^6</f>
        <v>869436100000</v>
      </c>
      <c r="AG47" s="19">
        <f t="shared" ca="1" si="23"/>
        <v>0.17287594756950267</v>
      </c>
      <c r="AH47" s="31">
        <f t="shared" ca="1" si="24"/>
        <v>1011570481862.2894</v>
      </c>
      <c r="AI47" s="31">
        <f t="shared" ca="1" si="6"/>
        <v>59885478855.367584</v>
      </c>
      <c r="AJ47" s="32">
        <v>41850000000</v>
      </c>
      <c r="AK47" s="31">
        <f t="shared" si="7"/>
        <v>49381448811.813004</v>
      </c>
      <c r="AL47" s="19">
        <f t="shared" ca="1" si="25"/>
        <v>4.8816617029890326E-2</v>
      </c>
      <c r="AM47" s="19">
        <f t="shared" ca="1" si="0"/>
        <v>5.1843240867222064E-2</v>
      </c>
      <c r="AN47" s="31">
        <f t="shared" ca="1" si="10"/>
        <v>4839853594674.4414</v>
      </c>
      <c r="AO47" s="32">
        <v>305935600000</v>
      </c>
      <c r="AP47" s="31">
        <f t="shared" si="8"/>
        <v>360992668365.86133</v>
      </c>
      <c r="AQ47" s="32">
        <v>267623700000</v>
      </c>
      <c r="AR47" s="31">
        <f t="shared" si="1"/>
        <v>266404597601.04242</v>
      </c>
      <c r="AS47" s="19">
        <f t="shared" ca="1" si="11"/>
        <v>5.5043937257561286E-2</v>
      </c>
      <c r="AT47" s="19">
        <f t="shared" si="9"/>
        <v>19.515093517622379</v>
      </c>
      <c r="BB47" s="13">
        <f>[2]EUCAM_output!$UZ44*10^9</f>
        <v>1913563000456.98</v>
      </c>
      <c r="BC47" s="13">
        <f>[2]EUCAM_output!$WE44*10^9</f>
        <v>1621714500000</v>
      </c>
      <c r="BD47" s="19">
        <f t="shared" si="19"/>
        <v>3.4463139509886997</v>
      </c>
      <c r="BN47" s="31">
        <f t="shared" ca="1" si="14"/>
        <v>55174000000</v>
      </c>
      <c r="BO47" s="48" cm="1">
        <f t="array" aca="1" ref="BO47" ca="1">INDEX([1]Sheet1!$C$6:$CY$72,MATCH($A47,[1]Sheet1!$A$6:$A$72,0),MATCH(MID(CELL("filename",A46),FIND("]",CELL("filename",A46))+1,255) &amp; BO$1,[1]Sheet1!$C$1:$CY$1 &amp; [1]Sheet1!$C$3:$CY$3,0))</f>
        <v>3.4022019999999999</v>
      </c>
      <c r="BP47" s="32" cm="1">
        <f t="array" aca="1" ref="BP47" ca="1">INDEX([1]Sheet1!$C$6:$CY$72,MATCH($A47,[1]Sheet1!$A$6:$A$72,0),MATCH(MID(CELL("filename",B46),FIND("]",CELL("filename",B46))+1,255) &amp; BP$1,[1]Sheet1!$C$1:$CY$1 &amp; [1]Sheet1!$C$3:$CY$3,0))</f>
        <v>734222000000</v>
      </c>
      <c r="BQ47" s="32" cm="1">
        <f t="array" aca="1" ref="BQ47" ca="1">INDEX([1]Sheet1!$C$6:$CY$72,MATCH($A47,[1]Sheet1!$A$6:$A$72,0),MATCH(MID(CELL("filename",C46),FIND("]",CELL("filename",C46))+1,255) &amp; BQ$1,[1]Sheet1!$C$1:$CY$1 &amp; [1]Sheet1!$C$3:$CY$3,0))</f>
        <v>233507000000</v>
      </c>
      <c r="BR47" s="39" cm="1">
        <f t="array" aca="1" ref="BR47" ca="1">INDEX([6]Annual!$C$5:$T$30,MATCH($A47,[6]Annual!$B$5:$B$30,0),MATCH(MID(CELL("filename",$F$2),FIND("]",CELL("filename",$F$2))+1,255) &amp; BR$1,[6]Annual!$C$3:$T$3 &amp; [6]Annual!$C$4:$T$4,0))</f>
        <v>179499200000</v>
      </c>
      <c r="BS47" s="39" cm="1">
        <f t="array" aca="1" ref="BS47" ca="1">INDEX([6]Annual!$C$5:$T$30,MATCH($A47,[6]Annual!$B$5:$B$30,0),MATCH(MID(CELL("filename",$F$2),FIND("]",CELL("filename",$F$2))+1,255) &amp; BS$1,[6]Annual!$C$3:$T$3 &amp; [6]Annual!$C$4:$T$4,0))</f>
        <v>43511700000</v>
      </c>
      <c r="BT47" s="39" cm="1">
        <f t="array" aca="1" ref="BT47" ca="1">INDEX([6]Annual!$C$5:$T$30,MATCH($A47,[6]Annual!$B$5:$B$30,0),MATCH(MID(CELL("filename",$F$2),FIND("]",CELL("filename",$F$2))+1,255) &amp; BT$1,[6]Annual!$C$3:$T$3 &amp; [6]Annual!$C$4:$T$4,0))</f>
        <v>7387200000</v>
      </c>
      <c r="BU47" s="31">
        <f t="shared" ca="1" si="21"/>
        <v>181921290559.25375</v>
      </c>
      <c r="BV47" s="31">
        <f t="shared" ca="1" si="22"/>
        <v>51585709440.746246</v>
      </c>
      <c r="BW47" s="32" cm="1">
        <f t="array" aca="1" ref="BW47" ca="1">INDEX([1]Sheet1!$C$6:$CY$72,MATCH($A47,[1]Sheet1!$A$6:$A$72,0),MATCH(MID(CELL("filename",F46),FIND("]",CELL("filename",F46))+1,255) &amp; BW$1,[1]Sheet1!$C$1:$CY$1 &amp; [1]Sheet1!$C$3:$CY$3,0))</f>
        <v>232258000000</v>
      </c>
      <c r="BX47" s="32" cm="1">
        <f t="array" aca="1" ref="BX47" ca="1">INDEX([1]Sheet1!$C$6:$CY$72,MATCH($A47,[1]Sheet1!$A$6:$A$72,0),MATCH(MID(CELL("filename",G46),FIND("]",CELL("filename",G46))+1,255) &amp; BX$1,[1]Sheet1!$C$1:$CY$1 &amp; [1]Sheet1!$C$3:$CY$3,0))</f>
        <v>199278000000</v>
      </c>
      <c r="BY47" s="39" cm="1">
        <f t="array" aca="1" ref="BY47" ca="1">INDEX([4]DATA!$C$18:$N$51,MATCH($A47,[4]DATA!$B$18:$B$51,0),MATCH(MID(CELL("filename",F14),FIND("]",CELL("filename",F14))+1,255) &amp; BY$1,[4]DATA!$C$15:$N$15&amp;[4]DATA!$C$16:$N$16,0)) * 10^6</f>
        <v>61672000000</v>
      </c>
      <c r="BZ47" s="39" cm="1">
        <f t="array" aca="1" ref="BZ47" ca="1">INDEX([4]DATA!$C$18:$N$51,MATCH($A47,[4]DATA!$B$18:$B$51,0),MATCH(MID(CELL("filename",G14),FIND("]",CELL("filename",G14))+1,255) &amp; BZ$1,[4]DATA!$C$15:$N$15&amp;[4]DATA!$C$16:$N$16,0)) * 10^6</f>
        <v>137606000000</v>
      </c>
      <c r="CA47" s="31">
        <f t="shared" ca="1" si="15"/>
        <v>61672000000</v>
      </c>
      <c r="CB47" s="31">
        <f t="shared" ca="1" si="16"/>
        <v>137606000000</v>
      </c>
      <c r="CC47" s="32" cm="1">
        <f t="array" aca="1" ref="CC47" ca="1">INDEX([1]Sheet1!$C$6:$CY$72,MATCH($A47,[1]Sheet1!$A$6:$A$72,0),MATCH(MID(CELL("filename",J46),FIND("]",CELL("filename",J46))+1,255) &amp; CC$1,[1]Sheet1!$C$1:$CY$1 &amp; [1]Sheet1!$C$3:$CY$3,0))</f>
        <v>3889000000</v>
      </c>
      <c r="CD47" s="31">
        <f t="shared" ca="1" si="17"/>
        <v>65290000000</v>
      </c>
      <c r="CE47" s="32" cm="1">
        <f t="array" aca="1" ref="CE47" ca="1">INDEX([1]Sheet1!$C$6:$CY$72,MATCH($A47,[1]Sheet1!$A$6:$A$72,0),MATCH(MID(CELL("filename",L46),FIND("]",CELL("filename",L46))+1,255) &amp; CE$1,[1]Sheet1!$C$1:$CY$1 &amp; [1]Sheet1!$C$3:$CY$3,0))</f>
        <v>755725000000</v>
      </c>
      <c r="CF47" s="31">
        <f t="shared" ca="1" si="12"/>
        <v>679048000000</v>
      </c>
      <c r="CG47" s="32" cm="1">
        <f t="array" aca="1" ref="CG47" ca="1">INDEX([1]Sheet1!$C$6:$CY$72,MATCH($A47,[1]Sheet1!$A$6:$A$72,0),MATCH(MID(CELL("filename",N46),FIND("]",CELL("filename",N46))+1,255) &amp; CG$1,[1]Sheet1!$C$1:$CY$1 &amp; [1]Sheet1!$C$3:$CY$3,0))</f>
        <v>309847000000</v>
      </c>
      <c r="CH47" s="32" cm="1">
        <f t="array" aca="1" ref="CH47" ca="1">INDEX([1]Sheet1!$C$6:$CY$72,MATCH($A47,[1]Sheet1!$A$6:$A$72,0),MATCH(MID(CELL("filename",O46),FIND("]",CELL("filename",O46))+1,255) &amp; CH$1,[1]Sheet1!$C$1:$CY$1 &amp; [1]Sheet1!$C$3:$CY$3,0))</f>
        <v>50752000000</v>
      </c>
      <c r="CI47" s="32" cm="1">
        <f t="array" aca="1" ref="CI47" ca="1">INDEX([1]Sheet1!$C$6:$CY$72,MATCH($A47,[1]Sheet1!$A$6:$A$72,0),MATCH(MID(CELL("filename",CI14),FIND("]",CELL("filename",CI14))+1,255) &amp; CI$1,[1]Sheet1!$C$1:$CY$1 &amp; [1]Sheet1!$C$3:$CY$3,0))</f>
        <v>17492000000</v>
      </c>
      <c r="CJ47" s="32" cm="1">
        <f t="array" aca="1" ref="CJ47" ca="1">INDEX([1]Sheet1!$C$6:$CY$72,MATCH($A47,[1]Sheet1!$A$6:$A$72,0),MATCH(MID(CELL("filename",R46),FIND("]",CELL("filename",R46))+1,255) &amp; CJ$1,[1]Sheet1!$C$1:$CY$1 &amp; [1]Sheet1!$C$3:$CY$3,0))</f>
        <v>264406999999.99997</v>
      </c>
      <c r="CK47" s="32" cm="1">
        <f t="array" aca="1" ref="CK47" ca="1">INDEX([1]Sheet1!$C$6:$CY$72,MATCH($A47,[1]Sheet1!$A$6:$A$72,0),MATCH(MID(CELL("filename",S46),FIND("]",CELL("filename",S46))+1,255) &amp; CK$1,[1]Sheet1!$C$1:$CY$1 &amp; [1]Sheet1!$C$3:$CY$3,0))</f>
        <v>76677000000</v>
      </c>
      <c r="CL47" s="31">
        <f t="shared" ca="1" si="13"/>
        <v>36550000000.000031</v>
      </c>
      <c r="DK47" s="31">
        <f t="shared" ca="1" si="18"/>
        <v>1677882581707.5</v>
      </c>
      <c r="DL47" s="48" cm="1">
        <f t="array" aca="1" ref="DL47" ca="1">INDEX([1]Sheet1!$C$6:$CY$72,MATCH($A47,[1]Sheet1!$A$6:$A$72,0),MATCH(MID(CELL("filename",AT46),FIND("]",CELL("filename",AT46))+1,255) &amp; DL$1,[1]Sheet1!$C$1:$CY$1 &amp; [1]Sheet1!$C$3:$CY$3,0))</f>
        <v>103.4635</v>
      </c>
      <c r="DM47" s="39" cm="1">
        <f t="array" aca="1" ref="DM47" ca="1">INDEX([5]DATA!$C$18:$T$51,MATCH($A47,[5]DATA!$B$18:$B$51,0),MATCH(MID(CELL("filename",AU14),FIND("]",CELL("filename",AU14))+1,255) &amp; DM$1,[5]DATA!$C$15:$T$15&amp;[5]DATA!$C$16:$T$16,0)) * 10^6</f>
        <v>319133000000</v>
      </c>
      <c r="DN47" s="39" cm="1">
        <f t="array" aca="1" ref="DN47" ca="1">INDEX([5]DATA!$C$18:$T$51,MATCH($A47,[5]DATA!$B$18:$B$51,0),MATCH(MID(CELL("filename",AV14),FIND("]",CELL("filename",AV14))+1,255) &amp; DN$1,[5]DATA!$C$15:$T$15&amp;[5]DATA!$C$16:$T$16,0)) * 10^6</f>
        <v>1358749000000</v>
      </c>
      <c r="DQ47" s="48">
        <v>1.3704780000000001</v>
      </c>
      <c r="DR47" s="48" cm="1">
        <f t="array" aca="1" ref="DR47" ca="1">INDEX([1]Sheet1!$C$6:$CY$72,MATCH($A47,[1]Sheet1!$A$6:$A$72,0),MATCH(MID(CELL("filename",AZ46),FIND("]",CELL("filename",AZ46))+1,255) &amp; DR$1,[1]Sheet1!$C$1:$CY$1 &amp; [1]Sheet1!$C$3:$CY$3,0))</f>
        <v>-1080000000</v>
      </c>
      <c r="DS47" s="48" cm="1">
        <f t="array" aca="1" ref="DS47" ca="1">INDEX([1]Sheet1!$C$6:$CY$72,MATCH($A47,[1]Sheet1!$A$6:$A$72,0),MATCH(MID(CELL("filename",BA46),FIND("]",CELL("filename",BA46))+1,255) &amp; DS$1,[1]Sheet1!$C$1:$CY$1 &amp; [1]Sheet1!$C$3:$CY$3,0))</f>
        <v>4.6261640000000002</v>
      </c>
      <c r="DT47" s="39" cm="1">
        <f t="array" aca="1" ref="DT47" ca="1">INDEX([5]DATA!$C$18:$T$51,MATCH($A47,[5]DATA!$B$18:$B$51,0),MATCH(MID(CELL("filename",BB14),FIND("]",CELL("filename",BB14))+1,255) &amp; DT$1,[5]DATA!$C$15:$T$15&amp;[5]DATA!$C$16:$T$16,0)) * 10^6</f>
        <v>477013000000</v>
      </c>
      <c r="DU47" s="48" cm="1">
        <f t="array" aca="1" ref="DU47" ca="1">INDEX([1]Sheet1!$C$6:$CY$72,MATCH($A47,[1]Sheet1!$A$6:$A$72,0),MATCH(MID(CELL("filename",BC46),FIND("]",CELL("filename",BC46))+1,255) &amp; DU$1,[1]Sheet1!$C$1:$CY$1 &amp; [1]Sheet1!$C$3:$CY$3,0))</f>
        <v>4.28</v>
      </c>
      <c r="DV47" s="17">
        <v>0.5</v>
      </c>
      <c r="DW47" s="14">
        <f>Euro_Area_Data!V44*10^9</f>
        <v>11185188387984.602</v>
      </c>
      <c r="DX47" s="17">
        <v>1</v>
      </c>
      <c r="DY47" s="17">
        <v>0.5</v>
      </c>
      <c r="DZ47" s="48" cm="1">
        <f t="array" aca="1" ref="DZ47" ca="1">INDEX([1]Sheet1!$C$6:$CY$72,MATCH($A47,[1]Sheet1!$A$6:$A$72,0),MATCH(MID(CELL("filename",BH46),FIND("]",CELL("filename",BH46))+1,255) &amp; DZ$1,[1]Sheet1!$C$1:$CY$1 &amp; [1]Sheet1!$C$3:$CY$3,0))</f>
        <v>4.49</v>
      </c>
      <c r="EA47" s="17">
        <v>2</v>
      </c>
      <c r="EB47" s="14">
        <f>(SUMPRODUCT(Euro_Area_Data!B44:U44,Euro_Area_Data!Y44:AR44)-Euro_Area_Data!M44*Euro_Area_Data!AJ44)/(SUM(Euro_Area_Data!B44:U44)-Euro_Area_Data!M44)</f>
        <v>0.84762867438667577</v>
      </c>
      <c r="EC47" s="14">
        <f t="shared" si="20"/>
        <v>2.4677129326320864</v>
      </c>
      <c r="ED47" s="14">
        <f>(SUMPRODUCT(Euro_Area_Data!B44:U44,Euro_Area_Data!AV44:BO44)-Euro_Area_Data!M44*Euro_Area_Data!BG44)/(SUM(Euro_Area_Data!B44:U44)-Euro_Area_Data!M44)</f>
        <v>2.6062314314637898</v>
      </c>
      <c r="EE47" s="17">
        <v>-5</v>
      </c>
      <c r="EH47" s="43">
        <v>0.75</v>
      </c>
      <c r="EI47" s="43">
        <v>0.05</v>
      </c>
      <c r="EJ47" s="43">
        <v>60</v>
      </c>
      <c r="EK47" s="14">
        <f t="shared" si="5"/>
        <v>2.4667450069798811</v>
      </c>
      <c r="EN47" s="14">
        <f>[2]EUCAM_output!$WC44</f>
        <v>0.84748424776853992</v>
      </c>
    </row>
    <row r="48" spans="1:144" x14ac:dyDescent="0.3">
      <c r="A48" s="10">
        <v>2008</v>
      </c>
      <c r="B48" s="13">
        <f>[2]EUCAM_output!$VC45*10^9</f>
        <v>1855187973140.3359</v>
      </c>
      <c r="H48" s="14">
        <f>[2]EUCAM_output!$WI45</f>
        <v>-5.0753381359002533E-3</v>
      </c>
      <c r="I48" s="13">
        <f>[2]EUCAM_output!$VU45*10^3</f>
        <v>45119786.5</v>
      </c>
      <c r="K48" s="31">
        <f t="shared" si="4"/>
        <v>45119786.5</v>
      </c>
      <c r="L48" s="14">
        <f>[2]EUCAM_output!$VE45</f>
        <v>59.827153925410691</v>
      </c>
      <c r="O48" s="14">
        <f>[2]EUCAM_output!$VF45</f>
        <v>59.533938591188573</v>
      </c>
      <c r="P48" s="28"/>
      <c r="Q48" s="19"/>
      <c r="R48" s="14">
        <f>[2]EUCAM_output!$VJ45</f>
        <v>6.8</v>
      </c>
      <c r="U48" s="14">
        <f>[2]EUCAM_output!$VI45</f>
        <v>8.9332550000000008</v>
      </c>
      <c r="V48" s="14">
        <v>8.9332550000000008</v>
      </c>
      <c r="W48" s="14">
        <v>-1.2438450947700019E-2</v>
      </c>
      <c r="X48" s="14">
        <v>1.7082384818587038E-2</v>
      </c>
      <c r="Y48" s="14">
        <f>[2]EUCAM_output!$WG45</f>
        <v>5.7119607895311031E-3</v>
      </c>
      <c r="Z48" s="14">
        <f>[2]EUCAM_output!$VK45</f>
        <v>1775.3766112972601</v>
      </c>
      <c r="AC48" s="14">
        <f>[2]EUCAM_output!$WJ45</f>
        <v>1763.169190675334</v>
      </c>
      <c r="AD48" s="13">
        <f>[2]EUCAM_output!$VR45*10^9</f>
        <v>5934555548796.0498</v>
      </c>
      <c r="AE48" s="30" cm="1">
        <f t="array" aca="1" ref="AE48" ca="1">INDEX('[3]Sheet 1'!$B$12:$M$61,MATCH($A48,'[3]Sheet 1'!$A$12:$A$61,0),MATCH(MID(CELL("filename",A47),FIND("]",CELL("filename",A47))+1,255)&amp;AE$1,'[3]Sheet 1'!$B$9:$M$9&amp;'[3]Sheet 1'!$B$8:$M$8,0))*10^6</f>
        <v>5270474300000</v>
      </c>
      <c r="AF48" s="30" cm="1">
        <f t="array" aca="1" ref="AF48" ca="1">INDEX('[3]Sheet 1'!$B$12:$M$61,MATCH($A48,'[3]Sheet 1'!$A$12:$A$61,0),MATCH(MID(CELL("filename",B47),FIND("]",CELL("filename",B47))+1,255)&amp;AF$1,'[3]Sheet 1'!$B$9:$M$9&amp;'[3]Sheet 1'!$B$8:$M$8,0))*10^6</f>
        <v>908685800000</v>
      </c>
      <c r="AG48" s="19">
        <f t="shared" ca="1" si="23"/>
        <v>0.17241063105079557</v>
      </c>
      <c r="AH48" s="31">
        <f t="shared" ca="1" si="24"/>
        <v>1023180467173.9274</v>
      </c>
      <c r="AI48" s="31">
        <f t="shared" ca="1" si="6"/>
        <v>59334262646.481468</v>
      </c>
      <c r="AJ48" s="32">
        <v>44224000000</v>
      </c>
      <c r="AK48" s="31">
        <f t="shared" si="7"/>
        <v>50957362630.170433</v>
      </c>
      <c r="AL48" s="19">
        <f t="shared" ca="1" si="25"/>
        <v>4.9802907957104646E-2</v>
      </c>
      <c r="AM48" s="19">
        <f t="shared" ca="1" si="0"/>
        <v>5.1843240867222064E-2</v>
      </c>
      <c r="AN48" s="31">
        <f t="shared" ca="1" si="10"/>
        <v>4911375081622.1221</v>
      </c>
      <c r="AO48" s="32">
        <v>302925400000</v>
      </c>
      <c r="AP48" s="31">
        <f t="shared" si="8"/>
        <v>349047563714.03381</v>
      </c>
      <c r="AQ48" s="32">
        <v>279474700000</v>
      </c>
      <c r="AR48" s="31">
        <f t="shared" si="1"/>
        <v>271068994864.81177</v>
      </c>
      <c r="AS48" s="19">
        <f t="shared" ca="1" si="11"/>
        <v>5.5192077648299566E-2</v>
      </c>
      <c r="AT48" s="19">
        <f t="shared" si="9"/>
        <v>18.814673702481471</v>
      </c>
      <c r="BB48" s="13">
        <f>[2]EUCAM_output!$UZ45*10^9</f>
        <v>1893984600073</v>
      </c>
      <c r="BC48" s="13">
        <f>[2]EUCAM_output!$WE45*10^9</f>
        <v>1643718800000</v>
      </c>
      <c r="BD48" s="19">
        <f t="shared" si="19"/>
        <v>2.0912504551758047</v>
      </c>
      <c r="BN48" s="31">
        <f t="shared" ca="1" si="14"/>
        <v>38205000000</v>
      </c>
      <c r="BO48" s="48" cm="1">
        <f t="array" aca="1" ref="BO48" ca="1">INDEX([1]Sheet1!$C$6:$CY$72,MATCH($A48,[1]Sheet1!$A$6:$A$72,0),MATCH(MID(CELL("filename",A47),FIND("]",CELL("filename",A47))+1,255) &amp; BO$1,[1]Sheet1!$C$1:$CY$1 &amp; [1]Sheet1!$C$3:$CY$3,0))</f>
        <v>2.324303</v>
      </c>
      <c r="BP48" s="32" cm="1">
        <f t="array" aca="1" ref="BP48" ca="1">INDEX([1]Sheet1!$C$6:$CY$72,MATCH($A48,[1]Sheet1!$A$6:$A$72,0),MATCH(MID(CELL("filename",B47),FIND("]",CELL("filename",B47))+1,255) &amp; BP$1,[1]Sheet1!$C$1:$CY$1 &amp; [1]Sheet1!$C$3:$CY$3,0))</f>
        <v>742417000000</v>
      </c>
      <c r="BQ48" s="32" cm="1">
        <f t="array" aca="1" ref="BQ48" ca="1">INDEX([1]Sheet1!$C$6:$CY$72,MATCH($A48,[1]Sheet1!$A$6:$A$72,0),MATCH(MID(CELL("filename",C47),FIND("]",CELL("filename",C47))+1,255) &amp; BQ$1,[1]Sheet1!$C$1:$CY$1 &amp; [1]Sheet1!$C$3:$CY$3,0))</f>
        <v>239880000000</v>
      </c>
      <c r="BR48" s="39" cm="1">
        <f t="array" aca="1" ref="BR48" ca="1">INDEX([6]Annual!$C$5:$T$30,MATCH($A48,[6]Annual!$B$5:$B$30,0),MATCH(MID(CELL("filename",$F$2),FIND("]",CELL("filename",$F$2))+1,255) &amp; BR$1,[6]Annual!$C$3:$T$3 &amp; [6]Annual!$C$4:$T$4,0))</f>
        <v>189465199999.99997</v>
      </c>
      <c r="BS48" s="39" cm="1">
        <f t="array" aca="1" ref="BS48" ca="1">INDEX([6]Annual!$C$5:$T$30,MATCH($A48,[6]Annual!$B$5:$B$30,0),MATCH(MID(CELL("filename",$F$2),FIND("]",CELL("filename",$F$2))+1,255) &amp; BS$1,[6]Annual!$C$3:$T$3 &amp; [6]Annual!$C$4:$T$4,0))</f>
        <v>42336100000</v>
      </c>
      <c r="BT48" s="39" cm="1">
        <f t="array" aca="1" ref="BT48" ca="1">INDEX([6]Annual!$C$5:$T$30,MATCH($A48,[6]Annual!$B$5:$B$30,0),MATCH(MID(CELL("filename",$F$2),FIND("]",CELL("filename",$F$2))+1,255) &amp; BT$1,[6]Annual!$C$3:$T$3 &amp; [6]Annual!$C$4:$T$4,0))</f>
        <v>6008900000</v>
      </c>
      <c r="BU48" s="31">
        <f t="shared" ca="1" si="21"/>
        <v>191114225445.33414</v>
      </c>
      <c r="BV48" s="31">
        <f t="shared" ca="1" si="22"/>
        <v>48765774554.665863</v>
      </c>
      <c r="BW48" s="32" cm="1">
        <f t="array" aca="1" ref="BW48" ca="1">INDEX([1]Sheet1!$C$6:$CY$72,MATCH($A48,[1]Sheet1!$A$6:$A$72,0),MATCH(MID(CELL("filename",F47),FIND("]",CELL("filename",F47))+1,255) &amp; BW$1,[1]Sheet1!$C$1:$CY$1 &amp; [1]Sheet1!$C$3:$CY$3,0))</f>
        <v>222498000000</v>
      </c>
      <c r="BX48" s="32" cm="1">
        <f t="array" aca="1" ref="BX48" ca="1">INDEX([1]Sheet1!$C$6:$CY$72,MATCH($A48,[1]Sheet1!$A$6:$A$72,0),MATCH(MID(CELL("filename",G47),FIND("]",CELL("filename",G47))+1,255) &amp; BX$1,[1]Sheet1!$C$1:$CY$1 &amp; [1]Sheet1!$C$3:$CY$3,0))</f>
        <v>209088000000</v>
      </c>
      <c r="BY48" s="39" cm="1">
        <f t="array" aca="1" ref="BY48" ca="1">INDEX([4]DATA!$C$18:$N$51,MATCH($A48,[4]DATA!$B$18:$B$51,0),MATCH(MID(CELL("filename",F15),FIND("]",CELL("filename",F15))+1,255) &amp; BY$1,[4]DATA!$C$15:$N$15&amp;[4]DATA!$C$16:$N$16,0)) * 10^6</f>
        <v>67708000000</v>
      </c>
      <c r="BZ48" s="39" cm="1">
        <f t="array" aca="1" ref="BZ48" ca="1">INDEX([4]DATA!$C$18:$N$51,MATCH($A48,[4]DATA!$B$18:$B$51,0),MATCH(MID(CELL("filename",G15),FIND("]",CELL("filename",G15))+1,255) &amp; BZ$1,[4]DATA!$C$15:$N$15&amp;[4]DATA!$C$16:$N$16,0)) * 10^6</f>
        <v>141380000000</v>
      </c>
      <c r="CA48" s="31">
        <f t="shared" ca="1" si="15"/>
        <v>67707999999.999992</v>
      </c>
      <c r="CB48" s="31">
        <f t="shared" ca="1" si="16"/>
        <v>141380000000</v>
      </c>
      <c r="CC48" s="32" cm="1">
        <f t="array" aca="1" ref="CC48" ca="1">INDEX([1]Sheet1!$C$6:$CY$72,MATCH($A48,[1]Sheet1!$A$6:$A$72,0),MATCH(MID(CELL("filename",J47),FIND("]",CELL("filename",J47))+1,255) &amp; CC$1,[1]Sheet1!$C$1:$CY$1 &amp; [1]Sheet1!$C$3:$CY$3,0))</f>
        <v>3933000000</v>
      </c>
      <c r="CD48" s="31">
        <f t="shared" ca="1" si="17"/>
        <v>67018000000</v>
      </c>
      <c r="CE48" s="32" cm="1">
        <f t="array" aca="1" ref="CE48" ca="1">INDEX([1]Sheet1!$C$6:$CY$72,MATCH($A48,[1]Sheet1!$A$6:$A$72,0),MATCH(MID(CELL("filename",L47),FIND("]",CELL("filename",L47))+1,255) &amp; CE$1,[1]Sheet1!$C$1:$CY$1 &amp; [1]Sheet1!$C$3:$CY$3,0))</f>
        <v>784890000000</v>
      </c>
      <c r="CF48" s="31">
        <f t="shared" ca="1" si="12"/>
        <v>704212000000</v>
      </c>
      <c r="CG48" s="32" cm="1">
        <f t="array" aca="1" ref="CG48" ca="1">INDEX([1]Sheet1!$C$6:$CY$72,MATCH($A48,[1]Sheet1!$A$6:$A$72,0),MATCH(MID(CELL("filename",N47),FIND("]",CELL("filename",N47))+1,255) &amp; CG$1,[1]Sheet1!$C$1:$CY$1 &amp; [1]Sheet1!$C$3:$CY$3,0))</f>
        <v>323353000000</v>
      </c>
      <c r="CH48" s="32" cm="1">
        <f t="array" aca="1" ref="CH48" ca="1">INDEX([1]Sheet1!$C$6:$CY$72,MATCH($A48,[1]Sheet1!$A$6:$A$72,0),MATCH(MID(CELL("filename",O47),FIND("]",CELL("filename",O47))+1,255) &amp; CH$1,[1]Sheet1!$C$1:$CY$1 &amp; [1]Sheet1!$C$3:$CY$3,0))</f>
        <v>51494000000</v>
      </c>
      <c r="CI48" s="32" cm="1">
        <f t="array" aca="1" ref="CI48" ca="1">INDEX([1]Sheet1!$C$6:$CY$72,MATCH($A48,[1]Sheet1!$A$6:$A$72,0),MATCH(MID(CELL("filename",CI15),FIND("]",CELL("filename",CI15))+1,255) &amp; CI$1,[1]Sheet1!$C$1:$CY$1 &amp; [1]Sheet1!$C$3:$CY$3,0))</f>
        <v>17925000000</v>
      </c>
      <c r="CJ48" s="32" cm="1">
        <f t="array" aca="1" ref="CJ48" ca="1">INDEX([1]Sheet1!$C$6:$CY$72,MATCH($A48,[1]Sheet1!$A$6:$A$72,0),MATCH(MID(CELL("filename",R47),FIND("]",CELL("filename",R47))+1,255) &amp; CJ$1,[1]Sheet1!$C$1:$CY$1 &amp; [1]Sheet1!$C$3:$CY$3,0))</f>
        <v>277270000000</v>
      </c>
      <c r="CK48" s="32" cm="1">
        <f t="array" aca="1" ref="CK48" ca="1">INDEX([1]Sheet1!$C$6:$CY$72,MATCH($A48,[1]Sheet1!$A$6:$A$72,0),MATCH(MID(CELL("filename",S47),FIND("]",CELL("filename",S47))+1,255) &amp; CK$1,[1]Sheet1!$C$1:$CY$1 &amp; [1]Sheet1!$C$3:$CY$3,0))</f>
        <v>80678000000</v>
      </c>
      <c r="CL48" s="31">
        <f t="shared" ca="1" si="13"/>
        <v>34170000000</v>
      </c>
      <c r="DK48" s="31">
        <f t="shared" ca="1" si="18"/>
        <v>1739080789900.7998</v>
      </c>
      <c r="DL48" s="48" cm="1">
        <f t="array" aca="1" ref="DL48" ca="1">INDEX([1]Sheet1!$C$6:$CY$72,MATCH($A48,[1]Sheet1!$A$6:$A$72,0),MATCH(MID(CELL("filename",AT47),FIND("]",CELL("filename",AT47))+1,255) &amp; DL$1,[1]Sheet1!$C$1:$CY$1 &amp; [1]Sheet1!$C$3:$CY$3,0))</f>
        <v>105.80159999999999</v>
      </c>
      <c r="DM48" s="39" cm="1">
        <f t="array" aca="1" ref="DM48" ca="1">INDEX([5]DATA!$C$18:$T$51,MATCH($A48,[5]DATA!$B$18:$B$51,0),MATCH(MID(CELL("filename",AU15),FIND("]",CELL("filename",AU15))+1,255) &amp; DM$1,[5]DATA!$C$15:$T$15&amp;[5]DATA!$C$16:$T$16,0)) * 10^6</f>
        <v>352349000000</v>
      </c>
      <c r="DN48" s="39" cm="1">
        <f t="array" aca="1" ref="DN48" ca="1">INDEX([5]DATA!$C$18:$T$51,MATCH($A48,[5]DATA!$B$18:$B$51,0),MATCH(MID(CELL("filename",AV15),FIND("]",CELL("filename",AV15))+1,255) &amp; DN$1,[5]DATA!$C$15:$T$15&amp;[5]DATA!$C$16:$T$16,0)) * 10^6</f>
        <v>1386731000000</v>
      </c>
      <c r="DQ48" s="48">
        <v>1.470755</v>
      </c>
      <c r="DR48" s="48" cm="1">
        <f t="array" aca="1" ref="DR48" ca="1">INDEX([1]Sheet1!$C$6:$CY$72,MATCH($A48,[1]Sheet1!$A$6:$A$72,0),MATCH(MID(CELL("filename",AZ47),FIND("]",CELL("filename",AZ47))+1,255) &amp; DR$1,[1]Sheet1!$C$1:$CY$1 &amp; [1]Sheet1!$C$3:$CY$3,0))</f>
        <v>18720000000</v>
      </c>
      <c r="DS48" s="48" cm="1">
        <f t="array" aca="1" ref="DS48" ca="1">INDEX([1]Sheet1!$C$6:$CY$72,MATCH($A48,[1]Sheet1!$A$6:$A$72,0),MATCH(MID(CELL("filename",BA47),FIND("]",CELL("filename",BA47))+1,255) &amp; DS$1,[1]Sheet1!$C$1:$CY$1 &amp; [1]Sheet1!$C$3:$CY$3,0))</f>
        <v>4.8083239999999998</v>
      </c>
      <c r="DT48" s="39" cm="1">
        <f t="array" aca="1" ref="DT48" ca="1">INDEX([5]DATA!$C$18:$T$51,MATCH($A48,[5]DATA!$B$18:$B$51,0),MATCH(MID(CELL("filename",BB15),FIND("]",CELL("filename",BB15))+1,255) &amp; DT$1,[5]DATA!$C$15:$T$15&amp;[5]DATA!$C$16:$T$16,0)) * 10^6</f>
        <v>534164000000</v>
      </c>
      <c r="DU48" s="48" cm="1">
        <f t="array" aca="1" ref="DU48" ca="1">INDEX([1]Sheet1!$C$6:$CY$72,MATCH($A48,[1]Sheet1!$A$6:$A$72,0),MATCH(MID(CELL("filename",BC47),FIND("]",CELL("filename",BC47))+1,255) &amp; DU$1,[1]Sheet1!$C$1:$CY$1 &amp; [1]Sheet1!$C$3:$CY$3,0))</f>
        <v>4.63</v>
      </c>
      <c r="DV48" s="17">
        <v>0.5</v>
      </c>
      <c r="DW48" s="14">
        <f>Euro_Area_Data!V45*10^9</f>
        <v>11232956449677.641</v>
      </c>
      <c r="DX48" s="17">
        <v>1</v>
      </c>
      <c r="DY48" s="17">
        <v>0.5</v>
      </c>
      <c r="DZ48" s="48" cm="1">
        <f t="array" aca="1" ref="DZ48" ca="1">INDEX([1]Sheet1!$C$6:$CY$72,MATCH($A48,[1]Sheet1!$A$6:$A$72,0),MATCH(MID(CELL("filename",BH47),FIND("]",CELL("filename",BH47))+1,255) &amp; DZ$1,[1]Sheet1!$C$1:$CY$1 &amp; [1]Sheet1!$C$3:$CY$3,0))</f>
        <v>4.68</v>
      </c>
      <c r="EA48" s="17">
        <v>2</v>
      </c>
      <c r="EB48" s="14">
        <f>(SUMPRODUCT(Euro_Area_Data!B45:U45,Euro_Area_Data!Y45:AR45)-Euro_Area_Data!M45*Euro_Area_Data!AJ45)/(SUM(Euro_Area_Data!B45:U45)-Euro_Area_Data!M45)</f>
        <v>0.86483356030093028</v>
      </c>
      <c r="EC48" s="14">
        <f t="shared" si="20"/>
        <v>2.0297668583125223</v>
      </c>
      <c r="ED48" s="14">
        <f>(SUMPRODUCT(Euro_Area_Data!B45:U45,Euro_Area_Data!AV45:BO45)-Euro_Area_Data!M45*Euro_Area_Data!BG45)/(SUM(Euro_Area_Data!B45:U45)-Euro_Area_Data!M45)</f>
        <v>1.5729759841148847</v>
      </c>
      <c r="EE48" s="17">
        <v>-5</v>
      </c>
      <c r="EH48" s="43">
        <v>0.75</v>
      </c>
      <c r="EI48" s="43">
        <v>0.05</v>
      </c>
      <c r="EJ48" s="43">
        <v>60</v>
      </c>
      <c r="EK48" s="14">
        <f t="shared" si="5"/>
        <v>2.4045949889674798</v>
      </c>
      <c r="EN48" s="14">
        <f>[2]EUCAM_output!$WC45</f>
        <v>0.86786281152267097</v>
      </c>
    </row>
    <row r="49" spans="1:144" x14ac:dyDescent="0.3">
      <c r="A49" s="10">
        <v>2009</v>
      </c>
      <c r="B49" s="13">
        <f>[2]EUCAM_output!$VC46*10^9</f>
        <v>1851083966879.792</v>
      </c>
      <c r="H49" s="14">
        <f>[2]EUCAM_output!$WI46</f>
        <v>-7.9249008442769317E-2</v>
      </c>
      <c r="I49" s="13">
        <f>[2]EUCAM_output!$VU46*10^3</f>
        <v>45276721.5</v>
      </c>
      <c r="K49" s="31">
        <f t="shared" si="4"/>
        <v>45276721.5</v>
      </c>
      <c r="L49" s="14">
        <f>[2]EUCAM_output!$VE46</f>
        <v>59.320342328507763</v>
      </c>
      <c r="O49" s="14">
        <f>[2]EUCAM_output!$VF46</f>
        <v>59.573361554138501</v>
      </c>
      <c r="P49" s="28"/>
      <c r="Q49" s="19"/>
      <c r="R49" s="14">
        <f>[2]EUCAM_output!$VJ46</f>
        <v>7.9</v>
      </c>
      <c r="U49" s="14">
        <f>[2]EUCAM_output!$VI46</f>
        <v>9.1576679999999993</v>
      </c>
      <c r="V49" s="14">
        <v>9.1576679999999993</v>
      </c>
      <c r="W49" s="14">
        <v>-3.6904437131946799E-2</v>
      </c>
      <c r="X49" s="14">
        <v>-5.0511439591884866E-3</v>
      </c>
      <c r="Y49" s="14">
        <f>[2]EUCAM_output!$WG46</f>
        <v>-2.2889763797917261E-2</v>
      </c>
      <c r="Z49" s="14">
        <f>[2]EUCAM_output!$VK46</f>
        <v>1742.5633860893799</v>
      </c>
      <c r="AC49" s="14">
        <f>[2]EUCAM_output!$WJ46</f>
        <v>1751.6158866456869</v>
      </c>
      <c r="AD49" s="13">
        <f>[2]EUCAM_output!$VR46*10^9</f>
        <v>5973718947666.3203</v>
      </c>
      <c r="AE49" s="30" cm="1">
        <f t="array" aca="1" ref="AE49" ca="1">INDEX('[3]Sheet 1'!$B$12:$M$61,MATCH($A49,'[3]Sheet 1'!$A$12:$A$61,0),MATCH(MID(CELL("filename",A48),FIND("]",CELL("filename",A48))+1,255)&amp;AE$1,'[3]Sheet 1'!$B$9:$M$9&amp;'[3]Sheet 1'!$B$8:$M$8,0))*10^6</f>
        <v>5414301500000</v>
      </c>
      <c r="AF49" s="30" cm="1">
        <f t="array" aca="1" ref="AF49" ca="1">INDEX('[3]Sheet 1'!$B$12:$M$61,MATCH($A49,'[3]Sheet 1'!$A$12:$A$61,0),MATCH(MID(CELL("filename",B48),FIND("]",CELL("filename",B48))+1,255)&amp;AF$1,'[3]Sheet 1'!$B$9:$M$9&amp;'[3]Sheet 1'!$B$8:$M$8,0))*10^6</f>
        <v>942673400000</v>
      </c>
      <c r="AG49" s="19">
        <f t="shared" ca="1" si="23"/>
        <v>0.17410803591192694</v>
      </c>
      <c r="AH49" s="31">
        <f t="shared" ca="1" si="24"/>
        <v>1040072473068.0461</v>
      </c>
      <c r="AI49" s="31">
        <f t="shared" ca="1" si="6"/>
        <v>64932080927.786224</v>
      </c>
      <c r="AJ49" s="32">
        <v>45559000000</v>
      </c>
      <c r="AK49" s="31">
        <f t="shared" si="7"/>
        <v>51581326829.331879</v>
      </c>
      <c r="AL49" s="19">
        <f t="shared" ca="1" si="25"/>
        <v>4.9593973655677359E-2</v>
      </c>
      <c r="AM49" s="19">
        <f t="shared" ca="1" si="0"/>
        <v>5.1843240867222064E-2</v>
      </c>
      <c r="AN49" s="31">
        <f t="shared" ca="1" si="10"/>
        <v>4933646474598.2744</v>
      </c>
      <c r="AO49" s="32">
        <v>264475500000</v>
      </c>
      <c r="AP49" s="31">
        <f t="shared" si="8"/>
        <v>299435834936.03815</v>
      </c>
      <c r="AQ49" s="32">
        <v>286051700000</v>
      </c>
      <c r="AR49" s="31">
        <f t="shared" si="1"/>
        <v>272282810394.61932</v>
      </c>
      <c r="AS49" s="19">
        <f t="shared" ca="1" si="11"/>
        <v>5.518895847047698E-2</v>
      </c>
      <c r="AT49" s="19">
        <f t="shared" si="9"/>
        <v>16.176242693127023</v>
      </c>
      <c r="BB49" s="13">
        <f>[2]EUCAM_output!$UZ46*10^9</f>
        <v>1793505796513.6799</v>
      </c>
      <c r="BC49" s="13">
        <f>[2]EUCAM_output!$WE46*10^9</f>
        <v>1584106800000</v>
      </c>
      <c r="BD49" s="19">
        <f t="shared" si="19"/>
        <v>-3.1105109976813461</v>
      </c>
      <c r="BN49" s="31">
        <f t="shared" ca="1" si="14"/>
        <v>-10602000000</v>
      </c>
      <c r="BO49" s="48" cm="1">
        <f t="array" aca="1" ref="BO49" ca="1">INDEX([1]Sheet1!$C$6:$CY$72,MATCH($A49,[1]Sheet1!$A$6:$A$72,0),MATCH(MID(CELL("filename",A48),FIND("]",CELL("filename",A48))+1,255) &amp; BO$1,[1]Sheet1!$C$1:$CY$1 &amp; [1]Sheet1!$C$3:$CY$3,0))</f>
        <v>-0.66927300000000001</v>
      </c>
      <c r="BP49" s="32" cm="1">
        <f t="array" aca="1" ref="BP49" ca="1">INDEX([1]Sheet1!$C$6:$CY$72,MATCH($A49,[1]Sheet1!$A$6:$A$72,0),MATCH(MID(CELL("filename",B48),FIND("]",CELL("filename",B48))+1,255) &amp; BP$1,[1]Sheet1!$C$1:$CY$1 &amp; [1]Sheet1!$C$3:$CY$3,0))</f>
        <v>728627000000</v>
      </c>
      <c r="BQ49" s="32" cm="1">
        <f t="array" aca="1" ref="BQ49" ca="1">INDEX([1]Sheet1!$C$6:$CY$72,MATCH($A49,[1]Sheet1!$A$6:$A$72,0),MATCH(MID(CELL("filename",C48),FIND("]",CELL("filename",C48))+1,255) &amp; BQ$1,[1]Sheet1!$C$1:$CY$1 &amp; [1]Sheet1!$C$3:$CY$3,0))</f>
        <v>222527000000</v>
      </c>
      <c r="BR49" s="39" cm="1">
        <f t="array" aca="1" ref="BR49" ca="1">INDEX([6]Annual!$C$5:$T$30,MATCH($A49,[6]Annual!$B$5:$B$30,0),MATCH(MID(CELL("filename",$F$2),FIND("]",CELL("filename",$F$2))+1,255) &amp; BR$1,[6]Annual!$C$3:$T$3 &amp; [6]Annual!$C$4:$T$4,0))</f>
        <v>183070200000</v>
      </c>
      <c r="BS49" s="39" cm="1">
        <f t="array" aca="1" ref="BS49" ca="1">INDEX([6]Annual!$C$5:$T$30,MATCH($A49,[6]Annual!$B$5:$B$30,0),MATCH(MID(CELL("filename",$F$2),FIND("]",CELL("filename",$F$2))+1,255) &amp; BS$1,[6]Annual!$C$3:$T$3 &amp; [6]Annual!$C$4:$T$4,0))</f>
        <v>32879100000.000008</v>
      </c>
      <c r="BT49" s="39" cm="1">
        <f t="array" aca="1" ref="BT49" ca="1">INDEX([6]Annual!$C$5:$T$30,MATCH($A49,[6]Annual!$B$5:$B$30,0),MATCH(MID(CELL("filename",$F$2),FIND("]",CELL("filename",$F$2))+1,255) &amp; BT$1,[6]Annual!$C$3:$T$3 &amp; [6]Annual!$C$4:$T$4,0))</f>
        <v>5247800000</v>
      </c>
      <c r="BU49" s="31">
        <f t="shared" ca="1" si="21"/>
        <v>184170870212.13208</v>
      </c>
      <c r="BV49" s="31">
        <f t="shared" ca="1" si="22"/>
        <v>38356129787.86792</v>
      </c>
      <c r="BW49" s="32" cm="1">
        <f t="array" aca="1" ref="BW49" ca="1">INDEX([1]Sheet1!$C$6:$CY$72,MATCH($A49,[1]Sheet1!$A$6:$A$72,0),MATCH(MID(CELL("filename",F48),FIND("]",CELL("filename",F48))+1,255) &amp; BW$1,[1]Sheet1!$C$1:$CY$1 &amp; [1]Sheet1!$C$3:$CY$3,0))</f>
        <v>214317000000</v>
      </c>
      <c r="BX49" s="32" cm="1">
        <f t="array" aca="1" ref="BX49" ca="1">INDEX([1]Sheet1!$C$6:$CY$72,MATCH($A49,[1]Sheet1!$A$6:$A$72,0),MATCH(MID(CELL("filename",G48),FIND("]",CELL("filename",G48))+1,255) &amp; BX$1,[1]Sheet1!$C$1:$CY$1 &amp; [1]Sheet1!$C$3:$CY$3,0))</f>
        <v>208113000000</v>
      </c>
      <c r="BY49" s="39" cm="1">
        <f t="array" aca="1" ref="BY49" ca="1">INDEX([4]DATA!$C$18:$N$51,MATCH($A49,[4]DATA!$B$18:$B$51,0),MATCH(MID(CELL("filename",F16),FIND("]",CELL("filename",F16))+1,255) &amp; BY$1,[4]DATA!$C$15:$N$15&amp;[4]DATA!$C$16:$N$16,0)) * 10^6</f>
        <v>65321000000</v>
      </c>
      <c r="BZ49" s="39" cm="1">
        <f t="array" aca="1" ref="BZ49" ca="1">INDEX([4]DATA!$C$18:$N$51,MATCH($A49,[4]DATA!$B$18:$B$51,0),MATCH(MID(CELL("filename",G16),FIND("]",CELL("filename",G16))+1,255) &amp; BZ$1,[4]DATA!$C$15:$N$15&amp;[4]DATA!$C$16:$N$16,0)) * 10^6</f>
        <v>142792000000</v>
      </c>
      <c r="CA49" s="31">
        <f t="shared" ca="1" si="15"/>
        <v>65321000000</v>
      </c>
      <c r="CB49" s="31">
        <f t="shared" ca="1" si="16"/>
        <v>142792000000</v>
      </c>
      <c r="CC49" s="32" cm="1">
        <f t="array" aca="1" ref="CC49" ca="1">INDEX([1]Sheet1!$C$6:$CY$72,MATCH($A49,[1]Sheet1!$A$6:$A$72,0),MATCH(MID(CELL("filename",J48),FIND("]",CELL("filename",J48))+1,255) &amp; CC$1,[1]Sheet1!$C$1:$CY$1 &amp; [1]Sheet1!$C$3:$CY$3,0))</f>
        <v>4042000000</v>
      </c>
      <c r="CD49" s="31">
        <f t="shared" ca="1" si="17"/>
        <v>79628000000</v>
      </c>
      <c r="CE49" s="32" cm="1">
        <f t="array" aca="1" ref="CE49" ca="1">INDEX([1]Sheet1!$C$6:$CY$72,MATCH($A49,[1]Sheet1!$A$6:$A$72,0),MATCH(MID(CELL("filename",L48),FIND("]",CELL("filename",L48))+1,255) &amp; CE$1,[1]Sheet1!$C$1:$CY$1 &amp; [1]Sheet1!$C$3:$CY$3,0))</f>
        <v>808728000000</v>
      </c>
      <c r="CF49" s="31">
        <f t="shared" ca="1" si="12"/>
        <v>739229000000</v>
      </c>
      <c r="CG49" s="32" cm="1">
        <f t="array" aca="1" ref="CG49" ca="1">INDEX([1]Sheet1!$C$6:$CY$72,MATCH($A49,[1]Sheet1!$A$6:$A$72,0),MATCH(MID(CELL("filename",N48),FIND("]",CELL("filename",N48))+1,255) &amp; CG$1,[1]Sheet1!$C$1:$CY$1 &amp; [1]Sheet1!$C$3:$CY$3,0))</f>
        <v>329825000000</v>
      </c>
      <c r="CH49" s="32" cm="1">
        <f t="array" aca="1" ref="CH49" ca="1">INDEX([1]Sheet1!$C$6:$CY$72,MATCH($A49,[1]Sheet1!$A$6:$A$72,0),MATCH(MID(CELL("filename",O48),FIND("]",CELL("filename",O48))+1,255) &amp; CH$1,[1]Sheet1!$C$1:$CY$1 &amp; [1]Sheet1!$C$3:$CY$3,0))</f>
        <v>57351000000</v>
      </c>
      <c r="CI49" s="32" cm="1">
        <f t="array" aca="1" ref="CI49" ca="1">INDEX([1]Sheet1!$C$6:$CY$72,MATCH($A49,[1]Sheet1!$A$6:$A$72,0),MATCH(MID(CELL("filename",CI16),FIND("]",CELL("filename",CI16))+1,255) &amp; CI$1,[1]Sheet1!$C$1:$CY$1 &amp; [1]Sheet1!$C$3:$CY$3,0))</f>
        <v>21479000000</v>
      </c>
      <c r="CJ49" s="32" cm="1">
        <f t="array" aca="1" ref="CJ49" ca="1">INDEX([1]Sheet1!$C$6:$CY$72,MATCH($A49,[1]Sheet1!$A$6:$A$72,0),MATCH(MID(CELL("filename",R48),FIND("]",CELL("filename",R48))+1,255) &amp; CJ$1,[1]Sheet1!$C$1:$CY$1 &amp; [1]Sheet1!$C$3:$CY$3,0))</f>
        <v>291627000000</v>
      </c>
      <c r="CK49" s="32" cm="1">
        <f t="array" aca="1" ref="CK49" ca="1">INDEX([1]Sheet1!$C$6:$CY$72,MATCH($A49,[1]Sheet1!$A$6:$A$72,0),MATCH(MID(CELL("filename",S48),FIND("]",CELL("filename",S48))+1,255) &amp; CK$1,[1]Sheet1!$C$1:$CY$1 &amp; [1]Sheet1!$C$3:$CY$3,0))</f>
        <v>69499000000</v>
      </c>
      <c r="CL49" s="31">
        <f t="shared" ca="1" si="13"/>
        <v>38947000000</v>
      </c>
      <c r="DK49" s="31">
        <f t="shared" ca="1" si="18"/>
        <v>1839764212345.2</v>
      </c>
      <c r="DL49" s="48" cm="1">
        <f t="array" aca="1" ref="DL49" ca="1">INDEX([1]Sheet1!$C$6:$CY$72,MATCH($A49,[1]Sheet1!$A$6:$A$72,0),MATCH(MID(CELL("filename",AT48),FIND("]",CELL("filename",AT48))+1,255) &amp; DL$1,[1]Sheet1!$C$1:$CY$1 &amp; [1]Sheet1!$C$3:$CY$3,0))</f>
        <v>116.13890000000001</v>
      </c>
      <c r="DM49" s="39" cm="1">
        <f t="array" aca="1" ref="DM49" ca="1">INDEX([5]DATA!$C$18:$T$51,MATCH($A49,[5]DATA!$B$18:$B$51,0),MATCH(MID(CELL("filename",AU16),FIND("]",CELL("filename",AU16))+1,255) &amp; DM$1,[5]DATA!$C$15:$T$15&amp;[5]DATA!$C$16:$T$16,0)) * 10^6</f>
        <v>357896000000</v>
      </c>
      <c r="DN49" s="39" cm="1">
        <f t="array" aca="1" ref="DN49" ca="1">INDEX([5]DATA!$C$18:$T$51,MATCH($A49,[5]DATA!$B$18:$B$51,0),MATCH(MID(CELL("filename",AV16),FIND("]",CELL("filename",AV16))+1,255) &amp; DN$1,[5]DATA!$C$15:$T$15&amp;[5]DATA!$C$16:$T$16,0)) * 10^6</f>
        <v>1481868000000</v>
      </c>
      <c r="DQ49" s="48">
        <v>1.394782</v>
      </c>
      <c r="DR49" s="48" cm="1">
        <f t="array" aca="1" ref="DR49" ca="1">INDEX([1]Sheet1!$C$6:$CY$72,MATCH($A49,[1]Sheet1!$A$6:$A$72,0),MATCH(MID(CELL("filename",AZ48),FIND("]",CELL("filename",AZ48))+1,255) &amp; DR$1,[1]Sheet1!$C$1:$CY$1 &amp; [1]Sheet1!$C$3:$CY$3,0))</f>
        <v>20580000000</v>
      </c>
      <c r="DS49" s="48" cm="1">
        <f t="array" aca="1" ref="DS49" ca="1">INDEX([1]Sheet1!$C$6:$CY$72,MATCH($A49,[1]Sheet1!$A$6:$A$72,0),MATCH(MID(CELL("filename",BA48),FIND("]",CELL("filename",BA48))+1,255) &amp; DS$1,[1]Sheet1!$C$1:$CY$1 &amp; [1]Sheet1!$C$3:$CY$3,0))</f>
        <v>3.996308</v>
      </c>
      <c r="DT49" s="39" cm="1">
        <f t="array" aca="1" ref="DT49" ca="1">INDEX([5]DATA!$C$18:$T$51,MATCH($A49,[5]DATA!$B$18:$B$51,0),MATCH(MID(CELL("filename",BB16),FIND("]",CELL("filename",BB16))+1,255) &amp; DT$1,[5]DATA!$C$15:$T$15&amp;[5]DATA!$C$16:$T$16,0)) * 10^6</f>
        <v>546936000000</v>
      </c>
      <c r="DU49" s="48" cm="1">
        <f t="array" aca="1" ref="DU49" ca="1">INDEX([1]Sheet1!$C$6:$CY$72,MATCH($A49,[1]Sheet1!$A$6:$A$72,0),MATCH(MID(CELL("filename",BC48),FIND("]",CELL("filename",BC48))+1,255) &amp; DU$1,[1]Sheet1!$C$1:$CY$1 &amp; [1]Sheet1!$C$3:$CY$3,0))</f>
        <v>1.22</v>
      </c>
      <c r="DV49" s="17">
        <v>0.5</v>
      </c>
      <c r="DW49" s="14">
        <f>Euro_Area_Data!V46*10^9</f>
        <v>10728705777926.793</v>
      </c>
      <c r="DX49" s="17">
        <v>1</v>
      </c>
      <c r="DY49" s="17">
        <v>0.5</v>
      </c>
      <c r="DZ49" s="48" cm="1">
        <f t="array" aca="1" ref="DZ49" ca="1">INDEX([1]Sheet1!$C$6:$CY$72,MATCH($A49,[1]Sheet1!$A$6:$A$72,0),MATCH(MID(CELL("filename",BH48),FIND("]",CELL("filename",BH48))+1,255) &amp; DZ$1,[1]Sheet1!$C$1:$CY$1 &amp; [1]Sheet1!$C$3:$CY$3,0))</f>
        <v>4.3099999999999996</v>
      </c>
      <c r="EA49" s="17">
        <v>2</v>
      </c>
      <c r="EB49" s="14">
        <f>(SUMPRODUCT(Euro_Area_Data!B46:U46,Euro_Area_Data!Y46:AR46)-Euro_Area_Data!M46*Euro_Area_Data!AJ46)/(SUM(Euro_Area_Data!B46:U46)-Euro_Area_Data!M46)</f>
        <v>0.87274518052060035</v>
      </c>
      <c r="EC49" s="14">
        <f t="shared" si="20"/>
        <v>0.91481420042454353</v>
      </c>
      <c r="ED49" s="14">
        <f>(SUMPRODUCT(Euro_Area_Data!B46:U46,Euro_Area_Data!AV46:BO46)-Euro_Area_Data!M46*Euro_Area_Data!BG46)/(SUM(Euro_Area_Data!B46:U46)-Euro_Area_Data!M46)</f>
        <v>-3.7224239963299213</v>
      </c>
      <c r="EE49" s="17">
        <v>-5</v>
      </c>
      <c r="EH49" s="43">
        <v>0.75</v>
      </c>
      <c r="EI49" s="43">
        <v>0.05</v>
      </c>
      <c r="EJ49" s="43">
        <v>60</v>
      </c>
      <c r="EK49" s="14">
        <f t="shared" si="5"/>
        <v>1.7725355557289195</v>
      </c>
      <c r="EN49" s="14">
        <f>[2]EUCAM_output!$WC46</f>
        <v>0.88324598843185897</v>
      </c>
    </row>
    <row r="50" spans="1:144" x14ac:dyDescent="0.3">
      <c r="A50" s="10">
        <v>2010</v>
      </c>
      <c r="B50" s="13">
        <f>[2]EUCAM_output!$VC47*10^9</f>
        <v>1850633372955.0869</v>
      </c>
      <c r="H50" s="14">
        <f>[2]EUCAM_output!$WI47</f>
        <v>-4.7209110057366659E-2</v>
      </c>
      <c r="I50" s="13">
        <f>[2]EUCAM_output!$VU47*10^3</f>
        <v>45367549.5</v>
      </c>
      <c r="K50" s="31">
        <f t="shared" si="4"/>
        <v>45367549.5</v>
      </c>
      <c r="L50" s="14">
        <f>[2]EUCAM_output!$VE47</f>
        <v>59.247229990772631</v>
      </c>
      <c r="O50" s="14">
        <f>[2]EUCAM_output!$VF47</f>
        <v>59.687076130379182</v>
      </c>
      <c r="P50" s="28"/>
      <c r="Q50" s="19"/>
      <c r="R50" s="14">
        <f>[2]EUCAM_output!$VJ47</f>
        <v>8.5</v>
      </c>
      <c r="U50" s="14">
        <f>[2]EUCAM_output!$VI47</f>
        <v>9.1735950000000006</v>
      </c>
      <c r="V50" s="14">
        <v>9.1735950000000006</v>
      </c>
      <c r="W50" s="14">
        <v>2.1161297133464485E-2</v>
      </c>
      <c r="X50" s="14">
        <v>4.5951901587510946E-3</v>
      </c>
      <c r="Y50" s="14">
        <f>[2]EUCAM_output!$WG47</f>
        <v>1.834593458719256E-2</v>
      </c>
      <c r="Z50" s="14">
        <f>[2]EUCAM_output!$VK47</f>
        <v>1743.2383641738099</v>
      </c>
      <c r="AC50" s="14">
        <f>[2]EUCAM_output!$WJ47</f>
        <v>1738.9449954153849</v>
      </c>
      <c r="AD50" s="13">
        <f>[2]EUCAM_output!$VR47*10^9</f>
        <v>6008624726034.5898</v>
      </c>
      <c r="AE50" s="30" cm="1">
        <f t="array" aca="1" ref="AE50" ca="1">INDEX('[3]Sheet 1'!$B$12:$M$61,MATCH($A50,'[3]Sheet 1'!$A$12:$A$61,0),MATCH(MID(CELL("filename",A49),FIND("]",CELL("filename",A49))+1,255)&amp;AE$1,'[3]Sheet 1'!$B$9:$M$9&amp;'[3]Sheet 1'!$B$8:$M$8,0))*10^6</f>
        <v>5575274500000</v>
      </c>
      <c r="AF50" s="30" cm="1">
        <f t="array" aca="1" ref="AF50" ca="1">INDEX('[3]Sheet 1'!$B$12:$M$61,MATCH($A50,'[3]Sheet 1'!$A$12:$A$61,0),MATCH(MID(CELL("filename",B49),FIND("]",CELL("filename",B49))+1,255)&amp;AF$1,'[3]Sheet 1'!$B$9:$M$9&amp;'[3]Sheet 1'!$B$8:$M$8,0))*10^6</f>
        <v>985158800000</v>
      </c>
      <c r="AG50" s="19">
        <f t="shared" ca="1" si="23"/>
        <v>0.17670139828989587</v>
      </c>
      <c r="AH50" s="31">
        <f t="shared" ca="1" si="24"/>
        <v>1061732390889.5544</v>
      </c>
      <c r="AI50" s="31">
        <f t="shared" ca="1" si="6"/>
        <v>55625810342.15699</v>
      </c>
      <c r="AJ50" s="32">
        <v>47687000000</v>
      </c>
      <c r="AK50" s="31">
        <f t="shared" si="7"/>
        <v>53669762625.926964</v>
      </c>
      <c r="AL50" s="19">
        <f t="shared" ca="1" si="25"/>
        <v>5.054923734686164E-2</v>
      </c>
      <c r="AM50" s="19">
        <f t="shared" ca="1" si="0"/>
        <v>5.1843240867222064E-2</v>
      </c>
      <c r="AN50" s="31">
        <f t="shared" ca="1" si="10"/>
        <v>4946892335145.0352</v>
      </c>
      <c r="AO50" s="32">
        <v>278025400000</v>
      </c>
      <c r="AP50" s="31">
        <f t="shared" si="8"/>
        <v>312906184536.21313</v>
      </c>
      <c r="AQ50" s="32">
        <v>294994100000</v>
      </c>
      <c r="AR50" s="31">
        <f t="shared" si="1"/>
        <v>278333997791.98486</v>
      </c>
      <c r="AS50" s="19">
        <f t="shared" ca="1" si="11"/>
        <v>5.6264413885576216E-2</v>
      </c>
      <c r="AT50" s="19">
        <f t="shared" si="9"/>
        <v>16.90805910608676</v>
      </c>
      <c r="BB50" s="13">
        <f>[2]EUCAM_output!$UZ47*10^9</f>
        <v>1820930400127.4199</v>
      </c>
      <c r="BC50" s="13">
        <f>[2]EUCAM_output!$WE47*10^9</f>
        <v>1617944700000</v>
      </c>
      <c r="BD50" s="19">
        <f t="shared" si="19"/>
        <v>-1.6050165992758121</v>
      </c>
      <c r="BN50" s="31">
        <f t="shared" ca="1" si="14"/>
        <v>1528000000</v>
      </c>
      <c r="BO50" s="48" cm="1">
        <f t="array" aca="1" ref="BO50" ca="1">INDEX([1]Sheet1!$C$6:$CY$72,MATCH($A50,[1]Sheet1!$A$6:$A$72,0),MATCH(MID(CELL("filename",A49),FIND("]",CELL("filename",A49))+1,255) &amp; BO$1,[1]Sheet1!$C$1:$CY$1 &amp; [1]Sheet1!$C$3:$CY$3,0))</f>
        <v>9.4440999999999997E-2</v>
      </c>
      <c r="BP50" s="32" cm="1">
        <f t="array" aca="1" ref="BP50" ca="1">INDEX([1]Sheet1!$C$6:$CY$72,MATCH($A50,[1]Sheet1!$A$6:$A$72,0),MATCH(MID(CELL("filename",B49),FIND("]",CELL("filename",B49))+1,255) &amp; BP$1,[1]Sheet1!$C$1:$CY$1 &amp; [1]Sheet1!$C$3:$CY$3,0))</f>
        <v>738388000000</v>
      </c>
      <c r="BQ50" s="32" cm="1">
        <f t="array" aca="1" ref="BQ50" ca="1">INDEX([1]Sheet1!$C$6:$CY$72,MATCH($A50,[1]Sheet1!$A$6:$A$72,0),MATCH(MID(CELL("filename",C49),FIND("]",CELL("filename",C49))+1,255) &amp; BQ$1,[1]Sheet1!$C$1:$CY$1 &amp; [1]Sheet1!$C$3:$CY$3,0))</f>
        <v>226675000000</v>
      </c>
      <c r="BR50" s="39" cm="1">
        <f t="array" aca="1" ref="BR50" ca="1">INDEX([6]Annual!$C$5:$T$30,MATCH($A50,[6]Annual!$B$5:$B$30,0),MATCH(MID(CELL("filename",$F$2),FIND("]",CELL("filename",$F$2))+1,255) &amp; BR$1,[6]Annual!$C$3:$T$3 &amp; [6]Annual!$C$4:$T$4,0))</f>
        <v>188139800000</v>
      </c>
      <c r="BS50" s="39" cm="1">
        <f t="array" aca="1" ref="BS50" ca="1">INDEX([6]Annual!$C$5:$T$30,MATCH($A50,[6]Annual!$B$5:$B$30,0),MATCH(MID(CELL("filename",$F$2),FIND("]",CELL("filename",$F$2))+1,255) &amp; BS$1,[6]Annual!$C$3:$T$3 &amp; [6]Annual!$C$4:$T$4,0))</f>
        <v>32678899999.999996</v>
      </c>
      <c r="BT50" s="39" cm="1">
        <f t="array" aca="1" ref="BT50" ca="1">INDEX([6]Annual!$C$5:$T$30,MATCH($A50,[6]Annual!$B$5:$B$30,0),MATCH(MID(CELL("filename",$F$2),FIND("]",CELL("filename",$F$2))+1,255) &amp; BT$1,[6]Annual!$C$3:$T$3 &amp; [6]Annual!$C$4:$T$4,0))</f>
        <v>4784500000</v>
      </c>
      <c r="BU50" s="31">
        <f t="shared" ca="1" si="21"/>
        <v>189033618162.33102</v>
      </c>
      <c r="BV50" s="31">
        <f t="shared" ca="1" si="22"/>
        <v>37641381837.668976</v>
      </c>
      <c r="BW50" s="32" cm="1">
        <f t="array" aca="1" ref="BW50" ca="1">INDEX([1]Sheet1!$C$6:$CY$72,MATCH($A50,[1]Sheet1!$A$6:$A$72,0),MATCH(MID(CELL("filename",F49),FIND("]",CELL("filename",F49))+1,255) &amp; BW$1,[1]Sheet1!$C$1:$CY$1 &amp; [1]Sheet1!$C$3:$CY$3,0))</f>
        <v>225694000000</v>
      </c>
      <c r="BX50" s="32" cm="1">
        <f t="array" aca="1" ref="BX50" ca="1">INDEX([1]Sheet1!$C$6:$CY$72,MATCH($A50,[1]Sheet1!$A$6:$A$72,0),MATCH(MID(CELL("filename",G49),FIND("]",CELL("filename",G49))+1,255) &amp; BX$1,[1]Sheet1!$C$1:$CY$1 &amp; [1]Sheet1!$C$3:$CY$3,0))</f>
        <v>209629000000</v>
      </c>
      <c r="BY50" s="39" cm="1">
        <f t="array" aca="1" ref="BY50" ca="1">INDEX([4]DATA!$C$18:$N$51,MATCH($A50,[4]DATA!$B$18:$B$51,0),MATCH(MID(CELL("filename",F17),FIND("]",CELL("filename",F17))+1,255) &amp; BY$1,[4]DATA!$C$15:$N$15&amp;[4]DATA!$C$16:$N$16,0)) * 10^6</f>
        <v>65313000000</v>
      </c>
      <c r="BZ50" s="39" cm="1">
        <f t="array" aca="1" ref="BZ50" ca="1">INDEX([4]DATA!$C$18:$N$51,MATCH($A50,[4]DATA!$B$18:$B$51,0),MATCH(MID(CELL("filename",G17),FIND("]",CELL("filename",G17))+1,255) &amp; BZ$1,[4]DATA!$C$15:$N$15&amp;[4]DATA!$C$16:$N$16,0)) * 10^6</f>
        <v>144316000000</v>
      </c>
      <c r="CA50" s="31">
        <f t="shared" ca="1" si="15"/>
        <v>65313000000</v>
      </c>
      <c r="CB50" s="31">
        <f t="shared" ca="1" si="16"/>
        <v>144316000000</v>
      </c>
      <c r="CC50" s="32" cm="1">
        <f t="array" aca="1" ref="CC50" ca="1">INDEX([1]Sheet1!$C$6:$CY$72,MATCH($A50,[1]Sheet1!$A$6:$A$72,0),MATCH(MID(CELL("filename",J49),FIND("]",CELL("filename",J49))+1,255) &amp; CC$1,[1]Sheet1!$C$1:$CY$1 &amp; [1]Sheet1!$C$3:$CY$3,0))</f>
        <v>4089000000.0000005</v>
      </c>
      <c r="CD50" s="31">
        <f t="shared" ca="1" si="17"/>
        <v>72301000000</v>
      </c>
      <c r="CE50" s="32" cm="1">
        <f t="array" aca="1" ref="CE50" ca="1">INDEX([1]Sheet1!$C$6:$CY$72,MATCH($A50,[1]Sheet1!$A$6:$A$72,0),MATCH(MID(CELL("filename",L49),FIND("]",CELL("filename",L49))+1,255) &amp; CE$1,[1]Sheet1!$C$1:$CY$1 &amp; [1]Sheet1!$C$3:$CY$3,0))</f>
        <v>805717000000</v>
      </c>
      <c r="CF50" s="31">
        <f t="shared" ca="1" si="12"/>
        <v>736860000000</v>
      </c>
      <c r="CG50" s="32" cm="1">
        <f t="array" aca="1" ref="CG50" ca="1">INDEX([1]Sheet1!$C$6:$CY$72,MATCH($A50,[1]Sheet1!$A$6:$A$72,0),MATCH(MID(CELL("filename",N49),FIND("]",CELL("filename",N49))+1,255) &amp; CG$1,[1]Sheet1!$C$1:$CY$1 &amp; [1]Sheet1!$C$3:$CY$3,0))</f>
        <v>334716000000</v>
      </c>
      <c r="CH50" s="32" cm="1">
        <f t="array" aca="1" ref="CH50" ca="1">INDEX([1]Sheet1!$C$6:$CY$72,MATCH($A50,[1]Sheet1!$A$6:$A$72,0),MATCH(MID(CELL("filename",O49),FIND("]",CELL("filename",O49))+1,255) &amp; CH$1,[1]Sheet1!$C$1:$CY$1 &amp; [1]Sheet1!$C$3:$CY$3,0))</f>
        <v>49425000000</v>
      </c>
      <c r="CI50" s="32" cm="1">
        <f t="array" aca="1" ref="CI50" ca="1">INDEX([1]Sheet1!$C$6:$CY$72,MATCH($A50,[1]Sheet1!$A$6:$A$72,0),MATCH(MID(CELL("filename",CI17),FIND("]",CELL("filename",CI17))+1,255) &amp; CI$1,[1]Sheet1!$C$1:$CY$1 &amp; [1]Sheet1!$C$3:$CY$3,0))</f>
        <v>22845000000</v>
      </c>
      <c r="CJ50" s="32" cm="1">
        <f t="array" aca="1" ref="CJ50" ca="1">INDEX([1]Sheet1!$C$6:$CY$72,MATCH($A50,[1]Sheet1!$A$6:$A$72,0),MATCH(MID(CELL("filename",R49),FIND("]",CELL("filename",R49))+1,255) &amp; CJ$1,[1]Sheet1!$C$1:$CY$1 &amp; [1]Sheet1!$C$3:$CY$3,0))</f>
        <v>298695000000</v>
      </c>
      <c r="CK50" s="32" cm="1">
        <f t="array" aca="1" ref="CK50" ca="1">INDEX([1]Sheet1!$C$6:$CY$72,MATCH($A50,[1]Sheet1!$A$6:$A$72,0),MATCH(MID(CELL("filename",S49),FIND("]",CELL("filename",S49))+1,255) &amp; CK$1,[1]Sheet1!$C$1:$CY$1 &amp; [1]Sheet1!$C$3:$CY$3,0))</f>
        <v>68857000000</v>
      </c>
      <c r="CL50" s="31">
        <f t="shared" ca="1" si="13"/>
        <v>31179000000</v>
      </c>
      <c r="DK50" s="31">
        <f t="shared" ca="1" si="18"/>
        <v>1921398318208.4998</v>
      </c>
      <c r="DL50" s="48" cm="1">
        <f t="array" aca="1" ref="DL50" ca="1">INDEX([1]Sheet1!$C$6:$CY$72,MATCH($A50,[1]Sheet1!$A$6:$A$72,0),MATCH(MID(CELL("filename",AT49),FIND("]",CELL("filename",AT49))+1,255) &amp; DL$1,[1]Sheet1!$C$1:$CY$1 &amp; [1]Sheet1!$C$3:$CY$3,0))</f>
        <v>118.7555</v>
      </c>
      <c r="DM50" s="39" cm="1">
        <f t="array" aca="1" ref="DM50" ca="1">INDEX([5]DATA!$C$18:$T$51,MATCH($A50,[5]DATA!$B$18:$B$51,0),MATCH(MID(CELL("filename",AU17),FIND("]",CELL("filename",AU17))+1,255) &amp; DM$1,[5]DATA!$C$15:$T$15&amp;[5]DATA!$C$16:$T$16,0)) * 10^6</f>
        <v>354582000000</v>
      </c>
      <c r="DN50" s="39" cm="1">
        <f t="array" aca="1" ref="DN50" ca="1">INDEX([5]DATA!$C$18:$T$51,MATCH($A50,[5]DATA!$B$18:$B$51,0),MATCH(MID(CELL("filename",AV17),FIND("]",CELL("filename",AV17))+1,255) &amp; DN$1,[5]DATA!$C$15:$T$15&amp;[5]DATA!$C$16:$T$16,0)) * 10^6</f>
        <v>1566817000000</v>
      </c>
      <c r="DQ50" s="48">
        <v>1.3243529999999999</v>
      </c>
      <c r="DR50" s="48" cm="1">
        <f t="array" aca="1" ref="DR50" ca="1">INDEX([1]Sheet1!$C$6:$CY$72,MATCH($A50,[1]Sheet1!$A$6:$A$72,0),MATCH(MID(CELL("filename",AZ49),FIND("]",CELL("filename",AZ49))+1,255) &amp; DR$1,[1]Sheet1!$C$1:$CY$1 &amp; [1]Sheet1!$C$3:$CY$3,0))</f>
        <v>14310000000</v>
      </c>
      <c r="DS50" s="48" cm="1">
        <f t="array" aca="1" ref="DS50" ca="1">INDEX([1]Sheet1!$C$6:$CY$72,MATCH($A50,[1]Sheet1!$A$6:$A$72,0),MATCH(MID(CELL("filename",BA49),FIND("]",CELL("filename",BA49))+1,255) &amp; DS$1,[1]Sheet1!$C$1:$CY$1 &amp; [1]Sheet1!$C$3:$CY$3,0))</f>
        <v>3.7427079999999999</v>
      </c>
      <c r="DT50" s="39" cm="1">
        <f t="array" aca="1" ref="DT50" ca="1">INDEX([5]DATA!$C$18:$T$51,MATCH($A50,[5]DATA!$B$18:$B$51,0),MATCH(MID(CELL("filename",BB17),FIND("]",CELL("filename",BB17))+1,255) &amp; DT$1,[5]DATA!$C$15:$T$15&amp;[5]DATA!$C$16:$T$16,0)) * 10^6</f>
        <v>530234000000</v>
      </c>
      <c r="DU50" s="48" cm="1">
        <f t="array" aca="1" ref="DU50" ca="1">INDEX([1]Sheet1!$C$6:$CY$72,MATCH($A50,[1]Sheet1!$A$6:$A$72,0),MATCH(MID(CELL("filename",BC49),FIND("]",CELL("filename",BC49))+1,255) &amp; DU$1,[1]Sheet1!$C$1:$CY$1 &amp; [1]Sheet1!$C$3:$CY$3,0))</f>
        <v>0.81</v>
      </c>
      <c r="DV50" s="17">
        <v>0.5</v>
      </c>
      <c r="DW50" s="14">
        <f>Euro_Area_Data!V47*10^9</f>
        <v>10958818844873.906</v>
      </c>
      <c r="DX50" s="17">
        <v>1</v>
      </c>
      <c r="DY50" s="17">
        <v>0.5</v>
      </c>
      <c r="DZ50" s="48" cm="1">
        <f t="array" aca="1" ref="DZ50" ca="1">INDEX([1]Sheet1!$C$6:$CY$72,MATCH($A50,[1]Sheet1!$A$6:$A$72,0),MATCH(MID(CELL("filename",BH49),FIND("]",CELL("filename",BH49))+1,255) &amp; DZ$1,[1]Sheet1!$C$1:$CY$1 &amp; [1]Sheet1!$C$3:$CY$3,0))</f>
        <v>4.04</v>
      </c>
      <c r="EA50" s="17">
        <v>2</v>
      </c>
      <c r="EB50" s="14">
        <f>(SUMPRODUCT(Euro_Area_Data!B47:U47,Euro_Area_Data!Y47:AR47)-Euro_Area_Data!M47*Euro_Area_Data!AJ47)/(SUM(Euro_Area_Data!B47:U47)-Euro_Area_Data!M47)</f>
        <v>0.87840401078814745</v>
      </c>
      <c r="EC50" s="14">
        <f t="shared" si="20"/>
        <v>0.64839433019516146</v>
      </c>
      <c r="ED50" s="14">
        <f>(SUMPRODUCT(Euro_Area_Data!B47:U47,Euro_Area_Data!AV47:BO47)-Euro_Area_Data!M47*Euro_Area_Data!BG47)/(SUM(Euro_Area_Data!B47:U47)-Euro_Area_Data!M47)</f>
        <v>-2.2875813883998752</v>
      </c>
      <c r="EE50" s="17">
        <v>-5</v>
      </c>
      <c r="EH50" s="43">
        <v>0.75</v>
      </c>
      <c r="EI50" s="43">
        <v>0.05</v>
      </c>
      <c r="EJ50" s="43">
        <v>60</v>
      </c>
      <c r="EK50" s="14">
        <f t="shared" si="5"/>
        <v>0.59783950032933786</v>
      </c>
      <c r="EN50" s="14">
        <f>[2]EUCAM_output!$WC47</f>
        <v>0.88852638183577892</v>
      </c>
    </row>
    <row r="51" spans="1:144" x14ac:dyDescent="0.3">
      <c r="A51" s="10">
        <v>2011</v>
      </c>
      <c r="B51" s="13">
        <f>[2]EUCAM_output!$VC48*10^9</f>
        <v>1856832087065.582</v>
      </c>
      <c r="H51" s="14">
        <f>[2]EUCAM_output!$WI48</f>
        <v>-3.4544442287302322E-2</v>
      </c>
      <c r="I51" s="13">
        <f>[2]EUCAM_output!$VU48*10^3</f>
        <v>45435290.5</v>
      </c>
      <c r="K51" s="31">
        <f t="shared" si="4"/>
        <v>45435290.5</v>
      </c>
      <c r="L51" s="14">
        <f>[2]EUCAM_output!$VE48</f>
        <v>59.303219738265831</v>
      </c>
      <c r="O51" s="14">
        <f>[2]EUCAM_output!$VF48</f>
        <v>59.91258556954385</v>
      </c>
      <c r="P51" s="28"/>
      <c r="Q51" s="19"/>
      <c r="R51" s="14">
        <f>[2]EUCAM_output!$VJ48</f>
        <v>8.5</v>
      </c>
      <c r="U51" s="14">
        <f>[2]EUCAM_output!$VI48</f>
        <v>8.6407559999999997</v>
      </c>
      <c r="V51" s="14">
        <v>8.6407559999999997</v>
      </c>
      <c r="W51" s="14">
        <v>4.5040530089941466E-3</v>
      </c>
      <c r="X51" s="14">
        <v>1.5984523972462306E-2</v>
      </c>
      <c r="Y51" s="14">
        <f>[2]EUCAM_output!$WG48</f>
        <v>-1.29788127755302E-2</v>
      </c>
      <c r="Z51" s="14">
        <f>[2]EUCAM_output!$VK48</f>
        <v>1739.03243653237</v>
      </c>
      <c r="AC51" s="14">
        <f>[2]EUCAM_output!$WJ48</f>
        <v>1725.5448359093989</v>
      </c>
      <c r="AD51" s="13">
        <f>[2]EUCAM_output!$VR48*10^9</f>
        <v>6034686803151.2305</v>
      </c>
      <c r="AE51" s="30" cm="1">
        <f t="array" aca="1" ref="AE51" ca="1">INDEX('[3]Sheet 1'!$B$12:$M$61,MATCH($A51,'[3]Sheet 1'!$A$12:$A$61,0),MATCH(MID(CELL("filename",A50),FIND("]",CELL("filename",A50))+1,255)&amp;AE$1,'[3]Sheet 1'!$B$9:$M$9&amp;'[3]Sheet 1'!$B$8:$M$8,0))*10^6</f>
        <v>5783900900000</v>
      </c>
      <c r="AF51" s="30" cm="1">
        <f t="array" aca="1" ref="AF51" ca="1">INDEX('[3]Sheet 1'!$B$12:$M$61,MATCH($A51,'[3]Sheet 1'!$A$12:$A$61,0),MATCH(MID(CELL("filename",B50),FIND("]",CELL("filename",B50))+1,255)&amp;AF$1,'[3]Sheet 1'!$B$9:$M$9&amp;'[3]Sheet 1'!$B$8:$M$8,0))*10^6</f>
        <v>1022645400000</v>
      </c>
      <c r="AG51" s="19">
        <f t="shared" ca="1" si="23"/>
        <v>0.1768089422140687</v>
      </c>
      <c r="AH51" s="31">
        <f t="shared" ca="1" si="24"/>
        <v>1066986590258.3689</v>
      </c>
      <c r="AI51" s="31">
        <f t="shared" ca="1" si="6"/>
        <v>52457879914.807648</v>
      </c>
      <c r="AJ51" s="32">
        <v>49591000000</v>
      </c>
      <c r="AK51" s="31">
        <f t="shared" si="7"/>
        <v>54864153932.327187</v>
      </c>
      <c r="AL51" s="19">
        <f t="shared" ca="1" si="25"/>
        <v>5.1419722078270849E-2</v>
      </c>
      <c r="AM51" s="19">
        <f t="shared" ca="1" si="0"/>
        <v>5.1843240867222064E-2</v>
      </c>
      <c r="AN51" s="31">
        <f t="shared" ca="1" si="10"/>
        <v>4967700212892.8613</v>
      </c>
      <c r="AO51" s="32">
        <v>282545700000</v>
      </c>
      <c r="AP51" s="31">
        <f t="shared" si="8"/>
        <v>312589598469.82593</v>
      </c>
      <c r="AQ51" s="32">
        <v>305163100000</v>
      </c>
      <c r="AR51" s="31">
        <f t="shared" si="1"/>
        <v>282747817854.20978</v>
      </c>
      <c r="AS51" s="19">
        <f t="shared" ca="1" si="11"/>
        <v>5.691724656016553E-2</v>
      </c>
      <c r="AT51" s="19">
        <f t="shared" si="9"/>
        <v>16.8345646678167</v>
      </c>
      <c r="BB51" s="13">
        <f>[2]EUCAM_output!$UZ48*10^9</f>
        <v>1833594298611.0398</v>
      </c>
      <c r="BC51" s="13">
        <f>[2]EUCAM_output!$WE48*10^9</f>
        <v>1657362200000</v>
      </c>
      <c r="BD51" s="19">
        <f t="shared" si="19"/>
        <v>-1.2514749511500387</v>
      </c>
      <c r="BN51" s="31">
        <f t="shared" ca="1" si="14"/>
        <v>18154000000</v>
      </c>
      <c r="BO51" s="48" cm="1">
        <f t="array" aca="1" ref="BO51" ca="1">INDEX([1]Sheet1!$C$6:$CY$72,MATCH($A51,[1]Sheet1!$A$6:$A$72,0),MATCH(MID(CELL("filename",A50),FIND("]",CELL("filename",A50))+1,255) &amp; BO$1,[1]Sheet1!$C$1:$CY$1 &amp; [1]Sheet1!$C$3:$CY$3,0))</f>
        <v>1.0953550000000001</v>
      </c>
      <c r="BP51" s="32" cm="1">
        <f t="array" aca="1" ref="BP51" ca="1">INDEX([1]Sheet1!$C$6:$CY$72,MATCH($A51,[1]Sheet1!$A$6:$A$72,0),MATCH(MID(CELL("filename",B50),FIND("]",CELL("filename",B50))+1,255) &amp; BP$1,[1]Sheet1!$C$1:$CY$1 &amp; [1]Sheet1!$C$3:$CY$3,0))</f>
        <v>754137000000</v>
      </c>
      <c r="BQ51" s="32" cm="1">
        <f t="array" aca="1" ref="BQ51" ca="1">INDEX([1]Sheet1!$C$6:$CY$72,MATCH($A51,[1]Sheet1!$A$6:$A$72,0),MATCH(MID(CELL("filename",C50),FIND("]",CELL("filename",C50))+1,255) &amp; BQ$1,[1]Sheet1!$C$1:$CY$1 &amp; [1]Sheet1!$C$3:$CY$3,0))</f>
        <v>226997000000</v>
      </c>
      <c r="BR51" s="39" cm="1">
        <f t="array" aca="1" ref="BR51" ca="1">INDEX([6]Annual!$C$5:$T$30,MATCH($A51,[6]Annual!$B$5:$B$30,0),MATCH(MID(CELL("filename",$F$2),FIND("]",CELL("filename",$F$2))+1,255) &amp; BR$1,[6]Annual!$C$3:$T$3 &amp; [6]Annual!$C$4:$T$4,0))</f>
        <v>189150700000</v>
      </c>
      <c r="BS51" s="39" cm="1">
        <f t="array" aca="1" ref="BS51" ca="1">INDEX([6]Annual!$C$5:$T$30,MATCH($A51,[6]Annual!$B$5:$B$30,0),MATCH(MID(CELL("filename",$F$2),FIND("]",CELL("filename",$F$2))+1,255) &amp; BS$1,[6]Annual!$C$3:$T$3 &amp; [6]Annual!$C$4:$T$4,0))</f>
        <v>31160699999.999996</v>
      </c>
      <c r="BT51" s="39" cm="1">
        <f t="array" aca="1" ref="BT51" ca="1">INDEX([6]Annual!$C$5:$T$30,MATCH($A51,[6]Annual!$B$5:$B$30,0),MATCH(MID(CELL("filename",$F$2),FIND("]",CELL("filename",$F$2))+1,255) &amp; BT$1,[6]Annual!$C$3:$T$3 &amp; [6]Annual!$C$4:$T$4,0))</f>
        <v>5687700000</v>
      </c>
      <c r="BU51" s="31">
        <f t="shared" ca="1" si="21"/>
        <v>189985895731.0007</v>
      </c>
      <c r="BV51" s="31">
        <f t="shared" ca="1" si="22"/>
        <v>37011104268.999298</v>
      </c>
      <c r="BW51" s="32" cm="1">
        <f t="array" aca="1" ref="BW51" ca="1">INDEX([1]Sheet1!$C$6:$CY$72,MATCH($A51,[1]Sheet1!$A$6:$A$72,0),MATCH(MID(CELL("filename",F50),FIND("]",CELL("filename",F50))+1,255) &amp; BW$1,[1]Sheet1!$C$1:$CY$1 &amp; [1]Sheet1!$C$3:$CY$3,0))</f>
        <v>233151000000</v>
      </c>
      <c r="BX51" s="32" cm="1">
        <f t="array" aca="1" ref="BX51" ca="1">INDEX([1]Sheet1!$C$6:$CY$72,MATCH($A51,[1]Sheet1!$A$6:$A$72,0),MATCH(MID(CELL("filename",G50),FIND("]",CELL("filename",G50))+1,255) &amp; BX$1,[1]Sheet1!$C$1:$CY$1 &amp; [1]Sheet1!$C$3:$CY$3,0))</f>
        <v>212193000000</v>
      </c>
      <c r="BY51" s="39" cm="1">
        <f t="array" aca="1" ref="BY51" ca="1">INDEX([4]DATA!$C$18:$N$51,MATCH($A51,[4]DATA!$B$18:$B$51,0),MATCH(MID(CELL("filename",F18),FIND("]",CELL("filename",F18))+1,255) &amp; BY$1,[4]DATA!$C$15:$N$15&amp;[4]DATA!$C$16:$N$16,0)) * 10^6</f>
        <v>66605000000</v>
      </c>
      <c r="BZ51" s="39" cm="1">
        <f t="array" aca="1" ref="BZ51" ca="1">INDEX([4]DATA!$C$18:$N$51,MATCH($A51,[4]DATA!$B$18:$B$51,0),MATCH(MID(CELL("filename",G18),FIND("]",CELL("filename",G18))+1,255) &amp; BZ$1,[4]DATA!$C$15:$N$15&amp;[4]DATA!$C$16:$N$16,0)) * 10^6</f>
        <v>145588000000</v>
      </c>
      <c r="CA51" s="31">
        <f t="shared" ca="1" si="15"/>
        <v>66605000000</v>
      </c>
      <c r="CB51" s="31">
        <f t="shared" ca="1" si="16"/>
        <v>145588000000</v>
      </c>
      <c r="CC51" s="32" cm="1">
        <f t="array" aca="1" ref="CC51" ca="1">INDEX([1]Sheet1!$C$6:$CY$72,MATCH($A51,[1]Sheet1!$A$6:$A$72,0),MATCH(MID(CELL("filename",J50),FIND("]",CELL("filename",J50))+1,255) &amp; CC$1,[1]Sheet1!$C$1:$CY$1 &amp; [1]Sheet1!$C$3:$CY$3,0))</f>
        <v>4214000000.0000005</v>
      </c>
      <c r="CD51" s="31">
        <f t="shared" ca="1" si="17"/>
        <v>77582000000</v>
      </c>
      <c r="CE51" s="32" cm="1">
        <f t="array" aca="1" ref="CE51" ca="1">INDEX([1]Sheet1!$C$6:$CY$72,MATCH($A51,[1]Sheet1!$A$6:$A$72,0),MATCH(MID(CELL("filename",L50),FIND("]",CELL("filename",L50))+1,255) &amp; CE$1,[1]Sheet1!$C$1:$CY$1 &amp; [1]Sheet1!$C$3:$CY$3,0))</f>
        <v>812549000000</v>
      </c>
      <c r="CF51" s="31">
        <f t="shared" ca="1" si="12"/>
        <v>735983000000</v>
      </c>
      <c r="CG51" s="32" cm="1">
        <f t="array" aca="1" ref="CG51" ca="1">INDEX([1]Sheet1!$C$6:$CY$72,MATCH($A51,[1]Sheet1!$A$6:$A$72,0),MATCH(MID(CELL("filename",N50),FIND("]",CELL("filename",N50))+1,255) &amp; CG$1,[1]Sheet1!$C$1:$CY$1 &amp; [1]Sheet1!$C$3:$CY$3,0))</f>
        <v>330543000000</v>
      </c>
      <c r="CH51" s="32" cm="1">
        <f t="array" aca="1" ref="CH51" ca="1">INDEX([1]Sheet1!$C$6:$CY$72,MATCH($A51,[1]Sheet1!$A$6:$A$72,0),MATCH(MID(CELL("filename",O50),FIND("]",CELL("filename",O50))+1,255) &amp; CH$1,[1]Sheet1!$C$1:$CY$1 &amp; [1]Sheet1!$C$3:$CY$3,0))</f>
        <v>47416000000</v>
      </c>
      <c r="CI51" s="32" cm="1">
        <f t="array" aca="1" ref="CI51" ca="1">INDEX([1]Sheet1!$C$6:$CY$72,MATCH($A51,[1]Sheet1!$A$6:$A$72,0),MATCH(MID(CELL("filename",CI18),FIND("]",CELL("filename",CI18))+1,255) &amp; CI$1,[1]Sheet1!$C$1:$CY$1 &amp; [1]Sheet1!$C$3:$CY$3,0))</f>
        <v>23448000000</v>
      </c>
      <c r="CJ51" s="32" cm="1">
        <f t="array" aca="1" ref="CJ51" ca="1">INDEX([1]Sheet1!$C$6:$CY$72,MATCH($A51,[1]Sheet1!$A$6:$A$72,0),MATCH(MID(CELL("filename",R50),FIND("]",CELL("filename",R50))+1,255) &amp; CJ$1,[1]Sheet1!$C$1:$CY$1 &amp; [1]Sheet1!$C$3:$CY$3,0))</f>
        <v>304478000000</v>
      </c>
      <c r="CK51" s="32" cm="1">
        <f t="array" aca="1" ref="CK51" ca="1">INDEX([1]Sheet1!$C$6:$CY$72,MATCH($A51,[1]Sheet1!$A$6:$A$72,0),MATCH(MID(CELL("filename",S50),FIND("]",CELL("filename",S50))+1,255) &amp; CK$1,[1]Sheet1!$C$1:$CY$1 &amp; [1]Sheet1!$C$3:$CY$3,0))</f>
        <v>76566000000</v>
      </c>
      <c r="CL51" s="31">
        <f t="shared" ca="1" si="13"/>
        <v>30098000000</v>
      </c>
      <c r="DK51" s="31">
        <f t="shared" ca="1" si="18"/>
        <v>1974364210631.8003</v>
      </c>
      <c r="DL51" s="48" cm="1">
        <f t="array" aca="1" ref="DL51" ca="1">INDEX([1]Sheet1!$C$6:$CY$72,MATCH($A51,[1]Sheet1!$A$6:$A$72,0),MATCH(MID(CELL("filename",AT50),FIND("]",CELL("filename",AT50))+1,255) &amp; DL$1,[1]Sheet1!$C$1:$CY$1 &amp; [1]Sheet1!$C$3:$CY$3,0))</f>
        <v>119.12690000000001</v>
      </c>
      <c r="DM51" s="39" cm="1">
        <f t="array" aca="1" ref="DM51" ca="1">INDEX([5]DATA!$C$18:$T$51,MATCH($A51,[5]DATA!$B$18:$B$51,0),MATCH(MID(CELL("filename",AU18),FIND("]",CELL("filename",AU18))+1,255) &amp; DM$1,[5]DATA!$C$15:$T$15&amp;[5]DATA!$C$16:$T$16,0)) * 10^6</f>
        <v>356072000000</v>
      </c>
      <c r="DN51" s="39" cm="1">
        <f t="array" aca="1" ref="DN51" ca="1">INDEX([5]DATA!$C$18:$T$51,MATCH($A51,[5]DATA!$B$18:$B$51,0),MATCH(MID(CELL("filename",AV18),FIND("]",CELL("filename",AV18))+1,255) &amp; DN$1,[5]DATA!$C$15:$T$15&amp;[5]DATA!$C$16:$T$16,0)) * 10^6</f>
        <v>1618293000000</v>
      </c>
      <c r="DQ51" s="48">
        <v>1.3911899999999999</v>
      </c>
      <c r="DR51" s="48" cm="1">
        <f t="array" aca="1" ref="DR51" ca="1">INDEX([1]Sheet1!$C$6:$CY$72,MATCH($A51,[1]Sheet1!$A$6:$A$72,0),MATCH(MID(CELL("filename",AZ50),FIND("]",CELL("filename",AZ50))+1,255) &amp; DR$1,[1]Sheet1!$C$1:$CY$1 &amp; [1]Sheet1!$C$3:$CY$3,0))</f>
        <v>-5450000000</v>
      </c>
      <c r="DS51" s="48" cm="1">
        <f t="array" aca="1" ref="DS51" ca="1">INDEX([1]Sheet1!$C$6:$CY$72,MATCH($A51,[1]Sheet1!$A$6:$A$72,0),MATCH(MID(CELL("filename",BA50),FIND("]",CELL("filename",BA50))+1,255) &amp; DS$1,[1]Sheet1!$C$1:$CY$1 &amp; [1]Sheet1!$C$3:$CY$3,0))</f>
        <v>3.984909</v>
      </c>
      <c r="DT51" s="39" cm="1">
        <f t="array" aca="1" ref="DT51" ca="1">INDEX([5]DATA!$C$18:$T$51,MATCH($A51,[5]DATA!$B$18:$B$51,0),MATCH(MID(CELL("filename",BB18),FIND("]",CELL("filename",BB18))+1,255) &amp; DT$1,[5]DATA!$C$15:$T$15&amp;[5]DATA!$C$16:$T$16,0)) * 10^6</f>
        <v>557769000000</v>
      </c>
      <c r="DU51" s="48" cm="1">
        <f t="array" aca="1" ref="DU51" ca="1">INDEX([1]Sheet1!$C$6:$CY$72,MATCH($A51,[1]Sheet1!$A$6:$A$72,0),MATCH(MID(CELL("filename",BC50),FIND("]",CELL("filename",BC50))+1,255) &amp; DU$1,[1]Sheet1!$C$1:$CY$1 &amp; [1]Sheet1!$C$3:$CY$3,0))</f>
        <v>1.39</v>
      </c>
      <c r="DV51" s="17">
        <v>0.5</v>
      </c>
      <c r="DW51" s="14">
        <f>Euro_Area_Data!V48*10^9</f>
        <v>11157241868058.555</v>
      </c>
      <c r="DX51" s="17">
        <v>1</v>
      </c>
      <c r="DY51" s="17">
        <v>0.5</v>
      </c>
      <c r="DZ51" s="48" cm="1">
        <f t="array" aca="1" ref="DZ51" ca="1">INDEX([1]Sheet1!$C$6:$CY$72,MATCH($A51,[1]Sheet1!$A$6:$A$72,0),MATCH(MID(CELL("filename",BH50),FIND("]",CELL("filename",BH50))+1,255) &amp; DZ$1,[1]Sheet1!$C$1:$CY$1 &amp; [1]Sheet1!$C$3:$CY$3,0))</f>
        <v>5.42</v>
      </c>
      <c r="EA51" s="17">
        <v>2</v>
      </c>
      <c r="EB51" s="14">
        <f>(SUMPRODUCT(Euro_Area_Data!B48:U48,Euro_Area_Data!Y48:AR48)-Euro_Area_Data!M48*Euro_Area_Data!AJ48)/(SUM(Euro_Area_Data!B48:U48)-Euro_Area_Data!M48)</f>
        <v>0.88636298599279573</v>
      </c>
      <c r="EC51" s="14">
        <f t="shared" si="20"/>
        <v>0.9060722750465463</v>
      </c>
      <c r="ED51" s="14">
        <f>(SUMPRODUCT(Euro_Area_Data!B48:U48,Euro_Area_Data!AV48:BO48)-Euro_Area_Data!M48*Euro_Area_Data!BG48)/(SUM(Euro_Area_Data!B48:U48)-Euro_Area_Data!M48)</f>
        <v>-1.0303637561469947</v>
      </c>
      <c r="EE51" s="17">
        <v>-5</v>
      </c>
      <c r="EH51" s="43">
        <v>0.75</v>
      </c>
      <c r="EI51" s="43">
        <v>0.05</v>
      </c>
      <c r="EJ51" s="43">
        <v>60</v>
      </c>
      <c r="EK51" s="14">
        <f t="shared" si="5"/>
        <v>1.728783793036109</v>
      </c>
      <c r="EN51" s="14">
        <f>[2]EUCAM_output!$WC48</f>
        <v>0.903887081921806</v>
      </c>
    </row>
    <row r="52" spans="1:144" x14ac:dyDescent="0.3">
      <c r="A52" s="10">
        <v>2012</v>
      </c>
      <c r="B52" s="13">
        <f>[2]EUCAM_output!$VC49*10^9</f>
        <v>1843709323557.74</v>
      </c>
      <c r="H52" s="14">
        <f>[2]EUCAM_output!$WI49</f>
        <v>-8.669521389211067E-2</v>
      </c>
      <c r="I52" s="13">
        <f>[2]EUCAM_output!$VU49*10^3</f>
        <v>45484066</v>
      </c>
      <c r="K52" s="31">
        <f t="shared" si="4"/>
        <v>45484066</v>
      </c>
      <c r="L52" s="14">
        <f>[2]EUCAM_output!$VE49</f>
        <v>60.683058402157073</v>
      </c>
      <c r="O52" s="14">
        <f>[2]EUCAM_output!$VF49</f>
        <v>60.243408507305119</v>
      </c>
      <c r="P52" s="28"/>
      <c r="Q52" s="19"/>
      <c r="R52" s="14">
        <f>[2]EUCAM_output!$VJ49</f>
        <v>10.9</v>
      </c>
      <c r="U52" s="14">
        <f>[2]EUCAM_output!$VI49</f>
        <v>9.2835680000000007</v>
      </c>
      <c r="V52" s="14">
        <v>9.2835680000000007</v>
      </c>
      <c r="W52" s="14">
        <v>-2.8821909513263688E-2</v>
      </c>
      <c r="X52" s="14">
        <v>2.5787430159642355E-2</v>
      </c>
      <c r="Y52" s="14">
        <f>[2]EUCAM_output!$WG49</f>
        <v>-2.3239473260082799E-2</v>
      </c>
      <c r="Z52" s="14">
        <f>[2]EUCAM_output!$VK49</f>
        <v>1700.6266193895699</v>
      </c>
      <c r="AC52" s="14">
        <f>[2]EUCAM_output!$WJ49</f>
        <v>1712.2330639285401</v>
      </c>
      <c r="AD52" s="13">
        <f>[2]EUCAM_output!$VR49*10^9</f>
        <v>6024863236656.0596</v>
      </c>
      <c r="AE52" s="30" cm="1">
        <f t="array" aca="1" ref="AE52" ca="1">INDEX('[3]Sheet 1'!$B$12:$M$61,MATCH($A52,'[3]Sheet 1'!$A$12:$A$61,0),MATCH(MID(CELL("filename",A51),FIND("]",CELL("filename",A51))+1,255)&amp;AE$1,'[3]Sheet 1'!$B$9:$M$9&amp;'[3]Sheet 1'!$B$8:$M$8,0))*10^6</f>
        <v>5851530000000</v>
      </c>
      <c r="AF52" s="30" cm="1">
        <f t="array" aca="1" ref="AF52" ca="1">INDEX('[3]Sheet 1'!$B$12:$M$61,MATCH($A52,'[3]Sheet 1'!$A$12:$A$61,0),MATCH(MID(CELL("filename",B51),FIND("]",CELL("filename",B51))+1,255)&amp;AF$1,'[3]Sheet 1'!$B$9:$M$9&amp;'[3]Sheet 1'!$B$8:$M$8,0))*10^6</f>
        <v>1022403200000</v>
      </c>
      <c r="AG52" s="19">
        <f t="shared" ca="1" si="23"/>
        <v>0.17472408071051504</v>
      </c>
      <c r="AH52" s="31">
        <f t="shared" ca="1" si="24"/>
        <v>1052688690431.3082</v>
      </c>
      <c r="AI52" s="31">
        <f t="shared" ca="1" si="6"/>
        <v>46622626881.21331</v>
      </c>
      <c r="AJ52" s="32">
        <v>49946000000</v>
      </c>
      <c r="AK52" s="31">
        <f t="shared" si="7"/>
        <v>54331965799.693886</v>
      </c>
      <c r="AL52" s="19">
        <f t="shared" ca="1" si="25"/>
        <v>5.1612567222920347E-2</v>
      </c>
      <c r="AM52" s="19">
        <f t="shared" ca="1" si="0"/>
        <v>5.1843240867222064E-2</v>
      </c>
      <c r="AN52" s="31">
        <f t="shared" ca="1" si="10"/>
        <v>4972174546224.751</v>
      </c>
      <c r="AO52" s="32">
        <v>258939700000.00003</v>
      </c>
      <c r="AP52" s="31">
        <f t="shared" si="8"/>
        <v>281678271024.36621</v>
      </c>
      <c r="AQ52" s="32">
        <v>311281400000</v>
      </c>
      <c r="AR52" s="31">
        <f t="shared" si="1"/>
        <v>284284347396.17426</v>
      </c>
      <c r="AS52" s="19">
        <f t="shared" ca="1" si="11"/>
        <v>5.7175053842794865E-2</v>
      </c>
      <c r="AT52" s="19">
        <f t="shared" si="9"/>
        <v>15.277802602897387</v>
      </c>
      <c r="BB52" s="13">
        <f>[2]EUCAM_output!$UZ49*10^9</f>
        <v>1776290102438.0601</v>
      </c>
      <c r="BC52" s="13">
        <f>[2]EUCAM_output!$WE49*10^9</f>
        <v>1632898500000</v>
      </c>
      <c r="BD52" s="19">
        <f t="shared" si="19"/>
        <v>-3.656716395488171</v>
      </c>
      <c r="BN52" s="31">
        <f t="shared" ca="1" si="14"/>
        <v>34832000000</v>
      </c>
      <c r="BO52" s="48" cm="1">
        <f t="array" aca="1" ref="BO52" ca="1">INDEX([1]Sheet1!$C$6:$CY$72,MATCH($A52,[1]Sheet1!$A$6:$A$72,0),MATCH(MID(CELL("filename",A51),FIND("]",CELL("filename",A51))+1,255) &amp; BO$1,[1]Sheet1!$C$1:$CY$1 &amp; [1]Sheet1!$C$3:$CY$3,0))</f>
        <v>2.1331389999999999</v>
      </c>
      <c r="BP52" s="32" cm="1">
        <f t="array" aca="1" ref="BP52" ca="1">INDEX([1]Sheet1!$C$6:$CY$72,MATCH($A52,[1]Sheet1!$A$6:$A$72,0),MATCH(MID(CELL("filename",B51),FIND("]",CELL("filename",B51))+1,255) &amp; BP$1,[1]Sheet1!$C$1:$CY$1 &amp; [1]Sheet1!$C$3:$CY$3,0))</f>
        <v>775551000000</v>
      </c>
      <c r="BQ52" s="32" cm="1">
        <f t="array" aca="1" ref="BQ52" ca="1">INDEX([1]Sheet1!$C$6:$CY$72,MATCH($A52,[1]Sheet1!$A$6:$A$72,0),MATCH(MID(CELL("filename",C51),FIND("]",CELL("filename",C51))+1,255) &amp; BQ$1,[1]Sheet1!$C$1:$CY$1 &amp; [1]Sheet1!$C$3:$CY$3,0))</f>
        <v>239767000000</v>
      </c>
      <c r="BR52" s="39" cm="1">
        <f t="array" aca="1" ref="BR52" ca="1">INDEX([6]Annual!$C$5:$T$30,MATCH($A52,[6]Annual!$B$5:$B$30,0),MATCH(MID(CELL("filename",$F$2),FIND("]",CELL("filename",$F$2))+1,255) &amp; BR$1,[6]Annual!$C$3:$T$3 &amp; [6]Annual!$C$4:$T$4,0))</f>
        <v>199209500000</v>
      </c>
      <c r="BS52" s="39" cm="1">
        <f t="array" aca="1" ref="BS52" ca="1">INDEX([6]Annual!$C$5:$T$30,MATCH($A52,[6]Annual!$B$5:$B$30,0),MATCH(MID(CELL("filename",$F$2),FIND("]",CELL("filename",$F$2))+1,255) &amp; BS$1,[6]Annual!$C$3:$T$3 &amp; [6]Annual!$C$4:$T$4,0))</f>
        <v>32336000000</v>
      </c>
      <c r="BT52" s="39" cm="1">
        <f t="array" aca="1" ref="BT52" ca="1">INDEX([6]Annual!$C$5:$T$30,MATCH($A52,[6]Annual!$B$5:$B$30,0),MATCH(MID(CELL("filename",$F$2),FIND("]",CELL("filename",$F$2))+1,255) &amp; BT$1,[6]Annual!$C$3:$T$3 &amp; [6]Annual!$C$4:$T$4,0))</f>
        <v>6665600000</v>
      </c>
      <c r="BU52" s="31">
        <f t="shared" ca="1" si="21"/>
        <v>200510657087.34814</v>
      </c>
      <c r="BV52" s="31">
        <f t="shared" ca="1" si="22"/>
        <v>39256342912.651855</v>
      </c>
      <c r="BW52" s="32" cm="1">
        <f t="array" aca="1" ref="BW52" ca="1">INDEX([1]Sheet1!$C$6:$CY$72,MATCH($A52,[1]Sheet1!$A$6:$A$72,0),MATCH(MID(CELL("filename",F51),FIND("]",CELL("filename",F51))+1,255) &amp; BW$1,[1]Sheet1!$C$1:$CY$1 &amp; [1]Sheet1!$C$3:$CY$3,0))</f>
        <v>247794000000</v>
      </c>
      <c r="BX52" s="32" cm="1">
        <f t="array" aca="1" ref="BX52" ca="1">INDEX([1]Sheet1!$C$6:$CY$72,MATCH($A52,[1]Sheet1!$A$6:$A$72,0),MATCH(MID(CELL("filename",G51),FIND("]",CELL("filename",G51))+1,255) &amp; BX$1,[1]Sheet1!$C$1:$CY$1 &amp; [1]Sheet1!$C$3:$CY$3,0))</f>
        <v>211691000000</v>
      </c>
      <c r="BY52" s="39" cm="1">
        <f t="array" aca="1" ref="BY52" ca="1">INDEX([4]DATA!$C$18:$N$51,MATCH($A52,[4]DATA!$B$18:$B$51,0),MATCH(MID(CELL("filename",F19),FIND("]",CELL("filename",F19))+1,255) &amp; BY$1,[4]DATA!$C$15:$N$15&amp;[4]DATA!$C$16:$N$16,0)) * 10^6</f>
        <v>68351000000</v>
      </c>
      <c r="BZ52" s="39" cm="1">
        <f t="array" aca="1" ref="BZ52" ca="1">INDEX([4]DATA!$C$18:$N$51,MATCH($A52,[4]DATA!$B$18:$B$51,0),MATCH(MID(CELL("filename",G19),FIND("]",CELL("filename",G19))+1,255) &amp; BZ$1,[4]DATA!$C$15:$N$15&amp;[4]DATA!$C$16:$N$16,0)) * 10^6</f>
        <v>143340000000</v>
      </c>
      <c r="CA52" s="31">
        <f t="shared" ca="1" si="15"/>
        <v>68351000000</v>
      </c>
      <c r="CB52" s="31">
        <f t="shared" ca="1" si="16"/>
        <v>143340000000</v>
      </c>
      <c r="CC52" s="32" cm="1">
        <f t="array" aca="1" ref="CC52" ca="1">INDEX([1]Sheet1!$C$6:$CY$72,MATCH($A52,[1]Sheet1!$A$6:$A$72,0),MATCH(MID(CELL("filename",J51),FIND("]",CELL("filename",J51))+1,255) &amp; CC$1,[1]Sheet1!$C$1:$CY$1 &amp; [1]Sheet1!$C$3:$CY$3,0))</f>
        <v>4215000000</v>
      </c>
      <c r="CD52" s="31">
        <f t="shared" ca="1" si="17"/>
        <v>72084000000</v>
      </c>
      <c r="CE52" s="32" cm="1">
        <f t="array" aca="1" ref="CE52" ca="1">INDEX([1]Sheet1!$C$6:$CY$72,MATCH($A52,[1]Sheet1!$A$6:$A$72,0),MATCH(MID(CELL("filename",L51),FIND("]",CELL("filename",L51))+1,255) &amp; CE$1,[1]Sheet1!$C$1:$CY$1 &amp; [1]Sheet1!$C$3:$CY$3,0))</f>
        <v>824301000000</v>
      </c>
      <c r="CF52" s="31">
        <f t="shared" ca="1" si="12"/>
        <v>740719000000</v>
      </c>
      <c r="CG52" s="32" cm="1">
        <f t="array" aca="1" ref="CG52" ca="1">INDEX([1]Sheet1!$C$6:$CY$72,MATCH($A52,[1]Sheet1!$A$6:$A$72,0),MATCH(MID(CELL("filename",N51),FIND("]",CELL("filename",N51))+1,255) &amp; CG$1,[1]Sheet1!$C$1:$CY$1 &amp; [1]Sheet1!$C$3:$CY$3,0))</f>
        <v>325528000000</v>
      </c>
      <c r="CH52" s="32" cm="1">
        <f t="array" aca="1" ref="CH52" ca="1">INDEX([1]Sheet1!$C$6:$CY$72,MATCH($A52,[1]Sheet1!$A$6:$A$72,0),MATCH(MID(CELL("filename",O51),FIND("]",CELL("filename",O51))+1,255) &amp; CH$1,[1]Sheet1!$C$1:$CY$1 &amp; [1]Sheet1!$C$3:$CY$3,0))</f>
        <v>42859000000</v>
      </c>
      <c r="CI52" s="32" cm="1">
        <f t="array" aca="1" ref="CI52" ca="1">INDEX([1]Sheet1!$C$6:$CY$72,MATCH($A52,[1]Sheet1!$A$6:$A$72,0),MATCH(MID(CELL("filename",CI19),FIND("]",CELL("filename",CI19))+1,255) &amp; CI$1,[1]Sheet1!$C$1:$CY$1 &amp; [1]Sheet1!$C$3:$CY$3,0))</f>
        <v>25648000000</v>
      </c>
      <c r="CJ52" s="32" cm="1">
        <f t="array" aca="1" ref="CJ52" ca="1">INDEX([1]Sheet1!$C$6:$CY$72,MATCH($A52,[1]Sheet1!$A$6:$A$72,0),MATCH(MID(CELL("filename",R51),FIND("]",CELL("filename",R51))+1,255) &amp; CJ$1,[1]Sheet1!$C$1:$CY$1 &amp; [1]Sheet1!$C$3:$CY$3,0))</f>
        <v>311748000000</v>
      </c>
      <c r="CK52" s="32" cm="1">
        <f t="array" aca="1" ref="CK52" ca="1">INDEX([1]Sheet1!$C$6:$CY$72,MATCH($A52,[1]Sheet1!$A$6:$A$72,0),MATCH(MID(CELL("filename",S51),FIND("]",CELL("filename",S51))+1,255) &amp; CK$1,[1]Sheet1!$C$1:$CY$1 &amp; [1]Sheet1!$C$3:$CY$3,0))</f>
        <v>83582000000</v>
      </c>
      <c r="CL52" s="31">
        <f t="shared" ca="1" si="13"/>
        <v>34936000000</v>
      </c>
      <c r="DK52" s="31">
        <f t="shared" ca="1" si="18"/>
        <v>2055797983819.5002</v>
      </c>
      <c r="DL52" s="48" cm="1">
        <f t="array" aca="1" ref="DL52" ca="1">INDEX([1]Sheet1!$C$6:$CY$72,MATCH($A52,[1]Sheet1!$A$6:$A$72,0),MATCH(MID(CELL("filename",AT51),FIND("]",CELL("filename",AT51))+1,255) &amp; DL$1,[1]Sheet1!$C$1:$CY$1 &amp; [1]Sheet1!$C$3:$CY$3,0))</f>
        <v>125.89870000000001</v>
      </c>
      <c r="DM52" s="39" cm="1">
        <f t="array" aca="1" ref="DM52" ca="1">INDEX([5]DATA!$C$18:$T$51,MATCH($A52,[5]DATA!$B$18:$B$51,0),MATCH(MID(CELL("filename",AU19),FIND("]",CELL("filename",AU19))+1,255) &amp; DM$1,[5]DATA!$C$15:$T$15&amp;[5]DATA!$C$16:$T$16,0)) * 10^6</f>
        <v>386551000000</v>
      </c>
      <c r="DN52" s="39" cm="1">
        <f t="array" aca="1" ref="DN52" ca="1">INDEX([5]DATA!$C$18:$T$51,MATCH($A52,[5]DATA!$B$18:$B$51,0),MATCH(MID(CELL("filename",AV19),FIND("]",CELL("filename",AV19))+1,255) &amp; DN$1,[5]DATA!$C$15:$T$15&amp;[5]DATA!$C$16:$T$16,0)) * 10^6</f>
        <v>1669248000000</v>
      </c>
      <c r="DQ52" s="48">
        <v>1.28437</v>
      </c>
      <c r="DR52" s="48" cm="1">
        <f t="array" aca="1" ref="DR52" ca="1">INDEX([1]Sheet1!$C$6:$CY$72,MATCH($A52,[1]Sheet1!$A$6:$A$72,0),MATCH(MID(CELL("filename",AZ51),FIND("]",CELL("filename",AZ51))+1,255) &amp; DR$1,[1]Sheet1!$C$1:$CY$1 &amp; [1]Sheet1!$C$3:$CY$3,0))</f>
        <v>32680000000</v>
      </c>
      <c r="DS52" s="48" cm="1">
        <f t="array" aca="1" ref="DS52" ca="1">INDEX([1]Sheet1!$C$6:$CY$72,MATCH($A52,[1]Sheet1!$A$6:$A$72,0),MATCH(MID(CELL("filename",BA51),FIND("]",CELL("filename",BA51))+1,255) &amp; DS$1,[1]Sheet1!$C$1:$CY$1 &amp; [1]Sheet1!$C$3:$CY$3,0))</f>
        <v>4.2333610000000004</v>
      </c>
      <c r="DT52" s="39" cm="1">
        <f t="array" aca="1" ref="DT52" ca="1">INDEX([5]DATA!$C$18:$T$51,MATCH($A52,[5]DATA!$B$18:$B$51,0),MATCH(MID(CELL("filename",BB19),FIND("]",CELL("filename",BB19))+1,255) &amp; DT$1,[5]DATA!$C$15:$T$15&amp;[5]DATA!$C$16:$T$16,0)) * 10^6</f>
        <v>556757000000</v>
      </c>
      <c r="DU52" s="48" cm="1">
        <f t="array" aca="1" ref="DU52" ca="1">INDEX([1]Sheet1!$C$6:$CY$72,MATCH($A52,[1]Sheet1!$A$6:$A$72,0),MATCH(MID(CELL("filename",BC51),FIND("]",CELL("filename",BC51))+1,255) &amp; DU$1,[1]Sheet1!$C$1:$CY$1 &amp; [1]Sheet1!$C$3:$CY$3,0))</f>
        <v>0.56999999999999995</v>
      </c>
      <c r="DV52" s="17">
        <v>0.5</v>
      </c>
      <c r="DW52" s="14">
        <f>Euro_Area_Data!V49*10^9</f>
        <v>11057710341357.236</v>
      </c>
      <c r="DX52" s="17">
        <v>1</v>
      </c>
      <c r="DY52" s="17">
        <v>0.5</v>
      </c>
      <c r="DZ52" s="48" cm="1">
        <f t="array" aca="1" ref="DZ52" ca="1">INDEX([1]Sheet1!$C$6:$CY$72,MATCH($A52,[1]Sheet1!$A$6:$A$72,0),MATCH(MID(CELL("filename",BH51),FIND("]",CELL("filename",BH51))+1,255) &amp; DZ$1,[1]Sheet1!$C$1:$CY$1 &amp; [1]Sheet1!$C$3:$CY$3,0))</f>
        <v>5.49</v>
      </c>
      <c r="EA52" s="17">
        <v>2</v>
      </c>
      <c r="EB52" s="14">
        <f>(SUMPRODUCT(Euro_Area_Data!B49:U49,Euro_Area_Data!Y49:AR49)-Euro_Area_Data!M49*Euro_Area_Data!AJ49)/(SUM(Euro_Area_Data!B49:U49)-Euro_Area_Data!M49)</f>
        <v>0.89635900388546552</v>
      </c>
      <c r="EC52" s="14">
        <f t="shared" si="20"/>
        <v>1.1277566923074382</v>
      </c>
      <c r="ED52" s="14">
        <f>(SUMPRODUCT(Euro_Area_Data!B49:U49,Euro_Area_Data!AV49:BO49)-Euro_Area_Data!M49*Euro_Area_Data!BG49)/(SUM(Euro_Area_Data!B49:U49)-Euro_Area_Data!M49)</f>
        <v>-2.2571908583279159</v>
      </c>
      <c r="EE52" s="17">
        <v>-5</v>
      </c>
      <c r="EH52" s="43">
        <v>0.75</v>
      </c>
      <c r="EI52" s="43">
        <v>0.05</v>
      </c>
      <c r="EJ52" s="43">
        <v>60</v>
      </c>
      <c r="EK52" s="14">
        <f t="shared" si="5"/>
        <v>1.702379606542731</v>
      </c>
      <c r="EN52" s="14">
        <f>[2]EUCAM_output!$WC49</f>
        <v>0.91927467127061702</v>
      </c>
    </row>
    <row r="53" spans="1:144" x14ac:dyDescent="0.3">
      <c r="A53" s="10">
        <v>2013</v>
      </c>
      <c r="B53" s="13">
        <f>[2]EUCAM_output!$VC50*10^9</f>
        <v>1834166870654.625</v>
      </c>
      <c r="H53" s="14">
        <f>[2]EUCAM_output!$WI50</f>
        <v>-8.3085477816579462E-2</v>
      </c>
      <c r="I53" s="13">
        <f>[2]EUCAM_output!$VU50*10^3</f>
        <v>45481953.5</v>
      </c>
      <c r="K53" s="31">
        <f t="shared" si="4"/>
        <v>45481953.5</v>
      </c>
      <c r="L53" s="14">
        <f>[2]EUCAM_output!$VE50</f>
        <v>60.599076588951782</v>
      </c>
      <c r="O53" s="14">
        <f>[2]EUCAM_output!$VF50</f>
        <v>60.612126996207813</v>
      </c>
      <c r="P53" s="28"/>
      <c r="Q53" s="19"/>
      <c r="R53" s="14">
        <f>[2]EUCAM_output!$VJ50</f>
        <v>12.4</v>
      </c>
      <c r="U53" s="14">
        <f>[2]EUCAM_output!$VI50</f>
        <v>9.516667</v>
      </c>
      <c r="V53" s="14">
        <v>9.516667</v>
      </c>
      <c r="W53" s="14">
        <v>6.2141333100118601E-5</v>
      </c>
      <c r="X53" s="14">
        <v>2.5737145895779356E-2</v>
      </c>
      <c r="Y53" s="14">
        <f>[2]EUCAM_output!$WG50</f>
        <v>2.1160965655006438E-2</v>
      </c>
      <c r="Z53" s="14">
        <f>[2]EUCAM_output!$VK50</f>
        <v>1687.4782181908499</v>
      </c>
      <c r="AC53" s="14">
        <f>[2]EUCAM_output!$WJ50</f>
        <v>1701.1760953359189</v>
      </c>
      <c r="AD53" s="13">
        <f>[2]EUCAM_output!$VR50*10^9</f>
        <v>5994189221624.5498</v>
      </c>
      <c r="AE53" s="30" cm="1">
        <f t="array" aca="1" ref="AE53" ca="1">INDEX('[3]Sheet 1'!$B$12:$M$61,MATCH($A53,'[3]Sheet 1'!$A$12:$A$61,0),MATCH(MID(CELL("filename",A52),FIND("]",CELL("filename",A52))+1,255)&amp;AE$1,'[3]Sheet 1'!$B$9:$M$9&amp;'[3]Sheet 1'!$B$8:$M$8,0))*10^6</f>
        <v>5820383800000</v>
      </c>
      <c r="AF53" s="30" cm="1">
        <f t="array" aca="1" ref="AF53" ca="1">INDEX('[3]Sheet 1'!$B$12:$M$61,MATCH($A53,'[3]Sheet 1'!$A$12:$A$61,0),MATCH(MID(CELL("filename",B52),FIND("]",CELL("filename",B52))+1,255)&amp;AF$1,'[3]Sheet 1'!$B$9:$M$9&amp;'[3]Sheet 1'!$B$8:$M$8,0))*10^6</f>
        <v>1011506300000</v>
      </c>
      <c r="AG53" s="19">
        <f t="shared" ca="1" si="23"/>
        <v>0.17378687295501027</v>
      </c>
      <c r="AH53" s="31">
        <f t="shared" ca="1" si="24"/>
        <v>1041711400726.7576</v>
      </c>
      <c r="AI53" s="31">
        <f t="shared" ca="1" si="6"/>
        <v>43422945387.97261</v>
      </c>
      <c r="AJ53" s="32">
        <v>49966000000</v>
      </c>
      <c r="AK53" s="31">
        <f t="shared" si="7"/>
        <v>53748628564.308456</v>
      </c>
      <c r="AL53" s="19">
        <f t="shared" ca="1" si="25"/>
        <v>5.1596467627032142E-2</v>
      </c>
      <c r="AM53" s="19">
        <f t="shared" ca="1" si="0"/>
        <v>5.1843240867222064E-2</v>
      </c>
      <c r="AN53" s="31">
        <f t="shared" ca="1" si="10"/>
        <v>4952477820897.792</v>
      </c>
      <c r="AO53" s="32">
        <v>240304000000</v>
      </c>
      <c r="AP53" s="31">
        <f t="shared" si="8"/>
        <v>258495986040.85938</v>
      </c>
      <c r="AQ53" s="32">
        <v>310194500000</v>
      </c>
      <c r="AR53" s="31">
        <f t="shared" si="1"/>
        <v>279928851385.88525</v>
      </c>
      <c r="AS53" s="19">
        <f t="shared" ca="1" si="11"/>
        <v>5.6522989402331004E-2</v>
      </c>
      <c r="AT53" s="19">
        <f t="shared" si="9"/>
        <v>14.093373409835966</v>
      </c>
      <c r="BB53" s="13">
        <f>[2]EUCAM_output!$UZ50*10^9</f>
        <v>1743996701161</v>
      </c>
      <c r="BC53" s="13">
        <f>[2]EUCAM_output!$WE50*10^9</f>
        <v>1621260700000</v>
      </c>
      <c r="BD53" s="19">
        <f t="shared" si="19"/>
        <v>-4.9161377264132318</v>
      </c>
      <c r="BN53" s="31">
        <f t="shared" ca="1" si="14"/>
        <v>31055000000</v>
      </c>
      <c r="BO53" s="48" cm="1">
        <f t="array" aca="1" ref="BO53" ca="1">INDEX([1]Sheet1!$C$6:$CY$72,MATCH($A53,[1]Sheet1!$A$6:$A$72,0),MATCH(MID(CELL("filename",A52),FIND("]",CELL("filename",A52))+1,255) &amp; BO$1,[1]Sheet1!$C$1:$CY$1 &amp; [1]Sheet1!$C$3:$CY$3,0))</f>
        <v>1.9154850000000001</v>
      </c>
      <c r="BP53" s="32" cm="1">
        <f t="array" aca="1" ref="BP53" ca="1">INDEX([1]Sheet1!$C$6:$CY$72,MATCH($A53,[1]Sheet1!$A$6:$A$72,0),MATCH(MID(CELL("filename",B52),FIND("]",CELL("filename",B52))+1,255) &amp; BP$1,[1]Sheet1!$C$1:$CY$1 &amp; [1]Sheet1!$C$3:$CY$3,0))</f>
        <v>778629000000</v>
      </c>
      <c r="BQ53" s="32" cm="1">
        <f t="array" aca="1" ref="BQ53" ca="1">INDEX([1]Sheet1!$C$6:$CY$72,MATCH($A53,[1]Sheet1!$A$6:$A$72,0),MATCH(MID(CELL("filename",C52),FIND("]",CELL("filename",C52))+1,255) &amp; BQ$1,[1]Sheet1!$C$1:$CY$1 &amp; [1]Sheet1!$C$3:$CY$3,0))</f>
        <v>241037000000</v>
      </c>
      <c r="BR53" s="39" cm="1">
        <f t="array" aca="1" ref="BR53" ca="1">INDEX([6]Annual!$C$5:$T$30,MATCH($A53,[6]Annual!$B$5:$B$30,0),MATCH(MID(CELL("filename",$F$2),FIND("]",CELL("filename",$F$2))+1,255) &amp; BR$1,[6]Annual!$C$3:$T$3 &amp; [6]Annual!$C$4:$T$4,0))</f>
        <v>198295200000</v>
      </c>
      <c r="BS53" s="39" cm="1">
        <f t="array" aca="1" ref="BS53" ca="1">INDEX([6]Annual!$C$5:$T$30,MATCH($A53,[6]Annual!$B$5:$B$30,0),MATCH(MID(CELL("filename",$F$2),FIND("]",CELL("filename",$F$2))+1,255) &amp; BS$1,[6]Annual!$C$3:$T$3 &amp; [6]Annual!$C$4:$T$4,0))</f>
        <v>34537200000</v>
      </c>
      <c r="BT53" s="39" cm="1">
        <f t="array" aca="1" ref="BT53" ca="1">INDEX([6]Annual!$C$5:$T$30,MATCH($A53,[6]Annual!$B$5:$B$30,0),MATCH(MID(CELL("filename",$F$2),FIND("]",CELL("filename",$F$2))+1,255) &amp; BT$1,[6]Annual!$C$3:$T$3 &amp; [6]Annual!$C$4:$T$4,0))</f>
        <v>6629700000.000001</v>
      </c>
      <c r="BU53" s="31">
        <f t="shared" ca="1" si="21"/>
        <v>199599352558.9227</v>
      </c>
      <c r="BV53" s="31">
        <f t="shared" ca="1" si="22"/>
        <v>41437647441.077301</v>
      </c>
      <c r="BW53" s="32" cm="1">
        <f t="array" aca="1" ref="BW53" ca="1">INDEX([1]Sheet1!$C$6:$CY$72,MATCH($A53,[1]Sheet1!$A$6:$A$72,0),MATCH(MID(CELL("filename",F52),FIND("]",CELL("filename",F52))+1,255) &amp; BW$1,[1]Sheet1!$C$1:$CY$1 &amp; [1]Sheet1!$C$3:$CY$3,0))</f>
        <v>242256000000</v>
      </c>
      <c r="BX53" s="32" cm="1">
        <f t="array" aca="1" ref="BX53" ca="1">INDEX([1]Sheet1!$C$6:$CY$72,MATCH($A53,[1]Sheet1!$A$6:$A$72,0),MATCH(MID(CELL("filename",G52),FIND("]",CELL("filename",G52))+1,255) &amp; BX$1,[1]Sheet1!$C$1:$CY$1 &amp; [1]Sheet1!$C$3:$CY$3,0))</f>
        <v>211150000000</v>
      </c>
      <c r="BY53" s="39" cm="1">
        <f t="array" aca="1" ref="BY53" ca="1">INDEX([4]DATA!$C$18:$N$51,MATCH($A53,[4]DATA!$B$18:$B$51,0),MATCH(MID(CELL("filename",F20),FIND("]",CELL("filename",F20))+1,255) &amp; BY$1,[4]DATA!$C$15:$N$15&amp;[4]DATA!$C$16:$N$16,0)) * 10^6</f>
        <v>69505000000</v>
      </c>
      <c r="BZ53" s="39" cm="1">
        <f t="array" aca="1" ref="BZ53" ca="1">INDEX([4]DATA!$C$18:$N$51,MATCH($A53,[4]DATA!$B$18:$B$51,0),MATCH(MID(CELL("filename",G20),FIND("]",CELL("filename",G20))+1,255) &amp; BZ$1,[4]DATA!$C$15:$N$15&amp;[4]DATA!$C$16:$N$16,0)) * 10^6</f>
        <v>141645000000</v>
      </c>
      <c r="CA53" s="31">
        <f t="shared" ca="1" si="15"/>
        <v>69505000000</v>
      </c>
      <c r="CB53" s="31">
        <f t="shared" ca="1" si="16"/>
        <v>141645000000</v>
      </c>
      <c r="CC53" s="32" cm="1">
        <f t="array" aca="1" ref="CC53" ca="1">INDEX([1]Sheet1!$C$6:$CY$72,MATCH($A53,[1]Sheet1!$A$6:$A$72,0),MATCH(MID(CELL("filename",J52),FIND("]",CELL("filename",J52))+1,255) &amp; CC$1,[1]Sheet1!$C$1:$CY$1 &amp; [1]Sheet1!$C$3:$CY$3,0))</f>
        <v>4244000000</v>
      </c>
      <c r="CD53" s="31">
        <f t="shared" ca="1" si="17"/>
        <v>79942000000</v>
      </c>
      <c r="CE53" s="32" cm="1">
        <f t="array" aca="1" ref="CE53" ca="1">INDEX([1]Sheet1!$C$6:$CY$72,MATCH($A53,[1]Sheet1!$A$6:$A$72,0),MATCH(MID(CELL("filename",L52),FIND("]",CELL("filename",L52))+1,255) &amp; CE$1,[1]Sheet1!$C$1:$CY$1 &amp; [1]Sheet1!$C$3:$CY$3,0))</f>
        <v>825233000000</v>
      </c>
      <c r="CF53" s="31">
        <f t="shared" ca="1" si="12"/>
        <v>747574000000</v>
      </c>
      <c r="CG53" s="32" cm="1">
        <f t="array" aca="1" ref="CG53" ca="1">INDEX([1]Sheet1!$C$6:$CY$72,MATCH($A53,[1]Sheet1!$A$6:$A$72,0),MATCH(MID(CELL("filename",N52),FIND("]",CELL("filename",N52))+1,255) &amp; CG$1,[1]Sheet1!$C$1:$CY$1 &amp; [1]Sheet1!$C$3:$CY$3,0))</f>
        <v>323354000000</v>
      </c>
      <c r="CH53" s="32" cm="1">
        <f t="array" aca="1" ref="CH53" ca="1">INDEX([1]Sheet1!$C$6:$CY$72,MATCH($A53,[1]Sheet1!$A$6:$A$72,0),MATCH(MID(CELL("filename",O52),FIND("]",CELL("filename",O52))+1,255) &amp; CH$1,[1]Sheet1!$C$1:$CY$1 &amp; [1]Sheet1!$C$3:$CY$3,0))</f>
        <v>40367000000</v>
      </c>
      <c r="CI53" s="32" cm="1">
        <f t="array" aca="1" ref="CI53" ca="1">INDEX([1]Sheet1!$C$6:$CY$72,MATCH($A53,[1]Sheet1!$A$6:$A$72,0),MATCH(MID(CELL("filename",CI20),FIND("]",CELL("filename",CI20))+1,255) &amp; CI$1,[1]Sheet1!$C$1:$CY$1 &amp; [1]Sheet1!$C$3:$CY$3,0))</f>
        <v>27240000000</v>
      </c>
      <c r="CJ53" s="32" cm="1">
        <f t="array" aca="1" ref="CJ53" ca="1">INDEX([1]Sheet1!$C$6:$CY$72,MATCH($A53,[1]Sheet1!$A$6:$A$72,0),MATCH(MID(CELL("filename",R52),FIND("]",CELL("filename",R52))+1,255) &amp; CJ$1,[1]Sheet1!$C$1:$CY$1 &amp; [1]Sheet1!$C$3:$CY$3,0))</f>
        <v>319978000000</v>
      </c>
      <c r="CK53" s="32" cm="1">
        <f t="array" aca="1" ref="CK53" ca="1">INDEX([1]Sheet1!$C$6:$CY$72,MATCH($A53,[1]Sheet1!$A$6:$A$72,0),MATCH(MID(CELL("filename",S52),FIND("]",CELL("filename",S52))+1,255) &amp; CK$1,[1]Sheet1!$C$1:$CY$1 &amp; [1]Sheet1!$C$3:$CY$3,0))</f>
        <v>77659000000</v>
      </c>
      <c r="CL53" s="31">
        <f t="shared" ca="1" si="13"/>
        <v>36635000000</v>
      </c>
      <c r="DK53" s="31">
        <f t="shared" ca="1" si="18"/>
        <v>2137664658164.0002</v>
      </c>
      <c r="DL53" s="48" cm="1">
        <f t="array" aca="1" ref="DL53" ca="1">INDEX([1]Sheet1!$C$6:$CY$72,MATCH($A53,[1]Sheet1!$A$6:$A$72,0),MATCH(MID(CELL("filename",AT52),FIND("]",CELL("filename",AT52))+1,255) &amp; DL$1,[1]Sheet1!$C$1:$CY$1 &amp; [1]Sheet1!$C$3:$CY$3,0))</f>
        <v>131.852</v>
      </c>
      <c r="DM53" s="39" cm="1">
        <f t="array" aca="1" ref="DM53" ca="1">INDEX([5]DATA!$C$18:$T$51,MATCH($A53,[5]DATA!$B$18:$B$51,0),MATCH(MID(CELL("filename",AU20),FIND("]",CELL("filename",AU20))+1,255) &amp; DM$1,[5]DATA!$C$15:$T$15&amp;[5]DATA!$C$16:$T$16,0)) * 10^6</f>
        <v>371352000000</v>
      </c>
      <c r="DN53" s="39" cm="1">
        <f t="array" aca="1" ref="DN53" ca="1">INDEX([5]DATA!$C$18:$T$51,MATCH($A53,[5]DATA!$B$18:$B$51,0),MATCH(MID(CELL("filename",AV20),FIND("]",CELL("filename",AV20))+1,255) &amp; DN$1,[5]DATA!$C$15:$T$15&amp;[5]DATA!$C$16:$T$16,0)) * 10^6</f>
        <v>1766314000000</v>
      </c>
      <c r="DQ53" s="48">
        <v>1.327863</v>
      </c>
      <c r="DR53" s="48" cm="1">
        <f t="array" aca="1" ref="DR53" ca="1">INDEX([1]Sheet1!$C$6:$CY$72,MATCH($A53,[1]Sheet1!$A$6:$A$72,0),MATCH(MID(CELL("filename",AZ52),FIND("]",CELL("filename",AZ52))+1,255) &amp; DR$1,[1]Sheet1!$C$1:$CY$1 &amp; [1]Sheet1!$C$3:$CY$3,0))</f>
        <v>35260000000</v>
      </c>
      <c r="DS53" s="48" cm="1">
        <f t="array" aca="1" ref="DS53" ca="1">INDEX([1]Sheet1!$C$6:$CY$72,MATCH($A53,[1]Sheet1!$A$6:$A$72,0),MATCH(MID(CELL("filename",BA52),FIND("]",CELL("filename",BA52))+1,255) &amp; DS$1,[1]Sheet1!$C$1:$CY$1 &amp; [1]Sheet1!$C$3:$CY$3,0))</f>
        <v>3.7775599999999998</v>
      </c>
      <c r="DT53" s="39" cm="1">
        <f t="array" aca="1" ref="DT53" ca="1">INDEX([5]DATA!$C$18:$T$51,MATCH($A53,[5]DATA!$B$18:$B$51,0),MATCH(MID(CELL("filename",BB20),FIND("]",CELL("filename",BB20))+1,255) &amp; DT$1,[5]DATA!$C$15:$T$15&amp;[5]DATA!$C$16:$T$16,0)) * 10^6</f>
        <v>574639000000</v>
      </c>
      <c r="DU53" s="48" cm="1">
        <f t="array" aca="1" ref="DU53" ca="1">INDEX([1]Sheet1!$C$6:$CY$72,MATCH($A53,[1]Sheet1!$A$6:$A$72,0),MATCH(MID(CELL("filename",BC52),FIND("]",CELL("filename",BC52))+1,255) &amp; DU$1,[1]Sheet1!$C$1:$CY$1 &amp; [1]Sheet1!$C$3:$CY$3,0))</f>
        <v>0.22</v>
      </c>
      <c r="DV53" s="17">
        <v>0.5</v>
      </c>
      <c r="DW53" s="14">
        <f>Euro_Area_Data!V50*10^9</f>
        <v>11040124276964.227</v>
      </c>
      <c r="DX53" s="17">
        <v>1</v>
      </c>
      <c r="DY53" s="17">
        <v>0.5</v>
      </c>
      <c r="DZ53" s="48" cm="1">
        <f t="array" aca="1" ref="DZ53" ca="1">INDEX([1]Sheet1!$C$6:$CY$72,MATCH($A53,[1]Sheet1!$A$6:$A$72,0),MATCH(MID(CELL("filename",BH52),FIND("]",CELL("filename",BH52))+1,255) &amp; DZ$1,[1]Sheet1!$C$1:$CY$1 &amp; [1]Sheet1!$C$3:$CY$3,0))</f>
        <v>4.32</v>
      </c>
      <c r="EA53" s="17">
        <v>2</v>
      </c>
      <c r="EB53" s="14">
        <f>(SUMPRODUCT(Euro_Area_Data!B50:U50,Euro_Area_Data!Y50:AR50)-Euro_Area_Data!M50*Euro_Area_Data!AJ50)/(SUM(Euro_Area_Data!B50:U50)-Euro_Area_Data!M50)</f>
        <v>0.90759790904343018</v>
      </c>
      <c r="EC53" s="14">
        <f t="shared" si="20"/>
        <v>1.2538397125757819</v>
      </c>
      <c r="ED53" s="14">
        <f>(SUMPRODUCT(Euro_Area_Data!B50:U50,Euro_Area_Data!AV50:BO50)-Euro_Area_Data!M50*Euro_Area_Data!BG50)/(SUM(Euro_Area_Data!B50:U50)-Euro_Area_Data!M50)</f>
        <v>-2.9270977000511675</v>
      </c>
      <c r="EE53" s="17">
        <v>-5</v>
      </c>
      <c r="EH53" s="43">
        <v>0.75</v>
      </c>
      <c r="EI53" s="43">
        <v>0.05</v>
      </c>
      <c r="EJ53" s="43">
        <v>60</v>
      </c>
      <c r="EK53" s="14">
        <f t="shared" si="5"/>
        <v>1.1257841077137094</v>
      </c>
      <c r="EN53" s="14">
        <f>[2]EUCAM_output!$WC50</f>
        <v>0.92962371942601907</v>
      </c>
    </row>
    <row r="54" spans="1:144" x14ac:dyDescent="0.3">
      <c r="A54" s="10">
        <v>2014</v>
      </c>
      <c r="B54" s="13">
        <f>[2]EUCAM_output!$VC51*10^9</f>
        <v>1826103245164.885</v>
      </c>
      <c r="H54" s="14">
        <f>[2]EUCAM_output!$WI51</f>
        <v>-4.8048660872357048E-2</v>
      </c>
      <c r="I54" s="13">
        <f>[2]EUCAM_output!$VU51*10^3</f>
        <v>45375786.5</v>
      </c>
      <c r="K54" s="31">
        <f t="shared" si="4"/>
        <v>45375786.5</v>
      </c>
      <c r="L54" s="14">
        <f>[2]EUCAM_output!$VE51</f>
        <v>61.093088877260392</v>
      </c>
      <c r="O54" s="14">
        <f>[2]EUCAM_output!$VF51</f>
        <v>60.995288078281867</v>
      </c>
      <c r="P54" s="28"/>
      <c r="Q54" s="19"/>
      <c r="R54" s="14">
        <f>[2]EUCAM_output!$VJ51</f>
        <v>12.9</v>
      </c>
      <c r="U54" s="14">
        <f>[2]EUCAM_output!$VI51</f>
        <v>9.5321359999999995</v>
      </c>
      <c r="V54" s="14">
        <v>9.5321359999999995</v>
      </c>
      <c r="W54" s="14">
        <v>-7.1858864760909746E-5</v>
      </c>
      <c r="X54" s="14">
        <v>1.9206671325920688E-2</v>
      </c>
      <c r="Y54" s="14">
        <f>[2]EUCAM_output!$WG51</f>
        <v>-5.7867003060392301E-3</v>
      </c>
      <c r="Z54" s="14">
        <f>[2]EUCAM_output!$VK51</f>
        <v>1685.5795928002799</v>
      </c>
      <c r="AC54" s="14">
        <f>[2]EUCAM_output!$WJ51</f>
        <v>1693.3797015407481</v>
      </c>
      <c r="AD54" s="13">
        <f>[2]EUCAM_output!$VR51*10^9</f>
        <v>5957138866808.8496</v>
      </c>
      <c r="AE54" s="30" cm="1">
        <f t="array" aca="1" ref="AE54" ca="1">INDEX('[3]Sheet 1'!$B$12:$M$61,MATCH($A54,'[3]Sheet 1'!$A$12:$A$61,0),MATCH(MID(CELL("filename",A53),FIND("]",CELL("filename",A53))+1,255)&amp;AE$1,'[3]Sheet 1'!$B$9:$M$9&amp;'[3]Sheet 1'!$B$8:$M$8,0))*10^6</f>
        <v>5791737700000</v>
      </c>
      <c r="AF54" s="30" cm="1">
        <f t="array" aca="1" ref="AF54" ca="1">INDEX('[3]Sheet 1'!$B$12:$M$61,MATCH($A54,'[3]Sheet 1'!$A$12:$A$61,0),MATCH(MID(CELL("filename",B53),FIND("]",CELL("filename",B53))+1,255)&amp;AF$1,'[3]Sheet 1'!$B$9:$M$9&amp;'[3]Sheet 1'!$B$8:$M$8,0))*10^6</f>
        <v>996892500000</v>
      </c>
      <c r="AG54" s="19">
        <f t="shared" ca="1" si="23"/>
        <v>0.1721232126931439</v>
      </c>
      <c r="AH54" s="31">
        <f t="shared" ca="1" si="24"/>
        <v>1025361880214.3339</v>
      </c>
      <c r="AI54" s="31">
        <f t="shared" ca="1" si="6"/>
        <v>40102810987.357323</v>
      </c>
      <c r="AJ54" s="32">
        <v>49568000000</v>
      </c>
      <c r="AK54" s="31">
        <f t="shared" si="7"/>
        <v>52843558365.136177</v>
      </c>
      <c r="AL54" s="19">
        <f t="shared" ca="1" si="25"/>
        <v>5.1536495928725341E-2</v>
      </c>
      <c r="AM54" s="19">
        <f t="shared" ca="1" si="0"/>
        <v>5.1843240867222064E-2</v>
      </c>
      <c r="AN54" s="31">
        <f t="shared" ca="1" si="10"/>
        <v>4931776986594.5156</v>
      </c>
      <c r="AO54" s="32">
        <v>237859200000</v>
      </c>
      <c r="AP54" s="31">
        <f t="shared" si="8"/>
        <v>253577439434.40527</v>
      </c>
      <c r="AQ54" s="32">
        <v>311249600000</v>
      </c>
      <c r="AR54" s="31">
        <f t="shared" si="1"/>
        <v>278974074053.46637</v>
      </c>
      <c r="AS54" s="19">
        <f t="shared" ca="1" si="11"/>
        <v>5.6566644195747216E-2</v>
      </c>
      <c r="AT54" s="19">
        <f t="shared" si="9"/>
        <v>13.886259723037123</v>
      </c>
      <c r="BB54" s="13">
        <f>[2]EUCAM_output!$UZ51*10^9</f>
        <v>1743972498653.6902</v>
      </c>
      <c r="BC54" s="13">
        <f>[2]EUCAM_output!$WE51*10^9</f>
        <v>1635870700000</v>
      </c>
      <c r="BD54" s="19">
        <f t="shared" si="19"/>
        <v>-4.4975960000431936</v>
      </c>
      <c r="BN54" s="31">
        <f t="shared" ca="1" si="14"/>
        <v>28335000000</v>
      </c>
      <c r="BO54" s="48" cm="1">
        <f t="array" aca="1" ref="BO54" ca="1">INDEX([1]Sheet1!$C$6:$CY$72,MATCH($A54,[1]Sheet1!$A$6:$A$72,0),MATCH(MID(CELL("filename",A53),FIND("]",CELL("filename",A53))+1,255) &amp; BO$1,[1]Sheet1!$C$1:$CY$1 &amp; [1]Sheet1!$C$3:$CY$3,0))</f>
        <v>1.732105</v>
      </c>
      <c r="BP54" s="32" cm="1">
        <f t="array" aca="1" ref="BP54" ca="1">INDEX([1]Sheet1!$C$6:$CY$72,MATCH($A54,[1]Sheet1!$A$6:$A$72,0),MATCH(MID(CELL("filename",B53),FIND("]",CELL("filename",B53))+1,255) &amp; BP$1,[1]Sheet1!$C$1:$CY$1 &amp; [1]Sheet1!$C$3:$CY$3,0))</f>
        <v>783525000000</v>
      </c>
      <c r="BQ54" s="32" cm="1">
        <f t="array" aca="1" ref="BQ54" ca="1">INDEX([1]Sheet1!$C$6:$CY$72,MATCH($A54,[1]Sheet1!$A$6:$A$72,0),MATCH(MID(CELL("filename",C53),FIND("]",CELL("filename",C53))+1,255) &amp; BQ$1,[1]Sheet1!$C$1:$CY$1 &amp; [1]Sheet1!$C$3:$CY$3,0))</f>
        <v>237168000000</v>
      </c>
      <c r="BR54" s="39" cm="1">
        <f t="array" aca="1" ref="BR54" ca="1">INDEX([6]Annual!$C$5:$T$30,MATCH($A54,[6]Annual!$B$5:$B$30,0),MATCH(MID(CELL("filename",$F$2),FIND("]",CELL("filename",$F$2))+1,255) &amp; BR$1,[6]Annual!$C$3:$T$3 &amp; [6]Annual!$C$4:$T$4,0))</f>
        <v>198924600000</v>
      </c>
      <c r="BS54" s="39" cm="1">
        <f t="array" aca="1" ref="BS54" ca="1">INDEX([6]Annual!$C$5:$T$30,MATCH($A54,[6]Annual!$B$5:$B$30,0),MATCH(MID(CELL("filename",$F$2),FIND("]",CELL("filename",$F$2))+1,255) &amp; BS$1,[6]Annual!$C$3:$T$3 &amp; [6]Annual!$C$4:$T$4,0))</f>
        <v>29783000000</v>
      </c>
      <c r="BT54" s="39" cm="1">
        <f t="array" aca="1" ref="BT54" ca="1">INDEX([6]Annual!$C$5:$T$30,MATCH($A54,[6]Annual!$B$5:$B$30,0),MATCH(MID(CELL("filename",$F$2),FIND("]",CELL("filename",$F$2))+1,255) &amp; BT$1,[6]Annual!$C$3:$T$3 &amp; [6]Annual!$C$4:$T$4,0))</f>
        <v>5782300000</v>
      </c>
      <c r="BU54" s="31">
        <f t="shared" ca="1" si="21"/>
        <v>201196510096.17047</v>
      </c>
      <c r="BV54" s="31">
        <f t="shared" ca="1" si="22"/>
        <v>35971489903.829529</v>
      </c>
      <c r="BW54" s="32" cm="1">
        <f t="array" aca="1" ref="BW54" ca="1">INDEX([1]Sheet1!$C$6:$CY$72,MATCH($A54,[1]Sheet1!$A$6:$A$72,0),MATCH(MID(CELL("filename",F53),FIND("]",CELL("filename",F53))+1,255) &amp; BW$1,[1]Sheet1!$C$1:$CY$1 &amp; [1]Sheet1!$C$3:$CY$3,0))</f>
        <v>252293000000</v>
      </c>
      <c r="BX54" s="32" cm="1">
        <f t="array" aca="1" ref="BX54" ca="1">INDEX([1]Sheet1!$C$6:$CY$72,MATCH($A54,[1]Sheet1!$A$6:$A$72,0),MATCH(MID(CELL("filename",G53),FIND("]",CELL("filename",G53))+1,255) &amp; BX$1,[1]Sheet1!$C$1:$CY$1 &amp; [1]Sheet1!$C$3:$CY$3,0))</f>
        <v>210327000000</v>
      </c>
      <c r="BY54" s="39" cm="1">
        <f t="array" aca="1" ref="BY54" ca="1">INDEX([4]DATA!$C$18:$N$51,MATCH($A54,[4]DATA!$B$18:$B$51,0),MATCH(MID(CELL("filename",F21),FIND("]",CELL("filename",F21))+1,255) &amp; BY$1,[4]DATA!$C$15:$N$15&amp;[4]DATA!$C$16:$N$16,0)) * 10^6</f>
        <v>69154000000</v>
      </c>
      <c r="BZ54" s="39" cm="1">
        <f t="array" aca="1" ref="BZ54" ca="1">INDEX([4]DATA!$C$18:$N$51,MATCH($A54,[4]DATA!$B$18:$B$51,0),MATCH(MID(CELL("filename",G21),FIND("]",CELL("filename",G21))+1,255) &amp; BZ$1,[4]DATA!$C$15:$N$15&amp;[4]DATA!$C$16:$N$16,0)) * 10^6</f>
        <v>141173000000</v>
      </c>
      <c r="CA54" s="31">
        <f t="shared" ca="1" si="15"/>
        <v>69154000000</v>
      </c>
      <c r="CB54" s="31">
        <f t="shared" ca="1" si="16"/>
        <v>141173000000</v>
      </c>
      <c r="CC54" s="32" cm="1">
        <f t="array" aca="1" ref="CC54" ca="1">INDEX([1]Sheet1!$C$6:$CY$72,MATCH($A54,[1]Sheet1!$A$6:$A$72,0),MATCH(MID(CELL("filename",J53),FIND("]",CELL("filename",J53))+1,255) &amp; CC$1,[1]Sheet1!$C$1:$CY$1 &amp; [1]Sheet1!$C$3:$CY$3,0))</f>
        <v>4102000000.0000005</v>
      </c>
      <c r="CD54" s="31">
        <f t="shared" ca="1" si="17"/>
        <v>79635000000</v>
      </c>
      <c r="CE54" s="32" cm="1">
        <f t="array" aca="1" ref="CE54" ca="1">INDEX([1]Sheet1!$C$6:$CY$72,MATCH($A54,[1]Sheet1!$A$6:$A$72,0),MATCH(MID(CELL("filename",L53),FIND("]",CELL("filename",L53))+1,255) &amp; CE$1,[1]Sheet1!$C$1:$CY$1 &amp; [1]Sheet1!$C$3:$CY$3,0))</f>
        <v>829632000000</v>
      </c>
      <c r="CF54" s="31">
        <f t="shared" ca="1" si="12"/>
        <v>755190000000</v>
      </c>
      <c r="CG54" s="32" cm="1">
        <f t="array" aca="1" ref="CG54" ca="1">INDEX([1]Sheet1!$C$6:$CY$72,MATCH($A54,[1]Sheet1!$A$6:$A$72,0),MATCH(MID(CELL("filename",N53),FIND("]",CELL("filename",N53))+1,255) &amp; CG$1,[1]Sheet1!$C$1:$CY$1 &amp; [1]Sheet1!$C$3:$CY$3,0))</f>
        <v>321041000000</v>
      </c>
      <c r="CH54" s="32" cm="1">
        <f t="array" aca="1" ref="CH54" ca="1">INDEX([1]Sheet1!$C$6:$CY$72,MATCH($A54,[1]Sheet1!$A$6:$A$72,0),MATCH(MID(CELL("filename",O53),FIND("]",CELL("filename",O53))+1,255) &amp; CH$1,[1]Sheet1!$C$1:$CY$1 &amp; [1]Sheet1!$C$3:$CY$3,0))</f>
        <v>37617000000</v>
      </c>
      <c r="CI54" s="32" cm="1">
        <f t="array" aca="1" ref="CI54" ca="1">INDEX([1]Sheet1!$C$6:$CY$72,MATCH($A54,[1]Sheet1!$A$6:$A$72,0),MATCH(MID(CELL("filename",CI21),FIND("]",CELL("filename",CI21))+1,255) &amp; CI$1,[1]Sheet1!$C$1:$CY$1 &amp; [1]Sheet1!$C$3:$CY$3,0))</f>
        <v>30459000000</v>
      </c>
      <c r="CJ54" s="32" cm="1">
        <f t="array" aca="1" ref="CJ54" ca="1">INDEX([1]Sheet1!$C$6:$CY$72,MATCH($A54,[1]Sheet1!$A$6:$A$72,0),MATCH(MID(CELL("filename",R53),FIND("]",CELL("filename",R53))+1,255) &amp; CJ$1,[1]Sheet1!$C$1:$CY$1 &amp; [1]Sheet1!$C$3:$CY$3,0))</f>
        <v>327010000000</v>
      </c>
      <c r="CK54" s="32" cm="1">
        <f t="array" aca="1" ref="CK54" ca="1">INDEX([1]Sheet1!$C$6:$CY$72,MATCH($A54,[1]Sheet1!$A$6:$A$72,0),MATCH(MID(CELL("filename",S53),FIND("]",CELL("filename",S53))+1,255) &amp; CK$1,[1]Sheet1!$C$1:$CY$1 &amp; [1]Sheet1!$C$3:$CY$3,0))</f>
        <v>74442000000</v>
      </c>
      <c r="CL54" s="31">
        <f t="shared" ca="1" si="13"/>
        <v>39063000000</v>
      </c>
      <c r="DK54" s="31">
        <f t="shared" ca="1" si="18"/>
        <v>2205075181806.3999</v>
      </c>
      <c r="DL54" s="48" cm="1">
        <f t="array" aca="1" ref="DL54" ca="1">INDEX([1]Sheet1!$C$6:$CY$72,MATCH($A54,[1]Sheet1!$A$6:$A$72,0),MATCH(MID(CELL("filename",AT53),FIND("]",CELL("filename",AT53))+1,255) &amp; DL$1,[1]Sheet1!$C$1:$CY$1 &amp; [1]Sheet1!$C$3:$CY$3,0))</f>
        <v>134.79519999999999</v>
      </c>
      <c r="DM54" s="39" cm="1">
        <f t="array" aca="1" ref="DM54" ca="1">INDEX([5]DATA!$C$18:$T$51,MATCH($A54,[5]DATA!$B$18:$B$51,0),MATCH(MID(CELL("filename",AU21),FIND("]",CELL("filename",AU21))+1,255) &amp; DM$1,[5]DATA!$C$15:$T$15&amp;[5]DATA!$C$16:$T$16,0)) * 10^6</f>
        <v>368320000000</v>
      </c>
      <c r="DN54" s="39" cm="1">
        <f t="array" aca="1" ref="DN54" ca="1">INDEX([5]DATA!$C$18:$T$51,MATCH($A54,[5]DATA!$B$18:$B$51,0),MATCH(MID(CELL("filename",AV21),FIND("]",CELL("filename",AV21))+1,255) &amp; DN$1,[5]DATA!$C$15:$T$15&amp;[5]DATA!$C$16:$T$16,0)) * 10^6</f>
        <v>1836755000000</v>
      </c>
      <c r="DQ54" s="48">
        <v>1.327442</v>
      </c>
      <c r="DR54" s="48" cm="1">
        <f t="array" aca="1" ref="DR54" ca="1">INDEX([1]Sheet1!$C$6:$CY$72,MATCH($A54,[1]Sheet1!$A$6:$A$72,0),MATCH(MID(CELL("filename",AZ53),FIND("]",CELL("filename",AZ53))+1,255) &amp; DR$1,[1]Sheet1!$C$1:$CY$1 &amp; [1]Sheet1!$C$3:$CY$3,0))</f>
        <v>21300000000</v>
      </c>
      <c r="DS54" s="48" cm="1">
        <f t="array" aca="1" ref="DS54" ca="1">INDEX([1]Sheet1!$C$6:$CY$72,MATCH($A54,[1]Sheet1!$A$6:$A$72,0),MATCH(MID(CELL("filename",BA53),FIND("]",CELL("filename",BA53))+1,255) &amp; DS$1,[1]Sheet1!$C$1:$CY$1 &amp; [1]Sheet1!$C$3:$CY$3,0))</f>
        <v>3.4823979999999999</v>
      </c>
      <c r="DT54" s="39" cm="1">
        <f t="array" aca="1" ref="DT54" ca="1">INDEX([5]DATA!$C$18:$T$51,MATCH($A54,[5]DATA!$B$18:$B$51,0),MATCH(MID(CELL("filename",BB21),FIND("]",CELL("filename",BB21))+1,255) &amp; DT$1,[5]DATA!$C$15:$T$15&amp;[5]DATA!$C$16:$T$16,0)) * 10^6</f>
        <v>581229000000</v>
      </c>
      <c r="DU54" s="48" cm="1">
        <f t="array" aca="1" ref="DU54" ca="1">INDEX([1]Sheet1!$C$6:$CY$72,MATCH($A54,[1]Sheet1!$A$6:$A$72,0),MATCH(MID(CELL("filename",BC53),FIND("]",CELL("filename",BC53))+1,255) &amp; DU$1,[1]Sheet1!$C$1:$CY$1 &amp; [1]Sheet1!$C$3:$CY$3,0))</f>
        <v>0.21</v>
      </c>
      <c r="DV54" s="17">
        <v>0.5</v>
      </c>
      <c r="DW54" s="14">
        <f>Euro_Area_Data!V51*10^9</f>
        <v>11200920425091.514</v>
      </c>
      <c r="DX54" s="17">
        <v>1</v>
      </c>
      <c r="DY54" s="17">
        <v>0.5</v>
      </c>
      <c r="DZ54" s="48" cm="1">
        <f t="array" aca="1" ref="DZ54" ca="1">INDEX([1]Sheet1!$C$6:$CY$72,MATCH($A54,[1]Sheet1!$A$6:$A$72,0),MATCH(MID(CELL("filename",BH53),FIND("]",CELL("filename",BH53))+1,255) &amp; DZ$1,[1]Sheet1!$C$1:$CY$1 &amp; [1]Sheet1!$C$3:$CY$3,0))</f>
        <v>2.89</v>
      </c>
      <c r="EA54" s="17">
        <v>2</v>
      </c>
      <c r="EB54" s="14">
        <f>(SUMPRODUCT(Euro_Area_Data!B51:U51,Euro_Area_Data!Y51:AR51)-Euro_Area_Data!M51*Euro_Area_Data!AJ51)/(SUM(Euro_Area_Data!B51:U51)-Euro_Area_Data!M51)</f>
        <v>0.91614932718186814</v>
      </c>
      <c r="EC54" s="14">
        <f t="shared" si="20"/>
        <v>0.9422033758815942</v>
      </c>
      <c r="ED54" s="14">
        <f>(SUMPRODUCT(Euro_Area_Data!B51:U51,Euro_Area_Data!AV51:BO51)-Euro_Area_Data!M51*Euro_Area_Data!BG51)/(SUM(Euro_Area_Data!B51:U51)-Euro_Area_Data!M51)</f>
        <v>-2.2360674769945086</v>
      </c>
      <c r="EE54" s="17">
        <v>-5</v>
      </c>
      <c r="EH54" s="43">
        <v>0.75</v>
      </c>
      <c r="EI54" s="43">
        <v>0.05</v>
      </c>
      <c r="EJ54" s="43">
        <v>60</v>
      </c>
      <c r="EK54" s="14">
        <f t="shared" si="5"/>
        <v>0.90255085390113055</v>
      </c>
      <c r="EN54" s="14">
        <f>[2]EUCAM_output!$WC51</f>
        <v>0.93801404624376605</v>
      </c>
    </row>
    <row r="55" spans="1:144" x14ac:dyDescent="0.3">
      <c r="A55" s="10">
        <v>2015</v>
      </c>
      <c r="B55" s="13">
        <f>[2]EUCAM_output!$VC52*10^9</f>
        <v>1826184214793.6169</v>
      </c>
      <c r="H55" s="14">
        <f>[2]EUCAM_output!$WI52</f>
        <v>-7.5446563792194209E-3</v>
      </c>
      <c r="I55" s="13">
        <f>[2]EUCAM_output!$VU52*10^3</f>
        <v>45218168.999999903</v>
      </c>
      <c r="K55" s="31">
        <f t="shared" si="4"/>
        <v>45218168.999999903</v>
      </c>
      <c r="L55" s="14">
        <f>[2]EUCAM_output!$VE52</f>
        <v>61.075610397388687</v>
      </c>
      <c r="O55" s="14">
        <f>[2]EUCAM_output!$VF52</f>
        <v>61.368133754831703</v>
      </c>
      <c r="P55" s="28"/>
      <c r="Q55" s="19"/>
      <c r="R55" s="14">
        <f>[2]EUCAM_output!$VJ52</f>
        <v>12</v>
      </c>
      <c r="U55" s="14">
        <f>[2]EUCAM_output!$VI52</f>
        <v>9.0800429999999999</v>
      </c>
      <c r="V55" s="14">
        <v>9.0800429999999999</v>
      </c>
      <c r="W55" s="14">
        <v>2.3061987167112274E-3</v>
      </c>
      <c r="X55" s="14">
        <v>1.2882418580908883E-2</v>
      </c>
      <c r="Y55" s="14">
        <f>[2]EUCAM_output!$WG52</f>
        <v>8.0640776832034897E-3</v>
      </c>
      <c r="Z55" s="14">
        <f>[2]EUCAM_output!$VK52</f>
        <v>1688.0834169985801</v>
      </c>
      <c r="AC55" s="14">
        <f>[2]EUCAM_output!$WJ52</f>
        <v>1688.4798662377309</v>
      </c>
      <c r="AD55" s="13">
        <f>[2]EUCAM_output!$VR52*10^9</f>
        <v>5925551904962.0303</v>
      </c>
      <c r="AE55" s="30" cm="1">
        <f t="array" aca="1" ref="AE55" ca="1">INDEX('[3]Sheet 1'!$B$12:$M$61,MATCH($A55,'[3]Sheet 1'!$A$12:$A$61,0),MATCH(MID(CELL("filename",A54),FIND("]",CELL("filename",A54))+1,255)&amp;AE$1,'[3]Sheet 1'!$B$9:$M$9&amp;'[3]Sheet 1'!$B$8:$M$8,0))*10^6</f>
        <v>5790309700000</v>
      </c>
      <c r="AF55" s="30" cm="1">
        <f t="array" aca="1" ref="AF55" ca="1">INDEX('[3]Sheet 1'!$B$12:$M$61,MATCH($A55,'[3]Sheet 1'!$A$12:$A$61,0),MATCH(MID(CELL("filename",B54),FIND("]",CELL("filename",B54))+1,255)&amp;AF$1,'[3]Sheet 1'!$B$9:$M$9&amp;'[3]Sheet 1'!$B$8:$M$8,0))*10^6</f>
        <v>987282700000</v>
      </c>
      <c r="AG55" s="19">
        <f t="shared" ca="1" si="23"/>
        <v>0.17050602664655398</v>
      </c>
      <c r="AH55" s="31">
        <f t="shared" ca="1" si="24"/>
        <v>1010342311002.9946</v>
      </c>
      <c r="AI55" s="31">
        <f t="shared" ca="1" si="6"/>
        <v>42489786440.757454</v>
      </c>
      <c r="AJ55" s="32">
        <v>49560000000</v>
      </c>
      <c r="AK55" s="31">
        <f t="shared" si="7"/>
        <v>52424661820.452583</v>
      </c>
      <c r="AL55" s="19">
        <f t="shared" ca="1" si="25"/>
        <v>5.1888019782532095E-2</v>
      </c>
      <c r="AM55" s="19">
        <f t="shared" ca="1" si="0"/>
        <v>5.1843240867222064E-2</v>
      </c>
      <c r="AN55" s="31">
        <f t="shared" ca="1" si="10"/>
        <v>4915209593959.0352</v>
      </c>
      <c r="AO55" s="32">
        <v>243935100000</v>
      </c>
      <c r="AP55" s="31">
        <f t="shared" si="8"/>
        <v>258035010565.74423</v>
      </c>
      <c r="AQ55" s="32">
        <v>314955000000</v>
      </c>
      <c r="AR55" s="31">
        <f t="shared" si="1"/>
        <v>280735333410.79529</v>
      </c>
      <c r="AS55" s="19">
        <f t="shared" ca="1" si="11"/>
        <v>5.7115638314961963E-2</v>
      </c>
      <c r="AT55" s="19">
        <f t="shared" si="9"/>
        <v>14.129736117279142</v>
      </c>
      <c r="BB55" s="13">
        <f>[2]EUCAM_output!$UZ52*10^9</f>
        <v>1759418299757.8701</v>
      </c>
      <c r="BC55" s="13">
        <f>[2]EUCAM_output!$WE52*10^9</f>
        <v>1663277700000</v>
      </c>
      <c r="BD55" s="19">
        <f t="shared" si="19"/>
        <v>-3.6560339583973605</v>
      </c>
      <c r="BN55" s="31">
        <f t="shared" ca="1" si="14"/>
        <v>27214000000</v>
      </c>
      <c r="BO55" s="48" cm="1">
        <f t="array" aca="1" ref="BO55" ca="1">INDEX([1]Sheet1!$C$6:$CY$72,MATCH($A55,[1]Sheet1!$A$6:$A$72,0),MATCH(MID(CELL("filename",A54),FIND("]",CELL("filename",A54))+1,255) &amp; BO$1,[1]Sheet1!$C$1:$CY$1 &amp; [1]Sheet1!$C$3:$CY$3,0))</f>
        <v>1.6361669999999999</v>
      </c>
      <c r="BP55" s="32" cm="1">
        <f t="array" aca="1" ref="BP55" ca="1">INDEX([1]Sheet1!$C$6:$CY$72,MATCH($A55,[1]Sheet1!$A$6:$A$72,0),MATCH(MID(CELL("filename",B54),FIND("]",CELL("filename",B54))+1,255) &amp; BP$1,[1]Sheet1!$C$1:$CY$1 &amp; [1]Sheet1!$C$3:$CY$3,0))</f>
        <v>794792000000</v>
      </c>
      <c r="BQ55" s="32" cm="1">
        <f t="array" aca="1" ref="BQ55" ca="1">INDEX([1]Sheet1!$C$6:$CY$72,MATCH($A55,[1]Sheet1!$A$6:$A$72,0),MATCH(MID(CELL("filename",C54),FIND("]",CELL("filename",C54))+1,255) &amp; BQ$1,[1]Sheet1!$C$1:$CY$1 &amp; [1]Sheet1!$C$3:$CY$3,0))</f>
        <v>242566000000</v>
      </c>
      <c r="BR55" s="39" cm="1">
        <f t="array" aca="1" ref="BR55" ca="1">INDEX([6]Annual!$C$5:$T$30,MATCH($A55,[6]Annual!$B$5:$B$30,0),MATCH(MID(CELL("filename",$F$2),FIND("]",CELL("filename",$F$2))+1,255) &amp; BR$1,[6]Annual!$C$3:$T$3 &amp; [6]Annual!$C$4:$T$4,0))</f>
        <v>206006100000</v>
      </c>
      <c r="BS55" s="39" cm="1">
        <f t="array" aca="1" ref="BS55" ca="1">INDEX([6]Annual!$C$5:$T$30,MATCH($A55,[6]Annual!$B$5:$B$30,0),MATCH(MID(CELL("filename",$F$2),FIND("]",CELL("filename",$F$2))+1,255) &amp; BS$1,[6]Annual!$C$3:$T$3 &amp; [6]Annual!$C$4:$T$4,0))</f>
        <v>28142100000</v>
      </c>
      <c r="BT55" s="39" cm="1">
        <f t="array" aca="1" ref="BT55" ca="1">INDEX([6]Annual!$C$5:$T$30,MATCH($A55,[6]Annual!$B$5:$B$30,0),MATCH(MID(CELL("filename",$F$2),FIND("]",CELL("filename",$F$2))+1,255) &amp; BT$1,[6]Annual!$C$3:$T$3 &amp; [6]Annual!$C$4:$T$4,0))</f>
        <v>6021800000</v>
      </c>
      <c r="BU55" s="31">
        <f t="shared" ca="1" si="21"/>
        <v>208061271818.29538</v>
      </c>
      <c r="BV55" s="31">
        <f t="shared" ca="1" si="22"/>
        <v>34504728181.70462</v>
      </c>
      <c r="BW55" s="32" cm="1">
        <f t="array" aca="1" ref="BW55" ca="1">INDEX([1]Sheet1!$C$6:$CY$72,MATCH($A55,[1]Sheet1!$A$6:$A$72,0),MATCH(MID(CELL("filename",F54),FIND("]",CELL("filename",F54))+1,255) &amp; BW$1,[1]Sheet1!$C$1:$CY$1 &amp; [1]Sheet1!$C$3:$CY$3,0))</f>
        <v>250287000000</v>
      </c>
      <c r="BX55" s="32" cm="1">
        <f t="array" aca="1" ref="BX55" ca="1">INDEX([1]Sheet1!$C$6:$CY$72,MATCH($A55,[1]Sheet1!$A$6:$A$72,0),MATCH(MID(CELL("filename",G54),FIND("]",CELL("filename",G54))+1,255) &amp; BX$1,[1]Sheet1!$C$1:$CY$1 &amp; [1]Sheet1!$C$3:$CY$3,0))</f>
        <v>215054000000</v>
      </c>
      <c r="BY55" s="39" cm="1">
        <f t="array" aca="1" ref="BY55" ca="1">INDEX([4]DATA!$C$18:$N$51,MATCH($A55,[4]DATA!$B$18:$B$51,0),MATCH(MID(CELL("filename",F22),FIND("]",CELL("filename",F22))+1,255) &amp; BY$1,[4]DATA!$C$15:$N$15&amp;[4]DATA!$C$16:$N$16,0)) * 10^6</f>
        <v>71751000000</v>
      </c>
      <c r="BZ55" s="39" cm="1">
        <f t="array" aca="1" ref="BZ55" ca="1">INDEX([4]DATA!$C$18:$N$51,MATCH($A55,[4]DATA!$B$18:$B$51,0),MATCH(MID(CELL("filename",G22),FIND("]",CELL("filename",G22))+1,255) &amp; BZ$1,[4]DATA!$C$15:$N$15&amp;[4]DATA!$C$16:$N$16,0)) * 10^6</f>
        <v>143303000000</v>
      </c>
      <c r="CA55" s="31">
        <f t="shared" ca="1" si="15"/>
        <v>71751000000</v>
      </c>
      <c r="CB55" s="31">
        <f t="shared" ca="1" si="16"/>
        <v>143303000000</v>
      </c>
      <c r="CC55" s="32" cm="1">
        <f t="array" aca="1" ref="CC55" ca="1">INDEX([1]Sheet1!$C$6:$CY$72,MATCH($A55,[1]Sheet1!$A$6:$A$72,0),MATCH(MID(CELL("filename",J54),FIND("]",CELL("filename",J54))+1,255) &amp; CC$1,[1]Sheet1!$C$1:$CY$1 &amp; [1]Sheet1!$C$3:$CY$3,0))</f>
        <v>4117000000</v>
      </c>
      <c r="CD55" s="31">
        <f t="shared" ca="1" si="17"/>
        <v>82768000000</v>
      </c>
      <c r="CE55" s="32" cm="1">
        <f t="array" aca="1" ref="CE55" ca="1">INDEX([1]Sheet1!$C$6:$CY$72,MATCH($A55,[1]Sheet1!$A$6:$A$72,0),MATCH(MID(CELL("filename",L54),FIND("]",CELL("filename",L54))+1,255) &amp; CE$1,[1]Sheet1!$C$1:$CY$1 &amp; [1]Sheet1!$C$3:$CY$3,0))</f>
        <v>835694000000</v>
      </c>
      <c r="CF55" s="31">
        <f t="shared" ca="1" si="12"/>
        <v>767578000000</v>
      </c>
      <c r="CG55" s="32" cm="1">
        <f t="array" aca="1" ref="CG55" ca="1">INDEX([1]Sheet1!$C$6:$CY$72,MATCH($A55,[1]Sheet1!$A$6:$A$72,0),MATCH(MID(CELL("filename",N54),FIND("]",CELL("filename",N54))+1,255) &amp; CG$1,[1]Sheet1!$C$1:$CY$1 &amp; [1]Sheet1!$C$3:$CY$3,0))</f>
        <v>318892000000</v>
      </c>
      <c r="CH55" s="32" cm="1">
        <f t="array" aca="1" ref="CH55" ca="1">INDEX([1]Sheet1!$C$6:$CY$72,MATCH($A55,[1]Sheet1!$A$6:$A$72,0),MATCH(MID(CELL("filename",O54),FIND("]",CELL("filename",O54))+1,255) &amp; CH$1,[1]Sheet1!$C$1:$CY$1 &amp; [1]Sheet1!$C$3:$CY$3,0))</f>
        <v>40168000000</v>
      </c>
      <c r="CI55" s="32" cm="1">
        <f t="array" aca="1" ref="CI55" ca="1">INDEX([1]Sheet1!$C$6:$CY$72,MATCH($A55,[1]Sheet1!$A$6:$A$72,0),MATCH(MID(CELL("filename",CI22),FIND("]",CELL("filename",CI22))+1,255) &amp; CI$1,[1]Sheet1!$C$1:$CY$1 &amp; [1]Sheet1!$C$3:$CY$3,0))</f>
        <v>28657000000</v>
      </c>
      <c r="CJ55" s="32" cm="1">
        <f t="array" aca="1" ref="CJ55" ca="1">INDEX([1]Sheet1!$C$6:$CY$72,MATCH($A55,[1]Sheet1!$A$6:$A$72,0),MATCH(MID(CELL("filename",R54),FIND("]",CELL("filename",R54))+1,255) &amp; CJ$1,[1]Sheet1!$C$1:$CY$1 &amp; [1]Sheet1!$C$3:$CY$3,0))</f>
        <v>332924000000</v>
      </c>
      <c r="CK55" s="32" cm="1">
        <f t="array" aca="1" ref="CK55" ca="1">INDEX([1]Sheet1!$C$6:$CY$72,MATCH($A55,[1]Sheet1!$A$6:$A$72,0),MATCH(MID(CELL("filename",S54),FIND("]",CELL("filename",S54))+1,255) &amp; CK$1,[1]Sheet1!$C$1:$CY$1 &amp; [1]Sheet1!$C$3:$CY$3,0))</f>
        <v>68116000000</v>
      </c>
      <c r="CL55" s="31">
        <f t="shared" ca="1" si="13"/>
        <v>46937000000</v>
      </c>
      <c r="DK55" s="31">
        <f t="shared" ca="1" si="18"/>
        <v>2241902072831.3999</v>
      </c>
      <c r="DL55" s="48" cm="1">
        <f t="array" aca="1" ref="DL55" ca="1">INDEX([1]Sheet1!$C$6:$CY$72,MATCH($A55,[1]Sheet1!$A$6:$A$72,0),MATCH(MID(CELL("filename",AT54),FIND("]",CELL("filename",AT54))+1,255) &amp; DL$1,[1]Sheet1!$C$1:$CY$1 &amp; [1]Sheet1!$C$3:$CY$3,0))</f>
        <v>134.78819999999999</v>
      </c>
      <c r="DM55" s="39" cm="1">
        <f t="array" aca="1" ref="DM55" ca="1">INDEX([5]DATA!$C$18:$T$51,MATCH($A55,[5]DATA!$B$18:$B$51,0),MATCH(MID(CELL("filename",AU22),FIND("]",CELL("filename",AU22))+1,255) &amp; DM$1,[5]DATA!$C$15:$T$15&amp;[5]DATA!$C$16:$T$16,0)) * 10^6</f>
        <v>365846000000</v>
      </c>
      <c r="DN55" s="39" cm="1">
        <f t="array" aca="1" ref="DN55" ca="1">INDEX([5]DATA!$C$18:$T$51,MATCH($A55,[5]DATA!$B$18:$B$51,0),MATCH(MID(CELL("filename",AV22),FIND("]",CELL("filename",AV22))+1,255) &amp; DN$1,[5]DATA!$C$15:$T$15&amp;[5]DATA!$C$16:$T$16,0)) * 10^6</f>
        <v>1876056000000</v>
      </c>
      <c r="DQ55" s="48">
        <v>1.109143</v>
      </c>
      <c r="DR55" s="48" cm="1">
        <f t="array" aca="1" ref="DR55" ca="1">INDEX([1]Sheet1!$C$6:$CY$72,MATCH($A55,[1]Sheet1!$A$6:$A$72,0),MATCH(MID(CELL("filename",AZ54),FIND("]",CELL("filename",AZ54))+1,255) &amp; DR$1,[1]Sheet1!$C$1:$CY$1 &amp; [1]Sheet1!$C$3:$CY$3,0))</f>
        <v>-4070000000.0000005</v>
      </c>
      <c r="DS55" s="48" cm="1">
        <f t="array" aca="1" ref="DS55" ca="1">INDEX([1]Sheet1!$C$6:$CY$72,MATCH($A55,[1]Sheet1!$A$6:$A$72,0),MATCH(MID(CELL("filename",BA54),FIND("]",CELL("filename",BA54))+1,255) &amp; DS$1,[1]Sheet1!$C$1:$CY$1 &amp; [1]Sheet1!$C$3:$CY$3,0))</f>
        <v>3.0890559999999998</v>
      </c>
      <c r="DT55" s="39" cm="1">
        <f t="array" aca="1" ref="DT55" ca="1">INDEX([5]DATA!$C$18:$T$51,MATCH($A55,[5]DATA!$B$18:$B$51,0),MATCH(MID(CELL("filename",BB22),FIND("]",CELL("filename",BB22))+1,255) &amp; DT$1,[5]DATA!$C$15:$T$15&amp;[5]DATA!$C$16:$T$16,0)) * 10^6</f>
        <v>557146000000</v>
      </c>
      <c r="DU55" s="48" cm="1">
        <f t="array" aca="1" ref="DU55" ca="1">INDEX([1]Sheet1!$C$6:$CY$72,MATCH($A55,[1]Sheet1!$A$6:$A$72,0),MATCH(MID(CELL("filename",BC54),FIND("]",CELL("filename",BC54))+1,255) &amp; DU$1,[1]Sheet1!$C$1:$CY$1 &amp; [1]Sheet1!$C$3:$CY$3,0))</f>
        <v>-0.02</v>
      </c>
      <c r="DV55" s="17">
        <v>0.5</v>
      </c>
      <c r="DW55" s="14">
        <f>Euro_Area_Data!V52*10^9</f>
        <v>11439347275376.889</v>
      </c>
      <c r="DX55" s="17">
        <v>1</v>
      </c>
      <c r="DY55" s="17">
        <v>0.5</v>
      </c>
      <c r="DZ55" s="48" cm="1">
        <f t="array" aca="1" ref="DZ55" ca="1">INDEX([1]Sheet1!$C$6:$CY$72,MATCH($A55,[1]Sheet1!$A$6:$A$72,0),MATCH(MID(CELL("filename",BH54),FIND("]",CELL("filename",BH54))+1,255) &amp; DZ$1,[1]Sheet1!$C$1:$CY$1 &amp; [1]Sheet1!$C$3:$CY$3,0))</f>
        <v>1.71</v>
      </c>
      <c r="EA55" s="17">
        <v>2</v>
      </c>
      <c r="EB55" s="14">
        <f>(SUMPRODUCT(Euro_Area_Data!B52:U52,Euro_Area_Data!Y52:AR52)-Euro_Area_Data!M52*Euro_Area_Data!AJ52)/(SUM(Euro_Area_Data!B52:U52)-Euro_Area_Data!M52)</f>
        <v>0.92953133361441664</v>
      </c>
      <c r="EC55" s="14">
        <f t="shared" si="20"/>
        <v>1.4606796114463541</v>
      </c>
      <c r="ED55" s="14">
        <f>(SUMPRODUCT(Euro_Area_Data!B52:U52,Euro_Area_Data!AV52:BO52)-Euro_Area_Data!M52*Euro_Area_Data!BG52)/(SUM(Euro_Area_Data!B52:U52)-Euro_Area_Data!M52)</f>
        <v>-1.5223423606672342</v>
      </c>
      <c r="EE55" s="17">
        <v>-5</v>
      </c>
      <c r="EH55" s="43">
        <v>0.75</v>
      </c>
      <c r="EI55" s="43">
        <v>0.05</v>
      </c>
      <c r="EJ55" s="43">
        <v>60</v>
      </c>
      <c r="EK55" s="14">
        <f t="shared" si="5"/>
        <v>0.78277641380828755</v>
      </c>
      <c r="EN55" s="14">
        <f>[2]EUCAM_output!$WC52</f>
        <v>0.94535659895597102</v>
      </c>
    </row>
    <row r="56" spans="1:144" x14ac:dyDescent="0.3">
      <c r="A56" s="10">
        <v>2016</v>
      </c>
      <c r="B56" s="13">
        <f>[2]EUCAM_output!$VC53*10^9</f>
        <v>1825166429360.5591</v>
      </c>
      <c r="H56" s="14">
        <f>[2]EUCAM_output!$WI53</f>
        <v>2.546025438048815E-3</v>
      </c>
      <c r="I56" s="13">
        <f>[2]EUCAM_output!$VU53*10^3</f>
        <v>45096637.499999903</v>
      </c>
      <c r="K56" s="31">
        <f t="shared" si="4"/>
        <v>45096637.499999903</v>
      </c>
      <c r="L56" s="14">
        <f>[2]EUCAM_output!$VE53</f>
        <v>61.905311771936823</v>
      </c>
      <c r="O56" s="14">
        <f>[2]EUCAM_output!$VF53</f>
        <v>61.715686107059483</v>
      </c>
      <c r="P56" s="28"/>
      <c r="Q56" s="19"/>
      <c r="R56" s="14">
        <f>[2]EUCAM_output!$VJ53</f>
        <v>11.7</v>
      </c>
      <c r="U56" s="14">
        <f>[2]EUCAM_output!$VI53</f>
        <v>9.0950900000000008</v>
      </c>
      <c r="V56" s="14">
        <v>9.0950900000000008</v>
      </c>
      <c r="W56" s="14">
        <v>-1.9171191257394415E-3</v>
      </c>
      <c r="X56" s="14">
        <v>5.6753410799910142E-3</v>
      </c>
      <c r="Y56" s="14">
        <f>[2]EUCAM_output!$WG53</f>
        <v>-7.7170417838157103E-3</v>
      </c>
      <c r="Z56" s="14">
        <f>[2]EUCAM_output!$VK53</f>
        <v>1692.1393620516899</v>
      </c>
      <c r="AC56" s="14">
        <f>[2]EUCAM_output!$WJ53</f>
        <v>1685.332562247527</v>
      </c>
      <c r="AD56" s="13">
        <f>[2]EUCAM_output!$VR53*10^9</f>
        <v>5903932483844.3203</v>
      </c>
      <c r="AE56" s="30" cm="1">
        <f t="array" aca="1" ref="AE56" ca="1">INDEX('[3]Sheet 1'!$B$12:$M$61,MATCH($A56,'[3]Sheet 1'!$A$12:$A$61,0),MATCH(MID(CELL("filename",A55),FIND("]",CELL("filename",A55))+1,255)&amp;AE$1,'[3]Sheet 1'!$B$9:$M$9&amp;'[3]Sheet 1'!$B$8:$M$8,0))*10^6</f>
        <v>5779282800000</v>
      </c>
      <c r="AF56" s="30" cm="1">
        <f t="array" aca="1" ref="AF56" ca="1">INDEX('[3]Sheet 1'!$B$12:$M$61,MATCH($A56,'[3]Sheet 1'!$A$12:$A$61,0),MATCH(MID(CELL("filename",B55),FIND("]",CELL("filename",B55))+1,255)&amp;AF$1,'[3]Sheet 1'!$B$9:$M$9&amp;'[3]Sheet 1'!$B$8:$M$8,0))*10^6</f>
        <v>976877600000</v>
      </c>
      <c r="AG56" s="19">
        <f t="shared" ca="1" si="23"/>
        <v>0.16903093927156498</v>
      </c>
      <c r="AH56" s="31">
        <f t="shared" ca="1" si="24"/>
        <v>997947253140.10913</v>
      </c>
      <c r="AI56" s="31">
        <f t="shared" ca="1" si="6"/>
        <v>40308987219.151237</v>
      </c>
      <c r="AJ56" s="32">
        <v>49677000000</v>
      </c>
      <c r="AK56" s="31">
        <f t="shared" si="7"/>
        <v>51900615781.602196</v>
      </c>
      <c r="AL56" s="19">
        <f t="shared" ca="1" si="25"/>
        <v>5.2007373754768466E-2</v>
      </c>
      <c r="AM56" s="19">
        <f t="shared" ca="1" si="0"/>
        <v>5.1843240867222064E-2</v>
      </c>
      <c r="AN56" s="31">
        <f t="shared" ca="1" si="10"/>
        <v>4905985230704.2109</v>
      </c>
      <c r="AO56" s="32">
        <v>256246800000</v>
      </c>
      <c r="AP56" s="31">
        <f t="shared" si="8"/>
        <v>267716784670.27121</v>
      </c>
      <c r="AQ56" s="32">
        <v>315930500000</v>
      </c>
      <c r="AR56" s="31">
        <f t="shared" si="1"/>
        <v>278171399319.74194</v>
      </c>
      <c r="AS56" s="19">
        <f t="shared" ca="1" si="11"/>
        <v>5.6700415153881925E-2</v>
      </c>
      <c r="AT56" s="19">
        <f t="shared" si="9"/>
        <v>14.668075215697721</v>
      </c>
      <c r="BB56" s="13">
        <f>[2]EUCAM_output!$UZ53*10^9</f>
        <v>1781168600144.74</v>
      </c>
      <c r="BC56" s="13">
        <f>[2]EUCAM_output!$WE53*10^9</f>
        <v>1704856700000</v>
      </c>
      <c r="BD56" s="19">
        <f t="shared" si="19"/>
        <v>-2.4106201225295156</v>
      </c>
      <c r="BN56" s="31">
        <f t="shared" ca="1" si="14"/>
        <v>25262000000</v>
      </c>
      <c r="BO56" s="48" cm="1">
        <f t="array" aca="1" ref="BO56" ca="1">INDEX([1]Sheet1!$C$6:$CY$72,MATCH($A56,[1]Sheet1!$A$6:$A$72,0),MATCH(MID(CELL("filename",A55),FIND("]",CELL("filename",A55))+1,255) &amp; BO$1,[1]Sheet1!$C$1:$CY$1 &amp; [1]Sheet1!$C$3:$CY$3,0))</f>
        <v>1.4817670000000001</v>
      </c>
      <c r="BP56" s="32" cm="1">
        <f t="array" aca="1" ref="BP56" ca="1">INDEX([1]Sheet1!$C$6:$CY$72,MATCH($A56,[1]Sheet1!$A$6:$A$72,0),MATCH(MID(CELL("filename",B55),FIND("]",CELL("filename",B55))+1,255) &amp; BP$1,[1]Sheet1!$C$1:$CY$1 &amp; [1]Sheet1!$C$3:$CY$3,0))</f>
        <v>794041000000</v>
      </c>
      <c r="BQ56" s="32" cm="1">
        <f t="array" aca="1" ref="BQ56" ca="1">INDEX([1]Sheet1!$C$6:$CY$72,MATCH($A56,[1]Sheet1!$A$6:$A$72,0),MATCH(MID(CELL("filename",C55),FIND("]",CELL("filename",C55))+1,255) &amp; BQ$1,[1]Sheet1!$C$1:$CY$1 &amp; [1]Sheet1!$C$3:$CY$3,0))</f>
        <v>247425000000</v>
      </c>
      <c r="BR56" s="39" cm="1">
        <f t="array" aca="1" ref="BR56" ca="1">INDEX([6]Annual!$C$5:$T$30,MATCH($A56,[6]Annual!$B$5:$B$30,0),MATCH(MID(CELL("filename",$F$2),FIND("]",CELL("filename",$F$2))+1,255) &amp; BR$1,[6]Annual!$C$3:$T$3 &amp; [6]Annual!$C$4:$T$4,0))</f>
        <v>208624599999.99997</v>
      </c>
      <c r="BS56" s="39" cm="1">
        <f t="array" aca="1" ref="BS56" ca="1">INDEX([6]Annual!$C$5:$T$30,MATCH($A56,[6]Annual!$B$5:$B$30,0),MATCH(MID(CELL("filename",$F$2),FIND("]",CELL("filename",$F$2))+1,255) &amp; BS$1,[6]Annual!$C$3:$T$3 &amp; [6]Annual!$C$4:$T$4,0))</f>
        <v>30377600000.000004</v>
      </c>
      <c r="BT56" s="39" cm="1">
        <f t="array" aca="1" ref="BT56" ca="1">INDEX([6]Annual!$C$5:$T$30,MATCH($A56,[6]Annual!$B$5:$B$30,0),MATCH(MID(CELL("filename",$F$2),FIND("]",CELL("filename",$F$2))+1,255) &amp; BT$1,[6]Annual!$C$3:$T$3 &amp; [6]Annual!$C$4:$T$4,0))</f>
        <v>6368799999.999999</v>
      </c>
      <c r="BU56" s="31">
        <f t="shared" ca="1" si="21"/>
        <v>210370995981.59521</v>
      </c>
      <c r="BV56" s="31">
        <f t="shared" ca="1" si="22"/>
        <v>37054004018.404785</v>
      </c>
      <c r="BW56" s="32" cm="1">
        <f t="array" aca="1" ref="BW56" ca="1">INDEX([1]Sheet1!$C$6:$CY$72,MATCH($A56,[1]Sheet1!$A$6:$A$72,0),MATCH(MID(CELL("filename",F55),FIND("]",CELL("filename",F55))+1,255) &amp; BW$1,[1]Sheet1!$C$1:$CY$1 &amp; [1]Sheet1!$C$3:$CY$3,0))</f>
        <v>245147000000</v>
      </c>
      <c r="BX56" s="32" cm="1">
        <f t="array" aca="1" ref="BX56" ca="1">INDEX([1]Sheet1!$C$6:$CY$72,MATCH($A56,[1]Sheet1!$A$6:$A$72,0),MATCH(MID(CELL("filename",G55),FIND("]",CELL("filename",G55))+1,255) &amp; BX$1,[1]Sheet1!$C$1:$CY$1 &amp; [1]Sheet1!$C$3:$CY$3,0))</f>
        <v>216761000000</v>
      </c>
      <c r="BY56" s="39" cm="1">
        <f t="array" aca="1" ref="BY56" ca="1">INDEX([4]DATA!$C$18:$N$51,MATCH($A56,[4]DATA!$B$18:$B$51,0),MATCH(MID(CELL("filename",F23),FIND("]",CELL("filename",F23))+1,255) &amp; BY$1,[4]DATA!$C$15:$N$15&amp;[4]DATA!$C$16:$N$16,0)) * 10^6</f>
        <v>72562000000</v>
      </c>
      <c r="BZ56" s="39" cm="1">
        <f t="array" aca="1" ref="BZ56" ca="1">INDEX([4]DATA!$C$18:$N$51,MATCH($A56,[4]DATA!$B$18:$B$51,0),MATCH(MID(CELL("filename",G23),FIND("]",CELL("filename",G23))+1,255) &amp; BZ$1,[4]DATA!$C$15:$N$15&amp;[4]DATA!$C$16:$N$16,0)) * 10^6</f>
        <v>144199000000</v>
      </c>
      <c r="CA56" s="31">
        <f t="shared" ca="1" si="15"/>
        <v>72562000000</v>
      </c>
      <c r="CB56" s="31">
        <f t="shared" ca="1" si="16"/>
        <v>144199000000</v>
      </c>
      <c r="CC56" s="32" cm="1">
        <f t="array" aca="1" ref="CC56" ca="1">INDEX([1]Sheet1!$C$6:$CY$72,MATCH($A56,[1]Sheet1!$A$6:$A$72,0),MATCH(MID(CELL("filename",J55),FIND("]",CELL("filename",J55))+1,255) &amp; CC$1,[1]Sheet1!$C$1:$CY$1 &amp; [1]Sheet1!$C$3:$CY$3,0))</f>
        <v>3991000000</v>
      </c>
      <c r="CD56" s="31">
        <f t="shared" ca="1" si="17"/>
        <v>80717000000</v>
      </c>
      <c r="CE56" s="32" cm="1">
        <f t="array" aca="1" ref="CE56" ca="1">INDEX([1]Sheet1!$C$6:$CY$72,MATCH($A56,[1]Sheet1!$A$6:$A$72,0),MATCH(MID(CELL("filename",L55),FIND("]",CELL("filename",L55))+1,255) &amp; CE$1,[1]Sheet1!$C$1:$CY$1 &amp; [1]Sheet1!$C$3:$CY$3,0))</f>
        <v>835037000000</v>
      </c>
      <c r="CF56" s="31">
        <f t="shared" ca="1" si="12"/>
        <v>768779000000</v>
      </c>
      <c r="CG56" s="32" cm="1">
        <f t="array" aca="1" ref="CG56" ca="1">INDEX([1]Sheet1!$C$6:$CY$72,MATCH($A56,[1]Sheet1!$A$6:$A$72,0),MATCH(MID(CELL("filename",N55),FIND("]",CELL("filename",N55))+1,255) &amp; CG$1,[1]Sheet1!$C$1:$CY$1 &amp; [1]Sheet1!$C$3:$CY$3,0))</f>
        <v>326278000000</v>
      </c>
      <c r="CH56" s="32" cm="1">
        <f t="array" aca="1" ref="CH56" ca="1">INDEX([1]Sheet1!$C$6:$CY$72,MATCH($A56,[1]Sheet1!$A$6:$A$72,0),MATCH(MID(CELL("filename",O55),FIND("]",CELL("filename",O55))+1,255) &amp; CH$1,[1]Sheet1!$C$1:$CY$1 &amp; [1]Sheet1!$C$3:$CY$3,0))</f>
        <v>38582000000</v>
      </c>
      <c r="CI56" s="32" cm="1">
        <f t="array" aca="1" ref="CI56" ca="1">INDEX([1]Sheet1!$C$6:$CY$72,MATCH($A56,[1]Sheet1!$A$6:$A$72,0),MATCH(MID(CELL("filename",CI23),FIND("]",CELL("filename",CI23))+1,255) &amp; CI$1,[1]Sheet1!$C$1:$CY$1 &amp; [1]Sheet1!$C$3:$CY$3,0))</f>
        <v>30334000000</v>
      </c>
      <c r="CJ56" s="32" cm="1">
        <f t="array" aca="1" ref="CJ56" ca="1">INDEX([1]Sheet1!$C$6:$CY$72,MATCH($A56,[1]Sheet1!$A$6:$A$72,0),MATCH(MID(CELL("filename",R55),FIND("]",CELL("filename",R55))+1,255) &amp; CJ$1,[1]Sheet1!$C$1:$CY$1 &amp; [1]Sheet1!$C$3:$CY$3,0))</f>
        <v>336370000000</v>
      </c>
      <c r="CK56" s="32" cm="1">
        <f t="array" aca="1" ref="CK56" ca="1">INDEX([1]Sheet1!$C$6:$CY$72,MATCH($A56,[1]Sheet1!$A$6:$A$72,0),MATCH(MID(CELL("filename",S55),FIND("]",CELL("filename",S55))+1,255) &amp; CK$1,[1]Sheet1!$C$1:$CY$1 &amp; [1]Sheet1!$C$3:$CY$3,0))</f>
        <v>66257999999.999992</v>
      </c>
      <c r="CL56" s="31">
        <f t="shared" ca="1" si="13"/>
        <v>37215000000</v>
      </c>
      <c r="DK56" s="31">
        <f t="shared" ca="1" si="18"/>
        <v>2288594519509.8999</v>
      </c>
      <c r="DL56" s="48" cm="1">
        <f t="array" aca="1" ref="DL56" ca="1">INDEX([1]Sheet1!$C$6:$CY$72,MATCH($A56,[1]Sheet1!$A$6:$A$72,0),MATCH(MID(CELL("filename",AT55),FIND("]",CELL("filename",AT55))+1,255) &amp; DL$1,[1]Sheet1!$C$1:$CY$1 &amp; [1]Sheet1!$C$3:$CY$3,0))</f>
        <v>134.2397</v>
      </c>
      <c r="DM56" s="39" cm="1">
        <f t="array" aca="1" ref="DM56" ca="1">INDEX([5]DATA!$C$18:$T$51,MATCH($A56,[5]DATA!$B$18:$B$51,0),MATCH(MID(CELL("filename",AU23),FIND("]",CELL("filename",AU23))+1,255) &amp; DM$1,[5]DATA!$C$15:$T$15&amp;[5]DATA!$C$16:$T$16,0)) * 10^6</f>
        <v>350695000000</v>
      </c>
      <c r="DN56" s="39" cm="1">
        <f t="array" aca="1" ref="DN56" ca="1">INDEX([5]DATA!$C$18:$T$51,MATCH($A56,[5]DATA!$B$18:$B$51,0),MATCH(MID(CELL("filename",AV23),FIND("]",CELL("filename",AV23))+1,255) &amp; DN$1,[5]DATA!$C$15:$T$15&amp;[5]DATA!$C$16:$T$16,0)) * 10^6</f>
        <v>1937900000000</v>
      </c>
      <c r="DQ56" s="48">
        <v>1.1066180000000001</v>
      </c>
      <c r="DR56" s="48" cm="1">
        <f t="array" aca="1" ref="DR56" ca="1">INDEX([1]Sheet1!$C$6:$CY$72,MATCH($A56,[1]Sheet1!$A$6:$A$72,0),MATCH(MID(CELL("filename",AZ55),FIND("]",CELL("filename",AZ55))+1,255) &amp; DR$1,[1]Sheet1!$C$1:$CY$1 &amp; [1]Sheet1!$C$3:$CY$3,0))</f>
        <v>5700000000</v>
      </c>
      <c r="DS56" s="48" cm="1">
        <f t="array" aca="1" ref="DS56" ca="1">INDEX([1]Sheet1!$C$6:$CY$72,MATCH($A56,[1]Sheet1!$A$6:$A$72,0),MATCH(MID(CELL("filename",BA55),FIND("]",CELL("filename",BA55))+1,255) &amp; DS$1,[1]Sheet1!$C$1:$CY$1 &amp; [1]Sheet1!$C$3:$CY$3,0))</f>
        <v>2.9554369999999999</v>
      </c>
      <c r="DT56" s="39" cm="1">
        <f t="array" aca="1" ref="DT56" ca="1">INDEX([5]DATA!$C$18:$T$51,MATCH($A56,[5]DATA!$B$18:$B$51,0),MATCH(MID(CELL("filename",BB23),FIND("]",CELL("filename",BB23))+1,255) &amp; DT$1,[5]DATA!$C$15:$T$15&amp;[5]DATA!$C$16:$T$16,0)) * 10^6</f>
        <v>573567000000</v>
      </c>
      <c r="DU56" s="48" cm="1">
        <f t="array" aca="1" ref="DU56" ca="1">INDEX([1]Sheet1!$C$6:$CY$72,MATCH($A56,[1]Sheet1!$A$6:$A$72,0),MATCH(MID(CELL("filename",BC55),FIND("]",CELL("filename",BC55))+1,255) &amp; DU$1,[1]Sheet1!$C$1:$CY$1 &amp; [1]Sheet1!$C$3:$CY$3,0))</f>
        <v>-0.26</v>
      </c>
      <c r="DV56" s="17">
        <v>0.5</v>
      </c>
      <c r="DW56" s="14">
        <f>Euro_Area_Data!V53*10^9</f>
        <v>11648525952910.125</v>
      </c>
      <c r="DX56" s="17">
        <v>1</v>
      </c>
      <c r="DY56" s="17">
        <v>0.5</v>
      </c>
      <c r="DZ56" s="48" cm="1">
        <f t="array" aca="1" ref="DZ56" ca="1">INDEX([1]Sheet1!$C$6:$CY$72,MATCH($A56,[1]Sheet1!$A$6:$A$72,0),MATCH(MID(CELL("filename",BH55),FIND("]",CELL("filename",BH55))+1,255) &amp; DZ$1,[1]Sheet1!$C$1:$CY$1 &amp; [1]Sheet1!$C$3:$CY$3,0))</f>
        <v>1.49</v>
      </c>
      <c r="EA56" s="17">
        <v>2</v>
      </c>
      <c r="EB56" s="14">
        <f>(SUMPRODUCT(Euro_Area_Data!B53:U53,Euro_Area_Data!Y53:AR53)-Euro_Area_Data!M53*Euro_Area_Data!AJ53)/(SUM(Euro_Area_Data!B53:U53)-Euro_Area_Data!M53)</f>
        <v>0.93730811800466185</v>
      </c>
      <c r="EC56" s="14">
        <f t="shared" si="20"/>
        <v>0.83663499109876505</v>
      </c>
      <c r="ED56" s="14">
        <f>(SUMPRODUCT(Euro_Area_Data!B53:U53,Euro_Area_Data!AV53:BO53)-Euro_Area_Data!M53*Euro_Area_Data!BG53)/(SUM(Euro_Area_Data!B53:U53)-Euro_Area_Data!M53)</f>
        <v>-0.82869665208231147</v>
      </c>
      <c r="EE56" s="17">
        <v>-5</v>
      </c>
      <c r="EH56" s="43">
        <v>0.75</v>
      </c>
      <c r="EI56" s="43">
        <v>0.05</v>
      </c>
      <c r="EJ56" s="43">
        <v>60</v>
      </c>
      <c r="EK56" s="14">
        <f t="shared" si="5"/>
        <v>1.248171819512369</v>
      </c>
      <c r="EN56" s="14">
        <f>[2]EUCAM_output!$WC53</f>
        <v>0.95715627361804001</v>
      </c>
    </row>
    <row r="57" spans="1:144" x14ac:dyDescent="0.3">
      <c r="A57" s="10">
        <v>2017</v>
      </c>
      <c r="B57" s="13">
        <f>[2]EUCAM_output!$VC54*10^9</f>
        <v>1829112082268.3611</v>
      </c>
      <c r="H57" s="14">
        <f>[2]EUCAM_output!$WI54</f>
        <v>1.2429196311275771E-2</v>
      </c>
      <c r="I57" s="13">
        <f>[2]EUCAM_output!$VU54*10^3</f>
        <v>45021643.499999896</v>
      </c>
      <c r="K57" s="31">
        <f t="shared" si="4"/>
        <v>45021643.499999896</v>
      </c>
      <c r="L57" s="14">
        <f>[2]EUCAM_output!$VE54</f>
        <v>62.454741508994417</v>
      </c>
      <c r="O57" s="14">
        <f>[2]EUCAM_output!$VF54</f>
        <v>61.993714880423099</v>
      </c>
      <c r="P57" s="28"/>
      <c r="Q57" s="19"/>
      <c r="R57" s="14">
        <f>[2]EUCAM_output!$VJ54</f>
        <v>11.3</v>
      </c>
      <c r="U57" s="14">
        <f>[2]EUCAM_output!$VI54</f>
        <v>9.0733510000000006</v>
      </c>
      <c r="V57" s="14">
        <v>9.0733510000000006</v>
      </c>
      <c r="W57" s="14">
        <v>4.2270667415882368E-3</v>
      </c>
      <c r="X57" s="14">
        <v>1.1975055085065911E-2</v>
      </c>
      <c r="Y57" s="14">
        <f>[2]EUCAM_output!$WG54</f>
        <v>2.16634625504941E-3</v>
      </c>
      <c r="Z57" s="14">
        <f>[2]EUCAM_output!$VK54</f>
        <v>1690.69620461252</v>
      </c>
      <c r="AC57" s="14">
        <f>[2]EUCAM_output!$WJ54</f>
        <v>1682.754117466877</v>
      </c>
      <c r="AD57" s="13">
        <f>[2]EUCAM_output!$VR54*10^9</f>
        <v>5889782922694.8799</v>
      </c>
      <c r="AE57" s="30" cm="1">
        <f t="array" aca="1" ref="AE57" ca="1">INDEX('[3]Sheet 1'!$B$12:$M$61,MATCH($A57,'[3]Sheet 1'!$A$12:$A$61,0),MATCH(MID(CELL("filename",A56),FIND("]",CELL("filename",A56))+1,255)&amp;AE$1,'[3]Sheet 1'!$B$9:$M$9&amp;'[3]Sheet 1'!$B$8:$M$8,0))*10^6</f>
        <v>5809068900000</v>
      </c>
      <c r="AF57" s="30" cm="1">
        <f t="array" aca="1" ref="AF57" ca="1">INDEX('[3]Sheet 1'!$B$12:$M$61,MATCH($A57,'[3]Sheet 1'!$A$12:$A$61,0),MATCH(MID(CELL("filename",B56),FIND("]",CELL("filename",B56))+1,255)&amp;AF$1,'[3]Sheet 1'!$B$9:$M$9&amp;'[3]Sheet 1'!$B$8:$M$8,0))*10^6</f>
        <v>971410000000</v>
      </c>
      <c r="AG57" s="19">
        <f t="shared" ca="1" si="23"/>
        <v>0.16722301227998862</v>
      </c>
      <c r="AH57" s="31">
        <f t="shared" ca="1" si="24"/>
        <v>984907242008.27319</v>
      </c>
      <c r="AI57" s="31">
        <f t="shared" ca="1" si="6"/>
        <v>39328787920.678299</v>
      </c>
      <c r="AJ57" s="32">
        <v>50116000000</v>
      </c>
      <c r="AK57" s="31">
        <f t="shared" si="7"/>
        <v>51990228045.493752</v>
      </c>
      <c r="AL57" s="19">
        <f t="shared" ca="1" si="25"/>
        <v>5.2786928380669819E-2</v>
      </c>
      <c r="AM57" s="19">
        <f t="shared" ca="1" si="0"/>
        <v>5.1843240867222064E-2</v>
      </c>
      <c r="AN57" s="31">
        <f t="shared" ca="1" si="10"/>
        <v>4904875680686.6064</v>
      </c>
      <c r="AO57" s="32">
        <v>268761500000</v>
      </c>
      <c r="AP57" s="31">
        <f t="shared" si="8"/>
        <v>278812588292.1416</v>
      </c>
      <c r="AQ57" s="32">
        <v>320584600000</v>
      </c>
      <c r="AR57" s="31">
        <f t="shared" si="1"/>
        <v>280583530073.13898</v>
      </c>
      <c r="AS57" s="19">
        <f t="shared" ca="1" si="11"/>
        <v>5.7205023804774935E-2</v>
      </c>
      <c r="AT57" s="19">
        <f t="shared" si="9"/>
        <v>15.243056507853476</v>
      </c>
      <c r="BB57" s="13">
        <f>[2]EUCAM_output!$UZ54*10^9</f>
        <v>1809733196858.6299</v>
      </c>
      <c r="BC57" s="13">
        <f>[2]EUCAM_output!$WE54*10^9</f>
        <v>1744493000000</v>
      </c>
      <c r="BD57" s="19">
        <f t="shared" si="19"/>
        <v>-1.0594695424950999</v>
      </c>
      <c r="BN57" s="31">
        <f t="shared" ca="1" si="14"/>
        <v>21566000000</v>
      </c>
      <c r="BO57" s="48" cm="1">
        <f t="array" aca="1" ref="BO57" ca="1">INDEX([1]Sheet1!$C$6:$CY$72,MATCH($A57,[1]Sheet1!$A$6:$A$72,0),MATCH(MID(CELL("filename",A56),FIND("]",CELL("filename",A56))+1,255) &amp; BO$1,[1]Sheet1!$C$1:$CY$1 &amp; [1]Sheet1!$C$3:$CY$3,0))</f>
        <v>1.2362329999999999</v>
      </c>
      <c r="BP57" s="32" cm="1">
        <f t="array" aca="1" ref="BP57" ca="1">INDEX([1]Sheet1!$C$6:$CY$72,MATCH($A57,[1]Sheet1!$A$6:$A$72,0),MATCH(MID(CELL("filename",B56),FIND("]",CELL("filename",B56))+1,255) &amp; BP$1,[1]Sheet1!$C$1:$CY$1 &amp; [1]Sheet1!$C$3:$CY$3,0))</f>
        <v>807248000000</v>
      </c>
      <c r="BQ57" s="32" cm="1">
        <f t="array" aca="1" ref="BQ57" ca="1">INDEX([1]Sheet1!$C$6:$CY$72,MATCH($A57,[1]Sheet1!$A$6:$A$72,0),MATCH(MID(CELL("filename",C56),FIND("]",CELL("filename",C56))+1,255) &amp; BQ$1,[1]Sheet1!$C$1:$CY$1 &amp; [1]Sheet1!$C$3:$CY$3,0))</f>
        <v>250161000000</v>
      </c>
      <c r="BR57" s="39" cm="1">
        <f t="array" aca="1" ref="BR57" ca="1">INDEX([6]Annual!$C$5:$T$30,MATCH($A57,[6]Annual!$B$5:$B$30,0),MATCH(MID(CELL("filename",$F$2),FIND("]",CELL("filename",$F$2))+1,255) &amp; BR$1,[6]Annual!$C$3:$T$3 &amp; [6]Annual!$C$4:$T$4,0))</f>
        <v>211694800000.00003</v>
      </c>
      <c r="BS57" s="39" cm="1">
        <f t="array" aca="1" ref="BS57" ca="1">INDEX([6]Annual!$C$5:$T$30,MATCH($A57,[6]Annual!$B$5:$B$30,0),MATCH(MID(CELL("filename",$F$2),FIND("]",CELL("filename",$F$2))+1,255) &amp; BS$1,[6]Annual!$C$3:$T$3 &amp; [6]Annual!$C$4:$T$4,0))</f>
        <v>29995200000</v>
      </c>
      <c r="BT57" s="39" cm="1">
        <f t="array" aca="1" ref="BT57" ca="1">INDEX([6]Annual!$C$5:$T$30,MATCH($A57,[6]Annual!$B$5:$B$30,0),MATCH(MID(CELL("filename",$F$2),FIND("]",CELL("filename",$F$2))+1,255) &amp; BT$1,[6]Annual!$C$3:$T$3 &amp; [6]Annual!$C$4:$T$4,0))</f>
        <v>6378000000</v>
      </c>
      <c r="BU57" s="31">
        <f t="shared" ca="1" si="21"/>
        <v>213480911938.66199</v>
      </c>
      <c r="BV57" s="31">
        <f t="shared" ca="1" si="22"/>
        <v>36680088061.338013</v>
      </c>
      <c r="BW57" s="32" cm="1">
        <f t="array" aca="1" ref="BW57" ca="1">INDEX([1]Sheet1!$C$6:$CY$72,MATCH($A57,[1]Sheet1!$A$6:$A$72,0),MATCH(MID(CELL("filename",F56),FIND("]",CELL("filename",F56))+1,255) &amp; BW$1,[1]Sheet1!$C$1:$CY$1 &amp; [1]Sheet1!$C$3:$CY$3,0))</f>
        <v>250821000000</v>
      </c>
      <c r="BX57" s="32" cm="1">
        <f t="array" aca="1" ref="BX57" ca="1">INDEX([1]Sheet1!$C$6:$CY$72,MATCH($A57,[1]Sheet1!$A$6:$A$72,0),MATCH(MID(CELL("filename",G56),FIND("]",CELL("filename",G56))+1,255) &amp; BX$1,[1]Sheet1!$C$1:$CY$1 &amp; [1]Sheet1!$C$3:$CY$3,0))</f>
        <v>221806000000</v>
      </c>
      <c r="BY57" s="39" cm="1">
        <f t="array" aca="1" ref="BY57" ca="1">INDEX([4]DATA!$C$18:$N$51,MATCH($A57,[4]DATA!$B$18:$B$51,0),MATCH(MID(CELL("filename",F24),FIND("]",CELL("filename",F24))+1,255) &amp; BY$1,[4]DATA!$C$15:$N$15&amp;[4]DATA!$C$16:$N$16,0)) * 10^6</f>
        <v>74184000000</v>
      </c>
      <c r="BZ57" s="39" cm="1">
        <f t="array" aca="1" ref="BZ57" ca="1">INDEX([4]DATA!$C$18:$N$51,MATCH($A57,[4]DATA!$B$18:$B$51,0),MATCH(MID(CELL("filename",G24),FIND("]",CELL("filename",G24))+1,255) &amp; BZ$1,[4]DATA!$C$15:$N$15&amp;[4]DATA!$C$16:$N$16,0)) * 10^6</f>
        <v>147622000000</v>
      </c>
      <c r="CA57" s="31">
        <f t="shared" ca="1" si="15"/>
        <v>74184000000</v>
      </c>
      <c r="CB57" s="31">
        <f t="shared" ca="1" si="16"/>
        <v>147622000000</v>
      </c>
      <c r="CC57" s="32" cm="1">
        <f t="array" aca="1" ref="CC57" ca="1">INDEX([1]Sheet1!$C$6:$CY$72,MATCH($A57,[1]Sheet1!$A$6:$A$72,0),MATCH(MID(CELL("filename",J56),FIND("]",CELL("filename",J56))+1,255) &amp; CC$1,[1]Sheet1!$C$1:$CY$1 &amp; [1]Sheet1!$C$3:$CY$3,0))</f>
        <v>4186000000</v>
      </c>
      <c r="CD57" s="31">
        <f t="shared" ca="1" si="17"/>
        <v>80274000000</v>
      </c>
      <c r="CE57" s="32" cm="1">
        <f t="array" aca="1" ref="CE57" ca="1">INDEX([1]Sheet1!$C$6:$CY$72,MATCH($A57,[1]Sheet1!$A$6:$A$72,0),MATCH(MID(CELL("filename",L56),FIND("]",CELL("filename",L56))+1,255) &amp; CE$1,[1]Sheet1!$C$1:$CY$1 &amp; [1]Sheet1!$C$3:$CY$3,0))</f>
        <v>851015000000</v>
      </c>
      <c r="CF57" s="31">
        <f t="shared" ca="1" si="12"/>
        <v>785682000000</v>
      </c>
      <c r="CG57" s="32" cm="1">
        <f t="array" aca="1" ref="CG57" ca="1">INDEX([1]Sheet1!$C$6:$CY$72,MATCH($A57,[1]Sheet1!$A$6:$A$72,0),MATCH(MID(CELL("filename",N56),FIND("]",CELL("filename",N56))+1,255) &amp; CG$1,[1]Sheet1!$C$1:$CY$1 &amp; [1]Sheet1!$C$3:$CY$3,0))</f>
        <v>331415000000</v>
      </c>
      <c r="CH57" s="32" cm="1">
        <f t="array" aca="1" ref="CH57" ca="1">INDEX([1]Sheet1!$C$6:$CY$72,MATCH($A57,[1]Sheet1!$A$6:$A$72,0),MATCH(MID(CELL("filename",O56),FIND("]",CELL("filename",O56))+1,255) &amp; CH$1,[1]Sheet1!$C$1:$CY$1 &amp; [1]Sheet1!$C$3:$CY$3,0))</f>
        <v>37911000000</v>
      </c>
      <c r="CI57" s="32" cm="1">
        <f t="array" aca="1" ref="CI57" ca="1">INDEX([1]Sheet1!$C$6:$CY$72,MATCH($A57,[1]Sheet1!$A$6:$A$72,0),MATCH(MID(CELL("filename",CI24),FIND("]",CELL("filename",CI24))+1,255) &amp; CI$1,[1]Sheet1!$C$1:$CY$1 &amp; [1]Sheet1!$C$3:$CY$3,0))</f>
        <v>28585000000</v>
      </c>
      <c r="CJ57" s="32" cm="1">
        <f t="array" aca="1" ref="CJ57" ca="1">INDEX([1]Sheet1!$C$6:$CY$72,MATCH($A57,[1]Sheet1!$A$6:$A$72,0),MATCH(MID(CELL("filename",R56),FIND("]",CELL("filename",R56))+1,255) &amp; CJ$1,[1]Sheet1!$C$1:$CY$1 &amp; [1]Sheet1!$C$3:$CY$3,0))</f>
        <v>341404000000</v>
      </c>
      <c r="CK57" s="32" cm="1">
        <f t="array" aca="1" ref="CK57" ca="1">INDEX([1]Sheet1!$C$6:$CY$72,MATCH($A57,[1]Sheet1!$A$6:$A$72,0),MATCH(MID(CELL("filename",S56),FIND("]",CELL("filename",S56))+1,255) &amp; CK$1,[1]Sheet1!$C$1:$CY$1 &amp; [1]Sheet1!$C$3:$CY$3,0))</f>
        <v>65333000000</v>
      </c>
      <c r="CL57" s="31">
        <f t="shared" ca="1" si="13"/>
        <v>46367000000</v>
      </c>
      <c r="DK57" s="31">
        <f t="shared" ca="1" si="18"/>
        <v>2333102383130.0005</v>
      </c>
      <c r="DL57" s="48" cm="1">
        <f t="array" aca="1" ref="DL57" ca="1">INDEX([1]Sheet1!$C$6:$CY$72,MATCH($A57,[1]Sheet1!$A$6:$A$72,0),MATCH(MID(CELL("filename",AT56),FIND("]",CELL("filename",AT56))+1,255) &amp; DL$1,[1]Sheet1!$C$1:$CY$1 &amp; [1]Sheet1!$C$3:$CY$3,0))</f>
        <v>133.74100000000001</v>
      </c>
      <c r="DM57" s="39" cm="1">
        <f t="array" aca="1" ref="DM57" ca="1">INDEX([5]DATA!$C$18:$T$51,MATCH($A57,[5]DATA!$B$18:$B$51,0),MATCH(MID(CELL("filename",AU24),FIND("]",CELL("filename",AU24))+1,255) &amp; DM$1,[5]DATA!$C$15:$T$15&amp;[5]DATA!$C$16:$T$16,0)) * 10^6</f>
        <v>349684000000</v>
      </c>
      <c r="DN57" s="39" cm="1">
        <f t="array" aca="1" ref="DN57" ca="1">INDEX([5]DATA!$C$18:$T$51,MATCH($A57,[5]DATA!$B$18:$B$51,0),MATCH(MID(CELL("filename",AV24),FIND("]",CELL("filename",AV24))+1,255) &amp; DN$1,[5]DATA!$C$15:$T$15&amp;[5]DATA!$C$16:$T$16,0)) * 10^6</f>
        <v>1983418000000</v>
      </c>
      <c r="DQ57" s="48">
        <v>1.128517</v>
      </c>
      <c r="DR57" s="48" cm="1">
        <f t="array" aca="1" ref="DR57" ca="1">INDEX([1]Sheet1!$C$6:$CY$72,MATCH($A57,[1]Sheet1!$A$6:$A$72,0),MATCH(MID(CELL("filename",AZ56),FIND("]",CELL("filename",AZ56))+1,255) &amp; DR$1,[1]Sheet1!$C$1:$CY$1 &amp; [1]Sheet1!$C$3:$CY$3,0))</f>
        <v>740000000</v>
      </c>
      <c r="DS57" s="48" cm="1">
        <f t="array" aca="1" ref="DS57" ca="1">INDEX([1]Sheet1!$C$6:$CY$72,MATCH($A57,[1]Sheet1!$A$6:$A$72,0),MATCH(MID(CELL("filename",BA56),FIND("]",CELL("filename",BA56))+1,255) &amp; DS$1,[1]Sheet1!$C$1:$CY$1 &amp; [1]Sheet1!$C$3:$CY$3,0))</f>
        <v>2.8547210000000001</v>
      </c>
      <c r="DT57" s="39" cm="1">
        <f t="array" aca="1" ref="DT57" ca="1">INDEX([5]DATA!$C$18:$T$51,MATCH($A57,[5]DATA!$B$18:$B$51,0),MATCH(MID(CELL("filename",BB24),FIND("]",CELL("filename",BB24))+1,255) &amp; DT$1,[5]DATA!$C$15:$T$15&amp;[5]DATA!$C$16:$T$16,0)) * 10^6</f>
        <v>541928000000</v>
      </c>
      <c r="DU57" s="48" cm="1">
        <f t="array" aca="1" ref="DU57" ca="1">INDEX([1]Sheet1!$C$6:$CY$72,MATCH($A57,[1]Sheet1!$A$6:$A$72,0),MATCH(MID(CELL("filename",BC56),FIND("]",CELL("filename",BC56))+1,255) &amp; DU$1,[1]Sheet1!$C$1:$CY$1 &amp; [1]Sheet1!$C$3:$CY$3,0))</f>
        <v>-0.33</v>
      </c>
      <c r="DV57" s="17">
        <v>0.5</v>
      </c>
      <c r="DW57" s="14">
        <f>Euro_Area_Data!V54*10^9</f>
        <v>11950969281829.168</v>
      </c>
      <c r="DX57" s="17">
        <v>1</v>
      </c>
      <c r="DY57" s="17">
        <v>0.5</v>
      </c>
      <c r="DZ57" s="48" cm="1">
        <f t="array" aca="1" ref="DZ57" ca="1">INDEX([1]Sheet1!$C$6:$CY$72,MATCH($A57,[1]Sheet1!$A$6:$A$72,0),MATCH(MID(CELL("filename",BH56),FIND("]",CELL("filename",BH56))+1,255) &amp; DZ$1,[1]Sheet1!$C$1:$CY$1 &amp; [1]Sheet1!$C$3:$CY$3,0))</f>
        <v>2.11</v>
      </c>
      <c r="EA57" s="17">
        <v>2</v>
      </c>
      <c r="EB57" s="14">
        <f>(SUMPRODUCT(Euro_Area_Data!B54:U54,Euro_Area_Data!Y54:AR54)-Euro_Area_Data!M54*Euro_Area_Data!AJ54)/(SUM(Euro_Area_Data!B54:U54)-Euro_Area_Data!M54)</f>
        <v>0.94874431670702275</v>
      </c>
      <c r="EC57" s="14">
        <f t="shared" si="20"/>
        <v>1.2201109200575622</v>
      </c>
      <c r="ED57" s="14">
        <f>(SUMPRODUCT(Euro_Area_Data!B54:U54,Euro_Area_Data!AV54:BO54)-Euro_Area_Data!M54*Euro_Area_Data!BG54)/(SUM(Euro_Area_Data!B54:U54)-Euro_Area_Data!M54)</f>
        <v>0.46309580518291132</v>
      </c>
      <c r="EE57" s="17">
        <v>-5</v>
      </c>
      <c r="EH57" s="43">
        <v>0.75</v>
      </c>
      <c r="EI57" s="43">
        <v>0.05</v>
      </c>
      <c r="EJ57" s="43">
        <v>60</v>
      </c>
      <c r="EK57" s="14">
        <f t="shared" si="5"/>
        <v>0.70982189807807206</v>
      </c>
      <c r="EN57" s="14">
        <f>[2]EUCAM_output!$WC54</f>
        <v>0.96395037844700893</v>
      </c>
    </row>
    <row r="58" spans="1:144" x14ac:dyDescent="0.3">
      <c r="A58" s="10">
        <v>2018</v>
      </c>
      <c r="B58" s="13">
        <f>[2]EUCAM_output!$VC55*10^9</f>
        <v>1836047881277.2781</v>
      </c>
      <c r="H58" s="14">
        <f>[2]EUCAM_output!$WI55</f>
        <v>1.424074231622895E-2</v>
      </c>
      <c r="I58" s="13">
        <f>[2]EUCAM_output!$VU55*10^3</f>
        <v>44962159</v>
      </c>
      <c r="K58" s="31">
        <f t="shared" si="4"/>
        <v>44962159</v>
      </c>
      <c r="L58" s="14">
        <f>[2]EUCAM_output!$VE55</f>
        <v>62.6776130872436</v>
      </c>
      <c r="O58" s="14">
        <f>[2]EUCAM_output!$VF55</f>
        <v>62.176952386868187</v>
      </c>
      <c r="P58" s="28"/>
      <c r="Q58" s="19"/>
      <c r="R58" s="14">
        <f>[2]EUCAM_output!$VJ55</f>
        <v>10.6</v>
      </c>
      <c r="U58" s="14">
        <f>[2]EUCAM_output!$VI55</f>
        <v>8.9596070000000001</v>
      </c>
      <c r="V58" s="14">
        <v>8.9596070000000001</v>
      </c>
      <c r="W58" s="14">
        <v>-1.8666224324954683E-3</v>
      </c>
      <c r="X58" s="14">
        <v>1.4558086271066806E-2</v>
      </c>
      <c r="Y58" s="14">
        <f>[2]EUCAM_output!$WG55</f>
        <v>1.1195464799213401E-2</v>
      </c>
      <c r="Z58" s="14">
        <f>[2]EUCAM_output!$VK55</f>
        <v>1690.2373660395299</v>
      </c>
      <c r="AC58" s="14">
        <f>[2]EUCAM_output!$WJ55</f>
        <v>1680.2415397729419</v>
      </c>
      <c r="AD58" s="13">
        <f>[2]EUCAM_output!$VR55*10^9</f>
        <v>5883146046558.71</v>
      </c>
      <c r="AE58" s="30" cm="1">
        <f t="array" aca="1" ref="AE58" ca="1">INDEX('[3]Sheet 1'!$B$12:$M$61,MATCH($A58,'[3]Sheet 1'!$A$12:$A$61,0),MATCH(MID(CELL("filename",A57),FIND("]",CELL("filename",A57))+1,255)&amp;AE$1,'[3]Sheet 1'!$B$9:$M$9&amp;'[3]Sheet 1'!$B$8:$M$8,0))*10^6</f>
        <v>5895773500000</v>
      </c>
      <c r="AF58" s="30" cm="1">
        <f t="array" aca="1" ref="AF58" ca="1">INDEX('[3]Sheet 1'!$B$12:$M$61,MATCH($A58,'[3]Sheet 1'!$A$12:$A$61,0),MATCH(MID(CELL("filename",B57),FIND("]",CELL("filename",B57))+1,255)&amp;AF$1,'[3]Sheet 1'!$B$9:$M$9&amp;'[3]Sheet 1'!$B$8:$M$8,0))*10^6</f>
        <v>975147000000</v>
      </c>
      <c r="AG58" s="19">
        <f t="shared" ca="1" si="23"/>
        <v>0.16539763612017999</v>
      </c>
      <c r="AH58" s="31">
        <f t="shared" ca="1" si="24"/>
        <v>973058449050.59302</v>
      </c>
      <c r="AI58" s="31">
        <f t="shared" ca="1" si="6"/>
        <v>38821877091.470238</v>
      </c>
      <c r="AJ58" s="32">
        <v>50332000000</v>
      </c>
      <c r="AK58" s="31">
        <f t="shared" si="7"/>
        <v>51661230409.218735</v>
      </c>
      <c r="AL58" s="19">
        <f t="shared" ca="1" si="25"/>
        <v>5.3091600468218814E-2</v>
      </c>
      <c r="AM58" s="19">
        <f t="shared" ca="1" si="0"/>
        <v>5.1843240867222064E-2</v>
      </c>
      <c r="AN58" s="31">
        <f t="shared" ca="1" si="10"/>
        <v>4910087597508.1172</v>
      </c>
      <c r="AO58" s="32">
        <v>281676800000</v>
      </c>
      <c r="AP58" s="31">
        <f t="shared" si="8"/>
        <v>289115673244.28644</v>
      </c>
      <c r="AQ58" s="32">
        <v>326082300000</v>
      </c>
      <c r="AR58" s="31">
        <f t="shared" si="1"/>
        <v>283032658819.66125</v>
      </c>
      <c r="AS58" s="19">
        <f t="shared" ca="1" si="11"/>
        <v>5.764309764316651E-2</v>
      </c>
      <c r="AT58" s="19">
        <f t="shared" si="9"/>
        <v>15.746630368003158</v>
      </c>
      <c r="BB58" s="13">
        <f>[2]EUCAM_output!$UZ55*10^9</f>
        <v>1824693297645.5901</v>
      </c>
      <c r="BC58" s="13">
        <f>[2]EUCAM_output!$WE55*10^9</f>
        <v>1777744400000</v>
      </c>
      <c r="BD58" s="19">
        <f t="shared" si="19"/>
        <v>-0.61842524628437134</v>
      </c>
      <c r="BN58" s="31">
        <f t="shared" ca="1" si="14"/>
        <v>25398000000</v>
      </c>
      <c r="BO58" s="48" cm="1">
        <f t="array" aca="1" ref="BO58" ca="1">INDEX([1]Sheet1!$C$6:$CY$72,MATCH($A58,[1]Sheet1!$A$6:$A$72,0),MATCH(MID(CELL("filename",A57),FIND("]",CELL("filename",A57))+1,255) &amp; BO$1,[1]Sheet1!$C$1:$CY$1 &amp; [1]Sheet1!$C$3:$CY$3,0))</f>
        <v>1.4286639999999999</v>
      </c>
      <c r="BP58" s="32" cm="1">
        <f t="array" aca="1" ref="BP58" ca="1">INDEX([1]Sheet1!$C$6:$CY$72,MATCH($A58,[1]Sheet1!$A$6:$A$72,0),MATCH(MID(CELL("filename",B57),FIND("]",CELL("filename",B57))+1,255) &amp; BP$1,[1]Sheet1!$C$1:$CY$1 &amp; [1]Sheet1!$C$3:$CY$3,0))</f>
        <v>820050000000</v>
      </c>
      <c r="BQ58" s="32" cm="1">
        <f t="array" aca="1" ref="BQ58" ca="1">INDEX([1]Sheet1!$C$6:$CY$72,MATCH($A58,[1]Sheet1!$A$6:$A$72,0),MATCH(MID(CELL("filename",C57),FIND("]",CELL("filename",C57))+1,255) &amp; BQ$1,[1]Sheet1!$C$1:$CY$1 &amp; [1]Sheet1!$C$3:$CY$3,0))</f>
        <v>248561000000</v>
      </c>
      <c r="BR58" s="39" cm="1">
        <f t="array" aca="1" ref="BR58" ca="1">INDEX([6]Annual!$C$5:$T$30,MATCH($A58,[6]Annual!$B$5:$B$30,0),MATCH(MID(CELL("filename",$F$2),FIND("]",CELL("filename",$F$2))+1,255) &amp; BR$1,[6]Annual!$C$3:$T$3 &amp; [6]Annual!$C$4:$T$4,0))</f>
        <v>212947900000</v>
      </c>
      <c r="BS58" s="39" cm="1">
        <f t="array" aca="1" ref="BS58" ca="1">INDEX([6]Annual!$C$5:$T$30,MATCH($A58,[6]Annual!$B$5:$B$30,0),MATCH(MID(CELL("filename",$F$2),FIND("]",CELL("filename",$F$2))+1,255) &amp; BS$1,[6]Annual!$C$3:$T$3 &amp; [6]Annual!$C$4:$T$4,0))</f>
        <v>27567300000.000004</v>
      </c>
      <c r="BT58" s="39" cm="1">
        <f t="array" aca="1" ref="BT58" ca="1">INDEX([6]Annual!$C$5:$T$30,MATCH($A58,[6]Annual!$B$5:$B$30,0),MATCH(MID(CELL("filename",$F$2),FIND("]",CELL("filename",$F$2))+1,255) &amp; BT$1,[6]Annual!$C$3:$T$3 &amp; [6]Annual!$C$4:$T$4,0))</f>
        <v>5740000000</v>
      </c>
      <c r="BU58" s="31">
        <f t="shared" ca="1" si="21"/>
        <v>214941828525.44843</v>
      </c>
      <c r="BV58" s="31">
        <f t="shared" ca="1" si="22"/>
        <v>33619171474.551575</v>
      </c>
      <c r="BW58" s="32" cm="1">
        <f t="array" aca="1" ref="BW58" ca="1">INDEX([1]Sheet1!$C$6:$CY$72,MATCH($A58,[1]Sheet1!$A$6:$A$72,0),MATCH(MID(CELL("filename",F57),FIND("]",CELL("filename",F57))+1,255) &amp; BW$1,[1]Sheet1!$C$1:$CY$1 &amp; [1]Sheet1!$C$3:$CY$3,0))</f>
        <v>256209000000</v>
      </c>
      <c r="BX58" s="32" cm="1">
        <f t="array" aca="1" ref="BX58" ca="1">INDEX([1]Sheet1!$C$6:$CY$72,MATCH($A58,[1]Sheet1!$A$6:$A$72,0),MATCH(MID(CELL("filename",G57),FIND("]",CELL("filename",G57))+1,255) &amp; BX$1,[1]Sheet1!$C$1:$CY$1 &amp; [1]Sheet1!$C$3:$CY$3,0))</f>
        <v>230126000000</v>
      </c>
      <c r="BY58" s="39" cm="1">
        <f t="array" aca="1" ref="BY58" ca="1">INDEX([4]DATA!$C$18:$N$51,MATCH($A58,[4]DATA!$B$18:$B$51,0),MATCH(MID(CELL("filename",F25),FIND("]",CELL("filename",F25))+1,255) &amp; BY$1,[4]DATA!$C$15:$N$15&amp;[4]DATA!$C$16:$N$16,0)) * 10^6</f>
        <v>76414000000</v>
      </c>
      <c r="BZ58" s="39" cm="1">
        <f t="array" aca="1" ref="BZ58" ca="1">INDEX([4]DATA!$C$18:$N$51,MATCH($A58,[4]DATA!$B$18:$B$51,0),MATCH(MID(CELL("filename",G25),FIND("]",CELL("filename",G25))+1,255) &amp; BZ$1,[4]DATA!$C$15:$N$15&amp;[4]DATA!$C$16:$N$16,0)) * 10^6</f>
        <v>153712000000</v>
      </c>
      <c r="CA58" s="31">
        <f t="shared" ca="1" si="15"/>
        <v>76414000000</v>
      </c>
      <c r="CB58" s="31">
        <f t="shared" ca="1" si="16"/>
        <v>153712000000</v>
      </c>
      <c r="CC58" s="32" cm="1">
        <f t="array" aca="1" ref="CC58" ca="1">INDEX([1]Sheet1!$C$6:$CY$72,MATCH($A58,[1]Sheet1!$A$6:$A$72,0),MATCH(MID(CELL("filename",J57),FIND("]",CELL("filename",J57))+1,255) &amp; CC$1,[1]Sheet1!$C$1:$CY$1 &amp; [1]Sheet1!$C$3:$CY$3,0))</f>
        <v>4016000000</v>
      </c>
      <c r="CD58" s="31">
        <f t="shared" ca="1" si="17"/>
        <v>81138000000</v>
      </c>
      <c r="CE58" s="32" cm="1">
        <f t="array" aca="1" ref="CE58" ca="1">INDEX([1]Sheet1!$C$6:$CY$72,MATCH($A58,[1]Sheet1!$A$6:$A$72,0),MATCH(MID(CELL("filename",L57),FIND("]",CELL("filename",L57))+1,255) &amp; CE$1,[1]Sheet1!$C$1:$CY$1 &amp; [1]Sheet1!$C$3:$CY$3,0))</f>
        <v>859018000000</v>
      </c>
      <c r="CF58" s="31">
        <f t="shared" ca="1" si="12"/>
        <v>794652000000</v>
      </c>
      <c r="CG58" s="32" cm="1">
        <f t="array" aca="1" ref="CG58" ca="1">INDEX([1]Sheet1!$C$6:$CY$72,MATCH($A58,[1]Sheet1!$A$6:$A$72,0),MATCH(MID(CELL("filename",N57),FIND("]",CELL("filename",N57))+1,255) &amp; CG$1,[1]Sheet1!$C$1:$CY$1 &amp; [1]Sheet1!$C$3:$CY$3,0))</f>
        <v>335725000000</v>
      </c>
      <c r="CH58" s="32" cm="1">
        <f t="array" aca="1" ref="CH58" ca="1">INDEX([1]Sheet1!$C$6:$CY$72,MATCH($A58,[1]Sheet1!$A$6:$A$72,0),MATCH(MID(CELL("filename",O57),FIND("]",CELL("filename",O57))+1,255) &amp; CH$1,[1]Sheet1!$C$1:$CY$1 &amp; [1]Sheet1!$C$3:$CY$3,0))</f>
        <v>37823000000</v>
      </c>
      <c r="CI58" s="32" cm="1">
        <f t="array" aca="1" ref="CI58" ca="1">INDEX([1]Sheet1!$C$6:$CY$72,MATCH($A58,[1]Sheet1!$A$6:$A$72,0),MATCH(MID(CELL("filename",CI25),FIND("]",CELL("filename",CI25))+1,255) &amp; CI$1,[1]Sheet1!$C$1:$CY$1 &amp; [1]Sheet1!$C$3:$CY$3,0))</f>
        <v>30045000000</v>
      </c>
      <c r="CJ58" s="32" cm="1">
        <f t="array" aca="1" ref="CJ58" ca="1">INDEX([1]Sheet1!$C$6:$CY$72,MATCH($A58,[1]Sheet1!$A$6:$A$72,0),MATCH(MID(CELL("filename",R57),FIND("]",CELL("filename",R57))+1,255) &amp; CJ$1,[1]Sheet1!$C$1:$CY$1 &amp; [1]Sheet1!$C$3:$CY$3,0))</f>
        <v>348474000000</v>
      </c>
      <c r="CK58" s="32" cm="1">
        <f t="array" aca="1" ref="CK58" ca="1">INDEX([1]Sheet1!$C$6:$CY$72,MATCH($A58,[1]Sheet1!$A$6:$A$72,0),MATCH(MID(CELL("filename",S57),FIND("]",CELL("filename",S57))+1,255) &amp; CK$1,[1]Sheet1!$C$1:$CY$1 &amp; [1]Sheet1!$C$3:$CY$3,0))</f>
        <v>64366000000</v>
      </c>
      <c r="CL58" s="31">
        <f t="shared" ca="1" si="13"/>
        <v>42585000000</v>
      </c>
      <c r="DK58" s="31">
        <f t="shared" ca="1" si="18"/>
        <v>2385702763145.1997</v>
      </c>
      <c r="DL58" s="48" cm="1">
        <f t="array" aca="1" ref="DL58" ca="1">INDEX([1]Sheet1!$C$6:$CY$72,MATCH($A58,[1]Sheet1!$A$6:$A$72,0),MATCH(MID(CELL("filename",AT57),FIND("]",CELL("filename",AT57))+1,255) &amp; DL$1,[1]Sheet1!$C$1:$CY$1 &amp; [1]Sheet1!$C$3:$CY$3,0))</f>
        <v>134.19829999999999</v>
      </c>
      <c r="DM58" s="39" cm="1">
        <f t="array" aca="1" ref="DM58" ca="1">INDEX([5]DATA!$C$18:$T$51,MATCH($A58,[5]DATA!$B$18:$B$51,0),MATCH(MID(CELL("filename",AU25),FIND("]",CELL("filename",AU25))+1,255) &amp; DM$1,[5]DATA!$C$15:$T$15&amp;[5]DATA!$C$16:$T$16,0)) * 10^6</f>
        <v>355602000000</v>
      </c>
      <c r="DN58" s="39" cm="1">
        <f t="array" aca="1" ref="DN58" ca="1">INDEX([5]DATA!$C$18:$T$51,MATCH($A58,[5]DATA!$B$18:$B$51,0),MATCH(MID(CELL("filename",AV25),FIND("]",CELL("filename",AV25))+1,255) &amp; DN$1,[5]DATA!$C$15:$T$15&amp;[5]DATA!$C$16:$T$16,0)) * 10^6</f>
        <v>2030101000000</v>
      </c>
      <c r="DQ58" s="48">
        <v>1.180388</v>
      </c>
      <c r="DR58" s="48" cm="1">
        <f t="array" aca="1" ref="DR58" ca="1">INDEX([1]Sheet1!$C$6:$CY$72,MATCH($A58,[1]Sheet1!$A$6:$A$72,0),MATCH(MID(CELL("filename",AZ57),FIND("]",CELL("filename",AZ57))+1,255) &amp; DR$1,[1]Sheet1!$C$1:$CY$1 &amp; [1]Sheet1!$C$3:$CY$3,0))</f>
        <v>13630000000</v>
      </c>
      <c r="DS58" s="48" cm="1">
        <f t="array" aca="1" ref="DS58" ca="1">INDEX([1]Sheet1!$C$6:$CY$72,MATCH($A58,[1]Sheet1!$A$6:$A$72,0),MATCH(MID(CELL("filename",BA57),FIND("]",CELL("filename",BA57))+1,255) &amp; DS$1,[1]Sheet1!$C$1:$CY$1 &amp; [1]Sheet1!$C$3:$CY$3,0))</f>
        <v>2.7588159999999999</v>
      </c>
      <c r="DT58" s="39" cm="1">
        <f t="array" aca="1" ref="DT58" ca="1">INDEX([5]DATA!$C$18:$T$51,MATCH($A58,[5]DATA!$B$18:$B$51,0),MATCH(MID(CELL("filename",BB25),FIND("]",CELL("filename",BB25))+1,255) &amp; DT$1,[5]DATA!$C$15:$T$15&amp;[5]DATA!$C$16:$T$16,0)) * 10^6</f>
        <v>563457000000</v>
      </c>
      <c r="DU58" s="48" cm="1">
        <f t="array" aca="1" ref="DU58" ca="1">INDEX([1]Sheet1!$C$6:$CY$72,MATCH($A58,[1]Sheet1!$A$6:$A$72,0),MATCH(MID(CELL("filename",BC57),FIND("]",CELL("filename",BC57))+1,255) &amp; DU$1,[1]Sheet1!$C$1:$CY$1 &amp; [1]Sheet1!$C$3:$CY$3,0))</f>
        <v>-0.32</v>
      </c>
      <c r="DV58" s="17">
        <v>0.5</v>
      </c>
      <c r="DW58" s="14">
        <f>Euro_Area_Data!V55*10^9</f>
        <v>12162172856218.396</v>
      </c>
      <c r="DX58" s="17">
        <v>1</v>
      </c>
      <c r="DY58" s="17">
        <v>0.5</v>
      </c>
      <c r="DZ58" s="48" cm="1">
        <f t="array" aca="1" ref="DZ58" ca="1">INDEX([1]Sheet1!$C$6:$CY$72,MATCH($A58,[1]Sheet1!$A$6:$A$72,0),MATCH(MID(CELL("filename",BH57),FIND("]",CELL("filename",BH57))+1,255) &amp; DZ$1,[1]Sheet1!$C$1:$CY$1 &amp; [1]Sheet1!$C$3:$CY$3,0))</f>
        <v>2.61</v>
      </c>
      <c r="EA58" s="17">
        <v>2</v>
      </c>
      <c r="EB58" s="14">
        <f>(SUMPRODUCT(Euro_Area_Data!B55:U55,Euro_Area_Data!Y55:AR55)-Euro_Area_Data!M55*Euro_Area_Data!AJ55)/(SUM(Euro_Area_Data!B55:U55)-Euro_Area_Data!M55)</f>
        <v>0.96399960198574697</v>
      </c>
      <c r="EC58" s="14">
        <f t="shared" si="20"/>
        <v>1.6079448393086004</v>
      </c>
      <c r="ED58" s="14">
        <f>(SUMPRODUCT(Euro_Area_Data!B55:U55,Euro_Area_Data!AV55:BO55)-Euro_Area_Data!M55*Euro_Area_Data!BG55)/(SUM(Euro_Area_Data!B55:U55)-Euro_Area_Data!M55)</f>
        <v>0.86179300550105009</v>
      </c>
      <c r="EE58" s="17">
        <v>-5</v>
      </c>
      <c r="EH58" s="43">
        <v>0.75</v>
      </c>
      <c r="EI58" s="43">
        <v>0.05</v>
      </c>
      <c r="EJ58" s="43">
        <v>60</v>
      </c>
      <c r="EK58" s="14">
        <f t="shared" si="5"/>
        <v>1.0705814713780297</v>
      </c>
      <c r="EN58" s="14">
        <f>[2]EUCAM_output!$WC55</f>
        <v>0.974270252591941</v>
      </c>
    </row>
    <row r="59" spans="1:144" x14ac:dyDescent="0.3">
      <c r="A59" s="10">
        <v>2019</v>
      </c>
      <c r="B59" s="13">
        <f>[2]EUCAM_output!$VC56*10^9</f>
        <v>1843331728121.063</v>
      </c>
      <c r="H59" s="14">
        <f>[2]EUCAM_output!$WI56</f>
        <v>-2.4507325459576148E-3</v>
      </c>
      <c r="I59" s="13">
        <f>[2]EUCAM_output!$VU56*10^3</f>
        <v>44892958.999999903</v>
      </c>
      <c r="K59" s="31">
        <f t="shared" si="4"/>
        <v>44892958.999999903</v>
      </c>
      <c r="L59" s="14">
        <f>[2]EUCAM_output!$VE56</f>
        <v>62.669727846464809</v>
      </c>
      <c r="O59" s="14">
        <f>[2]EUCAM_output!$VF56</f>
        <v>62.286233601197502</v>
      </c>
      <c r="P59" s="28"/>
      <c r="Q59" s="19"/>
      <c r="R59" s="14">
        <f>[2]EUCAM_output!$VJ56</f>
        <v>9.9</v>
      </c>
      <c r="U59" s="14">
        <f>[2]EUCAM_output!$VI56</f>
        <v>8.8547799999999999</v>
      </c>
      <c r="V59" s="14">
        <v>8.8547799999999999</v>
      </c>
      <c r="W59" s="14">
        <v>-1.8492577530073717E-3</v>
      </c>
      <c r="X59" s="14">
        <v>1.3049263778896147E-2</v>
      </c>
      <c r="Y59" s="14">
        <f>[2]EUCAM_output!$WG56</f>
        <v>-3.328299466918901E-3</v>
      </c>
      <c r="Z59" s="14">
        <f>[2]EUCAM_output!$VK56</f>
        <v>1680.49246913093</v>
      </c>
      <c r="AC59" s="14">
        <f>[2]EUCAM_output!$WJ56</f>
        <v>1678.086045757444</v>
      </c>
      <c r="AD59" s="13">
        <f>[2]EUCAM_output!$VR56*10^9</f>
        <v>5879163549419.3896</v>
      </c>
      <c r="AE59" s="30" cm="1">
        <f t="array" aca="1" ref="AE59" ca="1">INDEX('[3]Sheet 1'!$B$12:$M$61,MATCH($A59,'[3]Sheet 1'!$A$12:$A$61,0),MATCH(MID(CELL("filename",A58),FIND("]",CELL("filename",A58))+1,255)&amp;AE$1,'[3]Sheet 1'!$B$9:$M$9&amp;'[3]Sheet 1'!$B$8:$M$8,0))*10^6</f>
        <v>5901119900000</v>
      </c>
      <c r="AF59" s="30" cm="1">
        <f t="array" aca="1" ref="AF59" ca="1">INDEX('[3]Sheet 1'!$B$12:$M$61,MATCH($A59,'[3]Sheet 1'!$A$12:$A$61,0),MATCH(MID(CELL("filename",B58),FIND("]",CELL("filename",B58))+1,255)&amp;AF$1,'[3]Sheet 1'!$B$9:$M$9&amp;'[3]Sheet 1'!$B$8:$M$8,0))*10^6</f>
        <v>967699000000</v>
      </c>
      <c r="AG59" s="19">
        <f t="shared" ca="1" si="23"/>
        <v>0.16398565296055076</v>
      </c>
      <c r="AH59" s="31">
        <f t="shared" ca="1" si="24"/>
        <v>964098473513.40784</v>
      </c>
      <c r="AI59" s="31">
        <f t="shared" ca="1" si="6"/>
        <v>42525379549.131683</v>
      </c>
      <c r="AJ59" s="32">
        <v>50620000000</v>
      </c>
      <c r="AK59" s="31">
        <f t="shared" si="7"/>
        <v>51418481136.439644</v>
      </c>
      <c r="AL59" s="19">
        <f t="shared" ca="1" si="25"/>
        <v>5.3333225338546876E-2</v>
      </c>
      <c r="AM59" s="19">
        <f t="shared" ca="1" si="0"/>
        <v>5.1843240867222064E-2</v>
      </c>
      <c r="AN59" s="31">
        <f t="shared" ca="1" si="10"/>
        <v>4915065075905.9814</v>
      </c>
      <c r="AO59" s="32">
        <v>285197500000</v>
      </c>
      <c r="AP59" s="31">
        <f t="shared" si="8"/>
        <v>289696212443.89069</v>
      </c>
      <c r="AQ59" s="32">
        <v>331043000000</v>
      </c>
      <c r="AR59" s="31">
        <f t="shared" si="1"/>
        <v>284846399362.38275</v>
      </c>
      <c r="AS59" s="19">
        <f t="shared" ca="1" si="11"/>
        <v>5.7953739159776585E-2</v>
      </c>
      <c r="AT59" s="19">
        <f t="shared" si="9"/>
        <v>15.715902245071353</v>
      </c>
      <c r="BB59" s="13">
        <f>[2]EUCAM_output!$UZ56*10^9</f>
        <v>1832524194481.96</v>
      </c>
      <c r="BC59" s="13">
        <f>[2]EUCAM_output!$WE56*10^9</f>
        <v>1804066800000</v>
      </c>
      <c r="BD59" s="19">
        <f t="shared" si="19"/>
        <v>-0.58630432462198845</v>
      </c>
      <c r="BN59" s="31">
        <f t="shared" ca="1" si="14"/>
        <v>34053000000</v>
      </c>
      <c r="BO59" s="48" cm="1">
        <f t="array" aca="1" ref="BO59" ca="1">INDEX([1]Sheet1!$C$6:$CY$72,MATCH($A59,[1]Sheet1!$A$6:$A$72,0),MATCH(MID(CELL("filename",A58),FIND("]",CELL("filename",A58))+1,255) &amp; BO$1,[1]Sheet1!$C$1:$CY$1 &amp; [1]Sheet1!$C$3:$CY$3,0))</f>
        <v>1.8875690000000001</v>
      </c>
      <c r="BP59" s="32" cm="1">
        <f t="array" aca="1" ref="BP59" ca="1">INDEX([1]Sheet1!$C$6:$CY$72,MATCH($A59,[1]Sheet1!$A$6:$A$72,0),MATCH(MID(CELL("filename",B58),FIND("]",CELL("filename",B58))+1,255) &amp; BP$1,[1]Sheet1!$C$1:$CY$1 &amp; [1]Sheet1!$C$3:$CY$3,0))</f>
        <v>847437000000</v>
      </c>
      <c r="BQ59" s="32" cm="1">
        <f t="array" aca="1" ref="BQ59" ca="1">INDEX([1]Sheet1!$C$6:$CY$72,MATCH($A59,[1]Sheet1!$A$6:$A$72,0),MATCH(MID(CELL("filename",C58),FIND("]",CELL("filename",C58))+1,255) &amp; BQ$1,[1]Sheet1!$C$1:$CY$1 &amp; [1]Sheet1!$C$3:$CY$3,0))</f>
        <v>258204999999.99997</v>
      </c>
      <c r="BR59" s="39" cm="1">
        <f t="array" aca="1" ref="BR59" ca="1">INDEX([6]Annual!$C$5:$T$30,MATCH($A59,[6]Annual!$B$5:$B$30,0),MATCH(MID(CELL("filename",$F$2),FIND("]",CELL("filename",$F$2))+1,255) &amp; BR$1,[6]Annual!$C$3:$T$3 &amp; [6]Annual!$C$4:$T$4,0))</f>
        <v>220489200000</v>
      </c>
      <c r="BS59" s="39" cm="1">
        <f t="array" aca="1" ref="BS59" ca="1">INDEX([6]Annual!$C$5:$T$30,MATCH($A59,[6]Annual!$B$5:$B$30,0),MATCH(MID(CELL("filename",$F$2),FIND("]",CELL("filename",$F$2))+1,255) &amp; BS$1,[6]Annual!$C$3:$T$3 &amp; [6]Annual!$C$4:$T$4,0))</f>
        <v>29104200000</v>
      </c>
      <c r="BT59" s="39" cm="1">
        <f t="array" aca="1" ref="BT59" ca="1">INDEX([6]Annual!$C$5:$T$30,MATCH($A59,[6]Annual!$B$5:$B$30,0),MATCH(MID(CELL("filename",$F$2),FIND("]",CELL("filename",$F$2))+1,255) &amp; BT$1,[6]Annual!$C$3:$T$3 &amp; [6]Annual!$C$4:$T$4,0))</f>
        <v>6051700000.000001</v>
      </c>
      <c r="BU59" s="31">
        <f t="shared" ca="1" si="21"/>
        <v>222697066699.10745</v>
      </c>
      <c r="BV59" s="31">
        <f t="shared" ca="1" si="22"/>
        <v>35507933300.892517</v>
      </c>
      <c r="BW59" s="32" cm="1">
        <f t="array" aca="1" ref="BW59" ca="1">INDEX([1]Sheet1!$C$6:$CY$72,MATCH($A59,[1]Sheet1!$A$6:$A$72,0),MATCH(MID(CELL("filename",F58),FIND("]",CELL("filename",F58))+1,255) &amp; BW$1,[1]Sheet1!$C$1:$CY$1 &amp; [1]Sheet1!$C$3:$CY$3,0))</f>
        <v>261488000000</v>
      </c>
      <c r="BX59" s="32" cm="1">
        <f t="array" aca="1" ref="BX59" ca="1">INDEX([1]Sheet1!$C$6:$CY$72,MATCH($A59,[1]Sheet1!$A$6:$A$72,0),MATCH(MID(CELL("filename",G58),FIND("]",CELL("filename",G58))+1,255) &amp; BX$1,[1]Sheet1!$C$1:$CY$1 &amp; [1]Sheet1!$C$3:$CY$3,0))</f>
        <v>237784000000</v>
      </c>
      <c r="BY59" s="39" cm="1">
        <f t="array" aca="1" ref="BY59" ca="1">INDEX([4]DATA!$C$18:$N$51,MATCH($A59,[4]DATA!$B$18:$B$51,0),MATCH(MID(CELL("filename",F26),FIND("]",CELL("filename",F26))+1,255) &amp; BY$1,[4]DATA!$C$15:$N$15&amp;[4]DATA!$C$16:$N$16,0)) * 10^6</f>
        <v>79342000000</v>
      </c>
      <c r="BZ59" s="39" cm="1">
        <f t="array" aca="1" ref="BZ59" ca="1">INDEX([4]DATA!$C$18:$N$51,MATCH($A59,[4]DATA!$B$18:$B$51,0),MATCH(MID(CELL("filename",G26),FIND("]",CELL("filename",G26))+1,255) &amp; BZ$1,[4]DATA!$C$15:$N$15&amp;[4]DATA!$C$16:$N$16,0)) * 10^6</f>
        <v>158442000000</v>
      </c>
      <c r="CA59" s="31">
        <f t="shared" ca="1" si="15"/>
        <v>79342000000</v>
      </c>
      <c r="CB59" s="31">
        <f t="shared" ca="1" si="16"/>
        <v>158442000000</v>
      </c>
      <c r="CC59" s="32" cm="1">
        <f t="array" aca="1" ref="CC59" ca="1">INDEX([1]Sheet1!$C$6:$CY$72,MATCH($A59,[1]Sheet1!$A$6:$A$72,0),MATCH(MID(CELL("filename",J58),FIND("]",CELL("filename",J58))+1,255) &amp; CC$1,[1]Sheet1!$C$1:$CY$1 &amp; [1]Sheet1!$C$3:$CY$3,0))</f>
        <v>4236000000</v>
      </c>
      <c r="CD59" s="31">
        <f t="shared" ca="1" si="17"/>
        <v>85724000000</v>
      </c>
      <c r="CE59" s="32" cm="1">
        <f t="array" aca="1" ref="CE59" ca="1">INDEX([1]Sheet1!$C$6:$CY$72,MATCH($A59,[1]Sheet1!$A$6:$A$72,0),MATCH(MID(CELL("filename",L58),FIND("]",CELL("filename",L58))+1,255) &amp; CE$1,[1]Sheet1!$C$1:$CY$1 &amp; [1]Sheet1!$C$3:$CY$3,0))</f>
        <v>873598000000</v>
      </c>
      <c r="CF59" s="31">
        <f t="shared" ca="1" si="12"/>
        <v>813384000000</v>
      </c>
      <c r="CG59" s="32" cm="1">
        <f t="array" aca="1" ref="CG59" ca="1">INDEX([1]Sheet1!$C$6:$CY$72,MATCH($A59,[1]Sheet1!$A$6:$A$72,0),MATCH(MID(CELL("filename",N58),FIND("]",CELL("filename",N58))+1,255) &amp; CG$1,[1]Sheet1!$C$1:$CY$1 &amp; [1]Sheet1!$C$3:$CY$3,0))</f>
        <v>337134000000</v>
      </c>
      <c r="CH59" s="32" cm="1">
        <f t="array" aca="1" ref="CH59" ca="1">INDEX([1]Sheet1!$C$6:$CY$72,MATCH($A59,[1]Sheet1!$A$6:$A$72,0),MATCH(MID(CELL("filename",O58),FIND("]",CELL("filename",O58))+1,255) &amp; CH$1,[1]Sheet1!$C$1:$CY$1 &amp; [1]Sheet1!$C$3:$CY$3,0))</f>
        <v>41865000000</v>
      </c>
      <c r="CI59" s="32" cm="1">
        <f t="array" aca="1" ref="CI59" ca="1">INDEX([1]Sheet1!$C$6:$CY$72,MATCH($A59,[1]Sheet1!$A$6:$A$72,0),MATCH(MID(CELL("filename",CI26),FIND("]",CELL("filename",CI26))+1,255) &amp; CI$1,[1]Sheet1!$C$1:$CY$1 &amp; [1]Sheet1!$C$3:$CY$3,0))</f>
        <v>29860000000</v>
      </c>
      <c r="CJ59" s="32" cm="1">
        <f t="array" aca="1" ref="CJ59" ca="1">INDEX([1]Sheet1!$C$6:$CY$72,MATCH($A59,[1]Sheet1!$A$6:$A$72,0),MATCH(MID(CELL("filename",R58),FIND("]",CELL("filename",R58))+1,255) &amp; CJ$1,[1]Sheet1!$C$1:$CY$1 &amp; [1]Sheet1!$C$3:$CY$3,0))</f>
        <v>361203000000</v>
      </c>
      <c r="CK59" s="32" cm="1">
        <f t="array" aca="1" ref="CK59" ca="1">INDEX([1]Sheet1!$C$6:$CY$72,MATCH($A59,[1]Sheet1!$A$6:$A$72,0),MATCH(MID(CELL("filename",S58),FIND("]",CELL("filename",S58))+1,255) &amp; CK$1,[1]Sheet1!$C$1:$CY$1 &amp; [1]Sheet1!$C$3:$CY$3,0))</f>
        <v>60214000000</v>
      </c>
      <c r="CL59" s="31">
        <f t="shared" ca="1" si="13"/>
        <v>43322000000</v>
      </c>
      <c r="DK59" s="31">
        <f t="shared" ca="1" si="18"/>
        <v>2415611167930.7998</v>
      </c>
      <c r="DL59" s="48" cm="1">
        <f t="array" aca="1" ref="DL59" ca="1">INDEX([1]Sheet1!$C$6:$CY$72,MATCH($A59,[1]Sheet1!$A$6:$A$72,0),MATCH(MID(CELL("filename",AT58),FIND("]",CELL("filename",AT58))+1,255) &amp; DL$1,[1]Sheet1!$C$1:$CY$1 &amp; [1]Sheet1!$C$3:$CY$3,0))</f>
        <v>133.8981</v>
      </c>
      <c r="DM59" s="39" cm="1">
        <f t="array" aca="1" ref="DM59" ca="1">INDEX([5]DATA!$C$18:$T$51,MATCH($A59,[5]DATA!$B$18:$B$51,0),MATCH(MID(CELL("filename",AU26),FIND("]",CELL("filename",AU26))+1,255) &amp; DM$1,[5]DATA!$C$15:$T$15&amp;[5]DATA!$C$16:$T$16,0)) * 10^6</f>
        <v>351303000000</v>
      </c>
      <c r="DN59" s="39" cm="1">
        <f t="array" aca="1" ref="DN59" ca="1">INDEX([5]DATA!$C$18:$T$51,MATCH($A59,[5]DATA!$B$18:$B$51,0),MATCH(MID(CELL("filename",AV26),FIND("]",CELL("filename",AV26))+1,255) &amp; DN$1,[5]DATA!$C$15:$T$15&amp;[5]DATA!$C$16:$T$16,0)) * 10^6</f>
        <v>2064310000000</v>
      </c>
      <c r="DQ59" s="48">
        <v>1.1193919999999999</v>
      </c>
      <c r="DR59" s="48" cm="1">
        <f t="array" aca="1" ref="DR59" ca="1">INDEX([1]Sheet1!$C$6:$CY$72,MATCH($A59,[1]Sheet1!$A$6:$A$72,0),MATCH(MID(CELL("filename",AZ58),FIND("]",CELL("filename",AZ58))+1,255) &amp; DR$1,[1]Sheet1!$C$1:$CY$1 &amp; [1]Sheet1!$C$3:$CY$3,0))</f>
        <v>3750000000</v>
      </c>
      <c r="DS59" s="48" cm="1">
        <f t="array" aca="1" ref="DS59" ca="1">INDEX([1]Sheet1!$C$6:$CY$72,MATCH($A59,[1]Sheet1!$A$6:$A$72,0),MATCH(MID(CELL("filename",BA58),FIND("]",CELL("filename",BA58))+1,255) &amp; DS$1,[1]Sheet1!$C$1:$CY$1 &amp; [1]Sheet1!$C$3:$CY$3,0))</f>
        <v>2.523952</v>
      </c>
      <c r="DT59" s="39" cm="1">
        <f t="array" aca="1" ref="DT59" ca="1">INDEX([5]DATA!$C$18:$T$51,MATCH($A59,[5]DATA!$B$18:$B$51,0),MATCH(MID(CELL("filename",BB26),FIND("]",CELL("filename",BB26))+1,255) &amp; DT$1,[5]DATA!$C$15:$T$15&amp;[5]DATA!$C$16:$T$16,0)) * 10^6</f>
        <v>559007000000</v>
      </c>
      <c r="DU59" s="48" cm="1">
        <f t="array" aca="1" ref="DU59" ca="1">INDEX([1]Sheet1!$C$6:$CY$72,MATCH($A59,[1]Sheet1!$A$6:$A$72,0),MATCH(MID(CELL("filename",BC58),FIND("]",CELL("filename",BC58))+1,255) &amp; DU$1,[1]Sheet1!$C$1:$CY$1 &amp; [1]Sheet1!$C$3:$CY$3,0))</f>
        <v>-0.36</v>
      </c>
      <c r="DV59" s="17">
        <v>0.5</v>
      </c>
      <c r="DW59" s="14">
        <f>Euro_Area_Data!V56*10^9</f>
        <v>12359915799029.637</v>
      </c>
      <c r="DX59" s="17">
        <v>1</v>
      </c>
      <c r="DY59" s="17">
        <v>0.5</v>
      </c>
      <c r="DZ59" s="48" cm="1">
        <f t="array" aca="1" ref="DZ59" ca="1">INDEX([1]Sheet1!$C$6:$CY$72,MATCH($A59,[1]Sheet1!$A$6:$A$72,0),MATCH(MID(CELL("filename",BH58),FIND("]",CELL("filename",BH58))+1,255) &amp; DZ$1,[1]Sheet1!$C$1:$CY$1 &amp; [1]Sheet1!$C$3:$CY$3,0))</f>
        <v>1.95</v>
      </c>
      <c r="EA59" s="17">
        <v>2</v>
      </c>
      <c r="EB59" s="14">
        <f>(SUMPRODUCT(Euro_Area_Data!B56:U56,Euro_Area_Data!Y56:AR56)-Euro_Area_Data!M56*Euro_Area_Data!AJ56)/(SUM(Euro_Area_Data!B56:U56)-Euro_Area_Data!M56)</f>
        <v>0.98152310260181885</v>
      </c>
      <c r="EC59" s="14">
        <f t="shared" si="20"/>
        <v>1.8177912708651693</v>
      </c>
      <c r="ED59" s="14">
        <f>(SUMPRODUCT(Euro_Area_Data!B56:U56,Euro_Area_Data!AV56:BO56)-Euro_Area_Data!M56*Euro_Area_Data!BG56)/(SUM(Euro_Area_Data!B56:U56)-Euro_Area_Data!M56)</f>
        <v>1.25413607483715</v>
      </c>
      <c r="EE59" s="17">
        <v>-5</v>
      </c>
      <c r="EH59" s="43">
        <v>0.75</v>
      </c>
      <c r="EI59" s="43">
        <v>0.05</v>
      </c>
      <c r="EJ59" s="43">
        <v>60</v>
      </c>
      <c r="EK59" s="14">
        <f t="shared" si="5"/>
        <v>1.0470070781928509</v>
      </c>
      <c r="EN59" s="14">
        <f>[2]EUCAM_output!$WC56</f>
        <v>0.98447093109730599</v>
      </c>
    </row>
    <row r="60" spans="1:144" x14ac:dyDescent="0.3">
      <c r="A60" s="10">
        <v>2020</v>
      </c>
      <c r="B60" s="13">
        <f>[2]EUCAM_output!$VC57*10^9</f>
        <v>1848800844935.04</v>
      </c>
      <c r="H60" s="14">
        <f>[2]EUCAM_output!$WI57</f>
        <v>-0.1179156266621396</v>
      </c>
      <c r="I60" s="13">
        <f>[2]EUCAM_output!$VU57*10^3</f>
        <v>44711929.5</v>
      </c>
      <c r="K60" s="31">
        <f t="shared" si="4"/>
        <v>44711929.5</v>
      </c>
      <c r="L60" s="14">
        <f>[2]EUCAM_output!$VE57</f>
        <v>61.227675205644182</v>
      </c>
      <c r="O60" s="14">
        <f>[2]EUCAM_output!$VF57</f>
        <v>62.39245956825134</v>
      </c>
      <c r="P60" s="28" cm="1">
        <f t="array" aca="1" ref="P60" ca="1">INDEX([7]CSMDPART2023!$C$2:$BK$29, MATCH(MID(CELL("filename",A59),FIND("]",CELL("filename",A59))+1,255),[7]CSMDPART2023!A$2:A$29,0), MATCH(A60,[7]CSMDPART2023!C$1:BK$1,0))</f>
        <v>-2.7442839346274561E-2</v>
      </c>
      <c r="Q60" s="19">
        <f t="shared" ref="Q60:Q62" ca="1" si="26">Q61/(1+P61)</f>
        <v>62.948773589063876</v>
      </c>
      <c r="R60" s="14">
        <f>[2]EUCAM_output!$VJ57</f>
        <v>9.3000000000000007</v>
      </c>
      <c r="U60" s="14">
        <f>[2]EUCAM_output!$VI57</f>
        <v>8.4585220000000003</v>
      </c>
      <c r="V60" s="14">
        <v>8.4585220000000003</v>
      </c>
      <c r="W60" s="14">
        <v>-6.9637469360440574E-2</v>
      </c>
      <c r="X60" s="14">
        <v>0</v>
      </c>
      <c r="Y60" s="14">
        <f>[2]EUCAM_output!$WG57</f>
        <v>-5.3133467639260502E-2</v>
      </c>
      <c r="Z60" s="14">
        <f>[2]EUCAM_output!$VK57</f>
        <v>1513.9277087083799</v>
      </c>
      <c r="AC60" s="14">
        <f>[2]EUCAM_output!$WJ57</f>
        <v>1677.578434638765</v>
      </c>
      <c r="AD60" s="13">
        <f>[2]EUCAM_output!$VR57*10^9</f>
        <v>5850228849419.3896</v>
      </c>
      <c r="AE60" s="30" cm="1">
        <f t="array" aca="1" ref="AE60" ca="1">INDEX('[3]Sheet 1'!$B$12:$M$61,MATCH($A60,'[3]Sheet 1'!$A$12:$A$61,0),MATCH(MID(CELL("filename",A59),FIND("]",CELL("filename",A59))+1,255)&amp;AE$1,'[3]Sheet 1'!$B$9:$M$9&amp;'[3]Sheet 1'!$B$8:$M$8,0))*10^6</f>
        <v>5908096700000</v>
      </c>
      <c r="AF60" s="30" cm="1">
        <f t="array" aca="1" ref="AF60" ca="1">INDEX('[3]Sheet 1'!$B$12:$M$61,MATCH($A60,'[3]Sheet 1'!$A$12:$A$61,0),MATCH(MID(CELL("filename",B59),FIND("]",CELL("filename",B59))+1,255)&amp;AF$1,'[3]Sheet 1'!$B$9:$M$9&amp;'[3]Sheet 1'!$B$8:$M$8,0))*10^6</f>
        <v>966139600000</v>
      </c>
      <c r="AG60" s="19">
        <f t="shared" ca="1" si="23"/>
        <v>0.16352806141443149</v>
      </c>
      <c r="AH60" s="31">
        <f t="shared" ca="1" si="24"/>
        <v>956676582576.33289</v>
      </c>
      <c r="AI60" s="31">
        <f t="shared" ca="1" si="6"/>
        <v>43885000000</v>
      </c>
      <c r="AJ60" s="32">
        <v>51145000000</v>
      </c>
      <c r="AK60" s="31">
        <f t="shared" si="7"/>
        <v>51145000000</v>
      </c>
      <c r="AL60" s="19">
        <f t="shared" ca="1" si="25"/>
        <v>5.3461118346041628E-2</v>
      </c>
      <c r="AM60" s="19">
        <f t="shared" ca="1" si="0"/>
        <v>5.1843240867222064E-2</v>
      </c>
      <c r="AN60" s="31">
        <f t="shared" ca="1" si="10"/>
        <v>4893552266843.0566</v>
      </c>
      <c r="AO60" s="32">
        <v>260087499999.99997</v>
      </c>
      <c r="AP60" s="31">
        <f t="shared" si="8"/>
        <v>260087499999.99997</v>
      </c>
      <c r="AQ60" s="32">
        <v>332907200000</v>
      </c>
      <c r="AR60" s="31">
        <f t="shared" si="1"/>
        <v>281762200000</v>
      </c>
      <c r="AS60" s="19">
        <f t="shared" ca="1" si="11"/>
        <v>5.7578254943575227E-2</v>
      </c>
      <c r="AT60" s="19">
        <f t="shared" si="9"/>
        <v>14.067902484604202</v>
      </c>
      <c r="BB60" s="13">
        <f>[2]EUCAM_output!$UZ57*10^9</f>
        <v>1670011900000</v>
      </c>
      <c r="BC60" s="13">
        <f>[2]EUCAM_output!$WE57*10^9</f>
        <v>1670011900000</v>
      </c>
      <c r="BD60" s="19">
        <f t="shared" si="19"/>
        <v>-9.6705356569285872</v>
      </c>
      <c r="BN60" s="31">
        <f t="shared" ca="1" si="14"/>
        <v>-99501000000</v>
      </c>
      <c r="BO60" s="48" cm="1">
        <f t="array" aca="1" ref="BO60" ca="1">INDEX([1]Sheet1!$C$6:$CY$72,MATCH($A60,[1]Sheet1!$A$6:$A$72,0),MATCH(MID(CELL("filename",A59),FIND("]",CELL("filename",A59))+1,255) &amp; BO$1,[1]Sheet1!$C$1:$CY$1 &amp; [1]Sheet1!$C$3:$CY$3,0))</f>
        <v>-5.9581010000000001</v>
      </c>
      <c r="BP60" s="32" cm="1">
        <f t="array" aca="1" ref="BP60" ca="1">INDEX([1]Sheet1!$C$6:$CY$72,MATCH($A60,[1]Sheet1!$A$6:$A$72,0),MATCH(MID(CELL("filename",B59),FIND("]",CELL("filename",B59))+1,255) &amp; BP$1,[1]Sheet1!$C$1:$CY$1 &amp; [1]Sheet1!$C$3:$CY$3,0))</f>
        <v>791669000000</v>
      </c>
      <c r="BQ60" s="32" cm="1">
        <f t="array" aca="1" ref="BQ60" ca="1">INDEX([1]Sheet1!$C$6:$CY$72,MATCH($A60,[1]Sheet1!$A$6:$A$72,0),MATCH(MID(CELL("filename",C59),FIND("]",CELL("filename",C59))+1,255) &amp; BQ$1,[1]Sheet1!$C$1:$CY$1 &amp; [1]Sheet1!$C$3:$CY$3,0))</f>
        <v>251102000000</v>
      </c>
      <c r="BR60" s="39" cm="1">
        <f t="array" aca="1" ref="BR60" ca="1">INDEX([6]Annual!$C$5:$T$30,MATCH($A60,[6]Annual!$B$5:$B$30,0),MATCH(MID(CELL("filename",$F$2),FIND("]",CELL("filename",$F$2))+1,255) &amp; BR$1,[6]Annual!$C$3:$T$3 &amp; [6]Annual!$C$4:$T$4,0))</f>
        <v>214605500000</v>
      </c>
      <c r="BS60" s="39" cm="1">
        <f t="array" aca="1" ref="BS60" ca="1">INDEX([6]Annual!$C$5:$T$30,MATCH($A60,[6]Annual!$B$5:$B$30,0),MATCH(MID(CELL("filename",$F$2),FIND("]",CELL("filename",$F$2))+1,255) &amp; BS$1,[6]Annual!$C$3:$T$3 &amp; [6]Annual!$C$4:$T$4,0))</f>
        <v>28194000000</v>
      </c>
      <c r="BT60" s="39" cm="1">
        <f t="array" aca="1" ref="BT60" ca="1">INDEX([6]Annual!$C$5:$T$30,MATCH($A60,[6]Annual!$B$5:$B$30,0),MATCH(MID(CELL("filename",$F$2),FIND("]",CELL("filename",$F$2))+1,255) &amp; BT$1,[6]Annual!$C$3:$T$3 &amp; [6]Annual!$C$4:$T$4,0))</f>
        <v>5944400000</v>
      </c>
      <c r="BU60" s="31">
        <f t="shared" ca="1" si="21"/>
        <v>216639966893.66052</v>
      </c>
      <c r="BV60" s="31">
        <f t="shared" ca="1" si="22"/>
        <v>34462033106.339478</v>
      </c>
      <c r="BW60" s="32" cm="1">
        <f t="array" aca="1" ref="BW60" ca="1">INDEX([1]Sheet1!$C$6:$CY$72,MATCH($A60,[1]Sheet1!$A$6:$A$72,0),MATCH(MID(CELL("filename",F59),FIND("]",CELL("filename",F59))+1,255) &amp; BW$1,[1]Sheet1!$C$1:$CY$1 &amp; [1]Sheet1!$C$3:$CY$3,0))</f>
        <v>231180000000</v>
      </c>
      <c r="BX60" s="32" cm="1">
        <f t="array" aca="1" ref="BX60" ca="1">INDEX([1]Sheet1!$C$6:$CY$72,MATCH($A60,[1]Sheet1!$A$6:$A$72,0),MATCH(MID(CELL("filename",G59),FIND("]",CELL("filename",G59))+1,255) &amp; BX$1,[1]Sheet1!$C$1:$CY$1 &amp; [1]Sheet1!$C$3:$CY$3,0))</f>
        <v>226055000000</v>
      </c>
      <c r="BY60" s="39" cm="1">
        <f t="array" aca="1" ref="BY60" ca="1">INDEX([4]DATA!$C$18:$N$51,MATCH($A60,[4]DATA!$B$18:$B$51,0),MATCH(MID(CELL("filename",F27),FIND("]",CELL("filename",F27))+1,255) &amp; BY$1,[4]DATA!$C$15:$N$15&amp;[4]DATA!$C$16:$N$16,0)) * 10^6</f>
        <v>75809000000</v>
      </c>
      <c r="BZ60" s="39" cm="1">
        <f t="array" aca="1" ref="BZ60" ca="1">INDEX([4]DATA!$C$18:$N$51,MATCH($A60,[4]DATA!$B$18:$B$51,0),MATCH(MID(CELL("filename",G27),FIND("]",CELL("filename",G27))+1,255) &amp; BZ$1,[4]DATA!$C$15:$N$15&amp;[4]DATA!$C$16:$N$16,0)) * 10^6</f>
        <v>150246000000</v>
      </c>
      <c r="CA60" s="31">
        <f t="shared" ca="1" si="15"/>
        <v>75809000000</v>
      </c>
      <c r="CB60" s="31">
        <f t="shared" ca="1" si="16"/>
        <v>150246000000</v>
      </c>
      <c r="CC60" s="32" cm="1">
        <f t="array" aca="1" ref="CC60" ca="1">INDEX([1]Sheet1!$C$6:$CY$72,MATCH($A60,[1]Sheet1!$A$6:$A$72,0),MATCH(MID(CELL("filename",J59),FIND("]",CELL("filename",J59))+1,255) &amp; CC$1,[1]Sheet1!$C$1:$CY$1 &amp; [1]Sheet1!$C$3:$CY$3,0))</f>
        <v>4282000000</v>
      </c>
      <c r="CD60" s="31">
        <f t="shared" ca="1" si="17"/>
        <v>79050000000</v>
      </c>
      <c r="CE60" s="32" cm="1">
        <f t="array" aca="1" ref="CE60" ca="1">INDEX([1]Sheet1!$C$6:$CY$72,MATCH($A60,[1]Sheet1!$A$6:$A$72,0),MATCH(MID(CELL("filename",L59),FIND("]",CELL("filename",L59))+1,255) &amp; CE$1,[1]Sheet1!$C$1:$CY$1 &amp; [1]Sheet1!$C$3:$CY$3,0))</f>
        <v>948296000000</v>
      </c>
      <c r="CF60" s="31">
        <f t="shared" ca="1" si="12"/>
        <v>891170000000</v>
      </c>
      <c r="CG60" s="32" cm="1">
        <f t="array" aca="1" ref="CG60" ca="1">INDEX([1]Sheet1!$C$6:$CY$72,MATCH($A60,[1]Sheet1!$A$6:$A$72,0),MATCH(MID(CELL("filename",N59),FIND("]",CELL("filename",N59))+1,255) &amp; CG$1,[1]Sheet1!$C$1:$CY$1 &amp; [1]Sheet1!$C$3:$CY$3,0))</f>
        <v>346227000000</v>
      </c>
      <c r="CH60" s="32" cm="1">
        <f t="array" aca="1" ref="CH60" ca="1">INDEX([1]Sheet1!$C$6:$CY$72,MATCH($A60,[1]Sheet1!$A$6:$A$72,0),MATCH(MID(CELL("filename",O59),FIND("]",CELL("filename",O59))+1,255) &amp; CH$1,[1]Sheet1!$C$1:$CY$1 &amp; [1]Sheet1!$C$3:$CY$3,0))</f>
        <v>43885000000</v>
      </c>
      <c r="CI60" s="32" cm="1">
        <f t="array" aca="1" ref="CI60" ca="1">INDEX([1]Sheet1!$C$6:$CY$72,MATCH($A60,[1]Sheet1!$A$6:$A$72,0),MATCH(MID(CELL("filename",CI27),FIND("]",CELL("filename",CI27))+1,255) &amp; CI$1,[1]Sheet1!$C$1:$CY$1 &amp; [1]Sheet1!$C$3:$CY$3,0))</f>
        <v>34271000000</v>
      </c>
      <c r="CJ60" s="32" cm="1">
        <f t="array" aca="1" ref="CJ60" ca="1">INDEX([1]Sheet1!$C$6:$CY$72,MATCH($A60,[1]Sheet1!$A$6:$A$72,0),MATCH(MID(CELL("filename",R59),FIND("]",CELL("filename",R59))+1,255) &amp; CJ$1,[1]Sheet1!$C$1:$CY$1 &amp; [1]Sheet1!$C$3:$CY$3,0))</f>
        <v>399175000000</v>
      </c>
      <c r="CK60" s="32" cm="1">
        <f t="array" aca="1" ref="CK60" ca="1">INDEX([1]Sheet1!$C$6:$CY$72,MATCH($A60,[1]Sheet1!$A$6:$A$72,0),MATCH(MID(CELL("filename",S59),FIND("]",CELL("filename",S59))+1,255) &amp; CK$1,[1]Sheet1!$C$1:$CY$1 &amp; [1]Sheet1!$C$3:$CY$3,0))</f>
        <v>57126000000</v>
      </c>
      <c r="CL60" s="31">
        <f t="shared" ca="1" si="13"/>
        <v>67612000000</v>
      </c>
      <c r="CN60" s="92"/>
      <c r="DK60" s="31">
        <f t="shared" ca="1" si="18"/>
        <v>2578152681136.7002</v>
      </c>
      <c r="DL60" s="48" cm="1">
        <f t="array" aca="1" ref="DL60" ca="1">INDEX([1]Sheet1!$C$6:$CY$72,MATCH($A60,[1]Sheet1!$A$6:$A$72,0),MATCH(MID(CELL("filename",AT59),FIND("]",CELL("filename",AT59))+1,255) &amp; DL$1,[1]Sheet1!$C$1:$CY$1 &amp; [1]Sheet1!$C$3:$CY$3,0))</f>
        <v>154.3793</v>
      </c>
      <c r="DM60" s="39" cm="1">
        <f t="array" aca="1" ref="DM60" ca="1">INDEX([5]DATA!$C$18:$T$51,MATCH($A60,[5]DATA!$B$18:$B$51,0),MATCH(MID(CELL("filename",AU27),FIND("]",CELL("filename",AU27))+1,255) &amp; DM$1,[5]DATA!$C$15:$T$15&amp;[5]DATA!$C$16:$T$16,0)) * 10^6</f>
        <v>366526000000</v>
      </c>
      <c r="DN60" s="39" cm="1">
        <f t="array" aca="1" ref="DN60" ca="1">INDEX([5]DATA!$C$18:$T$51,MATCH($A60,[5]DATA!$B$18:$B$51,0),MATCH(MID(CELL("filename",AV27),FIND("]",CELL("filename",AV27))+1,255) &amp; DN$1,[5]DATA!$C$15:$T$15&amp;[5]DATA!$C$16:$T$16,0)) * 10^6</f>
        <v>2211626000000</v>
      </c>
      <c r="DQ60" s="48">
        <v>1.1413340000000001</v>
      </c>
      <c r="DR60" s="48" cm="1">
        <f t="array" aca="1" ref="DR60" ca="1">INDEX([1]Sheet1!$C$6:$CY$72,MATCH($A60,[1]Sheet1!$A$6:$A$72,0),MATCH(MID(CELL("filename",AZ59),FIND("]",CELL("filename",AZ59))+1,255) &amp; DR$1,[1]Sheet1!$C$1:$CY$1 &amp; [1]Sheet1!$C$3:$CY$3,0))</f>
        <v>5910000000</v>
      </c>
      <c r="DS60" s="48" cm="1">
        <f t="array" aca="1" ref="DS60" ca="1">INDEX([1]Sheet1!$C$6:$CY$72,MATCH($A60,[1]Sheet1!$A$6:$A$72,0),MATCH(MID(CELL("filename",BA59),FIND("]",CELL("filename",BA59))+1,255) &amp; DS$1,[1]Sheet1!$C$1:$CY$1 &amp; [1]Sheet1!$C$3:$CY$3,0))</f>
        <v>2.3648669999999998</v>
      </c>
      <c r="DT60" s="39" cm="1">
        <f t="array" aca="1" ref="DT60" ca="1">INDEX([5]DATA!$C$18:$T$51,MATCH($A60,[5]DATA!$B$18:$B$51,0),MATCH(MID(CELL("filename",BB27),FIND("]",CELL("filename",BB27))+1,255) &amp; DT$1,[5]DATA!$C$15:$T$15&amp;[5]DATA!$C$16:$T$16,0)) * 10^6</f>
        <v>589362000000</v>
      </c>
      <c r="DU60" s="48" cm="1">
        <f t="array" aca="1" ref="DU60" ca="1">INDEX([1]Sheet1!$C$6:$CY$72,MATCH($A60,[1]Sheet1!$A$6:$A$72,0),MATCH(MID(CELL("filename",BC59),FIND("]",CELL("filename",BC59))+1,255) &amp; DU$1,[1]Sheet1!$C$1:$CY$1 &amp; [1]Sheet1!$C$3:$CY$3,0))</f>
        <v>-0.43</v>
      </c>
      <c r="DV60" s="17">
        <v>0.5</v>
      </c>
      <c r="DW60" s="14">
        <f>Euro_Area_Data!V57*10^9</f>
        <v>11615214739999.998</v>
      </c>
      <c r="DX60" s="17">
        <v>1</v>
      </c>
      <c r="DY60" s="17">
        <v>0.5</v>
      </c>
      <c r="DZ60" s="48" cm="1">
        <f t="array" aca="1" ref="DZ60" ca="1">INDEX([1]Sheet1!$C$6:$CY$72,MATCH($A60,[1]Sheet1!$A$6:$A$72,0),MATCH(MID(CELL("filename",BH59),FIND("]",CELL("filename",BH59))+1,255) &amp; DZ$1,[1]Sheet1!$C$1:$CY$1 &amp; [1]Sheet1!$C$3:$CY$3,0))</f>
        <v>1.17</v>
      </c>
      <c r="EA60" s="17">
        <v>2</v>
      </c>
      <c r="EB60" s="14">
        <f>(SUMPRODUCT(Euro_Area_Data!B57:U57,Euro_Area_Data!Y57:AR57)-Euro_Area_Data!M57*Euro_Area_Data!AJ57)/(SUM(Euro_Area_Data!B57:U57)-Euro_Area_Data!M57)</f>
        <v>1</v>
      </c>
      <c r="EC60" s="14">
        <f t="shared" si="20"/>
        <v>1.8824719814747748</v>
      </c>
      <c r="ED60" s="14">
        <f>(SUMPRODUCT(Euro_Area_Data!B57:U57,Euro_Area_Data!AV57:BO57)-Euro_Area_Data!M57*Euro_Area_Data!BG57)/(SUM(Euro_Area_Data!B57:U57)-Euro_Area_Data!M57)</f>
        <v>-5.3397181791972548</v>
      </c>
      <c r="EE60" s="17">
        <v>-5</v>
      </c>
      <c r="EH60" s="43">
        <v>0.75</v>
      </c>
      <c r="EI60" s="43">
        <v>0.05</v>
      </c>
      <c r="EJ60" s="43">
        <v>60</v>
      </c>
      <c r="EK60" s="14">
        <f t="shared" si="5"/>
        <v>1.5774024821012316</v>
      </c>
      <c r="EN60" s="14">
        <f>[2]EUCAM_output!$WC57</f>
        <v>1</v>
      </c>
    </row>
    <row r="61" spans="1:144" x14ac:dyDescent="0.3">
      <c r="A61" s="10">
        <v>2021</v>
      </c>
      <c r="B61" s="13">
        <f>[2]EUCAM_output!$VC58*10^9</f>
        <v>1849803969979.1609</v>
      </c>
      <c r="H61" s="14">
        <f>[2]EUCAM_output!$WI58</f>
        <v>6.0208623024133974E-3</v>
      </c>
      <c r="I61" s="13">
        <f>[2]EUCAM_output!$VU58*10^3</f>
        <v>44479467.999999911</v>
      </c>
      <c r="K61" s="31">
        <f t="shared" si="4"/>
        <v>44479467.999999911</v>
      </c>
      <c r="L61" s="14">
        <f>[2]EUCAM_output!$VE58</f>
        <v>62.278160510234017</v>
      </c>
      <c r="O61" s="14">
        <f>[2]EUCAM_output!$VF58</f>
        <v>62.604880757396707</v>
      </c>
      <c r="P61" s="28" cm="1">
        <f t="array" aca="1" ref="P61" ca="1">INDEX([7]CSMDPART2023!$C$2:$BK$29, MATCH(MID(CELL("filename",A60),FIND("]",CELL("filename",A60))+1,255),[7]CSMDPART2023!A$2:A$29,0), MATCH(A61,[7]CSMDPART2023!C$1:BK$1,0))</f>
        <v>5.2269581322170744E-3</v>
      </c>
      <c r="Q61" s="19">
        <f t="shared" ca="1" si="26"/>
        <v>63.277804193088322</v>
      </c>
      <c r="R61" s="14">
        <f>[2]EUCAM_output!$VJ58</f>
        <v>9.5</v>
      </c>
      <c r="U61" s="14">
        <f>[2]EUCAM_output!$VI58</f>
        <v>9.0111760000000007</v>
      </c>
      <c r="V61" s="14">
        <v>9.0111760000000007</v>
      </c>
      <c r="W61" s="14">
        <v>7.8912606174646127E-2</v>
      </c>
      <c r="X61" s="14">
        <v>1.9616967503841565E-3</v>
      </c>
      <c r="Y61" s="14">
        <f>[2]EUCAM_output!$WG58</f>
        <v>0.10813774534301419</v>
      </c>
      <c r="Z61" s="14">
        <f>[2]EUCAM_output!$VK58</f>
        <v>1653.0267736762701</v>
      </c>
      <c r="AC61" s="14">
        <f>[2]EUCAM_output!$WJ58</f>
        <v>1680.2501479726359</v>
      </c>
      <c r="AD61" s="13">
        <f>[2]EUCAM_output!$VR58*10^9</f>
        <v>5883407057268.2988</v>
      </c>
      <c r="AE61" s="30" cm="1">
        <f t="array" aca="1" ref="AE61" ca="1">INDEX('[3]Sheet 1'!$B$12:$M$61,MATCH($A61,'[3]Sheet 1'!$A$12:$A$61,0),MATCH(MID(CELL("filename",A60),FIND("]",CELL("filename",A60))+1,255)&amp;AE$1,'[3]Sheet 1'!$B$9:$M$9&amp;'[3]Sheet 1'!$B$8:$M$8,0))*10^6</f>
        <v>6211317200000</v>
      </c>
      <c r="AF61" s="30" cm="1">
        <f t="array" aca="1" ref="AF61" ca="1">INDEX('[3]Sheet 1'!$B$12:$M$61,MATCH($A61,'[3]Sheet 1'!$A$12:$A$61,0),MATCH(MID(CELL("filename",B60),FIND("]",CELL("filename",B60))+1,255)&amp;AF$1,'[3]Sheet 1'!$B$9:$M$9&amp;'[3]Sheet 1'!$B$8:$M$8,0))*10^6</f>
        <v>1011302000000</v>
      </c>
      <c r="AG61" s="19">
        <f t="shared" ca="1" si="23"/>
        <v>0.16281602878049764</v>
      </c>
      <c r="AH61" s="31">
        <f t="shared" ca="1" si="24"/>
        <v>957912972763.57825</v>
      </c>
      <c r="AI61" s="31">
        <f t="shared" ca="1" si="6"/>
        <v>51738034557.117691</v>
      </c>
      <c r="AJ61" s="32">
        <v>53486000000</v>
      </c>
      <c r="AK61" s="31">
        <f t="shared" si="7"/>
        <v>52808299613.029976</v>
      </c>
      <c r="AL61" s="19">
        <f t="shared" ca="1" si="25"/>
        <v>5.5128494043334718E-2</v>
      </c>
      <c r="AM61" s="19">
        <f t="shared" ca="1" si="0"/>
        <v>5.1843240867222064E-2</v>
      </c>
      <c r="AN61" s="31">
        <f t="shared" ca="1" si="10"/>
        <v>4925494084504.7207</v>
      </c>
      <c r="AO61" s="32">
        <v>330296400000</v>
      </c>
      <c r="AP61" s="31">
        <f t="shared" si="8"/>
        <v>326111342263.49316</v>
      </c>
      <c r="AQ61" s="32">
        <v>348331200000</v>
      </c>
      <c r="AR61" s="31">
        <f t="shared" si="1"/>
        <v>291109330685.85699</v>
      </c>
      <c r="AS61" s="19">
        <f t="shared" ca="1" si="11"/>
        <v>5.9102564268966991E-2</v>
      </c>
      <c r="AT61" s="19">
        <f t="shared" si="9"/>
        <v>17.629508183354531</v>
      </c>
      <c r="BB61" s="13">
        <f>[2]EUCAM_output!$UZ58*10^9</f>
        <v>1819161702472.1199</v>
      </c>
      <c r="BC61" s="13">
        <f>[2]EUCAM_output!$WE58*10^9</f>
        <v>1842507400000</v>
      </c>
      <c r="BD61" s="19">
        <f t="shared" si="19"/>
        <v>-1.6565143120211931</v>
      </c>
      <c r="BN61" s="31">
        <f t="shared" ca="1" si="14"/>
        <v>-100609000000</v>
      </c>
      <c r="BO61" s="48" cm="1">
        <f t="array" aca="1" ref="BO61" ca="1">INDEX([1]Sheet1!$C$6:$CY$72,MATCH($A61,[1]Sheet1!$A$6:$A$72,0),MATCH(MID(CELL("filename",A60),FIND("]",CELL("filename",A60))+1,255) &amp; BO$1,[1]Sheet1!$C$1:$CY$1 &amp; [1]Sheet1!$C$3:$CY$3,0))</f>
        <v>-5.460439</v>
      </c>
      <c r="BP61" s="32" cm="1">
        <f t="array" aca="1" ref="BP61" ca="1">INDEX([1]Sheet1!$C$6:$CY$72,MATCH($A61,[1]Sheet1!$A$6:$A$72,0),MATCH(MID(CELL("filename",B60),FIND("]",CELL("filename",B60))+1,255) &amp; BP$1,[1]Sheet1!$C$1:$CY$1 &amp; [1]Sheet1!$C$3:$CY$3,0))</f>
        <v>868924000000</v>
      </c>
      <c r="BQ61" s="32" cm="1">
        <f t="array" aca="1" ref="BQ61" ca="1">INDEX([1]Sheet1!$C$6:$CY$72,MATCH($A61,[1]Sheet1!$A$6:$A$72,0),MATCH(MID(CELL("filename",C60),FIND("]",CELL("filename",C60))+1,255) &amp; BQ$1,[1]Sheet1!$C$1:$CY$1 &amp; [1]Sheet1!$C$3:$CY$3,0))</f>
        <v>268362000000.00003</v>
      </c>
      <c r="BR61" s="39" cm="1">
        <f t="array" aca="1" ref="BR61" ca="1">INDEX([6]Annual!$C$5:$T$30,MATCH($A61,[6]Annual!$B$5:$B$30,0),MATCH(MID(CELL("filename",$F$2),FIND("]",CELL("filename",$F$2))+1,255) &amp; BR$1,[6]Annual!$C$3:$T$3 &amp; [6]Annual!$C$4:$T$4,0))</f>
        <v>231036800000</v>
      </c>
      <c r="BS61" s="39" cm="1">
        <f t="array" aca="1" ref="BS61" ca="1">INDEX([6]Annual!$C$5:$T$30,MATCH($A61,[6]Annual!$B$5:$B$30,0),MATCH(MID(CELL("filename",$F$2),FIND("]",CELL("filename",$F$2))+1,255) &amp; BS$1,[6]Annual!$C$3:$T$3 &amp; [6]Annual!$C$4:$T$4,0))</f>
        <v>28342800000.000004</v>
      </c>
      <c r="BT61" s="39" cm="1">
        <f t="array" aca="1" ref="BT61" ca="1">INDEX([6]Annual!$C$5:$T$30,MATCH($A61,[6]Annual!$B$5:$B$30,0),MATCH(MID(CELL("filename",$F$2),FIND("]",CELL("filename",$F$2))+1,255) &amp; BT$1,[6]Annual!$C$3:$T$3 &amp; [6]Annual!$C$4:$T$4,0))</f>
        <v>6142299999.999999</v>
      </c>
      <c r="BU61" s="31">
        <f t="shared" ca="1" si="21"/>
        <v>233508037271.50192</v>
      </c>
      <c r="BV61" s="31">
        <f t="shared" ca="1" si="22"/>
        <v>34853962728.498108</v>
      </c>
      <c r="BW61" s="32" cm="1">
        <f t="array" aca="1" ref="BW61" ca="1">INDEX([1]Sheet1!$C$6:$CY$72,MATCH($A61,[1]Sheet1!$A$6:$A$72,0),MATCH(MID(CELL("filename",F60),FIND("]",CELL("filename",F60))+1,255) &amp; BW$1,[1]Sheet1!$C$1:$CY$1 &amp; [1]Sheet1!$C$3:$CY$3,0))</f>
        <v>262100000000.00003</v>
      </c>
      <c r="BX61" s="32" cm="1">
        <f t="array" aca="1" ref="BX61" ca="1">INDEX([1]Sheet1!$C$6:$CY$72,MATCH($A61,[1]Sheet1!$A$6:$A$72,0),MATCH(MID(CELL("filename",G60),FIND("]",CELL("filename",G60))+1,255) &amp; BX$1,[1]Sheet1!$C$1:$CY$1 &amp; [1]Sheet1!$C$3:$CY$3,0))</f>
        <v>242912000000</v>
      </c>
      <c r="BY61" s="39" cm="1">
        <f t="array" aca="1" ref="BY61" ca="1">INDEX([4]DATA!$C$18:$N$51,MATCH($A61,[4]DATA!$B$18:$B$51,0),MATCH(MID(CELL("filename",F28),FIND("]",CELL("filename",F28))+1,255) &amp; BY$1,[4]DATA!$C$15:$N$15&amp;[4]DATA!$C$16:$N$16,0)) * 10^6</f>
        <v>80802000000</v>
      </c>
      <c r="BZ61" s="39" cm="1">
        <f t="array" aca="1" ref="BZ61" ca="1">INDEX([4]DATA!$C$18:$N$51,MATCH($A61,[4]DATA!$B$18:$B$51,0),MATCH(MID(CELL("filename",G28),FIND("]",CELL("filename",G28))+1,255) &amp; BZ$1,[4]DATA!$C$15:$N$15&amp;[4]DATA!$C$16:$N$16,0)) * 10^6</f>
        <v>162110000000</v>
      </c>
      <c r="CA61" s="31">
        <f t="shared" ca="1" si="15"/>
        <v>80802000000</v>
      </c>
      <c r="CB61" s="31">
        <f t="shared" ca="1" si="16"/>
        <v>162110000000</v>
      </c>
      <c r="CC61" s="32" cm="1">
        <f t="array" aca="1" ref="CC61" ca="1">INDEX([1]Sheet1!$C$6:$CY$72,MATCH($A61,[1]Sheet1!$A$6:$A$72,0),MATCH(MID(CELL("filename",J60),FIND("]",CELL("filename",J60))+1,255) &amp; CC$1,[1]Sheet1!$C$1:$CY$1 &amp; [1]Sheet1!$C$3:$CY$3,0))</f>
        <v>4665000000</v>
      </c>
      <c r="CD61" s="31">
        <f t="shared" ca="1" si="17"/>
        <v>90885000000</v>
      </c>
      <c r="CE61" s="32" cm="1">
        <f t="array" aca="1" ref="CE61" ca="1">INDEX([1]Sheet1!$C$6:$CY$72,MATCH($A61,[1]Sheet1!$A$6:$A$72,0),MATCH(MID(CELL("filename",L60),FIND("]",CELL("filename",L60))+1,255) &amp; CE$1,[1]Sheet1!$C$1:$CY$1 &amp; [1]Sheet1!$C$3:$CY$3,0))</f>
        <v>1032527000000</v>
      </c>
      <c r="CF61" s="31">
        <f t="shared" ca="1" si="12"/>
        <v>969533000000</v>
      </c>
      <c r="CG61" s="32" cm="1">
        <f t="array" aca="1" ref="CG61" ca="1">INDEX([1]Sheet1!$C$6:$CY$72,MATCH($A61,[1]Sheet1!$A$6:$A$72,0),MATCH(MID(CELL("filename",N60),FIND("]",CELL("filename",N60))+1,255) &amp; CG$1,[1]Sheet1!$C$1:$CY$1 &amp; [1]Sheet1!$C$3:$CY$3,0))</f>
        <v>361824000000</v>
      </c>
      <c r="CH61" s="32" cm="1">
        <f t="array" aca="1" ref="CH61" ca="1">INDEX([1]Sheet1!$C$6:$CY$72,MATCH($A61,[1]Sheet1!$A$6:$A$72,0),MATCH(MID(CELL("filename",O60),FIND("]",CELL("filename",O60))+1,255) &amp; CH$1,[1]Sheet1!$C$1:$CY$1 &amp; [1]Sheet1!$C$3:$CY$3,0))</f>
        <v>52402000000</v>
      </c>
      <c r="CI61" s="32" cm="1">
        <f t="array" aca="1" ref="CI61" ca="1">INDEX([1]Sheet1!$C$6:$CY$72,MATCH($A61,[1]Sheet1!$A$6:$A$72,0),MATCH(MID(CELL("filename",CI28),FIND("]",CELL("filename",CI28))+1,255) &amp; CI$1,[1]Sheet1!$C$1:$CY$1 &amp; [1]Sheet1!$C$3:$CY$3,0))</f>
        <v>36975000000</v>
      </c>
      <c r="CJ61" s="32" cm="1">
        <f t="array" aca="1" ref="CJ61" ca="1">INDEX([1]Sheet1!$C$6:$CY$72,MATCH($A61,[1]Sheet1!$A$6:$A$72,0),MATCH(MID(CELL("filename",R60),FIND("]",CELL("filename",R60))+1,255) &amp; CJ$1,[1]Sheet1!$C$1:$CY$1 &amp; [1]Sheet1!$C$3:$CY$3,0))</f>
        <v>397876000000</v>
      </c>
      <c r="CK61" s="32" cm="1">
        <f t="array" aca="1" ref="CK61" ca="1">INDEX([1]Sheet1!$C$6:$CY$72,MATCH($A61,[1]Sheet1!$A$6:$A$72,0),MATCH(MID(CELL("filename",S60),FIND("]",CELL("filename",S60))+1,255) &amp; CK$1,[1]Sheet1!$C$1:$CY$1 &amp; [1]Sheet1!$C$3:$CY$3,0))</f>
        <v>62994000000</v>
      </c>
      <c r="CL61" s="31">
        <f t="shared" ca="1" si="13"/>
        <v>120456000000</v>
      </c>
      <c r="CN61" s="92"/>
      <c r="CX61" s="93"/>
      <c r="CY61" s="92"/>
      <c r="DK61" s="31">
        <f t="shared" ca="1" si="18"/>
        <v>2686604260117.6001</v>
      </c>
      <c r="DL61" s="48" cm="1">
        <f t="array" aca="1" ref="DL61" ca="1">INDEX([1]Sheet1!$C$6:$CY$72,MATCH($A61,[1]Sheet1!$A$6:$A$72,0),MATCH(MID(CELL("filename",AT60),FIND("]",CELL("filename",AT60))+1,255) &amp; DL$1,[1]Sheet1!$C$1:$CY$1 &amp; [1]Sheet1!$C$3:$CY$3,0))</f>
        <v>145.8124</v>
      </c>
      <c r="DM61" s="39" cm="1">
        <f t="array" aca="1" ref="DM61" ca="1">INDEX([5]DATA!$C$18:$T$51,MATCH($A61,[5]DATA!$B$18:$B$51,0),MATCH(MID(CELL("filename",AU28),FIND("]",CELL("filename",AU28))+1,255) &amp; DM$1,[5]DATA!$C$15:$T$15&amp;[5]DATA!$C$16:$T$16,0)) * 10^6</f>
        <v>351441000000</v>
      </c>
      <c r="DN61" s="39" cm="1">
        <f t="array" aca="1" ref="DN61" ca="1">INDEX([5]DATA!$C$18:$T$51,MATCH($A61,[5]DATA!$B$18:$B$51,0),MATCH(MID(CELL("filename",AV28),FIND("]",CELL("filename",AV28))+1,255) &amp; DN$1,[5]DATA!$C$15:$T$15&amp;[5]DATA!$C$16:$T$16,0)) * 10^6</f>
        <v>2335164000000</v>
      </c>
      <c r="DQ61" s="48">
        <v>1.1823999999999999</v>
      </c>
      <c r="DR61" s="48" cm="1">
        <f t="array" aca="1" ref="DR61" ca="1">INDEX([1]Sheet1!$C$6:$CY$72,MATCH($A61,[1]Sheet1!$A$6:$A$72,0),MATCH(MID(CELL("filename",AZ60),FIND("]",CELL("filename",AZ60))+1,255) &amp; DR$1,[1]Sheet1!$C$1:$CY$1 &amp; [1]Sheet1!$C$3:$CY$3,0))</f>
        <v>-55150000000</v>
      </c>
      <c r="DS61" s="48" cm="1">
        <f t="array" aca="1" ref="DS61" ca="1">INDEX([1]Sheet1!$C$6:$CY$72,MATCH($A61,[1]Sheet1!$A$6:$A$72,0),MATCH(MID(CELL("filename",BA60),FIND("]",CELL("filename",BA60))+1,255) &amp; DS$1,[1]Sheet1!$C$1:$CY$1 &amp; [1]Sheet1!$C$3:$CY$3,0))</f>
        <v>2.443378</v>
      </c>
      <c r="DT61" s="39" cm="1">
        <f t="array" aca="1" ref="DT61" ca="1">INDEX([5]DATA!$C$18:$T$51,MATCH($A61,[5]DATA!$B$18:$B$51,0),MATCH(MID(CELL("filename",BB28),FIND("]",CELL("filename",BB28))+1,255) &amp; DT$1,[5]DATA!$C$15:$T$15&amp;[5]DATA!$C$16:$T$16,0)) * 10^6</f>
        <v>583310000000</v>
      </c>
      <c r="DU61" s="48" cm="1">
        <f t="array" aca="1" ref="DU61" ca="1">INDEX([1]Sheet1!$C$6:$CY$72,MATCH($A61,[1]Sheet1!$A$6:$A$72,0),MATCH(MID(CELL("filename",BC60),FIND("]",CELL("filename",BC60))+1,255) &amp; DU$1,[1]Sheet1!$C$1:$CY$1 &amp; [1]Sheet1!$C$3:$CY$3,0))</f>
        <v>-0.55000000000000004</v>
      </c>
      <c r="DV61" s="17">
        <v>0.5</v>
      </c>
      <c r="DW61" s="14">
        <f>Euro_Area_Data!V58*10^9</f>
        <v>12350253396073.805</v>
      </c>
      <c r="DX61" s="17">
        <v>1</v>
      </c>
      <c r="DY61" s="17">
        <v>0.5</v>
      </c>
      <c r="DZ61" s="48" cm="1">
        <f t="array" aca="1" ref="DZ61" ca="1">INDEX([1]Sheet1!$C$6:$CY$72,MATCH($A61,[1]Sheet1!$A$6:$A$72,0),MATCH(MID(CELL("filename",BH60),FIND("]",CELL("filename",BH60))+1,255) &amp; DZ$1,[1]Sheet1!$C$1:$CY$1 &amp; [1]Sheet1!$C$3:$CY$3,0))</f>
        <v>0.81</v>
      </c>
      <c r="EA61" s="17">
        <v>2</v>
      </c>
      <c r="EB61" s="14">
        <f>(SUMPRODUCT(Euro_Area_Data!B58:U58,Euro_Area_Data!Y58:AR58)-Euro_Area_Data!M58*Euro_Area_Data!AJ58)/(SUM(Euro_Area_Data!B58:U58)-Euro_Area_Data!M58)</f>
        <v>1.0227840582324459</v>
      </c>
      <c r="EC61" s="14">
        <f t="shared" si="20"/>
        <v>2.2784058232445892</v>
      </c>
      <c r="ED61" s="14">
        <f>(SUMPRODUCT(Euro_Area_Data!B58:U58,Euro_Area_Data!AV58:BO58)-Euro_Area_Data!M58*Euro_Area_Data!BG58)/(SUM(Euro_Area_Data!B58:U58)-Euro_Area_Data!M58)</f>
        <v>-0.96335092628538299</v>
      </c>
      <c r="EE61" s="17">
        <v>-5</v>
      </c>
      <c r="EH61" s="43">
        <v>0.75</v>
      </c>
      <c r="EI61" s="43">
        <v>0.05</v>
      </c>
      <c r="EJ61" s="43">
        <v>60</v>
      </c>
      <c r="EK61" s="14">
        <f t="shared" si="5"/>
        <v>1.2833217352880011</v>
      </c>
      <c r="EN61" s="14">
        <f>[2]EUCAM_output!$WC58</f>
        <v>1.01283321735288</v>
      </c>
    </row>
    <row r="62" spans="1:144" x14ac:dyDescent="0.3">
      <c r="A62" s="10">
        <v>2022</v>
      </c>
      <c r="B62" s="13">
        <f>[2]EUCAM_output!$VC59*10^9</f>
        <v>1872760057606.1692</v>
      </c>
      <c r="H62" s="14">
        <f>[2]EUCAM_output!$WI59</f>
        <v>1.056479917975708E-2</v>
      </c>
      <c r="I62" s="13">
        <f>[2]EUCAM_output!$VU59*10^3</f>
        <v>44385396</v>
      </c>
      <c r="K62" s="31">
        <f t="shared" si="4"/>
        <v>44385396</v>
      </c>
      <c r="L62" s="14">
        <f>[2]EUCAM_output!$VE59</f>
        <v>62.63860731674</v>
      </c>
      <c r="O62" s="14">
        <f>[2]EUCAM_output!$VF59</f>
        <v>62.867608308427748</v>
      </c>
      <c r="P62" s="28" cm="1">
        <f t="array" aca="1" ref="P62" ca="1">INDEX([7]CSMDPART2023!$C$2:$BK$29, MATCH(MID(CELL("filename",A61),FIND("]",CELL("filename",A61))+1,255),[7]CSMDPART2023!A$2:A$29,0), MATCH(A62,[7]CSMDPART2023!C$1:BK$1,0))</f>
        <v>1.5514446533974713E-2</v>
      </c>
      <c r="Q62" s="19">
        <f t="shared" ca="1" si="26"/>
        <v>64.259524303029309</v>
      </c>
      <c r="R62" s="14">
        <f>[2]EUCAM_output!$VJ59</f>
        <v>8.1</v>
      </c>
      <c r="U62" s="14">
        <f>[2]EUCAM_output!$VI59</f>
        <v>8.4643920000000001</v>
      </c>
      <c r="V62" s="14">
        <v>8.4643920000000001</v>
      </c>
      <c r="W62" s="14">
        <v>2.8478617255124128E-2</v>
      </c>
      <c r="X62" s="14">
        <v>3.3650491912538882E-2</v>
      </c>
      <c r="Y62" s="14">
        <f>[2]EUCAM_output!$WG59</f>
        <v>-3.0624102251329E-2</v>
      </c>
      <c r="Z62" s="14">
        <f>[2]EUCAM_output!$VK59</f>
        <v>1691.25300973761</v>
      </c>
      <c r="AC62" s="14">
        <f>[2]EUCAM_output!$WJ59</f>
        <v>1686.5507459912701</v>
      </c>
      <c r="AD62" s="13">
        <f>[2]EUCAM_output!$VR59*10^9</f>
        <v>5939169594494.3398</v>
      </c>
      <c r="AE62" s="30" cm="1">
        <f t="array" aca="1" ref="AE62" ca="1">INDEX('[3]Sheet 1'!$B$12:$M$61,MATCH($A62,'[3]Sheet 1'!$A$12:$A$61,0),MATCH(MID(CELL("filename",A61),FIND("]",CELL("filename",A61))+1,255)&amp;AE$1,'[3]Sheet 1'!$B$9:$M$9&amp;'[3]Sheet 1'!$B$8:$M$8,0))*10^6</f>
        <v>6785470700000</v>
      </c>
      <c r="AF62" s="30" cm="1">
        <f t="array" aca="1" ref="AF62" ca="1">INDEX('[3]Sheet 1'!$B$12:$M$61,MATCH($A62,'[3]Sheet 1'!$A$12:$A$61,0),MATCH(MID(CELL("filename",B61),FIND("]",CELL("filename",B61))+1,255)&amp;AF$1,'[3]Sheet 1'!$B$9:$M$9&amp;'[3]Sheet 1'!$B$8:$M$8,0))*10^6</f>
        <v>1095607200000</v>
      </c>
      <c r="AG62" s="19">
        <f t="shared" ca="1" si="23"/>
        <v>0.16146369919481046</v>
      </c>
      <c r="AH62" s="31">
        <f t="shared" ca="1" si="24"/>
        <v>958960292872.39856</v>
      </c>
      <c r="AI62" s="31">
        <f t="shared" ca="1" si="6"/>
        <v>50379343737.681175</v>
      </c>
      <c r="AJ62" s="32">
        <v>57579000000</v>
      </c>
      <c r="AK62" s="31">
        <f t="shared" si="7"/>
        <v>54950694899.921272</v>
      </c>
      <c r="AL62" s="19">
        <f t="shared" ca="1" si="25"/>
        <v>5.7302367270417459E-2</v>
      </c>
      <c r="AM62" s="19">
        <f t="shared" ca="1" si="0"/>
        <v>5.1843240867222064E-2</v>
      </c>
      <c r="AN62" s="31">
        <f t="shared" ca="1" si="10"/>
        <v>4980209301621.9414</v>
      </c>
      <c r="AO62" s="32">
        <v>382306000000</v>
      </c>
      <c r="AP62" s="31">
        <f t="shared" si="8"/>
        <v>364854901342.66492</v>
      </c>
      <c r="AQ62" s="32">
        <v>373928800000</v>
      </c>
      <c r="AR62" s="31">
        <f t="shared" si="1"/>
        <v>301909399980.04681</v>
      </c>
      <c r="AS62" s="19">
        <f t="shared" ca="1" si="11"/>
        <v>6.0621829665215426E-2</v>
      </c>
      <c r="AT62" s="19">
        <f t="shared" si="9"/>
        <v>19.482202210625736</v>
      </c>
      <c r="BB62" s="13">
        <f>[2]EUCAM_output!$UZ59*10^9</f>
        <v>1906866701931.1199</v>
      </c>
      <c r="BC62" s="13">
        <f>[2]EUCAM_output!$WE59*10^9</f>
        <v>1998072600000</v>
      </c>
      <c r="BD62" s="19">
        <f t="shared" si="19"/>
        <v>1.8211966976990661</v>
      </c>
      <c r="BN62" s="31">
        <f t="shared" ca="1" si="14"/>
        <v>-80467000000</v>
      </c>
      <c r="BO62" s="48" cm="1">
        <f t="array" aca="1" ref="BO62" ca="1">INDEX([1]Sheet1!$C$6:$CY$72,MATCH($A62,[1]Sheet1!$A$6:$A$72,0),MATCH(MID(CELL("filename",A61),FIND("]",CELL("filename",A61))+1,255) &amp; BO$1,[1]Sheet1!$C$1:$CY$1 &amp; [1]Sheet1!$C$3:$CY$3,0))</f>
        <v>-4.0272309999999996</v>
      </c>
      <c r="BP62" s="32" cm="1">
        <f t="array" aca="1" ref="BP62" ca="1">INDEX([1]Sheet1!$C$6:$CY$72,MATCH($A62,[1]Sheet1!$A$6:$A$72,0),MATCH(MID(CELL("filename",B61),FIND("]",CELL("filename",B61))+1,255) &amp; BP$1,[1]Sheet1!$C$1:$CY$1 &amp; [1]Sheet1!$C$3:$CY$3,0))</f>
        <v>935539000000</v>
      </c>
      <c r="BQ62" s="32" cm="1">
        <f t="array" aca="1" ref="BQ62" ca="1">INDEX([1]Sheet1!$C$6:$CY$72,MATCH($A62,[1]Sheet1!$A$6:$A$72,0),MATCH(MID(CELL("filename",C61),FIND("]",CELL("filename",C61))+1,255) &amp; BQ$1,[1]Sheet1!$C$1:$CY$1 &amp; [1]Sheet1!$C$3:$CY$3,0))</f>
        <v>290381000000</v>
      </c>
      <c r="BR62" s="39" cm="1">
        <f t="array" aca="1" ref="BR62" ca="1">INDEX([6]Annual!$C$5:$T$30,MATCH($A62,[6]Annual!$B$5:$B$30,0),MATCH(MID(CELL("filename",$F$2),FIND("]",CELL("filename",$F$2))+1,255) &amp; BR$1,[6]Annual!$C$3:$T$3 &amp; [6]Annual!$C$4:$T$4,0))</f>
        <v>233647200000</v>
      </c>
      <c r="BS62" s="39" cm="1">
        <f t="array" aca="1" ref="BS62" ca="1">INDEX([6]Annual!$C$5:$T$30,MATCH($A62,[6]Annual!$B$5:$B$30,0),MATCH(MID(CELL("filename",$F$2),FIND("]",CELL("filename",$F$2))+1,255) &amp; BS$1,[6]Annual!$C$3:$T$3 &amp; [6]Annual!$C$4:$T$4,0))</f>
        <v>42605300000</v>
      </c>
      <c r="BT62" s="39" cm="1">
        <f t="array" aca="1" ref="BT62" ca="1">INDEX([6]Annual!$C$5:$T$30,MATCH($A62,[6]Annual!$B$5:$B$30,0),MATCH(MID(CELL("filename",$F$2),FIND("]",CELL("filename",$F$2))+1,255) &amp; BT$1,[6]Annual!$C$3:$T$3 &amp; [6]Annual!$C$4:$T$4,0))</f>
        <v>11133600000</v>
      </c>
      <c r="BU62" s="31">
        <f t="shared" ca="1" si="21"/>
        <v>236082077675.9906</v>
      </c>
      <c r="BV62" s="31">
        <f t="shared" ca="1" si="22"/>
        <v>54298922324.009399</v>
      </c>
      <c r="BW62" s="32" cm="1">
        <f t="array" aca="1" ref="BW62" ca="1">INDEX([1]Sheet1!$C$6:$CY$72,MATCH($A62,[1]Sheet1!$A$6:$A$72,0),MATCH(MID(CELL("filename",F61),FIND("]",CELL("filename",F61))+1,255) &amp; BW$1,[1]Sheet1!$C$1:$CY$1 &amp; [1]Sheet1!$C$3:$CY$3,0))</f>
        <v>279848000000</v>
      </c>
      <c r="BX62" s="32" cm="1">
        <f t="array" aca="1" ref="BX62" ca="1">INDEX([1]Sheet1!$C$6:$CY$72,MATCH($A62,[1]Sheet1!$A$6:$A$72,0),MATCH(MID(CELL("filename",G61),FIND("]",CELL("filename",G61))+1,255) &amp; BX$1,[1]Sheet1!$C$1:$CY$1 &amp; [1]Sheet1!$C$3:$CY$3,0))</f>
        <v>256002000000</v>
      </c>
      <c r="BY62" s="39" cm="1">
        <f t="array" aca="1" ref="BY62" ca="1">INDEX([4]DATA!$C$18:$N$51,MATCH($A62,[4]DATA!$B$18:$B$51,0),MATCH(MID(CELL("filename",F29),FIND("]",CELL("filename",F29))+1,255) &amp; BY$1,[4]DATA!$C$15:$N$15&amp;[4]DATA!$C$16:$N$16,0)) * 10^6</f>
        <v>85212000000</v>
      </c>
      <c r="BZ62" s="39" cm="1">
        <f t="array" aca="1" ref="BZ62" ca="1">INDEX([4]DATA!$C$18:$N$51,MATCH($A62,[4]DATA!$B$18:$B$51,0),MATCH(MID(CELL("filename",G29),FIND("]",CELL("filename",G29))+1,255) &amp; BZ$1,[4]DATA!$C$15:$N$15&amp;[4]DATA!$C$16:$N$16,0)) * 10^6</f>
        <v>170790000000</v>
      </c>
      <c r="CA62" s="31">
        <f t="shared" ca="1" si="15"/>
        <v>85212000000</v>
      </c>
      <c r="CB62" s="31">
        <f t="shared" ca="1" si="16"/>
        <v>170790000000</v>
      </c>
      <c r="CC62" s="32" cm="1">
        <f t="array" aca="1" ref="CC62" ca="1">INDEX([1]Sheet1!$C$6:$CY$72,MATCH($A62,[1]Sheet1!$A$6:$A$72,0),MATCH(MID(CELL("filename",J61),FIND("]",CELL("filename",J61))+1,255) &amp; CC$1,[1]Sheet1!$C$1:$CY$1 &amp; [1]Sheet1!$C$3:$CY$3,0))</f>
        <v>4261000000</v>
      </c>
      <c r="CD62" s="31">
        <f t="shared" ca="1" si="17"/>
        <v>105047000000</v>
      </c>
      <c r="CE62" s="32" cm="1">
        <f t="array" aca="1" ref="CE62" ca="1">INDEX([1]Sheet1!$C$6:$CY$72,MATCH($A62,[1]Sheet1!$A$6:$A$72,0),MATCH(MID(CELL("filename",L61),FIND("]",CELL("filename",L61))+1,255) &amp; CE$1,[1]Sheet1!$C$1:$CY$1 &amp; [1]Sheet1!$C$3:$CY$3,0))</f>
        <v>1097569000000</v>
      </c>
      <c r="CF62" s="31">
        <f t="shared" ca="1" si="12"/>
        <v>1016006000000</v>
      </c>
      <c r="CG62" s="32" cm="1">
        <f t="array" aca="1" ref="CG62" ca="1">INDEX([1]Sheet1!$C$6:$CY$72,MATCH($A62,[1]Sheet1!$A$6:$A$72,0),MATCH(MID(CELL("filename",N61),FIND("]",CELL("filename",N61))+1,255) &amp; CG$1,[1]Sheet1!$C$1:$CY$1 &amp; [1]Sheet1!$C$3:$CY$3,0))</f>
        <v>376408000000</v>
      </c>
      <c r="CH62" s="32" cm="1">
        <f t="array" aca="1" ref="CH62" ca="1">INDEX([1]Sheet1!$C$6:$CY$72,MATCH($A62,[1]Sheet1!$A$6:$A$72,0),MATCH(MID(CELL("filename",O61),FIND("]",CELL("filename",O61))+1,255) &amp; CH$1,[1]Sheet1!$C$1:$CY$1 &amp; [1]Sheet1!$C$3:$CY$3,0))</f>
        <v>52789000000</v>
      </c>
      <c r="CI62" s="32" cm="1">
        <f t="array" aca="1" ref="CI62" ca="1">INDEX([1]Sheet1!$C$6:$CY$72,MATCH($A62,[1]Sheet1!$A$6:$A$72,0),MATCH(MID(CELL("filename",CI29),FIND("]",CELL("filename",CI29))+1,255) &amp; CI$1,[1]Sheet1!$C$1:$CY$1 &amp; [1]Sheet1!$C$3:$CY$3,0))</f>
        <v>45939000000</v>
      </c>
      <c r="CJ62" s="32" cm="1">
        <f t="array" aca="1" ref="CJ62" ca="1">INDEX([1]Sheet1!$C$6:$CY$72,MATCH($A62,[1]Sheet1!$A$6:$A$72,0),MATCH(MID(CELL("filename",R61),FIND("]",CELL("filename",R61))+1,255) &amp; CJ$1,[1]Sheet1!$C$1:$CY$1 &amp; [1]Sheet1!$C$3:$CY$3,0))</f>
        <v>406893000000</v>
      </c>
      <c r="CK62" s="32" cm="1">
        <f t="array" aca="1" ref="CK62" ca="1">INDEX([1]Sheet1!$C$6:$CY$72,MATCH($A62,[1]Sheet1!$A$6:$A$72,0),MATCH(MID(CELL("filename",S61),FIND("]",CELL("filename",S61))+1,255) &amp; CK$1,[1]Sheet1!$C$1:$CY$1 &amp; [1]Sheet1!$C$3:$CY$3,0))</f>
        <v>81563000000</v>
      </c>
      <c r="CL62" s="31">
        <f t="shared" ca="1" si="13"/>
        <v>133977000000</v>
      </c>
      <c r="DK62" s="31">
        <f t="shared" ca="1" si="18"/>
        <v>2764237534615.2002</v>
      </c>
      <c r="DL62" s="48" cm="1">
        <f t="array" aca="1" ref="DL62" ca="1">INDEX([1]Sheet1!$C$6:$CY$72,MATCH($A62,[1]Sheet1!$A$6:$A$72,0),MATCH(MID(CELL("filename",AT61),FIND("]",CELL("filename",AT61))+1,255) &amp; DL$1,[1]Sheet1!$C$1:$CY$1 &amp; [1]Sheet1!$C$3:$CY$3,0))</f>
        <v>138.34520000000001</v>
      </c>
      <c r="DM62" s="39" cm="1">
        <f t="array" aca="1" ref="DM62" ca="1">INDEX([5]DATA!$C$18:$T$51,MATCH($A62,[5]DATA!$B$18:$B$51,0),MATCH(MID(CELL("filename",AU29),FIND("]",CELL("filename",AU29))+1,255) &amp; DM$1,[5]DATA!$C$15:$T$15&amp;[5]DATA!$C$16:$T$16,0)) * 10^6</f>
        <v>361952000000</v>
      </c>
      <c r="DN62" s="39" cm="1">
        <f t="array" aca="1" ref="DN62" ca="1">INDEX([5]DATA!$C$18:$T$51,MATCH($A62,[5]DATA!$B$18:$B$51,0),MATCH(MID(CELL("filename",AV29),FIND("]",CELL("filename",AV29))+1,255) &amp; DN$1,[5]DATA!$C$15:$T$15&amp;[5]DATA!$C$16:$T$16,0)) * 10^6</f>
        <v>2402285000000</v>
      </c>
      <c r="DQ62" s="48">
        <v>1.0518559999999999</v>
      </c>
      <c r="DR62" s="48" cm="1">
        <f t="array" aca="1" ref="DR62" ca="1">INDEX([1]Sheet1!$C$6:$CY$72,MATCH($A62,[1]Sheet1!$A$6:$A$72,0),MATCH(MID(CELL("filename",AZ61),FIND("]",CELL("filename",AZ61))+1,255) &amp; DR$1,[1]Sheet1!$C$1:$CY$1 &amp; [1]Sheet1!$C$3:$CY$3,0))</f>
        <v>-84400000000</v>
      </c>
      <c r="DS62" s="48" cm="1">
        <f t="array" aca="1" ref="DS62" ca="1">INDEX([1]Sheet1!$C$6:$CY$72,MATCH($A62,[1]Sheet1!$A$6:$A$72,0),MATCH(MID(CELL("filename",BA61),FIND("]",CELL("filename",BA61))+1,255) &amp; DS$1,[1]Sheet1!$C$1:$CY$1 &amp; [1]Sheet1!$C$3:$CY$3,0))</f>
        <v>3.035914</v>
      </c>
      <c r="DT62" s="39" cm="1">
        <f t="array" aca="1" ref="DT62" ca="1">INDEX([5]DATA!$C$18:$T$51,MATCH($A62,[5]DATA!$B$18:$B$51,0),MATCH(MID(CELL("filename",BB29),FIND("]",CELL("filename",BB29))+1,255) &amp; DT$1,[5]DATA!$C$15:$T$15&amp;[5]DATA!$C$16:$T$16,0)) * 10^6</f>
        <v>625152000000</v>
      </c>
      <c r="DU62" s="48" cm="1">
        <f t="array" aca="1" ref="DU62" ca="1">INDEX([1]Sheet1!$C$6:$CY$72,MATCH($A62,[1]Sheet1!$A$6:$A$72,0),MATCH(MID(CELL("filename",BC61),FIND("]",CELL("filename",BC61))+1,255) &amp; DU$1,[1]Sheet1!$C$1:$CY$1 &amp; [1]Sheet1!$C$3:$CY$3,0))</f>
        <v>0.35</v>
      </c>
      <c r="DV62" s="17">
        <v>0.5</v>
      </c>
      <c r="DW62" s="14">
        <f>Euro_Area_Data!V59*10^9</f>
        <v>12785623412526.551</v>
      </c>
      <c r="DX62" s="17">
        <v>1</v>
      </c>
      <c r="DY62" s="17">
        <v>0.5</v>
      </c>
      <c r="DZ62" s="48" cm="1">
        <f t="array" aca="1" ref="DZ62" ca="1">INDEX([1]Sheet1!$C$6:$CY$72,MATCH($A62,[1]Sheet1!$A$6:$A$72,0),MATCH(MID(CELL("filename",BH61),FIND("]",CELL("filename",BH61))+1,255) &amp; DZ$1,[1]Sheet1!$C$1:$CY$1 &amp; [1]Sheet1!$C$3:$CY$3,0))</f>
        <v>3.16</v>
      </c>
      <c r="EA62" s="17">
        <v>2</v>
      </c>
      <c r="EB62" s="14">
        <f>(SUMPRODUCT(Euro_Area_Data!B59:U59,Euro_Area_Data!Y59:AR59)-Euro_Area_Data!M59*Euro_Area_Data!AJ59)/(SUM(Euro_Area_Data!B59:U59)-Euro_Area_Data!M59)</f>
        <v>1.0779062766041123</v>
      </c>
      <c r="EC62" s="14">
        <f t="shared" si="20"/>
        <v>5.3894287780479768</v>
      </c>
      <c r="ED62" s="14">
        <f>(SUMPRODUCT(Euro_Area_Data!B59:U59,Euro_Area_Data!AV59:BO59)-Euro_Area_Data!M59*Euro_Area_Data!BG59)/(SUM(Euro_Area_Data!B59:U59)-Euro_Area_Data!M59)</f>
        <v>0.95438506191802985</v>
      </c>
      <c r="EE62" s="17">
        <v>-5</v>
      </c>
      <c r="EH62" s="43">
        <v>0.75</v>
      </c>
      <c r="EI62" s="43">
        <v>0.05</v>
      </c>
      <c r="EJ62" s="43">
        <v>60</v>
      </c>
      <c r="EK62" s="14">
        <f t="shared" si="5"/>
        <v>3.4553592071661581</v>
      </c>
      <c r="EN62" s="14">
        <f>[2]EUCAM_output!$WC59</f>
        <v>1.04783024318192</v>
      </c>
    </row>
    <row r="63" spans="1:144" x14ac:dyDescent="0.3">
      <c r="A63" s="10">
        <v>2023</v>
      </c>
      <c r="B63" s="13">
        <f>[2]EUCAM_output!$VC60*10^9</f>
        <v>1891845112048.2559</v>
      </c>
      <c r="H63" s="14">
        <f>[2]EUCAM_output!$WI60</f>
        <v>6.9871259020527149E-3</v>
      </c>
      <c r="I63" s="13">
        <f>[2]EUCAM_output!$VU60*10^3</f>
        <v>44369972.5</v>
      </c>
      <c r="J63" s="13">
        <v>44385497</v>
      </c>
      <c r="K63" s="31">
        <f t="shared" si="4"/>
        <v>44369972.5</v>
      </c>
      <c r="L63" s="14">
        <f>[2]EUCAM_output!$VE60</f>
        <v>63.582623659997509</v>
      </c>
      <c r="O63" s="14">
        <f>[2]EUCAM_output!$VF60</f>
        <v>63.242520040714354</v>
      </c>
      <c r="P63" s="28" cm="1">
        <f t="array" aca="1" ref="P63" ca="1">INDEX([7]CSMDPART2023!$C$2:$BK$29, MATCH(MID(CELL("filename",A62),FIND("]",CELL("filename",A62))+1,255),[7]CSMDPART2023!A$2:A$29,0), MATCH(A63,[7]CSMDPART2023!C$1:BK$1,0))</f>
        <v>1.3887082338588375E-3</v>
      </c>
      <c r="Q63" s="19">
        <f ca="1">Q64/(1+P64)</f>
        <v>64.348762033532779</v>
      </c>
      <c r="R63" s="14">
        <f>[2]EUCAM_output!$VJ60</f>
        <v>7.7</v>
      </c>
      <c r="U63" s="14">
        <f>[2]EUCAM_output!$VI60</f>
        <v>8.6140319999999999</v>
      </c>
      <c r="V63" s="14">
        <v>8.6140319999999999</v>
      </c>
      <c r="W63" s="14">
        <v>-1.175605498533483E-2</v>
      </c>
      <c r="X63" s="14">
        <v>2.4860082160578223E-2</v>
      </c>
      <c r="Y63" s="14">
        <f>[2]EUCAM_output!$WG60</f>
        <v>-7.8923137655876989E-3</v>
      </c>
      <c r="Z63" s="14">
        <f>[2]EUCAM_output!$VK60</f>
        <v>1701.42110579009</v>
      </c>
      <c r="AC63" s="14">
        <f>[2]EUCAM_output!$WJ60</f>
        <v>1694.207451497243</v>
      </c>
      <c r="AD63" s="13">
        <f>[2]EUCAM_output!$VR60*10^9</f>
        <v>6025399219473.6504</v>
      </c>
      <c r="AE63" s="30" cm="1">
        <f t="array" aca="1" ref="AE63" ca="1">INDEX('[3]Sheet 1'!$B$12:$M$61,MATCH($A63,'[3]Sheet 1'!$A$12:$A$61,0),MATCH(MID(CELL("filename",A62),FIND("]",CELL("filename",A62))+1,255)&amp;AE$1,'[3]Sheet 1'!$B$9:$M$9&amp;'[3]Sheet 1'!$B$8:$M$8,0))*10^6</f>
        <v>6923847700000</v>
      </c>
      <c r="AF63" s="30" cm="1">
        <f t="array" aca="1" ref="AF63" ca="1">INDEX('[3]Sheet 1'!$B$12:$M$61,MATCH($A63,'[3]Sheet 1'!$A$12:$A$61,0),MATCH(MID(CELL("filename",B62),FIND("]",CELL("filename",B62))+1,255)&amp;AF$1,'[3]Sheet 1'!$B$9:$M$9&amp;'[3]Sheet 1'!$B$8:$M$8,0))*10^6</f>
        <v>1092034399999.9999</v>
      </c>
      <c r="AG63" s="19">
        <f t="shared" ca="1" si="23"/>
        <v>0.15772074247098183</v>
      </c>
      <c r="AH63" s="31">
        <f t="shared" ca="1" si="24"/>
        <v>950330438579.45862</v>
      </c>
      <c r="AI63" s="31">
        <f t="shared" ca="1" si="6"/>
        <v>60880043776.895294</v>
      </c>
      <c r="AJ63" s="32">
        <v>58451000000</v>
      </c>
      <c r="AK63" s="31">
        <f t="shared" si="7"/>
        <v>52667793070.425613</v>
      </c>
      <c r="AL63" s="19">
        <f t="shared" ca="1" si="25"/>
        <v>5.5420505260415247E-2</v>
      </c>
      <c r="AM63" s="19">
        <f t="shared" ca="1" si="0"/>
        <v>5.1843240867222064E-2</v>
      </c>
      <c r="AN63" s="31">
        <f t="shared" ca="1" si="10"/>
        <v>5075068780894.1914</v>
      </c>
      <c r="AO63" s="32">
        <v>412367800000</v>
      </c>
      <c r="AP63" s="31">
        <f t="shared" si="8"/>
        <v>371567671371.00574</v>
      </c>
      <c r="AQ63" s="32">
        <v>384228100000</v>
      </c>
      <c r="AR63" s="31">
        <f t="shared" si="1"/>
        <v>293544351506.10516</v>
      </c>
      <c r="AS63" s="19">
        <f t="shared" ca="1" si="11"/>
        <v>5.7840467623058445E-2</v>
      </c>
      <c r="AT63" s="19">
        <f t="shared" si="9"/>
        <v>19.640491127136631</v>
      </c>
      <c r="BB63" s="13">
        <f>[2]EUCAM_output!$UZ60*10^9</f>
        <v>1920507903583.75</v>
      </c>
      <c r="BC63" s="13">
        <f>[2]EUCAM_output!$WE60*10^9</f>
        <v>2131389999999.99</v>
      </c>
      <c r="BD63" s="19">
        <f t="shared" si="19"/>
        <v>1.5150707292555052</v>
      </c>
      <c r="BN63" s="31">
        <f t="shared" ca="1" si="14"/>
        <v>-76470000000</v>
      </c>
      <c r="BO63" s="48" cm="1">
        <f t="array" aca="1" ref="BO63" ca="1">INDEX([1]Sheet1!$C$6:$CY$72,MATCH($A63,[1]Sheet1!$A$6:$A$72,0),MATCH(MID(CELL("filename",A62),FIND("]",CELL("filename",A62))+1,255) &amp; BO$1,[1]Sheet1!$C$1:$CY$1 &amp; [1]Sheet1!$C$3:$CY$3,0))</f>
        <v>-3.5878000000000001</v>
      </c>
      <c r="BP63" s="32" cm="1">
        <f t="array" aca="1" ref="BP63" ca="1">INDEX([1]Sheet1!$C$6:$CY$72,MATCH($A63,[1]Sheet1!$A$6:$A$72,0),MATCH(MID(CELL("filename",B62),FIND("]",CELL("filename",B62))+1,255) &amp; BP$1,[1]Sheet1!$C$1:$CY$1 &amp; [1]Sheet1!$C$3:$CY$3,0))</f>
        <v>995682000000</v>
      </c>
      <c r="BQ63" s="32" cm="1">
        <f t="array" aca="1" ref="BQ63" ca="1">INDEX([1]Sheet1!$C$6:$CY$72,MATCH($A63,[1]Sheet1!$A$6:$A$72,0),MATCH(MID(CELL("filename",C62),FIND("]",CELL("filename",C62))+1,255) &amp; BQ$1,[1]Sheet1!$C$1:$CY$1 &amp; [1]Sheet1!$C$3:$CY$3,0))</f>
        <v>321787000000</v>
      </c>
      <c r="BR63" s="39" cm="1">
        <f t="array" aca="1" ref="BR63" ca="1">INDEX([6]Annual!$C$5:$T$30,MATCH($A63,[6]Annual!$B$5:$B$30,0),MATCH(MID(CELL("filename",$F$2),FIND("]",CELL("filename",$F$2))+1,255) &amp; BR$1,[6]Annual!$C$3:$T$3 &amp; [6]Annual!$C$4:$T$4,0))</f>
        <v>259437000000</v>
      </c>
      <c r="BS63" s="39" cm="1">
        <f t="array" aca="1" ref="BS63" ca="1">INDEX([6]Annual!$C$5:$T$30,MATCH($A63,[6]Annual!$B$5:$B$30,0),MATCH(MID(CELL("filename",$F$2),FIND("]",CELL("filename",$F$2))+1,255) &amp; BS$1,[6]Annual!$C$3:$T$3 &amp; [6]Annual!$C$4:$T$4,0))</f>
        <v>46938500000</v>
      </c>
      <c r="BT63" s="39" cm="1">
        <f t="array" aca="1" ref="BT63" ca="1">INDEX([6]Annual!$C$5:$T$30,MATCH($A63,[6]Annual!$B$5:$B$30,0),MATCH(MID(CELL("filename",$F$2),FIND("]",CELL("filename",$F$2))+1,255) &amp; BT$1,[6]Annual!$C$3:$T$3 &amp; [6]Annual!$C$4:$T$4,0))</f>
        <v>12201400000.000002</v>
      </c>
      <c r="BU63" s="31">
        <f t="shared" ca="1" si="21"/>
        <v>262051184247.82208</v>
      </c>
      <c r="BV63" s="31">
        <f t="shared" ca="1" si="22"/>
        <v>59735815752.177917</v>
      </c>
      <c r="BW63" s="32" cm="1">
        <f t="array" aca="1" ref="BW63" ca="1">INDEX([1]Sheet1!$C$6:$CY$72,MATCH($A63,[1]Sheet1!$A$6:$A$72,0),MATCH(MID(CELL("filename",F62),FIND("]",CELL("filename",F62))+1,255) &amp; BW$1,[1]Sheet1!$C$1:$CY$1 &amp; [1]Sheet1!$C$3:$CY$3,0))</f>
        <v>291446000000</v>
      </c>
      <c r="BX63" s="32" cm="1">
        <f t="array" aca="1" ref="BX63" ca="1">INDEX([1]Sheet1!$C$6:$CY$72,MATCH($A63,[1]Sheet1!$A$6:$A$72,0),MATCH(MID(CELL("filename",G62),FIND("]",CELL("filename",G62))+1,255) &amp; BX$1,[1]Sheet1!$C$1:$CY$1 &amp; [1]Sheet1!$C$3:$CY$3,0))</f>
        <v>263886000000.00003</v>
      </c>
      <c r="BY63" s="39" cm="1">
        <f t="array" aca="1" ref="BY63" ca="1">INDEX([4]DATA!$C$18:$N$51,MATCH($A63,[4]DATA!$B$18:$B$51,0),MATCH(MID(CELL("filename",F30),FIND("]",CELL("filename",F30))+1,255) &amp; BY$1,[4]DATA!$C$15:$N$15&amp;[4]DATA!$C$16:$N$16,0)) * 10^6</f>
        <v>84150000000</v>
      </c>
      <c r="BZ63" s="39" cm="1">
        <f t="array" aca="1" ref="BZ63" ca="1">INDEX([4]DATA!$C$18:$N$51,MATCH($A63,[4]DATA!$B$18:$B$51,0),MATCH(MID(CELL("filename",G30),FIND("]",CELL("filename",G30))+1,255) &amp; BZ$1,[4]DATA!$C$15:$N$15&amp;[4]DATA!$C$16:$N$16,0)) * 10^6</f>
        <v>179736000000</v>
      </c>
      <c r="CA63" s="31">
        <f t="shared" ca="1" si="15"/>
        <v>84150000000</v>
      </c>
      <c r="CB63" s="31">
        <f t="shared" ca="1" si="16"/>
        <v>179736000000.00003</v>
      </c>
      <c r="CC63" s="32" cm="1">
        <f t="array" aca="1" ref="CC63" ca="1">INDEX([1]Sheet1!$C$6:$CY$72,MATCH($A63,[1]Sheet1!$A$6:$A$72,0),MATCH(MID(CELL("filename",J62),FIND("]",CELL("filename",J62))+1,255) &amp; CC$1,[1]Sheet1!$C$1:$CY$1 &amp; [1]Sheet1!$C$3:$CY$3,0))</f>
        <v>4271000000</v>
      </c>
      <c r="CD63" s="31">
        <f t="shared" ca="1" si="17"/>
        <v>114291999999.99997</v>
      </c>
      <c r="CE63" s="32" cm="1">
        <f t="array" aca="1" ref="CE63" ca="1">INDEX([1]Sheet1!$C$6:$CY$72,MATCH($A63,[1]Sheet1!$A$6:$A$72,0),MATCH(MID(CELL("filename",L62),FIND("]",CELL("filename",L62))+1,255) &amp; CE$1,[1]Sheet1!$C$1:$CY$1 &amp; [1]Sheet1!$C$3:$CY$3,0))</f>
        <v>1149966000000</v>
      </c>
      <c r="CF63" s="31">
        <f t="shared" ca="1" si="12"/>
        <v>1072152000000</v>
      </c>
      <c r="CG63" s="32" cm="1">
        <f t="array" aca="1" ref="CG63" ca="1">INDEX([1]Sheet1!$C$6:$CY$72,MATCH($A63,[1]Sheet1!$A$6:$A$72,0),MATCH(MID(CELL("filename",N62),FIND("]",CELL("filename",N62))+1,255) &amp; CG$1,[1]Sheet1!$C$1:$CY$1 &amp; [1]Sheet1!$C$3:$CY$3,0))</f>
        <v>382684000000</v>
      </c>
      <c r="CH63" s="32" cm="1">
        <f t="array" aca="1" ref="CH63" ca="1">INDEX([1]Sheet1!$C$6:$CY$72,MATCH($A63,[1]Sheet1!$A$6:$A$72,0),MATCH(MID(CELL("filename",O62),FIND("]",CELL("filename",O62))+1,255) &amp; CH$1,[1]Sheet1!$C$1:$CY$1 &amp; [1]Sheet1!$C$3:$CY$3,0))</f>
        <v>67565000000</v>
      </c>
      <c r="CI63" s="32" cm="1">
        <f t="array" aca="1" ref="CI63" ca="1">INDEX([1]Sheet1!$C$6:$CY$72,MATCH($A63,[1]Sheet1!$A$6:$A$72,0),MATCH(MID(CELL("filename",CI30),FIND("]",CELL("filename",CI30))+1,255) &amp; CI$1,[1]Sheet1!$C$1:$CY$1 &amp; [1]Sheet1!$C$3:$CY$3,0))</f>
        <v>38895000000</v>
      </c>
      <c r="CJ63" s="32" cm="1">
        <f t="array" aca="1" ref="CJ63" ca="1">INDEX([1]Sheet1!$C$6:$CY$72,MATCH($A63,[1]Sheet1!$A$6:$A$72,0),MATCH(MID(CELL("filename",R62),FIND("]",CELL("filename",R62))+1,255) &amp; CJ$1,[1]Sheet1!$C$1:$CY$1 &amp; [1]Sheet1!$C$3:$CY$3,0))</f>
        <v>424484000000</v>
      </c>
      <c r="CK63" s="32" cm="1">
        <f t="array" aca="1" ref="CK63" ca="1">INDEX([1]Sheet1!$C$6:$CY$72,MATCH($A63,[1]Sheet1!$A$6:$A$72,0),MATCH(MID(CELL("filename",S62),FIND("]",CELL("filename",S62))+1,255) &amp; CK$1,[1]Sheet1!$C$1:$CY$1 &amp; [1]Sheet1!$C$3:$CY$3,0))</f>
        <v>77814000000</v>
      </c>
      <c r="CL63" s="31">
        <f t="shared" ca="1" si="13"/>
        <v>158524000000</v>
      </c>
      <c r="CM63" s="87" cm="1">
        <f t="array" aca="1" ref="CM63" ca="1">INDEX(Semi_Elasticities!$E$117:$P$122,MATCH(MID(CELL("filename",AT63),FIND("]",CELL("filename",AT63))+1,255),Semi_Elasticities!$D$117:$D$122,0),MATCH(CM$1,Semi_Elasticities!$E$115:$P$115,0))</f>
        <v>12.208299885889705</v>
      </c>
      <c r="CN63" s="87" cm="1">
        <f t="array" aca="1" ref="CN63" ca="1">INDEX(Semi_Elasticities!$E$117:$P$122,MATCH(MID(CELL("filename",AU63),FIND("]",CELL("filename",AU63))+1,255),Semi_Elasticities!$D$117:$D$122,0),MATCH(CN$1,Semi_Elasticities!$E$115:$P$115,0))</f>
        <v>2.7138875439361181</v>
      </c>
      <c r="CO63" s="87" cm="1">
        <f t="array" aca="1" ref="CO63" ca="1">INDEX(Semi_Elasticities!$E$117:$P$122,MATCH(MID(CELL("filename",AV63),FIND("]",CELL("filename",AV63))+1,255),Semi_Elasticities!$D$117:$D$122,0),MATCH(CO$1,Semi_Elasticities!$E$115:$P$115,0))</f>
        <v>13.653061829034112</v>
      </c>
      <c r="CP63" s="87" cm="1">
        <f t="array" aca="1" ref="CP63" ca="1">INDEX(Semi_Elasticities!$E$117:$P$122,MATCH(MID(CELL("filename",AW63),FIND("]",CELL("filename",AW63))+1,255),Semi_Elasticities!$D$117:$D$122,0),MATCH(CP$1,Semi_Elasticities!$E$115:$P$115,0))</f>
        <v>3.9735037136742797</v>
      </c>
      <c r="CQ63" s="87" cm="1">
        <f t="array" aca="1" ref="CQ63" ca="1">INDEX(Semi_Elasticities!$E$117:$P$122,MATCH(MID(CELL("filename",AX63),FIND("]",CELL("filename",AX63))+1,255),Semi_Elasticities!$D$117:$D$122,0),MATCH(CQ$1,Semi_Elasticities!$E$115:$P$115,0))</f>
        <v>8.4870072903263285</v>
      </c>
      <c r="CR63" s="87" cm="1">
        <f t="array" aca="1" ref="CR63" ca="1">INDEX(Semi_Elasticities!$E$117:$P$122,MATCH(MID(CELL("filename",AY63),FIND("]",CELL("filename",AY63))+1,255),Semi_Elasticities!$D$117:$D$122,0),MATCH(CR$1,Semi_Elasticities!$E$115:$P$115,0))</f>
        <v>0.20167361094596378</v>
      </c>
      <c r="CS63" s="87" cm="1">
        <f t="array" aca="1" ref="CS63" ca="1">INDEX(Semi_Elasticities!$E$117:$P$122,MATCH(MID(CELL("filename",AZ63),FIND("]",CELL("filename",AZ63))+1,255),Semi_Elasticities!$D$117:$D$122,0),MATCH(CS$1,Semi_Elasticities!$E$115:$P$115,0))</f>
        <v>5.444382900582343</v>
      </c>
      <c r="CT63" s="87" cm="1">
        <f t="array" aca="1" ref="CT63" ca="1">INDEX(Semi_Elasticities!$E$117:$P$122,MATCH(MID(CELL("filename",BA63),FIND("]",CELL("filename",BA63))+1,255),Semi_Elasticities!$D$117:$D$122,0),MATCH(CT$1,Semi_Elasticities!$E$115:$P$115,0))</f>
        <v>18.245826106605204</v>
      </c>
      <c r="CU63" s="87" cm="1">
        <f t="array" aca="1" ref="CU63" ca="1">INDEX(Semi_Elasticities!$E$117:$P$122,MATCH(MID(CELL("filename",BB63),FIND("]",CELL("filename",BB63))+1,255),Semi_Elasticities!$D$117:$D$122,0),MATCH(CU$1,Semi_Elasticities!$E$115:$P$115,0))</f>
        <v>3.2214026217264911</v>
      </c>
      <c r="CV63" s="87" cm="1">
        <f t="array" aca="1" ref="CV63" ca="1">INDEX(Semi_Elasticities!$E$117:$P$122,MATCH(MID(CELL("filename",BC63),FIND("]",CELL("filename",BC63))+1,255),Semi_Elasticities!$D$117:$D$122,0),MATCH(CV$1,Semi_Elasticities!$E$115:$P$115,0))</f>
        <v>1.8544580029904816</v>
      </c>
      <c r="CW63" s="87" cm="1">
        <f t="array" aca="1" ref="CW63" ca="1">INDEX(Semi_Elasticities!$E$117:$P$122,MATCH(MID(CELL("filename",BD63),FIND("]",CELL("filename",BD63))+1,255),Semi_Elasticities!$D$117:$D$122,0),MATCH(CW$1,Semi_Elasticities!$E$115:$P$115,0))</f>
        <v>20.213930307128098</v>
      </c>
      <c r="CX63" s="87" cm="1">
        <f t="array" aca="1" ref="CX63" ca="1">INDEX(Semi_Elasticities!$E$117:$P$122,MATCH(MID(CELL("filename",BE63),FIND("]",CELL("filename",BE63))+1,255),Semi_Elasticities!$D$117:$D$122,0),MATCH(CX$1,Semi_Elasticities!$E$115:$P$115,0))</f>
        <v>7.5581977237707436</v>
      </c>
      <c r="CY63" s="87" cm="1">
        <f t="array" aca="1" ref="CY63" ca="1">INDEX(Semi_Elasticities!$E$86:$P$91,MATCH(MID(CELL("filename",BF63),FIND("]",CELL("filename",BF63))+1,255),Semi_Elasticities!$D$86:$D$91,0),MATCH(CY$1,Semi_Elasticities!$E$65:$P$65,0))</f>
        <v>5.7125527645979182E-2</v>
      </c>
      <c r="CZ63" s="87" cm="1">
        <f t="array" aca="1" ref="CZ63" ca="1">INDEX(Semi_Elasticities!$E$86:$P$91,MATCH(MID(CELL("filename",BG63),FIND("]",CELL("filename",BG63))+1,255),Semi_Elasticities!$D$86:$D$91,0),MATCH(CZ$1,Semi_Elasticities!$E$65:$P$65,0))</f>
        <v>5.8599162671234273E-2</v>
      </c>
      <c r="DA63" s="87" cm="1">
        <f t="array" aca="1" ref="DA63" ca="1">INDEX(Semi_Elasticities!$E$86:$P$91,MATCH(MID(CELL("filename",BH63),FIND("]",CELL("filename",BH63))+1,255),Semi_Elasticities!$D$86:$D$91,0),MATCH(DA$1,Semi_Elasticities!$E$65:$P$65,0))</f>
        <v>1.3811611865477229E-2</v>
      </c>
      <c r="DB63" s="87" cm="1">
        <f t="array" aca="1" ref="DB63" ca="1">INDEX(Semi_Elasticities!$E$86:$P$91,MATCH(MID(CELL("filename",BI63),FIND("]",CELL("filename",BI63))+1,255),Semi_Elasticities!$D$86:$D$91,0),MATCH(DB$1,Semi_Elasticities!$E$65:$P$65,0))</f>
        <v>-1.6749030632143218E-2</v>
      </c>
      <c r="DC63" s="87" cm="1">
        <f t="array" aca="1" ref="DC63" ca="1">INDEX(Semi_Elasticities!$E$86:$P$91,MATCH(MID(CELL("filename",BJ63),FIND("]",CELL("filename",BJ63))+1,255),Semi_Elasticities!$D$86:$D$91,0),MATCH(DC$1,Semi_Elasticities!$E$65:$P$65,0))</f>
        <v>-3.577425751276167E-2</v>
      </c>
      <c r="DD63" s="87" cm="1">
        <f t="array" aca="1" ref="DD63" ca="1">INDEX(Semi_Elasticities!$E$86:$P$91,MATCH(MID(CELL("filename",BK63),FIND("]",CELL("filename",BK63))+1,255),Semi_Elasticities!$D$86:$D$91,0),MATCH(DD$1,Semi_Elasticities!$E$65:$P$65,0))</f>
        <v>-8.5009043172767321E-4</v>
      </c>
      <c r="DE63" s="87" cm="1">
        <f t="array" aca="1" ref="DE63" ca="1">INDEX(Semi_Elasticities!$E$86:$P$91,MATCH(MID(CELL("filename",BL63),FIND("]",CELL("filename",BL63))+1,255),Semi_Elasticities!$D$86:$D$91,0),MATCH(DE$1,Semi_Elasticities!$E$65:$P$65,0))</f>
        <v>-5.4162923606058122E-2</v>
      </c>
      <c r="DF63" s="87" cm="1">
        <f t="array" aca="1" ref="DF63" ca="1">INDEX(Semi_Elasticities!$E$86:$P$91,MATCH(MID(CELL("filename",BM63),FIND("]",CELL("filename",BM63))+1,255),Semi_Elasticities!$D$86:$D$91,0),MATCH(DF$1,Semi_Elasticities!$E$65:$P$65,0))</f>
        <v>-0.19217454375457008</v>
      </c>
      <c r="DG63" s="87" cm="1">
        <f t="array" aca="1" ref="DG63" ca="1">INDEX(Semi_Elasticities!$E$86:$P$91,MATCH(MID(CELL("filename",BN63),FIND("]",CELL("filename",BN63))+1,255),Semi_Elasticities!$D$86:$D$91,0),MATCH(DG$1,Semi_Elasticities!$E$65:$P$65,0))</f>
        <v>-3.3929490255086507E-2</v>
      </c>
      <c r="DH63" s="87" cm="1">
        <f t="array" aca="1" ref="DH63" ca="1">INDEX(Semi_Elasticities!$E$86:$P$91,MATCH(MID(CELL("filename",BO63),FIND("]",CELL("filename",BO63))+1,255),Semi_Elasticities!$D$86:$D$91,0),MATCH(DH$1,Semi_Elasticities!$E$65:$P$65,0))</f>
        <v>-1.9532117567847111E-2</v>
      </c>
      <c r="DI63" s="87" cm="1">
        <f t="array" aca="1" ref="DI63" ca="1">INDEX(Semi_Elasticities!$E$86:$P$91,MATCH(MID(CELL("filename",BP63),FIND("]",CELL("filename",BP63))+1,255),Semi_Elasticities!$D$86:$D$91,0),MATCH(DI$1,Semi_Elasticities!$E$65:$P$65,0))</f>
        <v>-0.19675697336592363</v>
      </c>
      <c r="DJ63" s="87" cm="1">
        <f t="array" aca="1" ref="DJ63" ca="1">INDEX(Semi_Elasticities!$E$86:$P$91,MATCH(MID(CELL("filename",BQ63),FIND("]",CELL("filename",BQ63))+1,255),Semi_Elasticities!$D$86:$D$91,0),MATCH(DJ$1,Semi_Elasticities!$E$65:$P$65,0))</f>
        <v>-7.9606875056572698E-2</v>
      </c>
      <c r="DK63" s="31">
        <f t="shared" ca="1" si="18"/>
        <v>2869648079859.9868</v>
      </c>
      <c r="DL63" s="48" cm="1">
        <f t="array" aca="1" ref="DL63" ca="1">INDEX([1]Sheet1!$C$6:$CY$72,MATCH($A63,[1]Sheet1!$A$6:$A$72,0),MATCH(MID(CELL("filename",AT62),FIND("]",CELL("filename",AT62))+1,255) &amp; DL$1,[1]Sheet1!$C$1:$CY$1 &amp; [1]Sheet1!$C$3:$CY$3,0))</f>
        <v>134.63740000000001</v>
      </c>
      <c r="DM63" s="39" cm="1">
        <f t="array" aca="1" ref="DM63" ca="1">INDEX([5]DATA!$C$18:$T$51,MATCH($A63,[5]DATA!$B$18:$B$51,0),MATCH(MID(CELL("filename",AU30),FIND("]",CELL("filename",AU30))+1,255) &amp; DM$1,[5]DATA!$C$15:$T$15&amp;[5]DATA!$C$16:$T$16,0)) * 10^6</f>
        <v>356658000000</v>
      </c>
      <c r="DN63" s="39" cm="1">
        <f t="array" aca="1" ref="DN63" ca="1">INDEX([5]DATA!$C$18:$T$51,MATCH($A63,[5]DATA!$B$18:$B$51,0),MATCH(MID(CELL("filename",AV30),FIND("]",CELL("filename",AV30))+1,255) &amp; DN$1,[5]DATA!$C$15:$T$15&amp;[5]DATA!$C$16:$T$16,0)) * 10^6</f>
        <v>2512990000000</v>
      </c>
      <c r="DQ63" s="48">
        <v>1.0811440000000001</v>
      </c>
      <c r="DR63" s="48" cm="1">
        <f t="array" aca="1" ref="DR63" ca="1">INDEX([1]Sheet1!$C$6:$CY$72,MATCH($A63,[1]Sheet1!$A$6:$A$72,0),MATCH(MID(CELL("filename",AZ62),FIND("]",CELL("filename",AZ62))+1,255) &amp; DR$1,[1]Sheet1!$C$1:$CY$1 &amp; [1]Sheet1!$C$3:$CY$3,0))</f>
        <v>-48870000000</v>
      </c>
      <c r="DS63" s="48" cm="1">
        <f t="array" aca="1" ref="DS63" ca="1">INDEX([1]Sheet1!$C$6:$CY$72,MATCH($A63,[1]Sheet1!$A$6:$A$72,0),MATCH(MID(CELL("filename",BA62),FIND("]",CELL("filename",BA62))+1,255) &amp; DS$1,[1]Sheet1!$C$1:$CY$1 &amp; [1]Sheet1!$C$3:$CY$3,0))</f>
        <v>2.815026</v>
      </c>
      <c r="DT63" s="39" cm="1">
        <f t="array" aca="1" ref="DT63" ca="1">INDEX([5]DATA!$C$18:$T$51,MATCH($A63,[5]DATA!$B$18:$B$51,0),MATCH(MID(CELL("filename",BB30),FIND("]",CELL("filename",BB30))+1,255) &amp; DT$1,[5]DATA!$C$15:$T$15&amp;[5]DATA!$C$16:$T$16,0)) * 10^6</f>
        <v>626343000000</v>
      </c>
      <c r="DU63" s="48" cm="1">
        <f t="array" aca="1" ref="DU63" ca="1">INDEX([1]Sheet1!$C$6:$CY$72,MATCH($A63,[1]Sheet1!$A$6:$A$72,0),MATCH(MID(CELL("filename",BC62),FIND("]",CELL("filename",BC62))+1,255) &amp; DU$1,[1]Sheet1!$C$1:$CY$1 &amp; [1]Sheet1!$C$3:$CY$3,0))</f>
        <v>3.43</v>
      </c>
      <c r="DV63" s="17">
        <v>0.5</v>
      </c>
      <c r="DW63" s="14">
        <f>Euro_Area_Data!V60*10^9</f>
        <v>12838808089697.604</v>
      </c>
      <c r="DX63" s="17">
        <v>1</v>
      </c>
      <c r="DY63" s="17">
        <v>0.5</v>
      </c>
      <c r="DZ63" s="48" cm="1">
        <f t="array" aca="1" ref="DZ63" ca="1">INDEX([1]Sheet1!$C$6:$CY$72,MATCH($A63,[1]Sheet1!$A$6:$A$72,0),MATCH(MID(CELL("filename",BH62),FIND("]",CELL("filename",BH62))+1,255) &amp; DZ$1,[1]Sheet1!$C$1:$CY$1 &amp; [1]Sheet1!$C$3:$CY$3,0))</f>
        <v>4.28</v>
      </c>
      <c r="EA63" s="17">
        <v>2</v>
      </c>
      <c r="EB63" s="14">
        <f>(SUMPRODUCT(Euro_Area_Data!B60:U60,Euro_Area_Data!Y60:AR60)-Euro_Area_Data!M60*Euro_Area_Data!AJ60)/(SUM(Euro_Area_Data!B60:U60)-Euro_Area_Data!M60)</f>
        <v>1.142053421086429</v>
      </c>
      <c r="EC63" s="14">
        <f t="shared" si="20"/>
        <v>5.9510873880806194</v>
      </c>
      <c r="ED63" s="14">
        <f>(SUMPRODUCT(Euro_Area_Data!B60:U60,Euro_Area_Data!AV60:BO60)-Euro_Area_Data!M60*Euro_Area_Data!BG60)/(SUM(Euro_Area_Data!B60:U60)-Euro_Area_Data!M60)</f>
        <v>-0.1156366639649198</v>
      </c>
      <c r="EE63" s="17">
        <v>-5</v>
      </c>
      <c r="EH63" s="43">
        <v>0.75</v>
      </c>
      <c r="EI63" s="43">
        <v>0.05</v>
      </c>
      <c r="EJ63" s="43">
        <v>60</v>
      </c>
      <c r="EK63" s="14">
        <f t="shared" si="5"/>
        <v>5.914615967544675</v>
      </c>
      <c r="EN63" s="14">
        <f>[2]EUCAM_output!$WC60</f>
        <v>1.10980537805792</v>
      </c>
    </row>
    <row r="64" spans="1:144" x14ac:dyDescent="0.3">
      <c r="A64" s="10">
        <v>2024</v>
      </c>
      <c r="B64" s="13">
        <f>[2]EUCAM_output!$VC61*10^9</f>
        <v>1915821666995.501</v>
      </c>
      <c r="H64" s="14">
        <f>[2]EUCAM_output!$WI61</f>
        <v>-2.9733901979745289E-3</v>
      </c>
      <c r="I64" s="13">
        <f>[2]EUCAM_output!$VU61*10^3</f>
        <v>44326614.503617503</v>
      </c>
      <c r="J64" s="13">
        <v>44373646</v>
      </c>
      <c r="K64" s="31">
        <f t="shared" si="4"/>
        <v>44326614.503617503</v>
      </c>
      <c r="L64" s="14">
        <f>[2]EUCAM_output!$VE61</f>
        <v>63.861393205604521</v>
      </c>
      <c r="O64" s="14">
        <f>[2]EUCAM_output!$VF61</f>
        <v>63.627354769254232</v>
      </c>
      <c r="P64" s="28" cm="1">
        <f t="array" aca="1" ref="P64" ca="1">INDEX([7]CSMDPART2023!$C$2:$BK$29, MATCH(MID(CELL("filename",A63),FIND("]",CELL("filename",A63))+1,255),[7]CSMDPART2023!A$2:A$29,0), MATCH(A64,[7]CSMDPART2023!C$1:BK$1,0))</f>
        <v>1.9285099618209234E-3</v>
      </c>
      <c r="Q64" s="19">
        <f t="shared" ref="Q64:Q67" ca="1" si="27">Q65/(1+P65)</f>
        <v>64.472859262145292</v>
      </c>
      <c r="R64" s="14">
        <f>[2]EUCAM_output!$VJ61</f>
        <v>6.5</v>
      </c>
      <c r="U64" s="14">
        <f>[2]EUCAM_output!$VI61</f>
        <v>8.2662379999999995</v>
      </c>
      <c r="V64" s="14">
        <v>8.2662379999999995</v>
      </c>
      <c r="W64" s="14">
        <v>-9.0415738798532708E-3</v>
      </c>
      <c r="X64" s="14">
        <v>1.7576948088131594E-2</v>
      </c>
      <c r="Y64" s="14">
        <f>[2]EUCAM_output!$WG61</f>
        <v>4.1920605676912014E-3</v>
      </c>
      <c r="Z64" s="14">
        <f>[2]EUCAM_output!$VK61</f>
        <v>1709.1498058002901</v>
      </c>
      <c r="AC64" s="14">
        <f>[2]EUCAM_output!$WJ61</f>
        <v>1701.417713667767</v>
      </c>
      <c r="AD64" s="13">
        <f>[2]EUCAM_output!$VR61*10^9</f>
        <v>6108663073231.2598</v>
      </c>
      <c r="AE64" s="28"/>
      <c r="AF64" s="30"/>
      <c r="AG64" s="19"/>
      <c r="AH64" s="33">
        <f ca="1">(1-AM64)*AH63+0*AI64+0.2*(1-AM64)^2*AI63+0.2*(1-AM64)^3*AI62+0.15*(1-AM64)^3*AI61+0.1*(1-AM64)^4*AI60+0.075*(1-AM64)^5*AI59 + 0.075*(1-AM64)^6*AI58 + 0.05*(1-AM64)^7*AI57 + 0.05*(1-AM64)^8*AI56 + 0.05*(1-AM64)^9*AI55 + 0.05*(1-AM64)^10*AI54</f>
        <v>940483033359.10339</v>
      </c>
      <c r="AI64" s="31">
        <f t="shared" ca="1" si="6"/>
        <v>68130655198.22226</v>
      </c>
      <c r="AJ64" s="32">
        <v>62710000000</v>
      </c>
      <c r="AK64" s="31">
        <f t="shared" si="7"/>
        <v>55337185103.622917</v>
      </c>
      <c r="AL64" s="19"/>
      <c r="AM64" s="19">
        <f t="shared" ca="1" si="0"/>
        <v>5.1843240867222064E-2</v>
      </c>
      <c r="AN64" s="33">
        <f ca="1">AN63+AP64-AR63</f>
        <v>5138274287438.0742</v>
      </c>
      <c r="AO64" s="32">
        <v>404281200000</v>
      </c>
      <c r="AP64" s="31">
        <f t="shared" si="8"/>
        <v>356749858049.98877</v>
      </c>
      <c r="AQ64" s="32">
        <v>389255000000</v>
      </c>
      <c r="AR64" s="31">
        <f t="shared" si="1"/>
        <v>288153103327.42059</v>
      </c>
      <c r="AS64" s="19">
        <f t="shared" ca="1" si="11"/>
        <v>5.6079743355057977E-2</v>
      </c>
      <c r="AT64" s="19">
        <f t="shared" si="9"/>
        <v>18.621245609434197</v>
      </c>
      <c r="BB64" s="13">
        <f>[2]EUCAM_output!$UZ61*10^9</f>
        <v>1934446802423.1401</v>
      </c>
      <c r="BC64" s="13">
        <f>[2]EUCAM_output!$WE61*10^9</f>
        <v>2192181600000</v>
      </c>
      <c r="BD64" s="19">
        <f t="shared" si="19"/>
        <v>0.97217479833851872</v>
      </c>
      <c r="BN64" s="31">
        <f t="shared" ca="1" si="14"/>
        <v>9633000000</v>
      </c>
      <c r="BO64" s="48" cm="1">
        <f t="array" aca="1" ref="BO64" ca="1">INDEX([1]Sheet1!$C$6:$CY$72,MATCH($A64,[1]Sheet1!$A$6:$A$72,0),MATCH(MID(CELL("filename",A63),FIND("]",CELL("filename",A63))+1,255) &amp; BO$1,[1]Sheet1!$C$1:$CY$1 &amp; [1]Sheet1!$C$3:$CY$3,0))</f>
        <v>0.43942500000000001</v>
      </c>
      <c r="BP64" s="32" cm="1">
        <f t="array" aca="1" ref="BP64" ca="1">INDEX([1]Sheet1!$C$6:$CY$72,MATCH($A64,[1]Sheet1!$A$6:$A$72,0),MATCH(MID(CELL("filename",B63),FIND("]",CELL("filename",B63))+1,255) &amp; BP$1,[1]Sheet1!$C$1:$CY$1 &amp; [1]Sheet1!$C$3:$CY$3,0))</f>
        <v>1032867000000</v>
      </c>
      <c r="BQ64" s="32" cm="1">
        <f t="array" aca="1" ref="BQ64" ca="1">INDEX([1]Sheet1!$C$6:$CY$72,MATCH($A64,[1]Sheet1!$A$6:$A$72,0),MATCH(MID(CELL("filename",C63),FIND("]",CELL("filename",C63))+1,255) &amp; BQ$1,[1]Sheet1!$C$1:$CY$1 &amp; [1]Sheet1!$C$3:$CY$3,0))</f>
        <v>343185000000</v>
      </c>
      <c r="BR64" s="39" cm="1">
        <f t="array" aca="1" ref="BR64" ca="1">INDEX([6]Annual!$C$5:$T$30,MATCH($A64,[6]Annual!$B$5:$B$30,0),MATCH(MID(CELL("filename",$F$2),FIND("]",CELL("filename",$F$2))+1,255) &amp; BR$1,[6]Annual!$C$3:$T$3 &amp; [6]Annual!$C$4:$T$4,0))</f>
        <v>280578300000.00006</v>
      </c>
      <c r="BS64" s="39" cm="1">
        <f t="array" aca="1" ref="BS64" ca="1">INDEX([6]Annual!$C$5:$T$30,MATCH($A64,[6]Annual!$B$5:$B$30,0),MATCH(MID(CELL("filename",$F$2),FIND("]",CELL("filename",$F$2))+1,255) &amp; BS$1,[6]Annual!$C$3:$T$3 &amp; [6]Annual!$C$4:$T$4,0))</f>
        <v>45455899999.999992</v>
      </c>
      <c r="BT64" s="39" cm="1">
        <f t="array" aca="1" ref="BT64" ca="1">INDEX([6]Annual!$C$5:$T$30,MATCH($A64,[6]Annual!$B$5:$B$30,0),MATCH(MID(CELL("filename",$F$2),FIND("]",CELL("filename",$F$2))+1,255) &amp; BT$1,[6]Annual!$C$3:$T$3 &amp; [6]Annual!$C$4:$T$4,0))</f>
        <v>13109800000</v>
      </c>
      <c r="BU64" s="31">
        <f t="shared" ca="1" si="21"/>
        <v>283921472547.05963</v>
      </c>
      <c r="BV64" s="31">
        <f t="shared" ca="1" si="22"/>
        <v>59263527452.940369</v>
      </c>
      <c r="BW64" s="32" cm="1">
        <f t="array" aca="1" ref="BW64" ca="1">INDEX([1]Sheet1!$C$6:$CY$72,MATCH($A64,[1]Sheet1!$A$6:$A$72,0),MATCH(MID(CELL("filename",F63),FIND("]",CELL("filename",F63))+1,255) &amp; BW$1,[1]Sheet1!$C$1:$CY$1 &amp; [1]Sheet1!$C$3:$CY$3,0))</f>
        <v>309128000000</v>
      </c>
      <c r="BX64" s="32" cm="1">
        <f t="array" aca="1" ref="BX64" ca="1">INDEX([1]Sheet1!$C$6:$CY$72,MATCH($A64,[1]Sheet1!$A$6:$A$72,0),MATCH(MID(CELL("filename",G63),FIND("]",CELL("filename",G63))+1,255) &amp; BX$1,[1]Sheet1!$C$1:$CY$1 &amp; [1]Sheet1!$C$3:$CY$3,0))</f>
        <v>275193000000</v>
      </c>
      <c r="BY64" s="39" cm="1">
        <f t="array" aca="1" ref="BY64" ca="1">INDEX([4]DATA!$C$18:$N$51,MATCH($A64,[4]DATA!$B$18:$B$51,0),MATCH(MID(CELL("filename",F31),FIND("]",CELL("filename",F31))+1,255) &amp; BY$1,[4]DATA!$C$15:$N$15&amp;[4]DATA!$C$16:$N$16,0)) * 10^6</f>
        <v>86554000000</v>
      </c>
      <c r="BZ64" s="39" cm="1">
        <f t="array" aca="1" ref="BZ64" ca="1">INDEX([4]DATA!$C$18:$N$51,MATCH($A64,[4]DATA!$B$18:$B$51,0),MATCH(MID(CELL("filename",G31),FIND("]",CELL("filename",G31))+1,255) &amp; BZ$1,[4]DATA!$C$15:$N$15&amp;[4]DATA!$C$16:$N$16,0)) * 10^6</f>
        <v>188639000000</v>
      </c>
      <c r="CA64" s="31">
        <f t="shared" ca="1" si="15"/>
        <v>86554000000</v>
      </c>
      <c r="CB64" s="31">
        <f t="shared" ca="1" si="16"/>
        <v>188639000000</v>
      </c>
      <c r="CC64" s="32" cm="1">
        <f t="array" aca="1" ref="CC64" ca="1">INDEX([1]Sheet1!$C$6:$CY$72,MATCH($A64,[1]Sheet1!$A$6:$A$72,0),MATCH(MID(CELL("filename",J63),FIND("]",CELL("filename",J63))+1,255) &amp; CC$1,[1]Sheet1!$C$1:$CY$1 &amp; [1]Sheet1!$C$3:$CY$3,0))</f>
        <v>4418000000</v>
      </c>
      <c r="CD64" s="31">
        <f t="shared" ca="1" si="17"/>
        <v>100943000000</v>
      </c>
      <c r="CE64" s="32" cm="1">
        <f t="array" aca="1" ref="CE64" ca="1">INDEX([1]Sheet1!$C$6:$CY$72,MATCH($A64,[1]Sheet1!$A$6:$A$72,0),MATCH(MID(CELL("filename",L63),FIND("]",CELL("filename",L63))+1,255) &amp; CE$1,[1]Sheet1!$C$1:$CY$1 &amp; [1]Sheet1!$C$3:$CY$3,0))</f>
        <v>1108414000000</v>
      </c>
      <c r="CF64" s="31">
        <f t="shared" ca="1" si="12"/>
        <v>1023234000000</v>
      </c>
      <c r="CG64" s="32" cm="1">
        <f t="array" aca="1" ref="CG64" ca="1">INDEX([1]Sheet1!$C$6:$CY$72,MATCH($A64,[1]Sheet1!$A$6:$A$72,0),MATCH(MID(CELL("filename",N63),FIND("]",CELL("filename",N63))+1,255) &amp; CG$1,[1]Sheet1!$C$1:$CY$1 &amp; [1]Sheet1!$C$3:$CY$3,0))</f>
        <v>400720000000</v>
      </c>
      <c r="CH64" s="32" cm="1">
        <f t="array" aca="1" ref="CH64" ca="1">INDEX([1]Sheet1!$C$6:$CY$72,MATCH($A64,[1]Sheet1!$A$6:$A$72,0),MATCH(MID(CELL("filename",O63),FIND("]",CELL("filename",O63))+1,255) &amp; CH$1,[1]Sheet1!$C$1:$CY$1 &amp; [1]Sheet1!$C$3:$CY$3,0))</f>
        <v>77208000000</v>
      </c>
      <c r="CI64" s="32" cm="1">
        <f t="array" aca="1" ref="CI64" ca="1">INDEX([1]Sheet1!$C$6:$CY$72,MATCH($A64,[1]Sheet1!$A$6:$A$72,0),MATCH(MID(CELL("filename",CI31),FIND("]",CELL("filename",CI31))+1,255) &amp; CI$1,[1]Sheet1!$C$1:$CY$1 &amp; [1]Sheet1!$C$3:$CY$3,0))</f>
        <v>36291000000</v>
      </c>
      <c r="CJ64" s="32" cm="1">
        <f t="array" aca="1" ref="CJ64" ca="1">INDEX([1]Sheet1!$C$6:$CY$72,MATCH($A64,[1]Sheet1!$A$6:$A$72,0),MATCH(MID(CELL("filename",R63),FIND("]",CELL("filename",R63))+1,255) &amp; CJ$1,[1]Sheet1!$C$1:$CY$1 &amp; [1]Sheet1!$C$3:$CY$3,0))</f>
        <v>446007000000</v>
      </c>
      <c r="CK64" s="32" cm="1">
        <f t="array" aca="1" ref="CK64" ca="1">INDEX([1]Sheet1!$C$6:$CY$72,MATCH($A64,[1]Sheet1!$A$6:$A$72,0),MATCH(MID(CELL("filename",S63),FIND("]",CELL("filename",S63))+1,255) &amp; CK$1,[1]Sheet1!$C$1:$CY$1 &amp; [1]Sheet1!$C$3:$CY$3,0))</f>
        <v>85180000000</v>
      </c>
      <c r="CL64" s="31">
        <f t="shared" ca="1" si="13"/>
        <v>63008000000</v>
      </c>
      <c r="CM64" s="91">
        <f ca="1">BU64/$BC64*100-CY64*$BD64</f>
        <v>12.896012931160882</v>
      </c>
      <c r="CN64" s="91">
        <f ca="1">BV64/$BC64*100-CZ64*$BD64</f>
        <v>2.6464354799293246</v>
      </c>
      <c r="CO64" s="91">
        <f ca="1">BW64/$BC64*100-DA64*$BD64</f>
        <v>14.087959189993143</v>
      </c>
      <c r="CP64" s="91">
        <f ca="1">CA64/$BC64*100-DB64*$BD64</f>
        <v>3.9645872682975343</v>
      </c>
      <c r="CQ64" s="91">
        <f ca="1">CB64/$BC64*100-DC64*$BD64</f>
        <v>8.6398597245165014</v>
      </c>
      <c r="CR64" s="91">
        <f ca="1">CC64/$BC64*100-DD64*$BD64</f>
        <v>0.20236083492160989</v>
      </c>
      <c r="CS64" s="91">
        <f ca="1">CD64/$BC64*100-DE64*$BD64</f>
        <v>4.6573382151364884</v>
      </c>
      <c r="CT64" s="91">
        <f ca="1">CG64/$BC64*100-DF64*$BD64</f>
        <v>18.466334748976362</v>
      </c>
      <c r="CU64" s="91">
        <f ca="1">CH64/$BC64*100-DG64*$BD64</f>
        <v>3.5549563853410922</v>
      </c>
      <c r="CV64" s="91">
        <f t="shared" ref="CV64:CW64" ca="1" si="28">CI64/$BC64*100-DH64*$BD64</f>
        <v>1.6744627957295211</v>
      </c>
      <c r="CW64" s="91">
        <f t="shared" ca="1" si="28"/>
        <v>20.536631297089247</v>
      </c>
      <c r="CX64" s="91">
        <f ca="1">CL64/$BC64*100-DJ64*$BD64</f>
        <v>2.9516062332238766</v>
      </c>
      <c r="CY64" s="88">
        <f ca="1">CY63</f>
        <v>5.7125527645979182E-2</v>
      </c>
      <c r="CZ64" s="88">
        <f t="shared" ref="CZ64:DJ79" ca="1" si="29">CZ63</f>
        <v>5.8599162671234273E-2</v>
      </c>
      <c r="DA64" s="88">
        <f t="shared" ca="1" si="29"/>
        <v>1.3811611865477229E-2</v>
      </c>
      <c r="DB64" s="88">
        <f t="shared" ca="1" si="29"/>
        <v>-1.6749030632143218E-2</v>
      </c>
      <c r="DC64" s="88">
        <f t="shared" ca="1" si="29"/>
        <v>-3.577425751276167E-2</v>
      </c>
      <c r="DD64" s="88">
        <f t="shared" ca="1" si="29"/>
        <v>-8.5009043172767321E-4</v>
      </c>
      <c r="DE64" s="88">
        <f t="shared" ca="1" si="29"/>
        <v>-5.4162923606058122E-2</v>
      </c>
      <c r="DF64" s="88">
        <f t="shared" ca="1" si="29"/>
        <v>-0.19217454375457008</v>
      </c>
      <c r="DG64" s="88">
        <f t="shared" ca="1" si="29"/>
        <v>-3.3929490255086507E-2</v>
      </c>
      <c r="DH64" s="88">
        <f t="shared" ca="1" si="29"/>
        <v>-1.9532117567847111E-2</v>
      </c>
      <c r="DI64" s="88">
        <f t="shared" ca="1" si="29"/>
        <v>-0.19675697336592363</v>
      </c>
      <c r="DJ64" s="88">
        <f t="shared" ca="1" si="29"/>
        <v>-7.9606875056572698E-2</v>
      </c>
      <c r="DK64" s="31">
        <f t="shared" ca="1" si="18"/>
        <v>2966596056379.1997</v>
      </c>
      <c r="DL64" s="48" cm="1">
        <f t="array" aca="1" ref="DL64" ca="1">INDEX([1]Sheet1!$C$6:$CY$72,MATCH($A64,[1]Sheet1!$A$6:$A$72,0),MATCH(MID(CELL("filename",AT63),FIND("]",CELL("filename",AT63))+1,255) &amp; DL$1,[1]Sheet1!$C$1:$CY$1 &amp; [1]Sheet1!$C$3:$CY$3,0))</f>
        <v>135.3262</v>
      </c>
      <c r="DM64" s="39" cm="1">
        <f t="array" aca="1" ref="DM64" ca="1">INDEX([5]DATA!$C$18:$T$51,MATCH($A64,[5]DATA!$B$18:$B$51,0),MATCH(MID(CELL("filename",AU31),FIND("]",CELL("filename",AU31))+1,255) &amp; DM$1,[5]DATA!$C$15:$T$15&amp;[5]DATA!$C$16:$T$16,0)) * 10^6</f>
        <v>344189000000</v>
      </c>
      <c r="DN64" s="39" cm="1">
        <f t="array" aca="1" ref="DN64" ca="1">INDEX([5]DATA!$C$18:$T$51,MATCH($A64,[5]DATA!$B$18:$B$51,0),MATCH(MID(CELL("filename",AV31),FIND("]",CELL("filename",AV31))+1,255) &amp; DN$1,[5]DATA!$C$15:$T$15&amp;[5]DATA!$C$16:$T$16,0)) * 10^6</f>
        <v>2622408000000</v>
      </c>
      <c r="DO64" s="25">
        <v>0.97157311906651</v>
      </c>
      <c r="DP64" s="57">
        <f>1-DO64</f>
        <v>2.8426880933489995E-2</v>
      </c>
      <c r="DQ64" s="48">
        <v>1.0823799999999999</v>
      </c>
      <c r="DR64" s="48" cm="1">
        <f t="array" aca="1" ref="DR64" ca="1">INDEX([1]Sheet1!$C$6:$CY$72,MATCH($A64,[1]Sheet1!$A$6:$A$72,0),MATCH(MID(CELL("filename",AZ63),FIND("]",CELL("filename",AZ63))+1,255) &amp; DR$1,[1]Sheet1!$C$1:$CY$1 &amp; [1]Sheet1!$C$3:$CY$3,0))</f>
        <v>21400000000</v>
      </c>
      <c r="DS64" s="48" cm="1">
        <f t="array" aca="1" ref="DS64" ca="1">INDEX([1]Sheet1!$C$6:$CY$72,MATCH($A64,[1]Sheet1!$A$6:$A$72,0),MATCH(MID(CELL("filename",BA63),FIND("]",CELL("filename",BA63))+1,255) &amp; DS$1,[1]Sheet1!$C$1:$CY$1 &amp; [1]Sheet1!$C$3:$CY$3,0))</f>
        <v>2.9683090000000001</v>
      </c>
      <c r="DT64" s="39" cm="1">
        <f t="array" aca="1" ref="DT64" ca="1">INDEX([5]DATA!$C$18:$T$51,MATCH($A64,[5]DATA!$B$18:$B$51,0),MATCH(MID(CELL("filename",BB31),FIND("]",CELL("filename",BB31))+1,255) &amp; DT$1,[5]DATA!$C$15:$T$15&amp;[5]DATA!$C$16:$T$16,0)) * 10^6</f>
        <v>583293000000</v>
      </c>
      <c r="DU64" s="48" cm="1">
        <f t="array" aca="1" ref="DU64" ca="1">INDEX([1]Sheet1!$C$6:$CY$72,MATCH($A64,[1]Sheet1!$A$6:$A$72,0),MATCH(MID(CELL("filename",BC63),FIND("]",CELL("filename",BC63))+1,255) &amp; DU$1,[1]Sheet1!$C$1:$CY$1 &amp; [1]Sheet1!$C$3:$CY$3,0))</f>
        <v>3.57</v>
      </c>
      <c r="DV64" s="17">
        <v>0.5</v>
      </c>
      <c r="DW64" s="14">
        <f>Euro_Area_Data!V61*10^9</f>
        <v>12948448946722.779</v>
      </c>
      <c r="DX64" s="17">
        <v>1</v>
      </c>
      <c r="DY64" s="17">
        <v>0.5</v>
      </c>
      <c r="DZ64" s="48" cm="1">
        <f t="array" aca="1" ref="DZ64" ca="1">INDEX([1]Sheet1!$C$6:$CY$72,MATCH($A64,[1]Sheet1!$A$6:$A$72,0),MATCH(MID(CELL("filename",BH63),FIND("]",CELL("filename",BH63))+1,255) &amp; DZ$1,[1]Sheet1!$C$1:$CY$1 &amp; [1]Sheet1!$C$3:$CY$3,0))</f>
        <v>3.71</v>
      </c>
      <c r="EA64" s="17">
        <v>2</v>
      </c>
      <c r="EB64" s="14">
        <f>(SUMPRODUCT(Euro_Area_Data!B61:U61,Euro_Area_Data!Y61:AR61)-Euro_Area_Data!M61*Euro_Area_Data!AJ61)/(SUM(Euro_Area_Data!B61:U61)-Euro_Area_Data!M61)</f>
        <v>1.1770971432677422</v>
      </c>
      <c r="EC64" s="14">
        <f t="shared" si="20"/>
        <v>3.0684836220687672</v>
      </c>
      <c r="ED64" s="14">
        <f>(SUMPRODUCT(Euro_Area_Data!B61:U61,Euro_Area_Data!AV61:BO61)-Euro_Area_Data!M61*Euro_Area_Data!BG61)/(SUM(Euro_Area_Data!B61:U61)-Euro_Area_Data!M61)</f>
        <v>-0.47291752701562773</v>
      </c>
      <c r="EE64" s="17">
        <v>-5</v>
      </c>
      <c r="EF64" s="27">
        <v>3.9254405263157999</v>
      </c>
      <c r="EG64" s="27">
        <v>4.7862610526316001</v>
      </c>
      <c r="EH64" s="43">
        <v>0.75</v>
      </c>
      <c r="EI64" s="43">
        <v>0.05</v>
      </c>
      <c r="EJ64" s="43">
        <v>60</v>
      </c>
      <c r="EK64" s="14">
        <f t="shared" si="5"/>
        <v>2.1110899825957827</v>
      </c>
      <c r="EN64" s="14">
        <f>[2]EUCAM_output!$WC61</f>
        <v>1.13323436822041</v>
      </c>
    </row>
    <row r="65" spans="1:144" x14ac:dyDescent="0.3">
      <c r="A65" s="10">
        <v>2025</v>
      </c>
      <c r="B65" s="13">
        <f>[2]EUCAM_output!$VC62*10^9</f>
        <v>1935524969072.6208</v>
      </c>
      <c r="H65" s="14" t="e">
        <f>[2]EUCAM_output!$WI62</f>
        <v>#N/A</v>
      </c>
      <c r="I65" s="13">
        <f>[2]EUCAM_output!$VU62*10^3</f>
        <v>44299626.277786203</v>
      </c>
      <c r="J65" s="13">
        <v>44349403</v>
      </c>
      <c r="K65" s="31">
        <f t="shared" si="4"/>
        <v>44299626.277786203</v>
      </c>
      <c r="L65" s="14">
        <f>[2]EUCAM_output!$VE62</f>
        <v>64.083797710901749</v>
      </c>
      <c r="O65" s="14">
        <f>[2]EUCAM_output!$VF62</f>
        <v>63.978141006626252</v>
      </c>
      <c r="P65" s="28" cm="1">
        <f t="array" aca="1" ref="P65" ca="1">INDEX([7]CSMDPART2023!$C$2:$BK$29, MATCH(MID(CELL("filename",A64),FIND("]",CELL("filename",A64))+1,255),[7]CSMDPART2023!A$2:A$29,0), MATCH(A65,[7]CSMDPART2023!C$1:BK$1,0))</f>
        <v>2.8483924383686521E-3</v>
      </c>
      <c r="Q65" s="19">
        <f t="shared" ca="1" si="27"/>
        <v>64.656503266947595</v>
      </c>
      <c r="R65" s="14">
        <f>[2]EUCAM_output!$VJ62</f>
        <v>5.9</v>
      </c>
      <c r="U65" s="14">
        <f>[2]EUCAM_output!$VI62</f>
        <v>8.1796589999999991</v>
      </c>
      <c r="V65" s="14">
        <v>8.1796589999999991</v>
      </c>
      <c r="W65" s="14">
        <v>-2.6378223498282338E-3</v>
      </c>
      <c r="X65" s="14">
        <v>1.160927029361325E-2</v>
      </c>
      <c r="Y65" s="14">
        <f>[2]EUCAM_output!$WG62</f>
        <v>9.4066695418999475E-5</v>
      </c>
      <c r="Z65" s="14">
        <f>[2]EUCAM_output!$VK62</f>
        <v>1711.7135305089901</v>
      </c>
      <c r="AC65" s="14">
        <f>[2]EUCAM_output!$WJ62</f>
        <v>1707.1003471093361</v>
      </c>
      <c r="AD65" s="13">
        <f>[2]EUCAM_output!$VR62*10^9</f>
        <v>6190748926226.5898</v>
      </c>
      <c r="AE65" s="28"/>
      <c r="AF65" s="30"/>
      <c r="AG65" s="19"/>
      <c r="AH65" s="33">
        <f ca="1">(1-AM65)*AH64+0*AI65+0.2*(1-AM65)^2*AI64+0.2*(1-AM65)^3*AI63+0.15*(1-AM65)^3*AI62+0.1*(1-AM65)^4*AI61+0.075*(1-AM65)^5*AI60 + 0.075*(1-AM65)^6*AI59 + 0.05*(1-AM65)^7*AI58 + 0.05*(1-AM65)^8*AI57 + 0.05*(1-AM65)^9*AI56 + 0.05*(1-AM65)^10*AI55</f>
        <v>934933957571.599</v>
      </c>
      <c r="AI65" s="31">
        <f t="shared" ca="1" si="6"/>
        <v>73085271690.226944</v>
      </c>
      <c r="AJ65" s="32">
        <v>64591300000.000008</v>
      </c>
      <c r="AK65" s="31">
        <f t="shared" si="7"/>
        <v>55749923405.855644</v>
      </c>
      <c r="AL65" s="19"/>
      <c r="AM65" s="19">
        <f t="shared" ca="1" si="0"/>
        <v>5.1843240867222064E-2</v>
      </c>
      <c r="AN65" s="33">
        <f ca="1">AN64+AP65-AR64</f>
        <v>5199423373453.5361</v>
      </c>
      <c r="AO65" s="32">
        <v>404698000000</v>
      </c>
      <c r="AP65" s="31">
        <f t="shared" si="8"/>
        <v>349302189342.88312</v>
      </c>
      <c r="AQ65" s="32">
        <v>397731000000</v>
      </c>
      <c r="AR65" s="31">
        <f t="shared" si="1"/>
        <v>287538921781.25732</v>
      </c>
      <c r="AS65" s="19">
        <f t="shared" ca="1" si="11"/>
        <v>5.5302078928469639E-2</v>
      </c>
      <c r="AT65" s="19">
        <f t="shared" si="9"/>
        <v>18.046896574537413</v>
      </c>
      <c r="BB65" s="13">
        <f>[2]EUCAM_output!$UZ62*10^9</f>
        <v>1947300834028.3899</v>
      </c>
      <c r="BC65" s="13">
        <f>[2]EUCAM_output!$WE62*10^9</f>
        <v>2256123142005.3799</v>
      </c>
      <c r="BD65" s="19">
        <f t="shared" si="19"/>
        <v>0.60840677045934877</v>
      </c>
      <c r="BN65" s="31">
        <f t="shared" ca="1" si="14"/>
        <v>14213300000</v>
      </c>
      <c r="BO65" s="48" cm="1">
        <f t="array" aca="1" ref="BO65" ca="1">INDEX([1]Sheet1!$C$6:$CY$72,MATCH($A65,[1]Sheet1!$A$6:$A$72,0),MATCH(MID(CELL("filename",A64),FIND("]",CELL("filename",A64))+1,255) &amp; BO$1,[1]Sheet1!$C$1:$CY$1 &amp; [1]Sheet1!$C$3:$CY$3,0))</f>
        <v>0.63001499999999999</v>
      </c>
      <c r="BP65" s="32" cm="1">
        <f t="array" aca="1" ref="BP65" ca="1">INDEX([1]Sheet1!$C$6:$CY$72,MATCH($A65,[1]Sheet1!$A$6:$A$72,0),MATCH(MID(CELL("filename",B64),FIND("]",CELL("filename",B64))+1,255) &amp; BP$1,[1]Sheet1!$C$1:$CY$1 &amp; [1]Sheet1!$C$3:$CY$3,0))</f>
        <v>1076019000000</v>
      </c>
      <c r="BQ65" s="32" cm="1">
        <f t="array" aca="1" ref="BQ65" ca="1">INDEX([1]Sheet1!$C$6:$CY$72,MATCH($A65,[1]Sheet1!$A$6:$A$72,0),MATCH(MID(CELL("filename",C64),FIND("]",CELL("filename",C64))+1,255) &amp; BQ$1,[1]Sheet1!$C$1:$CY$1 &amp; [1]Sheet1!$C$3:$CY$3,0))</f>
        <v>342241700000</v>
      </c>
      <c r="BR65" s="25"/>
      <c r="BS65" s="25"/>
      <c r="BT65" s="25"/>
      <c r="BU65" s="95"/>
      <c r="BV65" s="95"/>
      <c r="BW65" s="32" cm="1">
        <f t="array" aca="1" ref="BW65" ca="1">INDEX([1]Sheet1!$C$6:$CY$72,MATCH($A65,[1]Sheet1!$A$6:$A$72,0),MATCH(MID(CELL("filename",F64),FIND("]",CELL("filename",F64))+1,255) &amp; BW$1,[1]Sheet1!$C$1:$CY$1 &amp; [1]Sheet1!$C$3:$CY$3,0))</f>
        <v>315293900000</v>
      </c>
      <c r="BX65" s="32" cm="1">
        <f t="array" aca="1" ref="BX65" ca="1">INDEX([1]Sheet1!$C$6:$CY$72,MATCH($A65,[1]Sheet1!$A$6:$A$72,0),MATCH(MID(CELL("filename",G64),FIND("]",CELL("filename",G64))+1,255) &amp; BX$1,[1]Sheet1!$C$1:$CY$1 &amp; [1]Sheet1!$C$3:$CY$3,0))</f>
        <v>300230800000</v>
      </c>
      <c r="BY65" s="39"/>
      <c r="BZ65" s="39"/>
      <c r="CA65" s="95"/>
      <c r="CB65" s="95"/>
      <c r="CC65" s="32" cm="1">
        <f t="array" aca="1" ref="CC65" ca="1">INDEX([1]Sheet1!$C$6:$CY$72,MATCH($A65,[1]Sheet1!$A$6:$A$72,0),MATCH(MID(CELL("filename",J64),FIND("]",CELL("filename",J64))+1,255) &amp; CC$1,[1]Sheet1!$C$1:$CY$1 &amp; [1]Sheet1!$C$3:$CY$3,0))</f>
        <v>4819960000</v>
      </c>
      <c r="CD65" s="31">
        <f t="shared" ca="1" si="17"/>
        <v>113432640000</v>
      </c>
      <c r="CE65" s="32" cm="1">
        <f t="array" aca="1" ref="CE65" ca="1">INDEX([1]Sheet1!$C$6:$CY$72,MATCH($A65,[1]Sheet1!$A$6:$A$72,0),MATCH(MID(CELL("filename",L64),FIND("]",CELL("filename",L64))+1,255) &amp; CE$1,[1]Sheet1!$C$1:$CY$1 &amp; [1]Sheet1!$C$3:$CY$3,0))</f>
        <v>1149658000000</v>
      </c>
      <c r="CF65" s="31">
        <f t="shared" ca="1" si="12"/>
        <v>1061805700000</v>
      </c>
      <c r="CG65" s="32" cm="1">
        <f t="array" aca="1" ref="CG65" ca="1">INDEX([1]Sheet1!$C$6:$CY$72,MATCH($A65,[1]Sheet1!$A$6:$A$72,0),MATCH(MID(CELL("filename",N64),FIND("]",CELL("filename",N64))+1,255) &amp; CG$1,[1]Sheet1!$C$1:$CY$1 &amp; [1]Sheet1!$C$3:$CY$3,0))</f>
        <v>413310300000</v>
      </c>
      <c r="CH65" s="32" cm="1">
        <f t="array" aca="1" ref="CH65" ca="1">INDEX([1]Sheet1!$C$6:$CY$72,MATCH($A65,[1]Sheet1!$A$6:$A$72,0),MATCH(MID(CELL("filename",O64),FIND("]",CELL("filename",O64))+1,255) &amp; CH$1,[1]Sheet1!$C$1:$CY$1 &amp; [1]Sheet1!$C$3:$CY$3,0))</f>
        <v>84675860000</v>
      </c>
      <c r="CI65" s="32" cm="1">
        <f t="array" aca="1" ref="CI65" ca="1">INDEX([1]Sheet1!$C$6:$CY$72,MATCH($A65,[1]Sheet1!$A$6:$A$72,0),MATCH(MID(CELL("filename",CI32),FIND("]",CELL("filename",CI32))+1,255) &amp; CI$1,[1]Sheet1!$C$1:$CY$1 &amp; [1]Sheet1!$C$3:$CY$3,0))</f>
        <v>29849960000</v>
      </c>
      <c r="CJ65" s="32" cm="1">
        <f t="array" aca="1" ref="CJ65" ca="1">INDEX([1]Sheet1!$C$6:$CY$72,MATCH($A65,[1]Sheet1!$A$6:$A$72,0),MATCH(MID(CELL("filename",R64),FIND("]",CELL("filename",R64))+1,255) &amp; CJ$1,[1]Sheet1!$C$1:$CY$1 &amp; [1]Sheet1!$C$3:$CY$3,0))</f>
        <v>460716600000</v>
      </c>
      <c r="CK65" s="32" cm="1">
        <f t="array" aca="1" ref="CK65" ca="1">INDEX([1]Sheet1!$C$6:$CY$72,MATCH($A65,[1]Sheet1!$A$6:$A$72,0),MATCH(MID(CELL("filename",S64),FIND("]",CELL("filename",S64))+1,255) &amp; CK$1,[1]Sheet1!$C$1:$CY$1 &amp; [1]Sheet1!$C$3:$CY$3,0))</f>
        <v>87852300000</v>
      </c>
      <c r="CL65" s="31">
        <f t="shared" ca="1" si="13"/>
        <v>73252980000</v>
      </c>
      <c r="CM65" s="88">
        <f t="shared" ref="CM65:CX65" ca="1" si="30">CM64</f>
        <v>12.896012931160882</v>
      </c>
      <c r="CN65" s="88">
        <f t="shared" ca="1" si="30"/>
        <v>2.6464354799293246</v>
      </c>
      <c r="CO65" s="88">
        <f t="shared" ca="1" si="30"/>
        <v>14.087959189993143</v>
      </c>
      <c r="CP65" s="88">
        <f t="shared" ca="1" si="30"/>
        <v>3.9645872682975343</v>
      </c>
      <c r="CQ65" s="88">
        <f t="shared" ca="1" si="30"/>
        <v>8.6398597245165014</v>
      </c>
      <c r="CR65" s="88">
        <f t="shared" ca="1" si="30"/>
        <v>0.20236083492160989</v>
      </c>
      <c r="CS65" s="88">
        <f t="shared" ca="1" si="30"/>
        <v>4.6573382151364884</v>
      </c>
      <c r="CT65" s="88">
        <f t="shared" ca="1" si="30"/>
        <v>18.466334748976362</v>
      </c>
      <c r="CU65" s="88">
        <f t="shared" ca="1" si="30"/>
        <v>3.5549563853410922</v>
      </c>
      <c r="CV65" s="88">
        <f t="shared" ca="1" si="30"/>
        <v>1.6744627957295211</v>
      </c>
      <c r="CW65" s="88">
        <f t="shared" ca="1" si="30"/>
        <v>20.536631297089247</v>
      </c>
      <c r="CX65" s="88">
        <f t="shared" ca="1" si="30"/>
        <v>2.9516062332238766</v>
      </c>
      <c r="CY65" s="88">
        <f t="shared" ref="CM65:DB80" ca="1" si="31">CY64</f>
        <v>5.7125527645979182E-2</v>
      </c>
      <c r="CZ65" s="88">
        <f t="shared" ca="1" si="29"/>
        <v>5.8599162671234273E-2</v>
      </c>
      <c r="DA65" s="88">
        <f t="shared" ca="1" si="29"/>
        <v>1.3811611865477229E-2</v>
      </c>
      <c r="DB65" s="88">
        <f t="shared" ca="1" si="29"/>
        <v>-1.6749030632143218E-2</v>
      </c>
      <c r="DC65" s="88">
        <f t="shared" ca="1" si="29"/>
        <v>-3.577425751276167E-2</v>
      </c>
      <c r="DD65" s="88">
        <f t="shared" ca="1" si="29"/>
        <v>-8.5009043172767321E-4</v>
      </c>
      <c r="DE65" s="88">
        <f t="shared" ca="1" si="29"/>
        <v>-5.4162923606058122E-2</v>
      </c>
      <c r="DF65" s="88">
        <f t="shared" ca="1" si="29"/>
        <v>-0.19217454375457008</v>
      </c>
      <c r="DG65" s="88">
        <f t="shared" ca="1" si="29"/>
        <v>-3.3929490255086507E-2</v>
      </c>
      <c r="DH65" s="88">
        <f t="shared" ca="1" si="29"/>
        <v>-1.9532117567847111E-2</v>
      </c>
      <c r="DI65" s="88">
        <f t="shared" ca="1" si="29"/>
        <v>-0.19675697336592363</v>
      </c>
      <c r="DJ65" s="88">
        <f t="shared" ca="1" si="29"/>
        <v>-7.9606875056572698E-2</v>
      </c>
      <c r="DK65" s="31">
        <f t="shared" ca="1" si="18"/>
        <v>3083290081805.0962</v>
      </c>
      <c r="DL65" s="48" cm="1">
        <f t="array" aca="1" ref="DL65" ca="1">INDEX([1]Sheet1!$C$6:$CY$72,MATCH($A65,[1]Sheet1!$A$6:$A$72,0),MATCH(MID(CELL("filename",AT64),FIND("]",CELL("filename",AT64))+1,255) &amp; DL$1,[1]Sheet1!$C$1:$CY$1 &amp; [1]Sheet1!$C$3:$CY$3,0))</f>
        <v>136.66319999999999</v>
      </c>
      <c r="DM65" s="39"/>
      <c r="DN65" s="39"/>
      <c r="DO65" s="59">
        <f>DO64</f>
        <v>0.97157311906651</v>
      </c>
      <c r="DP65" s="59">
        <f>DP64</f>
        <v>2.8426880933489995E-2</v>
      </c>
      <c r="DQ65" s="48">
        <v>1.1135200000000001</v>
      </c>
      <c r="DR65" s="48" cm="1">
        <f t="array" aca="1" ref="DR65" ca="1">INDEX([1]Sheet1!$C$6:$CY$72,MATCH($A65,[1]Sheet1!$A$6:$A$72,0),MATCH(MID(CELL("filename",AZ64),FIND("]",CELL("filename",AZ64))+1,255) &amp; DR$1,[1]Sheet1!$C$1:$CY$1 &amp; [1]Sheet1!$C$3:$CY$3,0))</f>
        <v>43050000000</v>
      </c>
      <c r="DS65" s="48" cm="1">
        <f t="array" aca="1" ref="DS65" ca="1">INDEX([1]Sheet1!$C$6:$CY$72,MATCH($A65,[1]Sheet1!$A$6:$A$72,0),MATCH(MID(CELL("filename",BA64),FIND("]",CELL("filename",BA64))+1,255) &amp; DS$1,[1]Sheet1!$C$1:$CY$1 &amp; [1]Sheet1!$C$3:$CY$3,0))</f>
        <v>2.9613830000000001</v>
      </c>
      <c r="DT65" s="39"/>
      <c r="DU65" s="48" cm="1">
        <f t="array" aca="1" ref="DU65" ca="1">INDEX([1]Sheet1!$C$6:$CY$72,MATCH($A65,[1]Sheet1!$A$6:$A$72,0),MATCH(MID(CELL("filename",BC64),FIND("]",CELL("filename",BC64))+1,255) &amp; DU$1,[1]Sheet1!$C$1:$CY$1 &amp; [1]Sheet1!$C$3:$CY$3,0))</f>
        <v>0</v>
      </c>
      <c r="DV65" s="17">
        <v>0.5</v>
      </c>
      <c r="DW65" s="14">
        <f>Euro_Area_Data!V62*10^9</f>
        <v>13060631612884.496</v>
      </c>
      <c r="DX65" s="17">
        <v>1</v>
      </c>
      <c r="DY65" s="17">
        <v>0.5</v>
      </c>
      <c r="DZ65" s="48" cm="1">
        <f t="array" aca="1" ref="DZ65" ca="1">INDEX([1]Sheet1!$C$6:$CY$72,MATCH($A65,[1]Sheet1!$A$6:$A$72,0),MATCH(MID(CELL("filename",BH64),FIND("]",CELL("filename",BH64))+1,255) &amp; DZ$1,[1]Sheet1!$C$1:$CY$1 &amp; [1]Sheet1!$C$3:$CY$3,0))</f>
        <v>0</v>
      </c>
      <c r="EA65" s="17">
        <v>2</v>
      </c>
      <c r="EB65" s="14">
        <f>(SUMPRODUCT(Euro_Area_Data!B62:U62,Euro_Area_Data!Y62:AR62)-Euro_Area_Data!M62*Euro_Area_Data!AJ62)/(SUM(Euro_Area_Data!B62:U62)-Euro_Area_Data!M62)</f>
        <v>1.2067617493852836</v>
      </c>
      <c r="EC65" s="14">
        <f t="shared" si="20"/>
        <v>2.5201493595668256</v>
      </c>
      <c r="ED65" s="14">
        <f>(SUMPRODUCT(Euro_Area_Data!B62:U62,Euro_Area_Data!AV62:BO62)-Euro_Area_Data!M62*Euro_Area_Data!BG62)/(SUM(Euro_Area_Data!B62:U62)-Euro_Area_Data!M62)</f>
        <v>-0.69800291191358743</v>
      </c>
      <c r="EE65" s="17">
        <v>-5</v>
      </c>
      <c r="EF65" s="17">
        <f>EF64</f>
        <v>3.9254405263157999</v>
      </c>
      <c r="EG65" s="17">
        <f>EG64</f>
        <v>4.7862610526316001</v>
      </c>
      <c r="EH65" s="43">
        <v>0.75</v>
      </c>
      <c r="EI65" s="43">
        <v>0.05</v>
      </c>
      <c r="EJ65" s="43">
        <v>60</v>
      </c>
      <c r="EK65" s="14">
        <f t="shared" si="5"/>
        <v>2.2374510576366928</v>
      </c>
      <c r="EN65" s="14">
        <f>[2]EUCAM_output!$WC62</f>
        <v>1.1585899325776601</v>
      </c>
    </row>
    <row r="66" spans="1:144" x14ac:dyDescent="0.3">
      <c r="A66" s="10">
        <v>2026</v>
      </c>
      <c r="B66" s="13">
        <f>[2]EUCAM_output!$VC63*10^9</f>
        <v>1952912920605.573</v>
      </c>
      <c r="H66" s="14" t="e">
        <f>[2]EUCAM_output!$WI63</f>
        <v>#N/A</v>
      </c>
      <c r="I66" s="13">
        <f>[2]EUCAM_output!$VU63*10^3</f>
        <v>44283490.502524301</v>
      </c>
      <c r="J66" s="13">
        <v>44301368</v>
      </c>
      <c r="K66" s="31">
        <f t="shared" si="4"/>
        <v>44283490.502524301</v>
      </c>
      <c r="L66" s="14">
        <f>[2]EUCAM_output!$VE63</f>
        <v>64.32413773439643</v>
      </c>
      <c r="O66" s="14">
        <f>[2]EUCAM_output!$VF63</f>
        <v>64.285051864598387</v>
      </c>
      <c r="P66" s="28" cm="1">
        <f t="array" aca="1" ref="P66" ca="1">INDEX([7]CSMDPART2023!$C$2:$BK$29, MATCH(MID(CELL("filename",A65),FIND("]",CELL("filename",A65))+1,255),[7]CSMDPART2023!A$2:A$29,0), MATCH(A66,[7]CSMDPART2023!C$1:BK$1,0))</f>
        <v>2.2014640878369462E-3</v>
      </c>
      <c r="Q66" s="19">
        <f t="shared" ca="1" si="27"/>
        <v>64.798842236934888</v>
      </c>
      <c r="R66" s="14">
        <f>[2]EUCAM_output!$VJ63</f>
        <v>5.9</v>
      </c>
      <c r="U66" s="14">
        <f>[2]EUCAM_output!$VI63</f>
        <v>8.2158259999999999</v>
      </c>
      <c r="V66" s="14">
        <v>8.2158259999999999</v>
      </c>
      <c r="W66" s="14">
        <v>6.0599661344951095E-3</v>
      </c>
      <c r="X66" s="14">
        <v>8.0536730716698202E-3</v>
      </c>
      <c r="Y66" s="14">
        <f>[2]EUCAM_output!$WG63</f>
        <v>-8.2523050511329014E-3</v>
      </c>
      <c r="Z66" s="14">
        <f>[2]EUCAM_output!$VK63</f>
        <v>1713.4252440395001</v>
      </c>
      <c r="AC66" s="14">
        <f>[2]EUCAM_output!$WJ63</f>
        <v>1710.9473756417001</v>
      </c>
      <c r="AD66" s="13">
        <f>[2]EUCAM_output!$VR63*10^9</f>
        <v>6274788860664.7598</v>
      </c>
      <c r="AE66" s="28"/>
      <c r="AF66" s="30"/>
      <c r="AG66" s="19"/>
      <c r="AH66" s="33">
        <f ca="1">(1-AM66)*AH65+0*AI66+0.2*(1-AM66)^2*AI65+0.2*(1-AM66)^3*AI64+0.15*(1-AM66)^3*AI63+0.1*(1-AM66)^4*AI62+0.075*(1-AM66)^5*AI61 + 0.075*(1-AM66)^6*AI60 + 0.05*(1-AM66)^7*AI59 + 0.05*(1-AM66)^8*AI58 + 0.05*(1-AM66)^9*AI57 + 0.05*(1-AM66)^10*AI56</f>
        <v>933574335966.3877</v>
      </c>
      <c r="AI66" s="31">
        <f t="shared" ca="1" si="6"/>
        <v>76063245853.025055</v>
      </c>
      <c r="AJ66" s="32">
        <v>66529039999.999992</v>
      </c>
      <c r="AK66" s="31">
        <f t="shared" si="7"/>
        <v>56461881098.632912</v>
      </c>
      <c r="AL66" s="19"/>
      <c r="AM66" s="19">
        <f t="shared" ca="1" si="0"/>
        <v>5.1843240867222064E-2</v>
      </c>
      <c r="AN66" s="33">
        <f ca="1">AN65+AP66-AR65</f>
        <v>5263172464717.7871</v>
      </c>
      <c r="AO66" s="32">
        <v>413922700000</v>
      </c>
      <c r="AP66" s="31">
        <f t="shared" si="8"/>
        <v>351288013045.50769</v>
      </c>
      <c r="AQ66" s="32">
        <v>408468300000</v>
      </c>
      <c r="AR66" s="31">
        <f t="shared" si="1"/>
        <v>290197090489.72491</v>
      </c>
      <c r="AS66" s="19">
        <f t="shared" ca="1" si="11"/>
        <v>5.5137294556674835E-2</v>
      </c>
      <c r="AT66" s="19">
        <f t="shared" si="9"/>
        <v>17.987899477698054</v>
      </c>
      <c r="BB66" s="13">
        <f>[2]EUCAM_output!$UZ63*10^9</f>
        <v>1965732566764.5601</v>
      </c>
      <c r="BC66" s="13">
        <f>[2]EUCAM_output!$WE63*10^9</f>
        <v>2316222874953.9399</v>
      </c>
      <c r="BD66" s="19">
        <f t="shared" si="19"/>
        <v>0.65643716233962213</v>
      </c>
      <c r="BN66" s="31">
        <f t="shared" ca="1" si="14"/>
        <v>25430900000</v>
      </c>
      <c r="BO66" s="48" cm="1">
        <f t="array" aca="1" ref="BO66" ca="1">INDEX([1]Sheet1!$C$6:$CY$72,MATCH($A66,[1]Sheet1!$A$6:$A$72,0),MATCH(MID(CELL("filename",A65),FIND("]",CELL("filename",A65))+1,255) &amp; BO$1,[1]Sheet1!$C$1:$CY$1 &amp; [1]Sheet1!$C$3:$CY$3,0))</f>
        <v>1.097933</v>
      </c>
      <c r="BP66" s="32" cm="1">
        <f t="array" aca="1" ref="BP66" ca="1">INDEX([1]Sheet1!$C$6:$CY$72,MATCH($A66,[1]Sheet1!$A$6:$A$72,0),MATCH(MID(CELL("filename",B65),FIND("]",CELL("filename",B65))+1,255) &amp; BP$1,[1]Sheet1!$C$1:$CY$1 &amp; [1]Sheet1!$C$3:$CY$3,0))</f>
        <v>1108859000000</v>
      </c>
      <c r="BQ66" s="32" cm="1">
        <f t="array" aca="1" ref="BQ66" ca="1">INDEX([1]Sheet1!$C$6:$CY$72,MATCH($A66,[1]Sheet1!$A$6:$A$72,0),MATCH(MID(CELL("filename",C65),FIND("]",CELL("filename",C65))+1,255) &amp; BQ$1,[1]Sheet1!$C$1:$CY$1 &amp; [1]Sheet1!$C$3:$CY$3,0))</f>
        <v>350582900000</v>
      </c>
      <c r="BR66" s="25"/>
      <c r="BS66" s="25"/>
      <c r="BT66" s="25"/>
      <c r="BU66" s="95"/>
      <c r="BV66" s="95"/>
      <c r="BW66" s="32" cm="1">
        <f t="array" aca="1" ref="BW66" ca="1">INDEX([1]Sheet1!$C$6:$CY$72,MATCH($A66,[1]Sheet1!$A$6:$A$72,0),MATCH(MID(CELL("filename",F65),FIND("]",CELL("filename",F65))+1,255) &amp; BW$1,[1]Sheet1!$C$1:$CY$1 &amp; [1]Sheet1!$C$3:$CY$3,0))</f>
        <v>322383100000</v>
      </c>
      <c r="BX66" s="32" cm="1">
        <f t="array" aca="1" ref="BX66" ca="1">INDEX([1]Sheet1!$C$6:$CY$72,MATCH($A66,[1]Sheet1!$A$6:$A$72,0),MATCH(MID(CELL("filename",G65),FIND("]",CELL("filename",G65))+1,255) &amp; BX$1,[1]Sheet1!$C$1:$CY$1 &amp; [1]Sheet1!$C$3:$CY$3,0))</f>
        <v>308787600000</v>
      </c>
      <c r="BY66" s="39"/>
      <c r="BZ66" s="39"/>
      <c r="CA66" s="95"/>
      <c r="CB66" s="95"/>
      <c r="CC66" s="32" cm="1">
        <f t="array" aca="1" ref="CC66" ca="1">INDEX([1]Sheet1!$C$6:$CY$72,MATCH($A66,[1]Sheet1!$A$6:$A$72,0),MATCH(MID(CELL("filename",J65),FIND("]",CELL("filename",J65))+1,255) &amp; CC$1,[1]Sheet1!$C$1:$CY$1 &amp; [1]Sheet1!$C$3:$CY$3,0))</f>
        <v>4957330000</v>
      </c>
      <c r="CD66" s="31">
        <f t="shared" ca="1" si="17"/>
        <v>122148070000</v>
      </c>
      <c r="CE66" s="32" cm="1">
        <f t="array" aca="1" ref="CE66" ca="1">INDEX([1]Sheet1!$C$6:$CY$72,MATCH($A66,[1]Sheet1!$A$6:$A$72,0),MATCH(MID(CELL("filename",L65),FIND("]",CELL("filename",L65))+1,255) &amp; CE$1,[1]Sheet1!$C$1:$CY$1 &amp; [1]Sheet1!$C$3:$CY$3,0))</f>
        <v>1175609000000</v>
      </c>
      <c r="CF66" s="31">
        <f t="shared" ca="1" si="12"/>
        <v>1083428100000</v>
      </c>
      <c r="CG66" s="32" cm="1">
        <f t="array" aca="1" ref="CG66" ca="1">INDEX([1]Sheet1!$C$6:$CY$72,MATCH($A66,[1]Sheet1!$A$6:$A$72,0),MATCH(MID(CELL("filename",N65),FIND("]",CELL("filename",N65))+1,255) &amp; CG$1,[1]Sheet1!$C$1:$CY$1 &amp; [1]Sheet1!$C$3:$CY$3,0))</f>
        <v>422835000000</v>
      </c>
      <c r="CH66" s="32" cm="1">
        <f t="array" aca="1" ref="CH66" ca="1">INDEX([1]Sheet1!$C$6:$CY$72,MATCH($A66,[1]Sheet1!$A$6:$A$72,0),MATCH(MID(CELL("filename",O65),FIND("]",CELL("filename",O65))+1,255) &amp; CH$1,[1]Sheet1!$C$1:$CY$1 &amp; [1]Sheet1!$C$3:$CY$3,0))</f>
        <v>89625330000</v>
      </c>
      <c r="CI66" s="32" cm="1">
        <f t="array" aca="1" ref="CI66" ca="1">INDEX([1]Sheet1!$C$6:$CY$72,MATCH($A66,[1]Sheet1!$A$6:$A$72,0),MATCH(MID(CELL("filename",CI33),FIND("]",CELL("filename",CI33))+1,255) &amp; CI$1,[1]Sheet1!$C$1:$CY$1 &amp; [1]Sheet1!$C$3:$CY$3,0))</f>
        <v>31839440000</v>
      </c>
      <c r="CJ66" s="32" cm="1">
        <f t="array" aca="1" ref="CJ66" ca="1">INDEX([1]Sheet1!$C$6:$CY$72,MATCH($A66,[1]Sheet1!$A$6:$A$72,0),MATCH(MID(CELL("filename",R65),FIND("]",CELL("filename",R65))+1,255) &amp; CJ$1,[1]Sheet1!$C$1:$CY$1 &amp; [1]Sheet1!$C$3:$CY$3,0))</f>
        <v>472075300000</v>
      </c>
      <c r="CK66" s="32" cm="1">
        <f t="array" aca="1" ref="CK66" ca="1">INDEX([1]Sheet1!$C$6:$CY$72,MATCH($A66,[1]Sheet1!$A$6:$A$72,0),MATCH(MID(CELL("filename",S65),FIND("]",CELL("filename",S65))+1,255) &amp; CK$1,[1]Sheet1!$C$1:$CY$1 &amp; [1]Sheet1!$C$3:$CY$3,0))</f>
        <v>92180900000</v>
      </c>
      <c r="CL66" s="31">
        <f t="shared" ca="1" si="13"/>
        <v>67053030000</v>
      </c>
      <c r="CM66" s="88">
        <f t="shared" ref="CM66:CX66" ca="1" si="32">CM65</f>
        <v>12.896012931160882</v>
      </c>
      <c r="CN66" s="88">
        <f t="shared" ca="1" si="32"/>
        <v>2.6464354799293246</v>
      </c>
      <c r="CO66" s="88">
        <f t="shared" ca="1" si="32"/>
        <v>14.087959189993143</v>
      </c>
      <c r="CP66" s="88">
        <f t="shared" ca="1" si="32"/>
        <v>3.9645872682975343</v>
      </c>
      <c r="CQ66" s="88">
        <f t="shared" ca="1" si="32"/>
        <v>8.6398597245165014</v>
      </c>
      <c r="CR66" s="88">
        <f t="shared" ca="1" si="32"/>
        <v>0.20236083492160989</v>
      </c>
      <c r="CS66" s="88">
        <f t="shared" ca="1" si="32"/>
        <v>4.6573382151364884</v>
      </c>
      <c r="CT66" s="88">
        <f t="shared" ca="1" si="32"/>
        <v>18.466334748976362</v>
      </c>
      <c r="CU66" s="88">
        <f t="shared" ca="1" si="32"/>
        <v>3.5549563853410922</v>
      </c>
      <c r="CV66" s="88">
        <f t="shared" ca="1" si="32"/>
        <v>1.6744627957295211</v>
      </c>
      <c r="CW66" s="88">
        <f t="shared" ca="1" si="32"/>
        <v>20.536631297089247</v>
      </c>
      <c r="CX66" s="88">
        <f t="shared" ca="1" si="32"/>
        <v>2.9516062332238766</v>
      </c>
      <c r="CY66" s="88">
        <f t="shared" ca="1" si="31"/>
        <v>5.7125527645979182E-2</v>
      </c>
      <c r="CZ66" s="88">
        <f t="shared" ca="1" si="29"/>
        <v>5.8599162671234273E-2</v>
      </c>
      <c r="DA66" s="88">
        <f t="shared" ca="1" si="29"/>
        <v>1.3811611865477229E-2</v>
      </c>
      <c r="DB66" s="88">
        <f t="shared" ca="1" si="29"/>
        <v>-1.6749030632143218E-2</v>
      </c>
      <c r="DC66" s="88">
        <f t="shared" ca="1" si="29"/>
        <v>-3.577425751276167E-2</v>
      </c>
      <c r="DD66" s="88">
        <f t="shared" ca="1" si="29"/>
        <v>-8.5009043172767321E-4</v>
      </c>
      <c r="DE66" s="88">
        <f t="shared" ca="1" si="29"/>
        <v>-5.4162923606058122E-2</v>
      </c>
      <c r="DF66" s="88">
        <f t="shared" ca="1" si="29"/>
        <v>-0.19217454375457008</v>
      </c>
      <c r="DG66" s="88">
        <f t="shared" ca="1" si="29"/>
        <v>-3.3929490255086507E-2</v>
      </c>
      <c r="DH66" s="88">
        <f t="shared" ca="1" si="29"/>
        <v>-1.9532117567847111E-2</v>
      </c>
      <c r="DI66" s="88">
        <f t="shared" ca="1" si="29"/>
        <v>-0.19675697336592363</v>
      </c>
      <c r="DJ66" s="88">
        <f t="shared" ca="1" si="29"/>
        <v>-7.9606875056572698E-2</v>
      </c>
      <c r="DK66" s="31">
        <f t="shared" ca="1" si="18"/>
        <v>3200976004951.7212</v>
      </c>
      <c r="DL66" s="48" cm="1">
        <f t="array" aca="1" ref="DL66" ca="1">INDEX([1]Sheet1!$C$6:$CY$72,MATCH($A66,[1]Sheet1!$A$6:$A$72,0),MATCH(MID(CELL("filename",AT65),FIND("]",CELL("filename",AT65))+1,255) &amp; DL$1,[1]Sheet1!$C$1:$CY$1 &amp; [1]Sheet1!$C$3:$CY$3,0))</f>
        <v>138.19810000000001</v>
      </c>
      <c r="DM66" s="39"/>
      <c r="DN66" s="39"/>
      <c r="DO66" s="59">
        <f t="shared" ref="DO66:DP85" si="33">DO65</f>
        <v>0.97157311906651</v>
      </c>
      <c r="DP66" s="59">
        <f t="shared" si="33"/>
        <v>2.8426880933489995E-2</v>
      </c>
      <c r="DQ66" s="48">
        <v>1.1346799999999999</v>
      </c>
      <c r="DR66" s="48" cm="1">
        <f t="array" aca="1" ref="DR66" ca="1">INDEX([1]Sheet1!$C$6:$CY$72,MATCH($A66,[1]Sheet1!$A$6:$A$72,0),MATCH(MID(CELL("filename",AZ65),FIND("]",CELL("filename",AZ65))+1,255) &amp; DR$1,[1]Sheet1!$C$1:$CY$1 &amp; [1]Sheet1!$C$3:$CY$3,0))</f>
        <v>50930000000</v>
      </c>
      <c r="DS66" s="48" cm="1">
        <f t="array" aca="1" ref="DS66" ca="1">INDEX([1]Sheet1!$C$6:$CY$72,MATCH($A66,[1]Sheet1!$A$6:$A$72,0),MATCH(MID(CELL("filename",BA65),FIND("]",CELL("filename",BA65))+1,255) &amp; DS$1,[1]Sheet1!$C$1:$CY$1 &amp; [1]Sheet1!$C$3:$CY$3,0))</f>
        <v>2.9896929999999999</v>
      </c>
      <c r="DT66" s="39"/>
      <c r="DU66" s="48" cm="1">
        <f t="array" aca="1" ref="DU66" ca="1">INDEX([1]Sheet1!$C$6:$CY$72,MATCH($A66,[1]Sheet1!$A$6:$A$72,0),MATCH(MID(CELL("filename",BC65),FIND("]",CELL("filename",BC65))+1,255) &amp; DU$1,[1]Sheet1!$C$1:$CY$1 &amp; [1]Sheet1!$C$3:$CY$3,0))</f>
        <v>0</v>
      </c>
      <c r="DV66" s="17">
        <v>0.5</v>
      </c>
      <c r="DW66" s="14">
        <f>Euro_Area_Data!V63*10^9</f>
        <v>13237583145662.699</v>
      </c>
      <c r="DX66" s="17">
        <v>1</v>
      </c>
      <c r="DY66" s="17">
        <v>0.5</v>
      </c>
      <c r="DZ66" s="48" cm="1">
        <f t="array" aca="1" ref="DZ66" ca="1">INDEX([1]Sheet1!$C$6:$CY$72,MATCH($A66,[1]Sheet1!$A$6:$A$72,0),MATCH(MID(CELL("filename",BH65),FIND("]",CELL("filename",BH65))+1,255) &amp; DZ$1,[1]Sheet1!$C$1:$CY$1 &amp; [1]Sheet1!$C$3:$CY$3,0))</f>
        <v>0</v>
      </c>
      <c r="EA66" s="17">
        <v>2</v>
      </c>
      <c r="EB66" s="14">
        <f>(SUMPRODUCT(Euro_Area_Data!B63:U63,Euro_Area_Data!Y63:AR63)-Euro_Area_Data!M63*Euro_Area_Data!AJ63)/(SUM(Euro_Area_Data!B63:U63)-Euro_Area_Data!M63)</f>
        <v>1.2316966138704832</v>
      </c>
      <c r="EC66" s="14">
        <f t="shared" si="20"/>
        <v>2.0662624165790233</v>
      </c>
      <c r="ED66" s="14">
        <f>(SUMPRODUCT(Euro_Area_Data!B63:U63,Euro_Area_Data!AV63:BO63)-Euro_Area_Data!M63*Euro_Area_Data!BG63)/(SUM(Euro_Area_Data!B63:U63)-Euro_Area_Data!M63)</f>
        <v>-0.37894310560782873</v>
      </c>
      <c r="EE66" s="17">
        <v>-5</v>
      </c>
      <c r="EF66" s="17">
        <f t="shared" ref="EF66:EG85" si="34">EF65</f>
        <v>3.9254405263157999</v>
      </c>
      <c r="EG66" s="17">
        <f t="shared" si="34"/>
        <v>4.7862610526316001</v>
      </c>
      <c r="EH66" s="43">
        <v>0.75</v>
      </c>
      <c r="EI66" s="43">
        <v>0.05</v>
      </c>
      <c r="EJ66" s="43">
        <v>60</v>
      </c>
      <c r="EK66" s="14">
        <f t="shared" si="5"/>
        <v>1.7012201043011255</v>
      </c>
      <c r="EN66" s="14">
        <f>[2]EUCAM_output!$WC63</f>
        <v>1.1783000974370801</v>
      </c>
    </row>
    <row r="67" spans="1:144" x14ac:dyDescent="0.3">
      <c r="A67" s="10">
        <v>2027</v>
      </c>
      <c r="B67" s="13">
        <f>[2]EUCAM_output!$VC64*10^9</f>
        <v>1967453941716.8611</v>
      </c>
      <c r="H67" s="14" t="e">
        <f>[2]EUCAM_output!$WI64</f>
        <v>#N/A</v>
      </c>
      <c r="I67" s="13">
        <f>[2]EUCAM_output!$VU64*10^3</f>
        <v>44228445.45493909</v>
      </c>
      <c r="J67" s="13">
        <v>44255078</v>
      </c>
      <c r="K67" s="31">
        <f t="shared" si="4"/>
        <v>44228445.45493909</v>
      </c>
      <c r="L67" s="14">
        <f>[2]EUCAM_output!$VE64</f>
        <v>64.573952082311152</v>
      </c>
      <c r="O67" s="14">
        <f>[2]EUCAM_output!$VF64</f>
        <v>64.547894835779118</v>
      </c>
      <c r="P67" s="28" cm="1">
        <f t="array" aca="1" ref="P67" ca="1">INDEX([7]CSMDPART2023!$C$2:$BK$29, MATCH(MID(CELL("filename",A66),FIND("]",CELL("filename",A66))+1,255),[7]CSMDPART2023!A$2:A$29,0), MATCH(A67,[7]CSMDPART2023!C$1:BK$1,0))</f>
        <v>1.3677201169963737E-3</v>
      </c>
      <c r="Q67" s="19">
        <f t="shared" ca="1" si="27"/>
        <v>64.887468917020414</v>
      </c>
      <c r="R67" s="14">
        <f>[2]EUCAM_output!$VJ64</f>
        <v>6.6900255</v>
      </c>
      <c r="U67" s="14">
        <f>[2]EUCAM_output!$VI64</f>
        <v>8.2339094999999993</v>
      </c>
      <c r="V67" s="14">
        <v>8.2591370000000008</v>
      </c>
      <c r="W67" s="14"/>
      <c r="X67" s="14"/>
      <c r="Y67" s="14" t="e">
        <f>[2]EUCAM_output!$WG64</f>
        <v>#N/A</v>
      </c>
      <c r="Z67" s="14">
        <f>[2]EUCAM_output!$VK64</f>
        <v>1714.7640536897691</v>
      </c>
      <c r="AC67" s="14">
        <f>[2]EUCAM_output!$WJ64</f>
        <v>1713.112141424569</v>
      </c>
      <c r="AD67" s="13">
        <f>[2]EUCAM_output!$VR64*10^9</f>
        <v>6349191408606.1191</v>
      </c>
      <c r="AE67" s="28"/>
      <c r="AF67" s="30"/>
      <c r="AG67" s="19"/>
      <c r="AH67" s="17"/>
      <c r="AI67" s="19"/>
      <c r="AK67" s="19"/>
      <c r="AL67" s="19"/>
      <c r="AM67" s="19">
        <f t="shared" ref="AM67:AM85" ca="1" si="35">AVERAGE($AL$45:$AL$63)</f>
        <v>5.1843240867222064E-2</v>
      </c>
      <c r="AN67" s="33"/>
      <c r="AP67" s="19"/>
      <c r="AR67" s="19"/>
      <c r="AS67" s="17">
        <f ca="1">AS66</f>
        <v>5.5137294556674835E-2</v>
      </c>
      <c r="AT67" s="19"/>
      <c r="BB67" s="13">
        <f>[2]EUCAM_output!$UZ64*10^9</f>
        <v>1976064007600.425</v>
      </c>
      <c r="BC67" s="13" t="e">
        <f>[2]EUCAM_output!$WE64*10^9</f>
        <v>#N/A</v>
      </c>
      <c r="BD67" s="19">
        <f t="shared" si="19"/>
        <v>0.43762477489310653</v>
      </c>
      <c r="BO67" s="32"/>
      <c r="BP67" s="32"/>
      <c r="BQ67" s="32"/>
      <c r="BW67" s="32"/>
      <c r="BX67" s="32"/>
      <c r="BY67" s="11"/>
      <c r="BZ67" s="11"/>
      <c r="CC67" s="32"/>
      <c r="CE67" s="32"/>
      <c r="CG67" s="32"/>
      <c r="CH67" s="32"/>
      <c r="CI67" s="32"/>
      <c r="CJ67" s="32"/>
      <c r="CK67" s="32"/>
      <c r="CM67" s="88">
        <f t="shared" ca="1" si="31"/>
        <v>12.896012931160882</v>
      </c>
      <c r="CN67" s="88">
        <f t="shared" ca="1" si="31"/>
        <v>2.6464354799293246</v>
      </c>
      <c r="CO67" s="88">
        <f t="shared" ca="1" si="31"/>
        <v>14.087959189993143</v>
      </c>
      <c r="CP67" s="88">
        <f t="shared" ca="1" si="31"/>
        <v>3.9645872682975343</v>
      </c>
      <c r="CQ67" s="88">
        <f t="shared" ca="1" si="31"/>
        <v>8.6398597245165014</v>
      </c>
      <c r="CR67" s="88">
        <f t="shared" ca="1" si="31"/>
        <v>0.20236083492160989</v>
      </c>
      <c r="CS67" s="88">
        <f t="shared" ca="1" si="31"/>
        <v>4.6573382151364884</v>
      </c>
      <c r="CT67" s="88">
        <f t="shared" ca="1" si="31"/>
        <v>18.466334748976362</v>
      </c>
      <c r="CU67" s="88">
        <f t="shared" ca="1" si="31"/>
        <v>3.5549563853410922</v>
      </c>
      <c r="CV67" s="88">
        <f t="shared" ca="1" si="31"/>
        <v>1.6744627957295211</v>
      </c>
      <c r="CW67" s="88">
        <f t="shared" ca="1" si="31"/>
        <v>20.536631297089247</v>
      </c>
      <c r="CX67" s="88">
        <f t="shared" ca="1" si="31"/>
        <v>2.9516062332238766</v>
      </c>
      <c r="CY67" s="88">
        <f t="shared" ca="1" si="31"/>
        <v>5.7125527645979182E-2</v>
      </c>
      <c r="CZ67" s="88">
        <f t="shared" ca="1" si="29"/>
        <v>5.8599162671234273E-2</v>
      </c>
      <c r="DA67" s="88">
        <f t="shared" ca="1" si="29"/>
        <v>1.3811611865477229E-2</v>
      </c>
      <c r="DB67" s="88">
        <f t="shared" ca="1" si="29"/>
        <v>-1.6749030632143218E-2</v>
      </c>
      <c r="DC67" s="88">
        <f t="shared" ca="1" si="29"/>
        <v>-3.577425751276167E-2</v>
      </c>
      <c r="DD67" s="88">
        <f t="shared" ca="1" si="29"/>
        <v>-8.5009043172767321E-4</v>
      </c>
      <c r="DE67" s="88">
        <f t="shared" ca="1" si="29"/>
        <v>-5.4162923606058122E-2</v>
      </c>
      <c r="DF67" s="88">
        <f t="shared" ca="1" si="29"/>
        <v>-0.19217454375457008</v>
      </c>
      <c r="DG67" s="88">
        <f t="shared" ca="1" si="29"/>
        <v>-3.3929490255086507E-2</v>
      </c>
      <c r="DH67" s="88">
        <f t="shared" ca="1" si="29"/>
        <v>-1.9532117567847111E-2</v>
      </c>
      <c r="DI67" s="88">
        <f t="shared" ca="1" si="29"/>
        <v>-0.19675697336592363</v>
      </c>
      <c r="DJ67" s="88">
        <f t="shared" ca="1" si="29"/>
        <v>-7.9606875056572698E-2</v>
      </c>
      <c r="DL67" s="32"/>
      <c r="DO67" s="59">
        <f t="shared" si="33"/>
        <v>0.97157311906651</v>
      </c>
      <c r="DP67" s="59">
        <f t="shared" si="33"/>
        <v>2.8426880933489995E-2</v>
      </c>
      <c r="DQ67" s="50">
        <f>DQ66</f>
        <v>1.1346799999999999</v>
      </c>
      <c r="DR67" s="32"/>
      <c r="DS67" s="32"/>
      <c r="DU67" s="32"/>
      <c r="DV67" s="17">
        <v>0.5</v>
      </c>
      <c r="DW67" s="14">
        <f>Euro_Area_Data!V64*10^9</f>
        <v>13379908928220.672</v>
      </c>
      <c r="DX67" s="17">
        <v>1</v>
      </c>
      <c r="DY67" s="17">
        <v>0.5</v>
      </c>
      <c r="DZ67" s="32"/>
      <c r="EA67" s="17">
        <v>2</v>
      </c>
      <c r="EB67" s="14"/>
      <c r="EC67" s="17">
        <f>EC66+($EC$73-$EC$66)/($A$73-$A$66)</f>
        <v>2.0793459811278914</v>
      </c>
      <c r="ED67" s="14">
        <f>(SUMPRODUCT(Euro_Area_Data!B64:U64,Euro_Area_Data!AV64:BO64)-Euro_Area_Data!M64*Euro_Area_Data!BG64)/(SUM(Euro_Area_Data!B64:U64)-Euro_Area_Data!M64)</f>
        <v>-0.25282716955859874</v>
      </c>
      <c r="EE67" s="17">
        <v>-5</v>
      </c>
      <c r="EF67" s="17">
        <f t="shared" si="34"/>
        <v>3.9254405263157999</v>
      </c>
      <c r="EG67" s="17">
        <f t="shared" si="34"/>
        <v>4.7862610526316001</v>
      </c>
      <c r="EH67" s="43">
        <v>0.75</v>
      </c>
      <c r="EI67" s="43">
        <v>0.05</v>
      </c>
      <c r="EJ67" s="43">
        <v>60</v>
      </c>
      <c r="EK67" s="14"/>
      <c r="EN67" s="14"/>
    </row>
    <row r="68" spans="1:144" x14ac:dyDescent="0.3">
      <c r="A68" s="10">
        <v>2028</v>
      </c>
      <c r="B68" s="13">
        <f>[2]EUCAM_output!$VC65*10^9</f>
        <v>1979881914912.1379</v>
      </c>
      <c r="H68" s="14" t="e">
        <f>[2]EUCAM_output!$WI65</f>
        <v>#N/A</v>
      </c>
      <c r="I68" s="13">
        <f>[2]EUCAM_output!$VU65*10^3</f>
        <v>44152933.97288014</v>
      </c>
      <c r="J68" s="13">
        <v>44191291</v>
      </c>
      <c r="K68" s="31">
        <f t="shared" si="4"/>
        <v>44152933.97288014</v>
      </c>
      <c r="L68" s="14">
        <f>[2]EUCAM_output!$VE65</f>
        <v>64.801603591907835</v>
      </c>
      <c r="O68" s="14">
        <f>[2]EUCAM_output!$VF65</f>
        <v>64.788574968641825</v>
      </c>
      <c r="P68" s="28" cm="1">
        <f t="array" aca="1" ref="P68" ca="1">INDEX([7]CSMDPART2023!$C$2:$BK$29, MATCH(MID(CELL("filename",A67),FIND("]",CELL("filename",A67))+1,255),[7]CSMDPART2023!A$2:A$29,0), MATCH(A68,[7]CSMDPART2023!C$1:BK$1,0))</f>
        <v>1.069790790180658E-3</v>
      </c>
      <c r="Q68" s="19">
        <f ca="1">Q69/(1+P69)</f>
        <v>64.956884933665975</v>
      </c>
      <c r="R68" s="14">
        <f>[2]EUCAM_output!$VJ65</f>
        <v>7.4619674999999992</v>
      </c>
      <c r="U68" s="14">
        <f>[2]EUCAM_output!$VI65</f>
        <v>8.2339094999999993</v>
      </c>
      <c r="V68" s="14">
        <v>8.3169920000000008</v>
      </c>
      <c r="W68" s="14"/>
      <c r="X68" s="14"/>
      <c r="Y68" s="14" t="e">
        <f>[2]EUCAM_output!$WG65</f>
        <v>#N/A</v>
      </c>
      <c r="Z68" s="14">
        <f>[2]EUCAM_output!$VK65</f>
        <v>1714.821729590037</v>
      </c>
      <c r="AC68" s="14">
        <f>[2]EUCAM_output!$WJ65</f>
        <v>1713.9957734574371</v>
      </c>
      <c r="AD68" s="13">
        <f>[2]EUCAM_output!$VR65*10^9</f>
        <v>6411630146060.6729</v>
      </c>
      <c r="AE68" s="28"/>
      <c r="AF68" s="30"/>
      <c r="AG68" s="19"/>
      <c r="AH68" s="17"/>
      <c r="AI68" s="31"/>
      <c r="AK68" s="19"/>
      <c r="AL68" s="19"/>
      <c r="AM68" s="19">
        <f t="shared" ca="1" si="35"/>
        <v>5.1843240867222064E-2</v>
      </c>
      <c r="AN68" s="33"/>
      <c r="AP68" s="19"/>
      <c r="AR68" s="19"/>
      <c r="AS68" s="17">
        <f t="shared" ref="AS68:AS85" ca="1" si="36">AS67</f>
        <v>5.5137294556674835E-2</v>
      </c>
      <c r="AT68" s="19"/>
      <c r="BB68" s="13">
        <f>[2]EUCAM_output!$UZ65*10^9</f>
        <v>1984214141798.7791</v>
      </c>
      <c r="BC68" s="13" t="e">
        <f>[2]EUCAM_output!$WE65*10^9</f>
        <v>#N/A</v>
      </c>
      <c r="BD68" s="19">
        <f t="shared" si="19"/>
        <v>0.21881238744651932</v>
      </c>
      <c r="BO68" s="32"/>
      <c r="BP68" s="32"/>
      <c r="BQ68" s="32"/>
      <c r="BR68" s="11"/>
      <c r="BW68" s="32"/>
      <c r="BX68" s="32"/>
      <c r="BY68" s="11"/>
      <c r="BZ68" s="11"/>
      <c r="CC68" s="32"/>
      <c r="CE68" s="32"/>
      <c r="CG68" s="32"/>
      <c r="CH68" s="32"/>
      <c r="CI68" s="32"/>
      <c r="CJ68" s="32"/>
      <c r="CK68" s="32"/>
      <c r="CM68" s="88">
        <f t="shared" ca="1" si="31"/>
        <v>12.896012931160882</v>
      </c>
      <c r="CN68" s="88">
        <f t="shared" ca="1" si="31"/>
        <v>2.6464354799293246</v>
      </c>
      <c r="CO68" s="88">
        <f t="shared" ca="1" si="31"/>
        <v>14.087959189993143</v>
      </c>
      <c r="CP68" s="88">
        <f t="shared" ca="1" si="31"/>
        <v>3.9645872682975343</v>
      </c>
      <c r="CQ68" s="88">
        <f t="shared" ca="1" si="31"/>
        <v>8.6398597245165014</v>
      </c>
      <c r="CR68" s="88">
        <f t="shared" ca="1" si="31"/>
        <v>0.20236083492160989</v>
      </c>
      <c r="CS68" s="88">
        <f t="shared" ca="1" si="31"/>
        <v>4.6573382151364884</v>
      </c>
      <c r="CT68" s="88">
        <f t="shared" ca="1" si="31"/>
        <v>18.466334748976362</v>
      </c>
      <c r="CU68" s="88">
        <f t="shared" ca="1" si="31"/>
        <v>3.5549563853410922</v>
      </c>
      <c r="CV68" s="88">
        <f t="shared" ca="1" si="31"/>
        <v>1.6744627957295211</v>
      </c>
      <c r="CW68" s="88">
        <f t="shared" ca="1" si="31"/>
        <v>20.536631297089247</v>
      </c>
      <c r="CX68" s="88">
        <f t="shared" ca="1" si="31"/>
        <v>2.9516062332238766</v>
      </c>
      <c r="CY68" s="88">
        <f t="shared" ca="1" si="31"/>
        <v>5.7125527645979182E-2</v>
      </c>
      <c r="CZ68" s="88">
        <f t="shared" ca="1" si="29"/>
        <v>5.8599162671234273E-2</v>
      </c>
      <c r="DA68" s="88">
        <f t="shared" ca="1" si="29"/>
        <v>1.3811611865477229E-2</v>
      </c>
      <c r="DB68" s="88">
        <f t="shared" ca="1" si="29"/>
        <v>-1.6749030632143218E-2</v>
      </c>
      <c r="DC68" s="88">
        <f t="shared" ca="1" si="29"/>
        <v>-3.577425751276167E-2</v>
      </c>
      <c r="DD68" s="88">
        <f t="shared" ca="1" si="29"/>
        <v>-8.5009043172767321E-4</v>
      </c>
      <c r="DE68" s="88">
        <f t="shared" ca="1" si="29"/>
        <v>-5.4162923606058122E-2</v>
      </c>
      <c r="DF68" s="88">
        <f t="shared" ca="1" si="29"/>
        <v>-0.19217454375457008</v>
      </c>
      <c r="DG68" s="88">
        <f t="shared" ca="1" si="29"/>
        <v>-3.3929490255086507E-2</v>
      </c>
      <c r="DH68" s="88">
        <f t="shared" ca="1" si="29"/>
        <v>-1.9532117567847111E-2</v>
      </c>
      <c r="DI68" s="88">
        <f t="shared" ca="1" si="29"/>
        <v>-0.19675697336592363</v>
      </c>
      <c r="DJ68" s="88">
        <f t="shared" ca="1" si="29"/>
        <v>-7.9606875056572698E-2</v>
      </c>
      <c r="DL68" s="32"/>
      <c r="DO68" s="59">
        <f t="shared" si="33"/>
        <v>0.97157311906651</v>
      </c>
      <c r="DP68" s="59">
        <f t="shared" si="33"/>
        <v>2.8426880933489995E-2</v>
      </c>
      <c r="DQ68" s="50">
        <f t="shared" ref="DQ68:DQ85" si="37">DQ67</f>
        <v>1.1346799999999999</v>
      </c>
      <c r="DR68" s="32"/>
      <c r="DS68" s="32"/>
      <c r="DU68" s="32"/>
      <c r="DV68" s="17">
        <v>0.5</v>
      </c>
      <c r="DW68" s="14">
        <f>Euro_Area_Data!V65*10^9</f>
        <v>13516583837643.621</v>
      </c>
      <c r="DX68" s="17">
        <v>1</v>
      </c>
      <c r="DY68" s="17">
        <v>0.5</v>
      </c>
      <c r="DZ68" s="32"/>
      <c r="EA68" s="17">
        <v>2</v>
      </c>
      <c r="EB68" s="14"/>
      <c r="EC68" s="17">
        <f t="shared" ref="EC68:EC72" si="38">EC67+($EC$73-$EC$66)/($A$73-$A$66)</f>
        <v>2.0924295456767594</v>
      </c>
      <c r="ED68" s="14">
        <f>(SUMPRODUCT(Euro_Area_Data!B65:U65,Euro_Area_Data!AV65:BO65)-Euro_Area_Data!M65*Euro_Area_Data!BG65)/(SUM(Euro_Area_Data!B65:U65)-Euro_Area_Data!M65)</f>
        <v>-0.12670960804223866</v>
      </c>
      <c r="EE68" s="17">
        <v>-5</v>
      </c>
      <c r="EF68" s="17">
        <f t="shared" si="34"/>
        <v>3.9254405263157999</v>
      </c>
      <c r="EG68" s="17">
        <f t="shared" si="34"/>
        <v>4.7862610526316001</v>
      </c>
      <c r="EH68" s="43">
        <v>0.75</v>
      </c>
      <c r="EI68" s="43">
        <v>0.05</v>
      </c>
      <c r="EJ68" s="43">
        <v>60</v>
      </c>
      <c r="EK68" s="14"/>
      <c r="EN68" s="14"/>
    </row>
    <row r="69" spans="1:144" x14ac:dyDescent="0.3">
      <c r="A69" s="10">
        <v>2029</v>
      </c>
      <c r="B69" s="13">
        <f>[2]EUCAM_output!$VC66*10^9</f>
        <v>1990200918082.1489</v>
      </c>
      <c r="H69" s="14" t="e">
        <f>[2]EUCAM_output!$WI66</f>
        <v>#N/A</v>
      </c>
      <c r="I69" s="13">
        <f>[2]EUCAM_output!$VU66*10^3</f>
        <v>44051691.930181846</v>
      </c>
      <c r="J69" s="13">
        <v>44104073</v>
      </c>
      <c r="K69" s="31">
        <f t="shared" si="4"/>
        <v>44051691.930181846</v>
      </c>
      <c r="L69" s="14">
        <f>[2]EUCAM_output!$VE66</f>
        <v>65.015028780147219</v>
      </c>
      <c r="O69" s="14">
        <f>[2]EUCAM_output!$VF66</f>
        <v>65.015028780147219</v>
      </c>
      <c r="P69" s="28" cm="1">
        <f t="array" aca="1" ref="P69" ca="1">INDEX([7]CSMDPART2023!$C$2:$BK$29, MATCH(MID(CELL("filename",A68),FIND("]",CELL("filename",A68))+1,255),[7]CSMDPART2023!A$2:A$29,0), MATCH(A69,[7]CSMDPART2023!C$1:BK$1,0))</f>
        <v>8.9511445231127418E-4</v>
      </c>
      <c r="Q69" s="17">
        <f>O69</f>
        <v>65.015028780147219</v>
      </c>
      <c r="R69" s="14">
        <f>[2]EUCAM_output!$VJ66</f>
        <v>8.2339094999999993</v>
      </c>
      <c r="U69" s="14">
        <f>[2]EUCAM_output!$VI66</f>
        <v>8.2339094999999993</v>
      </c>
      <c r="V69" s="14">
        <v>8.3869000000000007</v>
      </c>
      <c r="W69" s="14"/>
      <c r="X69" s="14"/>
      <c r="Y69" s="14" t="e">
        <f>[2]EUCAM_output!$WG66</f>
        <v>#N/A</v>
      </c>
      <c r="Z69" s="14">
        <f>[2]EUCAM_output!$VK66</f>
        <v>1714.043573185412</v>
      </c>
      <c r="AC69" s="14">
        <f>[2]EUCAM_output!$WJ66</f>
        <v>1714.043573185412</v>
      </c>
      <c r="AD69" s="13">
        <f>[2]EUCAM_output!$VR66*10^9</f>
        <v>6463126770303.002</v>
      </c>
      <c r="AE69" s="28"/>
      <c r="AF69" s="30"/>
      <c r="AG69" s="19"/>
      <c r="AH69" s="17"/>
      <c r="AI69" s="31"/>
      <c r="AK69" s="19"/>
      <c r="AL69" s="19"/>
      <c r="AM69" s="19">
        <f t="shared" ca="1" si="35"/>
        <v>5.1843240867222064E-2</v>
      </c>
      <c r="AN69" s="33"/>
      <c r="AP69" s="19"/>
      <c r="AR69" s="19"/>
      <c r="AS69" s="17">
        <f t="shared" ca="1" si="36"/>
        <v>5.5137294556674835E-2</v>
      </c>
      <c r="AT69" s="19"/>
      <c r="BB69" s="13">
        <f>[2]EUCAM_output!$UZ66*10^9</f>
        <v>1990200918082.1489</v>
      </c>
      <c r="BC69" s="13" t="e">
        <f>[2]EUCAM_output!$WE66*10^9</f>
        <v>#N/A</v>
      </c>
      <c r="BD69" s="19">
        <f t="shared" si="19"/>
        <v>0</v>
      </c>
      <c r="BO69" s="32"/>
      <c r="BP69" s="32"/>
      <c r="BQ69" s="32"/>
      <c r="BW69" s="32"/>
      <c r="BX69" s="32"/>
      <c r="BY69" s="11"/>
      <c r="BZ69" s="11"/>
      <c r="CC69" s="32"/>
      <c r="CE69" s="32"/>
      <c r="CG69" s="32"/>
      <c r="CH69" s="32"/>
      <c r="CI69" s="32"/>
      <c r="CJ69" s="32"/>
      <c r="CK69" s="32"/>
      <c r="CM69" s="88">
        <f t="shared" ca="1" si="31"/>
        <v>12.896012931160882</v>
      </c>
      <c r="CN69" s="88">
        <f t="shared" ca="1" si="31"/>
        <v>2.6464354799293246</v>
      </c>
      <c r="CO69" s="88">
        <f t="shared" ca="1" si="31"/>
        <v>14.087959189993143</v>
      </c>
      <c r="CP69" s="88">
        <f t="shared" ca="1" si="31"/>
        <v>3.9645872682975343</v>
      </c>
      <c r="CQ69" s="88">
        <f t="shared" ca="1" si="31"/>
        <v>8.6398597245165014</v>
      </c>
      <c r="CR69" s="88">
        <f t="shared" ca="1" si="31"/>
        <v>0.20236083492160989</v>
      </c>
      <c r="CS69" s="88">
        <f t="shared" ca="1" si="31"/>
        <v>4.6573382151364884</v>
      </c>
      <c r="CT69" s="88">
        <f t="shared" ca="1" si="31"/>
        <v>18.466334748976362</v>
      </c>
      <c r="CU69" s="88">
        <f t="shared" ca="1" si="31"/>
        <v>3.5549563853410922</v>
      </c>
      <c r="CV69" s="88">
        <f t="shared" ca="1" si="31"/>
        <v>1.6744627957295211</v>
      </c>
      <c r="CW69" s="88">
        <f t="shared" ca="1" si="31"/>
        <v>20.536631297089247</v>
      </c>
      <c r="CX69" s="88">
        <f t="shared" ca="1" si="31"/>
        <v>2.9516062332238766</v>
      </c>
      <c r="CY69" s="88">
        <f t="shared" ca="1" si="31"/>
        <v>5.7125527645979182E-2</v>
      </c>
      <c r="CZ69" s="88">
        <f t="shared" ca="1" si="29"/>
        <v>5.8599162671234273E-2</v>
      </c>
      <c r="DA69" s="88">
        <f t="shared" ca="1" si="29"/>
        <v>1.3811611865477229E-2</v>
      </c>
      <c r="DB69" s="88">
        <f t="shared" ca="1" si="29"/>
        <v>-1.6749030632143218E-2</v>
      </c>
      <c r="DC69" s="88">
        <f t="shared" ca="1" si="29"/>
        <v>-3.577425751276167E-2</v>
      </c>
      <c r="DD69" s="88">
        <f t="shared" ca="1" si="29"/>
        <v>-8.5009043172767321E-4</v>
      </c>
      <c r="DE69" s="88">
        <f t="shared" ca="1" si="29"/>
        <v>-5.4162923606058122E-2</v>
      </c>
      <c r="DF69" s="88">
        <f t="shared" ca="1" si="29"/>
        <v>-0.19217454375457008</v>
      </c>
      <c r="DG69" s="88">
        <f t="shared" ca="1" si="29"/>
        <v>-3.3929490255086507E-2</v>
      </c>
      <c r="DH69" s="88">
        <f t="shared" ca="1" si="29"/>
        <v>-1.9532117567847111E-2</v>
      </c>
      <c r="DI69" s="88">
        <f t="shared" ca="1" si="29"/>
        <v>-0.19675697336592363</v>
      </c>
      <c r="DJ69" s="88">
        <f t="shared" ca="1" si="29"/>
        <v>-7.9606875056572698E-2</v>
      </c>
      <c r="DL69" s="32"/>
      <c r="DO69" s="59">
        <f t="shared" si="33"/>
        <v>0.97157311906651</v>
      </c>
      <c r="DP69" s="59">
        <f t="shared" si="33"/>
        <v>2.8426880933489995E-2</v>
      </c>
      <c r="DQ69" s="50">
        <f t="shared" si="37"/>
        <v>1.1346799999999999</v>
      </c>
      <c r="DR69" s="32"/>
      <c r="DS69" s="32"/>
      <c r="DU69" s="32"/>
      <c r="DV69" s="17">
        <v>0.5</v>
      </c>
      <c r="DX69" s="17">
        <v>1</v>
      </c>
      <c r="DY69" s="17">
        <v>0.5</v>
      </c>
      <c r="DZ69" s="32"/>
      <c r="EA69" s="17">
        <v>2</v>
      </c>
      <c r="EB69" s="14"/>
      <c r="EC69" s="17">
        <f t="shared" si="38"/>
        <v>2.1055131102256275</v>
      </c>
      <c r="ED69" s="14">
        <f>(SUMPRODUCT(Euro_Area_Data!B66:U66,Euro_Area_Data!AV66:BO66)-Euro_Area_Data!M66*Euro_Area_Data!BG66)/(SUM(Euro_Area_Data!B66:U66)-Euro_Area_Data!M66)</f>
        <v>0</v>
      </c>
      <c r="EE69" s="17">
        <v>-5</v>
      </c>
      <c r="EF69" s="17">
        <f t="shared" si="34"/>
        <v>3.9254405263157999</v>
      </c>
      <c r="EG69" s="17">
        <f t="shared" si="34"/>
        <v>4.7862610526316001</v>
      </c>
      <c r="EH69" s="43">
        <v>0.75</v>
      </c>
      <c r="EI69" s="43">
        <v>0.05</v>
      </c>
      <c r="EJ69" s="43">
        <v>60</v>
      </c>
      <c r="EK69" s="14"/>
      <c r="EN69" s="14"/>
    </row>
    <row r="70" spans="1:144" x14ac:dyDescent="0.3">
      <c r="A70" s="10">
        <v>2030</v>
      </c>
      <c r="J70" s="13">
        <v>43988831</v>
      </c>
      <c r="K70" s="31">
        <f t="shared" ref="K70:K85" si="39">IF(A70&lt;2030,I70,K69*J70/J69)</f>
        <v>43936586.799609937</v>
      </c>
      <c r="P70" s="28" cm="1">
        <f t="array" aca="1" ref="P70" ca="1">INDEX([7]CSMDPART2023!$C$2:$BK$29, MATCH(MID(CELL("filename",A69),FIND("]",CELL("filename",A69))+1,255),[7]CSMDPART2023!A$2:A$29,0), MATCH(A70,[7]CSMDPART2023!C$1:BK$1,0))</f>
        <v>7.6056125584567091E-4</v>
      </c>
      <c r="Q70" s="19">
        <f ca="1">(1+P70)*Q69</f>
        <v>65.064476692085094</v>
      </c>
      <c r="V70" s="14">
        <v>8.4663679999999992</v>
      </c>
      <c r="AI70" s="11"/>
      <c r="AM70" s="19">
        <f t="shared" ca="1" si="35"/>
        <v>5.1843240867222064E-2</v>
      </c>
      <c r="AN70" s="11"/>
      <c r="AS70" s="17">
        <f t="shared" ca="1" si="36"/>
        <v>5.5137294556674835E-2</v>
      </c>
      <c r="CM70" s="88">
        <f t="shared" ca="1" si="31"/>
        <v>12.896012931160882</v>
      </c>
      <c r="CN70" s="88">
        <f t="shared" ca="1" si="31"/>
        <v>2.6464354799293246</v>
      </c>
      <c r="CO70" s="88">
        <f t="shared" ca="1" si="31"/>
        <v>14.087959189993143</v>
      </c>
      <c r="CP70" s="88">
        <f t="shared" ca="1" si="31"/>
        <v>3.9645872682975343</v>
      </c>
      <c r="CQ70" s="88">
        <f t="shared" ca="1" si="31"/>
        <v>8.6398597245165014</v>
      </c>
      <c r="CR70" s="88">
        <f t="shared" ca="1" si="31"/>
        <v>0.20236083492160989</v>
      </c>
      <c r="CS70" s="88">
        <f t="shared" ca="1" si="31"/>
        <v>4.6573382151364884</v>
      </c>
      <c r="CT70" s="88">
        <f t="shared" ca="1" si="31"/>
        <v>18.466334748976362</v>
      </c>
      <c r="CU70" s="88">
        <f t="shared" ca="1" si="31"/>
        <v>3.5549563853410922</v>
      </c>
      <c r="CV70" s="88">
        <f t="shared" ca="1" si="31"/>
        <v>1.6744627957295211</v>
      </c>
      <c r="CW70" s="88">
        <f t="shared" ca="1" si="31"/>
        <v>20.536631297089247</v>
      </c>
      <c r="CX70" s="88">
        <f t="shared" ca="1" si="31"/>
        <v>2.9516062332238766</v>
      </c>
      <c r="CY70" s="88">
        <f t="shared" ca="1" si="31"/>
        <v>5.7125527645979182E-2</v>
      </c>
      <c r="CZ70" s="88">
        <f t="shared" ca="1" si="29"/>
        <v>5.8599162671234273E-2</v>
      </c>
      <c r="DA70" s="88">
        <f t="shared" ca="1" si="29"/>
        <v>1.3811611865477229E-2</v>
      </c>
      <c r="DB70" s="88">
        <f t="shared" ca="1" si="29"/>
        <v>-1.6749030632143218E-2</v>
      </c>
      <c r="DC70" s="88">
        <f t="shared" ca="1" si="29"/>
        <v>-3.577425751276167E-2</v>
      </c>
      <c r="DD70" s="88">
        <f t="shared" ca="1" si="29"/>
        <v>-8.5009043172767321E-4</v>
      </c>
      <c r="DE70" s="88">
        <f t="shared" ca="1" si="29"/>
        <v>-5.4162923606058122E-2</v>
      </c>
      <c r="DF70" s="88">
        <f t="shared" ca="1" si="29"/>
        <v>-0.19217454375457008</v>
      </c>
      <c r="DG70" s="88">
        <f t="shared" ca="1" si="29"/>
        <v>-3.3929490255086507E-2</v>
      </c>
      <c r="DH70" s="88">
        <f t="shared" ca="1" si="29"/>
        <v>-1.9532117567847111E-2</v>
      </c>
      <c r="DI70" s="88">
        <f t="shared" ca="1" si="29"/>
        <v>-0.19675697336592363</v>
      </c>
      <c r="DJ70" s="88">
        <f t="shared" ca="1" si="29"/>
        <v>-7.9606875056572698E-2</v>
      </c>
      <c r="DO70" s="59">
        <f t="shared" si="33"/>
        <v>0.97157311906651</v>
      </c>
      <c r="DP70" s="59">
        <f t="shared" si="33"/>
        <v>2.8426880933489995E-2</v>
      </c>
      <c r="DQ70" s="50">
        <f t="shared" si="37"/>
        <v>1.1346799999999999</v>
      </c>
      <c r="DV70" s="17">
        <v>0.5</v>
      </c>
      <c r="DX70" s="17">
        <v>1</v>
      </c>
      <c r="DY70" s="17">
        <v>0.5</v>
      </c>
      <c r="EA70" s="17">
        <v>2</v>
      </c>
      <c r="EC70" s="17">
        <f t="shared" si="38"/>
        <v>2.1185966747744955</v>
      </c>
      <c r="ED70" s="17">
        <v>0</v>
      </c>
      <c r="EE70" s="17">
        <v>-5</v>
      </c>
      <c r="EF70" s="17">
        <f t="shared" si="34"/>
        <v>3.9254405263157999</v>
      </c>
      <c r="EG70" s="17">
        <f t="shared" si="34"/>
        <v>4.7862610526316001</v>
      </c>
      <c r="EH70" s="43">
        <v>0.75</v>
      </c>
      <c r="EI70" s="43">
        <v>0.05</v>
      </c>
      <c r="EJ70" s="43">
        <v>60</v>
      </c>
    </row>
    <row r="71" spans="1:144" x14ac:dyDescent="0.3">
      <c r="A71" s="10">
        <v>2031</v>
      </c>
      <c r="J71" s="13">
        <v>43852354</v>
      </c>
      <c r="K71" s="31">
        <f t="shared" si="39"/>
        <v>43800271.889203466</v>
      </c>
      <c r="P71" s="28" cm="1">
        <f t="array" aca="1" ref="P71" ca="1">INDEX([7]CSMDPART2023!$C$2:$BK$29, MATCH(MID(CELL("filename",A70),FIND("]",CELL("filename",A70))+1,255),[7]CSMDPART2023!A$2:A$29,0), MATCH(A71,[7]CSMDPART2023!C$1:BK$1,0))</f>
        <v>6.4537032377187664E-4</v>
      </c>
      <c r="Q71" s="19">
        <f ca="1">(1+P71)*Q70</f>
        <v>65.106467374473908</v>
      </c>
      <c r="V71" s="14">
        <v>8.5529050000000009</v>
      </c>
      <c r="AM71" s="19">
        <f t="shared" ca="1" si="35"/>
        <v>5.1843240867222064E-2</v>
      </c>
      <c r="AN71" s="11"/>
      <c r="AS71" s="17">
        <f t="shared" ca="1" si="36"/>
        <v>5.5137294556674835E-2</v>
      </c>
      <c r="CM71" s="88">
        <f t="shared" ca="1" si="31"/>
        <v>12.896012931160882</v>
      </c>
      <c r="CN71" s="88">
        <f t="shared" ca="1" si="31"/>
        <v>2.6464354799293246</v>
      </c>
      <c r="CO71" s="88">
        <f t="shared" ca="1" si="31"/>
        <v>14.087959189993143</v>
      </c>
      <c r="CP71" s="88">
        <f t="shared" ca="1" si="31"/>
        <v>3.9645872682975343</v>
      </c>
      <c r="CQ71" s="88">
        <f t="shared" ca="1" si="31"/>
        <v>8.6398597245165014</v>
      </c>
      <c r="CR71" s="88">
        <f t="shared" ca="1" si="31"/>
        <v>0.20236083492160989</v>
      </c>
      <c r="CS71" s="88">
        <f t="shared" ca="1" si="31"/>
        <v>4.6573382151364884</v>
      </c>
      <c r="CT71" s="88">
        <f t="shared" ca="1" si="31"/>
        <v>18.466334748976362</v>
      </c>
      <c r="CU71" s="88">
        <f t="shared" ca="1" si="31"/>
        <v>3.5549563853410922</v>
      </c>
      <c r="CV71" s="88">
        <f t="shared" ca="1" si="31"/>
        <v>1.6744627957295211</v>
      </c>
      <c r="CW71" s="88">
        <f t="shared" ca="1" si="31"/>
        <v>20.536631297089247</v>
      </c>
      <c r="CX71" s="88">
        <f t="shared" ca="1" si="31"/>
        <v>2.9516062332238766</v>
      </c>
      <c r="CY71" s="88">
        <f t="shared" ca="1" si="31"/>
        <v>5.7125527645979182E-2</v>
      </c>
      <c r="CZ71" s="88">
        <f t="shared" ca="1" si="29"/>
        <v>5.8599162671234273E-2</v>
      </c>
      <c r="DA71" s="88">
        <f t="shared" ca="1" si="29"/>
        <v>1.3811611865477229E-2</v>
      </c>
      <c r="DB71" s="88">
        <f t="shared" ca="1" si="29"/>
        <v>-1.6749030632143218E-2</v>
      </c>
      <c r="DC71" s="88">
        <f t="shared" ca="1" si="29"/>
        <v>-3.577425751276167E-2</v>
      </c>
      <c r="DD71" s="88">
        <f t="shared" ca="1" si="29"/>
        <v>-8.5009043172767321E-4</v>
      </c>
      <c r="DE71" s="88">
        <f t="shared" ca="1" si="29"/>
        <v>-5.4162923606058122E-2</v>
      </c>
      <c r="DF71" s="88">
        <f t="shared" ca="1" si="29"/>
        <v>-0.19217454375457008</v>
      </c>
      <c r="DG71" s="88">
        <f t="shared" ca="1" si="29"/>
        <v>-3.3929490255086507E-2</v>
      </c>
      <c r="DH71" s="88">
        <f t="shared" ca="1" si="29"/>
        <v>-1.9532117567847111E-2</v>
      </c>
      <c r="DI71" s="88">
        <f t="shared" ca="1" si="29"/>
        <v>-0.19675697336592363</v>
      </c>
      <c r="DJ71" s="88">
        <f t="shared" ca="1" si="29"/>
        <v>-7.9606875056572698E-2</v>
      </c>
      <c r="DO71" s="59">
        <f t="shared" si="33"/>
        <v>0.97157311906651</v>
      </c>
      <c r="DP71" s="59">
        <f t="shared" si="33"/>
        <v>2.8426880933489995E-2</v>
      </c>
      <c r="DQ71" s="50">
        <f t="shared" si="37"/>
        <v>1.1346799999999999</v>
      </c>
      <c r="DV71" s="17">
        <v>0.5</v>
      </c>
      <c r="DX71" s="17">
        <v>1</v>
      </c>
      <c r="DY71" s="17">
        <v>0.5</v>
      </c>
      <c r="EA71" s="17">
        <v>2</v>
      </c>
      <c r="EC71" s="17">
        <f t="shared" si="38"/>
        <v>2.1316802393233636</v>
      </c>
      <c r="ED71" s="17">
        <v>0</v>
      </c>
      <c r="EE71" s="17">
        <v>-5</v>
      </c>
      <c r="EF71" s="17">
        <f t="shared" si="34"/>
        <v>3.9254405263157999</v>
      </c>
      <c r="EG71" s="17">
        <f t="shared" si="34"/>
        <v>4.7862610526316001</v>
      </c>
      <c r="EH71" s="43">
        <v>0.75</v>
      </c>
      <c r="EI71" s="43">
        <v>0.05</v>
      </c>
      <c r="EJ71" s="43">
        <v>60</v>
      </c>
    </row>
    <row r="72" spans="1:144" x14ac:dyDescent="0.3">
      <c r="A72" s="10">
        <v>2032</v>
      </c>
      <c r="J72" s="13">
        <v>43696021</v>
      </c>
      <c r="K72" s="31">
        <f t="shared" si="39"/>
        <v>43644124.561165959</v>
      </c>
      <c r="P72" s="28" cm="1">
        <f t="array" aca="1" ref="P72" ca="1">INDEX([7]CSMDPART2023!$C$2:$BK$29, MATCH(MID(CELL("filename",A71),FIND("]",CELL("filename",A71))+1,255),[7]CSMDPART2023!A$2:A$29,0), MATCH(A72,[7]CSMDPART2023!C$1:BK$1,0))</f>
        <v>5.9481952042728103E-4</v>
      </c>
      <c r="Q72" s="19">
        <f t="shared" ref="Q72:Q85" ca="1" si="40">(1+P72)*Q71</f>
        <v>65.145193972174312</v>
      </c>
      <c r="V72" s="14">
        <v>8.6440169999999998</v>
      </c>
      <c r="AM72" s="19">
        <f t="shared" ca="1" si="35"/>
        <v>5.1843240867222064E-2</v>
      </c>
      <c r="AN72" s="11"/>
      <c r="AS72" s="17">
        <f t="shared" ca="1" si="36"/>
        <v>5.5137294556674835E-2</v>
      </c>
      <c r="CM72" s="88">
        <f t="shared" ca="1" si="31"/>
        <v>12.896012931160882</v>
      </c>
      <c r="CN72" s="88">
        <f t="shared" ca="1" si="31"/>
        <v>2.6464354799293246</v>
      </c>
      <c r="CO72" s="88">
        <f t="shared" ca="1" si="31"/>
        <v>14.087959189993143</v>
      </c>
      <c r="CP72" s="88">
        <f t="shared" ca="1" si="31"/>
        <v>3.9645872682975343</v>
      </c>
      <c r="CQ72" s="88">
        <f t="shared" ca="1" si="31"/>
        <v>8.6398597245165014</v>
      </c>
      <c r="CR72" s="88">
        <f t="shared" ca="1" si="31"/>
        <v>0.20236083492160989</v>
      </c>
      <c r="CS72" s="88">
        <f t="shared" ca="1" si="31"/>
        <v>4.6573382151364884</v>
      </c>
      <c r="CT72" s="88">
        <f t="shared" ca="1" si="31"/>
        <v>18.466334748976362</v>
      </c>
      <c r="CU72" s="88">
        <f t="shared" ca="1" si="31"/>
        <v>3.5549563853410922</v>
      </c>
      <c r="CV72" s="88">
        <f t="shared" ca="1" si="31"/>
        <v>1.6744627957295211</v>
      </c>
      <c r="CW72" s="88">
        <f t="shared" ca="1" si="31"/>
        <v>20.536631297089247</v>
      </c>
      <c r="CX72" s="88">
        <f t="shared" ca="1" si="31"/>
        <v>2.9516062332238766</v>
      </c>
      <c r="CY72" s="88">
        <f t="shared" ca="1" si="31"/>
        <v>5.7125527645979182E-2</v>
      </c>
      <c r="CZ72" s="88">
        <f t="shared" ca="1" si="29"/>
        <v>5.8599162671234273E-2</v>
      </c>
      <c r="DA72" s="88">
        <f t="shared" ca="1" si="29"/>
        <v>1.3811611865477229E-2</v>
      </c>
      <c r="DB72" s="88">
        <f t="shared" ca="1" si="29"/>
        <v>-1.6749030632143218E-2</v>
      </c>
      <c r="DC72" s="88">
        <f t="shared" ca="1" si="29"/>
        <v>-3.577425751276167E-2</v>
      </c>
      <c r="DD72" s="88">
        <f t="shared" ca="1" si="29"/>
        <v>-8.5009043172767321E-4</v>
      </c>
      <c r="DE72" s="88">
        <f t="shared" ca="1" si="29"/>
        <v>-5.4162923606058122E-2</v>
      </c>
      <c r="DF72" s="88">
        <f t="shared" ca="1" si="29"/>
        <v>-0.19217454375457008</v>
      </c>
      <c r="DG72" s="88">
        <f t="shared" ca="1" si="29"/>
        <v>-3.3929490255086507E-2</v>
      </c>
      <c r="DH72" s="88">
        <f t="shared" ca="1" si="29"/>
        <v>-1.9532117567847111E-2</v>
      </c>
      <c r="DI72" s="88">
        <f t="shared" ca="1" si="29"/>
        <v>-0.19675697336592363</v>
      </c>
      <c r="DJ72" s="88">
        <f t="shared" ca="1" si="29"/>
        <v>-7.9606875056572698E-2</v>
      </c>
      <c r="DO72" s="59">
        <f t="shared" si="33"/>
        <v>0.97157311906651</v>
      </c>
      <c r="DP72" s="59">
        <f t="shared" si="33"/>
        <v>2.8426880933489995E-2</v>
      </c>
      <c r="DQ72" s="50">
        <f t="shared" si="37"/>
        <v>1.1346799999999999</v>
      </c>
      <c r="DV72" s="17">
        <v>0.5</v>
      </c>
      <c r="DX72" s="17">
        <v>1</v>
      </c>
      <c r="DY72" s="17">
        <v>0.5</v>
      </c>
      <c r="EA72" s="17">
        <v>2</v>
      </c>
      <c r="EC72" s="17">
        <f t="shared" si="38"/>
        <v>2.1447638038722316</v>
      </c>
      <c r="ED72" s="17">
        <v>0</v>
      </c>
      <c r="EE72" s="17">
        <v>-5</v>
      </c>
      <c r="EF72" s="17">
        <f t="shared" si="34"/>
        <v>3.9254405263157999</v>
      </c>
      <c r="EG72" s="17">
        <f t="shared" si="34"/>
        <v>4.7862610526316001</v>
      </c>
      <c r="EH72" s="43">
        <v>0.75</v>
      </c>
      <c r="EI72" s="43">
        <v>0.05</v>
      </c>
      <c r="EJ72" s="43">
        <v>60</v>
      </c>
    </row>
    <row r="73" spans="1:144" x14ac:dyDescent="0.3">
      <c r="A73" s="10">
        <v>2033</v>
      </c>
      <c r="J73" s="13">
        <v>43515427</v>
      </c>
      <c r="K73" s="31">
        <f t="shared" si="39"/>
        <v>43463745.047182314</v>
      </c>
      <c r="P73" s="28" cm="1">
        <f t="array" aca="1" ref="P73" ca="1">INDEX([7]CSMDPART2023!$C$2:$BK$29, MATCH(MID(CELL("filename",A72),FIND("]",CELL("filename",A72))+1,255),[7]CSMDPART2023!A$2:A$29,0), MATCH(A73,[7]CSMDPART2023!C$1:BK$1,0))</f>
        <v>7.0207044949532893E-4</v>
      </c>
      <c r="Q73" s="19">
        <f t="shared" ca="1" si="40"/>
        <v>65.190930487788819</v>
      </c>
      <c r="V73" s="14">
        <v>8.7372130000000006</v>
      </c>
      <c r="AM73" s="19">
        <f t="shared" ca="1" si="35"/>
        <v>5.1843240867222064E-2</v>
      </c>
      <c r="AN73" s="11"/>
      <c r="AS73" s="17">
        <f t="shared" ca="1" si="36"/>
        <v>5.5137294556674835E-2</v>
      </c>
      <c r="CM73" s="88">
        <f t="shared" ca="1" si="31"/>
        <v>12.896012931160882</v>
      </c>
      <c r="CN73" s="88">
        <f t="shared" ca="1" si="31"/>
        <v>2.6464354799293246</v>
      </c>
      <c r="CO73" s="88">
        <f t="shared" ca="1" si="31"/>
        <v>14.087959189993143</v>
      </c>
      <c r="CP73" s="88">
        <f t="shared" ca="1" si="31"/>
        <v>3.9645872682975343</v>
      </c>
      <c r="CQ73" s="88">
        <f t="shared" ca="1" si="31"/>
        <v>8.6398597245165014</v>
      </c>
      <c r="CR73" s="88">
        <f t="shared" ca="1" si="31"/>
        <v>0.20236083492160989</v>
      </c>
      <c r="CS73" s="88">
        <f t="shared" ca="1" si="31"/>
        <v>4.6573382151364884</v>
      </c>
      <c r="CT73" s="88">
        <f t="shared" ca="1" si="31"/>
        <v>18.466334748976362</v>
      </c>
      <c r="CU73" s="88">
        <f t="shared" ca="1" si="31"/>
        <v>3.5549563853410922</v>
      </c>
      <c r="CV73" s="88">
        <f t="shared" ca="1" si="31"/>
        <v>1.6744627957295211</v>
      </c>
      <c r="CW73" s="88">
        <f t="shared" ca="1" si="31"/>
        <v>20.536631297089247</v>
      </c>
      <c r="CX73" s="88">
        <f t="shared" ca="1" si="31"/>
        <v>2.9516062332238766</v>
      </c>
      <c r="CY73" s="88">
        <f t="shared" ca="1" si="31"/>
        <v>5.7125527645979182E-2</v>
      </c>
      <c r="CZ73" s="88">
        <f t="shared" ca="1" si="29"/>
        <v>5.8599162671234273E-2</v>
      </c>
      <c r="DA73" s="88">
        <f t="shared" ca="1" si="29"/>
        <v>1.3811611865477229E-2</v>
      </c>
      <c r="DB73" s="88">
        <f t="shared" ca="1" si="29"/>
        <v>-1.6749030632143218E-2</v>
      </c>
      <c r="DC73" s="88">
        <f t="shared" ca="1" si="29"/>
        <v>-3.577425751276167E-2</v>
      </c>
      <c r="DD73" s="88">
        <f t="shared" ca="1" si="29"/>
        <v>-8.5009043172767321E-4</v>
      </c>
      <c r="DE73" s="88">
        <f t="shared" ca="1" si="29"/>
        <v>-5.4162923606058122E-2</v>
      </c>
      <c r="DF73" s="88">
        <f t="shared" ca="1" si="29"/>
        <v>-0.19217454375457008</v>
      </c>
      <c r="DG73" s="88">
        <f t="shared" ca="1" si="29"/>
        <v>-3.3929490255086507E-2</v>
      </c>
      <c r="DH73" s="88">
        <f t="shared" ca="1" si="29"/>
        <v>-1.9532117567847111E-2</v>
      </c>
      <c r="DI73" s="88">
        <f t="shared" ca="1" si="29"/>
        <v>-0.19675697336592363</v>
      </c>
      <c r="DJ73" s="88">
        <f t="shared" ca="1" si="29"/>
        <v>-7.9606875056572698E-2</v>
      </c>
      <c r="DO73" s="59">
        <f t="shared" si="33"/>
        <v>0.97157311906651</v>
      </c>
      <c r="DP73" s="59">
        <f t="shared" si="33"/>
        <v>2.8426880933489995E-2</v>
      </c>
      <c r="DQ73" s="50">
        <f t="shared" si="37"/>
        <v>1.1346799999999999</v>
      </c>
      <c r="DV73" s="17">
        <v>0.5</v>
      </c>
      <c r="DX73" s="17">
        <v>1</v>
      </c>
      <c r="DY73" s="17">
        <v>0.5</v>
      </c>
      <c r="EA73" s="17">
        <v>2</v>
      </c>
      <c r="EC73" s="27">
        <f>Euro_Area_Data!$BT$3</f>
        <v>2.1578473684211001</v>
      </c>
      <c r="ED73" s="17">
        <v>0</v>
      </c>
      <c r="EE73" s="17">
        <v>-5</v>
      </c>
      <c r="EF73" s="17">
        <f t="shared" si="34"/>
        <v>3.9254405263157999</v>
      </c>
      <c r="EG73" s="17">
        <f t="shared" si="34"/>
        <v>4.7862610526316001</v>
      </c>
      <c r="EH73" s="43">
        <v>0.75</v>
      </c>
      <c r="EI73" s="43">
        <v>0.05</v>
      </c>
      <c r="EJ73" s="43">
        <v>60</v>
      </c>
    </row>
    <row r="74" spans="1:144" x14ac:dyDescent="0.3">
      <c r="A74" s="10">
        <v>2034</v>
      </c>
      <c r="J74" s="13">
        <v>43312764</v>
      </c>
      <c r="K74" s="31">
        <f t="shared" si="39"/>
        <v>43261322.743880615</v>
      </c>
      <c r="P74" s="28" cm="1">
        <f t="array" aca="1" ref="P74" ca="1">INDEX([7]CSMDPART2023!$C$2:$BK$29, MATCH(MID(CELL("filename",A73),FIND("]",CELL("filename",A73))+1,255),[7]CSMDPART2023!A$2:A$29,0), MATCH(A74,[7]CSMDPART2023!C$1:BK$1,0))</f>
        <v>1.0821452073828119E-3</v>
      </c>
      <c r="Q74" s="19">
        <f t="shared" ca="1" si="40"/>
        <v>65.261476540781004</v>
      </c>
      <c r="V74" s="14">
        <v>8.83</v>
      </c>
      <c r="AM74" s="19">
        <f t="shared" ca="1" si="35"/>
        <v>5.1843240867222064E-2</v>
      </c>
      <c r="AN74" s="11"/>
      <c r="AS74" s="17">
        <f t="shared" ca="1" si="36"/>
        <v>5.5137294556674835E-2</v>
      </c>
      <c r="CM74" s="88">
        <f t="shared" ca="1" si="31"/>
        <v>12.896012931160882</v>
      </c>
      <c r="CN74" s="88">
        <f t="shared" ca="1" si="31"/>
        <v>2.6464354799293246</v>
      </c>
      <c r="CO74" s="88">
        <f t="shared" ca="1" si="31"/>
        <v>14.087959189993143</v>
      </c>
      <c r="CP74" s="88">
        <f t="shared" ca="1" si="31"/>
        <v>3.9645872682975343</v>
      </c>
      <c r="CQ74" s="88">
        <f t="shared" ca="1" si="31"/>
        <v>8.6398597245165014</v>
      </c>
      <c r="CR74" s="88">
        <f t="shared" ca="1" si="31"/>
        <v>0.20236083492160989</v>
      </c>
      <c r="CS74" s="88">
        <f t="shared" ca="1" si="31"/>
        <v>4.6573382151364884</v>
      </c>
      <c r="CT74" s="88">
        <f t="shared" ca="1" si="31"/>
        <v>18.466334748976362</v>
      </c>
      <c r="CU74" s="88">
        <f t="shared" ca="1" si="31"/>
        <v>3.5549563853410922</v>
      </c>
      <c r="CV74" s="88">
        <f t="shared" ca="1" si="31"/>
        <v>1.6744627957295211</v>
      </c>
      <c r="CW74" s="88">
        <f t="shared" ca="1" si="31"/>
        <v>20.536631297089247</v>
      </c>
      <c r="CX74" s="88">
        <f t="shared" ca="1" si="31"/>
        <v>2.9516062332238766</v>
      </c>
      <c r="CY74" s="88">
        <f t="shared" ca="1" si="31"/>
        <v>5.7125527645979182E-2</v>
      </c>
      <c r="CZ74" s="88">
        <f t="shared" ca="1" si="29"/>
        <v>5.8599162671234273E-2</v>
      </c>
      <c r="DA74" s="88">
        <f t="shared" ca="1" si="29"/>
        <v>1.3811611865477229E-2</v>
      </c>
      <c r="DB74" s="88">
        <f t="shared" ca="1" si="29"/>
        <v>-1.6749030632143218E-2</v>
      </c>
      <c r="DC74" s="88">
        <f t="shared" ca="1" si="29"/>
        <v>-3.577425751276167E-2</v>
      </c>
      <c r="DD74" s="88">
        <f t="shared" ca="1" si="29"/>
        <v>-8.5009043172767321E-4</v>
      </c>
      <c r="DE74" s="88">
        <f t="shared" ca="1" si="29"/>
        <v>-5.4162923606058122E-2</v>
      </c>
      <c r="DF74" s="88">
        <f t="shared" ca="1" si="29"/>
        <v>-0.19217454375457008</v>
      </c>
      <c r="DG74" s="88">
        <f t="shared" ca="1" si="29"/>
        <v>-3.3929490255086507E-2</v>
      </c>
      <c r="DH74" s="88">
        <f t="shared" ca="1" si="29"/>
        <v>-1.9532117567847111E-2</v>
      </c>
      <c r="DI74" s="88">
        <f t="shared" ca="1" si="29"/>
        <v>-0.19675697336592363</v>
      </c>
      <c r="DJ74" s="88">
        <f t="shared" ca="1" si="29"/>
        <v>-7.9606875056572698E-2</v>
      </c>
      <c r="DO74" s="59">
        <f t="shared" si="33"/>
        <v>0.97157311906651</v>
      </c>
      <c r="DP74" s="59">
        <f t="shared" si="33"/>
        <v>2.8426880933489995E-2</v>
      </c>
      <c r="DQ74" s="50">
        <f t="shared" si="37"/>
        <v>1.1346799999999999</v>
      </c>
      <c r="DV74" s="17">
        <v>0.5</v>
      </c>
      <c r="DX74" s="17">
        <v>1</v>
      </c>
      <c r="DY74" s="17">
        <v>0.5</v>
      </c>
      <c r="EA74" s="17">
        <v>2</v>
      </c>
      <c r="EC74" s="17">
        <f>EC73+(2-EC73)/(2053-2033)</f>
        <v>2.1499550000000451</v>
      </c>
      <c r="ED74" s="17">
        <v>0</v>
      </c>
      <c r="EE74" s="17">
        <v>-5</v>
      </c>
      <c r="EF74" s="17">
        <f t="shared" si="34"/>
        <v>3.9254405263157999</v>
      </c>
      <c r="EG74" s="17">
        <f t="shared" si="34"/>
        <v>4.7862610526316001</v>
      </c>
      <c r="EH74" s="43">
        <v>0.75</v>
      </c>
      <c r="EI74" s="43">
        <v>0.05</v>
      </c>
      <c r="EJ74" s="43">
        <v>60</v>
      </c>
    </row>
    <row r="75" spans="1:144" x14ac:dyDescent="0.3">
      <c r="A75" s="10">
        <v>2035</v>
      </c>
      <c r="J75" s="13">
        <v>43064435</v>
      </c>
      <c r="K75" s="31">
        <f t="shared" si="39"/>
        <v>43013288.67670206</v>
      </c>
      <c r="P75" s="28" cm="1">
        <f t="array" aca="1" ref="P75" ca="1">INDEX([7]CSMDPART2023!$C$2:$BK$29, MATCH(MID(CELL("filename",A74),FIND("]",CELL("filename",A74))+1,255),[7]CSMDPART2023!A$2:A$29,0), MATCH(A75,[7]CSMDPART2023!C$1:BK$1,0))</f>
        <v>1.7151636891612476E-3</v>
      </c>
      <c r="Q75" s="19">
        <f t="shared" ca="1" si="40"/>
        <v>65.373410655644804</v>
      </c>
      <c r="AM75" s="19">
        <f t="shared" ca="1" si="35"/>
        <v>5.1843240867222064E-2</v>
      </c>
      <c r="AN75" s="11"/>
      <c r="AS75" s="17">
        <f t="shared" ca="1" si="36"/>
        <v>5.5137294556674835E-2</v>
      </c>
      <c r="CM75" s="88">
        <f t="shared" ca="1" si="31"/>
        <v>12.896012931160882</v>
      </c>
      <c r="CN75" s="88">
        <f t="shared" ca="1" si="31"/>
        <v>2.6464354799293246</v>
      </c>
      <c r="CO75" s="88">
        <f t="shared" ca="1" si="31"/>
        <v>14.087959189993143</v>
      </c>
      <c r="CP75" s="88">
        <f t="shared" ca="1" si="31"/>
        <v>3.9645872682975343</v>
      </c>
      <c r="CQ75" s="88">
        <f t="shared" ca="1" si="31"/>
        <v>8.6398597245165014</v>
      </c>
      <c r="CR75" s="88">
        <f t="shared" ca="1" si="31"/>
        <v>0.20236083492160989</v>
      </c>
      <c r="CS75" s="88">
        <f t="shared" ca="1" si="31"/>
        <v>4.6573382151364884</v>
      </c>
      <c r="CT75" s="88">
        <f t="shared" ca="1" si="31"/>
        <v>18.466334748976362</v>
      </c>
      <c r="CU75" s="88">
        <f t="shared" ca="1" si="31"/>
        <v>3.5549563853410922</v>
      </c>
      <c r="CV75" s="88">
        <f t="shared" ca="1" si="31"/>
        <v>1.6744627957295211</v>
      </c>
      <c r="CW75" s="88">
        <f t="shared" ca="1" si="31"/>
        <v>20.536631297089247</v>
      </c>
      <c r="CX75" s="88">
        <f t="shared" ca="1" si="31"/>
        <v>2.9516062332238766</v>
      </c>
      <c r="CY75" s="88">
        <f t="shared" ca="1" si="31"/>
        <v>5.7125527645979182E-2</v>
      </c>
      <c r="CZ75" s="88">
        <f t="shared" ca="1" si="29"/>
        <v>5.8599162671234273E-2</v>
      </c>
      <c r="DA75" s="88">
        <f t="shared" ca="1" si="29"/>
        <v>1.3811611865477229E-2</v>
      </c>
      <c r="DB75" s="88">
        <f t="shared" ca="1" si="29"/>
        <v>-1.6749030632143218E-2</v>
      </c>
      <c r="DC75" s="88">
        <f t="shared" ca="1" si="29"/>
        <v>-3.577425751276167E-2</v>
      </c>
      <c r="DD75" s="88">
        <f t="shared" ca="1" si="29"/>
        <v>-8.5009043172767321E-4</v>
      </c>
      <c r="DE75" s="88">
        <f t="shared" ca="1" si="29"/>
        <v>-5.4162923606058122E-2</v>
      </c>
      <c r="DF75" s="88">
        <f t="shared" ca="1" si="29"/>
        <v>-0.19217454375457008</v>
      </c>
      <c r="DG75" s="88">
        <f t="shared" ca="1" si="29"/>
        <v>-3.3929490255086507E-2</v>
      </c>
      <c r="DH75" s="88">
        <f t="shared" ca="1" si="29"/>
        <v>-1.9532117567847111E-2</v>
      </c>
      <c r="DI75" s="88">
        <f t="shared" ca="1" si="29"/>
        <v>-0.19675697336592363</v>
      </c>
      <c r="DJ75" s="88">
        <f t="shared" ca="1" si="29"/>
        <v>-7.9606875056572698E-2</v>
      </c>
      <c r="DO75" s="59">
        <f t="shared" si="33"/>
        <v>0.97157311906651</v>
      </c>
      <c r="DP75" s="59">
        <f t="shared" si="33"/>
        <v>2.8426880933489995E-2</v>
      </c>
      <c r="DQ75" s="50">
        <f t="shared" si="37"/>
        <v>1.1346799999999999</v>
      </c>
      <c r="DV75" s="17">
        <v>0.5</v>
      </c>
      <c r="DX75" s="17">
        <v>1</v>
      </c>
      <c r="DY75" s="17">
        <v>0.5</v>
      </c>
      <c r="EA75" s="17">
        <v>2</v>
      </c>
      <c r="EC75" s="17">
        <f t="shared" ref="EC75:EC85" si="41">EC74+(2-EC74)/(2053-2033)</f>
        <v>2.1424572500000427</v>
      </c>
      <c r="ED75" s="17">
        <v>0</v>
      </c>
      <c r="EE75" s="17">
        <v>-5</v>
      </c>
      <c r="EF75" s="17">
        <f t="shared" si="34"/>
        <v>3.9254405263157999</v>
      </c>
      <c r="EG75" s="17">
        <f t="shared" si="34"/>
        <v>4.7862610526316001</v>
      </c>
      <c r="EH75" s="43">
        <v>0.75</v>
      </c>
      <c r="EI75" s="43">
        <v>0.05</v>
      </c>
      <c r="EJ75" s="43">
        <v>60</v>
      </c>
    </row>
    <row r="76" spans="1:144" x14ac:dyDescent="0.3">
      <c r="A76" s="10">
        <v>2036</v>
      </c>
      <c r="J76" s="13">
        <v>42784554</v>
      </c>
      <c r="K76" s="31">
        <f t="shared" si="39"/>
        <v>42733740.082876921</v>
      </c>
      <c r="P76" s="28" cm="1">
        <f t="array" aca="1" ref="P76" ca="1">INDEX([7]CSMDPART2023!$C$2:$BK$29, MATCH(MID(CELL("filename",A75),FIND("]",CELL("filename",A75))+1,255),[7]CSMDPART2023!A$2:A$29,0), MATCH(A76,[7]CSMDPART2023!C$1:BK$1,0))</f>
        <v>1.9585247659859029E-3</v>
      </c>
      <c r="Q76" s="19">
        <f t="shared" ca="1" si="40"/>
        <v>65.501446099450845</v>
      </c>
      <c r="AM76" s="19">
        <f t="shared" ca="1" si="35"/>
        <v>5.1843240867222064E-2</v>
      </c>
      <c r="AN76" s="11"/>
      <c r="AS76" s="17">
        <f t="shared" ca="1" si="36"/>
        <v>5.5137294556674835E-2</v>
      </c>
      <c r="CM76" s="88">
        <f t="shared" ca="1" si="31"/>
        <v>12.896012931160882</v>
      </c>
      <c r="CN76" s="88">
        <f t="shared" ca="1" si="31"/>
        <v>2.6464354799293246</v>
      </c>
      <c r="CO76" s="88">
        <f t="shared" ca="1" si="31"/>
        <v>14.087959189993143</v>
      </c>
      <c r="CP76" s="88">
        <f t="shared" ca="1" si="31"/>
        <v>3.9645872682975343</v>
      </c>
      <c r="CQ76" s="88">
        <f t="shared" ca="1" si="31"/>
        <v>8.6398597245165014</v>
      </c>
      <c r="CR76" s="88">
        <f t="shared" ca="1" si="31"/>
        <v>0.20236083492160989</v>
      </c>
      <c r="CS76" s="88">
        <f t="shared" ca="1" si="31"/>
        <v>4.6573382151364884</v>
      </c>
      <c r="CT76" s="88">
        <f t="shared" ca="1" si="31"/>
        <v>18.466334748976362</v>
      </c>
      <c r="CU76" s="88">
        <f t="shared" ca="1" si="31"/>
        <v>3.5549563853410922</v>
      </c>
      <c r="CV76" s="88">
        <f t="shared" ca="1" si="31"/>
        <v>1.6744627957295211</v>
      </c>
      <c r="CW76" s="88">
        <f t="shared" ca="1" si="31"/>
        <v>20.536631297089247</v>
      </c>
      <c r="CX76" s="88">
        <f t="shared" ca="1" si="31"/>
        <v>2.9516062332238766</v>
      </c>
      <c r="CY76" s="88">
        <f t="shared" ca="1" si="31"/>
        <v>5.7125527645979182E-2</v>
      </c>
      <c r="CZ76" s="88">
        <f t="shared" ca="1" si="29"/>
        <v>5.8599162671234273E-2</v>
      </c>
      <c r="DA76" s="88">
        <f t="shared" ca="1" si="29"/>
        <v>1.3811611865477229E-2</v>
      </c>
      <c r="DB76" s="88">
        <f t="shared" ca="1" si="29"/>
        <v>-1.6749030632143218E-2</v>
      </c>
      <c r="DC76" s="88">
        <f t="shared" ca="1" si="29"/>
        <v>-3.577425751276167E-2</v>
      </c>
      <c r="DD76" s="88">
        <f t="shared" ca="1" si="29"/>
        <v>-8.5009043172767321E-4</v>
      </c>
      <c r="DE76" s="88">
        <f t="shared" ca="1" si="29"/>
        <v>-5.4162923606058122E-2</v>
      </c>
      <c r="DF76" s="88">
        <f t="shared" ca="1" si="29"/>
        <v>-0.19217454375457008</v>
      </c>
      <c r="DG76" s="88">
        <f t="shared" ca="1" si="29"/>
        <v>-3.3929490255086507E-2</v>
      </c>
      <c r="DH76" s="88">
        <f t="shared" ca="1" si="29"/>
        <v>-1.9532117567847111E-2</v>
      </c>
      <c r="DI76" s="88">
        <f t="shared" ca="1" si="29"/>
        <v>-0.19675697336592363</v>
      </c>
      <c r="DJ76" s="88">
        <f t="shared" ca="1" si="29"/>
        <v>-7.9606875056572698E-2</v>
      </c>
      <c r="DO76" s="59">
        <f t="shared" si="33"/>
        <v>0.97157311906651</v>
      </c>
      <c r="DP76" s="59">
        <f t="shared" si="33"/>
        <v>2.8426880933489995E-2</v>
      </c>
      <c r="DQ76" s="50">
        <f t="shared" si="37"/>
        <v>1.1346799999999999</v>
      </c>
      <c r="DV76" s="17">
        <v>0.5</v>
      </c>
      <c r="DX76" s="17">
        <v>1</v>
      </c>
      <c r="DY76" s="17">
        <v>0.5</v>
      </c>
      <c r="EA76" s="17">
        <v>2</v>
      </c>
      <c r="EC76" s="17">
        <f t="shared" si="41"/>
        <v>2.1353343875000408</v>
      </c>
      <c r="ED76" s="17">
        <v>0</v>
      </c>
      <c r="EE76" s="17">
        <v>-5</v>
      </c>
      <c r="EF76" s="17">
        <f t="shared" si="34"/>
        <v>3.9254405263157999</v>
      </c>
      <c r="EG76" s="17">
        <f t="shared" si="34"/>
        <v>4.7862610526316001</v>
      </c>
      <c r="EH76" s="43">
        <v>0.75</v>
      </c>
      <c r="EI76" s="43">
        <v>0.05</v>
      </c>
      <c r="EJ76" s="43">
        <v>60</v>
      </c>
    </row>
    <row r="77" spans="1:144" x14ac:dyDescent="0.3">
      <c r="A77" s="10">
        <v>2037</v>
      </c>
      <c r="J77" s="13">
        <v>42479062</v>
      </c>
      <c r="K77" s="31">
        <f t="shared" si="39"/>
        <v>42428610.906459697</v>
      </c>
      <c r="P77" s="28" cm="1">
        <f t="array" aca="1" ref="P77" ca="1">INDEX([7]CSMDPART2023!$C$2:$BK$29, MATCH(MID(CELL("filename",A76),FIND("]",CELL("filename",A76))+1,255),[7]CSMDPART2023!A$2:A$29,0), MATCH(A77,[7]CSMDPART2023!C$1:BK$1,0))</f>
        <v>2.1986970993694843E-3</v>
      </c>
      <c r="Q77" s="19">
        <f t="shared" ca="1" si="40"/>
        <v>65.645463938994212</v>
      </c>
      <c r="AM77" s="19">
        <f t="shared" ca="1" si="35"/>
        <v>5.1843240867222064E-2</v>
      </c>
      <c r="AN77" s="11"/>
      <c r="AS77" s="17">
        <f t="shared" ca="1" si="36"/>
        <v>5.5137294556674835E-2</v>
      </c>
      <c r="CM77" s="88">
        <f t="shared" ca="1" si="31"/>
        <v>12.896012931160882</v>
      </c>
      <c r="CN77" s="88">
        <f t="shared" ca="1" si="31"/>
        <v>2.6464354799293246</v>
      </c>
      <c r="CO77" s="88">
        <f t="shared" ca="1" si="31"/>
        <v>14.087959189993143</v>
      </c>
      <c r="CP77" s="88">
        <f t="shared" ca="1" si="31"/>
        <v>3.9645872682975343</v>
      </c>
      <c r="CQ77" s="88">
        <f t="shared" ca="1" si="31"/>
        <v>8.6398597245165014</v>
      </c>
      <c r="CR77" s="88">
        <f t="shared" ca="1" si="31"/>
        <v>0.20236083492160989</v>
      </c>
      <c r="CS77" s="88">
        <f t="shared" ca="1" si="31"/>
        <v>4.6573382151364884</v>
      </c>
      <c r="CT77" s="88">
        <f t="shared" ca="1" si="31"/>
        <v>18.466334748976362</v>
      </c>
      <c r="CU77" s="88">
        <f t="shared" ca="1" si="31"/>
        <v>3.5549563853410922</v>
      </c>
      <c r="CV77" s="88">
        <f t="shared" ca="1" si="31"/>
        <v>1.6744627957295211</v>
      </c>
      <c r="CW77" s="88">
        <f t="shared" ca="1" si="31"/>
        <v>20.536631297089247</v>
      </c>
      <c r="CX77" s="88">
        <f t="shared" ca="1" si="31"/>
        <v>2.9516062332238766</v>
      </c>
      <c r="CY77" s="88">
        <f t="shared" ca="1" si="31"/>
        <v>5.7125527645979182E-2</v>
      </c>
      <c r="CZ77" s="88">
        <f t="shared" ca="1" si="29"/>
        <v>5.8599162671234273E-2</v>
      </c>
      <c r="DA77" s="88">
        <f t="shared" ca="1" si="29"/>
        <v>1.3811611865477229E-2</v>
      </c>
      <c r="DB77" s="88">
        <f t="shared" ca="1" si="29"/>
        <v>-1.6749030632143218E-2</v>
      </c>
      <c r="DC77" s="88">
        <f t="shared" ca="1" si="29"/>
        <v>-3.577425751276167E-2</v>
      </c>
      <c r="DD77" s="88">
        <f t="shared" ca="1" si="29"/>
        <v>-8.5009043172767321E-4</v>
      </c>
      <c r="DE77" s="88">
        <f t="shared" ca="1" si="29"/>
        <v>-5.4162923606058122E-2</v>
      </c>
      <c r="DF77" s="88">
        <f t="shared" ca="1" si="29"/>
        <v>-0.19217454375457008</v>
      </c>
      <c r="DG77" s="88">
        <f t="shared" ca="1" si="29"/>
        <v>-3.3929490255086507E-2</v>
      </c>
      <c r="DH77" s="88">
        <f t="shared" ca="1" si="29"/>
        <v>-1.9532117567847111E-2</v>
      </c>
      <c r="DI77" s="88">
        <f t="shared" ca="1" si="29"/>
        <v>-0.19675697336592363</v>
      </c>
      <c r="DJ77" s="88">
        <f t="shared" ca="1" si="29"/>
        <v>-7.9606875056572698E-2</v>
      </c>
      <c r="DO77" s="59">
        <f t="shared" si="33"/>
        <v>0.97157311906651</v>
      </c>
      <c r="DP77" s="59">
        <f t="shared" si="33"/>
        <v>2.8426880933489995E-2</v>
      </c>
      <c r="DQ77" s="50">
        <f t="shared" si="37"/>
        <v>1.1346799999999999</v>
      </c>
      <c r="DV77" s="17">
        <v>0.5</v>
      </c>
      <c r="DX77" s="17">
        <v>1</v>
      </c>
      <c r="DY77" s="17">
        <v>0.5</v>
      </c>
      <c r="EA77" s="17">
        <v>2</v>
      </c>
      <c r="EC77" s="17">
        <f t="shared" si="41"/>
        <v>2.1285676681250387</v>
      </c>
      <c r="ED77" s="17">
        <v>0</v>
      </c>
      <c r="EE77" s="17">
        <v>-5</v>
      </c>
      <c r="EF77" s="17">
        <f t="shared" si="34"/>
        <v>3.9254405263157999</v>
      </c>
      <c r="EG77" s="17">
        <f t="shared" si="34"/>
        <v>4.7862610526316001</v>
      </c>
      <c r="EH77" s="43">
        <v>0.75</v>
      </c>
      <c r="EI77" s="43">
        <v>0.05</v>
      </c>
      <c r="EJ77" s="43">
        <v>60</v>
      </c>
    </row>
    <row r="78" spans="1:144" x14ac:dyDescent="0.3">
      <c r="A78" s="10">
        <v>2038</v>
      </c>
      <c r="J78" s="13">
        <v>42151286</v>
      </c>
      <c r="K78" s="31">
        <f t="shared" si="39"/>
        <v>42101224.196073398</v>
      </c>
      <c r="P78" s="28" cm="1">
        <f t="array" aca="1" ref="P78" ca="1">INDEX([7]CSMDPART2023!$C$2:$BK$29, MATCH(MID(CELL("filename",A77),FIND("]",CELL("filename",A77))+1,255),[7]CSMDPART2023!A$2:A$29,0), MATCH(A78,[7]CSMDPART2023!C$1:BK$1,0))</f>
        <v>2.5518996734625876E-3</v>
      </c>
      <c r="Q78" s="19">
        <f t="shared" ca="1" si="40"/>
        <v>65.812984576984434</v>
      </c>
      <c r="AM78" s="19">
        <f t="shared" ca="1" si="35"/>
        <v>5.1843240867222064E-2</v>
      </c>
      <c r="AN78" s="11"/>
      <c r="AS78" s="17">
        <f t="shared" ca="1" si="36"/>
        <v>5.5137294556674835E-2</v>
      </c>
      <c r="CM78" s="88">
        <f t="shared" ca="1" si="31"/>
        <v>12.896012931160882</v>
      </c>
      <c r="CN78" s="88">
        <f t="shared" ca="1" si="31"/>
        <v>2.6464354799293246</v>
      </c>
      <c r="CO78" s="88">
        <f t="shared" ca="1" si="31"/>
        <v>14.087959189993143</v>
      </c>
      <c r="CP78" s="88">
        <f t="shared" ca="1" si="31"/>
        <v>3.9645872682975343</v>
      </c>
      <c r="CQ78" s="88">
        <f t="shared" ca="1" si="31"/>
        <v>8.6398597245165014</v>
      </c>
      <c r="CR78" s="88">
        <f t="shared" ca="1" si="31"/>
        <v>0.20236083492160989</v>
      </c>
      <c r="CS78" s="88">
        <f t="shared" ca="1" si="31"/>
        <v>4.6573382151364884</v>
      </c>
      <c r="CT78" s="88">
        <f t="shared" ca="1" si="31"/>
        <v>18.466334748976362</v>
      </c>
      <c r="CU78" s="88">
        <f t="shared" ca="1" si="31"/>
        <v>3.5549563853410922</v>
      </c>
      <c r="CV78" s="88">
        <f t="shared" ca="1" si="31"/>
        <v>1.6744627957295211</v>
      </c>
      <c r="CW78" s="88">
        <f t="shared" ca="1" si="31"/>
        <v>20.536631297089247</v>
      </c>
      <c r="CX78" s="88">
        <f t="shared" ca="1" si="31"/>
        <v>2.9516062332238766</v>
      </c>
      <c r="CY78" s="88">
        <f t="shared" ca="1" si="31"/>
        <v>5.7125527645979182E-2</v>
      </c>
      <c r="CZ78" s="88">
        <f t="shared" ca="1" si="29"/>
        <v>5.8599162671234273E-2</v>
      </c>
      <c r="DA78" s="88">
        <f t="shared" ca="1" si="29"/>
        <v>1.3811611865477229E-2</v>
      </c>
      <c r="DB78" s="88">
        <f t="shared" ca="1" si="29"/>
        <v>-1.6749030632143218E-2</v>
      </c>
      <c r="DC78" s="88">
        <f t="shared" ca="1" si="29"/>
        <v>-3.577425751276167E-2</v>
      </c>
      <c r="DD78" s="88">
        <f t="shared" ca="1" si="29"/>
        <v>-8.5009043172767321E-4</v>
      </c>
      <c r="DE78" s="88">
        <f t="shared" ca="1" si="29"/>
        <v>-5.4162923606058122E-2</v>
      </c>
      <c r="DF78" s="88">
        <f t="shared" ca="1" si="29"/>
        <v>-0.19217454375457008</v>
      </c>
      <c r="DG78" s="88">
        <f t="shared" ca="1" si="29"/>
        <v>-3.3929490255086507E-2</v>
      </c>
      <c r="DH78" s="88">
        <f t="shared" ca="1" si="29"/>
        <v>-1.9532117567847111E-2</v>
      </c>
      <c r="DI78" s="88">
        <f t="shared" ca="1" si="29"/>
        <v>-0.19675697336592363</v>
      </c>
      <c r="DJ78" s="88">
        <f t="shared" ca="1" si="29"/>
        <v>-7.9606875056572698E-2</v>
      </c>
      <c r="DO78" s="59">
        <f t="shared" si="33"/>
        <v>0.97157311906651</v>
      </c>
      <c r="DP78" s="59">
        <f t="shared" si="33"/>
        <v>2.8426880933489995E-2</v>
      </c>
      <c r="DQ78" s="50">
        <f t="shared" si="37"/>
        <v>1.1346799999999999</v>
      </c>
      <c r="DV78" s="17">
        <v>0.5</v>
      </c>
      <c r="DX78" s="17">
        <v>1</v>
      </c>
      <c r="DY78" s="17">
        <v>0.5</v>
      </c>
      <c r="EA78" s="17">
        <v>2</v>
      </c>
      <c r="EC78" s="17">
        <f t="shared" si="41"/>
        <v>2.122139284718787</v>
      </c>
      <c r="ED78" s="17">
        <v>0</v>
      </c>
      <c r="EE78" s="17">
        <v>-5</v>
      </c>
      <c r="EF78" s="17">
        <f t="shared" si="34"/>
        <v>3.9254405263157999</v>
      </c>
      <c r="EG78" s="17">
        <f t="shared" si="34"/>
        <v>4.7862610526316001</v>
      </c>
      <c r="EH78" s="43">
        <v>0.75</v>
      </c>
      <c r="EI78" s="43">
        <v>0.05</v>
      </c>
      <c r="EJ78" s="43">
        <v>60</v>
      </c>
    </row>
    <row r="79" spans="1:144" x14ac:dyDescent="0.3">
      <c r="A79" s="10">
        <v>2039</v>
      </c>
      <c r="J79" s="13">
        <v>41785489</v>
      </c>
      <c r="K79" s="31">
        <f t="shared" si="39"/>
        <v>41735861.642075613</v>
      </c>
      <c r="P79" s="28" cm="1">
        <f t="array" aca="1" ref="P79" ca="1">INDEX([7]CSMDPART2023!$C$2:$BK$29, MATCH(MID(CELL("filename",A78),FIND("]",CELL("filename",A78))+1,255),[7]CSMDPART2023!A$2:A$29,0), MATCH(A79,[7]CSMDPART2023!C$1:BK$1,0))</f>
        <v>3.3758732696540505E-3</v>
      </c>
      <c r="Q79" s="19">
        <f t="shared" ca="1" si="40"/>
        <v>66.035160872414025</v>
      </c>
      <c r="AM79" s="19">
        <f t="shared" ca="1" si="35"/>
        <v>5.1843240867222064E-2</v>
      </c>
      <c r="AN79" s="11"/>
      <c r="AS79" s="17">
        <f t="shared" ca="1" si="36"/>
        <v>5.5137294556674835E-2</v>
      </c>
      <c r="CM79" s="88">
        <f t="shared" ca="1" si="31"/>
        <v>12.896012931160882</v>
      </c>
      <c r="CN79" s="88">
        <f t="shared" ca="1" si="31"/>
        <v>2.6464354799293246</v>
      </c>
      <c r="CO79" s="88">
        <f t="shared" ca="1" si="31"/>
        <v>14.087959189993143</v>
      </c>
      <c r="CP79" s="88">
        <f t="shared" ca="1" si="31"/>
        <v>3.9645872682975343</v>
      </c>
      <c r="CQ79" s="88">
        <f t="shared" ca="1" si="31"/>
        <v>8.6398597245165014</v>
      </c>
      <c r="CR79" s="88">
        <f t="shared" ca="1" si="31"/>
        <v>0.20236083492160989</v>
      </c>
      <c r="CS79" s="88">
        <f t="shared" ca="1" si="31"/>
        <v>4.6573382151364884</v>
      </c>
      <c r="CT79" s="88">
        <f t="shared" ca="1" si="31"/>
        <v>18.466334748976362</v>
      </c>
      <c r="CU79" s="88">
        <f t="shared" ca="1" si="31"/>
        <v>3.5549563853410922</v>
      </c>
      <c r="CV79" s="88">
        <f t="shared" ca="1" si="31"/>
        <v>1.6744627957295211</v>
      </c>
      <c r="CW79" s="88">
        <f t="shared" ca="1" si="31"/>
        <v>20.536631297089247</v>
      </c>
      <c r="CX79" s="88">
        <f t="shared" ca="1" si="31"/>
        <v>2.9516062332238766</v>
      </c>
      <c r="CY79" s="88">
        <f t="shared" ca="1" si="31"/>
        <v>5.7125527645979182E-2</v>
      </c>
      <c r="CZ79" s="88">
        <f t="shared" ca="1" si="29"/>
        <v>5.8599162671234273E-2</v>
      </c>
      <c r="DA79" s="88">
        <f t="shared" ca="1" si="29"/>
        <v>1.3811611865477229E-2</v>
      </c>
      <c r="DB79" s="88">
        <f t="shared" ca="1" si="29"/>
        <v>-1.6749030632143218E-2</v>
      </c>
      <c r="DC79" s="88">
        <f t="shared" ca="1" si="29"/>
        <v>-3.577425751276167E-2</v>
      </c>
      <c r="DD79" s="88">
        <f t="shared" ca="1" si="29"/>
        <v>-8.5009043172767321E-4</v>
      </c>
      <c r="DE79" s="88">
        <f t="shared" ca="1" si="29"/>
        <v>-5.4162923606058122E-2</v>
      </c>
      <c r="DF79" s="88">
        <f t="shared" ca="1" si="29"/>
        <v>-0.19217454375457008</v>
      </c>
      <c r="DG79" s="88">
        <f t="shared" ca="1" si="29"/>
        <v>-3.3929490255086507E-2</v>
      </c>
      <c r="DH79" s="88">
        <f t="shared" ca="1" si="29"/>
        <v>-1.9532117567847111E-2</v>
      </c>
      <c r="DI79" s="88">
        <f t="shared" ca="1" si="29"/>
        <v>-0.19675697336592363</v>
      </c>
      <c r="DJ79" s="88">
        <f t="shared" ca="1" si="29"/>
        <v>-7.9606875056572698E-2</v>
      </c>
      <c r="DO79" s="59">
        <f t="shared" si="33"/>
        <v>0.97157311906651</v>
      </c>
      <c r="DP79" s="59">
        <f t="shared" si="33"/>
        <v>2.8426880933489995E-2</v>
      </c>
      <c r="DQ79" s="50">
        <f t="shared" si="37"/>
        <v>1.1346799999999999</v>
      </c>
      <c r="DV79" s="17">
        <v>0.5</v>
      </c>
      <c r="DX79" s="17">
        <v>1</v>
      </c>
      <c r="DY79" s="17">
        <v>0.5</v>
      </c>
      <c r="EA79" s="17">
        <v>2</v>
      </c>
      <c r="EC79" s="17">
        <f t="shared" si="41"/>
        <v>2.1160323204828475</v>
      </c>
      <c r="ED79" s="17">
        <v>0</v>
      </c>
      <c r="EE79" s="17">
        <v>-5</v>
      </c>
      <c r="EF79" s="17">
        <f t="shared" si="34"/>
        <v>3.9254405263157999</v>
      </c>
      <c r="EG79" s="17">
        <f t="shared" si="34"/>
        <v>4.7862610526316001</v>
      </c>
      <c r="EH79" s="43">
        <v>0.75</v>
      </c>
      <c r="EI79" s="43">
        <v>0.05</v>
      </c>
      <c r="EJ79" s="43">
        <v>60</v>
      </c>
    </row>
    <row r="80" spans="1:144" x14ac:dyDescent="0.3">
      <c r="A80" s="10">
        <v>2040</v>
      </c>
      <c r="J80" s="13">
        <v>41387866</v>
      </c>
      <c r="K80" s="31">
        <f t="shared" si="39"/>
        <v>41338710.886852741</v>
      </c>
      <c r="P80" s="28" cm="1">
        <f t="array" aca="1" ref="P80" ca="1">INDEX([7]CSMDPART2023!$C$2:$BK$29, MATCH(MID(CELL("filename",A79),FIND("]",CELL("filename",A79))+1,255),[7]CSMDPART2023!A$2:A$29,0), MATCH(A80,[7]CSMDPART2023!C$1:BK$1,0))</f>
        <v>3.8242414034654892E-3</v>
      </c>
      <c r="Q80" s="19">
        <f t="shared" ca="1" si="40"/>
        <v>66.287695268706813</v>
      </c>
      <c r="AM80" s="19">
        <f t="shared" ca="1" si="35"/>
        <v>5.1843240867222064E-2</v>
      </c>
      <c r="AN80" s="11"/>
      <c r="AS80" s="17">
        <f t="shared" ca="1" si="36"/>
        <v>5.5137294556674835E-2</v>
      </c>
      <c r="CM80" s="88">
        <f t="shared" ca="1" si="31"/>
        <v>12.896012931160882</v>
      </c>
      <c r="CN80" s="88">
        <f t="shared" ca="1" si="31"/>
        <v>2.6464354799293246</v>
      </c>
      <c r="CO80" s="88">
        <f t="shared" ca="1" si="31"/>
        <v>14.087959189993143</v>
      </c>
      <c r="CP80" s="88">
        <f t="shared" ca="1" si="31"/>
        <v>3.9645872682975343</v>
      </c>
      <c r="CQ80" s="88">
        <f t="shared" ca="1" si="31"/>
        <v>8.6398597245165014</v>
      </c>
      <c r="CR80" s="88">
        <f t="shared" ca="1" si="31"/>
        <v>0.20236083492160989</v>
      </c>
      <c r="CS80" s="88">
        <f t="shared" ca="1" si="31"/>
        <v>4.6573382151364884</v>
      </c>
      <c r="CT80" s="88">
        <f t="shared" ca="1" si="31"/>
        <v>18.466334748976362</v>
      </c>
      <c r="CU80" s="88">
        <f t="shared" ca="1" si="31"/>
        <v>3.5549563853410922</v>
      </c>
      <c r="CV80" s="88">
        <f t="shared" ca="1" si="31"/>
        <v>1.6744627957295211</v>
      </c>
      <c r="CW80" s="88">
        <f t="shared" ca="1" si="31"/>
        <v>20.536631297089247</v>
      </c>
      <c r="CX80" s="88">
        <f t="shared" ca="1" si="31"/>
        <v>2.9516062332238766</v>
      </c>
      <c r="CY80" s="88">
        <f t="shared" ca="1" si="31"/>
        <v>5.7125527645979182E-2</v>
      </c>
      <c r="CZ80" s="88">
        <f t="shared" ca="1" si="31"/>
        <v>5.8599162671234273E-2</v>
      </c>
      <c r="DA80" s="88">
        <f t="shared" ca="1" si="31"/>
        <v>1.3811611865477229E-2</v>
      </c>
      <c r="DB80" s="88">
        <f t="shared" ca="1" si="31"/>
        <v>-1.6749030632143218E-2</v>
      </c>
      <c r="DC80" s="88">
        <f t="shared" ref="DC80:DJ85" ca="1" si="42">DC79</f>
        <v>-3.577425751276167E-2</v>
      </c>
      <c r="DD80" s="88">
        <f t="shared" ca="1" si="42"/>
        <v>-8.5009043172767321E-4</v>
      </c>
      <c r="DE80" s="88">
        <f t="shared" ca="1" si="42"/>
        <v>-5.4162923606058122E-2</v>
      </c>
      <c r="DF80" s="88">
        <f t="shared" ca="1" si="42"/>
        <v>-0.19217454375457008</v>
      </c>
      <c r="DG80" s="88">
        <f t="shared" ca="1" si="42"/>
        <v>-3.3929490255086507E-2</v>
      </c>
      <c r="DH80" s="88">
        <f t="shared" ca="1" si="42"/>
        <v>-1.9532117567847111E-2</v>
      </c>
      <c r="DI80" s="88">
        <f t="shared" ca="1" si="42"/>
        <v>-0.19675697336592363</v>
      </c>
      <c r="DJ80" s="88">
        <f t="shared" ca="1" si="42"/>
        <v>-7.9606875056572698E-2</v>
      </c>
      <c r="DO80" s="59">
        <f t="shared" si="33"/>
        <v>0.97157311906651</v>
      </c>
      <c r="DP80" s="59">
        <f t="shared" si="33"/>
        <v>2.8426880933489995E-2</v>
      </c>
      <c r="DQ80" s="50">
        <f t="shared" si="37"/>
        <v>1.1346799999999999</v>
      </c>
      <c r="DV80" s="17">
        <v>0.5</v>
      </c>
      <c r="DX80" s="17">
        <v>1</v>
      </c>
      <c r="DY80" s="17">
        <v>0.5</v>
      </c>
      <c r="EA80" s="17">
        <v>2</v>
      </c>
      <c r="EC80" s="17">
        <f t="shared" si="41"/>
        <v>2.1102307044587052</v>
      </c>
      <c r="ED80" s="17">
        <v>0</v>
      </c>
      <c r="EE80" s="17">
        <v>-5</v>
      </c>
      <c r="EF80" s="17">
        <f t="shared" si="34"/>
        <v>3.9254405263157999</v>
      </c>
      <c r="EG80" s="17">
        <f t="shared" si="34"/>
        <v>4.7862610526316001</v>
      </c>
      <c r="EH80" s="43">
        <v>0.75</v>
      </c>
      <c r="EI80" s="43">
        <v>0.05</v>
      </c>
      <c r="EJ80" s="43">
        <v>60</v>
      </c>
    </row>
    <row r="81" spans="1:140" x14ac:dyDescent="0.3">
      <c r="A81" s="10">
        <v>2041</v>
      </c>
      <c r="J81" s="13">
        <v>41001669</v>
      </c>
      <c r="K81" s="31">
        <f t="shared" si="39"/>
        <v>40952972.561316222</v>
      </c>
      <c r="P81" s="28" cm="1">
        <f t="array" aca="1" ref="P81" ca="1">INDEX([7]CSMDPART2023!$C$2:$BK$29, MATCH(MID(CELL("filename",A80),FIND("]",CELL("filename",A80))+1,255),[7]CSMDPART2023!A$2:A$29,0), MATCH(A81,[7]CSMDPART2023!C$1:BK$1,0))</f>
        <v>3.713572918320196E-3</v>
      </c>
      <c r="Q81" s="19">
        <f t="shared" ca="1" si="40"/>
        <v>66.533859458674542</v>
      </c>
      <c r="AM81" s="19">
        <f t="shared" ca="1" si="35"/>
        <v>5.1843240867222064E-2</v>
      </c>
      <c r="AN81" s="11"/>
      <c r="AS81" s="17">
        <f t="shared" ca="1" si="36"/>
        <v>5.5137294556674835E-2</v>
      </c>
      <c r="CM81" s="88">
        <f t="shared" ref="CM81:DB85" ca="1" si="43">CM80</f>
        <v>12.896012931160882</v>
      </c>
      <c r="CN81" s="88">
        <f t="shared" ca="1" si="43"/>
        <v>2.6464354799293246</v>
      </c>
      <c r="CO81" s="88">
        <f t="shared" ca="1" si="43"/>
        <v>14.087959189993143</v>
      </c>
      <c r="CP81" s="88">
        <f t="shared" ca="1" si="43"/>
        <v>3.9645872682975343</v>
      </c>
      <c r="CQ81" s="88">
        <f t="shared" ca="1" si="43"/>
        <v>8.6398597245165014</v>
      </c>
      <c r="CR81" s="88">
        <f t="shared" ca="1" si="43"/>
        <v>0.20236083492160989</v>
      </c>
      <c r="CS81" s="88">
        <f t="shared" ca="1" si="43"/>
        <v>4.6573382151364884</v>
      </c>
      <c r="CT81" s="88">
        <f t="shared" ca="1" si="43"/>
        <v>18.466334748976362</v>
      </c>
      <c r="CU81" s="88">
        <f t="shared" ca="1" si="43"/>
        <v>3.5549563853410922</v>
      </c>
      <c r="CV81" s="88">
        <f t="shared" ca="1" si="43"/>
        <v>1.6744627957295211</v>
      </c>
      <c r="CW81" s="88">
        <f t="shared" ca="1" si="43"/>
        <v>20.536631297089247</v>
      </c>
      <c r="CX81" s="88">
        <f t="shared" ca="1" si="43"/>
        <v>2.9516062332238766</v>
      </c>
      <c r="CY81" s="88">
        <f t="shared" ca="1" si="43"/>
        <v>5.7125527645979182E-2</v>
      </c>
      <c r="CZ81" s="88">
        <f t="shared" ca="1" si="43"/>
        <v>5.8599162671234273E-2</v>
      </c>
      <c r="DA81" s="88">
        <f t="shared" ca="1" si="43"/>
        <v>1.3811611865477229E-2</v>
      </c>
      <c r="DB81" s="88">
        <f t="shared" ca="1" si="43"/>
        <v>-1.6749030632143218E-2</v>
      </c>
      <c r="DC81" s="88">
        <f t="shared" ca="1" si="42"/>
        <v>-3.577425751276167E-2</v>
      </c>
      <c r="DD81" s="88">
        <f t="shared" ca="1" si="42"/>
        <v>-8.5009043172767321E-4</v>
      </c>
      <c r="DE81" s="88">
        <f t="shared" ca="1" si="42"/>
        <v>-5.4162923606058122E-2</v>
      </c>
      <c r="DF81" s="88">
        <f t="shared" ca="1" si="42"/>
        <v>-0.19217454375457008</v>
      </c>
      <c r="DG81" s="88">
        <f t="shared" ca="1" si="42"/>
        <v>-3.3929490255086507E-2</v>
      </c>
      <c r="DH81" s="88">
        <f t="shared" ca="1" si="42"/>
        <v>-1.9532117567847111E-2</v>
      </c>
      <c r="DI81" s="88">
        <f t="shared" ca="1" si="42"/>
        <v>-0.19675697336592363</v>
      </c>
      <c r="DJ81" s="88">
        <f t="shared" ca="1" si="42"/>
        <v>-7.9606875056572698E-2</v>
      </c>
      <c r="DO81" s="59">
        <f t="shared" si="33"/>
        <v>0.97157311906651</v>
      </c>
      <c r="DP81" s="59">
        <f t="shared" si="33"/>
        <v>2.8426880933489995E-2</v>
      </c>
      <c r="DQ81" s="50">
        <f t="shared" si="37"/>
        <v>1.1346799999999999</v>
      </c>
      <c r="DV81" s="17">
        <v>0.5</v>
      </c>
      <c r="DX81" s="17">
        <v>1</v>
      </c>
      <c r="DY81" s="17">
        <v>0.5</v>
      </c>
      <c r="EA81" s="17">
        <v>2</v>
      </c>
      <c r="EC81" s="17">
        <f t="shared" si="41"/>
        <v>2.1047191692357701</v>
      </c>
      <c r="ED81" s="17">
        <v>0</v>
      </c>
      <c r="EE81" s="17">
        <v>-5</v>
      </c>
      <c r="EF81" s="17">
        <f t="shared" si="34"/>
        <v>3.9254405263157999</v>
      </c>
      <c r="EG81" s="17">
        <f t="shared" si="34"/>
        <v>4.7862610526316001</v>
      </c>
      <c r="EH81" s="43">
        <v>0.75</v>
      </c>
      <c r="EI81" s="43">
        <v>0.05</v>
      </c>
      <c r="EJ81" s="43">
        <v>60</v>
      </c>
    </row>
    <row r="82" spans="1:140" x14ac:dyDescent="0.3">
      <c r="A82" s="10">
        <v>2042</v>
      </c>
      <c r="J82" s="13">
        <v>40612874</v>
      </c>
      <c r="K82" s="31">
        <f t="shared" si="39"/>
        <v>40564639.321345501</v>
      </c>
      <c r="P82" s="28" cm="1">
        <f t="array" aca="1" ref="P82" ca="1">INDEX([7]CSMDPART2023!$C$2:$BK$29, MATCH(MID(CELL("filename",A81),FIND("]",CELL("filename",A81))+1,255),[7]CSMDPART2023!A$2:A$29,0), MATCH(A82,[7]CSMDPART2023!C$1:BK$1,0))</f>
        <v>3.7280701036208619E-3</v>
      </c>
      <c r="Q82" s="19">
        <f t="shared" ca="1" si="40"/>
        <v>66.781902351000937</v>
      </c>
      <c r="AM82" s="19">
        <f t="shared" ca="1" si="35"/>
        <v>5.1843240867222064E-2</v>
      </c>
      <c r="AN82" s="11"/>
      <c r="AS82" s="17">
        <f t="shared" ca="1" si="36"/>
        <v>5.5137294556674835E-2</v>
      </c>
      <c r="CM82" s="88">
        <f t="shared" ca="1" si="43"/>
        <v>12.896012931160882</v>
      </c>
      <c r="CN82" s="88">
        <f t="shared" ca="1" si="43"/>
        <v>2.6464354799293246</v>
      </c>
      <c r="CO82" s="88">
        <f t="shared" ca="1" si="43"/>
        <v>14.087959189993143</v>
      </c>
      <c r="CP82" s="88">
        <f t="shared" ca="1" si="43"/>
        <v>3.9645872682975343</v>
      </c>
      <c r="CQ82" s="88">
        <f t="shared" ca="1" si="43"/>
        <v>8.6398597245165014</v>
      </c>
      <c r="CR82" s="88">
        <f t="shared" ca="1" si="43"/>
        <v>0.20236083492160989</v>
      </c>
      <c r="CS82" s="88">
        <f t="shared" ca="1" si="43"/>
        <v>4.6573382151364884</v>
      </c>
      <c r="CT82" s="88">
        <f t="shared" ca="1" si="43"/>
        <v>18.466334748976362</v>
      </c>
      <c r="CU82" s="88">
        <f t="shared" ca="1" si="43"/>
        <v>3.5549563853410922</v>
      </c>
      <c r="CV82" s="88">
        <f t="shared" ca="1" si="43"/>
        <v>1.6744627957295211</v>
      </c>
      <c r="CW82" s="88">
        <f t="shared" ca="1" si="43"/>
        <v>20.536631297089247</v>
      </c>
      <c r="CX82" s="88">
        <f t="shared" ca="1" si="43"/>
        <v>2.9516062332238766</v>
      </c>
      <c r="CY82" s="88">
        <f t="shared" ca="1" si="43"/>
        <v>5.7125527645979182E-2</v>
      </c>
      <c r="CZ82" s="88">
        <f t="shared" ca="1" si="43"/>
        <v>5.8599162671234273E-2</v>
      </c>
      <c r="DA82" s="88">
        <f t="shared" ca="1" si="43"/>
        <v>1.3811611865477229E-2</v>
      </c>
      <c r="DB82" s="88">
        <f t="shared" ca="1" si="43"/>
        <v>-1.6749030632143218E-2</v>
      </c>
      <c r="DC82" s="88">
        <f t="shared" ca="1" si="42"/>
        <v>-3.577425751276167E-2</v>
      </c>
      <c r="DD82" s="88">
        <f t="shared" ca="1" si="42"/>
        <v>-8.5009043172767321E-4</v>
      </c>
      <c r="DE82" s="88">
        <f t="shared" ca="1" si="42"/>
        <v>-5.4162923606058122E-2</v>
      </c>
      <c r="DF82" s="88">
        <f t="shared" ca="1" si="42"/>
        <v>-0.19217454375457008</v>
      </c>
      <c r="DG82" s="88">
        <f t="shared" ca="1" si="42"/>
        <v>-3.3929490255086507E-2</v>
      </c>
      <c r="DH82" s="88">
        <f t="shared" ca="1" si="42"/>
        <v>-1.9532117567847111E-2</v>
      </c>
      <c r="DI82" s="88">
        <f t="shared" ca="1" si="42"/>
        <v>-0.19675697336592363</v>
      </c>
      <c r="DJ82" s="88">
        <f t="shared" ca="1" si="42"/>
        <v>-7.9606875056572698E-2</v>
      </c>
      <c r="DO82" s="59">
        <f t="shared" si="33"/>
        <v>0.97157311906651</v>
      </c>
      <c r="DP82" s="59">
        <f t="shared" si="33"/>
        <v>2.8426880933489995E-2</v>
      </c>
      <c r="DQ82" s="50">
        <f t="shared" si="37"/>
        <v>1.1346799999999999</v>
      </c>
      <c r="DV82" s="17">
        <v>0.5</v>
      </c>
      <c r="DX82" s="17">
        <v>1</v>
      </c>
      <c r="DY82" s="17">
        <v>0.5</v>
      </c>
      <c r="EA82" s="17">
        <v>2</v>
      </c>
      <c r="EC82" s="17">
        <f t="shared" si="41"/>
        <v>2.0994832107739816</v>
      </c>
      <c r="ED82" s="17">
        <v>0</v>
      </c>
      <c r="EE82" s="17">
        <v>-5</v>
      </c>
      <c r="EF82" s="17">
        <f t="shared" si="34"/>
        <v>3.9254405263157999</v>
      </c>
      <c r="EG82" s="17">
        <f t="shared" si="34"/>
        <v>4.7862610526316001</v>
      </c>
      <c r="EH82" s="43">
        <v>0.75</v>
      </c>
      <c r="EI82" s="43">
        <v>0.05</v>
      </c>
      <c r="EJ82" s="43">
        <v>60</v>
      </c>
    </row>
    <row r="83" spans="1:140" x14ac:dyDescent="0.3">
      <c r="A83" s="10">
        <v>2043</v>
      </c>
      <c r="J83" s="13">
        <v>40231323</v>
      </c>
      <c r="K83" s="31">
        <f t="shared" si="39"/>
        <v>40183541.477895699</v>
      </c>
      <c r="P83" s="28" cm="1">
        <f t="array" aca="1" ref="P83" ca="1">INDEX([7]CSMDPART2023!$C$2:$BK$29, MATCH(MID(CELL("filename",A82),FIND("]",CELL("filename",A82))+1,255),[7]CSMDPART2023!A$2:A$29,0), MATCH(A83,[7]CSMDPART2023!C$1:BK$1,0))</f>
        <v>3.7478667039916314E-3</v>
      </c>
      <c r="Q83" s="19">
        <f t="shared" ca="1" si="40"/>
        <v>67.032192019251468</v>
      </c>
      <c r="AM83" s="19">
        <f t="shared" ca="1" si="35"/>
        <v>5.1843240867222064E-2</v>
      </c>
      <c r="AN83" s="11"/>
      <c r="AS83" s="17">
        <f t="shared" ca="1" si="36"/>
        <v>5.5137294556674835E-2</v>
      </c>
      <c r="CM83" s="88">
        <f t="shared" ca="1" si="43"/>
        <v>12.896012931160882</v>
      </c>
      <c r="CN83" s="88">
        <f t="shared" ca="1" si="43"/>
        <v>2.6464354799293246</v>
      </c>
      <c r="CO83" s="88">
        <f t="shared" ca="1" si="43"/>
        <v>14.087959189993143</v>
      </c>
      <c r="CP83" s="88">
        <f t="shared" ca="1" si="43"/>
        <v>3.9645872682975343</v>
      </c>
      <c r="CQ83" s="88">
        <f t="shared" ca="1" si="43"/>
        <v>8.6398597245165014</v>
      </c>
      <c r="CR83" s="88">
        <f t="shared" ca="1" si="43"/>
        <v>0.20236083492160989</v>
      </c>
      <c r="CS83" s="88">
        <f t="shared" ca="1" si="43"/>
        <v>4.6573382151364884</v>
      </c>
      <c r="CT83" s="88">
        <f t="shared" ca="1" si="43"/>
        <v>18.466334748976362</v>
      </c>
      <c r="CU83" s="88">
        <f t="shared" ca="1" si="43"/>
        <v>3.5549563853410922</v>
      </c>
      <c r="CV83" s="88">
        <f t="shared" ca="1" si="43"/>
        <v>1.6744627957295211</v>
      </c>
      <c r="CW83" s="88">
        <f t="shared" ca="1" si="43"/>
        <v>20.536631297089247</v>
      </c>
      <c r="CX83" s="88">
        <f t="shared" ca="1" si="43"/>
        <v>2.9516062332238766</v>
      </c>
      <c r="CY83" s="88">
        <f t="shared" ca="1" si="43"/>
        <v>5.7125527645979182E-2</v>
      </c>
      <c r="CZ83" s="88">
        <f t="shared" ca="1" si="43"/>
        <v>5.8599162671234273E-2</v>
      </c>
      <c r="DA83" s="88">
        <f t="shared" ca="1" si="43"/>
        <v>1.3811611865477229E-2</v>
      </c>
      <c r="DB83" s="88">
        <f t="shared" ca="1" si="43"/>
        <v>-1.6749030632143218E-2</v>
      </c>
      <c r="DC83" s="88">
        <f t="shared" ca="1" si="42"/>
        <v>-3.577425751276167E-2</v>
      </c>
      <c r="DD83" s="88">
        <f t="shared" ca="1" si="42"/>
        <v>-8.5009043172767321E-4</v>
      </c>
      <c r="DE83" s="88">
        <f t="shared" ca="1" si="42"/>
        <v>-5.4162923606058122E-2</v>
      </c>
      <c r="DF83" s="88">
        <f t="shared" ca="1" si="42"/>
        <v>-0.19217454375457008</v>
      </c>
      <c r="DG83" s="88">
        <f t="shared" ca="1" si="42"/>
        <v>-3.3929490255086507E-2</v>
      </c>
      <c r="DH83" s="88">
        <f t="shared" ca="1" si="42"/>
        <v>-1.9532117567847111E-2</v>
      </c>
      <c r="DI83" s="88">
        <f t="shared" ca="1" si="42"/>
        <v>-0.19675697336592363</v>
      </c>
      <c r="DJ83" s="88">
        <f t="shared" ca="1" si="42"/>
        <v>-7.9606875056572698E-2</v>
      </c>
      <c r="DO83" s="59">
        <f t="shared" si="33"/>
        <v>0.97157311906651</v>
      </c>
      <c r="DP83" s="59">
        <f t="shared" si="33"/>
        <v>2.8426880933489995E-2</v>
      </c>
      <c r="DQ83" s="50">
        <f t="shared" si="37"/>
        <v>1.1346799999999999</v>
      </c>
      <c r="DV83" s="17">
        <v>0.5</v>
      </c>
      <c r="DX83" s="17">
        <v>1</v>
      </c>
      <c r="DY83" s="17">
        <v>0.5</v>
      </c>
      <c r="EA83" s="17">
        <v>2</v>
      </c>
      <c r="EC83" s="17">
        <f t="shared" si="41"/>
        <v>2.0945090502352826</v>
      </c>
      <c r="ED83" s="17">
        <v>0</v>
      </c>
      <c r="EE83" s="17">
        <v>-5</v>
      </c>
      <c r="EF83" s="17">
        <f t="shared" si="34"/>
        <v>3.9254405263157999</v>
      </c>
      <c r="EG83" s="17">
        <f t="shared" si="34"/>
        <v>4.7862610526316001</v>
      </c>
      <c r="EH83" s="43">
        <v>0.75</v>
      </c>
      <c r="EI83" s="43">
        <v>0.05</v>
      </c>
      <c r="EJ83" s="43">
        <v>60</v>
      </c>
    </row>
    <row r="84" spans="1:140" x14ac:dyDescent="0.3">
      <c r="A84" s="10">
        <v>2044</v>
      </c>
      <c r="J84" s="13">
        <v>39854048</v>
      </c>
      <c r="K84" s="31">
        <f t="shared" si="39"/>
        <v>39806714.555970386</v>
      </c>
      <c r="P84" s="28" cm="1">
        <f t="array" aca="1" ref="P84" ca="1">INDEX([7]CSMDPART2023!$C$2:$BK$29, MATCH(MID(CELL("filename",A83),FIND("]",CELL("filename",A83))+1,255),[7]CSMDPART2023!A$2:A$29,0), MATCH(A84,[7]CSMDPART2023!C$1:BK$1,0))</f>
        <v>4.024580779069975E-3</v>
      </c>
      <c r="Q84" s="19">
        <f t="shared" ca="1" si="40"/>
        <v>67.301968490831072</v>
      </c>
      <c r="AM84" s="19">
        <f t="shared" ca="1" si="35"/>
        <v>5.1843240867222064E-2</v>
      </c>
      <c r="AN84" s="11"/>
      <c r="AS84" s="17">
        <f t="shared" ca="1" si="36"/>
        <v>5.5137294556674835E-2</v>
      </c>
      <c r="CM84" s="88">
        <f t="shared" ca="1" si="43"/>
        <v>12.896012931160882</v>
      </c>
      <c r="CN84" s="88">
        <f t="shared" ca="1" si="43"/>
        <v>2.6464354799293246</v>
      </c>
      <c r="CO84" s="88">
        <f t="shared" ca="1" si="43"/>
        <v>14.087959189993143</v>
      </c>
      <c r="CP84" s="88">
        <f t="shared" ca="1" si="43"/>
        <v>3.9645872682975343</v>
      </c>
      <c r="CQ84" s="88">
        <f t="shared" ca="1" si="43"/>
        <v>8.6398597245165014</v>
      </c>
      <c r="CR84" s="88">
        <f t="shared" ca="1" si="43"/>
        <v>0.20236083492160989</v>
      </c>
      <c r="CS84" s="88">
        <f t="shared" ca="1" si="43"/>
        <v>4.6573382151364884</v>
      </c>
      <c r="CT84" s="88">
        <f t="shared" ca="1" si="43"/>
        <v>18.466334748976362</v>
      </c>
      <c r="CU84" s="88">
        <f t="shared" ca="1" si="43"/>
        <v>3.5549563853410922</v>
      </c>
      <c r="CV84" s="88">
        <f t="shared" ca="1" si="43"/>
        <v>1.6744627957295211</v>
      </c>
      <c r="CW84" s="88">
        <f t="shared" ca="1" si="43"/>
        <v>20.536631297089247</v>
      </c>
      <c r="CX84" s="88">
        <f t="shared" ca="1" si="43"/>
        <v>2.9516062332238766</v>
      </c>
      <c r="CY84" s="88">
        <f t="shared" ca="1" si="43"/>
        <v>5.7125527645979182E-2</v>
      </c>
      <c r="CZ84" s="88">
        <f t="shared" ca="1" si="43"/>
        <v>5.8599162671234273E-2</v>
      </c>
      <c r="DA84" s="88">
        <f t="shared" ca="1" si="43"/>
        <v>1.3811611865477229E-2</v>
      </c>
      <c r="DB84" s="88">
        <f t="shared" ca="1" si="43"/>
        <v>-1.6749030632143218E-2</v>
      </c>
      <c r="DC84" s="88">
        <f t="shared" ca="1" si="42"/>
        <v>-3.577425751276167E-2</v>
      </c>
      <c r="DD84" s="88">
        <f t="shared" ca="1" si="42"/>
        <v>-8.5009043172767321E-4</v>
      </c>
      <c r="DE84" s="88">
        <f t="shared" ca="1" si="42"/>
        <v>-5.4162923606058122E-2</v>
      </c>
      <c r="DF84" s="88">
        <f t="shared" ca="1" si="42"/>
        <v>-0.19217454375457008</v>
      </c>
      <c r="DG84" s="88">
        <f t="shared" ca="1" si="42"/>
        <v>-3.3929490255086507E-2</v>
      </c>
      <c r="DH84" s="88">
        <f t="shared" ca="1" si="42"/>
        <v>-1.9532117567847111E-2</v>
      </c>
      <c r="DI84" s="88">
        <f t="shared" ca="1" si="42"/>
        <v>-0.19675697336592363</v>
      </c>
      <c r="DJ84" s="88">
        <f t="shared" ca="1" si="42"/>
        <v>-7.9606875056572698E-2</v>
      </c>
      <c r="DO84" s="59">
        <f t="shared" si="33"/>
        <v>0.97157311906651</v>
      </c>
      <c r="DP84" s="59">
        <f t="shared" si="33"/>
        <v>2.8426880933489995E-2</v>
      </c>
      <c r="DQ84" s="50">
        <f t="shared" si="37"/>
        <v>1.1346799999999999</v>
      </c>
      <c r="DV84" s="17">
        <v>0.5</v>
      </c>
      <c r="DX84" s="17">
        <v>1</v>
      </c>
      <c r="DY84" s="17">
        <v>0.5</v>
      </c>
      <c r="EA84" s="17">
        <v>2</v>
      </c>
      <c r="EC84" s="17">
        <f t="shared" si="41"/>
        <v>2.0897835977235184</v>
      </c>
      <c r="ED84" s="17">
        <v>0</v>
      </c>
      <c r="EE84" s="17">
        <v>-5</v>
      </c>
      <c r="EF84" s="17">
        <f t="shared" si="34"/>
        <v>3.9254405263157999</v>
      </c>
      <c r="EG84" s="17">
        <f t="shared" si="34"/>
        <v>4.7862610526316001</v>
      </c>
      <c r="EH84" s="43">
        <v>0.75</v>
      </c>
      <c r="EI84" s="43">
        <v>0.05</v>
      </c>
      <c r="EJ84" s="43">
        <v>60</v>
      </c>
    </row>
    <row r="85" spans="1:140" x14ac:dyDescent="0.3">
      <c r="A85" s="10">
        <v>2045</v>
      </c>
      <c r="J85" s="13">
        <v>39469514</v>
      </c>
      <c r="K85" s="31">
        <f t="shared" si="39"/>
        <v>39422637.255339205</v>
      </c>
      <c r="P85" s="28" cm="1">
        <f t="array" aca="1" ref="P85" ca="1">INDEX([7]CSMDPART2023!$C$2:$BK$29, MATCH(MID(CELL("filename",A84),FIND("]",CELL("filename",A84))+1,255),[7]CSMDPART2023!A$2:A$29,0), MATCH(A85,[7]CSMDPART2023!C$1:BK$1,0))</f>
        <v>4.1248283939050445E-3</v>
      </c>
      <c r="Q85" s="19">
        <f t="shared" ca="1" si="40"/>
        <v>67.579577561427755</v>
      </c>
      <c r="AM85" s="19">
        <f t="shared" ca="1" si="35"/>
        <v>5.1843240867222064E-2</v>
      </c>
      <c r="AN85" s="11"/>
      <c r="AS85" s="17">
        <f t="shared" ca="1" si="36"/>
        <v>5.5137294556674835E-2</v>
      </c>
      <c r="CM85" s="88">
        <f t="shared" ca="1" si="43"/>
        <v>12.896012931160882</v>
      </c>
      <c r="CN85" s="88">
        <f t="shared" ca="1" si="43"/>
        <v>2.6464354799293246</v>
      </c>
      <c r="CO85" s="88">
        <f t="shared" ca="1" si="43"/>
        <v>14.087959189993143</v>
      </c>
      <c r="CP85" s="88">
        <f t="shared" ca="1" si="43"/>
        <v>3.9645872682975343</v>
      </c>
      <c r="CQ85" s="88">
        <f t="shared" ca="1" si="43"/>
        <v>8.6398597245165014</v>
      </c>
      <c r="CR85" s="88">
        <f t="shared" ca="1" si="43"/>
        <v>0.20236083492160989</v>
      </c>
      <c r="CS85" s="88">
        <f t="shared" ca="1" si="43"/>
        <v>4.6573382151364884</v>
      </c>
      <c r="CT85" s="88">
        <f t="shared" ca="1" si="43"/>
        <v>18.466334748976362</v>
      </c>
      <c r="CU85" s="88">
        <f t="shared" ca="1" si="43"/>
        <v>3.5549563853410922</v>
      </c>
      <c r="CV85" s="88">
        <f t="shared" ca="1" si="43"/>
        <v>1.6744627957295211</v>
      </c>
      <c r="CW85" s="88">
        <f t="shared" ca="1" si="43"/>
        <v>20.536631297089247</v>
      </c>
      <c r="CX85" s="88">
        <f t="shared" ca="1" si="43"/>
        <v>2.9516062332238766</v>
      </c>
      <c r="CY85" s="88">
        <f t="shared" ca="1" si="43"/>
        <v>5.7125527645979182E-2</v>
      </c>
      <c r="CZ85" s="88">
        <f t="shared" ca="1" si="43"/>
        <v>5.8599162671234273E-2</v>
      </c>
      <c r="DA85" s="88">
        <f t="shared" ca="1" si="43"/>
        <v>1.3811611865477229E-2</v>
      </c>
      <c r="DB85" s="88">
        <f t="shared" ca="1" si="43"/>
        <v>-1.6749030632143218E-2</v>
      </c>
      <c r="DC85" s="88">
        <f t="shared" ca="1" si="42"/>
        <v>-3.577425751276167E-2</v>
      </c>
      <c r="DD85" s="88">
        <f t="shared" ca="1" si="42"/>
        <v>-8.5009043172767321E-4</v>
      </c>
      <c r="DE85" s="88">
        <f t="shared" ca="1" si="42"/>
        <v>-5.4162923606058122E-2</v>
      </c>
      <c r="DF85" s="88">
        <f t="shared" ca="1" si="42"/>
        <v>-0.19217454375457008</v>
      </c>
      <c r="DG85" s="88">
        <f t="shared" ca="1" si="42"/>
        <v>-3.3929490255086507E-2</v>
      </c>
      <c r="DH85" s="88">
        <f t="shared" ca="1" si="42"/>
        <v>-1.9532117567847111E-2</v>
      </c>
      <c r="DI85" s="88">
        <f t="shared" ca="1" si="42"/>
        <v>-0.19675697336592363</v>
      </c>
      <c r="DJ85" s="88">
        <f t="shared" ca="1" si="42"/>
        <v>-7.9606875056572698E-2</v>
      </c>
      <c r="DO85" s="59">
        <f t="shared" si="33"/>
        <v>0.97157311906651</v>
      </c>
      <c r="DP85" s="59">
        <f t="shared" si="33"/>
        <v>2.8426880933489995E-2</v>
      </c>
      <c r="DQ85" s="50">
        <f t="shared" si="37"/>
        <v>1.1346799999999999</v>
      </c>
      <c r="DV85" s="17">
        <v>0.5</v>
      </c>
      <c r="DX85" s="17">
        <v>1</v>
      </c>
      <c r="DY85" s="17">
        <v>0.5</v>
      </c>
      <c r="EA85" s="17">
        <v>2</v>
      </c>
      <c r="EC85" s="17">
        <f t="shared" si="41"/>
        <v>2.0852944178373427</v>
      </c>
      <c r="ED85" s="17">
        <v>0</v>
      </c>
      <c r="EE85" s="17">
        <v>-5</v>
      </c>
      <c r="EF85" s="17">
        <f t="shared" si="34"/>
        <v>3.9254405263157999</v>
      </c>
      <c r="EG85" s="17">
        <f t="shared" si="34"/>
        <v>4.7862610526316001</v>
      </c>
      <c r="EH85" s="43">
        <v>0.75</v>
      </c>
      <c r="EI85" s="43">
        <v>0.05</v>
      </c>
      <c r="EJ85" s="43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9E23-0DE6-4504-8CBB-E2E7AC564570}">
  <dimension ref="A1:EN85"/>
  <sheetViews>
    <sheetView zoomScale="82" workbookViewId="0">
      <pane xSplit="1" ySplit="1" topLeftCell="DE49" activePane="bottomRight" state="frozen"/>
      <selection pane="topRight" activeCell="B1" sqref="B1"/>
      <selection pane="bottomLeft" activeCell="A2" sqref="A2"/>
      <selection pane="bottomRight" activeCell="DM70" sqref="DM70"/>
    </sheetView>
  </sheetViews>
  <sheetFormatPr defaultRowHeight="14.4" x14ac:dyDescent="0.3"/>
  <cols>
    <col min="2" max="2" width="14.77734375" bestFit="1" customWidth="1"/>
    <col min="9" max="9" width="10.5546875" bestFit="1" customWidth="1"/>
    <col min="10" max="10" width="10.109375" bestFit="1" customWidth="1"/>
    <col min="11" max="11" width="12" bestFit="1" customWidth="1"/>
    <col min="30" max="30" width="16.33203125" bestFit="1" customWidth="1"/>
    <col min="31" max="32" width="16.33203125" customWidth="1"/>
    <col min="33" max="33" width="9.109375" bestFit="1" customWidth="1"/>
    <col min="34" max="34" width="18.109375" bestFit="1" customWidth="1"/>
    <col min="35" max="35" width="15.6640625" bestFit="1" customWidth="1"/>
    <col min="36" max="36" width="13.77734375" bestFit="1" customWidth="1"/>
    <col min="37" max="37" width="15.5546875" bestFit="1" customWidth="1"/>
    <col min="38" max="38" width="13.88671875" bestFit="1" customWidth="1"/>
    <col min="39" max="39" width="13.88671875" customWidth="1"/>
    <col min="40" max="40" width="17.109375" bestFit="1" customWidth="1"/>
    <col min="41" max="41" width="14.77734375" bestFit="1" customWidth="1"/>
    <col min="42" max="42" width="15.5546875" bestFit="1" customWidth="1"/>
    <col min="43" max="43" width="14.77734375" bestFit="1" customWidth="1"/>
    <col min="44" max="44" width="15.5546875" bestFit="1" customWidth="1"/>
    <col min="54" max="54" width="14.77734375" bestFit="1" customWidth="1"/>
    <col min="55" max="55" width="16.33203125" bestFit="1" customWidth="1"/>
    <col min="66" max="66" width="15.5546875" bestFit="1" customWidth="1"/>
    <col min="68" max="68" width="14.77734375" bestFit="1" customWidth="1"/>
    <col min="69" max="69" width="19" bestFit="1" customWidth="1"/>
    <col min="70" max="70" width="14.77734375" bestFit="1" customWidth="1"/>
    <col min="73" max="73" width="14.77734375" bestFit="1" customWidth="1"/>
    <col min="74" max="74" width="13.77734375" bestFit="1" customWidth="1"/>
    <col min="75" max="76" width="14.77734375" bestFit="1" customWidth="1"/>
    <col min="77" max="78" width="14.77734375" customWidth="1"/>
    <col min="79" max="80" width="13.77734375" bestFit="1" customWidth="1"/>
    <col min="81" max="81" width="12.6640625" bestFit="1" customWidth="1"/>
    <col min="82" max="83" width="14.77734375" bestFit="1" customWidth="1"/>
    <col min="84" max="84" width="16.33203125" bestFit="1" customWidth="1"/>
    <col min="85" max="85" width="14.77734375" bestFit="1" customWidth="1"/>
    <col min="86" max="87" width="13.77734375" bestFit="1" customWidth="1"/>
    <col min="88" max="88" width="14.77734375" bestFit="1" customWidth="1"/>
    <col min="89" max="89" width="13.77734375" bestFit="1" customWidth="1"/>
    <col min="90" max="90" width="18.33203125" bestFit="1" customWidth="1"/>
    <col min="115" max="115" width="20" bestFit="1" customWidth="1"/>
    <col min="117" max="117" width="13.77734375" bestFit="1" customWidth="1"/>
    <col min="118" max="118" width="14.77734375" bestFit="1" customWidth="1"/>
    <col min="124" max="124" width="21.77734375" bestFit="1" customWidth="1"/>
  </cols>
  <sheetData>
    <row r="1" spans="1:144" x14ac:dyDescent="0.3">
      <c r="A1" s="10" t="s">
        <v>321</v>
      </c>
      <c r="B1" s="1" t="s">
        <v>6</v>
      </c>
      <c r="C1" s="1" t="s">
        <v>9</v>
      </c>
      <c r="D1" s="1" t="s">
        <v>11</v>
      </c>
      <c r="E1" s="1" t="s">
        <v>428</v>
      </c>
      <c r="F1" s="1" t="s">
        <v>435</v>
      </c>
      <c r="G1" s="1" t="s">
        <v>436</v>
      </c>
      <c r="H1" s="1" t="s">
        <v>327</v>
      </c>
      <c r="I1" s="1" t="s">
        <v>346</v>
      </c>
      <c r="J1" s="1" t="s">
        <v>347</v>
      </c>
      <c r="K1" s="1" t="s">
        <v>15</v>
      </c>
      <c r="L1" s="1" t="s">
        <v>30</v>
      </c>
      <c r="M1" s="1" t="s">
        <v>32</v>
      </c>
      <c r="N1" s="1" t="s">
        <v>430</v>
      </c>
      <c r="O1" s="1" t="s">
        <v>352</v>
      </c>
      <c r="P1" s="47" t="s">
        <v>647</v>
      </c>
      <c r="Q1" s="47" t="s">
        <v>534</v>
      </c>
      <c r="R1" s="1" t="s">
        <v>33</v>
      </c>
      <c r="S1" s="1" t="s">
        <v>34</v>
      </c>
      <c r="T1" s="1" t="s">
        <v>432</v>
      </c>
      <c r="U1" s="1" t="s">
        <v>353</v>
      </c>
      <c r="V1" s="1" t="s">
        <v>533</v>
      </c>
      <c r="W1" s="1" t="s">
        <v>329</v>
      </c>
      <c r="X1" s="1" t="s">
        <v>330</v>
      </c>
      <c r="Y1" s="1" t="s">
        <v>331</v>
      </c>
      <c r="Z1" s="1" t="s">
        <v>35</v>
      </c>
      <c r="AA1" s="1" t="s">
        <v>36</v>
      </c>
      <c r="AB1" s="1" t="s">
        <v>434</v>
      </c>
      <c r="AC1" s="1" t="s">
        <v>354</v>
      </c>
      <c r="AD1" s="1" t="s">
        <v>37</v>
      </c>
      <c r="AE1" s="47" t="s">
        <v>424</v>
      </c>
      <c r="AF1" s="47" t="s">
        <v>425</v>
      </c>
      <c r="AG1" s="1" t="s">
        <v>336</v>
      </c>
      <c r="AH1" s="1" t="s">
        <v>38</v>
      </c>
      <c r="AI1" s="1" t="s">
        <v>148</v>
      </c>
      <c r="AJ1" s="1" t="s">
        <v>541</v>
      </c>
      <c r="AK1" s="1" t="s">
        <v>58</v>
      </c>
      <c r="AL1" s="1" t="s">
        <v>439</v>
      </c>
      <c r="AM1" s="1" t="s">
        <v>46</v>
      </c>
      <c r="AN1" s="1" t="s">
        <v>60</v>
      </c>
      <c r="AO1" s="47" t="s">
        <v>539</v>
      </c>
      <c r="AP1" s="1" t="s">
        <v>44</v>
      </c>
      <c r="AQ1" s="47" t="s">
        <v>540</v>
      </c>
      <c r="AR1" s="1" t="s">
        <v>59</v>
      </c>
      <c r="AS1" s="1" t="s">
        <v>61</v>
      </c>
      <c r="AT1" s="1" t="s">
        <v>56</v>
      </c>
      <c r="AU1" s="1" t="s">
        <v>62</v>
      </c>
      <c r="AV1" s="1" t="s">
        <v>63</v>
      </c>
      <c r="AW1" s="1" t="s">
        <v>69</v>
      </c>
      <c r="AX1" s="1" t="s">
        <v>70</v>
      </c>
      <c r="AY1" s="1" t="s">
        <v>71</v>
      </c>
      <c r="AZ1" s="1" t="s">
        <v>72</v>
      </c>
      <c r="BA1" s="1" t="s">
        <v>73</v>
      </c>
      <c r="BB1" s="1" t="s">
        <v>78</v>
      </c>
      <c r="BC1" s="1" t="s">
        <v>313</v>
      </c>
      <c r="BD1" s="1" t="s">
        <v>103</v>
      </c>
      <c r="BE1" s="1" t="s">
        <v>81</v>
      </c>
      <c r="BF1" s="1" t="s">
        <v>85</v>
      </c>
      <c r="BG1" s="1" t="s">
        <v>86</v>
      </c>
      <c r="BH1" s="1" t="s">
        <v>87</v>
      </c>
      <c r="BI1" s="1" t="s">
        <v>88</v>
      </c>
      <c r="BJ1" s="1" t="s">
        <v>89</v>
      </c>
      <c r="BK1" s="1" t="s">
        <v>90</v>
      </c>
      <c r="BL1" s="1" t="s">
        <v>91</v>
      </c>
      <c r="BM1" s="1" t="s">
        <v>92</v>
      </c>
      <c r="BN1" s="1" t="s">
        <v>108</v>
      </c>
      <c r="BO1" s="1" t="s">
        <v>109</v>
      </c>
      <c r="BP1" s="1" t="s">
        <v>121</v>
      </c>
      <c r="BQ1" s="1" t="s">
        <v>337</v>
      </c>
      <c r="BR1" s="1" t="s">
        <v>442</v>
      </c>
      <c r="BS1" s="47" t="s">
        <v>576</v>
      </c>
      <c r="BT1" s="47" t="s">
        <v>577</v>
      </c>
      <c r="BU1" s="47" t="s">
        <v>122</v>
      </c>
      <c r="BV1" s="1" t="s">
        <v>123</v>
      </c>
      <c r="BW1" s="1" t="s">
        <v>124</v>
      </c>
      <c r="BX1" s="1" t="s">
        <v>338</v>
      </c>
      <c r="BY1" s="47" t="s">
        <v>586</v>
      </c>
      <c r="BZ1" s="47" t="s">
        <v>587</v>
      </c>
      <c r="CA1" s="47" t="s">
        <v>125</v>
      </c>
      <c r="CB1" s="47" t="s">
        <v>126</v>
      </c>
      <c r="CC1" s="1" t="s">
        <v>127</v>
      </c>
      <c r="CD1" s="1" t="s">
        <v>128</v>
      </c>
      <c r="CE1" s="1" t="s">
        <v>339</v>
      </c>
      <c r="CF1" s="1" t="s">
        <v>133</v>
      </c>
      <c r="CG1" s="1" t="s">
        <v>134</v>
      </c>
      <c r="CH1" s="1" t="s">
        <v>45</v>
      </c>
      <c r="CI1" s="1" t="s">
        <v>153</v>
      </c>
      <c r="CJ1" s="1" t="s">
        <v>31</v>
      </c>
      <c r="CK1" s="1" t="s">
        <v>154</v>
      </c>
      <c r="CL1" s="1" t="s">
        <v>155</v>
      </c>
      <c r="CM1" s="1" t="s">
        <v>156</v>
      </c>
      <c r="CN1" s="1" t="s">
        <v>157</v>
      </c>
      <c r="CO1" s="1" t="s">
        <v>158</v>
      </c>
      <c r="CP1" s="1" t="s">
        <v>527</v>
      </c>
      <c r="CQ1" s="1" t="s">
        <v>528</v>
      </c>
      <c r="CR1" s="1" t="s">
        <v>529</v>
      </c>
      <c r="CS1" s="1" t="s">
        <v>520</v>
      </c>
      <c r="CT1" s="1" t="s">
        <v>159</v>
      </c>
      <c r="CU1" s="1" t="s">
        <v>160</v>
      </c>
      <c r="CV1" s="1" t="s">
        <v>161</v>
      </c>
      <c r="CW1" s="1" t="s">
        <v>162</v>
      </c>
      <c r="CX1" s="1" t="s">
        <v>163</v>
      </c>
      <c r="CY1" s="1" t="s">
        <v>164</v>
      </c>
      <c r="CZ1" s="1" t="s">
        <v>165</v>
      </c>
      <c r="DA1" s="1" t="s">
        <v>166</v>
      </c>
      <c r="DB1" s="1" t="s">
        <v>167</v>
      </c>
      <c r="DC1" s="1" t="s">
        <v>168</v>
      </c>
      <c r="DD1" s="1" t="s">
        <v>169</v>
      </c>
      <c r="DE1" s="1" t="s">
        <v>170</v>
      </c>
      <c r="DF1" s="1" t="s">
        <v>171</v>
      </c>
      <c r="DG1" s="1" t="s">
        <v>172</v>
      </c>
      <c r="DH1" s="1" t="s">
        <v>173</v>
      </c>
      <c r="DI1" s="1" t="s">
        <v>174</v>
      </c>
      <c r="DJ1" s="1" t="s">
        <v>175</v>
      </c>
      <c r="DK1" s="1" t="s">
        <v>79</v>
      </c>
      <c r="DL1" s="1" t="s">
        <v>177</v>
      </c>
      <c r="DM1" s="1" t="s">
        <v>216</v>
      </c>
      <c r="DN1" s="1" t="s">
        <v>217</v>
      </c>
      <c r="DO1" s="1" t="s">
        <v>185</v>
      </c>
      <c r="DP1" s="1" t="s">
        <v>187</v>
      </c>
      <c r="DQ1" s="1" t="s">
        <v>188</v>
      </c>
      <c r="DR1" s="1" t="s">
        <v>205</v>
      </c>
      <c r="DS1" s="1" t="s">
        <v>515</v>
      </c>
      <c r="DT1" s="1" t="s">
        <v>340</v>
      </c>
      <c r="DU1" s="1" t="s">
        <v>232</v>
      </c>
      <c r="DV1" s="1" t="s">
        <v>512</v>
      </c>
      <c r="DW1" s="1" t="s">
        <v>256</v>
      </c>
      <c r="DX1" s="1" t="s">
        <v>261</v>
      </c>
      <c r="DY1" s="1" t="s">
        <v>262</v>
      </c>
      <c r="DZ1" s="1" t="s">
        <v>513</v>
      </c>
      <c r="EA1" s="1" t="s">
        <v>265</v>
      </c>
      <c r="EB1" s="1" t="s">
        <v>324</v>
      </c>
      <c r="EC1" s="1" t="s">
        <v>269</v>
      </c>
      <c r="ED1" s="1" t="s">
        <v>270</v>
      </c>
      <c r="EE1" s="1" t="s">
        <v>275</v>
      </c>
      <c r="EF1" s="1" t="s">
        <v>277</v>
      </c>
      <c r="EG1" s="1" t="s">
        <v>280</v>
      </c>
      <c r="EH1" s="1" t="s">
        <v>521</v>
      </c>
      <c r="EI1" s="1" t="s">
        <v>289</v>
      </c>
      <c r="EJ1" s="1" t="s">
        <v>293</v>
      </c>
      <c r="EK1" s="1" t="s">
        <v>305</v>
      </c>
      <c r="EL1" s="1" t="s">
        <v>309</v>
      </c>
      <c r="EM1" s="1" t="s">
        <v>310</v>
      </c>
      <c r="EN1" s="1" t="s">
        <v>306</v>
      </c>
    </row>
    <row r="2" spans="1:144" x14ac:dyDescent="0.3">
      <c r="A2" s="10">
        <v>1962</v>
      </c>
      <c r="K2" s="19"/>
      <c r="P2" s="28"/>
      <c r="Q2" s="19"/>
      <c r="W2" s="14">
        <v>1.0600210374682284E-2</v>
      </c>
      <c r="X2" s="14">
        <v>7.853630711244719E-2</v>
      </c>
      <c r="AE2" s="28"/>
      <c r="AF2" s="28"/>
      <c r="AG2" s="19"/>
      <c r="AH2" s="19"/>
      <c r="AI2" s="19"/>
      <c r="AJ2" s="32"/>
      <c r="AK2" s="31"/>
      <c r="AL2" s="19"/>
      <c r="AM2" s="19">
        <f ca="1">AVERAGE($AL$35:$AL$63)</f>
        <v>6.1856470597171344E-2</v>
      </c>
      <c r="AN2" s="19"/>
      <c r="AO2" s="32"/>
      <c r="AP2" s="19"/>
      <c r="AQ2" s="32">
        <v>2033599999.9999998</v>
      </c>
      <c r="AR2" s="19"/>
      <c r="AS2" s="19"/>
      <c r="AT2" s="19"/>
      <c r="BN2" s="19"/>
      <c r="BO2" s="48"/>
      <c r="BP2" s="32"/>
      <c r="BQ2" s="32"/>
      <c r="BR2" s="25"/>
      <c r="BS2" s="25"/>
      <c r="BT2" s="25"/>
      <c r="BU2" s="19"/>
      <c r="BV2" s="19"/>
      <c r="BW2" s="32"/>
      <c r="BX2" s="32"/>
      <c r="BY2" s="25"/>
      <c r="BZ2" s="25"/>
      <c r="CA2" s="19"/>
      <c r="CB2" s="19"/>
      <c r="CC2" s="32"/>
      <c r="CD2" s="19"/>
      <c r="CE2" s="32"/>
      <c r="CF2" s="19"/>
      <c r="CG2" s="32"/>
      <c r="CH2" s="32"/>
      <c r="CI2" s="32"/>
      <c r="CJ2" s="32"/>
      <c r="CK2" s="32"/>
      <c r="CL2" s="19"/>
      <c r="DK2" s="31"/>
      <c r="DL2" s="48" cm="1">
        <f t="array" aca="1" ref="DL2" ca="1">INDEX([1]Sheet1!$C$6:$CY$72,MATCH($A2,[1]Sheet1!$A$6:$A$72,0),MATCH(MID(CELL("filename",AT1),FIND("]",CELL("filename",AT1))+1,255) &amp; DL$1,[1]Sheet1!$C$1:$CY$1 &amp; [1]Sheet1!$C$3:$CY$3,0))</f>
        <v>0</v>
      </c>
      <c r="DM2" s="25"/>
      <c r="DN2" s="25"/>
      <c r="DQ2" s="48">
        <v>1.0698099999999999</v>
      </c>
      <c r="DR2" s="48" cm="1">
        <f t="array" aca="1" ref="DR2" ca="1">INDEX([1]Sheet1!$C$6:$CY$72,MATCH($A2,[1]Sheet1!$A$6:$A$72,0),MATCH(MID(CELL("filename",AZ1),FIND("]",CELL("filename",AZ1))+1,255) &amp; DR$1,[1]Sheet1!$C$1:$CY$1 &amp; [1]Sheet1!$C$3:$CY$3,0))</f>
        <v>0</v>
      </c>
      <c r="DS2" s="48" cm="1">
        <f t="array" aca="1" ref="DS2" ca="1">INDEX([1]Sheet1!$C$6:$CY$72,MATCH($A2,[1]Sheet1!$A$6:$A$72,0),MATCH(MID(CELL("filename",BA1),FIND("]",CELL("filename",BA1))+1,255) &amp; DS$1,[1]Sheet1!$C$1:$CY$1 &amp; [1]Sheet1!$C$3:$CY$3,0))</f>
        <v>0</v>
      </c>
      <c r="DT2" s="29"/>
      <c r="DU2" s="48" cm="1">
        <f t="array" aca="1" ref="DU2" ca="1">INDEX([1]Sheet1!$C$6:$CY$72,MATCH($A2,[1]Sheet1!$A$6:$A$72,0),MATCH(MID(CELL("filename",BC1),FIND("]",CELL("filename",BC1))+1,255) &amp; DU$1,[1]Sheet1!$C$1:$CY$1 &amp; [1]Sheet1!$C$3:$CY$3,0))</f>
        <v>1.88</v>
      </c>
      <c r="DV2" s="17">
        <v>0.5</v>
      </c>
      <c r="DX2" s="17">
        <v>1</v>
      </c>
      <c r="DY2" s="17">
        <v>0.5</v>
      </c>
      <c r="DZ2" s="48" cm="1">
        <f t="array" aca="1" ref="DZ2" ca="1">INDEX([1]Sheet1!$C$6:$CY$72,MATCH($A2,[1]Sheet1!$A$6:$A$72,0),MATCH(MID(CELL("filename",BH1),FIND("]",CELL("filename",BH1))+1,255) &amp; DZ$1,[1]Sheet1!$C$1:$CY$1 &amp; [1]Sheet1!$C$3:$CY$3,0))</f>
        <v>4.21</v>
      </c>
      <c r="EA2" s="17">
        <v>2</v>
      </c>
      <c r="EE2" s="17">
        <v>-5</v>
      </c>
      <c r="EH2" s="43">
        <v>0.75</v>
      </c>
      <c r="EI2" s="43">
        <v>0.05</v>
      </c>
      <c r="EJ2" s="43">
        <v>60</v>
      </c>
    </row>
    <row r="3" spans="1:144" x14ac:dyDescent="0.3">
      <c r="A3" s="10">
        <v>1963</v>
      </c>
      <c r="K3" s="19"/>
      <c r="P3" s="28"/>
      <c r="Q3" s="19"/>
      <c r="W3" s="14">
        <v>1.5754269920709163E-2</v>
      </c>
      <c r="X3" s="14">
        <v>6.960232278010503E-2</v>
      </c>
      <c r="AE3" s="28"/>
      <c r="AF3" s="28"/>
      <c r="AG3" s="19"/>
      <c r="AH3" s="19"/>
      <c r="AI3" s="19"/>
      <c r="AJ3" s="32"/>
      <c r="AK3" s="31"/>
      <c r="AL3" s="19"/>
      <c r="AM3" s="19">
        <f t="shared" ref="AM3:AM66" ca="1" si="0">AVERAGE($AL$35:$AL$63)</f>
        <v>6.1856470597171344E-2</v>
      </c>
      <c r="AN3" s="19"/>
      <c r="AO3" s="32"/>
      <c r="AP3" s="31"/>
      <c r="AQ3" s="32">
        <v>2210300000</v>
      </c>
      <c r="AR3" s="19"/>
      <c r="AS3" s="19"/>
      <c r="AT3" s="19"/>
      <c r="BN3" s="19"/>
      <c r="BO3" s="48"/>
      <c r="BP3" s="32"/>
      <c r="BQ3" s="32"/>
      <c r="BR3" s="25"/>
      <c r="BS3" s="25"/>
      <c r="BT3" s="25"/>
      <c r="BU3" s="19"/>
      <c r="BV3" s="19"/>
      <c r="BW3" s="32"/>
      <c r="BX3" s="32"/>
      <c r="BY3" s="25"/>
      <c r="BZ3" s="25"/>
      <c r="CA3" s="19"/>
      <c r="CB3" s="19"/>
      <c r="CC3" s="32"/>
      <c r="CD3" s="19"/>
      <c r="CE3" s="32"/>
      <c r="CF3" s="19"/>
      <c r="CG3" s="32"/>
      <c r="CH3" s="32"/>
      <c r="CI3" s="32"/>
      <c r="CJ3" s="32"/>
      <c r="CK3" s="32"/>
      <c r="CL3" s="19"/>
      <c r="DK3" s="31"/>
      <c r="DL3" s="48" cm="1">
        <f t="array" aca="1" ref="DL3" ca="1">INDEX([1]Sheet1!$C$6:$CY$72,MATCH($A3,[1]Sheet1!$A$6:$A$72,0),MATCH(MID(CELL("filename",AT2),FIND("]",CELL("filename",AT2))+1,255) &amp; DL$1,[1]Sheet1!$C$1:$CY$1 &amp; [1]Sheet1!$C$3:$CY$3,0))</f>
        <v>0</v>
      </c>
      <c r="DM3" s="25"/>
      <c r="DN3" s="25"/>
      <c r="DQ3" s="48">
        <v>1.0698099999999999</v>
      </c>
      <c r="DR3" s="48" cm="1">
        <f t="array" aca="1" ref="DR3" ca="1">INDEX([1]Sheet1!$C$6:$CY$72,MATCH($A3,[1]Sheet1!$A$6:$A$72,0),MATCH(MID(CELL("filename",AZ2),FIND("]",CELL("filename",AZ2))+1,255) &amp; DR$1,[1]Sheet1!$C$1:$CY$1 &amp; [1]Sheet1!$C$3:$CY$3,0))</f>
        <v>0</v>
      </c>
      <c r="DS3" s="48" cm="1">
        <f t="array" aca="1" ref="DS3" ca="1">INDEX([1]Sheet1!$C$6:$CY$72,MATCH($A3,[1]Sheet1!$A$6:$A$72,0),MATCH(MID(CELL("filename",BA2),FIND("]",CELL("filename",BA2))+1,255) &amp; DS$1,[1]Sheet1!$C$1:$CY$1 &amp; [1]Sheet1!$C$3:$CY$3,0))</f>
        <v>0</v>
      </c>
      <c r="DT3" s="29"/>
      <c r="DU3" s="48" cm="1">
        <f t="array" aca="1" ref="DU3" ca="1">INDEX([1]Sheet1!$C$6:$CY$72,MATCH($A3,[1]Sheet1!$A$6:$A$72,0),MATCH(MID(CELL("filename",BC2),FIND("]",CELL("filename",BC2))+1,255) &amp; DU$1,[1]Sheet1!$C$1:$CY$1 &amp; [1]Sheet1!$C$3:$CY$3,0))</f>
        <v>1.98</v>
      </c>
      <c r="DV3" s="17">
        <v>0.5</v>
      </c>
      <c r="DX3" s="17">
        <v>1</v>
      </c>
      <c r="DY3" s="17">
        <v>0.5</v>
      </c>
      <c r="DZ3" s="48" cm="1">
        <f t="array" aca="1" ref="DZ3" ca="1">INDEX([1]Sheet1!$C$6:$CY$72,MATCH($A3,[1]Sheet1!$A$6:$A$72,0),MATCH(MID(CELL("filename",BH2),FIND("]",CELL("filename",BH2))+1,255) &amp; DZ$1,[1]Sheet1!$C$1:$CY$1 &amp; [1]Sheet1!$C$3:$CY$3,0))</f>
        <v>4.22</v>
      </c>
      <c r="EA3" s="17">
        <v>2</v>
      </c>
      <c r="EE3" s="17">
        <v>-5</v>
      </c>
      <c r="EH3" s="43">
        <v>0.75</v>
      </c>
      <c r="EI3" s="43">
        <v>0.05</v>
      </c>
      <c r="EJ3" s="43">
        <v>60</v>
      </c>
    </row>
    <row r="4" spans="1:144" x14ac:dyDescent="0.3">
      <c r="A4" s="10">
        <v>1964</v>
      </c>
      <c r="K4" s="19"/>
      <c r="P4" s="28"/>
      <c r="Q4" s="19"/>
      <c r="W4" s="14">
        <v>5.7868493360675233E-2</v>
      </c>
      <c r="X4" s="14">
        <v>5.1991311037836496E-2</v>
      </c>
      <c r="AE4" s="28"/>
      <c r="AF4" s="28"/>
      <c r="AG4" s="19"/>
      <c r="AH4" s="19"/>
      <c r="AI4" s="31"/>
      <c r="AJ4" s="32"/>
      <c r="AK4" s="31"/>
      <c r="AL4" s="19"/>
      <c r="AM4" s="19">
        <f t="shared" ca="1" si="0"/>
        <v>6.1856470597171344E-2</v>
      </c>
      <c r="AN4" s="19"/>
      <c r="AO4" s="32"/>
      <c r="AP4" s="31"/>
      <c r="AQ4" s="32">
        <v>2442500000</v>
      </c>
      <c r="AR4" s="31"/>
      <c r="AS4" s="19"/>
      <c r="AT4" s="19"/>
      <c r="BN4" s="19"/>
      <c r="BO4" s="48"/>
      <c r="BP4" s="32"/>
      <c r="BQ4" s="32"/>
      <c r="BR4" s="25"/>
      <c r="BS4" s="25"/>
      <c r="BT4" s="25"/>
      <c r="BU4" s="19"/>
      <c r="BV4" s="19"/>
      <c r="BW4" s="32"/>
      <c r="BX4" s="32"/>
      <c r="BY4" s="25"/>
      <c r="BZ4" s="25"/>
      <c r="CA4" s="19"/>
      <c r="CB4" s="19"/>
      <c r="CC4" s="32"/>
      <c r="CD4" s="19"/>
      <c r="CE4" s="32"/>
      <c r="CF4" s="19"/>
      <c r="CG4" s="32"/>
      <c r="CH4" s="32"/>
      <c r="CI4" s="32"/>
      <c r="CJ4" s="32"/>
      <c r="CK4" s="32"/>
      <c r="CL4" s="19"/>
      <c r="DK4" s="31"/>
      <c r="DL4" s="48" cm="1">
        <f t="array" aca="1" ref="DL4" ca="1">INDEX([1]Sheet1!$C$6:$CY$72,MATCH($A4,[1]Sheet1!$A$6:$A$72,0),MATCH(MID(CELL("filename",AT3),FIND("]",CELL("filename",AT3))+1,255) &amp; DL$1,[1]Sheet1!$C$1:$CY$1 &amp; [1]Sheet1!$C$3:$CY$3,0))</f>
        <v>0</v>
      </c>
      <c r="DM4" s="25"/>
      <c r="DN4" s="25"/>
      <c r="DQ4" s="48">
        <v>1.0698099999999999</v>
      </c>
      <c r="DR4" s="48" cm="1">
        <f t="array" aca="1" ref="DR4" ca="1">INDEX([1]Sheet1!$C$6:$CY$72,MATCH($A4,[1]Sheet1!$A$6:$A$72,0),MATCH(MID(CELL("filename",AZ3),FIND("]",CELL("filename",AZ3))+1,255) &amp; DR$1,[1]Sheet1!$C$1:$CY$1 &amp; [1]Sheet1!$C$3:$CY$3,0))</f>
        <v>0</v>
      </c>
      <c r="DS4" s="48" cm="1">
        <f t="array" aca="1" ref="DS4" ca="1">INDEX([1]Sheet1!$C$6:$CY$72,MATCH($A4,[1]Sheet1!$A$6:$A$72,0),MATCH(MID(CELL("filename",BA3),FIND("]",CELL("filename",BA3))+1,255) &amp; DS$1,[1]Sheet1!$C$1:$CY$1 &amp; [1]Sheet1!$C$3:$CY$3,0))</f>
        <v>0</v>
      </c>
      <c r="DT4" s="29"/>
      <c r="DU4" s="48" cm="1">
        <f t="array" aca="1" ref="DU4" ca="1">INDEX([1]Sheet1!$C$6:$CY$72,MATCH($A4,[1]Sheet1!$A$6:$A$72,0),MATCH(MID(CELL("filename",BC3),FIND("]",CELL("filename",BC3))+1,255) &amp; DU$1,[1]Sheet1!$C$1:$CY$1 &amp; [1]Sheet1!$C$3:$CY$3,0))</f>
        <v>3.45</v>
      </c>
      <c r="DV4" s="17">
        <v>0.5</v>
      </c>
      <c r="DX4" s="17">
        <v>1</v>
      </c>
      <c r="DY4" s="17">
        <v>0.5</v>
      </c>
      <c r="DZ4" s="48" cm="1">
        <f t="array" aca="1" ref="DZ4" ca="1">INDEX([1]Sheet1!$C$6:$CY$72,MATCH($A4,[1]Sheet1!$A$6:$A$72,0),MATCH(MID(CELL("filename",BH3),FIND("]",CELL("filename",BH3))+1,255) &amp; DZ$1,[1]Sheet1!$C$1:$CY$1 &amp; [1]Sheet1!$C$3:$CY$3,0))</f>
        <v>4.92</v>
      </c>
      <c r="EA4" s="17">
        <v>2</v>
      </c>
      <c r="EE4" s="17">
        <v>-5</v>
      </c>
      <c r="EH4" s="43">
        <v>0.75</v>
      </c>
      <c r="EI4" s="43">
        <v>0.05</v>
      </c>
      <c r="EJ4" s="43">
        <v>60</v>
      </c>
    </row>
    <row r="5" spans="1:144" x14ac:dyDescent="0.3">
      <c r="A5" s="10">
        <v>1965</v>
      </c>
      <c r="B5" s="13">
        <f>[2]EUCAM_output!$ACK2*10^9</f>
        <v>211570555556.52142</v>
      </c>
      <c r="H5" s="14" t="e">
        <f>[2]EUCAM_output!$ADQ2</f>
        <v>#N/A</v>
      </c>
      <c r="I5" s="13">
        <f>[2]EUCAM_output!$ADC2*10^3</f>
        <v>8405839.9999999907</v>
      </c>
      <c r="K5" s="31">
        <f>IF(A5&lt;2030,I5,K4*J5/J4)</f>
        <v>8405839.9999999907</v>
      </c>
      <c r="L5" s="14">
        <f>[2]EUCAM_output!$ACM2</f>
        <v>61.420826658387931</v>
      </c>
      <c r="O5" s="14">
        <f>[2]EUCAM_output!$ACN2</f>
        <v>61.544651723665829</v>
      </c>
      <c r="P5" s="28"/>
      <c r="Q5" s="19"/>
      <c r="R5" s="14">
        <f>[2]EUCAM_output!$ACR2</f>
        <v>0.7</v>
      </c>
      <c r="U5" s="14">
        <f>[2]EUCAM_output!$ACQ2</f>
        <v>0.26600230484687071</v>
      </c>
      <c r="V5" s="14">
        <v>0.26600230484687071</v>
      </c>
      <c r="W5" s="14">
        <v>3.6465969484351435E-2</v>
      </c>
      <c r="X5" s="14">
        <v>3.1663261784053098E-2</v>
      </c>
      <c r="Y5" s="14">
        <f>[2]EUCAM_output!$ADO2</f>
        <v>-4.9237223590412001E-2</v>
      </c>
      <c r="Z5" s="14">
        <f>[2]EUCAM_output!$ACS2</f>
        <v>1919.827219</v>
      </c>
      <c r="AC5" s="14">
        <f>[2]EUCAM_output!$ADR2</f>
        <v>1918.1602867731981</v>
      </c>
      <c r="AD5" s="13">
        <f>[2]EUCAM_output!$ACZ2*10^9</f>
        <v>612832591302.23804</v>
      </c>
      <c r="AE5" s="28"/>
      <c r="AF5" s="30"/>
      <c r="AG5" s="19"/>
      <c r="AH5" s="19"/>
      <c r="AI5" s="31"/>
      <c r="AJ5" s="32"/>
      <c r="AK5" s="31"/>
      <c r="AL5" s="19"/>
      <c r="AM5" s="19">
        <f t="shared" ca="1" si="0"/>
        <v>6.1856470597171344E-2</v>
      </c>
      <c r="AN5" s="19"/>
      <c r="AO5" s="32"/>
      <c r="AP5" s="31">
        <f t="shared" ref="AP5:AP66" si="1">AO5/EN5</f>
        <v>0</v>
      </c>
      <c r="AQ5" s="32">
        <v>2689000000</v>
      </c>
      <c r="AR5" s="31">
        <f t="shared" ref="AR5:AR66" si="2">(AQ5-AJ5)/EN5</f>
        <v>27138567259.15337</v>
      </c>
      <c r="AS5" s="19"/>
      <c r="AT5" s="19"/>
      <c r="BB5" s="13">
        <f>[2]EUCAM_output!$ACH2*10^9</f>
        <v>214351775155.401</v>
      </c>
      <c r="BC5" s="13">
        <f>[2]EUCAM_output!$ADM2*10^9</f>
        <v>37323996580.193489</v>
      </c>
      <c r="BD5" s="19">
        <f t="shared" ref="BD5:BD36" si="3">(BB5-B5)/B5*100</f>
        <v>1.3145589146673911</v>
      </c>
      <c r="BN5" s="19"/>
      <c r="BO5" s="48"/>
      <c r="BP5" s="32"/>
      <c r="BQ5" s="32"/>
      <c r="BR5" s="25"/>
      <c r="BS5" s="25"/>
      <c r="BT5" s="25"/>
      <c r="BU5" s="19"/>
      <c r="BV5" s="19"/>
      <c r="BW5" s="32"/>
      <c r="BX5" s="32"/>
      <c r="BY5" s="25"/>
      <c r="BZ5" s="25"/>
      <c r="CA5" s="19"/>
      <c r="CB5" s="19"/>
      <c r="CC5" s="32"/>
      <c r="CD5" s="19"/>
      <c r="CE5" s="32"/>
      <c r="CF5" s="19"/>
      <c r="CG5" s="32"/>
      <c r="CH5" s="32"/>
      <c r="CI5" s="32"/>
      <c r="CJ5" s="32"/>
      <c r="CK5" s="32"/>
      <c r="CL5" s="19"/>
      <c r="DK5" s="31"/>
      <c r="DL5" s="48"/>
      <c r="DM5" s="25"/>
      <c r="DN5" s="25"/>
      <c r="DQ5" s="48">
        <v>1.0698099999999999</v>
      </c>
      <c r="DR5" s="48" cm="1">
        <f t="array" aca="1" ref="DR5" ca="1">INDEX([1]Sheet1!$C$6:$CY$72,MATCH($A5,[1]Sheet1!$A$6:$A$72,0),MATCH(MID(CELL("filename",AZ4),FIND("]",CELL("filename",AZ4))+1,255) &amp; DR$1,[1]Sheet1!$C$1:$CY$1 &amp; [1]Sheet1!$C$3:$CY$3,0))</f>
        <v>0</v>
      </c>
      <c r="DS5" s="48" cm="1">
        <f t="array" aca="1" ref="DS5" ca="1">INDEX([1]Sheet1!$C$6:$CY$72,MATCH($A5,[1]Sheet1!$A$6:$A$72,0),MATCH(MID(CELL("filename",BA4),FIND("]",CELL("filename",BA4))+1,255) &amp; DS$1,[1]Sheet1!$C$1:$CY$1 &amp; [1]Sheet1!$C$3:$CY$3,0))</f>
        <v>0</v>
      </c>
      <c r="DT5" s="29"/>
      <c r="DU5" s="48" cm="1">
        <f t="array" aca="1" ref="DU5" ca="1">INDEX([1]Sheet1!$C$6:$CY$72,MATCH($A5,[1]Sheet1!$A$6:$A$72,0),MATCH(MID(CELL("filename",BC4),FIND("]",CELL("filename",BC4))+1,255) &amp; DU$1,[1]Sheet1!$C$1:$CY$1 &amp; [1]Sheet1!$C$3:$CY$3,0))</f>
        <v>3.96</v>
      </c>
      <c r="DV5" s="17">
        <v>0.5</v>
      </c>
      <c r="DW5" s="14" t="e">
        <f>Euro_Area_Data!V2*10^9</f>
        <v>#N/A</v>
      </c>
      <c r="DX5" s="17">
        <v>1</v>
      </c>
      <c r="DY5" s="17">
        <v>0.5</v>
      </c>
      <c r="DZ5" s="48" cm="1">
        <f t="array" aca="1" ref="DZ5" ca="1">INDEX([1]Sheet1!$C$6:$CY$72,MATCH($A5,[1]Sheet1!$A$6:$A$72,0),MATCH(MID(CELL("filename",BH4),FIND("]",CELL("filename",BH4))+1,255) &amp; DZ$1,[1]Sheet1!$C$1:$CY$1 &amp; [1]Sheet1!$C$3:$CY$3,0))</f>
        <v>5.21</v>
      </c>
      <c r="EA5" s="17">
        <v>2</v>
      </c>
      <c r="EB5" s="14" t="e">
        <f>(SUMPRODUCT(Euro_Area_Data!B2:U2,Euro_Area_Data!Y2:AR2)-Euro_Area_Data!R2*Euro_Area_Data!AO2)/(SUM(Euro_Area_Data!B2:U2)-Euro_Area_Data!R2)</f>
        <v>#N/A</v>
      </c>
      <c r="EC5" s="14"/>
      <c r="ED5" s="14" t="e">
        <f>(SUMPRODUCT(Euro_Area_Data!B2:U2,Euro_Area_Data!AV2:BO2)-Euro_Area_Data!R2*Euro_Area_Data!BL2)/(SUM(Euro_Area_Data!B2:U2)-Euro_Area_Data!R2)</f>
        <v>#N/A</v>
      </c>
      <c r="EE5" s="17">
        <v>-5</v>
      </c>
      <c r="EH5" s="43">
        <v>0.75</v>
      </c>
      <c r="EI5" s="43">
        <v>0.05</v>
      </c>
      <c r="EJ5" s="43">
        <v>60</v>
      </c>
      <c r="EK5" s="14" t="e">
        <f>(EN5-EN4)/EN4*100</f>
        <v>#DIV/0!</v>
      </c>
      <c r="EN5" s="14">
        <f>[2]EUCAM_output!$ADK2</f>
        <v>9.9084081127865986E-2</v>
      </c>
    </row>
    <row r="6" spans="1:144" x14ac:dyDescent="0.3">
      <c r="A6" s="10">
        <v>1966</v>
      </c>
      <c r="B6" s="13">
        <f>[2]EUCAM_output!$ACK3*10^9</f>
        <v>223529825645.21631</v>
      </c>
      <c r="H6" s="14" t="e">
        <f>[2]EUCAM_output!$ADQ3</f>
        <v>#N/A</v>
      </c>
      <c r="I6" s="13">
        <f>[2]EUCAM_output!$ADC3*10^3</f>
        <v>8535382.4999999907</v>
      </c>
      <c r="K6" s="31">
        <f t="shared" ref="K6:K69" si="4">IF(A6&lt;2030,I6,K5*J6/J5)</f>
        <v>8535382.4999999907</v>
      </c>
      <c r="L6" s="14">
        <f>[2]EUCAM_output!$ACM3</f>
        <v>61.692651976972208</v>
      </c>
      <c r="O6" s="14">
        <f>[2]EUCAM_output!$ACN3</f>
        <v>61.725606475073043</v>
      </c>
      <c r="P6" s="28"/>
      <c r="Q6" s="19"/>
      <c r="R6" s="14">
        <f>[2]EUCAM_output!$ACR3</f>
        <v>1</v>
      </c>
      <c r="U6" s="14">
        <f>[2]EUCAM_output!$ACQ3</f>
        <v>0.30812909540829542</v>
      </c>
      <c r="V6" s="14">
        <v>0.30812909540829542</v>
      </c>
      <c r="W6" s="14">
        <v>1.0414478506644897E-2</v>
      </c>
      <c r="X6" s="14">
        <v>2.6379581826595722E-2</v>
      </c>
      <c r="Y6" s="14">
        <f>[2]EUCAM_output!$ADO3</f>
        <v>-8.313551943007003E-3</v>
      </c>
      <c r="Z6" s="14">
        <f>[2]EUCAM_output!$ACS3</f>
        <v>1901.0264139999999</v>
      </c>
      <c r="AC6" s="14">
        <f>[2]EUCAM_output!$ADR3</f>
        <v>1905.1046679468459</v>
      </c>
      <c r="AD6" s="13">
        <f>[2]EUCAM_output!$ACZ3*10^9</f>
        <v>641569189675.68005</v>
      </c>
      <c r="AE6" s="28"/>
      <c r="AF6" s="30"/>
      <c r="AG6" s="19"/>
      <c r="AH6" s="19"/>
      <c r="AI6" s="31"/>
      <c r="AJ6" s="32"/>
      <c r="AK6" s="31"/>
      <c r="AL6" s="19"/>
      <c r="AM6" s="19">
        <f t="shared" ca="1" si="0"/>
        <v>6.1856470597171344E-2</v>
      </c>
      <c r="AN6" s="19"/>
      <c r="AO6" s="32"/>
      <c r="AP6" s="31">
        <f t="shared" si="1"/>
        <v>0</v>
      </c>
      <c r="AQ6" s="32">
        <v>2950800000</v>
      </c>
      <c r="AR6" s="31">
        <f t="shared" si="2"/>
        <v>28099368859.554996</v>
      </c>
      <c r="AS6" s="19"/>
      <c r="AT6" s="19"/>
      <c r="BB6" s="13">
        <f>[2]EUCAM_output!$ACH3*10^9</f>
        <v>220227851814.66199</v>
      </c>
      <c r="BC6" s="13">
        <f>[2]EUCAM_output!$ADM3*10^9</f>
        <v>40641770796.128494</v>
      </c>
      <c r="BD6" s="19">
        <f t="shared" si="3"/>
        <v>-1.4771960837992026</v>
      </c>
      <c r="BN6" s="19"/>
      <c r="BO6" s="48"/>
      <c r="BP6" s="32"/>
      <c r="BQ6" s="32"/>
      <c r="BR6" s="25"/>
      <c r="BS6" s="25"/>
      <c r="BT6" s="25"/>
      <c r="BU6" s="19"/>
      <c r="BV6" s="19"/>
      <c r="BW6" s="32"/>
      <c r="BX6" s="32"/>
      <c r="BY6" s="25"/>
      <c r="BZ6" s="25"/>
      <c r="CA6" s="19"/>
      <c r="CB6" s="19"/>
      <c r="CC6" s="32"/>
      <c r="CD6" s="19"/>
      <c r="CE6" s="32"/>
      <c r="CF6" s="19"/>
      <c r="CG6" s="32"/>
      <c r="CH6" s="32"/>
      <c r="CI6" s="32"/>
      <c r="CJ6" s="32"/>
      <c r="CK6" s="32"/>
      <c r="CL6" s="19"/>
      <c r="DK6" s="31"/>
      <c r="DL6" s="48"/>
      <c r="DM6" s="25"/>
      <c r="DN6" s="25"/>
      <c r="DQ6" s="48">
        <v>1.0698099999999999</v>
      </c>
      <c r="DR6" s="48" cm="1">
        <f t="array" aca="1" ref="DR6" ca="1">INDEX([1]Sheet1!$C$6:$CY$72,MATCH($A6,[1]Sheet1!$A$6:$A$72,0),MATCH(MID(CELL("filename",AZ5),FIND("]",CELL("filename",AZ5))+1,255) &amp; DR$1,[1]Sheet1!$C$1:$CY$1 &amp; [1]Sheet1!$C$3:$CY$3,0))</f>
        <v>0</v>
      </c>
      <c r="DS6" s="48" cm="1">
        <f t="array" aca="1" ref="DS6" ca="1">INDEX([1]Sheet1!$C$6:$CY$72,MATCH($A6,[1]Sheet1!$A$6:$A$72,0),MATCH(MID(CELL("filename",BA5),FIND("]",CELL("filename",BA5))+1,255) &amp; DS$1,[1]Sheet1!$C$1:$CY$1 &amp; [1]Sheet1!$C$3:$CY$3,0))</f>
        <v>0</v>
      </c>
      <c r="DT6" s="29"/>
      <c r="DU6" s="48" cm="1">
        <f t="array" aca="1" ref="DU6" ca="1">INDEX([1]Sheet1!$C$6:$CY$72,MATCH($A6,[1]Sheet1!$A$6:$A$72,0),MATCH(MID(CELL("filename",BC5),FIND("]",CELL("filename",BC5))+1,255) &amp; DU$1,[1]Sheet1!$C$1:$CY$1 &amp; [1]Sheet1!$C$3:$CY$3,0))</f>
        <v>4.87</v>
      </c>
      <c r="DV6" s="17">
        <v>0.5</v>
      </c>
      <c r="DW6" s="14" t="e">
        <f>Euro_Area_Data!V3*10^9</f>
        <v>#N/A</v>
      </c>
      <c r="DX6" s="17">
        <v>1</v>
      </c>
      <c r="DY6" s="17">
        <v>0.5</v>
      </c>
      <c r="DZ6" s="48" cm="1">
        <f t="array" aca="1" ref="DZ6" ca="1">INDEX([1]Sheet1!$C$6:$CY$72,MATCH($A6,[1]Sheet1!$A$6:$A$72,0),MATCH(MID(CELL("filename",BH5),FIND("]",CELL("filename",BH5))+1,255) &amp; DZ$1,[1]Sheet1!$C$1:$CY$1 &amp; [1]Sheet1!$C$3:$CY$3,0))</f>
        <v>6.24</v>
      </c>
      <c r="EA6" s="17">
        <v>2</v>
      </c>
      <c r="EB6" s="14" t="e">
        <f>(SUMPRODUCT(Euro_Area_Data!B3:U3,Euro_Area_Data!Y3:AR3)-Euro_Area_Data!R3*Euro_Area_Data!AO3)/(SUM(Euro_Area_Data!B3:U3)-Euro_Area_Data!R3)</f>
        <v>#N/A</v>
      </c>
      <c r="EC6" s="14"/>
      <c r="ED6" s="14" t="e">
        <f>(SUMPRODUCT(Euro_Area_Data!B3:U3,Euro_Area_Data!AV3:BO3)-Euro_Area_Data!R3*Euro_Area_Data!BL3)/(SUM(Euro_Area_Data!B3:U3)-Euro_Area_Data!R3)</f>
        <v>#N/A</v>
      </c>
      <c r="EE6" s="17">
        <v>-5</v>
      </c>
      <c r="EH6" s="43">
        <v>0.75</v>
      </c>
      <c r="EI6" s="43">
        <v>0.05</v>
      </c>
      <c r="EJ6" s="43">
        <v>60</v>
      </c>
      <c r="EK6" s="14">
        <f t="shared" ref="EK6:EK66" si="5">(EN6-EN5)/EN5*100</f>
        <v>5.9837600631435706</v>
      </c>
      <c r="EN6" s="14">
        <f>[2]EUCAM_output!$ADK3</f>
        <v>0.10501303480332801</v>
      </c>
    </row>
    <row r="7" spans="1:144" x14ac:dyDescent="0.3">
      <c r="A7" s="10">
        <v>1967</v>
      </c>
      <c r="B7" s="13">
        <f>[2]EUCAM_output!$ACK4*10^9</f>
        <v>236027172166.31412</v>
      </c>
      <c r="H7" s="14" t="e">
        <f>[2]EUCAM_output!$ADQ4</f>
        <v>#N/A</v>
      </c>
      <c r="I7" s="13">
        <f>[2]EUCAM_output!$ADC4*10^3</f>
        <v>8650290.5</v>
      </c>
      <c r="K7" s="31">
        <f t="shared" si="4"/>
        <v>8650290.5</v>
      </c>
      <c r="L7" s="14">
        <f>[2]EUCAM_output!$ACM4</f>
        <v>61.945102704300659</v>
      </c>
      <c r="O7" s="14">
        <f>[2]EUCAM_output!$ACN4</f>
        <v>61.894178719952457</v>
      </c>
      <c r="P7" s="28"/>
      <c r="Q7" s="19"/>
      <c r="R7" s="14">
        <f>[2]EUCAM_output!$ACR4</f>
        <v>2.1</v>
      </c>
      <c r="U7" s="14">
        <f>[2]EUCAM_output!$ACQ4</f>
        <v>0.36000599999999999</v>
      </c>
      <c r="V7" s="14">
        <v>0.36000599999999999</v>
      </c>
      <c r="W7" s="14">
        <v>4.6201771019924065E-2</v>
      </c>
      <c r="X7" s="14">
        <v>1.4461863477569725E-2</v>
      </c>
      <c r="Y7" s="14">
        <f>[2]EUCAM_output!$ADO4</f>
        <v>-1.86760772056817E-2</v>
      </c>
      <c r="Z7" s="14">
        <f>[2]EUCAM_output!$ACS4</f>
        <v>1881.5923359999999</v>
      </c>
      <c r="AC7" s="14">
        <f>[2]EUCAM_output!$ADR4</f>
        <v>1892.2157423431729</v>
      </c>
      <c r="AD7" s="13">
        <f>[2]EUCAM_output!$ACZ4*10^9</f>
        <v>673094832465.12402</v>
      </c>
      <c r="AE7" s="28"/>
      <c r="AF7" s="30"/>
      <c r="AG7" s="19"/>
      <c r="AH7" s="19"/>
      <c r="AI7" s="31"/>
      <c r="AJ7" s="32"/>
      <c r="AK7" s="31"/>
      <c r="AL7" s="19"/>
      <c r="AM7" s="19">
        <f t="shared" ca="1" si="0"/>
        <v>6.1856470597171344E-2</v>
      </c>
      <c r="AN7" s="19"/>
      <c r="AO7" s="32"/>
      <c r="AP7" s="31">
        <f t="shared" si="1"/>
        <v>0</v>
      </c>
      <c r="AQ7" s="32">
        <v>3221300000</v>
      </c>
      <c r="AR7" s="31">
        <f t="shared" si="2"/>
        <v>29299420909.165123</v>
      </c>
      <c r="AS7" s="19"/>
      <c r="AT7" s="19"/>
      <c r="BB7" s="13">
        <f>[2]EUCAM_output!$ACH4*10^9</f>
        <v>231854982225.54099</v>
      </c>
      <c r="BC7" s="13">
        <f>[2]EUCAM_output!$ADM4*10^9</f>
        <v>44587648609.273102</v>
      </c>
      <c r="BD7" s="19">
        <f t="shared" si="3"/>
        <v>-1.7676735701571011</v>
      </c>
      <c r="BN7" s="19"/>
      <c r="BO7" s="48"/>
      <c r="BP7" s="32"/>
      <c r="BQ7" s="32"/>
      <c r="BR7" s="25"/>
      <c r="BS7" s="25"/>
      <c r="BT7" s="25"/>
      <c r="BU7" s="19"/>
      <c r="BV7" s="19"/>
      <c r="BW7" s="32"/>
      <c r="BX7" s="32"/>
      <c r="BY7" s="25"/>
      <c r="BZ7" s="25"/>
      <c r="CA7" s="19"/>
      <c r="CB7" s="19"/>
      <c r="CC7" s="32"/>
      <c r="CD7" s="19"/>
      <c r="CE7" s="32"/>
      <c r="CF7" s="19"/>
      <c r="CG7" s="32"/>
      <c r="CH7" s="32"/>
      <c r="CI7" s="32"/>
      <c r="CJ7" s="32"/>
      <c r="CK7" s="32"/>
      <c r="CL7" s="19"/>
      <c r="DK7" s="31"/>
      <c r="DL7" s="48"/>
      <c r="DM7" s="25"/>
      <c r="DN7" s="25"/>
      <c r="DQ7" s="48">
        <v>1.0648169999999999</v>
      </c>
      <c r="DR7" s="48" cm="1">
        <f t="array" aca="1" ref="DR7" ca="1">INDEX([1]Sheet1!$C$6:$CY$72,MATCH($A7,[1]Sheet1!$A$6:$A$72,0),MATCH(MID(CELL("filename",AZ6),FIND("]",CELL("filename",AZ6))+1,255) &amp; DR$1,[1]Sheet1!$C$1:$CY$1 &amp; [1]Sheet1!$C$3:$CY$3,0))</f>
        <v>0</v>
      </c>
      <c r="DS7" s="48" cm="1">
        <f t="array" aca="1" ref="DS7" ca="1">INDEX([1]Sheet1!$C$6:$CY$72,MATCH($A7,[1]Sheet1!$A$6:$A$72,0),MATCH(MID(CELL("filename",BA6),FIND("]",CELL("filename",BA6))+1,255) &amp; DS$1,[1]Sheet1!$C$1:$CY$1 &amp; [1]Sheet1!$C$3:$CY$3,0))</f>
        <v>0</v>
      </c>
      <c r="DT7" s="29"/>
      <c r="DU7" s="48" cm="1">
        <f t="array" aca="1" ref="DU7" ca="1">INDEX([1]Sheet1!$C$6:$CY$72,MATCH($A7,[1]Sheet1!$A$6:$A$72,0),MATCH(MID(CELL("filename",BC6),FIND("]",CELL("filename",BC6))+1,255) &amp; DU$1,[1]Sheet1!$C$1:$CY$1 &amp; [1]Sheet1!$C$3:$CY$3,0))</f>
        <v>4.6900000000000004</v>
      </c>
      <c r="DV7" s="17">
        <v>0.5</v>
      </c>
      <c r="DW7" s="14" t="e">
        <f>Euro_Area_Data!V4*10^9</f>
        <v>#N/A</v>
      </c>
      <c r="DX7" s="17">
        <v>1</v>
      </c>
      <c r="DY7" s="17">
        <v>0.5</v>
      </c>
      <c r="DZ7" s="48" cm="1">
        <f t="array" aca="1" ref="DZ7" ca="1">INDEX([1]Sheet1!$C$6:$CY$72,MATCH($A7,[1]Sheet1!$A$6:$A$72,0),MATCH(MID(CELL("filename",BH6),FIND("]",CELL("filename",BH6))+1,255) &amp; DZ$1,[1]Sheet1!$C$1:$CY$1 &amp; [1]Sheet1!$C$3:$CY$3,0))</f>
        <v>6</v>
      </c>
      <c r="EA7" s="17">
        <v>2</v>
      </c>
      <c r="EB7" s="14" t="e">
        <f>(SUMPRODUCT(Euro_Area_Data!B4:U4,Euro_Area_Data!Y4:AR4)-Euro_Area_Data!R4*Euro_Area_Data!AO4)/(SUM(Euro_Area_Data!B4:U4)-Euro_Area_Data!R4)</f>
        <v>#N/A</v>
      </c>
      <c r="EC7" s="14"/>
      <c r="ED7" s="14" t="e">
        <f>(SUMPRODUCT(Euro_Area_Data!B4:U4,Euro_Area_Data!AV4:BO4)-Euro_Area_Data!R4*Euro_Area_Data!BL4)/(SUM(Euro_Area_Data!B4:U4)-Euro_Area_Data!R4)</f>
        <v>#N/A</v>
      </c>
      <c r="EE7" s="17">
        <v>-5</v>
      </c>
      <c r="EH7" s="43">
        <v>0.75</v>
      </c>
      <c r="EI7" s="43">
        <v>0.05</v>
      </c>
      <c r="EJ7" s="43">
        <v>60</v>
      </c>
      <c r="EK7" s="14">
        <f t="shared" si="5"/>
        <v>4.6957196175361968</v>
      </c>
      <c r="EN7" s="14">
        <f>[2]EUCAM_output!$ADK4</f>
        <v>0.10994415247955799</v>
      </c>
    </row>
    <row r="8" spans="1:144" x14ac:dyDescent="0.3">
      <c r="A8" s="10">
        <v>1968</v>
      </c>
      <c r="B8" s="13">
        <f>[2]EUCAM_output!$ACK5*10^9</f>
        <v>248415269964.72668</v>
      </c>
      <c r="H8" s="14" t="e">
        <f>[2]EUCAM_output!$ADQ5</f>
        <v>#N/A</v>
      </c>
      <c r="I8" s="13">
        <f>[2]EUCAM_output!$ADC5*10^3</f>
        <v>8757294</v>
      </c>
      <c r="K8" s="31">
        <f t="shared" si="4"/>
        <v>8757294</v>
      </c>
      <c r="L8" s="14">
        <f>[2]EUCAM_output!$ACM5</f>
        <v>62.004236436057077</v>
      </c>
      <c r="O8" s="14">
        <f>[2]EUCAM_output!$ACN5</f>
        <v>62.034690501966217</v>
      </c>
      <c r="P8" s="28"/>
      <c r="Q8" s="19"/>
      <c r="R8" s="14">
        <f>[2]EUCAM_output!$ACR5</f>
        <v>1.8</v>
      </c>
      <c r="U8" s="14">
        <f>[2]EUCAM_output!$ACQ5</f>
        <v>0.99117200000000005</v>
      </c>
      <c r="V8" s="14">
        <v>0.99117200000000005</v>
      </c>
      <c r="W8" s="14">
        <v>4.6954657266452093E-2</v>
      </c>
      <c r="X8" s="14">
        <v>-1.3838138732626959E-3</v>
      </c>
      <c r="Y8" s="14">
        <f>[2]EUCAM_output!$ADO5</f>
        <v>-3.628418812051502E-3</v>
      </c>
      <c r="Z8" s="14">
        <f>[2]EUCAM_output!$ACS5</f>
        <v>1866.6617349999999</v>
      </c>
      <c r="AC8" s="14">
        <f>[2]EUCAM_output!$ADR5</f>
        <v>1879.252377790177</v>
      </c>
      <c r="AD8" s="13">
        <f>[2]EUCAM_output!$ACZ5*10^9</f>
        <v>709393003163.14697</v>
      </c>
      <c r="AE8" s="28"/>
      <c r="AF8" s="30"/>
      <c r="AG8" s="19"/>
      <c r="AH8" s="19"/>
      <c r="AI8" s="31"/>
      <c r="AJ8" s="32"/>
      <c r="AK8" s="31"/>
      <c r="AL8" s="19"/>
      <c r="AM8" s="19">
        <f t="shared" ca="1" si="0"/>
        <v>6.1856470597171344E-2</v>
      </c>
      <c r="AN8" s="19"/>
      <c r="AO8" s="32"/>
      <c r="AP8" s="31">
        <f t="shared" si="1"/>
        <v>0</v>
      </c>
      <c r="AQ8" s="32">
        <v>3605000000</v>
      </c>
      <c r="AR8" s="31">
        <f t="shared" si="2"/>
        <v>30407264994.248955</v>
      </c>
      <c r="AS8" s="19"/>
      <c r="AT8" s="19"/>
      <c r="BB8" s="13">
        <f>[2]EUCAM_output!$ACH5*10^9</f>
        <v>246732708235.16101</v>
      </c>
      <c r="BC8" s="13">
        <f>[2]EUCAM_output!$ADM5*10^9</f>
        <v>49439625038.549896</v>
      </c>
      <c r="BD8" s="19">
        <f t="shared" si="3"/>
        <v>-0.67731815753700908</v>
      </c>
      <c r="BN8" s="19"/>
      <c r="BO8" s="48"/>
      <c r="BP8" s="32"/>
      <c r="BQ8" s="32"/>
      <c r="BR8" s="25"/>
      <c r="BS8" s="25"/>
      <c r="BT8" s="25"/>
      <c r="BU8" s="19"/>
      <c r="BV8" s="19"/>
      <c r="BW8" s="32"/>
      <c r="BX8" s="32"/>
      <c r="BY8" s="25"/>
      <c r="BZ8" s="25"/>
      <c r="CA8" s="19"/>
      <c r="CB8" s="19"/>
      <c r="CC8" s="32"/>
      <c r="CD8" s="19"/>
      <c r="CE8" s="32"/>
      <c r="CF8" s="19"/>
      <c r="CG8" s="32"/>
      <c r="CH8" s="32"/>
      <c r="CI8" s="32"/>
      <c r="CJ8" s="32"/>
      <c r="CK8" s="32"/>
      <c r="CL8" s="19"/>
      <c r="DK8" s="31"/>
      <c r="DL8" s="48"/>
      <c r="DM8" s="25"/>
      <c r="DN8" s="25"/>
      <c r="DQ8" s="48">
        <v>1.0288900000000001</v>
      </c>
      <c r="DR8" s="48" cm="1">
        <f t="array" aca="1" ref="DR8" ca="1">INDEX([1]Sheet1!$C$6:$CY$72,MATCH($A8,[1]Sheet1!$A$6:$A$72,0),MATCH(MID(CELL("filename",AZ7),FIND("]",CELL("filename",AZ7))+1,255) &amp; DR$1,[1]Sheet1!$C$1:$CY$1 &amp; [1]Sheet1!$C$3:$CY$3,0))</f>
        <v>0</v>
      </c>
      <c r="DS8" s="48" cm="1">
        <f t="array" aca="1" ref="DS8" ca="1">INDEX([1]Sheet1!$C$6:$CY$72,MATCH($A8,[1]Sheet1!$A$6:$A$72,0),MATCH(MID(CELL("filename",BA7),FIND("]",CELL("filename",BA7))+1,255) &amp; DS$1,[1]Sheet1!$C$1:$CY$1 &amp; [1]Sheet1!$C$3:$CY$3,0))</f>
        <v>0</v>
      </c>
      <c r="DT8" s="29"/>
      <c r="DU8" s="48" cm="1">
        <f t="array" aca="1" ref="DU8" ca="1">INDEX([1]Sheet1!$C$6:$CY$72,MATCH($A8,[1]Sheet1!$A$6:$A$72,0),MATCH(MID(CELL("filename",BC7),FIND("]",CELL("filename",BC7))+1,255) &amp; DU$1,[1]Sheet1!$C$1:$CY$1 &amp; [1]Sheet1!$C$3:$CY$3,0))</f>
        <v>4.55</v>
      </c>
      <c r="DV8" s="17">
        <v>0.5</v>
      </c>
      <c r="DW8" s="14" t="e">
        <f>Euro_Area_Data!V5*10^9</f>
        <v>#N/A</v>
      </c>
      <c r="DX8" s="17">
        <v>1</v>
      </c>
      <c r="DY8" s="17">
        <v>0.5</v>
      </c>
      <c r="DZ8" s="48" cm="1">
        <f t="array" aca="1" ref="DZ8" ca="1">INDEX([1]Sheet1!$C$6:$CY$72,MATCH($A8,[1]Sheet1!$A$6:$A$72,0),MATCH(MID(CELL("filename",BH7),FIND("]",CELL("filename",BH7))+1,255) &amp; DZ$1,[1]Sheet1!$C$1:$CY$1 &amp; [1]Sheet1!$C$3:$CY$3,0))</f>
        <v>6.22</v>
      </c>
      <c r="EA8" s="17">
        <v>2</v>
      </c>
      <c r="EB8" s="14" t="e">
        <f>(SUMPRODUCT(Euro_Area_Data!B5:U5,Euro_Area_Data!Y5:AR5)-Euro_Area_Data!R5*Euro_Area_Data!AO5)/(SUM(Euro_Area_Data!B5:U5)-Euro_Area_Data!R5)</f>
        <v>#N/A</v>
      </c>
      <c r="EC8" s="14"/>
      <c r="ED8" s="14" t="e">
        <f>(SUMPRODUCT(Euro_Area_Data!B5:U5,Euro_Area_Data!AV5:BO5)-Euro_Area_Data!R5*Euro_Area_Data!BL5)/(SUM(Euro_Area_Data!B5:U5)-Euro_Area_Data!R5)</f>
        <v>#N/A</v>
      </c>
      <c r="EE8" s="17">
        <v>-5</v>
      </c>
      <c r="EH8" s="43">
        <v>0.75</v>
      </c>
      <c r="EI8" s="43">
        <v>0.05</v>
      </c>
      <c r="EJ8" s="43">
        <v>60</v>
      </c>
      <c r="EK8" s="14">
        <f t="shared" si="5"/>
        <v>7.8340146657253413</v>
      </c>
      <c r="EN8" s="14">
        <f>[2]EUCAM_output!$ADK5</f>
        <v>0.118557193508914</v>
      </c>
    </row>
    <row r="9" spans="1:144" x14ac:dyDescent="0.3">
      <c r="A9" s="10">
        <v>1969</v>
      </c>
      <c r="B9" s="13">
        <f>[2]EUCAM_output!$ACK6*10^9</f>
        <v>260746642785.11353</v>
      </c>
      <c r="H9" s="14" t="e">
        <f>[2]EUCAM_output!$ADQ6</f>
        <v>#N/A</v>
      </c>
      <c r="I9" s="13">
        <f>[2]EUCAM_output!$ADC6*10^3</f>
        <v>8874660</v>
      </c>
      <c r="K9" s="31">
        <f t="shared" si="4"/>
        <v>8874660</v>
      </c>
      <c r="L9" s="14">
        <f>[2]EUCAM_output!$ACM6</f>
        <v>62.391076733617368</v>
      </c>
      <c r="O9" s="14">
        <f>[2]EUCAM_output!$ACN6</f>
        <v>62.136556263211233</v>
      </c>
      <c r="P9" s="28"/>
      <c r="Q9" s="19"/>
      <c r="R9" s="14">
        <f>[2]EUCAM_output!$ACR6</f>
        <v>1.4</v>
      </c>
      <c r="U9" s="14">
        <f>[2]EUCAM_output!$ACQ6</f>
        <v>1.634406</v>
      </c>
      <c r="V9" s="14">
        <v>1.634406</v>
      </c>
      <c r="W9" s="14">
        <v>3.9468593145429498E-2</v>
      </c>
      <c r="X9" s="14">
        <v>-4.7438579388936475E-3</v>
      </c>
      <c r="Y9" s="14">
        <f>[2]EUCAM_output!$ADO6</f>
        <v>4.5281838780553203E-2</v>
      </c>
      <c r="Z9" s="14">
        <f>[2]EUCAM_output!$ACS6</f>
        <v>1889.9156330000001</v>
      </c>
      <c r="AC9" s="14">
        <f>[2]EUCAM_output!$ADR6</f>
        <v>1864.9111014815339</v>
      </c>
      <c r="AD9" s="13">
        <f>[2]EUCAM_output!$ACZ6*10^9</f>
        <v>743049117121.56604</v>
      </c>
      <c r="AE9" s="28"/>
      <c r="AF9" s="30"/>
      <c r="AG9" s="19"/>
      <c r="AH9" s="19"/>
      <c r="AI9" s="31"/>
      <c r="AJ9" s="32"/>
      <c r="AK9" s="31"/>
      <c r="AL9" s="19"/>
      <c r="AM9" s="19">
        <f t="shared" ca="1" si="0"/>
        <v>6.1856470597171344E-2</v>
      </c>
      <c r="AN9" s="19"/>
      <c r="AO9" s="32"/>
      <c r="AP9" s="31">
        <f t="shared" si="1"/>
        <v>0</v>
      </c>
      <c r="AQ9" s="32">
        <v>4012100000</v>
      </c>
      <c r="AR9" s="31">
        <f t="shared" si="2"/>
        <v>31594565377.850044</v>
      </c>
      <c r="AS9" s="19"/>
      <c r="AT9" s="19"/>
      <c r="BB9" s="13">
        <f>[2]EUCAM_output!$ACH6*10^9</f>
        <v>262594989642.47598</v>
      </c>
      <c r="BC9" s="13">
        <f>[2]EUCAM_output!$ADM6*10^9</f>
        <v>55992600692.522102</v>
      </c>
      <c r="BD9" s="19">
        <f t="shared" si="3"/>
        <v>0.70886698199436315</v>
      </c>
      <c r="BN9" s="19"/>
      <c r="BO9" s="48"/>
      <c r="BP9" s="32"/>
      <c r="BQ9" s="32"/>
      <c r="BR9" s="25"/>
      <c r="BS9" s="25"/>
      <c r="BT9" s="25"/>
      <c r="BU9" s="19"/>
      <c r="BV9" s="19"/>
      <c r="BW9" s="32"/>
      <c r="BX9" s="32"/>
      <c r="BY9" s="25"/>
      <c r="BZ9" s="25"/>
      <c r="CA9" s="19"/>
      <c r="CB9" s="19"/>
      <c r="CC9" s="32"/>
      <c r="CD9" s="19"/>
      <c r="CE9" s="32"/>
      <c r="CF9" s="19"/>
      <c r="CG9" s="32"/>
      <c r="CH9" s="32"/>
      <c r="CI9" s="32"/>
      <c r="CJ9" s="32"/>
      <c r="CK9" s="32"/>
      <c r="CL9" s="19"/>
      <c r="DK9" s="31"/>
      <c r="DL9" s="48"/>
      <c r="DM9" s="25"/>
      <c r="DN9" s="25"/>
      <c r="DQ9" s="48">
        <v>1.022187</v>
      </c>
      <c r="DR9" s="48" cm="1">
        <f t="array" aca="1" ref="DR9" ca="1">INDEX([1]Sheet1!$C$6:$CY$72,MATCH($A9,[1]Sheet1!$A$6:$A$72,0),MATCH(MID(CELL("filename",AZ8),FIND("]",CELL("filename",AZ8))+1,255) &amp; DR$1,[1]Sheet1!$C$1:$CY$1 &amp; [1]Sheet1!$C$3:$CY$3,0))</f>
        <v>0</v>
      </c>
      <c r="DS9" s="48" cm="1">
        <f t="array" aca="1" ref="DS9" ca="1">INDEX([1]Sheet1!$C$6:$CY$72,MATCH($A9,[1]Sheet1!$A$6:$A$72,0),MATCH(MID(CELL("filename",BA8),FIND("]",CELL("filename",BA8))+1,255) &amp; DS$1,[1]Sheet1!$C$1:$CY$1 &amp; [1]Sheet1!$C$3:$CY$3,0))</f>
        <v>0</v>
      </c>
      <c r="DT9" s="29"/>
      <c r="DU9" s="48" cm="1">
        <f t="array" aca="1" ref="DU9" ca="1">INDEX([1]Sheet1!$C$6:$CY$72,MATCH($A9,[1]Sheet1!$A$6:$A$72,0),MATCH(MID(CELL("filename",BC8),FIND("]",CELL("filename",BC8))+1,255) &amp; DU$1,[1]Sheet1!$C$1:$CY$1 &amp; [1]Sheet1!$C$3:$CY$3,0))</f>
        <v>5.71</v>
      </c>
      <c r="DV9" s="17">
        <v>0.5</v>
      </c>
      <c r="DW9" s="14" t="e">
        <f>Euro_Area_Data!V6*10^9</f>
        <v>#N/A</v>
      </c>
      <c r="DX9" s="17">
        <v>1</v>
      </c>
      <c r="DY9" s="17">
        <v>0.5</v>
      </c>
      <c r="DZ9" s="48" cm="1">
        <f t="array" aca="1" ref="DZ9" ca="1">INDEX([1]Sheet1!$C$6:$CY$72,MATCH($A9,[1]Sheet1!$A$6:$A$72,0),MATCH(MID(CELL("filename",BH8),FIND("]",CELL("filename",BH8))+1,255) &amp; DZ$1,[1]Sheet1!$C$1:$CY$1 &amp; [1]Sheet1!$C$3:$CY$3,0))</f>
        <v>7.04</v>
      </c>
      <c r="EA9" s="17">
        <v>2</v>
      </c>
      <c r="EB9" s="14" t="e">
        <f>(SUMPRODUCT(Euro_Area_Data!B6:U6,Euro_Area_Data!Y6:AR6)-Euro_Area_Data!R6*Euro_Area_Data!AO6)/(SUM(Euro_Area_Data!B6:U6)-Euro_Area_Data!R6)</f>
        <v>#N/A</v>
      </c>
      <c r="EC9" s="14"/>
      <c r="ED9" s="14" t="e">
        <f>(SUMPRODUCT(Euro_Area_Data!B6:U6,Euro_Area_Data!AV6:BO6)-Euro_Area_Data!R6*Euro_Area_Data!BL6)/(SUM(Euro_Area_Data!B6:U6)-Euro_Area_Data!R6)</f>
        <v>#N/A</v>
      </c>
      <c r="EE9" s="17">
        <v>-5</v>
      </c>
      <c r="EH9" s="43">
        <v>0.75</v>
      </c>
      <c r="EI9" s="43">
        <v>0.05</v>
      </c>
      <c r="EJ9" s="43">
        <v>60</v>
      </c>
      <c r="EK9" s="14">
        <f t="shared" si="5"/>
        <v>7.1103537136092658</v>
      </c>
      <c r="EN9" s="14">
        <f>[2]EUCAM_output!$ADK6</f>
        <v>0.12698702932032599</v>
      </c>
    </row>
    <row r="10" spans="1:144" x14ac:dyDescent="0.3">
      <c r="A10" s="10">
        <v>1970</v>
      </c>
      <c r="B10" s="13">
        <f>[2]EUCAM_output!$ACK7*10^9</f>
        <v>273893090624.09433</v>
      </c>
      <c r="H10" s="14" t="e">
        <f>[2]EUCAM_output!$ADQ7</f>
        <v>#N/A</v>
      </c>
      <c r="I10" s="13">
        <f>[2]EUCAM_output!$ADC7*10^3</f>
        <v>9002206.9999999907</v>
      </c>
      <c r="K10" s="31">
        <f t="shared" si="4"/>
        <v>9002206.9999999907</v>
      </c>
      <c r="L10" s="14">
        <f>[2]EUCAM_output!$ACM7</f>
        <v>62.36653779234117</v>
      </c>
      <c r="O10" s="14">
        <f>[2]EUCAM_output!$ACN7</f>
        <v>62.186145039193534</v>
      </c>
      <c r="P10" s="28"/>
      <c r="Q10" s="19"/>
      <c r="R10" s="14">
        <f>[2]EUCAM_output!$ACR7</f>
        <v>1.2</v>
      </c>
      <c r="U10" s="14">
        <f>[2]EUCAM_output!$ACQ7</f>
        <v>2.1505160000000001</v>
      </c>
      <c r="V10" s="14">
        <v>2.1505160000000001</v>
      </c>
      <c r="W10" s="14">
        <v>4.4656176415091231E-2</v>
      </c>
      <c r="X10" s="14">
        <v>-1.8222119857153274E-2</v>
      </c>
      <c r="Y10" s="14">
        <f>[2]EUCAM_output!$ADO7</f>
        <v>-5.4044099186299375E-4</v>
      </c>
      <c r="Z10" s="14">
        <f>[2]EUCAM_output!$ACS7</f>
        <v>1850.140478</v>
      </c>
      <c r="AC10" s="14">
        <f>[2]EUCAM_output!$ADR7</f>
        <v>1846.629376331905</v>
      </c>
      <c r="AD10" s="13">
        <f>[2]EUCAM_output!$ACZ7*10^9</f>
        <v>782090000256.05005</v>
      </c>
      <c r="AE10" s="28"/>
      <c r="AF10" s="30"/>
      <c r="AG10" s="19"/>
      <c r="AH10" s="19"/>
      <c r="AI10" s="31">
        <f t="shared" ref="AI10:AI66" ca="1" si="6">CH10/EN10</f>
        <v>17998846585.716984</v>
      </c>
      <c r="AJ10" s="32">
        <v>893110000</v>
      </c>
      <c r="AK10" s="31">
        <f t="shared" ref="AK10:AK66" si="7">AJ10/EN10</f>
        <v>6657589623.7237453</v>
      </c>
      <c r="AL10" s="19"/>
      <c r="AM10" s="19">
        <f t="shared" ca="1" si="0"/>
        <v>6.1856470597171344E-2</v>
      </c>
      <c r="AN10" s="19"/>
      <c r="AO10" s="32">
        <v>8176600000.000001</v>
      </c>
      <c r="AP10" s="31">
        <f t="shared" si="1"/>
        <v>60951559513.766037</v>
      </c>
      <c r="AQ10" s="32">
        <v>4630400000</v>
      </c>
      <c r="AR10" s="31">
        <f t="shared" si="2"/>
        <v>27859214570.261803</v>
      </c>
      <c r="AS10" s="19"/>
      <c r="AT10" s="19"/>
      <c r="BB10" s="13">
        <f>[2]EUCAM_output!$ACH7*10^9</f>
        <v>278718802540.11597</v>
      </c>
      <c r="BC10" s="13">
        <f>[2]EUCAM_output!$ADM7*10^9</f>
        <v>62785446997.814903</v>
      </c>
      <c r="BD10" s="19">
        <f t="shared" si="3"/>
        <v>1.7618961854881927</v>
      </c>
      <c r="BN10" s="19"/>
      <c r="BO10" s="48"/>
      <c r="BP10" s="32"/>
      <c r="BQ10" s="32"/>
      <c r="BR10" s="25"/>
      <c r="BS10" s="25"/>
      <c r="BT10" s="25"/>
      <c r="BU10" s="19"/>
      <c r="BV10" s="19"/>
      <c r="BW10" s="32"/>
      <c r="BX10" s="32"/>
      <c r="BY10" s="25"/>
      <c r="BZ10" s="25"/>
      <c r="CA10" s="19"/>
      <c r="CB10" s="19"/>
      <c r="CC10" s="32"/>
      <c r="CD10" s="19"/>
      <c r="CE10" s="32"/>
      <c r="CF10" s="19"/>
      <c r="CG10" s="32"/>
      <c r="CH10" s="32" cm="1">
        <f t="array" aca="1" ref="CH10" ca="1">INDEX([1]Sheet1!$C$6:$CY$72,MATCH($A10,[1]Sheet1!$A$6:$A$72,0),MATCH(MID(CELL("filename",O9),FIND("]",CELL("filename",O9))+1,255) &amp; CH$1,[1]Sheet1!$C$1:$CY$1 &amp; [1]Sheet1!$C$3:$CY$3,0))</f>
        <v>2414530000</v>
      </c>
      <c r="CI10" s="32"/>
      <c r="CJ10" s="32"/>
      <c r="CK10" s="32"/>
      <c r="CL10" s="19"/>
      <c r="DK10" s="31"/>
      <c r="DL10" s="48"/>
      <c r="DM10" s="25"/>
      <c r="DN10" s="25"/>
      <c r="DQ10" s="48">
        <v>1.022227</v>
      </c>
      <c r="DR10" s="48" cm="1">
        <f t="array" aca="1" ref="DR10" ca="1">INDEX([1]Sheet1!$C$6:$CY$72,MATCH($A10,[1]Sheet1!$A$6:$A$72,0),MATCH(MID(CELL("filename",AZ9),FIND("]",CELL("filename",AZ9))+1,255) &amp; DR$1,[1]Sheet1!$C$1:$CY$1 &amp; [1]Sheet1!$C$3:$CY$3,0))</f>
        <v>0</v>
      </c>
      <c r="DS10" s="48" cm="1">
        <f t="array" aca="1" ref="DS10" ca="1">INDEX([1]Sheet1!$C$6:$CY$72,MATCH($A10,[1]Sheet1!$A$6:$A$72,0),MATCH(MID(CELL("filename",BA9),FIND("]",CELL("filename",BA9))+1,255) &amp; DS$1,[1]Sheet1!$C$1:$CY$1 &amp; [1]Sheet1!$C$3:$CY$3,0))</f>
        <v>0</v>
      </c>
      <c r="DT10" s="29"/>
      <c r="DU10" s="48" cm="1">
        <f t="array" aca="1" ref="DU10" ca="1">INDEX([1]Sheet1!$C$6:$CY$72,MATCH($A10,[1]Sheet1!$A$6:$A$72,0),MATCH(MID(CELL("filename",BC9),FIND("]",CELL("filename",BC9))+1,255) &amp; DU$1,[1]Sheet1!$C$1:$CY$1 &amp; [1]Sheet1!$C$3:$CY$3,0))</f>
        <v>6.15</v>
      </c>
      <c r="DV10" s="17">
        <v>0.5</v>
      </c>
      <c r="DW10" s="14" t="e">
        <f>Euro_Area_Data!V7*10^9</f>
        <v>#N/A</v>
      </c>
      <c r="DX10" s="17">
        <v>1</v>
      </c>
      <c r="DY10" s="17">
        <v>0.5</v>
      </c>
      <c r="DZ10" s="48" cm="1">
        <f t="array" aca="1" ref="DZ10" ca="1">INDEX([1]Sheet1!$C$6:$CY$72,MATCH($A10,[1]Sheet1!$A$6:$A$72,0),MATCH(MID(CELL("filename",BH9),FIND("]",CELL("filename",BH9))+1,255) &amp; DZ$1,[1]Sheet1!$C$1:$CY$1 &amp; [1]Sheet1!$C$3:$CY$3,0))</f>
        <v>7.83</v>
      </c>
      <c r="EA10" s="17">
        <v>2</v>
      </c>
      <c r="EB10" s="14" t="e">
        <f>(SUMPRODUCT(Euro_Area_Data!B7:U7,Euro_Area_Data!Y7:AR7)-Euro_Area_Data!R7*Euro_Area_Data!AO7)/(SUM(Euro_Area_Data!B7:U7)-Euro_Area_Data!R7)</f>
        <v>#N/A</v>
      </c>
      <c r="EC10" s="14"/>
      <c r="ED10" s="14" t="e">
        <f>(SUMPRODUCT(Euro_Area_Data!B7:U7,Euro_Area_Data!AV7:BO7)-Euro_Area_Data!R7*Euro_Area_Data!BL7)/(SUM(Euro_Area_Data!B7:U7)-Euro_Area_Data!R7)</f>
        <v>#N/A</v>
      </c>
      <c r="EE10" s="17">
        <v>-5</v>
      </c>
      <c r="EH10" s="43">
        <v>0.75</v>
      </c>
      <c r="EI10" s="43">
        <v>0.05</v>
      </c>
      <c r="EJ10" s="43">
        <v>60</v>
      </c>
      <c r="EK10" s="14">
        <f t="shared" si="5"/>
        <v>5.6400424197171182</v>
      </c>
      <c r="EN10" s="14">
        <f>[2]EUCAM_output!$ADK7</f>
        <v>0.13414915164153099</v>
      </c>
    </row>
    <row r="11" spans="1:144" x14ac:dyDescent="0.3">
      <c r="A11" s="10">
        <v>1971</v>
      </c>
      <c r="B11" s="13">
        <f>[2]EUCAM_output!$ACK8*10^9</f>
        <v>286754714887.03485</v>
      </c>
      <c r="H11" s="14" t="e">
        <f>[2]EUCAM_output!$ADQ8</f>
        <v>#N/A</v>
      </c>
      <c r="I11" s="13">
        <f>[2]EUCAM_output!$ADC8*10^3</f>
        <v>9133580</v>
      </c>
      <c r="K11" s="31">
        <f t="shared" si="4"/>
        <v>9133580</v>
      </c>
      <c r="L11" s="14">
        <f>[2]EUCAM_output!$ACM8</f>
        <v>62.387395627717339</v>
      </c>
      <c r="O11" s="14">
        <f>[2]EUCAM_output!$ACN8</f>
        <v>62.195277912459737</v>
      </c>
      <c r="P11" s="28"/>
      <c r="Q11" s="19"/>
      <c r="R11" s="14">
        <f>[2]EUCAM_output!$ACR8</f>
        <v>1.6</v>
      </c>
      <c r="U11" s="14">
        <f>[2]EUCAM_output!$ACQ8</f>
        <v>2.6870210000000001</v>
      </c>
      <c r="V11" s="14">
        <v>2.6870210000000001</v>
      </c>
      <c r="W11" s="14">
        <v>3.1999721800355152E-2</v>
      </c>
      <c r="X11" s="14">
        <v>-3.1485952649227933E-2</v>
      </c>
      <c r="Y11" s="14">
        <f>[2]EUCAM_output!$ADO8</f>
        <v>1.2460341788222E-2</v>
      </c>
      <c r="Z11" s="14">
        <f>[2]EUCAM_output!$ACS8</f>
        <v>1816.38877127406</v>
      </c>
      <c r="AC11" s="14">
        <f>[2]EUCAM_output!$ADR8</f>
        <v>1824.3451184077981</v>
      </c>
      <c r="AD11" s="13">
        <f>[2]EUCAM_output!$ACZ8*10^9</f>
        <v>821836730170.47705</v>
      </c>
      <c r="AE11" s="30"/>
      <c r="AF11" s="30"/>
      <c r="AG11" s="19"/>
      <c r="AH11" s="19"/>
      <c r="AI11" s="31">
        <f t="shared" ca="1" si="6"/>
        <v>19023624281.893528</v>
      </c>
      <c r="AJ11" s="32">
        <v>1066319999.9999999</v>
      </c>
      <c r="AK11" s="31">
        <f t="shared" si="7"/>
        <v>7221656150.6145372</v>
      </c>
      <c r="AL11" s="19"/>
      <c r="AM11" s="19">
        <f t="shared" ca="1" si="0"/>
        <v>6.1856470597171344E-2</v>
      </c>
      <c r="AN11" s="19"/>
      <c r="AO11" s="32">
        <v>9422700000</v>
      </c>
      <c r="AP11" s="31">
        <f t="shared" si="1"/>
        <v>63815270660.210449</v>
      </c>
      <c r="AQ11" s="32">
        <v>5464700000</v>
      </c>
      <c r="AR11" s="31">
        <f t="shared" si="2"/>
        <v>29788044845.581039</v>
      </c>
      <c r="AS11" s="19"/>
      <c r="AT11" s="19"/>
      <c r="BB11" s="13">
        <f>[2]EUCAM_output!$ACH8*10^9</f>
        <v>290751031740.492</v>
      </c>
      <c r="BC11" s="13">
        <f>[2]EUCAM_output!$ADM8*10^9</f>
        <v>71252989933.204697</v>
      </c>
      <c r="BD11" s="19">
        <f t="shared" si="3"/>
        <v>1.3936359703907488</v>
      </c>
      <c r="BN11" s="19"/>
      <c r="BO11" s="48"/>
      <c r="BP11" s="32"/>
      <c r="BQ11" s="32"/>
      <c r="BR11" s="25"/>
      <c r="BS11" s="25"/>
      <c r="BT11" s="25"/>
      <c r="BU11" s="19"/>
      <c r="BV11" s="19"/>
      <c r="BW11" s="32"/>
      <c r="BX11" s="32"/>
      <c r="BY11" s="25"/>
      <c r="BZ11" s="25"/>
      <c r="CA11" s="19"/>
      <c r="CB11" s="19"/>
      <c r="CC11" s="32"/>
      <c r="CD11" s="19"/>
      <c r="CE11" s="32"/>
      <c r="CF11" s="19"/>
      <c r="CG11" s="32"/>
      <c r="CH11" s="32" cm="1">
        <f t="array" aca="1" ref="CH11" ca="1">INDEX([1]Sheet1!$C$6:$CY$72,MATCH($A11,[1]Sheet1!$A$6:$A$72,0),MATCH(MID(CELL("filename",O10),FIND("]",CELL("filename",O10))+1,255) &amp; CH$1,[1]Sheet1!$C$1:$CY$1 &amp; [1]Sheet1!$C$3:$CY$3,0))</f>
        <v>2808950000</v>
      </c>
      <c r="CI11" s="32"/>
      <c r="CJ11" s="32"/>
      <c r="CK11" s="32"/>
      <c r="CL11" s="19"/>
      <c r="DK11" s="31"/>
      <c r="DL11" s="48"/>
      <c r="DM11" s="25"/>
      <c r="DN11" s="25"/>
      <c r="DQ11" s="48">
        <v>1.04776</v>
      </c>
      <c r="DR11" s="48" cm="1">
        <f t="array" aca="1" ref="DR11" ca="1">INDEX([1]Sheet1!$C$6:$CY$72,MATCH($A11,[1]Sheet1!$A$6:$A$72,0),MATCH(MID(CELL("filename",AZ10),FIND("]",CELL("filename",AZ10))+1,255) &amp; DR$1,[1]Sheet1!$C$1:$CY$1 &amp; [1]Sheet1!$C$3:$CY$3,0))</f>
        <v>0</v>
      </c>
      <c r="DS11" s="48" cm="1">
        <f t="array" aca="1" ref="DS11" ca="1">INDEX([1]Sheet1!$C$6:$CY$72,MATCH($A11,[1]Sheet1!$A$6:$A$72,0),MATCH(MID(CELL("filename",BA10),FIND("]",CELL("filename",BA10))+1,255) &amp; DS$1,[1]Sheet1!$C$1:$CY$1 &amp; [1]Sheet1!$C$3:$CY$3,0))</f>
        <v>0</v>
      </c>
      <c r="DT11" s="29"/>
      <c r="DU11" s="48" cm="1">
        <f t="array" aca="1" ref="DU11" ca="1">INDEX([1]Sheet1!$C$6:$CY$72,MATCH($A11,[1]Sheet1!$A$6:$A$72,0),MATCH(MID(CELL("filename",BC10),FIND("]",CELL("filename",BC10))+1,255) &amp; DU$1,[1]Sheet1!$C$1:$CY$1 &amp; [1]Sheet1!$C$3:$CY$3,0))</f>
        <v>4.45</v>
      </c>
      <c r="DV11" s="17">
        <v>0.5</v>
      </c>
      <c r="DW11" s="14" t="e">
        <f>Euro_Area_Data!V8*10^9</f>
        <v>#N/A</v>
      </c>
      <c r="DX11" s="17">
        <v>1</v>
      </c>
      <c r="DY11" s="17">
        <v>0.5</v>
      </c>
      <c r="DZ11" s="48" cm="1">
        <f t="array" aca="1" ref="DZ11" ca="1">INDEX([1]Sheet1!$C$6:$CY$72,MATCH($A11,[1]Sheet1!$A$6:$A$72,0),MATCH(MID(CELL("filename",BH10),FIND("]",CELL("filename",BH10))+1,255) &amp; DZ$1,[1]Sheet1!$C$1:$CY$1 &amp; [1]Sheet1!$C$3:$CY$3,0))</f>
        <v>7.05</v>
      </c>
      <c r="EA11" s="17">
        <v>2</v>
      </c>
      <c r="EB11" s="14" t="e">
        <f>(SUMPRODUCT(Euro_Area_Data!B8:U8,Euro_Area_Data!Y8:AR8)-Euro_Area_Data!R8*Euro_Area_Data!AO8)/(SUM(Euro_Area_Data!B8:U8)-Euro_Area_Data!R8)</f>
        <v>#N/A</v>
      </c>
      <c r="EC11" s="14"/>
      <c r="ED11" s="14" t="e">
        <f>(SUMPRODUCT(Euro_Area_Data!B8:U8,Euro_Area_Data!AV8:BO8)-Euro_Area_Data!R8*Euro_Area_Data!BL8)/(SUM(Euro_Area_Data!B8:U8)-Euro_Area_Data!R8)</f>
        <v>#N/A</v>
      </c>
      <c r="EE11" s="17">
        <v>-5</v>
      </c>
      <c r="EH11" s="43">
        <v>0.75</v>
      </c>
      <c r="EI11" s="43">
        <v>0.05</v>
      </c>
      <c r="EJ11" s="43">
        <v>60</v>
      </c>
      <c r="EK11" s="14">
        <f t="shared" si="5"/>
        <v>10.068441751061725</v>
      </c>
      <c r="EN11" s="14">
        <f>[2]EUCAM_output!$ADK8</f>
        <v>0.147655880834102</v>
      </c>
    </row>
    <row r="12" spans="1:144" x14ac:dyDescent="0.3">
      <c r="A12" s="10">
        <v>1972</v>
      </c>
      <c r="B12" s="13">
        <f>[2]EUCAM_output!$ACK9*10^9</f>
        <v>298311806341.06696</v>
      </c>
      <c r="H12" s="14" t="e">
        <f>[2]EUCAM_output!$ADQ9</f>
        <v>#N/A</v>
      </c>
      <c r="I12" s="13">
        <f>[2]EUCAM_output!$ADC9*10^3</f>
        <v>9258044.4999999907</v>
      </c>
      <c r="K12" s="31">
        <f t="shared" si="4"/>
        <v>9258044.4999999907</v>
      </c>
      <c r="L12" s="14">
        <f>[2]EUCAM_output!$ACM9</f>
        <v>62.037125621230373</v>
      </c>
      <c r="O12" s="14">
        <f>[2]EUCAM_output!$ACN9</f>
        <v>62.193815240871231</v>
      </c>
      <c r="P12" s="28"/>
      <c r="Q12" s="19"/>
      <c r="R12" s="14">
        <f>[2]EUCAM_output!$ACR9</f>
        <v>2.8</v>
      </c>
      <c r="U12" s="14">
        <f>[2]EUCAM_output!$ACQ9</f>
        <v>3.2850130000000002</v>
      </c>
      <c r="V12" s="14">
        <v>3.2850130000000002</v>
      </c>
      <c r="W12" s="14">
        <v>3.986811053061623E-2</v>
      </c>
      <c r="X12" s="14">
        <v>-3.7780714840930596E-2</v>
      </c>
      <c r="Y12" s="14">
        <f>[2]EUCAM_output!$ADO9</f>
        <v>-8.50497815567401E-3</v>
      </c>
      <c r="Z12" s="14">
        <f>[2]EUCAM_output!$ACS9</f>
        <v>1814.62717626632</v>
      </c>
      <c r="AC12" s="14">
        <f>[2]EUCAM_output!$ADR9</f>
        <v>1798.3473539425261</v>
      </c>
      <c r="AD12" s="13">
        <f>[2]EUCAM_output!$ACZ9*10^9</f>
        <v>857220696208.27295</v>
      </c>
      <c r="AE12" s="30"/>
      <c r="AF12" s="30"/>
      <c r="AG12" s="19"/>
      <c r="AH12" s="19"/>
      <c r="AI12" s="31">
        <f t="shared" ca="1" si="6"/>
        <v>17294939041.874432</v>
      </c>
      <c r="AJ12" s="32">
        <v>1246280000</v>
      </c>
      <c r="AK12" s="31">
        <f t="shared" si="7"/>
        <v>7680668432.6062574</v>
      </c>
      <c r="AL12" s="19"/>
      <c r="AM12" s="19">
        <f t="shared" ca="1" si="0"/>
        <v>6.1856470597171344E-2</v>
      </c>
      <c r="AN12" s="19"/>
      <c r="AO12" s="32">
        <v>10048100000</v>
      </c>
      <c r="AP12" s="31">
        <f t="shared" si="1"/>
        <v>61925188944.435387</v>
      </c>
      <c r="AQ12" s="32">
        <v>6257900000</v>
      </c>
      <c r="AR12" s="31">
        <f t="shared" si="2"/>
        <v>30885989930.206833</v>
      </c>
      <c r="AS12" s="19"/>
      <c r="AT12" s="19"/>
      <c r="BB12" s="13">
        <f>[2]EUCAM_output!$ACH9*10^9</f>
        <v>301025806696.065</v>
      </c>
      <c r="BC12" s="13">
        <f>[2]EUCAM_output!$ADM9*10^9</f>
        <v>79791888567.488098</v>
      </c>
      <c r="BD12" s="19">
        <f t="shared" si="3"/>
        <v>0.90978643731420616</v>
      </c>
      <c r="BN12" s="19"/>
      <c r="BO12" s="48"/>
      <c r="BP12" s="32"/>
      <c r="BQ12" s="32"/>
      <c r="BR12" s="25"/>
      <c r="BS12" s="25"/>
      <c r="BT12" s="25"/>
      <c r="BU12" s="19"/>
      <c r="BV12" s="19"/>
      <c r="BW12" s="32"/>
      <c r="BX12" s="32"/>
      <c r="BY12" s="25"/>
      <c r="BZ12" s="25"/>
      <c r="CA12" s="19"/>
      <c r="CB12" s="19"/>
      <c r="CC12" s="32"/>
      <c r="CD12" s="19"/>
      <c r="CE12" s="32"/>
      <c r="CF12" s="19"/>
      <c r="CG12" s="32"/>
      <c r="CH12" s="32" cm="1">
        <f t="array" aca="1" ref="CH12" ca="1">INDEX([1]Sheet1!$C$6:$CY$72,MATCH($A12,[1]Sheet1!$A$6:$A$72,0),MATCH(MID(CELL("filename",O11),FIND("]",CELL("filename",O11))+1,255) &amp; CH$1,[1]Sheet1!$C$1:$CY$1 &amp; [1]Sheet1!$C$3:$CY$3,0))</f>
        <v>2806310000</v>
      </c>
      <c r="CI12" s="32"/>
      <c r="CJ12" s="32"/>
      <c r="CK12" s="32"/>
      <c r="CL12" s="19"/>
      <c r="DK12" s="31"/>
      <c r="DL12" s="48"/>
      <c r="DM12" s="25"/>
      <c r="DN12" s="25"/>
      <c r="DQ12" s="48">
        <v>1.12178</v>
      </c>
      <c r="DR12" s="48" cm="1">
        <f t="array" aca="1" ref="DR12" ca="1">INDEX([1]Sheet1!$C$6:$CY$72,MATCH($A12,[1]Sheet1!$A$6:$A$72,0),MATCH(MID(CELL("filename",AZ11),FIND("]",CELL("filename",AZ11))+1,255) &amp; DR$1,[1]Sheet1!$C$1:$CY$1 &amp; [1]Sheet1!$C$3:$CY$3,0))</f>
        <v>0</v>
      </c>
      <c r="DS12" s="48" cm="1">
        <f t="array" aca="1" ref="DS12" ca="1">INDEX([1]Sheet1!$C$6:$CY$72,MATCH($A12,[1]Sheet1!$A$6:$A$72,0),MATCH(MID(CELL("filename",BA11),FIND("]",CELL("filename",BA11))+1,255) &amp; DS$1,[1]Sheet1!$C$1:$CY$1 &amp; [1]Sheet1!$C$3:$CY$3,0))</f>
        <v>0</v>
      </c>
      <c r="DT12" s="29"/>
      <c r="DU12" s="48" cm="1">
        <f t="array" aca="1" ref="DU12" ca="1">INDEX([1]Sheet1!$C$6:$CY$72,MATCH($A12,[1]Sheet1!$A$6:$A$72,0),MATCH(MID(CELL("filename",BC11),FIND("]",CELL("filename",BC11))+1,255) &amp; DU$1,[1]Sheet1!$C$1:$CY$1 &amp; [1]Sheet1!$C$3:$CY$3,0))</f>
        <v>2.74</v>
      </c>
      <c r="DV12" s="17">
        <v>0.5</v>
      </c>
      <c r="DW12" s="14" t="e">
        <f>Euro_Area_Data!V9*10^9</f>
        <v>#N/A</v>
      </c>
      <c r="DX12" s="17">
        <v>1</v>
      </c>
      <c r="DY12" s="17">
        <v>0.5</v>
      </c>
      <c r="DZ12" s="48" cm="1">
        <f t="array" aca="1" ref="DZ12" ca="1">INDEX([1]Sheet1!$C$6:$CY$72,MATCH($A12,[1]Sheet1!$A$6:$A$72,0),MATCH(MID(CELL("filename",BH11),FIND("]",CELL("filename",BH11))+1,255) &amp; DZ$1,[1]Sheet1!$C$1:$CY$1 &amp; [1]Sheet1!$C$3:$CY$3,0))</f>
        <v>6.67</v>
      </c>
      <c r="EA12" s="17">
        <v>2</v>
      </c>
      <c r="EB12" s="14" t="e">
        <f>(SUMPRODUCT(Euro_Area_Data!B9:U9,Euro_Area_Data!Y9:AR9)-Euro_Area_Data!R9*Euro_Area_Data!AO9)/(SUM(Euro_Area_Data!B9:U9)-Euro_Area_Data!R9)</f>
        <v>#N/A</v>
      </c>
      <c r="EC12" s="14"/>
      <c r="ED12" s="14" t="e">
        <f>(SUMPRODUCT(Euro_Area_Data!B9:U9,Euro_Area_Data!AV9:BO9)-Euro_Area_Data!R9*Euro_Area_Data!BL9)/(SUM(Euro_Area_Data!B9:U9)-Euro_Area_Data!R9)</f>
        <v>#N/A</v>
      </c>
      <c r="EE12" s="17">
        <v>-5</v>
      </c>
      <c r="EH12" s="43">
        <v>0.75</v>
      </c>
      <c r="EI12" s="43">
        <v>0.05</v>
      </c>
      <c r="EJ12" s="43">
        <v>60</v>
      </c>
      <c r="EK12" s="14">
        <f t="shared" si="5"/>
        <v>9.8919448406030934</v>
      </c>
      <c r="EN12" s="14">
        <f>[2]EUCAM_output!$ADK9</f>
        <v>0.162261919120118</v>
      </c>
    </row>
    <row r="13" spans="1:144" x14ac:dyDescent="0.3">
      <c r="A13" s="10">
        <v>1973</v>
      </c>
      <c r="B13" s="13">
        <f>[2]EUCAM_output!$ACK10*10^9</f>
        <v>309573745712.85931</v>
      </c>
      <c r="H13" s="14" t="e">
        <f>[2]EUCAM_output!$ADQ10</f>
        <v>#N/A</v>
      </c>
      <c r="I13" s="13">
        <f>[2]EUCAM_output!$ADC10*10^3</f>
        <v>9378315.5</v>
      </c>
      <c r="K13" s="31">
        <f t="shared" si="4"/>
        <v>9378315.5</v>
      </c>
      <c r="L13" s="14">
        <f>[2]EUCAM_output!$ACM10</f>
        <v>61.807472254797752</v>
      </c>
      <c r="O13" s="14">
        <f>[2]EUCAM_output!$ACN10</f>
        <v>62.230829153815051</v>
      </c>
      <c r="P13" s="28"/>
      <c r="Q13" s="19"/>
      <c r="R13" s="14">
        <f>[2]EUCAM_output!$ACR10</f>
        <v>2.9</v>
      </c>
      <c r="U13" s="14">
        <f>[2]EUCAM_output!$ACQ10</f>
        <v>3.6943109999999999</v>
      </c>
      <c r="V13" s="14">
        <v>3.6943109999999999</v>
      </c>
      <c r="W13" s="14">
        <v>4.5863370830661054E-2</v>
      </c>
      <c r="X13" s="14">
        <v>-3.2075732380871358E-2</v>
      </c>
      <c r="Y13" s="14">
        <f>[2]EUCAM_output!$ADO10</f>
        <v>2.0496364697552019E-2</v>
      </c>
      <c r="Z13" s="14">
        <f>[2]EUCAM_output!$ACS10</f>
        <v>1788.0124877319899</v>
      </c>
      <c r="AC13" s="14">
        <f>[2]EUCAM_output!$ADR10</f>
        <v>1768.129474456028</v>
      </c>
      <c r="AD13" s="13">
        <f>[2]EUCAM_output!$ACZ10*10^9</f>
        <v>892976883088.65796</v>
      </c>
      <c r="AE13" s="30"/>
      <c r="AF13" s="30"/>
      <c r="AG13" s="19"/>
      <c r="AH13" s="19"/>
      <c r="AI13" s="31">
        <f t="shared" ca="1" si="6"/>
        <v>16415839690.420631</v>
      </c>
      <c r="AJ13" s="32">
        <v>1501540000</v>
      </c>
      <c r="AK13" s="31">
        <f t="shared" si="7"/>
        <v>8124244787.83992</v>
      </c>
      <c r="AL13" s="19"/>
      <c r="AM13" s="19">
        <f t="shared" ca="1" si="0"/>
        <v>6.1856470597171344E-2</v>
      </c>
      <c r="AN13" s="19"/>
      <c r="AO13" s="32">
        <v>11642300000</v>
      </c>
      <c r="AP13" s="31">
        <f t="shared" si="1"/>
        <v>62991925019.292656</v>
      </c>
      <c r="AQ13" s="32">
        <v>7280300000</v>
      </c>
      <c r="AR13" s="31">
        <f t="shared" si="2"/>
        <v>31266606823.779461</v>
      </c>
      <c r="AS13" s="19"/>
      <c r="AT13" s="19"/>
      <c r="BB13" s="13">
        <f>[2]EUCAM_output!$ACH10*10^9</f>
        <v>317414335536.22998</v>
      </c>
      <c r="BC13" s="13">
        <f>[2]EUCAM_output!$ADM10*10^9</f>
        <v>91271506913.755707</v>
      </c>
      <c r="BD13" s="19">
        <f t="shared" si="3"/>
        <v>2.532705028107614</v>
      </c>
      <c r="BN13" s="19"/>
      <c r="BO13" s="48"/>
      <c r="BP13" s="32"/>
      <c r="BQ13" s="32"/>
      <c r="BR13" s="25"/>
      <c r="BS13" s="25"/>
      <c r="BT13" s="25"/>
      <c r="BU13" s="19"/>
      <c r="BV13" s="19"/>
      <c r="BW13" s="32"/>
      <c r="BX13" s="32"/>
      <c r="BY13" s="25"/>
      <c r="BZ13" s="25"/>
      <c r="CA13" s="19"/>
      <c r="CB13" s="19"/>
      <c r="CC13" s="32"/>
      <c r="CD13" s="19"/>
      <c r="CE13" s="32"/>
      <c r="CF13" s="19"/>
      <c r="CG13" s="32"/>
      <c r="CH13" s="32" cm="1">
        <f t="array" aca="1" ref="CH13" ca="1">INDEX([1]Sheet1!$C$6:$CY$72,MATCH($A13,[1]Sheet1!$A$6:$A$72,0),MATCH(MID(CELL("filename",O12),FIND("]",CELL("filename",O12))+1,255) &amp; CH$1,[1]Sheet1!$C$1:$CY$1 &amp; [1]Sheet1!$C$3:$CY$3,0))</f>
        <v>3034010000</v>
      </c>
      <c r="CI13" s="32"/>
      <c r="CJ13" s="32"/>
      <c r="CK13" s="32"/>
      <c r="CL13" s="19"/>
      <c r="DK13" s="31"/>
      <c r="DL13" s="48"/>
      <c r="DM13" s="25"/>
      <c r="DN13" s="25"/>
      <c r="DQ13" s="48">
        <v>1.23173</v>
      </c>
      <c r="DR13" s="48" cm="1">
        <f t="array" aca="1" ref="DR13" ca="1">INDEX([1]Sheet1!$C$6:$CY$72,MATCH($A13,[1]Sheet1!$A$6:$A$72,0),MATCH(MID(CELL("filename",AZ12),FIND("]",CELL("filename",AZ12))+1,255) &amp; DR$1,[1]Sheet1!$C$1:$CY$1 &amp; [1]Sheet1!$C$3:$CY$3,0))</f>
        <v>0</v>
      </c>
      <c r="DS13" s="48" cm="1">
        <f t="array" aca="1" ref="DS13" ca="1">INDEX([1]Sheet1!$C$6:$CY$72,MATCH($A13,[1]Sheet1!$A$6:$A$72,0),MATCH(MID(CELL("filename",BA12),FIND("]",CELL("filename",BA12))+1,255) &amp; DS$1,[1]Sheet1!$C$1:$CY$1 &amp; [1]Sheet1!$C$3:$CY$3,0))</f>
        <v>0</v>
      </c>
      <c r="DT13" s="29"/>
      <c r="DU13" s="48" cm="1">
        <f t="array" aca="1" ref="DU13" ca="1">INDEX([1]Sheet1!$C$6:$CY$72,MATCH($A13,[1]Sheet1!$A$6:$A$72,0),MATCH(MID(CELL("filename",BC12),FIND("]",CELL("filename",BC12))+1,255) &amp; DU$1,[1]Sheet1!$C$1:$CY$1 &amp; [1]Sheet1!$C$3:$CY$3,0))</f>
        <v>7.54</v>
      </c>
      <c r="DV13" s="17">
        <v>0.5</v>
      </c>
      <c r="DW13" s="14" t="e">
        <f>Euro_Area_Data!V10*10^9</f>
        <v>#N/A</v>
      </c>
      <c r="DX13" s="17">
        <v>1</v>
      </c>
      <c r="DY13" s="17">
        <v>0.5</v>
      </c>
      <c r="DZ13" s="48" cm="1">
        <f t="array" aca="1" ref="DZ13" ca="1">INDEX([1]Sheet1!$C$6:$CY$72,MATCH($A13,[1]Sheet1!$A$6:$A$72,0),MATCH(MID(CELL("filename",BH12),FIND("]",CELL("filename",BH12))+1,255) &amp; DZ$1,[1]Sheet1!$C$1:$CY$1 &amp; [1]Sheet1!$C$3:$CY$3,0))</f>
        <v>7.31</v>
      </c>
      <c r="EA13" s="17">
        <v>2</v>
      </c>
      <c r="EB13" s="14" t="e">
        <f>(SUMPRODUCT(Euro_Area_Data!B10:U10,Euro_Area_Data!Y10:AR10)-Euro_Area_Data!R10*Euro_Area_Data!AO10)/(SUM(Euro_Area_Data!B10:U10)-Euro_Area_Data!R10)</f>
        <v>#N/A</v>
      </c>
      <c r="EC13" s="14"/>
      <c r="ED13" s="14" t="e">
        <f>(SUMPRODUCT(Euro_Area_Data!B10:U10,Euro_Area_Data!AV10:BO10)-Euro_Area_Data!R10*Euro_Area_Data!BL10)/(SUM(Euro_Area_Data!B10:U10)-Euro_Area_Data!R10)</f>
        <v>#N/A</v>
      </c>
      <c r="EE13" s="17">
        <v>-5</v>
      </c>
      <c r="EH13" s="43">
        <v>0.75</v>
      </c>
      <c r="EI13" s="43">
        <v>0.05</v>
      </c>
      <c r="EJ13" s="43">
        <v>60</v>
      </c>
      <c r="EK13" s="14">
        <f t="shared" si="5"/>
        <v>13.903559839320847</v>
      </c>
      <c r="EN13" s="14">
        <f>[2]EUCAM_output!$ADK10</f>
        <v>0.18482210214141401</v>
      </c>
    </row>
    <row r="14" spans="1:144" x14ac:dyDescent="0.3">
      <c r="A14" s="10">
        <v>1974</v>
      </c>
      <c r="B14" s="13">
        <f>[2]EUCAM_output!$ACK11*10^9</f>
        <v>319737479142.17908</v>
      </c>
      <c r="H14" s="14" t="e">
        <f>[2]EUCAM_output!$ADQ11</f>
        <v>#N/A</v>
      </c>
      <c r="I14" s="13">
        <f>[2]EUCAM_output!$ADC11*10^3</f>
        <v>9507953.9999999907</v>
      </c>
      <c r="K14" s="31">
        <f t="shared" si="4"/>
        <v>9507953.9999999907</v>
      </c>
      <c r="L14" s="14">
        <f>[2]EUCAM_output!$ACM11</f>
        <v>61.873734607764462</v>
      </c>
      <c r="O14" s="14">
        <f>[2]EUCAM_output!$ACN11</f>
        <v>62.339722818714158</v>
      </c>
      <c r="P14" s="28"/>
      <c r="Q14" s="19"/>
      <c r="R14" s="14">
        <f>[2]EUCAM_output!$ACR11</f>
        <v>3.6</v>
      </c>
      <c r="U14" s="14">
        <f>[2]EUCAM_output!$ACQ11</f>
        <v>4.1012149999999998</v>
      </c>
      <c r="V14" s="14">
        <v>4.1012149999999998</v>
      </c>
      <c r="W14" s="14">
        <v>2.6591674891438322E-2</v>
      </c>
      <c r="X14" s="14">
        <v>-6.6878103037022463E-2</v>
      </c>
      <c r="Y14" s="14">
        <f>[2]EUCAM_output!$ADO11</f>
        <v>4.6367570196999891E-3</v>
      </c>
      <c r="Z14" s="14">
        <f>[2]EUCAM_output!$ACS11</f>
        <v>1734.10678774899</v>
      </c>
      <c r="AC14" s="14">
        <f>[2]EUCAM_output!$ADR11</f>
        <v>1734.8128537006239</v>
      </c>
      <c r="AD14" s="13">
        <f>[2]EUCAM_output!$ACZ11*10^9</f>
        <v>923123296040.39404</v>
      </c>
      <c r="AE14" s="30"/>
      <c r="AF14" s="30"/>
      <c r="AG14" s="19"/>
      <c r="AH14" s="19"/>
      <c r="AI14" s="31">
        <f t="shared" ca="1" si="6"/>
        <v>16280520845.439667</v>
      </c>
      <c r="AJ14" s="32">
        <v>1896770000</v>
      </c>
      <c r="AK14" s="31">
        <f t="shared" si="7"/>
        <v>8407703927.4476357</v>
      </c>
      <c r="AL14" s="19"/>
      <c r="AM14" s="19">
        <f t="shared" ca="1" si="0"/>
        <v>6.1856470597171344E-2</v>
      </c>
      <c r="AN14" s="19"/>
      <c r="AO14" s="32">
        <v>13059400000</v>
      </c>
      <c r="AP14" s="31">
        <f t="shared" si="1"/>
        <v>57887655683.140099</v>
      </c>
      <c r="AQ14" s="32">
        <v>9166300000</v>
      </c>
      <c r="AR14" s="31">
        <f t="shared" si="2"/>
        <v>32223229981.335854</v>
      </c>
      <c r="AS14" s="19"/>
      <c r="AT14" s="19"/>
      <c r="BB14" s="13">
        <f>[2]EUCAM_output!$ACH11*10^9</f>
        <v>328329314353.20001</v>
      </c>
      <c r="BC14" s="13">
        <f>[2]EUCAM_output!$ADM11*10^9</f>
        <v>106584872355.132</v>
      </c>
      <c r="BD14" s="19">
        <f t="shared" si="3"/>
        <v>2.6871529837765329</v>
      </c>
      <c r="BN14" s="19"/>
      <c r="BO14" s="48"/>
      <c r="BP14" s="32"/>
      <c r="BQ14" s="32"/>
      <c r="BR14" s="25"/>
      <c r="BS14" s="25"/>
      <c r="BT14" s="25"/>
      <c r="BU14" s="19"/>
      <c r="BV14" s="19"/>
      <c r="BW14" s="32"/>
      <c r="BX14" s="32"/>
      <c r="BY14" s="25"/>
      <c r="BZ14" s="25"/>
      <c r="CA14" s="19"/>
      <c r="CB14" s="19"/>
      <c r="CC14" s="32"/>
      <c r="CD14" s="19"/>
      <c r="CE14" s="32"/>
      <c r="CF14" s="19"/>
      <c r="CG14" s="32"/>
      <c r="CH14" s="32" cm="1">
        <f t="array" aca="1" ref="CH14" ca="1">INDEX([1]Sheet1!$C$6:$CY$72,MATCH($A14,[1]Sheet1!$A$6:$A$72,0),MATCH(MID(CELL("filename",O13),FIND("]",CELL("filename",O13))+1,255) &amp; CH$1,[1]Sheet1!$C$1:$CY$1 &amp; [1]Sheet1!$C$3:$CY$3,0))</f>
        <v>3672870000</v>
      </c>
      <c r="CI14" s="32"/>
      <c r="CJ14" s="32"/>
      <c r="CK14" s="32"/>
      <c r="CL14" s="19"/>
      <c r="DK14" s="31"/>
      <c r="DL14" s="48"/>
      <c r="DM14" s="25"/>
      <c r="DN14" s="25"/>
      <c r="DQ14" s="48">
        <v>1.1927000000000001</v>
      </c>
      <c r="DR14" s="48" cm="1">
        <f t="array" aca="1" ref="DR14" ca="1">INDEX([1]Sheet1!$C$6:$CY$72,MATCH($A14,[1]Sheet1!$A$6:$A$72,0),MATCH(MID(CELL("filename",AZ13),FIND("]",CELL("filename",AZ13))+1,255) &amp; DR$1,[1]Sheet1!$C$1:$CY$1 &amp; [1]Sheet1!$C$3:$CY$3,0))</f>
        <v>0</v>
      </c>
      <c r="DS14" s="48" cm="1">
        <f t="array" aca="1" ref="DS14" ca="1">INDEX([1]Sheet1!$C$6:$CY$72,MATCH($A14,[1]Sheet1!$A$6:$A$72,0),MATCH(MID(CELL("filename",BA13),FIND("]",CELL("filename",BA13))+1,255) &amp; DS$1,[1]Sheet1!$C$1:$CY$1 &amp; [1]Sheet1!$C$3:$CY$3,0))</f>
        <v>0</v>
      </c>
      <c r="DT14" s="29"/>
      <c r="DU14" s="48" cm="1">
        <f t="array" aca="1" ref="DU14" ca="1">INDEX([1]Sheet1!$C$6:$CY$72,MATCH($A14,[1]Sheet1!$A$6:$A$72,0),MATCH(MID(CELL("filename",BC13),FIND("]",CELL("filename",BC13))+1,255) &amp; DU$1,[1]Sheet1!$C$1:$CY$1 &amp; [1]Sheet1!$C$3:$CY$3,0))</f>
        <v>10.36</v>
      </c>
      <c r="DV14" s="17">
        <v>0.5</v>
      </c>
      <c r="DW14" s="14" t="e">
        <f>Euro_Area_Data!V11*10^9</f>
        <v>#N/A</v>
      </c>
      <c r="DX14" s="17">
        <v>1</v>
      </c>
      <c r="DY14" s="17">
        <v>0.5</v>
      </c>
      <c r="DZ14" s="48" cm="1">
        <f t="array" aca="1" ref="DZ14" ca="1">INDEX([1]Sheet1!$C$6:$CY$72,MATCH($A14,[1]Sheet1!$A$6:$A$72,0),MATCH(MID(CELL("filename",BH13),FIND("]",CELL("filename",BH13))+1,255) &amp; DZ$1,[1]Sheet1!$C$1:$CY$1 &amp; [1]Sheet1!$C$3:$CY$3,0))</f>
        <v>10.69</v>
      </c>
      <c r="EA14" s="17">
        <v>2</v>
      </c>
      <c r="EB14" s="14" t="e">
        <f>(SUMPRODUCT(Euro_Area_Data!B11:U11,Euro_Area_Data!Y11:AR11)-Euro_Area_Data!R11*Euro_Area_Data!AO11)/(SUM(Euro_Area_Data!B11:U11)-Euro_Area_Data!R11)</f>
        <v>#N/A</v>
      </c>
      <c r="EC14" s="14"/>
      <c r="ED14" s="14" t="e">
        <f>(SUMPRODUCT(Euro_Area_Data!B11:U11,Euro_Area_Data!AV11:BO11)-Euro_Area_Data!R11*Euro_Area_Data!BL11)/(SUM(Euro_Area_Data!B11:U11)-Euro_Area_Data!R11)</f>
        <v>#N/A</v>
      </c>
      <c r="EE14" s="17">
        <v>-5</v>
      </c>
      <c r="EH14" s="43">
        <v>0.75</v>
      </c>
      <c r="EI14" s="43">
        <v>0.05</v>
      </c>
      <c r="EJ14" s="43">
        <v>60</v>
      </c>
      <c r="EK14" s="14">
        <f t="shared" si="5"/>
        <v>22.062808051839539</v>
      </c>
      <c r="EN14" s="14">
        <f>[2]EUCAM_output!$ADK11</f>
        <v>0.225599047774249</v>
      </c>
    </row>
    <row r="15" spans="1:144" x14ac:dyDescent="0.3">
      <c r="A15" s="10">
        <v>1975</v>
      </c>
      <c r="B15" s="13">
        <f>[2]EUCAM_output!$ACK12*10^9</f>
        <v>328556899605.25201</v>
      </c>
      <c r="H15" s="14" t="e">
        <f>[2]EUCAM_output!$ADQ12</f>
        <v>#N/A</v>
      </c>
      <c r="I15" s="13">
        <f>[2]EUCAM_output!$ADC12*10^3</f>
        <v>9656290.9999999907</v>
      </c>
      <c r="K15" s="31">
        <f t="shared" si="4"/>
        <v>9656290.9999999907</v>
      </c>
      <c r="L15" s="14">
        <f>[2]EUCAM_output!$ACM12</f>
        <v>63.071570536651052</v>
      </c>
      <c r="O15" s="14">
        <f>[2]EUCAM_output!$ACN12</f>
        <v>62.511563713089743</v>
      </c>
      <c r="P15" s="28"/>
      <c r="Q15" s="19"/>
      <c r="R15" s="14">
        <f>[2]EUCAM_output!$ACR12</f>
        <v>6.8</v>
      </c>
      <c r="U15" s="14">
        <f>[2]EUCAM_output!$ACQ12</f>
        <v>4.9120489999999997</v>
      </c>
      <c r="V15" s="14">
        <v>4.9120489999999997</v>
      </c>
      <c r="W15" s="14">
        <v>-8.7610566417051228E-4</v>
      </c>
      <c r="X15" s="14">
        <v>-5.3930916854351363E-2</v>
      </c>
      <c r="Y15" s="14">
        <f>[2]EUCAM_output!$ADO12</f>
        <v>-2.2200509772281E-2</v>
      </c>
      <c r="Z15" s="14">
        <f>[2]EUCAM_output!$ACS12</f>
        <v>1680.59048920859</v>
      </c>
      <c r="AC15" s="14">
        <f>[2]EUCAM_output!$ADR12</f>
        <v>1701.5071667562279</v>
      </c>
      <c r="AD15" s="13">
        <f>[2]EUCAM_output!$ACZ12*10^9</f>
        <v>950162099608.80701</v>
      </c>
      <c r="AE15" s="30"/>
      <c r="AF15" s="30"/>
      <c r="AG15" s="19"/>
      <c r="AH15" s="19"/>
      <c r="AI15" s="31">
        <f t="shared" ca="1" si="6"/>
        <v>18320801367.211998</v>
      </c>
      <c r="AJ15" s="32">
        <v>2206170000</v>
      </c>
      <c r="AK15" s="31">
        <f t="shared" si="7"/>
        <v>8943657350.0370846</v>
      </c>
      <c r="AL15" s="19"/>
      <c r="AM15" s="19">
        <f t="shared" ca="1" si="0"/>
        <v>6.1856470597171344E-2</v>
      </c>
      <c r="AN15" s="19"/>
      <c r="AO15" s="32">
        <v>13866500000</v>
      </c>
      <c r="AP15" s="31">
        <f t="shared" si="1"/>
        <v>56213811557.717323</v>
      </c>
      <c r="AQ15" s="32">
        <v>10704100000</v>
      </c>
      <c r="AR15" s="31">
        <f t="shared" si="2"/>
        <v>34450007979.711739</v>
      </c>
      <c r="AS15" s="19"/>
      <c r="AT15" s="19"/>
      <c r="BB15" s="13">
        <f>[2]EUCAM_output!$ACH12*10^9</f>
        <v>328335976534.11603</v>
      </c>
      <c r="BC15" s="13">
        <f>[2]EUCAM_output!$ADM12*10^9</f>
        <v>115215668480.41501</v>
      </c>
      <c r="BD15" s="19">
        <f t="shared" si="3"/>
        <v>-6.7240429709866559E-2</v>
      </c>
      <c r="BN15" s="31"/>
      <c r="BO15" s="48"/>
      <c r="BP15" s="32"/>
      <c r="BQ15" s="32"/>
      <c r="BR15" s="25"/>
      <c r="BS15" s="25"/>
      <c r="BT15" s="25"/>
      <c r="BU15" s="19"/>
      <c r="BV15" s="19"/>
      <c r="BW15" s="32"/>
      <c r="BX15" s="32"/>
      <c r="BY15" s="25"/>
      <c r="BZ15" s="25"/>
      <c r="CA15" s="19"/>
      <c r="CB15" s="19"/>
      <c r="CC15" s="32"/>
      <c r="CD15" s="19"/>
      <c r="CE15" s="32"/>
      <c r="CF15" s="19"/>
      <c r="CG15" s="32"/>
      <c r="CH15" s="32" cm="1">
        <f t="array" aca="1" ref="CH15" ca="1">INDEX([1]Sheet1!$C$6:$CY$72,MATCH($A15,[1]Sheet1!$A$6:$A$72,0),MATCH(MID(CELL("filename",O14),FIND("]",CELL("filename",O14))+1,255) &amp; CH$1,[1]Sheet1!$C$1:$CY$1 &amp; [1]Sheet1!$C$3:$CY$3,0))</f>
        <v>4519270000</v>
      </c>
      <c r="CI15" s="32"/>
      <c r="CJ15" s="32"/>
      <c r="CK15" s="32"/>
      <c r="CL15" s="31"/>
      <c r="DK15" s="31"/>
      <c r="DL15" s="48"/>
      <c r="DM15" s="25"/>
      <c r="DN15" s="25"/>
      <c r="DQ15" s="48">
        <v>1.2407699999999999</v>
      </c>
      <c r="DR15" s="48" cm="1">
        <f t="array" aca="1" ref="DR15" ca="1">INDEX([1]Sheet1!$C$6:$CY$72,MATCH($A15,[1]Sheet1!$A$6:$A$72,0),MATCH(MID(CELL("filename",AZ14),FIND("]",CELL("filename",AZ14))+1,255) &amp; DR$1,[1]Sheet1!$C$1:$CY$1 &amp; [1]Sheet1!$C$3:$CY$3,0))</f>
        <v>0</v>
      </c>
      <c r="DS15" s="48" cm="1">
        <f t="array" aca="1" ref="DS15" ca="1">INDEX([1]Sheet1!$C$6:$CY$72,MATCH($A15,[1]Sheet1!$A$6:$A$72,0),MATCH(MID(CELL("filename",BA14),FIND("]",CELL("filename",BA14))+1,255) &amp; DS$1,[1]Sheet1!$C$1:$CY$1 &amp; [1]Sheet1!$C$3:$CY$3,0))</f>
        <v>0</v>
      </c>
      <c r="DT15" s="29"/>
      <c r="DU15" s="48" cm="1">
        <f t="array" aca="1" ref="DU15" ca="1">INDEX([1]Sheet1!$C$6:$CY$72,MATCH($A15,[1]Sheet1!$A$6:$A$72,0),MATCH(MID(CELL("filename",BC14),FIND("]",CELL("filename",BC14))+1,255) &amp; DU$1,[1]Sheet1!$C$1:$CY$1 &amp; [1]Sheet1!$C$3:$CY$3,0))</f>
        <v>5.35</v>
      </c>
      <c r="DV15" s="17">
        <v>0.5</v>
      </c>
      <c r="DW15" s="14" t="e">
        <f>Euro_Area_Data!V12*10^9</f>
        <v>#N/A</v>
      </c>
      <c r="DX15" s="17">
        <v>1</v>
      </c>
      <c r="DY15" s="17">
        <v>0.5</v>
      </c>
      <c r="DZ15" s="48" cm="1">
        <f t="array" aca="1" ref="DZ15" ca="1">INDEX([1]Sheet1!$C$6:$CY$72,MATCH($A15,[1]Sheet1!$A$6:$A$72,0),MATCH(MID(CELL("filename",BH14),FIND("]",CELL("filename",BH14))+1,255) &amp; DZ$1,[1]Sheet1!$C$1:$CY$1 &amp; [1]Sheet1!$C$3:$CY$3,0))</f>
        <v>9.15</v>
      </c>
      <c r="EA15" s="17">
        <v>2</v>
      </c>
      <c r="EB15" s="14" t="e">
        <f>(SUMPRODUCT(Euro_Area_Data!B12:U12,Euro_Area_Data!Y12:AR12)-Euro_Area_Data!R12*Euro_Area_Data!AO12)/(SUM(Euro_Area_Data!B12:U12)-Euro_Area_Data!R12)</f>
        <v>#N/A</v>
      </c>
      <c r="EC15" s="14"/>
      <c r="ED15" s="14" t="e">
        <f>(SUMPRODUCT(Euro_Area_Data!B12:U12,Euro_Area_Data!AV12:BO12)-Euro_Area_Data!R12*Euro_Area_Data!BL12)/(SUM(Euro_Area_Data!B12:U12)-Euro_Area_Data!R12)</f>
        <v>#N/A</v>
      </c>
      <c r="EE15" s="17">
        <v>-5</v>
      </c>
      <c r="EH15" s="43">
        <v>0.75</v>
      </c>
      <c r="EI15" s="43">
        <v>0.05</v>
      </c>
      <c r="EJ15" s="43">
        <v>60</v>
      </c>
      <c r="EK15" s="14">
        <f t="shared" si="5"/>
        <v>9.3418859215803973</v>
      </c>
      <c r="EN15" s="14">
        <f>[2]EUCAM_output!$ADK12</f>
        <v>0.246674253457491</v>
      </c>
    </row>
    <row r="16" spans="1:144" x14ac:dyDescent="0.3">
      <c r="A16" s="10">
        <v>1976</v>
      </c>
      <c r="B16" s="13">
        <f>[2]EUCAM_output!$ACK13*10^9</f>
        <v>337565284827.10132</v>
      </c>
      <c r="H16" s="14" t="e">
        <f>[2]EUCAM_output!$ADQ13</f>
        <v>#N/A</v>
      </c>
      <c r="I16" s="13">
        <f>[2]EUCAM_output!$ADC13*10^3</f>
        <v>9799951.5</v>
      </c>
      <c r="K16" s="31">
        <f t="shared" si="4"/>
        <v>9799951.5</v>
      </c>
      <c r="L16" s="14">
        <f>[2]EUCAM_output!$ACM13</f>
        <v>62.940078455519327</v>
      </c>
      <c r="O16" s="14">
        <f>[2]EUCAM_output!$ACN13</f>
        <v>62.690820493368037</v>
      </c>
      <c r="P16" s="28"/>
      <c r="Q16" s="19"/>
      <c r="R16" s="14">
        <f>[2]EUCAM_output!$ACR13</f>
        <v>7.1</v>
      </c>
      <c r="U16" s="14">
        <f>[2]EUCAM_output!$ACQ13</f>
        <v>5.3510140000000002</v>
      </c>
      <c r="V16" s="14">
        <v>5.3510140000000002</v>
      </c>
      <c r="W16" s="14">
        <v>3.4731482845774986E-2</v>
      </c>
      <c r="X16" s="14">
        <v>-5.5081027640639491E-2</v>
      </c>
      <c r="Y16" s="14">
        <f>[2]EUCAM_output!$ADO13</f>
        <v>-3.1503557226173887E-2</v>
      </c>
      <c r="Z16" s="14">
        <f>[2]EUCAM_output!$ACS13</f>
        <v>1664.59058200198</v>
      </c>
      <c r="AC16" s="14">
        <f>[2]EUCAM_output!$ADR13</f>
        <v>1671.251482107592</v>
      </c>
      <c r="AD16" s="13">
        <f>[2]EUCAM_output!$ACZ13*10^9</f>
        <v>976048164274.62</v>
      </c>
      <c r="AE16" s="30"/>
      <c r="AF16" s="30"/>
      <c r="AG16" s="19"/>
      <c r="AH16" s="19"/>
      <c r="AI16" s="31">
        <f t="shared" ca="1" si="6"/>
        <v>18489030061.311535</v>
      </c>
      <c r="AJ16" s="32">
        <v>2674690000</v>
      </c>
      <c r="AK16" s="31">
        <f t="shared" si="7"/>
        <v>9377907115.8023453</v>
      </c>
      <c r="AL16" s="19"/>
      <c r="AM16" s="19">
        <f t="shared" ca="1" si="0"/>
        <v>6.1856470597171344E-2</v>
      </c>
      <c r="AN16" s="19"/>
      <c r="AO16" s="32">
        <v>15969000000</v>
      </c>
      <c r="AP16" s="31">
        <f t="shared" si="1"/>
        <v>55989964718.246841</v>
      </c>
      <c r="AQ16" s="32">
        <v>12744700000</v>
      </c>
      <c r="AR16" s="31">
        <f t="shared" si="2"/>
        <v>35307126596.054405</v>
      </c>
      <c r="AS16" s="19"/>
      <c r="AT16" s="19"/>
      <c r="BB16" s="13">
        <f>[2]EUCAM_output!$ACH13*10^9</f>
        <v>342967645967.05902</v>
      </c>
      <c r="BC16" s="13">
        <f>[2]EUCAM_output!$ADM13*10^9</f>
        <v>131173397505.74101</v>
      </c>
      <c r="BD16" s="19">
        <f t="shared" si="3"/>
        <v>1.6003900231401924</v>
      </c>
      <c r="BN16" s="31"/>
      <c r="BO16" s="48"/>
      <c r="BP16" s="32"/>
      <c r="BQ16" s="32"/>
      <c r="BR16" s="25"/>
      <c r="BS16" s="25"/>
      <c r="BT16" s="25"/>
      <c r="BU16" s="19"/>
      <c r="BV16" s="19"/>
      <c r="BW16" s="32"/>
      <c r="BX16" s="32"/>
      <c r="BY16" s="25"/>
      <c r="BZ16" s="25"/>
      <c r="CA16" s="19"/>
      <c r="CB16" s="19"/>
      <c r="CC16" s="32"/>
      <c r="CD16" s="19"/>
      <c r="CE16" s="32"/>
      <c r="CF16" s="19"/>
      <c r="CG16" s="32"/>
      <c r="CH16" s="32" cm="1">
        <f t="array" aca="1" ref="CH16" ca="1">INDEX([1]Sheet1!$C$6:$CY$72,MATCH($A16,[1]Sheet1!$A$6:$A$72,0),MATCH(MID(CELL("filename",O15),FIND("]",CELL("filename",O15))+1,255) &amp; CH$1,[1]Sheet1!$C$1:$CY$1 &amp; [1]Sheet1!$C$3:$CY$3,0))</f>
        <v>5273290000</v>
      </c>
      <c r="CI16" s="32"/>
      <c r="CJ16" s="32"/>
      <c r="CK16" s="32"/>
      <c r="CL16" s="31"/>
      <c r="DK16" s="31"/>
      <c r="DL16" s="48"/>
      <c r="DM16" s="25"/>
      <c r="DN16" s="25"/>
      <c r="DQ16" s="48">
        <v>1.11805</v>
      </c>
      <c r="DR16" s="48" cm="1">
        <f t="array" aca="1" ref="DR16" ca="1">INDEX([1]Sheet1!$C$6:$CY$72,MATCH($A16,[1]Sheet1!$A$6:$A$72,0),MATCH(MID(CELL("filename",AZ15),FIND("]",CELL("filename",AZ15))+1,255) &amp; DR$1,[1]Sheet1!$C$1:$CY$1 &amp; [1]Sheet1!$C$3:$CY$3,0))</f>
        <v>0</v>
      </c>
      <c r="DS16" s="48" cm="1">
        <f t="array" aca="1" ref="DS16" ca="1">INDEX([1]Sheet1!$C$6:$CY$72,MATCH($A16,[1]Sheet1!$A$6:$A$72,0),MATCH(MID(CELL("filename",BA15),FIND("]",CELL("filename",BA15))+1,255) &amp; DS$1,[1]Sheet1!$C$1:$CY$1 &amp; [1]Sheet1!$C$3:$CY$3,0))</f>
        <v>0</v>
      </c>
      <c r="DT16" s="29"/>
      <c r="DU16" s="48" cm="1">
        <f t="array" aca="1" ref="DU16" ca="1">INDEX([1]Sheet1!$C$6:$CY$72,MATCH($A16,[1]Sheet1!$A$6:$A$72,0),MATCH(MID(CELL("filename",BC15),FIND("]",CELL("filename",BC15))+1,255) &amp; DU$1,[1]Sheet1!$C$1:$CY$1 &amp; [1]Sheet1!$C$3:$CY$3,0))</f>
        <v>7.37</v>
      </c>
      <c r="DV16" s="17">
        <v>0.5</v>
      </c>
      <c r="DW16" s="14" t="e">
        <f>Euro_Area_Data!V13*10^9</f>
        <v>#N/A</v>
      </c>
      <c r="DX16" s="17">
        <v>1</v>
      </c>
      <c r="DY16" s="17">
        <v>0.5</v>
      </c>
      <c r="DZ16" s="48" cm="1">
        <f t="array" aca="1" ref="DZ16" ca="1">INDEX([1]Sheet1!$C$6:$CY$72,MATCH($A16,[1]Sheet1!$A$6:$A$72,0),MATCH(MID(CELL("filename",BH15),FIND("]",CELL("filename",BH15))+1,255) &amp; DZ$1,[1]Sheet1!$C$1:$CY$1 &amp; [1]Sheet1!$C$3:$CY$3,0))</f>
        <v>9.1999999999999993</v>
      </c>
      <c r="EA16" s="17">
        <v>2</v>
      </c>
      <c r="EB16" s="14" t="e">
        <f>(SUMPRODUCT(Euro_Area_Data!B13:U13,Euro_Area_Data!Y13:AR13)-Euro_Area_Data!R13*Euro_Area_Data!AO13)/(SUM(Euro_Area_Data!B13:U13)-Euro_Area_Data!R13)</f>
        <v>#N/A</v>
      </c>
      <c r="EC16" s="14"/>
      <c r="ED16" s="14" t="e">
        <f>(SUMPRODUCT(Euro_Area_Data!B13:U13,Euro_Area_Data!AV13:BO13)-Euro_Area_Data!R13*Euro_Area_Data!BL13)/(SUM(Euro_Area_Data!B13:U13)-Euro_Area_Data!R13)</f>
        <v>#N/A</v>
      </c>
      <c r="EE16" s="17">
        <v>-5</v>
      </c>
      <c r="EH16" s="43">
        <v>0.75</v>
      </c>
      <c r="EI16" s="43">
        <v>0.05</v>
      </c>
      <c r="EJ16" s="43">
        <v>60</v>
      </c>
      <c r="EK16" s="14">
        <f t="shared" si="5"/>
        <v>15.622859160783111</v>
      </c>
      <c r="EN16" s="14">
        <f>[2]EUCAM_output!$ADK13</f>
        <v>0.28521182466106798</v>
      </c>
    </row>
    <row r="17" spans="1:144" x14ac:dyDescent="0.3">
      <c r="A17" s="10">
        <v>1977</v>
      </c>
      <c r="B17" s="13">
        <f>[2]EUCAM_output!$ACK14*10^9</f>
        <v>345988715982.56732</v>
      </c>
      <c r="H17" s="14" t="e">
        <f>[2]EUCAM_output!$ADQ14</f>
        <v>#N/A</v>
      </c>
      <c r="I17" s="13">
        <f>[2]EUCAM_output!$ADC14*10^3</f>
        <v>9927442</v>
      </c>
      <c r="K17" s="31">
        <f t="shared" si="4"/>
        <v>9927442</v>
      </c>
      <c r="L17" s="14">
        <f>[2]EUCAM_output!$ACM14</f>
        <v>62.581853674733843</v>
      </c>
      <c r="O17" s="14">
        <f>[2]EUCAM_output!$ACN14</f>
        <v>62.877962498331371</v>
      </c>
      <c r="P17" s="28"/>
      <c r="Q17" s="19"/>
      <c r="R17" s="14">
        <f>[2]EUCAM_output!$ACR14</f>
        <v>6.9</v>
      </c>
      <c r="U17" s="14">
        <f>[2]EUCAM_output!$ACQ14</f>
        <v>5.9293100000000001</v>
      </c>
      <c r="V17" s="14">
        <v>5.9293100000000001</v>
      </c>
      <c r="W17" s="14">
        <v>1.564494035532249E-2</v>
      </c>
      <c r="X17" s="14">
        <v>-4.9967733187928687E-2</v>
      </c>
      <c r="Y17" s="14">
        <f>[2]EUCAM_output!$ADO14</f>
        <v>-1.9569434053099001E-2</v>
      </c>
      <c r="Z17" s="14">
        <f>[2]EUCAM_output!$ACS14</f>
        <v>1644.2041986874201</v>
      </c>
      <c r="AC17" s="14">
        <f>[2]EUCAM_output!$ADR14</f>
        <v>1644.9932004847019</v>
      </c>
      <c r="AD17" s="13">
        <f>[2]EUCAM_output!$ACZ14*10^9</f>
        <v>1005332933246.83</v>
      </c>
      <c r="AE17" s="30"/>
      <c r="AF17" s="30"/>
      <c r="AG17" s="19"/>
      <c r="AH17" s="19"/>
      <c r="AI17" s="31">
        <f t="shared" ca="1" si="6"/>
        <v>16940131071.760052</v>
      </c>
      <c r="AJ17" s="32">
        <v>3157070000</v>
      </c>
      <c r="AK17" s="31">
        <f t="shared" si="7"/>
        <v>9956340437.2877026</v>
      </c>
      <c r="AL17" s="19"/>
      <c r="AM17" s="19">
        <f t="shared" ca="1" si="0"/>
        <v>6.1856470597171344E-2</v>
      </c>
      <c r="AN17" s="19"/>
      <c r="AO17" s="32">
        <v>20021000000</v>
      </c>
      <c r="AP17" s="31">
        <f t="shared" si="1"/>
        <v>63139522371.989563</v>
      </c>
      <c r="AQ17" s="32">
        <v>14742000000</v>
      </c>
      <c r="AR17" s="31">
        <f t="shared" si="2"/>
        <v>36534985610.755363</v>
      </c>
      <c r="AS17" s="19"/>
      <c r="AT17" s="19"/>
      <c r="BB17" s="13">
        <f>[2]EUCAM_output!$ACH14*10^9</f>
        <v>351611931455.01697</v>
      </c>
      <c r="BC17" s="13">
        <f>[2]EUCAM_output!$ADM14*10^9</f>
        <v>141667009830.931</v>
      </c>
      <c r="BD17" s="19">
        <f t="shared" si="3"/>
        <v>1.6252597881640085</v>
      </c>
      <c r="BN17" s="31"/>
      <c r="BO17" s="48"/>
      <c r="BP17" s="32"/>
      <c r="BQ17" s="32"/>
      <c r="BR17" s="25"/>
      <c r="BS17" s="25"/>
      <c r="BT17" s="25"/>
      <c r="BU17" s="19"/>
      <c r="BV17" s="19"/>
      <c r="BW17" s="32"/>
      <c r="BX17" s="32"/>
      <c r="BY17" s="25"/>
      <c r="BZ17" s="25"/>
      <c r="CA17" s="19"/>
      <c r="CB17" s="19"/>
      <c r="CC17" s="32"/>
      <c r="CD17" s="19"/>
      <c r="CE17" s="32"/>
      <c r="CF17" s="19"/>
      <c r="CG17" s="32"/>
      <c r="CH17" s="32" cm="1">
        <f t="array" aca="1" ref="CH17" ca="1">INDEX([1]Sheet1!$C$6:$CY$72,MATCH($A17,[1]Sheet1!$A$6:$A$72,0),MATCH(MID(CELL("filename",O16),FIND("]",CELL("filename",O16))+1,255) &amp; CH$1,[1]Sheet1!$C$1:$CY$1 &amp; [1]Sheet1!$C$3:$CY$3,0))</f>
        <v>5371570000</v>
      </c>
      <c r="CI17" s="32"/>
      <c r="CJ17" s="32"/>
      <c r="CK17" s="32"/>
      <c r="CL17" s="31"/>
      <c r="DK17" s="31"/>
      <c r="DL17" s="48"/>
      <c r="DM17" s="25"/>
      <c r="DN17" s="25"/>
      <c r="DQ17" s="48">
        <v>1.1411199999999999</v>
      </c>
      <c r="DR17" s="48" cm="1">
        <f t="array" aca="1" ref="DR17" ca="1">INDEX([1]Sheet1!$C$6:$CY$72,MATCH($A17,[1]Sheet1!$A$6:$A$72,0),MATCH(MID(CELL("filename",AZ16),FIND("]",CELL("filename",AZ16))+1,255) &amp; DR$1,[1]Sheet1!$C$1:$CY$1 &amp; [1]Sheet1!$C$3:$CY$3,0))</f>
        <v>0</v>
      </c>
      <c r="DS17" s="48" cm="1">
        <f t="array" aca="1" ref="DS17" ca="1">INDEX([1]Sheet1!$C$6:$CY$72,MATCH($A17,[1]Sheet1!$A$6:$A$72,0),MATCH(MID(CELL("filename",BA16),FIND("]",CELL("filename",BA16))+1,255) &amp; DS$1,[1]Sheet1!$C$1:$CY$1 &amp; [1]Sheet1!$C$3:$CY$3,0))</f>
        <v>0</v>
      </c>
      <c r="DT17" s="29"/>
      <c r="DU17" s="48" cm="1">
        <f t="array" aca="1" ref="DU17" ca="1">INDEX([1]Sheet1!$C$6:$CY$72,MATCH($A17,[1]Sheet1!$A$6:$A$72,0),MATCH(MID(CELL("filename",BC16),FIND("]",CELL("filename",BC16))+1,255) &amp; DU$1,[1]Sheet1!$C$1:$CY$1 &amp; [1]Sheet1!$C$3:$CY$3,0))</f>
        <v>4.75</v>
      </c>
      <c r="DV17" s="17">
        <v>0.5</v>
      </c>
      <c r="DW17" s="14" t="e">
        <f>Euro_Area_Data!V14*10^9</f>
        <v>#N/A</v>
      </c>
      <c r="DX17" s="17">
        <v>1</v>
      </c>
      <c r="DY17" s="17">
        <v>0.5</v>
      </c>
      <c r="DZ17" s="48" cm="1">
        <f t="array" aca="1" ref="DZ17" ca="1">INDEX([1]Sheet1!$C$6:$CY$72,MATCH($A17,[1]Sheet1!$A$6:$A$72,0),MATCH(MID(CELL("filename",BH16),FIND("]",CELL("filename",BH16))+1,255) &amp; DZ$1,[1]Sheet1!$C$1:$CY$1 &amp; [1]Sheet1!$C$3:$CY$3,0))</f>
        <v>8.49</v>
      </c>
      <c r="EA17" s="17">
        <v>2</v>
      </c>
      <c r="EB17" s="14" t="e">
        <f>(SUMPRODUCT(Euro_Area_Data!B14:U14,Euro_Area_Data!Y14:AR14)-Euro_Area_Data!R14*Euro_Area_Data!AO14)/(SUM(Euro_Area_Data!B14:U14)-Euro_Area_Data!R14)</f>
        <v>#N/A</v>
      </c>
      <c r="EC17" s="14"/>
      <c r="ED17" s="14" t="e">
        <f>(SUMPRODUCT(Euro_Area_Data!B14:U14,Euro_Area_Data!AV14:BO14)-Euro_Area_Data!R14*Euro_Area_Data!BL14)/(SUM(Euro_Area_Data!B14:U14)-Euro_Area_Data!R14)</f>
        <v>#N/A</v>
      </c>
      <c r="EE17" s="17">
        <v>-5</v>
      </c>
      <c r="EH17" s="43">
        <v>0.75</v>
      </c>
      <c r="EI17" s="43">
        <v>0.05</v>
      </c>
      <c r="EJ17" s="43">
        <v>60</v>
      </c>
      <c r="EK17" s="14">
        <f t="shared" si="5"/>
        <v>11.177510818393385</v>
      </c>
      <c r="EN17" s="14">
        <f>[2]EUCAM_output!$ADK14</f>
        <v>0.31709140721789603</v>
      </c>
    </row>
    <row r="18" spans="1:144" x14ac:dyDescent="0.3">
      <c r="A18" s="10">
        <v>1978</v>
      </c>
      <c r="B18" s="13">
        <f>[2]EUCAM_output!$ACK15*10^9</f>
        <v>354007235631.90948</v>
      </c>
      <c r="H18" s="14" t="e">
        <f>[2]EUCAM_output!$ADQ15</f>
        <v>#N/A</v>
      </c>
      <c r="I18" s="13">
        <f>[2]EUCAM_output!$ADC15*10^3</f>
        <v>10059106</v>
      </c>
      <c r="K18" s="31">
        <f t="shared" si="4"/>
        <v>10059106</v>
      </c>
      <c r="L18" s="14">
        <f>[2]EUCAM_output!$ACM15</f>
        <v>62.490743945656597</v>
      </c>
      <c r="O18" s="14">
        <f>[2]EUCAM_output!$ACN15</f>
        <v>63.098384862977163</v>
      </c>
      <c r="P18" s="28"/>
      <c r="Q18" s="19"/>
      <c r="R18" s="14">
        <f>[2]EUCAM_output!$ACR15</f>
        <v>6.9</v>
      </c>
      <c r="U18" s="14">
        <f>[2]EUCAM_output!$ACQ15</f>
        <v>6.6581859999999997</v>
      </c>
      <c r="V18" s="14">
        <v>6.6581859999999997</v>
      </c>
      <c r="W18" s="14">
        <v>1.4998234012014278E-2</v>
      </c>
      <c r="X18" s="14">
        <v>-6.2073709702337165E-2</v>
      </c>
      <c r="Y18" s="14">
        <f>[2]EUCAM_output!$ADO15</f>
        <v>-9.3862843310998038E-3</v>
      </c>
      <c r="Z18" s="14">
        <f>[2]EUCAM_output!$ACS15</f>
        <v>1615.43224856747</v>
      </c>
      <c r="AC18" s="14">
        <f>[2]EUCAM_output!$ADR15</f>
        <v>1623.013632606983</v>
      </c>
      <c r="AD18" s="13">
        <f>[2]EUCAM_output!$ACZ15*10^9</f>
        <v>1034866275567.2999</v>
      </c>
      <c r="AE18" s="30"/>
      <c r="AF18" s="30"/>
      <c r="AG18" s="19"/>
      <c r="AH18" s="19"/>
      <c r="AI18" s="31">
        <f t="shared" ca="1" si="6"/>
        <v>17611316277.795815</v>
      </c>
      <c r="AJ18" s="32">
        <v>3564370000</v>
      </c>
      <c r="AK18" s="31">
        <f t="shared" si="7"/>
        <v>10496127886.802027</v>
      </c>
      <c r="AL18" s="19"/>
      <c r="AM18" s="19">
        <f t="shared" ca="1" si="0"/>
        <v>6.1856470597171344E-2</v>
      </c>
      <c r="AN18" s="19"/>
      <c r="AO18" s="32">
        <v>22028000000</v>
      </c>
      <c r="AP18" s="31">
        <f t="shared" si="1"/>
        <v>64866639852.337173</v>
      </c>
      <c r="AQ18" s="32">
        <v>16369000000</v>
      </c>
      <c r="AR18" s="31">
        <f t="shared" si="2"/>
        <v>37706252163.266396</v>
      </c>
      <c r="AS18" s="19"/>
      <c r="AT18" s="19"/>
      <c r="BB18" s="13">
        <f>[2]EUCAM_output!$ACH15*10^9</f>
        <v>361092267773.53302</v>
      </c>
      <c r="BC18" s="13">
        <f>[2]EUCAM_output!$ADM15*10^9</f>
        <v>153248255990.77499</v>
      </c>
      <c r="BD18" s="19">
        <f t="shared" si="3"/>
        <v>2.0013806014378832</v>
      </c>
      <c r="BN18" s="31"/>
      <c r="BO18" s="48"/>
      <c r="BP18" s="32"/>
      <c r="BQ18" s="32"/>
      <c r="BR18" s="25"/>
      <c r="BS18" s="25"/>
      <c r="BT18" s="25"/>
      <c r="BU18" s="19"/>
      <c r="BV18" s="19"/>
      <c r="BW18" s="32"/>
      <c r="BX18" s="32"/>
      <c r="BY18" s="25"/>
      <c r="BZ18" s="25"/>
      <c r="CA18" s="19"/>
      <c r="CB18" s="19"/>
      <c r="CC18" s="32"/>
      <c r="CD18" s="19"/>
      <c r="CE18" s="32"/>
      <c r="CF18" s="19"/>
      <c r="CG18" s="32"/>
      <c r="CH18" s="32" cm="1">
        <f t="array" aca="1" ref="CH18" ca="1">INDEX([1]Sheet1!$C$6:$CY$72,MATCH($A18,[1]Sheet1!$A$6:$A$72,0),MATCH(MID(CELL("filename",O17),FIND("]",CELL("filename",O17))+1,255) &amp; CH$1,[1]Sheet1!$C$1:$CY$1 &amp; [1]Sheet1!$C$3:$CY$3,0))</f>
        <v>5980610000</v>
      </c>
      <c r="CI18" s="32"/>
      <c r="CJ18" s="32"/>
      <c r="CK18" s="32"/>
      <c r="CL18" s="31"/>
      <c r="DK18" s="31"/>
      <c r="DL18" s="48"/>
      <c r="DM18" s="25"/>
      <c r="DN18" s="25"/>
      <c r="DQ18" s="48">
        <v>1.2741</v>
      </c>
      <c r="DR18" s="48" cm="1">
        <f t="array" aca="1" ref="DR18" ca="1">INDEX([1]Sheet1!$C$6:$CY$72,MATCH($A18,[1]Sheet1!$A$6:$A$72,0),MATCH(MID(CELL("filename",AZ17),FIND("]",CELL("filename",AZ17))+1,255) &amp; DR$1,[1]Sheet1!$C$1:$CY$1 &amp; [1]Sheet1!$C$3:$CY$3,0))</f>
        <v>0</v>
      </c>
      <c r="DS18" s="48" cm="1">
        <f t="array" aca="1" ref="DS18" ca="1">INDEX([1]Sheet1!$C$6:$CY$72,MATCH($A18,[1]Sheet1!$A$6:$A$72,0),MATCH(MID(CELL("filename",BA17),FIND("]",CELL("filename",BA17))+1,255) &amp; DS$1,[1]Sheet1!$C$1:$CY$1 &amp; [1]Sheet1!$C$3:$CY$3,0))</f>
        <v>0</v>
      </c>
      <c r="DT18" s="29"/>
      <c r="DU18" s="48" cm="1">
        <f t="array" aca="1" ref="DU18" ca="1">INDEX([1]Sheet1!$C$6:$CY$72,MATCH($A18,[1]Sheet1!$A$6:$A$72,0),MATCH(MID(CELL("filename",BC17),FIND("]",CELL("filename",BC17))+1,255) &amp; DU$1,[1]Sheet1!$C$1:$CY$1 &amp; [1]Sheet1!$C$3:$CY$3,0))</f>
        <v>6.97</v>
      </c>
      <c r="DV18" s="17">
        <v>0.5</v>
      </c>
      <c r="DW18" s="14" t="e">
        <f>Euro_Area_Data!V15*10^9</f>
        <v>#N/A</v>
      </c>
      <c r="DX18" s="17">
        <v>1</v>
      </c>
      <c r="DY18" s="17">
        <v>0.5</v>
      </c>
      <c r="DZ18" s="48" cm="1">
        <f t="array" aca="1" ref="DZ18" ca="1">INDEX([1]Sheet1!$C$6:$CY$72,MATCH($A18,[1]Sheet1!$A$6:$A$72,0),MATCH(MID(CELL("filename",BH17),FIND("]",CELL("filename",BH17))+1,255) &amp; DZ$1,[1]Sheet1!$C$1:$CY$1 &amp; [1]Sheet1!$C$3:$CY$3,0))</f>
        <v>8.0500000000000007</v>
      </c>
      <c r="EA18" s="17">
        <v>2</v>
      </c>
      <c r="EB18" s="14" t="e">
        <f>(SUMPRODUCT(Euro_Area_Data!B15:U15,Euro_Area_Data!Y15:AR15)-Euro_Area_Data!R15*Euro_Area_Data!AO15)/(SUM(Euro_Area_Data!B15:U15)-Euro_Area_Data!R15)</f>
        <v>#N/A</v>
      </c>
      <c r="EC18" s="14"/>
      <c r="ED18" s="14" t="e">
        <f>(SUMPRODUCT(Euro_Area_Data!B15:U15,Euro_Area_Data!AV15:BO15)-Euro_Area_Data!R15*Euro_Area_Data!BL15)/(SUM(Euro_Area_Data!B15:U15)-Euro_Area_Data!R15)</f>
        <v>#N/A</v>
      </c>
      <c r="EE18" s="17">
        <v>-5</v>
      </c>
      <c r="EH18" s="43">
        <v>0.75</v>
      </c>
      <c r="EI18" s="43">
        <v>0.05</v>
      </c>
      <c r="EJ18" s="43">
        <v>60</v>
      </c>
      <c r="EK18" s="14">
        <f t="shared" si="5"/>
        <v>7.0949994091013835</v>
      </c>
      <c r="EN18" s="14">
        <f>[2]EUCAM_output!$ADK15</f>
        <v>0.33958904068631701</v>
      </c>
    </row>
    <row r="19" spans="1:144" x14ac:dyDescent="0.3">
      <c r="A19" s="10">
        <v>1979</v>
      </c>
      <c r="B19" s="13">
        <f>[2]EUCAM_output!$ACK16*10^9</f>
        <v>361861350081.13055</v>
      </c>
      <c r="H19" s="14" t="e">
        <f>[2]EUCAM_output!$ADQ16</f>
        <v>#N/A</v>
      </c>
      <c r="I19" s="13">
        <f>[2]EUCAM_output!$ADC16*10^3</f>
        <v>10201220</v>
      </c>
      <c r="K19" s="31">
        <f t="shared" si="4"/>
        <v>10201220</v>
      </c>
      <c r="L19" s="14">
        <f>[2]EUCAM_output!$ACM16</f>
        <v>62.984310239555057</v>
      </c>
      <c r="O19" s="14">
        <f>[2]EUCAM_output!$ACN16</f>
        <v>63.347871839943117</v>
      </c>
      <c r="P19" s="28"/>
      <c r="Q19" s="19"/>
      <c r="R19" s="14">
        <f>[2]EUCAM_output!$ACR16</f>
        <v>7</v>
      </c>
      <c r="U19" s="14">
        <f>[2]EUCAM_output!$ACQ16</f>
        <v>7.3653789999999999</v>
      </c>
      <c r="V19" s="14">
        <v>7.3653789999999999</v>
      </c>
      <c r="W19" s="14">
        <v>-8.7968157037765504E-4</v>
      </c>
      <c r="X19" s="14">
        <v>-6.1683614329189673E-2</v>
      </c>
      <c r="Y19" s="14">
        <f>[2]EUCAM_output!$ADO16</f>
        <v>-1.61635617107816E-2</v>
      </c>
      <c r="Z19" s="14">
        <f>[2]EUCAM_output!$ACS16</f>
        <v>1593.83021551772</v>
      </c>
      <c r="AC19" s="14">
        <f>[2]EUCAM_output!$ADR16</f>
        <v>1605.515189014131</v>
      </c>
      <c r="AD19" s="13">
        <f>[2]EUCAM_output!$ACZ16*10^9</f>
        <v>1060967382404.0898</v>
      </c>
      <c r="AE19" s="30"/>
      <c r="AF19" s="30"/>
      <c r="AG19" s="19"/>
      <c r="AH19" s="19"/>
      <c r="AI19" s="31">
        <f t="shared" ca="1" si="6"/>
        <v>17319158451.308907</v>
      </c>
      <c r="AJ19" s="32">
        <v>3968560000</v>
      </c>
      <c r="AK19" s="31">
        <f t="shared" si="7"/>
        <v>11132600598.243666</v>
      </c>
      <c r="AL19" s="19"/>
      <c r="AM19" s="19">
        <f t="shared" ca="1" si="0"/>
        <v>6.1856470597171344E-2</v>
      </c>
      <c r="AN19" s="19"/>
      <c r="AO19" s="32">
        <v>22854800000</v>
      </c>
      <c r="AP19" s="31">
        <f t="shared" si="1"/>
        <v>64112262420.812416</v>
      </c>
      <c r="AQ19" s="32">
        <v>18059300000</v>
      </c>
      <c r="AR19" s="31">
        <f t="shared" si="2"/>
        <v>39527329951.84549</v>
      </c>
      <c r="AS19" s="19"/>
      <c r="AT19" s="19"/>
      <c r="BB19" s="13">
        <f>[2]EUCAM_output!$ACH16*10^9</f>
        <v>368365254356.19397</v>
      </c>
      <c r="BC19" s="13">
        <f>[2]EUCAM_output!$ADM16*10^9</f>
        <v>163793763369.70599</v>
      </c>
      <c r="BD19" s="19">
        <f t="shared" si="3"/>
        <v>1.7973470428950806</v>
      </c>
      <c r="BN19" s="31"/>
      <c r="BO19" s="48"/>
      <c r="BP19" s="32"/>
      <c r="BQ19" s="32"/>
      <c r="BR19" s="25"/>
      <c r="BS19" s="25"/>
      <c r="BT19" s="25"/>
      <c r="BU19" s="19"/>
      <c r="BV19" s="19"/>
      <c r="BW19" s="32"/>
      <c r="BX19" s="32"/>
      <c r="BY19" s="25"/>
      <c r="BZ19" s="25"/>
      <c r="CA19" s="19"/>
      <c r="CB19" s="19"/>
      <c r="CC19" s="32"/>
      <c r="CD19" s="19"/>
      <c r="CE19" s="32"/>
      <c r="CF19" s="19"/>
      <c r="CG19" s="32"/>
      <c r="CH19" s="32" cm="1">
        <f t="array" aca="1" ref="CH19" ca="1">INDEX([1]Sheet1!$C$6:$CY$72,MATCH($A19,[1]Sheet1!$A$6:$A$72,0),MATCH(MID(CELL("filename",O18),FIND("]",CELL("filename",O18))+1,255) &amp; CH$1,[1]Sheet1!$C$1:$CY$1 &amp; [1]Sheet1!$C$3:$CY$3,0))</f>
        <v>6173950000</v>
      </c>
      <c r="CI19" s="32"/>
      <c r="CJ19" s="32"/>
      <c r="CK19" s="32"/>
      <c r="CL19" s="31"/>
      <c r="DK19" s="31"/>
      <c r="DL19" s="48"/>
      <c r="DM19" s="25"/>
      <c r="DN19" s="25"/>
      <c r="DQ19" s="48">
        <v>1.3704700000000001</v>
      </c>
      <c r="DR19" s="48" cm="1">
        <f t="array" aca="1" ref="DR19" ca="1">INDEX([1]Sheet1!$C$6:$CY$72,MATCH($A19,[1]Sheet1!$A$6:$A$72,0),MATCH(MID(CELL("filename",AZ18),FIND("]",CELL("filename",AZ18))+1,255) &amp; DR$1,[1]Sheet1!$C$1:$CY$1 &amp; [1]Sheet1!$C$3:$CY$3,0))</f>
        <v>0</v>
      </c>
      <c r="DS19" s="48" cm="1">
        <f t="array" aca="1" ref="DS19" ca="1">INDEX([1]Sheet1!$C$6:$CY$72,MATCH($A19,[1]Sheet1!$A$6:$A$72,0),MATCH(MID(CELL("filename",BA18),FIND("]",CELL("filename",BA18))+1,255) &amp; DS$1,[1]Sheet1!$C$1:$CY$1 &amp; [1]Sheet1!$C$3:$CY$3,0))</f>
        <v>0</v>
      </c>
      <c r="DT19" s="29"/>
      <c r="DU19" s="48" cm="1">
        <f t="array" aca="1" ref="DU19" ca="1">INDEX([1]Sheet1!$C$6:$CY$72,MATCH($A19,[1]Sheet1!$A$6:$A$72,0),MATCH(MID(CELL("filename",BC18),FIND("]",CELL("filename",BC18))+1,255) &amp; DU$1,[1]Sheet1!$C$1:$CY$1 &amp; [1]Sheet1!$C$3:$CY$3,0))</f>
        <v>9.58</v>
      </c>
      <c r="DV19" s="17">
        <v>0.5</v>
      </c>
      <c r="DW19" s="14" t="e">
        <f>Euro_Area_Data!V16*10^9</f>
        <v>#N/A</v>
      </c>
      <c r="DX19" s="17">
        <v>1</v>
      </c>
      <c r="DY19" s="17">
        <v>0.5</v>
      </c>
      <c r="DZ19" s="48" cm="1">
        <f t="array" aca="1" ref="DZ19" ca="1">INDEX([1]Sheet1!$C$6:$CY$72,MATCH($A19,[1]Sheet1!$A$6:$A$72,0),MATCH(MID(CELL("filename",BH18),FIND("]",CELL("filename",BH18))+1,255) &amp; DZ$1,[1]Sheet1!$C$1:$CY$1 &amp; [1]Sheet1!$C$3:$CY$3,0))</f>
        <v>9.1999999999999993</v>
      </c>
      <c r="EA19" s="17">
        <v>2</v>
      </c>
      <c r="EB19" s="14" t="e">
        <f>(SUMPRODUCT(Euro_Area_Data!B16:U16,Euro_Area_Data!Y16:AR16)-Euro_Area_Data!R16*Euro_Area_Data!AO16)/(SUM(Euro_Area_Data!B16:U16)-Euro_Area_Data!R16)</f>
        <v>#N/A</v>
      </c>
      <c r="EC19" s="14"/>
      <c r="ED19" s="14" t="e">
        <f>(SUMPRODUCT(Euro_Area_Data!B16:U16,Euro_Area_Data!AV16:BO16)-Euro_Area_Data!R16*Euro_Area_Data!BL16)/(SUM(Euro_Area_Data!B16:U16)-Euro_Area_Data!R16)</f>
        <v>#N/A</v>
      </c>
      <c r="EE19" s="17">
        <v>-5</v>
      </c>
      <c r="EH19" s="43">
        <v>0.75</v>
      </c>
      <c r="EI19" s="43">
        <v>0.05</v>
      </c>
      <c r="EJ19" s="43">
        <v>60</v>
      </c>
      <c r="EK19" s="14">
        <f t="shared" si="5"/>
        <v>4.9742199969380927</v>
      </c>
      <c r="EN19" s="14">
        <f>[2]EUCAM_output!$ADK16</f>
        <v>0.35648094665554603</v>
      </c>
    </row>
    <row r="20" spans="1:144" x14ac:dyDescent="0.3">
      <c r="A20" s="10">
        <v>1980</v>
      </c>
      <c r="B20" s="13">
        <f>[2]EUCAM_output!$ACK17*10^9</f>
        <v>369793173561.81799</v>
      </c>
      <c r="H20" s="14" t="e">
        <f>[2]EUCAM_output!$ADQ17</f>
        <v>#N/A</v>
      </c>
      <c r="I20" s="13">
        <f>[2]EUCAM_output!$ADC17*10^3</f>
        <v>10349099</v>
      </c>
      <c r="K20" s="31">
        <f t="shared" si="4"/>
        <v>10349099</v>
      </c>
      <c r="L20" s="14">
        <f>[2]EUCAM_output!$ACM17</f>
        <v>63.577139960103104</v>
      </c>
      <c r="O20" s="14">
        <f>[2]EUCAM_output!$ACN17</f>
        <v>63.561443590134957</v>
      </c>
      <c r="P20" s="28"/>
      <c r="Q20" s="19"/>
      <c r="R20" s="14">
        <f>[2]EUCAM_output!$ACR17</f>
        <v>7.9</v>
      </c>
      <c r="U20" s="14">
        <f>[2]EUCAM_output!$ACQ17</f>
        <v>8.0278449999999992</v>
      </c>
      <c r="V20" s="14">
        <v>8.0278449999999992</v>
      </c>
      <c r="W20" s="14">
        <v>-7.0573942046203708E-4</v>
      </c>
      <c r="X20" s="14">
        <v>-5.5955882817905422E-2</v>
      </c>
      <c r="Y20" s="14">
        <f>[2]EUCAM_output!$ADO17</f>
        <v>-4.6298003255251978E-3</v>
      </c>
      <c r="Z20" s="14">
        <f>[2]EUCAM_output!$ACS17</f>
        <v>1590.8781459924501</v>
      </c>
      <c r="AC20" s="14">
        <f>[2]EUCAM_output!$ADR17</f>
        <v>1591.9421418418931</v>
      </c>
      <c r="AD20" s="13">
        <f>[2]EUCAM_output!$ACZ17*10^9</f>
        <v>1086979531216.9399</v>
      </c>
      <c r="AE20" s="30"/>
      <c r="AF20" s="30"/>
      <c r="AG20" s="19"/>
      <c r="AH20" s="19"/>
      <c r="AI20" s="31">
        <f t="shared" ca="1" si="6"/>
        <v>18169054773.496696</v>
      </c>
      <c r="AJ20" s="32">
        <v>4414600000</v>
      </c>
      <c r="AK20" s="31">
        <f t="shared" si="7"/>
        <v>11706932169.255209</v>
      </c>
      <c r="AL20" s="19"/>
      <c r="AM20" s="19">
        <f t="shared" ca="1" si="0"/>
        <v>6.1856470597171344E-2</v>
      </c>
      <c r="AN20" s="19"/>
      <c r="AO20" s="32">
        <v>25092500000</v>
      </c>
      <c r="AP20" s="31">
        <f t="shared" si="1"/>
        <v>66541973328.735634</v>
      </c>
      <c r="AQ20" s="32">
        <v>19921900000</v>
      </c>
      <c r="AR20" s="31">
        <f t="shared" si="2"/>
        <v>41123297519.207016</v>
      </c>
      <c r="AS20" s="19"/>
      <c r="AT20" s="19"/>
      <c r="BB20" s="13">
        <f>[2]EUCAM_output!$ACH17*10^9</f>
        <v>373308407535.59601</v>
      </c>
      <c r="BC20" s="13">
        <f>[2]EUCAM_output!$ADM17*10^9</f>
        <v>176325337701.17999</v>
      </c>
      <c r="BD20" s="19">
        <f t="shared" si="3"/>
        <v>0.95059460939193807</v>
      </c>
      <c r="BN20" s="31"/>
      <c r="BO20" s="48"/>
      <c r="BP20" s="32"/>
      <c r="BQ20" s="32"/>
      <c r="BR20" s="25"/>
      <c r="BS20" s="25"/>
      <c r="BT20" s="25"/>
      <c r="BU20" s="19"/>
      <c r="BV20" s="19"/>
      <c r="BW20" s="32"/>
      <c r="BX20" s="32"/>
      <c r="BY20" s="25"/>
      <c r="BZ20" s="25"/>
      <c r="CA20" s="19"/>
      <c r="CB20" s="19"/>
      <c r="CC20" s="32"/>
      <c r="CD20" s="19"/>
      <c r="CE20" s="32"/>
      <c r="CF20" s="19"/>
      <c r="CG20" s="32"/>
      <c r="CH20" s="32" cm="1">
        <f t="array" aca="1" ref="CH20" ca="1">INDEX([1]Sheet1!$C$6:$CY$72,MATCH($A20,[1]Sheet1!$A$6:$A$72,0),MATCH(MID(CELL("filename",O19),FIND("]",CELL("filename",O19))+1,255) &amp; CH$1,[1]Sheet1!$C$1:$CY$1 &amp; [1]Sheet1!$C$3:$CY$3,0))</f>
        <v>6851420000</v>
      </c>
      <c r="CI20" s="32"/>
      <c r="CJ20" s="32"/>
      <c r="CK20" s="32"/>
      <c r="CL20" s="31"/>
      <c r="DK20" s="31"/>
      <c r="DL20" s="48"/>
      <c r="DM20" s="25"/>
      <c r="DN20" s="25"/>
      <c r="DQ20" s="48">
        <v>1.3923300000000001</v>
      </c>
      <c r="DR20" s="48" cm="1">
        <f t="array" aca="1" ref="DR20" ca="1">INDEX([1]Sheet1!$C$6:$CY$72,MATCH($A20,[1]Sheet1!$A$6:$A$72,0),MATCH(MID(CELL("filename",AZ19),FIND("]",CELL("filename",AZ19))+1,255) &amp; DR$1,[1]Sheet1!$C$1:$CY$1 &amp; [1]Sheet1!$C$3:$CY$3,0))</f>
        <v>0</v>
      </c>
      <c r="DS20" s="48" cm="1">
        <f t="array" aca="1" ref="DS20" ca="1">INDEX([1]Sheet1!$C$6:$CY$72,MATCH($A20,[1]Sheet1!$A$6:$A$72,0),MATCH(MID(CELL("filename",BA19),FIND("]",CELL("filename",BA19))+1,255) &amp; DS$1,[1]Sheet1!$C$1:$CY$1 &amp; [1]Sheet1!$C$3:$CY$3,0))</f>
        <v>0</v>
      </c>
      <c r="DT20" s="29"/>
      <c r="DU20" s="48" cm="1">
        <f t="array" aca="1" ref="DU20" ca="1">INDEX([1]Sheet1!$C$6:$CY$72,MATCH($A20,[1]Sheet1!$A$6:$A$72,0),MATCH(MID(CELL("filename",BC19),FIND("]",CELL("filename",BC19))+1,255) &amp; DU$1,[1]Sheet1!$C$1:$CY$1 &amp; [1]Sheet1!$C$3:$CY$3,0))</f>
        <v>10.55</v>
      </c>
      <c r="DV20" s="17">
        <v>0.5</v>
      </c>
      <c r="DW20" s="14" t="e">
        <f>Euro_Area_Data!V17*10^9</f>
        <v>#N/A</v>
      </c>
      <c r="DX20" s="17">
        <v>1</v>
      </c>
      <c r="DY20" s="17">
        <v>0.5</v>
      </c>
      <c r="DZ20" s="48" cm="1">
        <f t="array" aca="1" ref="DZ20" ca="1">INDEX([1]Sheet1!$C$6:$CY$72,MATCH($A20,[1]Sheet1!$A$6:$A$72,0),MATCH(MID(CELL("filename",BH19),FIND("]",CELL("filename",BH19))+1,255) &amp; DZ$1,[1]Sheet1!$C$1:$CY$1 &amp; [1]Sheet1!$C$3:$CY$3,0))</f>
        <v>10.74</v>
      </c>
      <c r="EA20" s="17">
        <v>2</v>
      </c>
      <c r="EB20" s="14" t="e">
        <f>(SUMPRODUCT(Euro_Area_Data!B17:U17,Euro_Area_Data!Y17:AR17)-Euro_Area_Data!R17*Euro_Area_Data!AO17)/(SUM(Euro_Area_Data!B17:U17)-Euro_Area_Data!R17)</f>
        <v>#N/A</v>
      </c>
      <c r="EC20" s="14"/>
      <c r="ED20" s="14" t="e">
        <f>(SUMPRODUCT(Euro_Area_Data!B17:U17,Euro_Area_Data!AV17:BO17)-Euro_Area_Data!R17*Euro_Area_Data!BL17)/(SUM(Euro_Area_Data!B17:U17)-Euro_Area_Data!R17)</f>
        <v>#N/A</v>
      </c>
      <c r="EE20" s="17">
        <v>-5</v>
      </c>
      <c r="EH20" s="43">
        <v>0.75</v>
      </c>
      <c r="EI20" s="43">
        <v>0.05</v>
      </c>
      <c r="EJ20" s="43">
        <v>60</v>
      </c>
      <c r="EK20" s="14">
        <f t="shared" si="5"/>
        <v>5.7820391142754159</v>
      </c>
      <c r="EN20" s="14">
        <f>[2]EUCAM_output!$ADK17</f>
        <v>0.37709281442610898</v>
      </c>
    </row>
    <row r="21" spans="1:144" x14ac:dyDescent="0.3">
      <c r="A21" s="10">
        <v>1981</v>
      </c>
      <c r="B21" s="13">
        <f>[2]EUCAM_output!$ACK18*10^9</f>
        <v>375208892901.81995</v>
      </c>
      <c r="H21" s="14" t="e">
        <f>[2]EUCAM_output!$ADQ18</f>
        <v>#N/A</v>
      </c>
      <c r="I21" s="13">
        <f>[2]EUCAM_output!$ADC18*10^3</f>
        <v>10482261.5</v>
      </c>
      <c r="K21" s="31">
        <f t="shared" si="4"/>
        <v>10482261.5</v>
      </c>
      <c r="L21" s="14">
        <f>[2]EUCAM_output!$ACM18</f>
        <v>64.588752149730638</v>
      </c>
      <c r="O21" s="14">
        <f>[2]EUCAM_output!$ACN18</f>
        <v>63.637764114419497</v>
      </c>
      <c r="P21" s="28"/>
      <c r="Q21" s="19"/>
      <c r="R21" s="14">
        <f>[2]EUCAM_output!$ACR18</f>
        <v>10.9</v>
      </c>
      <c r="U21" s="14">
        <f>[2]EUCAM_output!$ACQ18</f>
        <v>8.7537380000000002</v>
      </c>
      <c r="V21" s="14">
        <v>8.7537380000000002</v>
      </c>
      <c r="W21" s="14">
        <v>-3.31716244421143E-3</v>
      </c>
      <c r="X21" s="14">
        <v>-6.3573035818765611E-2</v>
      </c>
      <c r="Y21" s="14">
        <f>[2]EUCAM_output!$ADO18</f>
        <v>-1.8650174136744201E-2</v>
      </c>
      <c r="Z21" s="14">
        <f>[2]EUCAM_output!$ACS18</f>
        <v>1590.3493909461099</v>
      </c>
      <c r="AC21" s="14">
        <f>[2]EUCAM_output!$ADR18</f>
        <v>1580.5702658763739</v>
      </c>
      <c r="AD21" s="13">
        <f>[2]EUCAM_output!$ACZ18*10^9</f>
        <v>1105199092721.1001</v>
      </c>
      <c r="AE21" s="30"/>
      <c r="AF21" s="30"/>
      <c r="AG21" s="19"/>
      <c r="AH21" s="19"/>
      <c r="AI21" s="31">
        <f t="shared" ca="1" si="6"/>
        <v>17433502052.761223</v>
      </c>
      <c r="AJ21" s="32">
        <v>4801170000</v>
      </c>
      <c r="AK21" s="31">
        <f t="shared" si="7"/>
        <v>12031636429.984016</v>
      </c>
      <c r="AL21" s="19"/>
      <c r="AM21" s="19">
        <f t="shared" ca="1" si="0"/>
        <v>6.1856470597171344E-2</v>
      </c>
      <c r="AN21" s="19"/>
      <c r="AO21" s="32">
        <v>23869300000</v>
      </c>
      <c r="AP21" s="31">
        <f t="shared" si="1"/>
        <v>59815990568.594215</v>
      </c>
      <c r="AQ21" s="32">
        <v>21762600000</v>
      </c>
      <c r="AR21" s="31">
        <f t="shared" si="2"/>
        <v>42505005882.446114</v>
      </c>
      <c r="AS21" s="19"/>
      <c r="AT21" s="19"/>
      <c r="BB21" s="13">
        <f>[2]EUCAM_output!$ACH18*10^9</f>
        <v>370383115275.70599</v>
      </c>
      <c r="BC21" s="13">
        <f>[2]EUCAM_output!$ADM18*10^9</f>
        <v>186122691388.68002</v>
      </c>
      <c r="BD21" s="19">
        <f t="shared" si="3"/>
        <v>-1.2861575824581277</v>
      </c>
      <c r="BN21" s="31"/>
      <c r="BO21" s="48"/>
      <c r="BP21" s="32"/>
      <c r="BQ21" s="32"/>
      <c r="BR21" s="25"/>
      <c r="BS21" s="25"/>
      <c r="BT21" s="25"/>
      <c r="BU21" s="19"/>
      <c r="BV21" s="19"/>
      <c r="BW21" s="32"/>
      <c r="BX21" s="32"/>
      <c r="BY21" s="25"/>
      <c r="BZ21" s="25"/>
      <c r="CA21" s="19"/>
      <c r="CB21" s="19"/>
      <c r="CC21" s="32"/>
      <c r="CD21" s="19"/>
      <c r="CE21" s="32"/>
      <c r="CF21" s="19"/>
      <c r="CG21" s="32"/>
      <c r="CH21" s="32" cm="1">
        <f t="array" aca="1" ref="CH21" ca="1">INDEX([1]Sheet1!$C$6:$CY$72,MATCH($A21,[1]Sheet1!$A$6:$A$72,0),MATCH(MID(CELL("filename",O20),FIND("]",CELL("filename",O20))+1,255) &amp; CH$1,[1]Sheet1!$C$1:$CY$1 &amp; [1]Sheet1!$C$3:$CY$3,0))</f>
        <v>6956760000</v>
      </c>
      <c r="CI21" s="32"/>
      <c r="CJ21" s="32"/>
      <c r="CK21" s="32"/>
      <c r="CL21" s="31"/>
      <c r="DK21" s="31"/>
      <c r="DL21" s="48"/>
      <c r="DM21" s="25"/>
      <c r="DN21" s="25"/>
      <c r="DQ21" s="48">
        <v>1.1164499999999999</v>
      </c>
      <c r="DR21" s="48" cm="1">
        <f t="array" aca="1" ref="DR21" ca="1">INDEX([1]Sheet1!$C$6:$CY$72,MATCH($A21,[1]Sheet1!$A$6:$A$72,0),MATCH(MID(CELL("filename",AZ20),FIND("]",CELL("filename",AZ20))+1,255) &amp; DR$1,[1]Sheet1!$C$1:$CY$1 &amp; [1]Sheet1!$C$3:$CY$3,0))</f>
        <v>0</v>
      </c>
      <c r="DS21" s="48" cm="1">
        <f t="array" aca="1" ref="DS21" ca="1">INDEX([1]Sheet1!$C$6:$CY$72,MATCH($A21,[1]Sheet1!$A$6:$A$72,0),MATCH(MID(CELL("filename",BA20),FIND("]",CELL("filename",BA20))+1,255) &amp; DS$1,[1]Sheet1!$C$1:$CY$1 &amp; [1]Sheet1!$C$3:$CY$3,0))</f>
        <v>0</v>
      </c>
      <c r="DT21" s="29"/>
      <c r="DU21" s="48" cm="1">
        <f t="array" aca="1" ref="DU21" ca="1">INDEX([1]Sheet1!$C$6:$CY$72,MATCH($A21,[1]Sheet1!$A$6:$A$72,0),MATCH(MID(CELL("filename",BC20),FIND("]",CELL("filename",BC20))+1,255) &amp; DU$1,[1]Sheet1!$C$1:$CY$1 &amp; [1]Sheet1!$C$3:$CY$3,0))</f>
        <v>11.77</v>
      </c>
      <c r="DV21" s="17">
        <v>0.5</v>
      </c>
      <c r="DW21" s="14" t="e">
        <f>Euro_Area_Data!V18*10^9</f>
        <v>#N/A</v>
      </c>
      <c r="DX21" s="17">
        <v>1</v>
      </c>
      <c r="DY21" s="17">
        <v>0.5</v>
      </c>
      <c r="DZ21" s="48" cm="1">
        <f t="array" aca="1" ref="DZ21" ca="1">INDEX([1]Sheet1!$C$6:$CY$72,MATCH($A21,[1]Sheet1!$A$6:$A$72,0),MATCH(MID(CELL("filename",BH20),FIND("]",CELL("filename",BH20))+1,255) &amp; DZ$1,[1]Sheet1!$C$1:$CY$1 &amp; [1]Sheet1!$C$3:$CY$3,0))</f>
        <v>12.24</v>
      </c>
      <c r="EA21" s="17">
        <v>2</v>
      </c>
      <c r="EB21" s="14" t="e">
        <f>(SUMPRODUCT(Euro_Area_Data!B18:U18,Euro_Area_Data!Y18:AR18)-Euro_Area_Data!R18*Euro_Area_Data!AO18)/(SUM(Euro_Area_Data!B18:U18)-Euro_Area_Data!R18)</f>
        <v>#N/A</v>
      </c>
      <c r="EC21" s="14"/>
      <c r="ED21" s="14" t="e">
        <f>(SUMPRODUCT(Euro_Area_Data!B18:U18,Euro_Area_Data!AV18:BO18)-Euro_Area_Data!R18*Euro_Area_Data!BL18)/(SUM(Euro_Area_Data!B18:U18)-Euro_Area_Data!R18)</f>
        <v>#N/A</v>
      </c>
      <c r="EE21" s="17">
        <v>-5</v>
      </c>
      <c r="EH21" s="43">
        <v>0.75</v>
      </c>
      <c r="EI21" s="43">
        <v>0.05</v>
      </c>
      <c r="EJ21" s="43">
        <v>60</v>
      </c>
      <c r="EK21" s="14">
        <f t="shared" si="5"/>
        <v>5.821552032941641</v>
      </c>
      <c r="EN21" s="14">
        <f>[2]EUCAM_output!$ADK18</f>
        <v>0.39904546883040898</v>
      </c>
    </row>
    <row r="22" spans="1:144" x14ac:dyDescent="0.3">
      <c r="A22" s="10">
        <v>1982</v>
      </c>
      <c r="B22" s="13">
        <f>[2]EUCAM_output!$ACK19*10^9</f>
        <v>378660411797.06464</v>
      </c>
      <c r="H22" s="14" t="e">
        <f>[2]EUCAM_output!$ADQ19</f>
        <v>#N/A</v>
      </c>
      <c r="I22" s="13">
        <f>[2]EUCAM_output!$ADC19*10^3</f>
        <v>10596272.5</v>
      </c>
      <c r="K22" s="31">
        <f t="shared" si="4"/>
        <v>10596272.5</v>
      </c>
      <c r="L22" s="14">
        <f>[2]EUCAM_output!$ACM19</f>
        <v>65.749444897056151</v>
      </c>
      <c r="O22" s="14">
        <f>[2]EUCAM_output!$ACN19</f>
        <v>63.477067050660473</v>
      </c>
      <c r="P22" s="28"/>
      <c r="Q22" s="19"/>
      <c r="R22" s="14">
        <f>[2]EUCAM_output!$ACR19</f>
        <v>14.7</v>
      </c>
      <c r="U22" s="14">
        <f>[2]EUCAM_output!$ACQ19</f>
        <v>9.6474469999999997</v>
      </c>
      <c r="V22" s="14">
        <v>9.6474469999999997</v>
      </c>
      <c r="W22" s="14">
        <v>2.4739540003466676E-3</v>
      </c>
      <c r="X22" s="14">
        <v>-6.0130970646598669E-2</v>
      </c>
      <c r="Y22" s="14">
        <f>[2]EUCAM_output!$ADO19</f>
        <v>1.9797461296002801E-2</v>
      </c>
      <c r="Z22" s="14">
        <f>[2]EUCAM_output!$ACS19</f>
        <v>1575.73137808357</v>
      </c>
      <c r="AC22" s="14">
        <f>[2]EUCAM_output!$ADR19</f>
        <v>1569.568936318735</v>
      </c>
      <c r="AD22" s="13">
        <f>[2]EUCAM_output!$ACZ19*10^9</f>
        <v>1120361540044.9202</v>
      </c>
      <c r="AE22" s="30"/>
      <c r="AF22" s="30"/>
      <c r="AG22" s="19"/>
      <c r="AH22" s="19"/>
      <c r="AI22" s="31">
        <f t="shared" ca="1" si="6"/>
        <v>16369870748.906799</v>
      </c>
      <c r="AJ22" s="32">
        <v>5377980000</v>
      </c>
      <c r="AK22" s="31">
        <f t="shared" si="7"/>
        <v>12133255256.835646</v>
      </c>
      <c r="AL22" s="19"/>
      <c r="AM22" s="19">
        <f t="shared" ca="1" si="0"/>
        <v>6.1856470597171344E-2</v>
      </c>
      <c r="AN22" s="19"/>
      <c r="AO22" s="32">
        <v>25513000000</v>
      </c>
      <c r="AP22" s="31">
        <f t="shared" si="1"/>
        <v>57559853582.134529</v>
      </c>
      <c r="AQ22" s="32">
        <v>24502200000</v>
      </c>
      <c r="AR22" s="31">
        <f t="shared" si="2"/>
        <v>43146133464.215446</v>
      </c>
      <c r="AS22" s="19"/>
      <c r="AT22" s="19"/>
      <c r="BB22" s="13">
        <f>[2]EUCAM_output!$ACH19*10^9</f>
        <v>365787558741.896</v>
      </c>
      <c r="BC22" s="13">
        <f>[2]EUCAM_output!$ADM19*10^9</f>
        <v>192312257694.23502</v>
      </c>
      <c r="BD22" s="19">
        <f t="shared" si="3"/>
        <v>-3.3995772079991249</v>
      </c>
      <c r="BN22" s="31"/>
      <c r="BO22" s="48"/>
      <c r="BP22" s="32"/>
      <c r="BQ22" s="32"/>
      <c r="BR22" s="25"/>
      <c r="BS22" s="25"/>
      <c r="BT22" s="25"/>
      <c r="BU22" s="19"/>
      <c r="BV22" s="19"/>
      <c r="BW22" s="32"/>
      <c r="BX22" s="32"/>
      <c r="BY22" s="25"/>
      <c r="BZ22" s="25"/>
      <c r="CA22" s="19"/>
      <c r="CB22" s="19"/>
      <c r="CC22" s="32"/>
      <c r="CD22" s="19"/>
      <c r="CE22" s="32"/>
      <c r="CF22" s="19"/>
      <c r="CG22" s="32"/>
      <c r="CH22" s="32" cm="1">
        <f t="array" aca="1" ref="CH22" ca="1">INDEX([1]Sheet1!$C$6:$CY$72,MATCH($A22,[1]Sheet1!$A$6:$A$72,0),MATCH(MID(CELL("filename",O21),FIND("]",CELL("filename",O21))+1,255) &amp; CH$1,[1]Sheet1!$C$1:$CY$1 &amp; [1]Sheet1!$C$3:$CY$3,0))</f>
        <v>7255830000</v>
      </c>
      <c r="CI22" s="32"/>
      <c r="CJ22" s="32"/>
      <c r="CK22" s="32"/>
      <c r="CL22" s="31"/>
      <c r="DK22" s="31"/>
      <c r="DL22" s="48"/>
      <c r="DM22" s="25"/>
      <c r="DN22" s="25"/>
      <c r="DQ22" s="48">
        <v>0.979715</v>
      </c>
      <c r="DR22" s="48" cm="1">
        <f t="array" aca="1" ref="DR22" ca="1">INDEX([1]Sheet1!$C$6:$CY$72,MATCH($A22,[1]Sheet1!$A$6:$A$72,0),MATCH(MID(CELL("filename",AZ21),FIND("]",CELL("filename",AZ21))+1,255) &amp; DR$1,[1]Sheet1!$C$1:$CY$1 &amp; [1]Sheet1!$C$3:$CY$3,0))</f>
        <v>0</v>
      </c>
      <c r="DS22" s="48" cm="1">
        <f t="array" aca="1" ref="DS22" ca="1">INDEX([1]Sheet1!$C$6:$CY$72,MATCH($A22,[1]Sheet1!$A$6:$A$72,0),MATCH(MID(CELL("filename",BA21),FIND("]",CELL("filename",BA21))+1,255) &amp; DS$1,[1]Sheet1!$C$1:$CY$1 &amp; [1]Sheet1!$C$3:$CY$3,0))</f>
        <v>0</v>
      </c>
      <c r="DT22" s="29"/>
      <c r="DU22" s="48" cm="1">
        <f t="array" aca="1" ref="DU22" ca="1">INDEX([1]Sheet1!$C$6:$CY$72,MATCH($A22,[1]Sheet1!$A$6:$A$72,0),MATCH(MID(CELL("filename",BC21),FIND("]",CELL("filename",BC21))+1,255) &amp; DU$1,[1]Sheet1!$C$1:$CY$1 &amp; [1]Sheet1!$C$3:$CY$3,0))</f>
        <v>8.2100000000000009</v>
      </c>
      <c r="DV22" s="17">
        <v>0.5</v>
      </c>
      <c r="DW22" s="14" t="e">
        <f>Euro_Area_Data!V19*10^9</f>
        <v>#N/A</v>
      </c>
      <c r="DX22" s="17">
        <v>1</v>
      </c>
      <c r="DY22" s="17">
        <v>0.5</v>
      </c>
      <c r="DZ22" s="48" cm="1">
        <f t="array" aca="1" ref="DZ22" ca="1">INDEX([1]Sheet1!$C$6:$CY$72,MATCH($A22,[1]Sheet1!$A$6:$A$72,0),MATCH(MID(CELL("filename",BH21),FIND("]",CELL("filename",BH21))+1,255) &amp; DZ$1,[1]Sheet1!$C$1:$CY$1 &amp; [1]Sheet1!$C$3:$CY$3,0))</f>
        <v>10.45</v>
      </c>
      <c r="EA22" s="17">
        <v>2</v>
      </c>
      <c r="EB22" s="14" t="e">
        <f>(SUMPRODUCT(Euro_Area_Data!B19:U19,Euro_Area_Data!Y19:AR19)-Euro_Area_Data!R19*Euro_Area_Data!AO19)/(SUM(Euro_Area_Data!B19:U19)-Euro_Area_Data!R19)</f>
        <v>#N/A</v>
      </c>
      <c r="EC22" s="14"/>
      <c r="ED22" s="14" t="e">
        <f>(SUMPRODUCT(Euro_Area_Data!B19:U19,Euro_Area_Data!AV19:BO19)-Euro_Area_Data!R19*Euro_Area_Data!BL19)/(SUM(Euro_Area_Data!B19:U19)-Euro_Area_Data!R19)</f>
        <v>#N/A</v>
      </c>
      <c r="EE22" s="17">
        <v>-5</v>
      </c>
      <c r="EH22" s="43">
        <v>0.75</v>
      </c>
      <c r="EI22" s="43">
        <v>0.05</v>
      </c>
      <c r="EJ22" s="43">
        <v>60</v>
      </c>
      <c r="EK22" s="14">
        <f t="shared" si="5"/>
        <v>11.075803818252252</v>
      </c>
      <c r="EN22" s="14">
        <f>[2]EUCAM_output!$ADK19</f>
        <v>0.44324296210369002</v>
      </c>
    </row>
    <row r="23" spans="1:144" x14ac:dyDescent="0.3">
      <c r="A23" s="10">
        <v>1983</v>
      </c>
      <c r="B23" s="13">
        <f>[2]EUCAM_output!$ACK20*10^9</f>
        <v>384474181894.97321</v>
      </c>
      <c r="H23" s="14" t="e">
        <f>[2]EUCAM_output!$ADQ20</f>
        <v>#N/A</v>
      </c>
      <c r="I23" s="13">
        <f>[2]EUCAM_output!$ADC20*10^3</f>
        <v>10704958</v>
      </c>
      <c r="K23" s="31">
        <f t="shared" si="4"/>
        <v>10704958</v>
      </c>
      <c r="L23" s="14">
        <f>[2]EUCAM_output!$ACM20</f>
        <v>62.452386572487853</v>
      </c>
      <c r="O23" s="14">
        <f>[2]EUCAM_output!$ACN20</f>
        <v>63.074684840252623</v>
      </c>
      <c r="P23" s="28"/>
      <c r="Q23" s="19"/>
      <c r="R23" s="14">
        <f>[2]EUCAM_output!$ACR20</f>
        <v>11.9</v>
      </c>
      <c r="U23" s="14">
        <f>[2]EUCAM_output!$ACQ20</f>
        <v>9.3612070000000003</v>
      </c>
      <c r="V23" s="14">
        <v>9.3612070000000003</v>
      </c>
      <c r="W23" s="14">
        <v>2.9869686192458111E-2</v>
      </c>
      <c r="X23" s="14">
        <v>-4.6709740862913574E-2</v>
      </c>
      <c r="Y23" s="14">
        <f>[2]EUCAM_output!$ADO20</f>
        <v>-2.4404469466940509E-2</v>
      </c>
      <c r="Z23" s="14">
        <f>[2]EUCAM_output!$ACS20</f>
        <v>1560.6913082010501</v>
      </c>
      <c r="AC23" s="14">
        <f>[2]EUCAM_output!$ADR20</f>
        <v>1558.085440877112</v>
      </c>
      <c r="AD23" s="13">
        <f>[2]EUCAM_output!$ACZ20*10^9</f>
        <v>1135721677474.1902</v>
      </c>
      <c r="AE23" s="30"/>
      <c r="AF23" s="30"/>
      <c r="AG23" s="19"/>
      <c r="AH23" s="19"/>
      <c r="AI23" s="31">
        <f t="shared" ca="1" si="6"/>
        <v>15258610123.894009</v>
      </c>
      <c r="AJ23" s="32">
        <v>5661270000</v>
      </c>
      <c r="AK23" s="31">
        <f t="shared" si="7"/>
        <v>12227705092.772839</v>
      </c>
      <c r="AL23" s="19"/>
      <c r="AM23" s="19">
        <f t="shared" ca="1" si="0"/>
        <v>6.1856470597171344E-2</v>
      </c>
      <c r="AN23" s="19"/>
      <c r="AO23" s="32">
        <v>27568500000</v>
      </c>
      <c r="AP23" s="31">
        <f t="shared" si="1"/>
        <v>59544852630.259293</v>
      </c>
      <c r="AQ23" s="32">
        <v>26056800000</v>
      </c>
      <c r="AR23" s="31">
        <f t="shared" si="2"/>
        <v>44052045927.998703</v>
      </c>
      <c r="AS23" s="19"/>
      <c r="AT23" s="19"/>
      <c r="BB23" s="13">
        <f>[2]EUCAM_output!$ACH20*10^9</f>
        <v>373359219883.69604</v>
      </c>
      <c r="BC23" s="13">
        <f>[2]EUCAM_output!$ADM20*10^9</f>
        <v>199019693390.246</v>
      </c>
      <c r="BD23" s="19">
        <f t="shared" si="3"/>
        <v>-2.8909514694834395</v>
      </c>
      <c r="BN23" s="31"/>
      <c r="BO23" s="48"/>
      <c r="BP23" s="32"/>
      <c r="BQ23" s="32"/>
      <c r="BR23" s="25"/>
      <c r="BS23" s="25"/>
      <c r="BT23" s="25"/>
      <c r="BU23" s="19"/>
      <c r="BV23" s="19"/>
      <c r="BW23" s="32"/>
      <c r="BX23" s="32"/>
      <c r="BY23" s="25"/>
      <c r="BZ23" s="25"/>
      <c r="CA23" s="19"/>
      <c r="CB23" s="19"/>
      <c r="CC23" s="32"/>
      <c r="CD23" s="19"/>
      <c r="CE23" s="32"/>
      <c r="CF23" s="19"/>
      <c r="CG23" s="32"/>
      <c r="CH23" s="32" cm="1">
        <f t="array" aca="1" ref="CH23" ca="1">INDEX([1]Sheet1!$C$6:$CY$72,MATCH($A23,[1]Sheet1!$A$6:$A$72,0),MATCH(MID(CELL("filename",O22),FIND("]",CELL("filename",O22))+1,255) &amp; CH$1,[1]Sheet1!$C$1:$CY$1 &amp; [1]Sheet1!$C$3:$CY$3,0))</f>
        <v>7064540000</v>
      </c>
      <c r="CI23" s="32"/>
      <c r="CJ23" s="32"/>
      <c r="CK23" s="32"/>
      <c r="CL23" s="31"/>
      <c r="DK23" s="31"/>
      <c r="DL23" s="48"/>
      <c r="DM23" s="25"/>
      <c r="DN23" s="25"/>
      <c r="DQ23" s="48">
        <v>0.89022000000000001</v>
      </c>
      <c r="DR23" s="48" cm="1">
        <f t="array" aca="1" ref="DR23" ca="1">INDEX([1]Sheet1!$C$6:$CY$72,MATCH($A23,[1]Sheet1!$A$6:$A$72,0),MATCH(MID(CELL("filename",AZ22),FIND("]",CELL("filename",AZ22))+1,255) &amp; DR$1,[1]Sheet1!$C$1:$CY$1 &amp; [1]Sheet1!$C$3:$CY$3,0))</f>
        <v>0</v>
      </c>
      <c r="DS23" s="48" cm="1">
        <f t="array" aca="1" ref="DS23" ca="1">INDEX([1]Sheet1!$C$6:$CY$72,MATCH($A23,[1]Sheet1!$A$6:$A$72,0),MATCH(MID(CELL("filename",BA22),FIND("]",CELL("filename",BA22))+1,255) &amp; DS$1,[1]Sheet1!$C$1:$CY$1 &amp; [1]Sheet1!$C$3:$CY$3,0))</f>
        <v>0</v>
      </c>
      <c r="DT23" s="29"/>
      <c r="DU23" s="48" cm="1">
        <f t="array" aca="1" ref="DU23" ca="1">INDEX([1]Sheet1!$C$6:$CY$72,MATCH($A23,[1]Sheet1!$A$6:$A$72,0),MATCH(MID(CELL("filename",BC22),FIND("]",CELL("filename",BC22))+1,255) &amp; DU$1,[1]Sheet1!$C$1:$CY$1 &amp; [1]Sheet1!$C$3:$CY$3,0))</f>
        <v>5.67</v>
      </c>
      <c r="DV23" s="17">
        <v>0.5</v>
      </c>
      <c r="DW23" s="14" t="e">
        <f>Euro_Area_Data!V20*10^9</f>
        <v>#N/A</v>
      </c>
      <c r="DX23" s="17">
        <v>1</v>
      </c>
      <c r="DY23" s="17">
        <v>0.5</v>
      </c>
      <c r="DZ23" s="48" cm="1">
        <f t="array" aca="1" ref="DZ23" ca="1">INDEX([1]Sheet1!$C$6:$CY$72,MATCH($A23,[1]Sheet1!$A$6:$A$72,0),MATCH(MID(CELL("filename",BH22),FIND("]",CELL("filename",BH22))+1,255) &amp; DZ$1,[1]Sheet1!$C$1:$CY$1 &amp; [1]Sheet1!$C$3:$CY$3,0))</f>
        <v>8.81</v>
      </c>
      <c r="EA23" s="17">
        <v>2</v>
      </c>
      <c r="EB23" s="14" t="e">
        <f>(SUMPRODUCT(Euro_Area_Data!B20:U20,Euro_Area_Data!Y20:AR20)-Euro_Area_Data!R20*Euro_Area_Data!AO20)/(SUM(Euro_Area_Data!B20:U20)-Euro_Area_Data!R20)</f>
        <v>#N/A</v>
      </c>
      <c r="EC23" s="14"/>
      <c r="ED23" s="14" t="e">
        <f>(SUMPRODUCT(Euro_Area_Data!B20:U20,Euro_Area_Data!AV20:BO20)-Euro_Area_Data!R20*Euro_Area_Data!BL20)/(SUM(Euro_Area_Data!B20:U20)-Euro_Area_Data!R20)</f>
        <v>#N/A</v>
      </c>
      <c r="EE23" s="17">
        <v>-5</v>
      </c>
      <c r="EH23" s="43">
        <v>0.75</v>
      </c>
      <c r="EI23" s="43">
        <v>0.05</v>
      </c>
      <c r="EJ23" s="43">
        <v>60</v>
      </c>
      <c r="EK23" s="14">
        <f t="shared" si="5"/>
        <v>4.4544781164207494</v>
      </c>
      <c r="EN23" s="14">
        <f>[2]EUCAM_output!$ADK20</f>
        <v>0.462987122853174</v>
      </c>
    </row>
    <row r="24" spans="1:144" x14ac:dyDescent="0.3">
      <c r="A24" s="10">
        <v>1984</v>
      </c>
      <c r="B24" s="13">
        <f>[2]EUCAM_output!$ACK21*10^9</f>
        <v>389276915827.06183</v>
      </c>
      <c r="H24" s="14" t="e">
        <f>[2]EUCAM_output!$ADQ21</f>
        <v>#N/A</v>
      </c>
      <c r="I24" s="13">
        <f>[2]EUCAM_output!$ADC21*10^3</f>
        <v>10818818</v>
      </c>
      <c r="K24" s="31">
        <f t="shared" si="4"/>
        <v>10818818</v>
      </c>
      <c r="L24" s="14">
        <f>[2]EUCAM_output!$ACM21</f>
        <v>61.945350772814393</v>
      </c>
      <c r="O24" s="14">
        <f>[2]EUCAM_output!$ACN21</f>
        <v>62.653187709230259</v>
      </c>
      <c r="P24" s="28"/>
      <c r="Q24" s="19"/>
      <c r="R24" s="14">
        <f>[2]EUCAM_output!$ACR21</f>
        <v>11.4</v>
      </c>
      <c r="U24" s="14">
        <f>[2]EUCAM_output!$ACQ21</f>
        <v>9.59422</v>
      </c>
      <c r="V24" s="14">
        <v>9.59422</v>
      </c>
      <c r="W24" s="14">
        <v>2.2315332673957577E-2</v>
      </c>
      <c r="X24" s="14">
        <v>-4.2552565921478713E-2</v>
      </c>
      <c r="Y24" s="14">
        <f>[2]EUCAM_output!$ADO21</f>
        <v>-2.8264348098425141E-2</v>
      </c>
      <c r="Z24" s="14">
        <f>[2]EUCAM_output!$ACS21</f>
        <v>1552.50828289234</v>
      </c>
      <c r="AC24" s="14">
        <f>[2]EUCAM_output!$ADR21</f>
        <v>1545.8833114361221</v>
      </c>
      <c r="AD24" s="13">
        <f>[2]EUCAM_output!$ACZ21*10^9</f>
        <v>1154076153720.74</v>
      </c>
      <c r="AE24" s="30"/>
      <c r="AF24" s="30"/>
      <c r="AG24" s="19"/>
      <c r="AH24" s="19"/>
      <c r="AI24" s="31">
        <f t="shared" ca="1" si="6"/>
        <v>16622364582.347652</v>
      </c>
      <c r="AJ24" s="32">
        <v>5890410000</v>
      </c>
      <c r="AK24" s="31">
        <f t="shared" si="7"/>
        <v>12367832415.17075</v>
      </c>
      <c r="AL24" s="19"/>
      <c r="AM24" s="19">
        <f t="shared" ca="1" si="0"/>
        <v>6.1856470597171344E-2</v>
      </c>
      <c r="AN24" s="19"/>
      <c r="AO24" s="32">
        <v>29775300000</v>
      </c>
      <c r="AP24" s="31">
        <f t="shared" si="1"/>
        <v>62517875752.525482</v>
      </c>
      <c r="AQ24" s="32">
        <v>27276100000</v>
      </c>
      <c r="AR24" s="31">
        <f t="shared" si="2"/>
        <v>44902584031.127373</v>
      </c>
      <c r="AS24" s="19"/>
      <c r="AT24" s="19"/>
      <c r="BB24" s="13">
        <f>[2]EUCAM_output!$ACH21*10^9</f>
        <v>384790279786.65601</v>
      </c>
      <c r="BC24" s="13">
        <f>[2]EUCAM_output!$ADM21*10^9</f>
        <v>209845217829.98801</v>
      </c>
      <c r="BD24" s="19">
        <f t="shared" si="3"/>
        <v>-1.1525564085590507</v>
      </c>
      <c r="BN24" s="31"/>
      <c r="BO24" s="48"/>
      <c r="BP24" s="32"/>
      <c r="BQ24" s="32"/>
      <c r="BR24" s="25"/>
      <c r="BS24" s="25"/>
      <c r="BT24" s="25"/>
      <c r="BU24" s="19"/>
      <c r="BV24" s="19"/>
      <c r="BW24" s="32"/>
      <c r="BX24" s="32"/>
      <c r="BY24" s="25"/>
      <c r="BZ24" s="25"/>
      <c r="CA24" s="19"/>
      <c r="CB24" s="19"/>
      <c r="CC24" s="32"/>
      <c r="CD24" s="19"/>
      <c r="CE24" s="32"/>
      <c r="CF24" s="19"/>
      <c r="CG24" s="32"/>
      <c r="CH24" s="32" cm="1">
        <f t="array" aca="1" ref="CH24" ca="1">INDEX([1]Sheet1!$C$6:$CY$72,MATCH($A24,[1]Sheet1!$A$6:$A$72,0),MATCH(MID(CELL("filename",O23),FIND("]",CELL("filename",O23))+1,255) &amp; CH$1,[1]Sheet1!$C$1:$CY$1 &amp; [1]Sheet1!$C$3:$CY$3,0))</f>
        <v>7916710000</v>
      </c>
      <c r="CI24" s="32"/>
      <c r="CJ24" s="32"/>
      <c r="CK24" s="32"/>
      <c r="CL24" s="31"/>
      <c r="DK24" s="31"/>
      <c r="DL24" s="48"/>
      <c r="DM24" s="25"/>
      <c r="DN24" s="25"/>
      <c r="DQ24" s="48">
        <v>0.78903400000000001</v>
      </c>
      <c r="DR24" s="48" cm="1">
        <f t="array" aca="1" ref="DR24" ca="1">INDEX([1]Sheet1!$C$6:$CY$72,MATCH($A24,[1]Sheet1!$A$6:$A$72,0),MATCH(MID(CELL("filename",AZ23),FIND("]",CELL("filename",AZ23))+1,255) &amp; DR$1,[1]Sheet1!$C$1:$CY$1 &amp; [1]Sheet1!$C$3:$CY$3,0))</f>
        <v>0</v>
      </c>
      <c r="DS24" s="48" cm="1">
        <f t="array" aca="1" ref="DS24" ca="1">INDEX([1]Sheet1!$C$6:$CY$72,MATCH($A24,[1]Sheet1!$A$6:$A$72,0),MATCH(MID(CELL("filename",BA23),FIND("]",CELL("filename",BA23))+1,255) &amp; DS$1,[1]Sheet1!$C$1:$CY$1 &amp; [1]Sheet1!$C$3:$CY$3,0))</f>
        <v>0</v>
      </c>
      <c r="DT24" s="29"/>
      <c r="DU24" s="48" cm="1">
        <f t="array" aca="1" ref="DU24" ca="1">INDEX([1]Sheet1!$C$6:$CY$72,MATCH($A24,[1]Sheet1!$A$6:$A$72,0),MATCH(MID(CELL("filename",BC23),FIND("]",CELL("filename",BC23))+1,255) &amp; DU$1,[1]Sheet1!$C$1:$CY$1 &amp; [1]Sheet1!$C$3:$CY$3,0))</f>
        <v>6.08</v>
      </c>
      <c r="DV24" s="17">
        <v>0.5</v>
      </c>
      <c r="DW24" s="14" t="e">
        <f>Euro_Area_Data!V21*10^9</f>
        <v>#N/A</v>
      </c>
      <c r="DX24" s="17">
        <v>1</v>
      </c>
      <c r="DY24" s="17">
        <v>0.5</v>
      </c>
      <c r="DZ24" s="48" cm="1">
        <f t="array" aca="1" ref="DZ24" ca="1">INDEX([1]Sheet1!$C$6:$CY$72,MATCH($A24,[1]Sheet1!$A$6:$A$72,0),MATCH(MID(CELL("filename",BH23),FIND("]",CELL("filename",BH23))+1,255) &amp; DZ$1,[1]Sheet1!$C$1:$CY$1 &amp; [1]Sheet1!$C$3:$CY$3,0))</f>
        <v>8.56</v>
      </c>
      <c r="EA24" s="17">
        <v>2</v>
      </c>
      <c r="EB24" s="14" t="e">
        <f>(SUMPRODUCT(Euro_Area_Data!B21:U21,Euro_Area_Data!Y21:AR21)-Euro_Area_Data!R21*Euro_Area_Data!AO21)/(SUM(Euro_Area_Data!B21:U21)-Euro_Area_Data!R21)</f>
        <v>#N/A</v>
      </c>
      <c r="EC24" s="14"/>
      <c r="ED24" s="14" t="e">
        <f>(SUMPRODUCT(Euro_Area_Data!B21:U21,Euro_Area_Data!AV21:BO21)-Euro_Area_Data!R21*Euro_Area_Data!BL21)/(SUM(Euro_Area_Data!B21:U21)-Euro_Area_Data!R21)</f>
        <v>#N/A</v>
      </c>
      <c r="EE24" s="17">
        <v>-5</v>
      </c>
      <c r="EH24" s="43">
        <v>0.75</v>
      </c>
      <c r="EI24" s="43">
        <v>0.05</v>
      </c>
      <c r="EJ24" s="43">
        <v>60</v>
      </c>
      <c r="EK24" s="14">
        <f t="shared" si="5"/>
        <v>2.8686453558828093</v>
      </c>
      <c r="EN24" s="14">
        <f>[2]EUCAM_output!$ADK21</f>
        <v>0.47626858145123702</v>
      </c>
    </row>
    <row r="25" spans="1:144" x14ac:dyDescent="0.3">
      <c r="A25" s="10">
        <v>1985</v>
      </c>
      <c r="B25" s="13">
        <f>[2]EUCAM_output!$ACK22*10^9</f>
        <v>395961216709.3515</v>
      </c>
      <c r="H25" s="14">
        <f>[2]EUCAM_output!$ADQ22</f>
        <v>1.248557147857844E-2</v>
      </c>
      <c r="I25" s="13">
        <f>[2]EUCAM_output!$ADC22*10^3</f>
        <v>10939186</v>
      </c>
      <c r="K25" s="31">
        <f t="shared" si="4"/>
        <v>10939186</v>
      </c>
      <c r="L25" s="14">
        <f>[2]EUCAM_output!$ACM22</f>
        <v>61.642854855129762</v>
      </c>
      <c r="O25" s="14">
        <f>[2]EUCAM_output!$ACN22</f>
        <v>62.372916056851167</v>
      </c>
      <c r="P25" s="28"/>
      <c r="Q25" s="19"/>
      <c r="R25" s="14">
        <f>[2]EUCAM_output!$ACR22</f>
        <v>10.3</v>
      </c>
      <c r="U25" s="14">
        <f>[2]EUCAM_output!$ACQ22</f>
        <v>9.5213739999999998</v>
      </c>
      <c r="V25" s="14">
        <v>9.5213739999999998</v>
      </c>
      <c r="W25" s="14">
        <v>6.990815302800657E-3</v>
      </c>
      <c r="X25" s="14">
        <v>-2.3491731913396929E-2</v>
      </c>
      <c r="Y25" s="14">
        <f>[2]EUCAM_output!$ADO22</f>
        <v>2.1184053952584141E-2</v>
      </c>
      <c r="Z25" s="14">
        <f>[2]EUCAM_output!$ACS22</f>
        <v>1535.9277183361501</v>
      </c>
      <c r="AC25" s="14">
        <f>[2]EUCAM_output!$ADR22</f>
        <v>1532.9866666127739</v>
      </c>
      <c r="AD25" s="13">
        <f>[2]EUCAM_output!$ACZ22*10^9</f>
        <v>1175298276205.23</v>
      </c>
      <c r="AE25" s="30"/>
      <c r="AF25" s="30"/>
      <c r="AG25" s="19"/>
      <c r="AH25" s="19"/>
      <c r="AI25" s="31">
        <f t="shared" ca="1" si="6"/>
        <v>16119370616.838806</v>
      </c>
      <c r="AJ25" s="32">
        <v>6109190000</v>
      </c>
      <c r="AK25" s="31">
        <f t="shared" si="7"/>
        <v>12654889147.161726</v>
      </c>
      <c r="AL25" s="19"/>
      <c r="AM25" s="19">
        <f t="shared" ca="1" si="0"/>
        <v>6.1856470597171344E-2</v>
      </c>
      <c r="AN25" s="19"/>
      <c r="AO25" s="32">
        <v>32695300000.000004</v>
      </c>
      <c r="AP25" s="31">
        <f t="shared" si="1"/>
        <v>67726719439.597862</v>
      </c>
      <c r="AQ25" s="32">
        <v>28576800000</v>
      </c>
      <c r="AR25" s="31">
        <f t="shared" si="2"/>
        <v>46540558396.720726</v>
      </c>
      <c r="AS25" s="19"/>
      <c r="AT25" s="19"/>
      <c r="BB25" s="13">
        <f>[2]EUCAM_output!$ACH22*10^9</f>
        <v>394718555241.51099</v>
      </c>
      <c r="BC25" s="13">
        <f>[2]EUCAM_output!$ADM22*10^9</f>
        <v>217123499117.14902</v>
      </c>
      <c r="BD25" s="19">
        <f t="shared" si="3"/>
        <v>-0.31383413713284686</v>
      </c>
      <c r="BN25" s="31"/>
      <c r="BO25" s="48"/>
      <c r="BP25" s="32"/>
      <c r="BQ25" s="32"/>
      <c r="BR25" s="25"/>
      <c r="BS25" s="25"/>
      <c r="BT25" s="25"/>
      <c r="BU25" s="19"/>
      <c r="BV25" s="19"/>
      <c r="BW25" s="32"/>
      <c r="BX25" s="32"/>
      <c r="BY25" s="25"/>
      <c r="BZ25" s="25"/>
      <c r="CA25" s="19"/>
      <c r="CB25" s="19"/>
      <c r="CC25" s="32"/>
      <c r="CD25" s="19"/>
      <c r="CE25" s="32"/>
      <c r="CF25" s="19"/>
      <c r="CG25" s="32"/>
      <c r="CH25" s="32" cm="1">
        <f t="array" aca="1" ref="CH25" ca="1">INDEX([1]Sheet1!$C$6:$CY$72,MATCH($A25,[1]Sheet1!$A$6:$A$72,0),MATCH(MID(CELL("filename",O24),FIND("]",CELL("filename",O24))+1,255) &amp; CH$1,[1]Sheet1!$C$1:$CY$1 &amp; [1]Sheet1!$C$3:$CY$3,0))</f>
        <v>7781680000</v>
      </c>
      <c r="CI25" s="32"/>
      <c r="CJ25" s="32"/>
      <c r="CK25" s="32"/>
      <c r="CL25" s="31"/>
      <c r="DK25" s="31"/>
      <c r="DL25" s="48"/>
      <c r="DM25" s="25"/>
      <c r="DN25" s="25"/>
      <c r="DQ25" s="48">
        <v>0.76308799999999999</v>
      </c>
      <c r="DR25" s="48" cm="1">
        <f t="array" aca="1" ref="DR25" ca="1">INDEX([1]Sheet1!$C$6:$CY$72,MATCH($A25,[1]Sheet1!$A$6:$A$72,0),MATCH(MID(CELL("filename",AZ24),FIND("]",CELL("filename",AZ24))+1,255) &amp; DR$1,[1]Sheet1!$C$1:$CY$1 &amp; [1]Sheet1!$C$3:$CY$3,0))</f>
        <v>0</v>
      </c>
      <c r="DS25" s="48" cm="1">
        <f t="array" aca="1" ref="DS25" ca="1">INDEX([1]Sheet1!$C$6:$CY$72,MATCH($A25,[1]Sheet1!$A$6:$A$72,0),MATCH(MID(CELL("filename",BA24),FIND("]",CELL("filename",BA24))+1,255) &amp; DS$1,[1]Sheet1!$C$1:$CY$1 &amp; [1]Sheet1!$C$3:$CY$3,0))</f>
        <v>0</v>
      </c>
      <c r="DT25" s="29"/>
      <c r="DU25" s="48" cm="1">
        <f t="array" aca="1" ref="DU25" ca="1">INDEX([1]Sheet1!$C$6:$CY$72,MATCH($A25,[1]Sheet1!$A$6:$A$72,0),MATCH(MID(CELL("filename",BC24),FIND("]",CELL("filename",BC24))+1,255) &amp; DU$1,[1]Sheet1!$C$1:$CY$1 &amp; [1]Sheet1!$C$3:$CY$3,0))</f>
        <v>6.26</v>
      </c>
      <c r="DV25" s="17">
        <v>0.5</v>
      </c>
      <c r="DW25" s="14" t="e">
        <f>Euro_Area_Data!V22*10^9</f>
        <v>#N/A</v>
      </c>
      <c r="DX25" s="17">
        <v>1</v>
      </c>
      <c r="DY25" s="17">
        <v>0.5</v>
      </c>
      <c r="DZ25" s="48" cm="1">
        <f t="array" aca="1" ref="DZ25" ca="1">INDEX([1]Sheet1!$C$6:$CY$72,MATCH($A25,[1]Sheet1!$A$6:$A$72,0),MATCH(MID(CELL("filename",BH24),FIND("]",CELL("filename",BH24))+1,255) &amp; DZ$1,[1]Sheet1!$C$1:$CY$1 &amp; [1]Sheet1!$C$3:$CY$3,0))</f>
        <v>7.34</v>
      </c>
      <c r="EA25" s="17">
        <v>2</v>
      </c>
      <c r="EB25" s="14" t="e">
        <f>(SUMPRODUCT(Euro_Area_Data!B22:U22,Euro_Area_Data!Y22:AR22)-Euro_Area_Data!R22*Euro_Area_Data!AO22)/(SUM(Euro_Area_Data!B22:U22)-Euro_Area_Data!R22)</f>
        <v>#N/A</v>
      </c>
      <c r="EC25" s="14"/>
      <c r="ED25" s="14" t="e">
        <f>(SUMPRODUCT(Euro_Area_Data!B22:U22,Euro_Area_Data!AV22:BO22)-Euro_Area_Data!R22*Euro_Area_Data!BL22)/(SUM(Euro_Area_Data!B22:U22)-Euro_Area_Data!R22)</f>
        <v>#N/A</v>
      </c>
      <c r="EE25" s="17">
        <v>-5</v>
      </c>
      <c r="EH25" s="43">
        <v>0.75</v>
      </c>
      <c r="EI25" s="43">
        <v>0.05</v>
      </c>
      <c r="EJ25" s="43">
        <v>60</v>
      </c>
      <c r="EK25" s="14">
        <f t="shared" si="5"/>
        <v>1.3615759163231549</v>
      </c>
      <c r="EN25" s="14">
        <f>[2]EUCAM_output!$ADK22</f>
        <v>0.48275333975329099</v>
      </c>
    </row>
    <row r="26" spans="1:144" x14ac:dyDescent="0.3">
      <c r="A26" s="10">
        <v>1986</v>
      </c>
      <c r="B26" s="13">
        <f>[2]EUCAM_output!$ACK23*10^9</f>
        <v>404317040540.78918</v>
      </c>
      <c r="H26" s="14">
        <f>[2]EUCAM_output!$ADQ23</f>
        <v>2.15770312643783E-2</v>
      </c>
      <c r="I26" s="13">
        <f>[2]EUCAM_output!$ADC23*10^3</f>
        <v>11057643.5</v>
      </c>
      <c r="K26" s="31">
        <f t="shared" si="4"/>
        <v>11057643.5</v>
      </c>
      <c r="L26" s="14">
        <f>[2]EUCAM_output!$ACM23</f>
        <v>61.740778937226032</v>
      </c>
      <c r="O26" s="14">
        <f>[2]EUCAM_output!$ACN23</f>
        <v>62.32342658873155</v>
      </c>
      <c r="P26" s="28"/>
      <c r="Q26" s="19"/>
      <c r="R26" s="14">
        <f>[2]EUCAM_output!$ACR23</f>
        <v>9.3000000000000007</v>
      </c>
      <c r="U26" s="14">
        <f>[2]EUCAM_output!$ACQ23</f>
        <v>9.3217149999999993</v>
      </c>
      <c r="V26" s="14">
        <v>9.3217149999999993</v>
      </c>
      <c r="W26" s="14">
        <v>4.0522438308832065E-3</v>
      </c>
      <c r="X26" s="14">
        <v>-2.7202354115479555E-2</v>
      </c>
      <c r="Y26" s="14">
        <f>[2]EUCAM_output!$ADO23</f>
        <v>-1.5199953842270019E-4</v>
      </c>
      <c r="Z26" s="14">
        <f>[2]EUCAM_output!$ACS23</f>
        <v>1520.8717349513099</v>
      </c>
      <c r="AC26" s="14">
        <f>[2]EUCAM_output!$ADR23</f>
        <v>1520.082122169702</v>
      </c>
      <c r="AD26" s="13">
        <f>[2]EUCAM_output!$ACZ23*10^9</f>
        <v>1199019529298.02</v>
      </c>
      <c r="AE26" s="30"/>
      <c r="AF26" s="30"/>
      <c r="AG26" s="19"/>
      <c r="AH26" s="19"/>
      <c r="AI26" s="31">
        <f t="shared" ca="1" si="6"/>
        <v>15244023751.581236</v>
      </c>
      <c r="AJ26" s="32">
        <v>6466380000</v>
      </c>
      <c r="AK26" s="31">
        <f t="shared" si="7"/>
        <v>12780361512.109566</v>
      </c>
      <c r="AL26" s="19"/>
      <c r="AM26" s="19">
        <f t="shared" ca="1" si="0"/>
        <v>6.1856470597171344E-2</v>
      </c>
      <c r="AN26" s="19"/>
      <c r="AO26" s="32">
        <v>36904000000</v>
      </c>
      <c r="AP26" s="31">
        <f t="shared" si="1"/>
        <v>72938253125.070206</v>
      </c>
      <c r="AQ26" s="32">
        <v>31012200000</v>
      </c>
      <c r="AR26" s="31">
        <f t="shared" si="2"/>
        <v>48513148502.124718</v>
      </c>
      <c r="AS26" s="19"/>
      <c r="AT26" s="19"/>
      <c r="BB26" s="13">
        <f>[2]EUCAM_output!$ACH23*10^9</f>
        <v>405719269981.94104</v>
      </c>
      <c r="BC26" s="13">
        <f>[2]EUCAM_output!$ADM23*10^9</f>
        <v>223647139831.16</v>
      </c>
      <c r="BD26" s="19">
        <f t="shared" si="3"/>
        <v>0.34681433146530777</v>
      </c>
      <c r="BN26" s="31"/>
      <c r="BO26" s="48"/>
      <c r="BP26" s="32"/>
      <c r="BQ26" s="32"/>
      <c r="BR26" s="25"/>
      <c r="BS26" s="25"/>
      <c r="BT26" s="25"/>
      <c r="BU26" s="19"/>
      <c r="BV26" s="19"/>
      <c r="BW26" s="32"/>
      <c r="BX26" s="32"/>
      <c r="BY26" s="25"/>
      <c r="BZ26" s="25"/>
      <c r="CA26" s="19"/>
      <c r="CB26" s="19"/>
      <c r="CC26" s="32"/>
      <c r="CD26" s="19"/>
      <c r="CE26" s="32"/>
      <c r="CF26" s="19"/>
      <c r="CG26" s="32"/>
      <c r="CH26" s="32" cm="1">
        <f t="array" aca="1" ref="CH26" ca="1">INDEX([1]Sheet1!$C$6:$CY$72,MATCH($A26,[1]Sheet1!$A$6:$A$72,0),MATCH(MID(CELL("filename",O25),FIND("]",CELL("filename",O25))+1,255) &amp; CH$1,[1]Sheet1!$C$1:$CY$1 &amp; [1]Sheet1!$C$3:$CY$3,0))</f>
        <v>7712900000</v>
      </c>
      <c r="CI26" s="32"/>
      <c r="CJ26" s="32"/>
      <c r="CK26" s="32"/>
      <c r="CL26" s="31"/>
      <c r="DK26" s="31"/>
      <c r="DL26" s="48"/>
      <c r="DM26" s="25"/>
      <c r="DN26" s="25"/>
      <c r="DQ26" s="48">
        <v>0.98416700000000001</v>
      </c>
      <c r="DR26" s="48" cm="1">
        <f t="array" aca="1" ref="DR26" ca="1">INDEX([1]Sheet1!$C$6:$CY$72,MATCH($A26,[1]Sheet1!$A$6:$A$72,0),MATCH(MID(CELL("filename",AZ25),FIND("]",CELL("filename",AZ25))+1,255) &amp; DR$1,[1]Sheet1!$C$1:$CY$1 &amp; [1]Sheet1!$C$3:$CY$3,0))</f>
        <v>0</v>
      </c>
      <c r="DS26" s="48" cm="1">
        <f t="array" aca="1" ref="DS26" ca="1">INDEX([1]Sheet1!$C$6:$CY$72,MATCH($A26,[1]Sheet1!$A$6:$A$72,0),MATCH(MID(CELL("filename",BA25),FIND("]",CELL("filename",BA25))+1,255) &amp; DS$1,[1]Sheet1!$C$1:$CY$1 &amp; [1]Sheet1!$C$3:$CY$3,0))</f>
        <v>0</v>
      </c>
      <c r="DT26" s="29"/>
      <c r="DU26" s="48" cm="1">
        <f t="array" aca="1" ref="DU26" ca="1">INDEX([1]Sheet1!$C$6:$CY$72,MATCH($A26,[1]Sheet1!$A$6:$A$72,0),MATCH(MID(CELL("filename",BC25),FIND("]",CELL("filename",BC25))+1,255) &amp; DU$1,[1]Sheet1!$C$1:$CY$1 &amp; [1]Sheet1!$C$3:$CY$3,0))</f>
        <v>5.66</v>
      </c>
      <c r="DV26" s="17">
        <v>0.5</v>
      </c>
      <c r="DW26" s="14" t="e">
        <f>Euro_Area_Data!V23*10^9</f>
        <v>#N/A</v>
      </c>
      <c r="DX26" s="17">
        <v>1</v>
      </c>
      <c r="DY26" s="17">
        <v>0.5</v>
      </c>
      <c r="DZ26" s="48" cm="1">
        <f t="array" aca="1" ref="DZ26" ca="1">INDEX([1]Sheet1!$C$6:$CY$72,MATCH($A26,[1]Sheet1!$A$6:$A$72,0),MATCH(MID(CELL("filename",BH25),FIND("]",CELL("filename",BH25))+1,255) &amp; DZ$1,[1]Sheet1!$C$1:$CY$1 &amp; [1]Sheet1!$C$3:$CY$3,0))</f>
        <v>6.19</v>
      </c>
      <c r="EA26" s="17">
        <v>2</v>
      </c>
      <c r="EB26" s="14" t="e">
        <f>(SUMPRODUCT(Euro_Area_Data!B23:U23,Euro_Area_Data!Y23:AR23)-Euro_Area_Data!R23*Euro_Area_Data!AO23)/(SUM(Euro_Area_Data!B23:U23)-Euro_Area_Data!R23)</f>
        <v>#N/A</v>
      </c>
      <c r="EC26" s="14"/>
      <c r="ED26" s="14" t="e">
        <f>(SUMPRODUCT(Euro_Area_Data!B23:U23,Euro_Area_Data!AV23:BO23)-Euro_Area_Data!R23*Euro_Area_Data!BL23)/(SUM(Euro_Area_Data!B23:U23)-Euro_Area_Data!R23)</f>
        <v>#N/A</v>
      </c>
      <c r="EE26" s="17">
        <v>-5</v>
      </c>
      <c r="EH26" s="43">
        <v>0.75</v>
      </c>
      <c r="EI26" s="43">
        <v>0.05</v>
      </c>
      <c r="EJ26" s="43">
        <v>60</v>
      </c>
      <c r="EK26" s="14">
        <f t="shared" si="5"/>
        <v>4.80760500979481</v>
      </c>
      <c r="EN26" s="14">
        <f>[2]EUCAM_output!$ADK23</f>
        <v>0.50596221350022197</v>
      </c>
    </row>
    <row r="27" spans="1:144" x14ac:dyDescent="0.3">
      <c r="A27" s="10">
        <v>1987</v>
      </c>
      <c r="B27" s="13">
        <f>[2]EUCAM_output!$ACK24*10^9</f>
        <v>413582974510.15192</v>
      </c>
      <c r="H27" s="14">
        <f>[2]EUCAM_output!$ADQ24</f>
        <v>1.8546544669111681E-2</v>
      </c>
      <c r="I27" s="13">
        <f>[2]EUCAM_output!$ADC24*10^3</f>
        <v>11168534</v>
      </c>
      <c r="K27" s="31">
        <f t="shared" si="4"/>
        <v>11168534</v>
      </c>
      <c r="L27" s="14">
        <f>[2]EUCAM_output!$ACM24</f>
        <v>62.364939698995272</v>
      </c>
      <c r="O27" s="14">
        <f>[2]EUCAM_output!$ACN24</f>
        <v>62.521269890315509</v>
      </c>
      <c r="P27" s="28"/>
      <c r="Q27" s="19"/>
      <c r="R27" s="14">
        <f>[2]EUCAM_output!$ACR24</f>
        <v>9.1999999999999993</v>
      </c>
      <c r="U27" s="14">
        <f>[2]EUCAM_output!$ACQ24</f>
        <v>9.1838309999999996</v>
      </c>
      <c r="V27" s="14">
        <v>9.1838309999999996</v>
      </c>
      <c r="W27" s="14">
        <v>-2.0086339584746149E-3</v>
      </c>
      <c r="X27" s="14">
        <v>-2.1291515278209161E-2</v>
      </c>
      <c r="Y27" s="14">
        <f>[2]EUCAM_output!$ADO24</f>
        <v>-5.9438167698646982E-3</v>
      </c>
      <c r="Z27" s="14">
        <f>[2]EUCAM_output!$ACS24</f>
        <v>1499.4413427156501</v>
      </c>
      <c r="AC27" s="14">
        <f>[2]EUCAM_output!$ADR24</f>
        <v>1508.150399041876</v>
      </c>
      <c r="AD27" s="13">
        <f>[2]EUCAM_output!$ACZ24*10^9</f>
        <v>1221363279022.5798</v>
      </c>
      <c r="AE27" s="30"/>
      <c r="AF27" s="30"/>
      <c r="AG27" s="19"/>
      <c r="AH27" s="19"/>
      <c r="AI27" s="31">
        <f t="shared" ca="1" si="6"/>
        <v>16041867630.328648</v>
      </c>
      <c r="AJ27" s="32">
        <v>6846770000</v>
      </c>
      <c r="AK27" s="31">
        <f t="shared" si="7"/>
        <v>13295410069.736946</v>
      </c>
      <c r="AL27" s="19"/>
      <c r="AM27" s="19">
        <f t="shared" ca="1" si="0"/>
        <v>6.1856470597171344E-2</v>
      </c>
      <c r="AN27" s="19"/>
      <c r="AO27" s="32">
        <v>38705900000</v>
      </c>
      <c r="AP27" s="31">
        <f t="shared" si="1"/>
        <v>75161107006.403198</v>
      </c>
      <c r="AQ27" s="32">
        <v>33656599999.999996</v>
      </c>
      <c r="AR27" s="31">
        <f t="shared" si="2"/>
        <v>52060706544.828522</v>
      </c>
      <c r="AS27" s="19"/>
      <c r="AT27" s="19"/>
      <c r="BB27" s="13">
        <f>[2]EUCAM_output!$ACH24*10^9</f>
        <v>413554708544.74799</v>
      </c>
      <c r="BC27" s="13">
        <f>[2]EUCAM_output!$ADM24*10^9</f>
        <v>225578068289.103</v>
      </c>
      <c r="BD27" s="19">
        <f t="shared" si="3"/>
        <v>-6.8344122330975792E-3</v>
      </c>
      <c r="BN27" s="31"/>
      <c r="BO27" s="48"/>
      <c r="BP27" s="32"/>
      <c r="BQ27" s="32"/>
      <c r="BR27" s="25"/>
      <c r="BS27" s="25"/>
      <c r="BT27" s="25"/>
      <c r="BU27" s="19"/>
      <c r="BV27" s="19"/>
      <c r="BW27" s="32"/>
      <c r="BX27" s="32"/>
      <c r="BY27" s="25"/>
      <c r="BZ27" s="25"/>
      <c r="CA27" s="19"/>
      <c r="CB27" s="19"/>
      <c r="CC27" s="32"/>
      <c r="CD27" s="19"/>
      <c r="CE27" s="32"/>
      <c r="CF27" s="19"/>
      <c r="CG27" s="32"/>
      <c r="CH27" s="32" cm="1">
        <f t="array" aca="1" ref="CH27" ca="1">INDEX([1]Sheet1!$C$6:$CY$72,MATCH($A27,[1]Sheet1!$A$6:$A$72,0),MATCH(MID(CELL("filename",O26),FIND("]",CELL("filename",O26))+1,255) &amp; CH$1,[1]Sheet1!$C$1:$CY$1 &amp; [1]Sheet1!$C$3:$CY$3,0))</f>
        <v>8261120000</v>
      </c>
      <c r="CI27" s="32"/>
      <c r="CJ27" s="32"/>
      <c r="CK27" s="32"/>
      <c r="CL27" s="31"/>
      <c r="DK27" s="31"/>
      <c r="DL27" s="48"/>
      <c r="DM27" s="25"/>
      <c r="DN27" s="25"/>
      <c r="DQ27" s="48">
        <v>1.1544399999999999</v>
      </c>
      <c r="DR27" s="48" cm="1">
        <f t="array" aca="1" ref="DR27" ca="1">INDEX([1]Sheet1!$C$6:$CY$72,MATCH($A27,[1]Sheet1!$A$6:$A$72,0),MATCH(MID(CELL("filename",AZ26),FIND("]",CELL("filename",AZ26))+1,255) &amp; DR$1,[1]Sheet1!$C$1:$CY$1 &amp; [1]Sheet1!$C$3:$CY$3,0))</f>
        <v>0</v>
      </c>
      <c r="DS27" s="48" cm="1">
        <f t="array" aca="1" ref="DS27" ca="1">INDEX([1]Sheet1!$C$6:$CY$72,MATCH($A27,[1]Sheet1!$A$6:$A$72,0),MATCH(MID(CELL("filename",BA26),FIND("]",CELL("filename",BA26))+1,255) &amp; DS$1,[1]Sheet1!$C$1:$CY$1 &amp; [1]Sheet1!$C$3:$CY$3,0))</f>
        <v>0</v>
      </c>
      <c r="DT27" s="29"/>
      <c r="DU27" s="48" cm="1">
        <f t="array" aca="1" ref="DU27" ca="1">INDEX([1]Sheet1!$C$6:$CY$72,MATCH($A27,[1]Sheet1!$A$6:$A$72,0),MATCH(MID(CELL("filename",BC26),FIND("]",CELL("filename",BC26))+1,255) &amp; DU$1,[1]Sheet1!$C$1:$CY$1 &amp; [1]Sheet1!$C$3:$CY$3,0))</f>
        <v>5.36</v>
      </c>
      <c r="DV27" s="17">
        <v>0.5</v>
      </c>
      <c r="DW27" s="14" t="e">
        <f>Euro_Area_Data!V24*10^9</f>
        <v>#N/A</v>
      </c>
      <c r="DX27" s="17">
        <v>1</v>
      </c>
      <c r="DY27" s="17">
        <v>0.5</v>
      </c>
      <c r="DZ27" s="48" cm="1">
        <f t="array" aca="1" ref="DZ27" ca="1">INDEX([1]Sheet1!$C$6:$CY$72,MATCH($A27,[1]Sheet1!$A$6:$A$72,0),MATCH(MID(CELL("filename",BH26),FIND("]",CELL("filename",BH26))+1,255) &amp; DZ$1,[1]Sheet1!$C$1:$CY$1 &amp; [1]Sheet1!$C$3:$CY$3,0))</f>
        <v>6.41</v>
      </c>
      <c r="EA27" s="17">
        <v>2</v>
      </c>
      <c r="EB27" s="14" t="e">
        <f>(SUMPRODUCT(Euro_Area_Data!B24:U24,Euro_Area_Data!Y24:AR24)-Euro_Area_Data!R24*Euro_Area_Data!AO24)/(SUM(Euro_Area_Data!B24:U24)-Euro_Area_Data!R24)</f>
        <v>#N/A</v>
      </c>
      <c r="EC27" s="14"/>
      <c r="ED27" s="14" t="e">
        <f>(SUMPRODUCT(Euro_Area_Data!B24:U24,Euro_Area_Data!AV24:BO24)-Euro_Area_Data!R24*Euro_Area_Data!BL24)/(SUM(Euro_Area_Data!B24:U24)-Euro_Area_Data!R24)</f>
        <v>#N/A</v>
      </c>
      <c r="EE27" s="17">
        <v>-5</v>
      </c>
      <c r="EH27" s="43">
        <v>0.75</v>
      </c>
      <c r="EI27" s="43">
        <v>0.05</v>
      </c>
      <c r="EJ27" s="43">
        <v>60</v>
      </c>
      <c r="EK27" s="14">
        <f t="shared" si="5"/>
        <v>1.7808136613342358</v>
      </c>
      <c r="EN27" s="14">
        <f>[2]EUCAM_output!$ADK24</f>
        <v>0.51497245771942302</v>
      </c>
    </row>
    <row r="28" spans="1:144" x14ac:dyDescent="0.3">
      <c r="A28" s="10">
        <v>1988</v>
      </c>
      <c r="B28" s="13">
        <f>[2]EUCAM_output!$ACK25*10^9</f>
        <v>424707558357.73212</v>
      </c>
      <c r="H28" s="14">
        <f>[2]EUCAM_output!$ADQ25</f>
        <v>2.4910566519171659E-2</v>
      </c>
      <c r="I28" s="13">
        <f>[2]EUCAM_output!$ADC25*10^3</f>
        <v>11261830</v>
      </c>
      <c r="K28" s="31">
        <f t="shared" si="4"/>
        <v>11261830</v>
      </c>
      <c r="L28" s="14">
        <f>[2]EUCAM_output!$ACM25</f>
        <v>62.893588800595772</v>
      </c>
      <c r="O28" s="14">
        <f>[2]EUCAM_output!$ACN25</f>
        <v>62.92473178189654</v>
      </c>
      <c r="P28" s="28"/>
      <c r="Q28" s="19"/>
      <c r="R28" s="14">
        <f>[2]EUCAM_output!$ACR25</f>
        <v>9.1</v>
      </c>
      <c r="U28" s="14">
        <f>[2]EUCAM_output!$ACQ25</f>
        <v>9.0132739999999991</v>
      </c>
      <c r="V28" s="14">
        <v>9.0132739999999991</v>
      </c>
      <c r="W28" s="14">
        <v>1.6101133364234688E-2</v>
      </c>
      <c r="X28" s="14">
        <v>-2.1198133180480472E-2</v>
      </c>
      <c r="Y28" s="14">
        <f>[2]EUCAM_output!$ADO25</f>
        <v>-4.9970782125063609E-3</v>
      </c>
      <c r="Z28" s="14">
        <f>[2]EUCAM_output!$ACS25</f>
        <v>1496.2083275673299</v>
      </c>
      <c r="AC28" s="14">
        <f>[2]EUCAM_output!$ADR25</f>
        <v>1498.251179442427</v>
      </c>
      <c r="AD28" s="13">
        <f>[2]EUCAM_output!$ACZ25*10^9</f>
        <v>1248758888785.9199</v>
      </c>
      <c r="AE28" s="30"/>
      <c r="AF28" s="30"/>
      <c r="AG28" s="19"/>
      <c r="AH28" s="19"/>
      <c r="AI28" s="31">
        <f t="shared" ca="1" si="6"/>
        <v>16768867545.534487</v>
      </c>
      <c r="AJ28" s="32">
        <v>7117190000</v>
      </c>
      <c r="AK28" s="31">
        <f t="shared" si="7"/>
        <v>13711750837.418913</v>
      </c>
      <c r="AL28" s="19"/>
      <c r="AM28" s="19">
        <f t="shared" ca="1" si="0"/>
        <v>6.1856470597171344E-2</v>
      </c>
      <c r="AN28" s="19"/>
      <c r="AO28" s="32">
        <v>43405100000</v>
      </c>
      <c r="AP28" s="31">
        <f t="shared" si="1"/>
        <v>83622878730.686081</v>
      </c>
      <c r="AQ28" s="32">
        <v>35674400000</v>
      </c>
      <c r="AR28" s="31">
        <f t="shared" si="2"/>
        <v>55017408293.420265</v>
      </c>
      <c r="AS28" s="19"/>
      <c r="AT28" s="19"/>
      <c r="BB28" s="13">
        <f>[2]EUCAM_output!$ACH25*10^9</f>
        <v>427786039066.51196</v>
      </c>
      <c r="BC28" s="13">
        <f>[2]EUCAM_output!$ADM25*10^9</f>
        <v>235253252370.92203</v>
      </c>
      <c r="BD28" s="19">
        <f t="shared" si="3"/>
        <v>0.72484716793922355</v>
      </c>
      <c r="BN28" s="31"/>
      <c r="BO28" s="48"/>
      <c r="BP28" s="32"/>
      <c r="BQ28" s="32"/>
      <c r="BR28" s="25"/>
      <c r="BS28" s="25"/>
      <c r="BT28" s="25"/>
      <c r="BU28" s="19"/>
      <c r="BV28" s="19"/>
      <c r="BW28" s="32"/>
      <c r="BX28" s="32"/>
      <c r="BY28" s="25"/>
      <c r="BZ28" s="25"/>
      <c r="CA28" s="19"/>
      <c r="CB28" s="19"/>
      <c r="CC28" s="32"/>
      <c r="CD28" s="19"/>
      <c r="CE28" s="32"/>
      <c r="CF28" s="19"/>
      <c r="CG28" s="32"/>
      <c r="CH28" s="32" cm="1">
        <f t="array" aca="1" ref="CH28" ca="1">INDEX([1]Sheet1!$C$6:$CY$72,MATCH($A28,[1]Sheet1!$A$6:$A$72,0),MATCH(MID(CELL("filename",O27),FIND("]",CELL("filename",O27))+1,255) &amp; CH$1,[1]Sheet1!$C$1:$CY$1 &amp; [1]Sheet1!$C$3:$CY$3,0))</f>
        <v>8704010000</v>
      </c>
      <c r="CI28" s="32"/>
      <c r="CJ28" s="32"/>
      <c r="CK28" s="32"/>
      <c r="CL28" s="31"/>
      <c r="DK28" s="31"/>
      <c r="DL28" s="48"/>
      <c r="DM28" s="25"/>
      <c r="DN28" s="25"/>
      <c r="DQ28" s="48">
        <v>1.18248</v>
      </c>
      <c r="DR28" s="48" cm="1">
        <f t="array" aca="1" ref="DR28" ca="1">INDEX([1]Sheet1!$C$6:$CY$72,MATCH($A28,[1]Sheet1!$A$6:$A$72,0),MATCH(MID(CELL("filename",AZ27),FIND("]",CELL("filename",AZ27))+1,255) &amp; DR$1,[1]Sheet1!$C$1:$CY$1 &amp; [1]Sheet1!$C$3:$CY$3,0))</f>
        <v>0</v>
      </c>
      <c r="DS28" s="48" cm="1">
        <f t="array" aca="1" ref="DS28" ca="1">INDEX([1]Sheet1!$C$6:$CY$72,MATCH($A28,[1]Sheet1!$A$6:$A$72,0),MATCH(MID(CELL("filename",BA27),FIND("]",CELL("filename",BA27))+1,255) &amp; DS$1,[1]Sheet1!$C$1:$CY$1 &amp; [1]Sheet1!$C$3:$CY$3,0))</f>
        <v>0</v>
      </c>
      <c r="DT28" s="29"/>
      <c r="DU28" s="48" cm="1">
        <f t="array" aca="1" ref="DU28" ca="1">INDEX([1]Sheet1!$C$6:$CY$72,MATCH($A28,[1]Sheet1!$A$6:$A$72,0),MATCH(MID(CELL("filename",BC27),FIND("]",CELL("filename",BC27))+1,255) &amp; DU$1,[1]Sheet1!$C$1:$CY$1 &amp; [1]Sheet1!$C$3:$CY$3,0))</f>
        <v>4.82</v>
      </c>
      <c r="DV28" s="17">
        <v>0.5</v>
      </c>
      <c r="DW28" s="14" t="e">
        <f>Euro_Area_Data!V25*10^9</f>
        <v>#N/A</v>
      </c>
      <c r="DX28" s="17">
        <v>1</v>
      </c>
      <c r="DY28" s="17">
        <v>0.5</v>
      </c>
      <c r="DZ28" s="48" cm="1">
        <f t="array" aca="1" ref="DZ28" ca="1">INDEX([1]Sheet1!$C$6:$CY$72,MATCH($A28,[1]Sheet1!$A$6:$A$72,0),MATCH(MID(CELL("filename",BH27),FIND("]",CELL("filename",BH27))+1,255) &amp; DZ$1,[1]Sheet1!$C$1:$CY$1 &amp; [1]Sheet1!$C$3:$CY$3,0))</f>
        <v>6.42</v>
      </c>
      <c r="EA28" s="17">
        <v>2</v>
      </c>
      <c r="EB28" s="14" t="e">
        <f>(SUMPRODUCT(Euro_Area_Data!B25:U25,Euro_Area_Data!Y25:AR25)-Euro_Area_Data!R25*Euro_Area_Data!AO25)/(SUM(Euro_Area_Data!B25:U25)-Euro_Area_Data!R25)</f>
        <v>#N/A</v>
      </c>
      <c r="EC28" s="14"/>
      <c r="ED28" s="14" t="e">
        <f>(SUMPRODUCT(Euro_Area_Data!B25:U25,Euro_Area_Data!AV25:BO25)-Euro_Area_Data!R25*Euro_Area_Data!BL25)/(SUM(Euro_Area_Data!B25:U25)-Euro_Area_Data!R25)</f>
        <v>#N/A</v>
      </c>
      <c r="EE28" s="17">
        <v>-5</v>
      </c>
      <c r="EH28" s="43">
        <v>0.75</v>
      </c>
      <c r="EI28" s="43">
        <v>0.05</v>
      </c>
      <c r="EJ28" s="43">
        <v>60</v>
      </c>
      <c r="EK28" s="14">
        <f t="shared" si="5"/>
        <v>0.79329544057224477</v>
      </c>
      <c r="EN28" s="14">
        <f>[2]EUCAM_output!$ADK25</f>
        <v>0.51905771074671403</v>
      </c>
    </row>
    <row r="29" spans="1:144" x14ac:dyDescent="0.3">
      <c r="A29" s="10">
        <v>1989</v>
      </c>
      <c r="B29" s="13">
        <f>[2]EUCAM_output!$ACK26*10^9</f>
        <v>437220480099.5611</v>
      </c>
      <c r="H29" s="14">
        <f>[2]EUCAM_output!$ADQ26</f>
        <v>4.0972145474084613E-2</v>
      </c>
      <c r="I29" s="13">
        <f>[2]EUCAM_output!$ADC26*10^3</f>
        <v>11335535</v>
      </c>
      <c r="K29" s="31">
        <f t="shared" si="4"/>
        <v>11335535</v>
      </c>
      <c r="L29" s="14">
        <f>[2]EUCAM_output!$ACM26</f>
        <v>63.534491195256209</v>
      </c>
      <c r="O29" s="14">
        <f>[2]EUCAM_output!$ACN26</f>
        <v>63.476465064636088</v>
      </c>
      <c r="P29" s="28"/>
      <c r="Q29" s="19"/>
      <c r="R29" s="14">
        <f>[2]EUCAM_output!$ACR26</f>
        <v>8.1999999999999993</v>
      </c>
      <c r="U29" s="14">
        <f>[2]EUCAM_output!$ACQ26</f>
        <v>8.6876850000000001</v>
      </c>
      <c r="V29" s="14">
        <v>8.6876850000000001</v>
      </c>
      <c r="W29" s="14">
        <v>1.6878684552362522E-2</v>
      </c>
      <c r="X29" s="14">
        <v>-1.7726598073053879E-2</v>
      </c>
      <c r="Y29" s="14">
        <f>[2]EUCAM_output!$ADO26</f>
        <v>-5.9873564849350896E-3</v>
      </c>
      <c r="Z29" s="14">
        <f>[2]EUCAM_output!$ACS26</f>
        <v>1491.42399060093</v>
      </c>
      <c r="AC29" s="14">
        <f>[2]EUCAM_output!$ADR26</f>
        <v>1490.573239951864</v>
      </c>
      <c r="AD29" s="13">
        <f>[2]EUCAM_output!$ACZ26*10^9</f>
        <v>1275851090754.4402</v>
      </c>
      <c r="AE29" s="30"/>
      <c r="AF29" s="30"/>
      <c r="AG29" s="19"/>
      <c r="AH29" s="19"/>
      <c r="AI29" s="31">
        <f t="shared" ca="1" si="6"/>
        <v>16852600612.664051</v>
      </c>
      <c r="AJ29" s="32">
        <v>7473280000</v>
      </c>
      <c r="AK29" s="31">
        <f t="shared" si="7"/>
        <v>14209131844.317383</v>
      </c>
      <c r="AL29" s="19"/>
      <c r="AM29" s="19">
        <f t="shared" ca="1" si="0"/>
        <v>6.1856470597171344E-2</v>
      </c>
      <c r="AN29" s="19"/>
      <c r="AO29" s="32">
        <v>45388600000</v>
      </c>
      <c r="AP29" s="31">
        <f t="shared" si="1"/>
        <v>86298466219.51593</v>
      </c>
      <c r="AQ29" s="32">
        <v>37901700000</v>
      </c>
      <c r="AR29" s="31">
        <f t="shared" si="2"/>
        <v>57854306488.484833</v>
      </c>
      <c r="AS29" s="19"/>
      <c r="AT29" s="19"/>
      <c r="BB29" s="13">
        <f>[2]EUCAM_output!$ACH26*10^9</f>
        <v>446694683243.05402</v>
      </c>
      <c r="BC29" s="13">
        <f>[2]EUCAM_output!$ADM26*10^9</f>
        <v>248963276881.095</v>
      </c>
      <c r="BD29" s="19">
        <f t="shared" si="3"/>
        <v>2.1669165957952186</v>
      </c>
      <c r="BN29" s="31"/>
      <c r="BO29" s="48"/>
      <c r="BP29" s="32"/>
      <c r="BQ29" s="32"/>
      <c r="BR29" s="25"/>
      <c r="BS29" s="25"/>
      <c r="BT29" s="25"/>
      <c r="BU29" s="19"/>
      <c r="BV29" s="19"/>
      <c r="BW29" s="32"/>
      <c r="BX29" s="32"/>
      <c r="BY29" s="25"/>
      <c r="BZ29" s="25"/>
      <c r="CA29" s="19"/>
      <c r="CB29" s="19"/>
      <c r="CC29" s="32"/>
      <c r="CD29" s="19"/>
      <c r="CE29" s="32"/>
      <c r="CF29" s="19"/>
      <c r="CG29" s="32"/>
      <c r="CH29" s="32" cm="1">
        <f t="array" aca="1" ref="CH29" ca="1">INDEX([1]Sheet1!$C$6:$CY$72,MATCH($A29,[1]Sheet1!$A$6:$A$72,0),MATCH(MID(CELL("filename",O28),FIND("]",CELL("filename",O28))+1,255) &amp; CH$1,[1]Sheet1!$C$1:$CY$1 &amp; [1]Sheet1!$C$3:$CY$3,0))</f>
        <v>8863610000</v>
      </c>
      <c r="CI29" s="32"/>
      <c r="CJ29" s="32"/>
      <c r="CK29" s="32"/>
      <c r="CL29" s="31"/>
      <c r="DK29" s="31"/>
      <c r="DL29" s="48"/>
      <c r="DM29" s="25"/>
      <c r="DN29" s="25"/>
      <c r="DQ29" s="48">
        <v>1.10175</v>
      </c>
      <c r="DR29" s="48" cm="1">
        <f t="array" aca="1" ref="DR29" ca="1">INDEX([1]Sheet1!$C$6:$CY$72,MATCH($A29,[1]Sheet1!$A$6:$A$72,0),MATCH(MID(CELL("filename",AZ28),FIND("]",CELL("filename",AZ28))+1,255) &amp; DR$1,[1]Sheet1!$C$1:$CY$1 &amp; [1]Sheet1!$C$3:$CY$3,0))</f>
        <v>0</v>
      </c>
      <c r="DS29" s="48" cm="1">
        <f t="array" aca="1" ref="DS29" ca="1">INDEX([1]Sheet1!$C$6:$CY$72,MATCH($A29,[1]Sheet1!$A$6:$A$72,0),MATCH(MID(CELL("filename",BA28),FIND("]",CELL("filename",BA28))+1,255) &amp; DS$1,[1]Sheet1!$C$1:$CY$1 &amp; [1]Sheet1!$C$3:$CY$3,0))</f>
        <v>0</v>
      </c>
      <c r="DT29" s="29"/>
      <c r="DU29" s="48" cm="1">
        <f t="array" aca="1" ref="DU29" ca="1">INDEX([1]Sheet1!$C$6:$CY$72,MATCH($A29,[1]Sheet1!$A$6:$A$72,0),MATCH(MID(CELL("filename",BC28),FIND("]",CELL("filename",BC28))+1,255) &amp; DU$1,[1]Sheet1!$C$1:$CY$1 &amp; [1]Sheet1!$C$3:$CY$3,0))</f>
        <v>7.39</v>
      </c>
      <c r="DV29" s="17">
        <v>0.5</v>
      </c>
      <c r="DW29" s="14" t="e">
        <f>Euro_Area_Data!V26*10^9</f>
        <v>#N/A</v>
      </c>
      <c r="DX29" s="17">
        <v>1</v>
      </c>
      <c r="DY29" s="17">
        <v>0.5</v>
      </c>
      <c r="DZ29" s="48" cm="1">
        <f t="array" aca="1" ref="DZ29" ca="1">INDEX([1]Sheet1!$C$6:$CY$72,MATCH($A29,[1]Sheet1!$A$6:$A$72,0),MATCH(MID(CELL("filename",BH28),FIND("]",CELL("filename",BH28))+1,255) &amp; DZ$1,[1]Sheet1!$C$1:$CY$1 &amp; [1]Sheet1!$C$3:$CY$3,0))</f>
        <v>7.21</v>
      </c>
      <c r="EA29" s="17">
        <v>2</v>
      </c>
      <c r="EB29" s="14" t="e">
        <f>(SUMPRODUCT(Euro_Area_Data!B26:U26,Euro_Area_Data!Y26:AR26)-Euro_Area_Data!R26*Euro_Area_Data!AO26)/(SUM(Euro_Area_Data!B26:U26)-Euro_Area_Data!R26)</f>
        <v>#N/A</v>
      </c>
      <c r="EC29" s="14"/>
      <c r="ED29" s="14" t="e">
        <f>(SUMPRODUCT(Euro_Area_Data!B26:U26,Euro_Area_Data!AV26:BO26)-Euro_Area_Data!R26*Euro_Area_Data!BL26)/(SUM(Euro_Area_Data!B26:U26)-Euro_Area_Data!R26)</f>
        <v>#N/A</v>
      </c>
      <c r="EE29" s="17">
        <v>-5</v>
      </c>
      <c r="EH29" s="43">
        <v>0.75</v>
      </c>
      <c r="EI29" s="43">
        <v>0.05</v>
      </c>
      <c r="EJ29" s="43">
        <v>60</v>
      </c>
      <c r="EK29" s="14">
        <f t="shared" si="5"/>
        <v>1.3276716056563518</v>
      </c>
      <c r="EN29" s="14">
        <f>[2]EUCAM_output!$ADK26</f>
        <v>0.52594909258926803</v>
      </c>
    </row>
    <row r="30" spans="1:144" x14ac:dyDescent="0.3">
      <c r="A30" s="10">
        <v>1990</v>
      </c>
      <c r="B30" s="13">
        <f>[2]EUCAM_output!$ACK27*10^9</f>
        <v>450686780112.32813</v>
      </c>
      <c r="H30" s="14">
        <f>[2]EUCAM_output!$ADQ27</f>
        <v>4.0972145474084787E-2</v>
      </c>
      <c r="I30" s="13">
        <f>[2]EUCAM_output!$ADC27*10^3</f>
        <v>11410202.5</v>
      </c>
      <c r="K30" s="31">
        <f t="shared" si="4"/>
        <v>11410202.5</v>
      </c>
      <c r="L30" s="14">
        <f>[2]EUCAM_output!$ACM27</f>
        <v>64.550095560285513</v>
      </c>
      <c r="O30" s="14">
        <f>[2]EUCAM_output!$ACN27</f>
        <v>64.116008241565538</v>
      </c>
      <c r="P30" s="28"/>
      <c r="Q30" s="19"/>
      <c r="R30" s="14">
        <f>[2]EUCAM_output!$ACR27</f>
        <v>7.5</v>
      </c>
      <c r="U30" s="14">
        <f>[2]EUCAM_output!$ACQ27</f>
        <v>8.4012399999999996</v>
      </c>
      <c r="V30" s="14">
        <v>8.4012399999999996</v>
      </c>
      <c r="W30" s="14">
        <v>1.1020775163558261E-2</v>
      </c>
      <c r="X30" s="14">
        <v>-1.9440649864560733E-2</v>
      </c>
      <c r="Y30" s="14">
        <f>[2]EUCAM_output!$ADO27</f>
        <v>2.537775072102505E-2</v>
      </c>
      <c r="Z30" s="14">
        <f>[2]EUCAM_output!$ACS27</f>
        <v>1485.5604264414801</v>
      </c>
      <c r="AC30" s="14">
        <f>[2]EUCAM_output!$ADR27</f>
        <v>1485.1010719631829</v>
      </c>
      <c r="AD30" s="13">
        <f>[2]EUCAM_output!$ACZ27*10^9</f>
        <v>1302361939113.1101</v>
      </c>
      <c r="AE30" s="30"/>
      <c r="AF30" s="30"/>
      <c r="AG30" s="19"/>
      <c r="AH30" s="19"/>
      <c r="AI30" s="31">
        <f t="shared" ca="1" si="6"/>
        <v>17914231173.342323</v>
      </c>
      <c r="AJ30" s="32">
        <v>7924170000</v>
      </c>
      <c r="AK30" s="31">
        <f t="shared" si="7"/>
        <v>14688031003.224522</v>
      </c>
      <c r="AL30" s="19"/>
      <c r="AM30" s="19">
        <f t="shared" ca="1" si="0"/>
        <v>6.1856470597171344E-2</v>
      </c>
      <c r="AN30" s="19"/>
      <c r="AO30" s="32">
        <v>47505000000</v>
      </c>
      <c r="AP30" s="31">
        <f t="shared" si="1"/>
        <v>88054006010.494583</v>
      </c>
      <c r="AQ30" s="32">
        <v>40746100000</v>
      </c>
      <c r="AR30" s="31">
        <f t="shared" si="2"/>
        <v>60837857520.177513</v>
      </c>
      <c r="AS30" s="19"/>
      <c r="AT30" s="19"/>
      <c r="BB30" s="13">
        <f>[2]EUCAM_output!$ACH27*10^9</f>
        <v>465380924257.05902</v>
      </c>
      <c r="BC30" s="13">
        <f>[2]EUCAM_output!$ADM27*10^9</f>
        <v>263423617376.60501</v>
      </c>
      <c r="BD30" s="19">
        <f t="shared" si="3"/>
        <v>3.260389430785736</v>
      </c>
      <c r="BN30" s="31"/>
      <c r="BO30" s="48"/>
      <c r="BP30" s="32"/>
      <c r="BQ30" s="32"/>
      <c r="BR30" s="25"/>
      <c r="BS30" s="25"/>
      <c r="BT30" s="25"/>
      <c r="BU30" s="19"/>
      <c r="BV30" s="19"/>
      <c r="BW30" s="32"/>
      <c r="BX30" s="32"/>
      <c r="BY30" s="25"/>
      <c r="BZ30" s="25"/>
      <c r="CA30" s="19"/>
      <c r="CB30" s="19"/>
      <c r="CC30" s="32"/>
      <c r="CD30" s="19"/>
      <c r="CE30" s="32"/>
      <c r="CF30" s="19"/>
      <c r="CG30" s="32"/>
      <c r="CH30" s="32" cm="1">
        <f t="array" aca="1" ref="CH30" ca="1">INDEX([1]Sheet1!$C$6:$CY$72,MATCH($A30,[1]Sheet1!$A$6:$A$72,0),MATCH(MID(CELL("filename",O29),FIND("]",CELL("filename",O29))+1,255) &amp; CH$1,[1]Sheet1!$C$1:$CY$1 &amp; [1]Sheet1!$C$3:$CY$3,0))</f>
        <v>9664700000</v>
      </c>
      <c r="CI30" s="32"/>
      <c r="CJ30" s="32"/>
      <c r="CK30" s="32"/>
      <c r="CL30" s="31"/>
      <c r="DK30" s="31"/>
      <c r="DL30" s="48"/>
      <c r="DM30" s="25"/>
      <c r="DN30" s="25"/>
      <c r="DQ30" s="48">
        <v>1.2734300000000001</v>
      </c>
      <c r="DR30" s="48" cm="1">
        <f t="array" aca="1" ref="DR30" ca="1">INDEX([1]Sheet1!$C$6:$CY$72,MATCH($A30,[1]Sheet1!$A$6:$A$72,0),MATCH(MID(CELL("filename",AZ29),FIND("]",CELL("filename",AZ29))+1,255) &amp; DR$1,[1]Sheet1!$C$1:$CY$1 &amp; [1]Sheet1!$C$3:$CY$3,0))</f>
        <v>0</v>
      </c>
      <c r="DS30" s="48" cm="1">
        <f t="array" aca="1" ref="DS30" ca="1">INDEX([1]Sheet1!$C$6:$CY$72,MATCH($A30,[1]Sheet1!$A$6:$A$72,0),MATCH(MID(CELL("filename",BA29),FIND("]",CELL("filename",BA29))+1,255) &amp; DS$1,[1]Sheet1!$C$1:$CY$1 &amp; [1]Sheet1!$C$3:$CY$3,0))</f>
        <v>0</v>
      </c>
      <c r="DT30" s="29"/>
      <c r="DU30" s="48" cm="1">
        <f t="array" aca="1" ref="DU30" ca="1">INDEX([1]Sheet1!$C$6:$CY$72,MATCH($A30,[1]Sheet1!$A$6:$A$72,0),MATCH(MID(CELL("filename",BC29),FIND("]",CELL("filename",BC29))+1,255) &amp; DU$1,[1]Sheet1!$C$1:$CY$1 &amp; [1]Sheet1!$C$3:$CY$3,0))</f>
        <v>8.68</v>
      </c>
      <c r="DV30" s="17">
        <v>0.5</v>
      </c>
      <c r="DW30" s="14" t="e">
        <f>Euro_Area_Data!V27*10^9</f>
        <v>#N/A</v>
      </c>
      <c r="DX30" s="17">
        <v>1</v>
      </c>
      <c r="DY30" s="17">
        <v>0.5</v>
      </c>
      <c r="DZ30" s="48" cm="1">
        <f t="array" aca="1" ref="DZ30" ca="1">INDEX([1]Sheet1!$C$6:$CY$72,MATCH($A30,[1]Sheet1!$A$6:$A$72,0),MATCH(MID(CELL("filename",BH29),FIND("]",CELL("filename",BH29))+1,255) &amp; DZ$1,[1]Sheet1!$C$1:$CY$1 &amp; [1]Sheet1!$C$3:$CY$3,0))</f>
        <v>8.92</v>
      </c>
      <c r="EA30" s="17">
        <v>2</v>
      </c>
      <c r="EB30" s="14" t="e">
        <f>(SUMPRODUCT(Euro_Area_Data!B27:U27,Euro_Area_Data!Y27:AR27)-Euro_Area_Data!R27*Euro_Area_Data!AO27)/(SUM(Euro_Area_Data!B27:U27)-Euro_Area_Data!R27)</f>
        <v>#N/A</v>
      </c>
      <c r="EC30" s="14"/>
      <c r="ED30" s="14" t="e">
        <f>(SUMPRODUCT(Euro_Area_Data!B27:U27,Euro_Area_Data!AV27:BO27)-Euro_Area_Data!R27*Euro_Area_Data!BL27)/(SUM(Euro_Area_Data!B27:U27)-Euro_Area_Data!R27)</f>
        <v>#N/A</v>
      </c>
      <c r="EE30" s="17">
        <v>-5</v>
      </c>
      <c r="EH30" s="43">
        <v>0.75</v>
      </c>
      <c r="EI30" s="43">
        <v>0.05</v>
      </c>
      <c r="EJ30" s="43">
        <v>60</v>
      </c>
      <c r="EK30" s="14">
        <f t="shared" si="5"/>
        <v>2.5761733101437456</v>
      </c>
      <c r="EN30" s="14">
        <f>[2]EUCAM_output!$ADK27</f>
        <v>0.53949845273749597</v>
      </c>
    </row>
    <row r="31" spans="1:144" x14ac:dyDescent="0.3">
      <c r="A31" s="10">
        <v>1991</v>
      </c>
      <c r="B31" s="13">
        <f>[2]EUCAM_output!$ACK28*10^9</f>
        <v>465066160201.22229</v>
      </c>
      <c r="H31" s="14">
        <f>[2]EUCAM_output!$ADQ28</f>
        <v>2.5819712497751501E-2</v>
      </c>
      <c r="I31" s="13">
        <f>[2]EUCAM_output!$ADC28*10^3</f>
        <v>11491769</v>
      </c>
      <c r="K31" s="31">
        <f t="shared" si="4"/>
        <v>11491769</v>
      </c>
      <c r="L31" s="14">
        <f>[2]EUCAM_output!$ACM28</f>
        <v>64.975641365781684</v>
      </c>
      <c r="O31" s="14">
        <f>[2]EUCAM_output!$ACN28</f>
        <v>64.788702428778237</v>
      </c>
      <c r="P31" s="28"/>
      <c r="Q31" s="19"/>
      <c r="R31" s="14">
        <f>[2]EUCAM_output!$ACR28</f>
        <v>7</v>
      </c>
      <c r="U31" s="14">
        <f>[2]EUCAM_output!$ACQ28</f>
        <v>8.0791450000000005</v>
      </c>
      <c r="V31" s="14">
        <v>8.0791450000000005</v>
      </c>
      <c r="W31" s="14">
        <v>5.0263696156314097E-3</v>
      </c>
      <c r="X31" s="14">
        <v>-1.4931418652462725E-2</v>
      </c>
      <c r="Y31" s="14">
        <f>[2]EUCAM_output!$ADO28</f>
        <v>1.3228932881839101E-2</v>
      </c>
      <c r="Z31" s="14">
        <f>[2]EUCAM_output!$ACS28</f>
        <v>1476.3883251207301</v>
      </c>
      <c r="AC31" s="14">
        <f>[2]EUCAM_output!$ADR28</f>
        <v>1481.9042419342891</v>
      </c>
      <c r="AD31" s="13">
        <f>[2]EUCAM_output!$ACZ28*10^9</f>
        <v>1327243549431.8699</v>
      </c>
      <c r="AE31" s="30"/>
      <c r="AF31" s="30"/>
      <c r="AG31" s="19"/>
      <c r="AH31" s="19"/>
      <c r="AI31" s="31">
        <f t="shared" ca="1" si="6"/>
        <v>18176112175.525883</v>
      </c>
      <c r="AJ31" s="32">
        <v>8338100000.000001</v>
      </c>
      <c r="AK31" s="31">
        <f t="shared" si="7"/>
        <v>14980704140.682459</v>
      </c>
      <c r="AL31" s="19"/>
      <c r="AM31" s="19">
        <f t="shared" ca="1" si="0"/>
        <v>6.1856470597171344E-2</v>
      </c>
      <c r="AN31" s="19"/>
      <c r="AO31" s="32">
        <v>48766200000</v>
      </c>
      <c r="AP31" s="31">
        <f t="shared" si="1"/>
        <v>87616125288.177032</v>
      </c>
      <c r="AQ31" s="32">
        <v>43191300000</v>
      </c>
      <c r="AR31" s="31">
        <f t="shared" si="2"/>
        <v>62619239101.957741</v>
      </c>
      <c r="AS31" s="19"/>
      <c r="AT31" s="19">
        <f t="shared" ref="AT31:AT66" si="8">AP31/B31*100</f>
        <v>18.839496997646048</v>
      </c>
      <c r="BB31" s="13">
        <f>[2]EUCAM_output!$ACH28*10^9</f>
        <v>476732183393.76398</v>
      </c>
      <c r="BC31" s="13">
        <f>[2]EUCAM_output!$ADM28*10^9</f>
        <v>278260197011.737</v>
      </c>
      <c r="BD31" s="19">
        <f t="shared" si="3"/>
        <v>2.5084652874967501</v>
      </c>
      <c r="BN31" s="31"/>
      <c r="BO31" s="48"/>
      <c r="BP31" s="32"/>
      <c r="BQ31" s="32"/>
      <c r="BR31" s="25"/>
      <c r="BS31" s="25"/>
      <c r="BT31" s="25"/>
      <c r="BU31" s="19"/>
      <c r="BV31" s="19"/>
      <c r="BW31" s="32"/>
      <c r="BX31" s="32"/>
      <c r="BY31" s="25"/>
      <c r="BZ31" s="25"/>
      <c r="CA31" s="19"/>
      <c r="CB31" s="19"/>
      <c r="CC31" s="32"/>
      <c r="CD31" s="31"/>
      <c r="CE31" s="32"/>
      <c r="CF31" s="31"/>
      <c r="CG31" s="32"/>
      <c r="CH31" s="32" cm="1">
        <f t="array" aca="1" ref="CH31" ca="1">INDEX([1]Sheet1!$C$6:$CY$72,MATCH($A31,[1]Sheet1!$A$6:$A$72,0),MATCH(MID(CELL("filename",O30),FIND("]",CELL("filename",O30))+1,255) &amp; CH$1,[1]Sheet1!$C$1:$CY$1 &amp; [1]Sheet1!$C$3:$CY$3,0))</f>
        <v>10116630000</v>
      </c>
      <c r="CI31" s="32"/>
      <c r="CJ31" s="32"/>
      <c r="CK31" s="32"/>
      <c r="CL31" s="31"/>
      <c r="DK31" s="31"/>
      <c r="DL31" s="48"/>
      <c r="DM31" s="25"/>
      <c r="DN31" s="25"/>
      <c r="DQ31" s="48">
        <v>1.23916</v>
      </c>
      <c r="DR31" s="48" cm="1">
        <f t="array" aca="1" ref="DR31" ca="1">INDEX([1]Sheet1!$C$6:$CY$72,MATCH($A31,[1]Sheet1!$A$6:$A$72,0),MATCH(MID(CELL("filename",AZ30),FIND("]",CELL("filename",AZ30))+1,255) &amp; DR$1,[1]Sheet1!$C$1:$CY$1 &amp; [1]Sheet1!$C$3:$CY$3,0))</f>
        <v>0</v>
      </c>
      <c r="DS31" s="48" cm="1">
        <f t="array" aca="1" ref="DS31" ca="1">INDEX([1]Sheet1!$C$6:$CY$72,MATCH($A31,[1]Sheet1!$A$6:$A$72,0),MATCH(MID(CELL("filename",BA30),FIND("]",CELL("filename",BA30))+1,255) &amp; DS$1,[1]Sheet1!$C$1:$CY$1 &amp; [1]Sheet1!$C$3:$CY$3,0))</f>
        <v>0</v>
      </c>
      <c r="DT31" s="29"/>
      <c r="DU31" s="48" cm="1">
        <f t="array" aca="1" ref="DU31" ca="1">INDEX([1]Sheet1!$C$6:$CY$72,MATCH($A31,[1]Sheet1!$A$6:$A$72,0),MATCH(MID(CELL("filename",BC30),FIND("]",CELL("filename",BC30))+1,255) &amp; DU$1,[1]Sheet1!$C$1:$CY$1 &amp; [1]Sheet1!$C$3:$CY$3,0))</f>
        <v>9.2799999999999994</v>
      </c>
      <c r="DV31" s="17">
        <v>0.5</v>
      </c>
      <c r="DW31" s="14" t="e">
        <f>Euro_Area_Data!V28*10^9</f>
        <v>#N/A</v>
      </c>
      <c r="DX31" s="17">
        <v>1</v>
      </c>
      <c r="DY31" s="17">
        <v>0.5</v>
      </c>
      <c r="DZ31" s="48" cm="1">
        <f t="array" aca="1" ref="DZ31" ca="1">INDEX([1]Sheet1!$C$6:$CY$72,MATCH($A31,[1]Sheet1!$A$6:$A$72,0),MATCH(MID(CELL("filename",BH30),FIND("]",CELL("filename",BH30))+1,255) &amp; DZ$1,[1]Sheet1!$C$1:$CY$1 &amp; [1]Sheet1!$C$3:$CY$3,0))</f>
        <v>8.74</v>
      </c>
      <c r="EA31" s="17">
        <v>2</v>
      </c>
      <c r="EB31" s="14" t="e">
        <f>(SUMPRODUCT(Euro_Area_Data!B28:U28,Euro_Area_Data!Y28:AR28)-Euro_Area_Data!R28*Euro_Area_Data!AO28)/(SUM(Euro_Area_Data!B28:U28)-Euro_Area_Data!R28)</f>
        <v>#N/A</v>
      </c>
      <c r="EC31" s="14"/>
      <c r="ED31" s="14" t="e">
        <f>(SUMPRODUCT(Euro_Area_Data!B28:U28,Euro_Area_Data!AV28:BO28)-Euro_Area_Data!R28*Euro_Area_Data!BL28)/(SUM(Euro_Area_Data!B28:U28)-Euro_Area_Data!R28)</f>
        <v>#N/A</v>
      </c>
      <c r="EE31" s="17">
        <v>-5</v>
      </c>
      <c r="EH31" s="43">
        <v>0.75</v>
      </c>
      <c r="EI31" s="43">
        <v>0.05</v>
      </c>
      <c r="EJ31" s="43">
        <v>60</v>
      </c>
      <c r="EK31" s="14">
        <f t="shared" si="5"/>
        <v>3.167918609617955</v>
      </c>
      <c r="EN31" s="14">
        <f>[2]EUCAM_output!$ADK28</f>
        <v>0.55658932462036803</v>
      </c>
    </row>
    <row r="32" spans="1:144" x14ac:dyDescent="0.3">
      <c r="A32" s="10">
        <v>1992</v>
      </c>
      <c r="B32" s="13">
        <f>[2]EUCAM_output!$ACK29*10^9</f>
        <v>480081355205.79047</v>
      </c>
      <c r="H32" s="14">
        <f>[2]EUCAM_output!$ADQ29</f>
        <v>1.4909960754791601E-2</v>
      </c>
      <c r="I32" s="13">
        <f>[2]EUCAM_output!$ADC29*10^3</f>
        <v>11568119.5</v>
      </c>
      <c r="K32" s="31">
        <f t="shared" si="4"/>
        <v>11568119.5</v>
      </c>
      <c r="L32" s="14">
        <f>[2]EUCAM_output!$ACM29</f>
        <v>65.45484105190549</v>
      </c>
      <c r="O32" s="14">
        <f>[2]EUCAM_output!$ACN29</f>
        <v>65.483297474239592</v>
      </c>
      <c r="P32" s="28"/>
      <c r="Q32" s="19"/>
      <c r="R32" s="14">
        <f>[2]EUCAM_output!$ACR29</f>
        <v>7</v>
      </c>
      <c r="U32" s="14">
        <f>[2]EUCAM_output!$ACQ29</f>
        <v>7.7148459999999996</v>
      </c>
      <c r="V32" s="14">
        <v>7.7148459999999996</v>
      </c>
      <c r="W32" s="14">
        <v>2.9511901644672101E-3</v>
      </c>
      <c r="X32" s="14">
        <v>-9.0940062711677427E-3</v>
      </c>
      <c r="Y32" s="14">
        <f>[2]EUCAM_output!$ADO29</f>
        <v>5.2173893329148947E-3</v>
      </c>
      <c r="Z32" s="14">
        <f>[2]EUCAM_output!$ACS29</f>
        <v>1482.8432042130701</v>
      </c>
      <c r="AC32" s="14">
        <f>[2]EUCAM_output!$ADR29</f>
        <v>1481.098251770916</v>
      </c>
      <c r="AD32" s="13">
        <f>[2]EUCAM_output!$ACZ29*10^9</f>
        <v>1351064133535.1499</v>
      </c>
      <c r="AE32" s="30"/>
      <c r="AF32" s="30"/>
      <c r="AG32" s="19"/>
      <c r="AH32" s="19"/>
      <c r="AI32" s="31">
        <f t="shared" ca="1" si="6"/>
        <v>19114963786.468445</v>
      </c>
      <c r="AJ32" s="32">
        <v>8802100000</v>
      </c>
      <c r="AK32" s="31">
        <f t="shared" si="7"/>
        <v>15187855511.111965</v>
      </c>
      <c r="AL32" s="19"/>
      <c r="AM32" s="19">
        <f t="shared" ca="1" si="0"/>
        <v>6.1856470597171344E-2</v>
      </c>
      <c r="AN32" s="19"/>
      <c r="AO32" s="32">
        <v>50769300000</v>
      </c>
      <c r="AP32" s="31">
        <f t="shared" si="1"/>
        <v>87601457924.847107</v>
      </c>
      <c r="AQ32" s="32">
        <v>46284900000</v>
      </c>
      <c r="AR32" s="31">
        <f t="shared" si="2"/>
        <v>64675855824.395042</v>
      </c>
      <c r="AS32" s="19"/>
      <c r="AT32" s="19">
        <f t="shared" si="8"/>
        <v>18.247211014328204</v>
      </c>
      <c r="BB32" s="13">
        <f>[2]EUCAM_output!$ACH29*10^9</f>
        <v>484865569491.99902</v>
      </c>
      <c r="BC32" s="13">
        <f>[2]EUCAM_output!$ADM29*10^9</f>
        <v>290070646325.60297</v>
      </c>
      <c r="BD32" s="19">
        <f t="shared" si="3"/>
        <v>0.99654240564242857</v>
      </c>
      <c r="BN32" s="31"/>
      <c r="BO32" s="48"/>
      <c r="BP32" s="32"/>
      <c r="BQ32" s="32"/>
      <c r="BR32" s="25"/>
      <c r="BS32" s="25"/>
      <c r="BT32" s="25"/>
      <c r="BU32" s="19"/>
      <c r="BV32" s="19"/>
      <c r="BW32" s="32"/>
      <c r="BX32" s="32"/>
      <c r="BY32" s="25"/>
      <c r="BZ32" s="25"/>
      <c r="CA32" s="19"/>
      <c r="CB32" s="19"/>
      <c r="CC32" s="32"/>
      <c r="CD32" s="31"/>
      <c r="CE32" s="32"/>
      <c r="CF32" s="31"/>
      <c r="CG32" s="32"/>
      <c r="CH32" s="32" cm="1">
        <f t="array" aca="1" ref="CH32" ca="1">INDEX([1]Sheet1!$C$6:$CY$72,MATCH($A32,[1]Sheet1!$A$6:$A$72,0),MATCH(MID(CELL("filename",O31),FIND("]",CELL("filename",O31))+1,255) &amp; CH$1,[1]Sheet1!$C$1:$CY$1 &amp; [1]Sheet1!$C$3:$CY$3,0))</f>
        <v>11078050000</v>
      </c>
      <c r="CI32" s="32"/>
      <c r="CJ32" s="32"/>
      <c r="CK32" s="32"/>
      <c r="CL32" s="31"/>
      <c r="DK32" s="31"/>
      <c r="DL32" s="48"/>
      <c r="DM32" s="25"/>
      <c r="DN32" s="25"/>
      <c r="DQ32" s="48">
        <v>1.2981</v>
      </c>
      <c r="DR32" s="48" cm="1">
        <f t="array" aca="1" ref="DR32" ca="1">INDEX([1]Sheet1!$C$6:$CY$72,MATCH($A32,[1]Sheet1!$A$6:$A$72,0),MATCH(MID(CELL("filename",AZ31),FIND("]",CELL("filename",AZ31))+1,255) &amp; DR$1,[1]Sheet1!$C$1:$CY$1 &amp; [1]Sheet1!$C$3:$CY$3,0))</f>
        <v>0</v>
      </c>
      <c r="DS32" s="48" cm="1">
        <f t="array" aca="1" ref="DS32" ca="1">INDEX([1]Sheet1!$C$6:$CY$72,MATCH($A32,[1]Sheet1!$A$6:$A$72,0),MATCH(MID(CELL("filename",BA31),FIND("]",CELL("filename",BA31))+1,255) &amp; DS$1,[1]Sheet1!$C$1:$CY$1 &amp; [1]Sheet1!$C$3:$CY$3,0))</f>
        <v>0</v>
      </c>
      <c r="DT32" s="29"/>
      <c r="DU32" s="48" cm="1">
        <f t="array" aca="1" ref="DU32" ca="1">INDEX([1]Sheet1!$C$6:$CY$72,MATCH($A32,[1]Sheet1!$A$6:$A$72,0),MATCH(MID(CELL("filename",BC31),FIND("]",CELL("filename",BC31))+1,255) &amp; DU$1,[1]Sheet1!$C$1:$CY$1 &amp; [1]Sheet1!$C$3:$CY$3,0))</f>
        <v>9.35</v>
      </c>
      <c r="DV32" s="17">
        <v>0.5</v>
      </c>
      <c r="DW32" s="14" t="e">
        <f>Euro_Area_Data!V29*10^9</f>
        <v>#N/A</v>
      </c>
      <c r="DX32" s="17">
        <v>1</v>
      </c>
      <c r="DY32" s="17">
        <v>0.5</v>
      </c>
      <c r="DZ32" s="48" cm="1">
        <f t="array" aca="1" ref="DZ32" ca="1">INDEX([1]Sheet1!$C$6:$CY$72,MATCH($A32,[1]Sheet1!$A$6:$A$72,0),MATCH(MID(CELL("filename",BH31),FIND("]",CELL("filename",BH31))+1,255) &amp; DZ$1,[1]Sheet1!$C$1:$CY$1 &amp; [1]Sheet1!$C$3:$CY$3,0))</f>
        <v>8.1</v>
      </c>
      <c r="EA32" s="17">
        <v>2</v>
      </c>
      <c r="EB32" s="14" t="e">
        <f>(SUMPRODUCT(Euro_Area_Data!B29:U29,Euro_Area_Data!Y29:AR29)-Euro_Area_Data!R29*Euro_Area_Data!AO29)/(SUM(Euro_Area_Data!B29:U29)-Euro_Area_Data!R29)</f>
        <v>#N/A</v>
      </c>
      <c r="EC32" s="14"/>
      <c r="ED32" s="14" t="e">
        <f>(SUMPRODUCT(Euro_Area_Data!B29:U29,Euro_Area_Data!AV29:BO29)-Euro_Area_Data!R29*Euro_Area_Data!BL29)/(SUM(Euro_Area_Data!B29:U29)-Euro_Area_Data!R29)</f>
        <v>#N/A</v>
      </c>
      <c r="EE32" s="17">
        <v>-5</v>
      </c>
      <c r="EH32" s="43">
        <v>0.75</v>
      </c>
      <c r="EI32" s="43">
        <v>0.05</v>
      </c>
      <c r="EJ32" s="43">
        <v>60</v>
      </c>
      <c r="EK32" s="14">
        <f t="shared" si="5"/>
        <v>4.1249891307888138</v>
      </c>
      <c r="EN32" s="14">
        <f>[2]EUCAM_output!$ADK29</f>
        <v>0.57954857376408908</v>
      </c>
    </row>
    <row r="33" spans="1:144" x14ac:dyDescent="0.3">
      <c r="A33" s="10">
        <v>1993</v>
      </c>
      <c r="B33" s="13">
        <f>[2]EUCAM_output!$ACK30*10^9</f>
        <v>495096258714.44928</v>
      </c>
      <c r="H33" s="14">
        <f>[2]EUCAM_output!$ADQ30</f>
        <v>-1.7819294474087779E-2</v>
      </c>
      <c r="I33" s="13">
        <f>[2]EUCAM_output!$ADC30*10^3</f>
        <v>11641101</v>
      </c>
      <c r="K33" s="31">
        <f t="shared" si="4"/>
        <v>11641101</v>
      </c>
      <c r="L33" s="14">
        <f>[2]EUCAM_output!$ACM30</f>
        <v>66.01753709233914</v>
      </c>
      <c r="O33" s="14">
        <f>[2]EUCAM_output!$ACN30</f>
        <v>66.207237119615328</v>
      </c>
      <c r="P33" s="28"/>
      <c r="Q33" s="19"/>
      <c r="R33" s="14">
        <f>[2]EUCAM_output!$ACR30</f>
        <v>8</v>
      </c>
      <c r="U33" s="14">
        <f>[2]EUCAM_output!$ACQ30</f>
        <v>7.4594290000000001</v>
      </c>
      <c r="V33" s="14">
        <v>7.4594290000000001</v>
      </c>
      <c r="W33" s="14">
        <v>8.4949159728295864E-3</v>
      </c>
      <c r="X33" s="14">
        <v>-3.354883513089213E-3</v>
      </c>
      <c r="Y33" s="14">
        <f>[2]EUCAM_output!$ADO30</f>
        <v>-1.7585989969060498E-2</v>
      </c>
      <c r="Z33" s="14">
        <f>[2]EUCAM_output!$ACS30</f>
        <v>1472.4452398652099</v>
      </c>
      <c r="AC33" s="14">
        <f>[2]EUCAM_output!$ADR30</f>
        <v>1482.247011697445</v>
      </c>
      <c r="AD33" s="13">
        <f>[2]EUCAM_output!$ACZ30*10^9</f>
        <v>1371296234633.3599</v>
      </c>
      <c r="AE33" s="30"/>
      <c r="AF33" s="30"/>
      <c r="AG33" s="19"/>
      <c r="AH33" s="19"/>
      <c r="AI33" s="31">
        <f t="shared" ca="1" si="6"/>
        <v>18910314226.794338</v>
      </c>
      <c r="AJ33" s="32">
        <v>9554480000</v>
      </c>
      <c r="AK33" s="31">
        <f t="shared" si="7"/>
        <v>15516305169.057253</v>
      </c>
      <c r="AL33" s="19"/>
      <c r="AM33" s="19">
        <f t="shared" ca="1" si="0"/>
        <v>6.1856470597171344E-2</v>
      </c>
      <c r="AN33" s="19"/>
      <c r="AO33" s="32">
        <v>52545700000</v>
      </c>
      <c r="AP33" s="31">
        <f t="shared" si="1"/>
        <v>85333279940.062851</v>
      </c>
      <c r="AQ33" s="32">
        <v>50223500000</v>
      </c>
      <c r="AR33" s="31">
        <f t="shared" si="2"/>
        <v>66045763374.510468</v>
      </c>
      <c r="AS33" s="19"/>
      <c r="AT33" s="19">
        <f t="shared" si="8"/>
        <v>17.235694764011438</v>
      </c>
      <c r="BB33" s="13">
        <f>[2]EUCAM_output!$ACH30*10^9</f>
        <v>490963011608.23602</v>
      </c>
      <c r="BC33" s="13">
        <f>[2]EUCAM_output!$ADM30*10^9</f>
        <v>298410613920.54596</v>
      </c>
      <c r="BD33" s="19">
        <f t="shared" si="3"/>
        <v>-0.83483707126882978</v>
      </c>
      <c r="BN33" s="31"/>
      <c r="BO33" s="48"/>
      <c r="BP33" s="32"/>
      <c r="BQ33" s="32"/>
      <c r="BR33" s="25"/>
      <c r="BS33" s="25"/>
      <c r="BT33" s="25"/>
      <c r="BU33" s="19"/>
      <c r="BV33" s="19"/>
      <c r="BW33" s="32"/>
      <c r="BX33" s="32"/>
      <c r="BY33" s="25"/>
      <c r="BZ33" s="25"/>
      <c r="CA33" s="19"/>
      <c r="CB33" s="19"/>
      <c r="CC33" s="32"/>
      <c r="CD33" s="31"/>
      <c r="CE33" s="32"/>
      <c r="CF33" s="31"/>
      <c r="CG33" s="32"/>
      <c r="CH33" s="32" cm="1">
        <f t="array" aca="1" ref="CH33" ca="1">INDEX([1]Sheet1!$C$6:$CY$72,MATCH($A33,[1]Sheet1!$A$6:$A$72,0),MATCH(MID(CELL("filename",O32),FIND("]",CELL("filename",O32))+1,255) &amp; CH$1,[1]Sheet1!$C$1:$CY$1 &amp; [1]Sheet1!$C$3:$CY$3,0))</f>
        <v>11644410000</v>
      </c>
      <c r="CI33" s="32"/>
      <c r="CJ33" s="32"/>
      <c r="CK33" s="32"/>
      <c r="CL33" s="31"/>
      <c r="DK33" s="31"/>
      <c r="DL33" s="48"/>
      <c r="DM33" s="25"/>
      <c r="DN33" s="25"/>
      <c r="DQ33" s="48">
        <v>1.171</v>
      </c>
      <c r="DR33" s="48" cm="1">
        <f t="array" aca="1" ref="DR33" ca="1">INDEX([1]Sheet1!$C$6:$CY$72,MATCH($A33,[1]Sheet1!$A$6:$A$72,0),MATCH(MID(CELL("filename",AZ32),FIND("]",CELL("filename",AZ32))+1,255) &amp; DR$1,[1]Sheet1!$C$1:$CY$1 &amp; [1]Sheet1!$C$3:$CY$3,0))</f>
        <v>0</v>
      </c>
      <c r="DS33" s="48" cm="1">
        <f t="array" aca="1" ref="DS33" ca="1">INDEX([1]Sheet1!$C$6:$CY$72,MATCH($A33,[1]Sheet1!$A$6:$A$72,0),MATCH(MID(CELL("filename",BA32),FIND("]",CELL("filename",BA32))+1,255) &amp; DS$1,[1]Sheet1!$C$1:$CY$1 &amp; [1]Sheet1!$C$3:$CY$3,0))</f>
        <v>0</v>
      </c>
      <c r="DT33" s="29"/>
      <c r="DU33" s="48" cm="1">
        <f t="array" aca="1" ref="DU33" ca="1">INDEX([1]Sheet1!$C$6:$CY$72,MATCH($A33,[1]Sheet1!$A$6:$A$72,0),MATCH(MID(CELL("filename",BC32),FIND("]",CELL("filename",BC32))+1,255) &amp; DU$1,[1]Sheet1!$C$1:$CY$1 &amp; [1]Sheet1!$C$3:$CY$3,0))</f>
        <v>6.85</v>
      </c>
      <c r="DV33" s="17">
        <v>0.5</v>
      </c>
      <c r="DW33" s="14" t="e">
        <f>Euro_Area_Data!V30*10^9</f>
        <v>#N/A</v>
      </c>
      <c r="DX33" s="17">
        <v>1</v>
      </c>
      <c r="DY33" s="17">
        <v>0.5</v>
      </c>
      <c r="DZ33" s="48" cm="1">
        <f t="array" aca="1" ref="DZ33" ca="1">INDEX([1]Sheet1!$C$6:$CY$72,MATCH($A33,[1]Sheet1!$A$6:$A$72,0),MATCH(MID(CELL("filename",BH32),FIND("]",CELL("filename",BH32))+1,255) &amp; DZ$1,[1]Sheet1!$C$1:$CY$1 &amp; [1]Sheet1!$C$3:$CY$3,0))</f>
        <v>6.36</v>
      </c>
      <c r="EA33" s="17">
        <v>2</v>
      </c>
      <c r="EB33" s="14" t="e">
        <f>(SUMPRODUCT(Euro_Area_Data!B30:U30,Euro_Area_Data!Y30:AR30)-Euro_Area_Data!R30*Euro_Area_Data!AO30)/(SUM(Euro_Area_Data!B30:U30)-Euro_Area_Data!R30)</f>
        <v>#N/A</v>
      </c>
      <c r="EC33" s="14"/>
      <c r="ED33" s="14" t="e">
        <f>(SUMPRODUCT(Euro_Area_Data!B30:U30,Euro_Area_Data!AV30:BO30)-Euro_Area_Data!R30*Euro_Area_Data!BL30)/(SUM(Euro_Area_Data!B30:U30)-Euro_Area_Data!R30)</f>
        <v>#N/A</v>
      </c>
      <c r="EE33" s="17">
        <v>-5</v>
      </c>
      <c r="EH33" s="43">
        <v>0.75</v>
      </c>
      <c r="EI33" s="43">
        <v>0.05</v>
      </c>
      <c r="EJ33" s="43">
        <v>60</v>
      </c>
      <c r="EK33" s="14">
        <f t="shared" si="5"/>
        <v>6.2499909480593958</v>
      </c>
      <c r="EN33" s="14">
        <f>[2]EUCAM_output!$ADK30</f>
        <v>0.61577030716395198</v>
      </c>
    </row>
    <row r="34" spans="1:144" x14ac:dyDescent="0.3">
      <c r="A34" s="10">
        <v>1994</v>
      </c>
      <c r="B34" s="13">
        <f>[2]EUCAM_output!$ACK31*10^9</f>
        <v>510779226568.8349</v>
      </c>
      <c r="H34" s="14">
        <f>[2]EUCAM_output!$ADQ31</f>
        <v>4.606306330885151E-3</v>
      </c>
      <c r="I34" s="13">
        <f>[2]EUCAM_output!$ADC31*10^3</f>
        <v>11703299.5</v>
      </c>
      <c r="K34" s="31">
        <f t="shared" si="4"/>
        <v>11703299.5</v>
      </c>
      <c r="L34" s="14">
        <f>[2]EUCAM_output!$ACM31</f>
        <v>66.709872300411917</v>
      </c>
      <c r="O34" s="14">
        <f>[2]EUCAM_output!$ACN31</f>
        <v>66.965119464337803</v>
      </c>
      <c r="P34" s="28"/>
      <c r="Q34" s="19"/>
      <c r="R34" s="14">
        <f>[2]EUCAM_output!$ACR31</f>
        <v>8.8000000000000007</v>
      </c>
      <c r="U34" s="14">
        <f>[2]EUCAM_output!$ACQ31</f>
        <v>7.1880389999999998</v>
      </c>
      <c r="V34" s="14">
        <v>7.1880389999999998</v>
      </c>
      <c r="W34" s="14">
        <v>2.2400560878037989E-2</v>
      </c>
      <c r="X34" s="14">
        <v>1.4617764924960142E-3</v>
      </c>
      <c r="Y34" s="14">
        <f>[2]EUCAM_output!$ADO31</f>
        <v>-7.2890386353343974E-3</v>
      </c>
      <c r="Z34" s="14">
        <f>[2]EUCAM_output!$ACS31</f>
        <v>1480.1377529690601</v>
      </c>
      <c r="AC34" s="14">
        <f>[2]EUCAM_output!$ADR31</f>
        <v>1485.088927182471</v>
      </c>
      <c r="AD34" s="13">
        <f>[2]EUCAM_output!$ACZ31*10^9</f>
        <v>1391566695551.6899</v>
      </c>
      <c r="AE34" s="30"/>
      <c r="AF34" s="30"/>
      <c r="AG34" s="19"/>
      <c r="AH34" s="19"/>
      <c r="AI34" s="31">
        <f t="shared" ca="1" si="6"/>
        <v>19275682585.832115</v>
      </c>
      <c r="AJ34" s="32">
        <v>9921270000</v>
      </c>
      <c r="AK34" s="31">
        <f t="shared" si="7"/>
        <v>15663395504.605795</v>
      </c>
      <c r="AL34" s="19"/>
      <c r="AM34" s="19">
        <f t="shared" ca="1" si="0"/>
        <v>6.1856470597171344E-2</v>
      </c>
      <c r="AN34" s="19"/>
      <c r="AO34" s="32">
        <v>54017700000</v>
      </c>
      <c r="AP34" s="31">
        <f t="shared" si="1"/>
        <v>85281481035.103821</v>
      </c>
      <c r="AQ34" s="32">
        <v>52047800000</v>
      </c>
      <c r="AR34" s="31">
        <f t="shared" si="2"/>
        <v>66508068082.679047</v>
      </c>
      <c r="AS34" s="19"/>
      <c r="AT34" s="19">
        <f t="shared" si="8"/>
        <v>16.696348754819791</v>
      </c>
      <c r="BB34" s="13">
        <f>[2]EUCAM_output!$ACH31*10^9</f>
        <v>505500881763.83203</v>
      </c>
      <c r="BC34" s="13">
        <f>[2]EUCAM_output!$ADM31*10^9</f>
        <v>313584511404.99396</v>
      </c>
      <c r="BD34" s="19">
        <f t="shared" si="3"/>
        <v>-1.0333906569498155</v>
      </c>
      <c r="BN34" s="31"/>
      <c r="BO34" s="48"/>
      <c r="BP34" s="32"/>
      <c r="BQ34" s="32"/>
      <c r="BR34" s="25"/>
      <c r="BS34" s="25"/>
      <c r="BT34" s="25"/>
      <c r="BU34" s="19"/>
      <c r="BV34" s="19"/>
      <c r="BW34" s="32"/>
      <c r="BX34" s="32"/>
      <c r="BY34" s="25"/>
      <c r="BZ34" s="25"/>
      <c r="CA34" s="19"/>
      <c r="CB34" s="19"/>
      <c r="CC34" s="32"/>
      <c r="CD34" s="31"/>
      <c r="CE34" s="32"/>
      <c r="CF34" s="31"/>
      <c r="CG34" s="32"/>
      <c r="CH34" s="32" cm="1">
        <f t="array" aca="1" ref="CH34" ca="1">INDEX([1]Sheet1!$C$6:$CY$72,MATCH($A34,[1]Sheet1!$A$6:$A$72,0),MATCH(MID(CELL("filename",O33),FIND("]",CELL("filename",O33))+1,255) &amp; CH$1,[1]Sheet1!$C$1:$CY$1 &amp; [1]Sheet1!$C$3:$CY$3,0))</f>
        <v>12209310000</v>
      </c>
      <c r="CI34" s="32"/>
      <c r="CJ34" s="32"/>
      <c r="CK34" s="32"/>
      <c r="CL34" s="31"/>
      <c r="DK34" s="31"/>
      <c r="DL34" s="48"/>
      <c r="DM34" s="25"/>
      <c r="DN34" s="25"/>
      <c r="DQ34" s="48">
        <v>1.1895199999999999</v>
      </c>
      <c r="DR34" s="48" cm="1">
        <f t="array" aca="1" ref="DR34" ca="1">INDEX([1]Sheet1!$C$6:$CY$72,MATCH($A34,[1]Sheet1!$A$6:$A$72,0),MATCH(MID(CELL("filename",AZ33),FIND("]",CELL("filename",AZ33))+1,255) &amp; DR$1,[1]Sheet1!$C$1:$CY$1 &amp; [1]Sheet1!$C$3:$CY$3,0))</f>
        <v>0</v>
      </c>
      <c r="DS34" s="48" cm="1">
        <f t="array" aca="1" ref="DS34" ca="1">INDEX([1]Sheet1!$C$6:$CY$72,MATCH($A34,[1]Sheet1!$A$6:$A$72,0),MATCH(MID(CELL("filename",BA33),FIND("]",CELL("filename",BA33))+1,255) &amp; DS$1,[1]Sheet1!$C$1:$CY$1 &amp; [1]Sheet1!$C$3:$CY$3,0))</f>
        <v>0</v>
      </c>
      <c r="DT34" s="29"/>
      <c r="DU34" s="48" cm="1">
        <f t="array" aca="1" ref="DU34" ca="1">INDEX([1]Sheet1!$C$6:$CY$72,MATCH($A34,[1]Sheet1!$A$6:$A$72,0),MATCH(MID(CELL("filename",BC33),FIND("]",CELL("filename",BC33))+1,255) &amp; DU$1,[1]Sheet1!$C$1:$CY$1 &amp; [1]Sheet1!$C$3:$CY$3,0))</f>
        <v>5.18</v>
      </c>
      <c r="DV34" s="17">
        <v>0.5</v>
      </c>
      <c r="DW34" s="14" t="e">
        <f>Euro_Area_Data!V31*10^9</f>
        <v>#N/A</v>
      </c>
      <c r="DX34" s="17">
        <v>1</v>
      </c>
      <c r="DY34" s="17">
        <v>0.5</v>
      </c>
      <c r="DZ34" s="48" cm="1">
        <f t="array" aca="1" ref="DZ34" ca="1">INDEX([1]Sheet1!$C$6:$CY$72,MATCH($A34,[1]Sheet1!$A$6:$A$72,0),MATCH(MID(CELL("filename",BH33),FIND("]",CELL("filename",BH33))+1,255) &amp; DZ$1,[1]Sheet1!$C$1:$CY$1 &amp; [1]Sheet1!$C$3:$CY$3,0))</f>
        <v>6.86</v>
      </c>
      <c r="EA34" s="17">
        <v>2</v>
      </c>
      <c r="EB34" s="14" t="e">
        <f>(SUMPRODUCT(Euro_Area_Data!B31:U31,Euro_Area_Data!Y31:AR31)-Euro_Area_Data!R31*Euro_Area_Data!AO31)/(SUM(Euro_Area_Data!B31:U31)-Euro_Area_Data!R31)</f>
        <v>#N/A</v>
      </c>
      <c r="EC34" s="14"/>
      <c r="ED34" s="14" t="e">
        <f>(SUMPRODUCT(Euro_Area_Data!B31:U31,Euro_Area_Data!AV31:BO31)-Euro_Area_Data!R31*Euro_Area_Data!BL31)/(SUM(Euro_Area_Data!B31:U31)-Euro_Area_Data!R31)</f>
        <v>#N/A</v>
      </c>
      <c r="EE34" s="17">
        <v>-5</v>
      </c>
      <c r="EH34" s="43">
        <v>0.75</v>
      </c>
      <c r="EI34" s="43">
        <v>0.05</v>
      </c>
      <c r="EJ34" s="43">
        <v>60</v>
      </c>
      <c r="EK34" s="14">
        <f t="shared" si="5"/>
        <v>2.8638112640552751</v>
      </c>
      <c r="EN34" s="14">
        <f>[2]EUCAM_output!$ADK31</f>
        <v>0.633404806581221</v>
      </c>
    </row>
    <row r="35" spans="1:144" x14ac:dyDescent="0.3">
      <c r="A35" s="10">
        <v>1995</v>
      </c>
      <c r="B35" s="13">
        <f>[2]EUCAM_output!$ACK32*10^9</f>
        <v>527494608876.30109</v>
      </c>
      <c r="H35" s="14">
        <f>[2]EUCAM_output!$ADQ32</f>
        <v>2.4304469200118198E-2</v>
      </c>
      <c r="I35" s="13">
        <f>[2]EUCAM_output!$ADC32*10^3</f>
        <v>11747076.5</v>
      </c>
      <c r="K35" s="31">
        <f t="shared" si="4"/>
        <v>11747076.5</v>
      </c>
      <c r="L35" s="14">
        <f>[2]EUCAM_output!$ACM32</f>
        <v>67.88760015486335</v>
      </c>
      <c r="O35" s="14">
        <f>[2]EUCAM_output!$ACN32</f>
        <v>67.742572605111718</v>
      </c>
      <c r="P35" s="28"/>
      <c r="Q35" s="19"/>
      <c r="R35" s="14">
        <f>[2]EUCAM_output!$ACR32</f>
        <v>8.6999999999999993</v>
      </c>
      <c r="U35" s="14">
        <f>[2]EUCAM_output!$ACQ32</f>
        <v>6.8135529999999997</v>
      </c>
      <c r="V35" s="14">
        <v>6.8135529999999997</v>
      </c>
      <c r="W35" s="14">
        <v>8.3898037901937172E-3</v>
      </c>
      <c r="X35" s="14">
        <v>1.99667104909107E-3</v>
      </c>
      <c r="Y35" s="14">
        <f>[2]EUCAM_output!$ADO32</f>
        <v>-8.9630485485392014E-3</v>
      </c>
      <c r="Z35" s="14">
        <f>[2]EUCAM_output!$ACS32</f>
        <v>1490.9678615574701</v>
      </c>
      <c r="AC35" s="14">
        <f>[2]EUCAM_output!$ADR32</f>
        <v>1488.3822265113629</v>
      </c>
      <c r="AD35" s="13">
        <f>[2]EUCAM_output!$ACZ32*10^9</f>
        <v>1415119181642.4399</v>
      </c>
      <c r="AE35" s="30" cm="1">
        <f t="array" aca="1" ref="AE35" ca="1">INDEX('[3]Sheet 1'!$B$12:$M$61,MATCH($A35,'[3]Sheet 1'!$A$12:$A$61,0),MATCH(MID(CELL("filename",A34),FIND("]",CELL("filename",A34))+1,255)&amp;AE$1,'[3]Sheet 1'!$B$9:$M$9&amp;'[3]Sheet 1'!$B$8:$M$8,0))*10^6</f>
        <v>1060254600000.0001</v>
      </c>
      <c r="AF35" s="30" cm="1">
        <f t="array" aca="1" ref="AF35" ca="1">INDEX('[3]Sheet 1'!$B$12:$M$61,MATCH($A35,'[3]Sheet 1'!$A$12:$A$61,0),MATCH(MID(CELL("filename",B34),FIND("]",CELL("filename",B34))+1,255)&amp;AF$1,'[3]Sheet 1'!$B$9:$M$9&amp;'[3]Sheet 1'!$B$8:$M$8,0))*10^6</f>
        <v>213658400000</v>
      </c>
      <c r="AG35" s="19">
        <f ca="1">AF35/AE35</f>
        <v>0.20151612640963781</v>
      </c>
      <c r="AH35" s="31">
        <f ca="1">AD35*AG35</f>
        <v>285169335892.56116</v>
      </c>
      <c r="AI35" s="31">
        <f t="shared" ca="1" si="6"/>
        <v>19706178600.484062</v>
      </c>
      <c r="AJ35" s="32">
        <v>10982270000</v>
      </c>
      <c r="AK35" s="31">
        <f t="shared" si="7"/>
        <v>16520514447.624622</v>
      </c>
      <c r="AL35" s="19">
        <f t="shared" ref="AL35:AL63" ca="1" si="9">AK35/AH35</f>
        <v>5.7932296247478733E-2</v>
      </c>
      <c r="AM35" s="19">
        <f t="shared" ca="1" si="0"/>
        <v>6.1856470597171344E-2</v>
      </c>
      <c r="AN35" s="31">
        <f t="shared" ref="AN35:AN63" ca="1" si="10">AD35-AH35</f>
        <v>1129949845749.8789</v>
      </c>
      <c r="AO35" s="32">
        <v>59346300000</v>
      </c>
      <c r="AP35" s="31">
        <f t="shared" si="1"/>
        <v>89274021360.161896</v>
      </c>
      <c r="AQ35" s="32">
        <v>55469900000</v>
      </c>
      <c r="AR35" s="31">
        <f t="shared" si="2"/>
        <v>66922278741.606117</v>
      </c>
      <c r="AS35" s="19">
        <f t="shared" ref="AS35:AS66" ca="1" si="11">AR35/AN35</f>
        <v>5.9225884222492968E-2</v>
      </c>
      <c r="AT35" s="19">
        <f t="shared" si="8"/>
        <v>16.924158059233719</v>
      </c>
      <c r="BB35" s="13">
        <f>[2]EUCAM_output!$ACH32*10^9</f>
        <v>521252471739.99298</v>
      </c>
      <c r="BC35" s="13">
        <f>[2]EUCAM_output!$ADM32*10^9</f>
        <v>330032000000</v>
      </c>
      <c r="BD35" s="19">
        <f t="shared" si="3"/>
        <v>-1.1833556270092427</v>
      </c>
      <c r="BN35" s="31">
        <f ca="1">BP35-CF35</f>
        <v>-11715170000</v>
      </c>
      <c r="BO35" s="48" cm="1">
        <f t="array" aca="1" ref="BO35" ca="1">INDEX([1]Sheet1!$C$6:$CY$72,MATCH($A35,[1]Sheet1!$A$6:$A$72,0),MATCH(MID(CELL("filename",A34),FIND("]",CELL("filename",A34))+1,255) &amp; BO$1,[1]Sheet1!$C$1:$CY$1 &amp; [1]Sheet1!$C$3:$CY$3,0))</f>
        <v>-3.380884</v>
      </c>
      <c r="BP35" s="32" cm="1">
        <f t="array" aca="1" ref="BP35" ca="1">INDEX([1]Sheet1!$C$6:$CY$72,MATCH($A35,[1]Sheet1!$A$6:$A$72,0),MATCH(MID(CELL("filename",B34),FIND("]",CELL("filename",B34))+1,255) &amp; BP$1,[1]Sheet1!$C$1:$CY$1 &amp; [1]Sheet1!$C$3:$CY$3,0))</f>
        <v>159611500000</v>
      </c>
      <c r="BQ35" s="32" cm="1">
        <f t="array" aca="1" ref="BQ35" ca="1">INDEX([1]Sheet1!$C$6:$CY$72,MATCH($A35,[1]Sheet1!$A$6:$A$72,0),MATCH(MID(CELL("filename",C34),FIND("]",CELL("filename",C34))+1,255) &amp; BQ$1,[1]Sheet1!$C$1:$CY$1 &amp; [1]Sheet1!$C$3:$CY$3,0))</f>
        <v>39345100000</v>
      </c>
      <c r="BR35" s="25"/>
      <c r="BS35" s="25"/>
      <c r="BT35" s="25"/>
      <c r="BU35" s="19"/>
      <c r="BV35" s="19"/>
      <c r="BW35" s="32" cm="1">
        <f t="array" aca="1" ref="BW35" ca="1">INDEX([1]Sheet1!$C$6:$CY$72,MATCH($A35,[1]Sheet1!$A$6:$A$72,0),MATCH(MID(CELL("filename",F34),FIND("]",CELL("filename",F34))+1,255) &amp; BW$1,[1]Sheet1!$C$1:$CY$1 &amp; [1]Sheet1!$C$3:$CY$3,0))</f>
        <v>36057800000</v>
      </c>
      <c r="BX35" s="32" cm="1">
        <f t="array" aca="1" ref="BX35" ca="1">INDEX([1]Sheet1!$C$6:$CY$72,MATCH($A35,[1]Sheet1!$A$6:$A$72,0),MATCH(MID(CELL("filename",G34),FIND("]",CELL("filename",G34))+1,255) &amp; BX$1,[1]Sheet1!$C$1:$CY$1 &amp; [1]Sheet1!$C$3:$CY$3,0))</f>
        <v>52204700000</v>
      </c>
      <c r="BY35" s="39" cm="1">
        <f t="array" aca="1" ref="BY35" ca="1">INDEX([4]DATA!$C$18:$N$51,MATCH($A35,[4]DATA!$B$18:$B$51,0),MATCH(MID(CELL("filename",F2),FIND("]",CELL("filename",F2))+1,255) &amp; BY$1,[4]DATA!$C$15:$N$15&amp;[4]DATA!$C$16:$N$16,0)) * 10^6</f>
        <v>43781000000</v>
      </c>
      <c r="BZ35" s="39" cm="1">
        <f t="array" aca="1" ref="BZ35" ca="1">INDEX([4]DATA!$C$18:$N$51,MATCH($A35,[4]DATA!$B$18:$B$51,0),MATCH(MID(CELL("filename",G2),FIND("]",CELL("filename",G2))+1,255) &amp; BZ$1,[4]DATA!$C$15:$N$15&amp;[4]DATA!$C$16:$N$16,0)) * 10^6</f>
        <v>5941000000</v>
      </c>
      <c r="CA35" s="31">
        <f ca="1">$BX35*BY35/SUM($BY35:$BZ35)</f>
        <v>45967056246.731827</v>
      </c>
      <c r="CB35" s="31">
        <f ca="1">BX35-CA35</f>
        <v>6237643753.2681732</v>
      </c>
      <c r="CC35" s="32" cm="1">
        <f t="array" aca="1" ref="CC35" ca="1">INDEX([1]Sheet1!$C$6:$CY$72,MATCH($A35,[1]Sheet1!$A$6:$A$72,0),MATCH(MID(CELL("filename",J34),FIND("]",CELL("filename",J34))+1,255) &amp; CC$1,[1]Sheet1!$C$1:$CY$1 &amp; [1]Sheet1!$C$3:$CY$3,0))</f>
        <v>4339363000</v>
      </c>
      <c r="CD35" s="31">
        <f ca="1">BP35-BQ35-BW35-BX35-CC35</f>
        <v>27664537000</v>
      </c>
      <c r="CE35" s="32" cm="1">
        <f t="array" aca="1" ref="CE35" ca="1">INDEX([1]Sheet1!$C$6:$CY$72,MATCH($A35,[1]Sheet1!$A$6:$A$72,0),MATCH(MID(CELL("filename",L34),FIND("]",CELL("filename",L34))+1,255) &amp; CE$1,[1]Sheet1!$C$1:$CY$1 &amp; [1]Sheet1!$C$3:$CY$3,0))</f>
        <v>189840100000</v>
      </c>
      <c r="CF35" s="31">
        <f t="shared" ref="CF35:CF66" ca="1" si="12">CE35-CK35</f>
        <v>171326670000</v>
      </c>
      <c r="CG35" s="32" cm="1">
        <f t="array" aca="1" ref="CG35" ca="1">INDEX([1]Sheet1!$C$6:$CY$72,MATCH($A35,[1]Sheet1!$A$6:$A$72,0),MATCH(MID(CELL("filename",N34),FIND("]",CELL("filename",N34))+1,255) &amp; CG$1,[1]Sheet1!$C$1:$CY$1 &amp; [1]Sheet1!$C$3:$CY$3,0))</f>
        <v>77257000000</v>
      </c>
      <c r="CH35" s="32" cm="1">
        <f t="array" aca="1" ref="CH35" ca="1">INDEX([1]Sheet1!$C$6:$CY$72,MATCH($A35,[1]Sheet1!$A$6:$A$72,0),MATCH(MID(CELL("filename",O34),FIND("]",CELL("filename",O34))+1,255) &amp; CH$1,[1]Sheet1!$C$1:$CY$1 &amp; [1]Sheet1!$C$3:$CY$3,0))</f>
        <v>13099990000</v>
      </c>
      <c r="CI35" s="32" cm="1">
        <f t="array" aca="1" ref="CI35" ca="1">INDEX([1]Sheet1!$C$6:$CY$72,MATCH($A35,[1]Sheet1!$A$6:$A$72,0),MATCH(MID(CELL("filename",CI2),FIND("]",CELL("filename",CI2))+1,255) &amp; CI$1,[1]Sheet1!$C$1:$CY$1 &amp; [1]Sheet1!$C$3:$CY$3,0))</f>
        <v>2847410000</v>
      </c>
      <c r="CJ35" s="32" cm="1">
        <f t="array" aca="1" ref="CJ35" ca="1">INDEX([1]Sheet1!$C$6:$CY$72,MATCH($A35,[1]Sheet1!$A$6:$A$72,0),MATCH(MID(CELL("filename",R34),FIND("]",CELL("filename",R34))+1,255) &amp; CJ$1,[1]Sheet1!$C$1:$CY$1 &amp; [1]Sheet1!$C$3:$CY$3,0))</f>
        <v>50626600000</v>
      </c>
      <c r="CK35" s="32" cm="1">
        <f t="array" aca="1" ref="CK35" ca="1">INDEX([1]Sheet1!$C$6:$CY$72,MATCH($A35,[1]Sheet1!$A$6:$A$72,0),MATCH(MID(CELL("filename",S34),FIND("]",CELL("filename",S34))+1,255) &amp; CK$1,[1]Sheet1!$C$1:$CY$1 &amp; [1]Sheet1!$C$3:$CY$3,0))</f>
        <v>18513430000</v>
      </c>
      <c r="CL35" s="31">
        <f t="shared" ref="CL35:CL66" ca="1" si="13">CF35-CG35-CH35-CI35-CJ35</f>
        <v>27495670000</v>
      </c>
      <c r="DK35" s="31">
        <f ca="1">DL35/100*BC35</f>
        <v>241459001936</v>
      </c>
      <c r="DL35" s="48" cm="1">
        <f t="array" aca="1" ref="DL35" ca="1">INDEX([1]Sheet1!$C$6:$CY$72,MATCH($A35,[1]Sheet1!$A$6:$A$72,0),MATCH(MID(CELL("filename",AT34),FIND("]",CELL("filename",AT34))+1,255) &amp; DL$1,[1]Sheet1!$C$1:$CY$1 &amp; [1]Sheet1!$C$3:$CY$3,0))</f>
        <v>73.162300000000002</v>
      </c>
      <c r="DM35" s="39" cm="1">
        <f t="array" aca="1" ref="DM35" ca="1">INDEX([5]DATA!$C$18:$T$51,MATCH($A35,[5]DATA!$B$18:$B$51,0),MATCH(MID(CELL("filename",AU2),FIND("]",CELL("filename",AU2))+1,255) &amp; DM$1,[5]DATA!$C$15:$T$15&amp;[5]DATA!$C$16:$T$16,0)) * 10^6</f>
        <v>15459000000</v>
      </c>
      <c r="DN35" s="39" cm="1">
        <f t="array" aca="1" ref="DN35" ca="1">INDEX([5]DATA!$C$18:$T$51,MATCH($A35,[5]DATA!$B$18:$B$51,0),MATCH(MID(CELL("filename",AV2),FIND("]",CELL("filename",AV2))+1,255) &amp; DN$1,[5]DATA!$C$15:$T$15&amp;[5]DATA!$C$16:$T$16,0)) * 10^6</f>
        <v>226000000000</v>
      </c>
      <c r="DQ35" s="48">
        <v>1.3080099999999999</v>
      </c>
      <c r="DR35" s="48" cm="1">
        <f t="array" aca="1" ref="DR35" ca="1">INDEX([1]Sheet1!$C$6:$CY$72,MATCH($A35,[1]Sheet1!$A$6:$A$72,0),MATCH(MID(CELL("filename",AZ34),FIND("]",CELL("filename",AZ34))+1,255) &amp; DR$1,[1]Sheet1!$C$1:$CY$1 &amp; [1]Sheet1!$C$3:$CY$3,0))</f>
        <v>0</v>
      </c>
      <c r="DS35" s="48" cm="1">
        <f t="array" aca="1" ref="DS35" ca="1">INDEX([1]Sheet1!$C$6:$CY$72,MATCH($A35,[1]Sheet1!$A$6:$A$72,0),MATCH(MID(CELL("filename",BA34),FIND("]",CELL("filename",BA34))+1,255) &amp; DS$1,[1]Sheet1!$C$1:$CY$1 &amp; [1]Sheet1!$C$3:$CY$3,0))</f>
        <v>0</v>
      </c>
      <c r="DT35" s="52" cm="1">
        <f t="array" aca="1" ref="DT35" ca="1">INDEX([5]DATA!$C$18:$T$51,MATCH($A35,[5]DATA!$B$18:$B$51,0),MATCH(MID(CELL("filename",BB2),FIND("]",CELL("filename",BB2))+1,255) &amp; DT$1,[5]DATA!$C$15:$T$15&amp;[5]DATA!$C$16:$T$16,0)) * 10^6</f>
        <v>0</v>
      </c>
      <c r="DU35" s="48" cm="1">
        <f t="array" aca="1" ref="DU35" ca="1">INDEX([1]Sheet1!$C$6:$CY$72,MATCH($A35,[1]Sheet1!$A$6:$A$72,0),MATCH(MID(CELL("filename",BC34),FIND("]",CELL("filename",BC34))+1,255) &amp; DU$1,[1]Sheet1!$C$1:$CY$1 &amp; [1]Sheet1!$C$3:$CY$3,0))</f>
        <v>4.37</v>
      </c>
      <c r="DV35" s="17">
        <v>0.5</v>
      </c>
      <c r="DW35" s="14">
        <f>Euro_Area_Data!V32*10^9</f>
        <v>8430198089259.6094</v>
      </c>
      <c r="DX35" s="17">
        <v>1</v>
      </c>
      <c r="DY35" s="17">
        <v>0.5</v>
      </c>
      <c r="DZ35" s="48" cm="1">
        <f t="array" aca="1" ref="DZ35" ca="1">INDEX([1]Sheet1!$C$6:$CY$72,MATCH($A35,[1]Sheet1!$A$6:$A$72,0),MATCH(MID(CELL("filename",BH34),FIND("]",CELL("filename",BH34))+1,255) &amp; DZ$1,[1]Sheet1!$C$1:$CY$1 &amp; [1]Sheet1!$C$3:$CY$3,0))</f>
        <v>6.9</v>
      </c>
      <c r="EA35" s="17">
        <v>2</v>
      </c>
      <c r="EB35" s="14">
        <f>(SUMPRODUCT(Euro_Area_Data!B32:U32,Euro_Area_Data!Y32:AR32)-Euro_Area_Data!R32*Euro_Area_Data!AO32)/(SUM(Euro_Area_Data!B32:U32)-Euro_Area_Data!R32)</f>
        <v>0.68464609159664191</v>
      </c>
      <c r="EC35" s="14"/>
      <c r="ED35" s="14" t="e">
        <f>(SUMPRODUCT(Euro_Area_Data!B32:U32,Euro_Area_Data!AV32:BO32)-Euro_Area_Data!R32*Euro_Area_Data!BL32)/(SUM(Euro_Area_Data!B32:U32)-Euro_Area_Data!R32)</f>
        <v>#N/A</v>
      </c>
      <c r="EE35" s="17">
        <v>-5</v>
      </c>
      <c r="EH35" s="43">
        <v>0.75</v>
      </c>
      <c r="EI35" s="43">
        <v>0.05</v>
      </c>
      <c r="EJ35" s="43">
        <v>60</v>
      </c>
      <c r="EK35" s="14">
        <f t="shared" si="5"/>
        <v>4.951148350569655</v>
      </c>
      <c r="EN35" s="14">
        <f>[2]EUCAM_output!$ADK32</f>
        <v>0.66476561821469604</v>
      </c>
    </row>
    <row r="36" spans="1:144" x14ac:dyDescent="0.3">
      <c r="A36" s="10">
        <v>1996</v>
      </c>
      <c r="B36" s="13">
        <f>[2]EUCAM_output!$ACK33*10^9</f>
        <v>545548916648.30109</v>
      </c>
      <c r="H36" s="14">
        <f>[2]EUCAM_output!$ADQ33</f>
        <v>-5.7537294769611606E-3</v>
      </c>
      <c r="I36" s="13">
        <f>[2]EUCAM_output!$ADC33*10^3</f>
        <v>11785507</v>
      </c>
      <c r="K36" s="31">
        <f t="shared" si="4"/>
        <v>11785507</v>
      </c>
      <c r="L36" s="14">
        <f>[2]EUCAM_output!$ACM33</f>
        <v>68.488027182750955</v>
      </c>
      <c r="O36" s="14">
        <f>[2]EUCAM_output!$ACN33</f>
        <v>68.499699922249249</v>
      </c>
      <c r="P36" s="28"/>
      <c r="Q36" s="19"/>
      <c r="R36" s="14">
        <f>[2]EUCAM_output!$ACR33</f>
        <v>7.9</v>
      </c>
      <c r="U36" s="14">
        <f>[2]EUCAM_output!$ACQ33</f>
        <v>6.3913450000000003</v>
      </c>
      <c r="V36" s="14">
        <v>6.3913450000000003</v>
      </c>
      <c r="W36" s="14">
        <v>1.292068174160832E-2</v>
      </c>
      <c r="X36" s="14">
        <v>3.1419861264634363E-3</v>
      </c>
      <c r="Y36" s="14">
        <f>[2]EUCAM_output!$ADO33</f>
        <v>2.751623957603499E-3</v>
      </c>
      <c r="Z36" s="14">
        <f>[2]EUCAM_output!$ACS33</f>
        <v>1506.0603981705599</v>
      </c>
      <c r="AC36" s="14">
        <f>[2]EUCAM_output!$ADR33</f>
        <v>1490.390020548155</v>
      </c>
      <c r="AD36" s="13">
        <f>[2]EUCAM_output!$ACZ33*10^9</f>
        <v>1443533290750.9402</v>
      </c>
      <c r="AE36" s="30" cm="1">
        <f t="array" aca="1" ref="AE36" ca="1">INDEX('[3]Sheet 1'!$B$12:$M$61,MATCH($A36,'[3]Sheet 1'!$A$12:$A$61,0),MATCH(MID(CELL("filename",A35),FIND("]",CELL("filename",A35))+1,255)&amp;AE$1,'[3]Sheet 1'!$B$9:$M$9&amp;'[3]Sheet 1'!$B$8:$M$8,0))*10^6</f>
        <v>1085502700000</v>
      </c>
      <c r="AF36" s="30" cm="1">
        <f t="array" aca="1" ref="AF36" ca="1">INDEX('[3]Sheet 1'!$B$12:$M$61,MATCH($A36,'[3]Sheet 1'!$A$12:$A$61,0),MATCH(MID(CELL("filename",B35),FIND("]",CELL("filename",B35))+1,255)&amp;AF$1,'[3]Sheet 1'!$B$9:$M$9&amp;'[3]Sheet 1'!$B$8:$M$8,0))*10^6</f>
        <v>217330400000</v>
      </c>
      <c r="AG36" s="19">
        <f t="shared" ref="AG36:AG63" ca="1" si="14">AF36/AE36</f>
        <v>0.20021175442493142</v>
      </c>
      <c r="AH36" s="31">
        <f t="shared" ref="AH36:AH63" ca="1" si="15">AD36*AG36</f>
        <v>289012332712.04034</v>
      </c>
      <c r="AI36" s="31">
        <f t="shared" ca="1" si="6"/>
        <v>21553921540.869358</v>
      </c>
      <c r="AJ36" s="32">
        <v>11100270000</v>
      </c>
      <c r="AK36" s="31">
        <f t="shared" si="7"/>
        <v>16826608461.781675</v>
      </c>
      <c r="AL36" s="19">
        <f t="shared" ca="1" si="9"/>
        <v>5.8221074180066203E-2</v>
      </c>
      <c r="AM36" s="19">
        <f t="shared" ca="1" si="0"/>
        <v>6.1856470597171344E-2</v>
      </c>
      <c r="AN36" s="31">
        <f t="shared" ca="1" si="10"/>
        <v>1154520958038.8999</v>
      </c>
      <c r="AO36" s="32">
        <v>62337800000</v>
      </c>
      <c r="AP36" s="31">
        <f t="shared" si="1"/>
        <v>94496237746.365967</v>
      </c>
      <c r="AQ36" s="32">
        <v>56271700000</v>
      </c>
      <c r="AR36" s="31">
        <f t="shared" si="2"/>
        <v>68474187228.66909</v>
      </c>
      <c r="AS36" s="19">
        <f t="shared" ca="1" si="11"/>
        <v>5.9309609541416355E-2</v>
      </c>
      <c r="AT36" s="19">
        <f t="shared" si="8"/>
        <v>17.321313426287094</v>
      </c>
      <c r="BB36" s="13">
        <f>[2]EUCAM_output!$ACH33*10^9</f>
        <v>539082323686.51599</v>
      </c>
      <c r="BC36" s="13">
        <f>[2]EUCAM_output!$ADM33*10^9</f>
        <v>345300000000</v>
      </c>
      <c r="BD36" s="19">
        <f t="shared" si="3"/>
        <v>-1.1853369632761845</v>
      </c>
      <c r="BN36" s="31">
        <f t="shared" ref="BN36:BN66" ca="1" si="16">BP36-CF36</f>
        <v>10984930000</v>
      </c>
      <c r="BO36" s="48" cm="1">
        <f t="array" aca="1" ref="BO36" ca="1">INDEX([1]Sheet1!$C$6:$CY$72,MATCH($A36,[1]Sheet1!$A$6:$A$72,0),MATCH(MID(CELL("filename",A35),FIND("]",CELL("filename",A35))+1,255) &amp; BO$1,[1]Sheet1!$C$1:$CY$1 &amp; [1]Sheet1!$C$3:$CY$3,0))</f>
        <v>3.088908</v>
      </c>
      <c r="BP36" s="32" cm="1">
        <f t="array" aca="1" ref="BP36" ca="1">INDEX([1]Sheet1!$C$6:$CY$72,MATCH($A36,[1]Sheet1!$A$6:$A$72,0),MATCH(MID(CELL("filename",B35),FIND("]",CELL("filename",B35))+1,255) &amp; BP$1,[1]Sheet1!$C$1:$CY$1 &amp; [1]Sheet1!$C$3:$CY$3,0))</f>
        <v>164351600000</v>
      </c>
      <c r="BQ36" s="32" cm="1">
        <f t="array" aca="1" ref="BQ36" ca="1">INDEX([1]Sheet1!$C$6:$CY$72,MATCH($A36,[1]Sheet1!$A$6:$A$72,0),MATCH(MID(CELL("filename",C35),FIND("]",CELL("filename",C35))+1,255) &amp; BQ$1,[1]Sheet1!$C$1:$CY$1 &amp; [1]Sheet1!$C$3:$CY$3,0))</f>
        <v>41829400000</v>
      </c>
      <c r="BR36" s="25"/>
      <c r="BS36" s="25"/>
      <c r="BT36" s="25"/>
      <c r="BU36" s="19"/>
      <c r="BV36" s="19"/>
      <c r="BW36" s="32" cm="1">
        <f t="array" aca="1" ref="BW36" ca="1">INDEX([1]Sheet1!$C$6:$CY$72,MATCH($A36,[1]Sheet1!$A$6:$A$72,0),MATCH(MID(CELL("filename",F35),FIND("]",CELL("filename",F35))+1,255) &amp; BW$1,[1]Sheet1!$C$1:$CY$1 &amp; [1]Sheet1!$C$3:$CY$3,0))</f>
        <v>37926100000</v>
      </c>
      <c r="BX36" s="32" cm="1">
        <f t="array" aca="1" ref="BX36" ca="1">INDEX([1]Sheet1!$C$6:$CY$72,MATCH($A36,[1]Sheet1!$A$6:$A$72,0),MATCH(MID(CELL("filename",G35),FIND("]",CELL("filename",G35))+1,255) &amp; BX$1,[1]Sheet1!$C$1:$CY$1 &amp; [1]Sheet1!$C$3:$CY$3,0))</f>
        <v>51346700000</v>
      </c>
      <c r="BY36" s="39" cm="1">
        <f t="array" aca="1" ref="BY36" ca="1">INDEX([4]DATA!$C$18:$N$51,MATCH($A36,[4]DATA!$B$18:$B$51,0),MATCH(MID(CELL("filename",F3),FIND("]",CELL("filename",F3))+1,255) &amp; BY$1,[4]DATA!$C$15:$N$15&amp;[4]DATA!$C$16:$N$16,0)) * 10^6</f>
        <v>43732000000</v>
      </c>
      <c r="BZ36" s="39" cm="1">
        <f t="array" aca="1" ref="BZ36" ca="1">INDEX([4]DATA!$C$18:$N$51,MATCH($A36,[4]DATA!$B$18:$B$51,0),MATCH(MID(CELL("filename",G3),FIND("]",CELL("filename",G3))+1,255) &amp; BZ$1,[4]DATA!$C$15:$N$15&amp;[4]DATA!$C$16:$N$16,0)) * 10^6</f>
        <v>6124000000</v>
      </c>
      <c r="CA36" s="31">
        <f t="shared" ref="CA36:CA64" ca="1" si="17">$BX36*BY36/SUM($BY36:$BZ36)</f>
        <v>45039591712.130936</v>
      </c>
      <c r="CB36" s="31">
        <f t="shared" ref="CB36:CB64" ca="1" si="18">BX36-CA36</f>
        <v>6307108287.8690643</v>
      </c>
      <c r="CC36" s="32" cm="1">
        <f t="array" aca="1" ref="CC36" ca="1">INDEX([1]Sheet1!$C$6:$CY$72,MATCH($A36,[1]Sheet1!$A$6:$A$72,0),MATCH(MID(CELL("filename",J35),FIND("]",CELL("filename",J35))+1,255) &amp; CC$1,[1]Sheet1!$C$1:$CY$1 &amp; [1]Sheet1!$C$3:$CY$3,0))</f>
        <v>4445053000</v>
      </c>
      <c r="CD36" s="31">
        <f t="shared" ref="CD36:CD66" ca="1" si="19">BP36-BQ36-BW36-BX36-CC36</f>
        <v>28804347000</v>
      </c>
      <c r="CE36" s="32" cm="1">
        <f t="array" aca="1" ref="CE36" ca="1">INDEX([1]Sheet1!$C$6:$CY$72,MATCH($A36,[1]Sheet1!$A$6:$A$72,0),MATCH(MID(CELL("filename",L35),FIND("]",CELL("filename",L35))+1,255) &amp; CE$1,[1]Sheet1!$C$1:$CY$1 &amp; [1]Sheet1!$C$3:$CY$3,0))</f>
        <v>171130400000</v>
      </c>
      <c r="CF36" s="31">
        <f t="shared" ca="1" si="12"/>
        <v>153366670000</v>
      </c>
      <c r="CG36" s="32" cm="1">
        <f t="array" aca="1" ref="CG36" ca="1">INDEX([1]Sheet1!$C$6:$CY$72,MATCH($A36,[1]Sheet1!$A$6:$A$72,0),MATCH(MID(CELL("filename",N35),FIND("]",CELL("filename",N35))+1,255) &amp; CG$1,[1]Sheet1!$C$1:$CY$1 &amp; [1]Sheet1!$C$3:$CY$3,0))</f>
        <v>75625600000</v>
      </c>
      <c r="CH36" s="32" cm="1">
        <f t="array" aca="1" ref="CH36" ca="1">INDEX([1]Sheet1!$C$6:$CY$72,MATCH($A36,[1]Sheet1!$A$6:$A$72,0),MATCH(MID(CELL("filename",O35),FIND("]",CELL("filename",O35))+1,255) &amp; CH$1,[1]Sheet1!$C$1:$CY$1 &amp; [1]Sheet1!$C$3:$CY$3,0))</f>
        <v>14218810000</v>
      </c>
      <c r="CI36" s="32" cm="1">
        <f t="array" aca="1" ref="CI36" ca="1">INDEX([1]Sheet1!$C$6:$CY$72,MATCH($A36,[1]Sheet1!$A$6:$A$72,0),MATCH(MID(CELL("filename",CI3),FIND("]",CELL("filename",CI3))+1,255) &amp; CI$1,[1]Sheet1!$C$1:$CY$1 &amp; [1]Sheet1!$C$3:$CY$3,0))</f>
        <v>3330700000</v>
      </c>
      <c r="CJ36" s="32" cm="1">
        <f t="array" aca="1" ref="CJ36" ca="1">INDEX([1]Sheet1!$C$6:$CY$72,MATCH($A36,[1]Sheet1!$A$6:$A$72,0),MATCH(MID(CELL("filename",R35),FIND("]",CELL("filename",R35))+1,255) &amp; CJ$1,[1]Sheet1!$C$1:$CY$1 &amp; [1]Sheet1!$C$3:$CY$3,0))</f>
        <v>49785400000</v>
      </c>
      <c r="CK36" s="32" cm="1">
        <f t="array" aca="1" ref="CK36" ca="1">INDEX([1]Sheet1!$C$6:$CY$72,MATCH($A36,[1]Sheet1!$A$6:$A$72,0),MATCH(MID(CELL("filename",S35),FIND("]",CELL("filename",S35))+1,255) &amp; CK$1,[1]Sheet1!$C$1:$CY$1 &amp; [1]Sheet1!$C$3:$CY$3,0))</f>
        <v>17763730000</v>
      </c>
      <c r="CL36" s="31">
        <f t="shared" ca="1" si="13"/>
        <v>10406160000</v>
      </c>
      <c r="DK36" s="31">
        <f t="shared" ref="DK36:DK66" ca="1" si="20">DL36/100*BC36</f>
        <v>246448897200</v>
      </c>
      <c r="DL36" s="48" cm="1">
        <f t="array" aca="1" ref="DL36" ca="1">INDEX([1]Sheet1!$C$6:$CY$72,MATCH($A36,[1]Sheet1!$A$6:$A$72,0),MATCH(MID(CELL("filename",AT35),FIND("]",CELL("filename",AT35))+1,255) &amp; DL$1,[1]Sheet1!$C$1:$CY$1 &amp; [1]Sheet1!$C$3:$CY$3,0))</f>
        <v>71.372399999999999</v>
      </c>
      <c r="DM36" s="39" cm="1">
        <f t="array" aca="1" ref="DM36" ca="1">INDEX([5]DATA!$C$18:$T$51,MATCH($A36,[5]DATA!$B$18:$B$51,0),MATCH(MID(CELL("filename",AU3),FIND("]",CELL("filename",AU3))+1,255) &amp; DM$1,[5]DATA!$C$15:$T$15&amp;[5]DATA!$C$16:$T$16,0)) * 10^6</f>
        <v>18434000000</v>
      </c>
      <c r="DN36" s="39" cm="1">
        <f t="array" aca="1" ref="DN36" ca="1">INDEX([5]DATA!$C$18:$T$51,MATCH($A36,[5]DATA!$B$18:$B$51,0),MATCH(MID(CELL("filename",AV3),FIND("]",CELL("filename",AV3))+1,255) &amp; DN$1,[5]DATA!$C$15:$T$15&amp;[5]DATA!$C$16:$T$16,0)) * 10^6</f>
        <v>228015000000</v>
      </c>
      <c r="DQ36" s="48">
        <v>1.2697499999999999</v>
      </c>
      <c r="DR36" s="48" cm="1">
        <f t="array" aca="1" ref="DR36" ca="1">INDEX([1]Sheet1!$C$6:$CY$72,MATCH($A36,[1]Sheet1!$A$6:$A$72,0),MATCH(MID(CELL("filename",AZ35),FIND("]",CELL("filename",AZ35))+1,255) &amp; DR$1,[1]Sheet1!$C$1:$CY$1 &amp; [1]Sheet1!$C$3:$CY$3,0))</f>
        <v>-10540000000</v>
      </c>
      <c r="DS36" s="48" cm="1">
        <f t="array" aca="1" ref="DS36" ca="1">INDEX([1]Sheet1!$C$6:$CY$72,MATCH($A36,[1]Sheet1!$A$6:$A$72,0),MATCH(MID(CELL("filename",BA35),FIND("]",CELL("filename",BA35))+1,255) &amp; DS$1,[1]Sheet1!$C$1:$CY$1 &amp; [1]Sheet1!$C$3:$CY$3,0))</f>
        <v>7.1432419999999999</v>
      </c>
      <c r="DT36" s="52" cm="1">
        <f t="array" aca="1" ref="DT36" ca="1">INDEX([5]DATA!$C$18:$T$51,MATCH($A36,[5]DATA!$B$18:$B$51,0),MATCH(MID(CELL("filename",BB3),FIND("]",CELL("filename",BB3))+1,255) &amp; DT$1,[5]DATA!$C$15:$T$15&amp;[5]DATA!$C$16:$T$16,0)) * 10^6</f>
        <v>0</v>
      </c>
      <c r="DU36" s="48" cm="1">
        <f t="array" aca="1" ref="DU36" ca="1">INDEX([1]Sheet1!$C$6:$CY$72,MATCH($A36,[1]Sheet1!$A$6:$A$72,0),MATCH(MID(CELL("filename",BC35),FIND("]",CELL("filename",BC35))+1,255) &amp; DU$1,[1]Sheet1!$C$1:$CY$1 &amp; [1]Sheet1!$C$3:$CY$3,0))</f>
        <v>2.99</v>
      </c>
      <c r="DV36" s="17">
        <v>0.5</v>
      </c>
      <c r="DW36" s="14">
        <f>Euro_Area_Data!V33*10^9</f>
        <v>8577158940614.2881</v>
      </c>
      <c r="DX36" s="17">
        <v>1</v>
      </c>
      <c r="DY36" s="17">
        <v>0.5</v>
      </c>
      <c r="DZ36" s="48" cm="1">
        <f t="array" aca="1" ref="DZ36" ca="1">INDEX([1]Sheet1!$C$6:$CY$72,MATCH($A36,[1]Sheet1!$A$6:$A$72,0),MATCH(MID(CELL("filename",BH35),FIND("]",CELL("filename",BH35))+1,255) &amp; DZ$1,[1]Sheet1!$C$1:$CY$1 &amp; [1]Sheet1!$C$3:$CY$3,0))</f>
        <v>6.15</v>
      </c>
      <c r="EA36" s="17">
        <v>2</v>
      </c>
      <c r="EB36" s="14">
        <f>(SUMPRODUCT(Euro_Area_Data!B33:U33,Euro_Area_Data!Y33:AR33)-Euro_Area_Data!R33*Euro_Area_Data!AO33)/(SUM(Euro_Area_Data!B33:U33)-Euro_Area_Data!R33)</f>
        <v>0.70299159729679028</v>
      </c>
      <c r="EC36" s="14">
        <f>(EB36-EB35)/EB35*100</f>
        <v>2.6795604218473494</v>
      </c>
      <c r="ED36" s="14" t="e">
        <f>(SUMPRODUCT(Euro_Area_Data!B33:U33,Euro_Area_Data!AV33:BO33)-Euro_Area_Data!R33*Euro_Area_Data!BL33)/(SUM(Euro_Area_Data!B33:U33)-Euro_Area_Data!R33)</f>
        <v>#N/A</v>
      </c>
      <c r="EE36" s="17">
        <v>-5</v>
      </c>
      <c r="EH36" s="43">
        <v>0.75</v>
      </c>
      <c r="EI36" s="43">
        <v>0.05</v>
      </c>
      <c r="EJ36" s="43">
        <v>60</v>
      </c>
      <c r="EK36" s="14">
        <f t="shared" si="5"/>
        <v>-0.76419346595949933</v>
      </c>
      <c r="EN36" s="14">
        <f>[2]EUCAM_output!$ADK33</f>
        <v>0.65968552279635406</v>
      </c>
    </row>
    <row r="37" spans="1:144" x14ac:dyDescent="0.3">
      <c r="A37" s="10">
        <v>1997</v>
      </c>
      <c r="B37" s="13">
        <f>[2]EUCAM_output!$ACK34*10^9</f>
        <v>564710316792.46521</v>
      </c>
      <c r="H37" s="14">
        <f>[2]EUCAM_output!$ADQ34</f>
        <v>2.011735905772314E-2</v>
      </c>
      <c r="I37" s="13">
        <f>[2]EUCAM_output!$ADC34*10^3</f>
        <v>11828354.5</v>
      </c>
      <c r="K37" s="31">
        <f t="shared" si="4"/>
        <v>11828354.5</v>
      </c>
      <c r="L37" s="14">
        <f>[2]EUCAM_output!$ACM34</f>
        <v>69.493665256186432</v>
      </c>
      <c r="O37" s="14">
        <f>[2]EUCAM_output!$ACN34</f>
        <v>69.211107551037713</v>
      </c>
      <c r="P37" s="28"/>
      <c r="Q37" s="19"/>
      <c r="R37" s="14">
        <f>[2]EUCAM_output!$ACR34</f>
        <v>6.8</v>
      </c>
      <c r="U37" s="14">
        <f>[2]EUCAM_output!$ACQ34</f>
        <v>5.9613449999999997</v>
      </c>
      <c r="V37" s="14">
        <v>5.9613449999999997</v>
      </c>
      <c r="W37" s="14">
        <v>1.1595351698849399E-2</v>
      </c>
      <c r="X37" s="14">
        <v>-7.7937138702655062E-4</v>
      </c>
      <c r="Y37" s="14">
        <f>[2]EUCAM_output!$ADO34</f>
        <v>7.8577734239275981E-3</v>
      </c>
      <c r="Z37" s="14">
        <f>[2]EUCAM_output!$ACS34</f>
        <v>1491.8096854196499</v>
      </c>
      <c r="AC37" s="14">
        <f>[2]EUCAM_output!$ADR34</f>
        <v>1489.633983661487</v>
      </c>
      <c r="AD37" s="13">
        <f>[2]EUCAM_output!$ACZ34*10^9</f>
        <v>1476239409326.9199</v>
      </c>
      <c r="AE37" s="30" cm="1">
        <f t="array" aca="1" ref="AE37" ca="1">INDEX('[3]Sheet 1'!$B$12:$M$61,MATCH($A37,'[3]Sheet 1'!$A$12:$A$61,0),MATCH(MID(CELL("filename",A36),FIND("]",CELL("filename",A36))+1,255)&amp;AE$1,'[3]Sheet 1'!$B$9:$M$9&amp;'[3]Sheet 1'!$B$8:$M$8,0))*10^6</f>
        <v>1092365800000</v>
      </c>
      <c r="AF37" s="30" cm="1">
        <f t="array" aca="1" ref="AF37" ca="1">INDEX('[3]Sheet 1'!$B$12:$M$61,MATCH($A37,'[3]Sheet 1'!$A$12:$A$61,0),MATCH(MID(CELL("filename",B36),FIND("]",CELL("filename",B36))+1,255)&amp;AF$1,'[3]Sheet 1'!$B$9:$M$9&amp;'[3]Sheet 1'!$B$8:$M$8,0))*10^6</f>
        <v>216359400000</v>
      </c>
      <c r="AG37" s="19">
        <f t="shared" ca="1" si="14"/>
        <v>0.19806497054375008</v>
      </c>
      <c r="AH37" s="31">
        <f t="shared" ca="1" si="15"/>
        <v>292391315123.85944</v>
      </c>
      <c r="AI37" s="31">
        <f t="shared" ca="1" si="6"/>
        <v>20871866423.609623</v>
      </c>
      <c r="AJ37" s="32">
        <v>11138110000</v>
      </c>
      <c r="AK37" s="31">
        <f t="shared" si="7"/>
        <v>16987553745.802536</v>
      </c>
      <c r="AL37" s="19">
        <f t="shared" ca="1" si="9"/>
        <v>5.8098694684575236E-2</v>
      </c>
      <c r="AM37" s="19">
        <f t="shared" ca="1" si="0"/>
        <v>6.1856470597171344E-2</v>
      </c>
      <c r="AN37" s="31">
        <f t="shared" ca="1" si="10"/>
        <v>1183848094203.0605</v>
      </c>
      <c r="AO37" s="32">
        <v>66094100000</v>
      </c>
      <c r="AP37" s="31">
        <f t="shared" si="1"/>
        <v>100804990795.60602</v>
      </c>
      <c r="AQ37" s="32">
        <v>56839900000</v>
      </c>
      <c r="AR37" s="31">
        <f t="shared" si="2"/>
        <v>69703173510.082138</v>
      </c>
      <c r="AS37" s="19">
        <f t="shared" ca="1" si="11"/>
        <v>5.887847761161006E-2</v>
      </c>
      <c r="AT37" s="19">
        <f t="shared" si="8"/>
        <v>17.85074361102075</v>
      </c>
      <c r="BB37" s="13">
        <f>[2]EUCAM_output!$ACH34*10^9</f>
        <v>561985127388.60803</v>
      </c>
      <c r="BC37" s="13">
        <f>[2]EUCAM_output!$ADM34*10^9</f>
        <v>369660000000</v>
      </c>
      <c r="BD37" s="19">
        <f t="shared" ref="BD37:BD69" si="21">(BB37-B37)/B37*100</f>
        <v>-0.48258183405186539</v>
      </c>
      <c r="BN37" s="31">
        <f t="shared" ca="1" si="16"/>
        <v>11228810000</v>
      </c>
      <c r="BO37" s="48" cm="1">
        <f t="array" aca="1" ref="BO37" ca="1">INDEX([1]Sheet1!$C$6:$CY$72,MATCH($A37,[1]Sheet1!$A$6:$A$72,0),MATCH(MID(CELL("filename",A36),FIND("]",CELL("filename",A36))+1,255) &amp; BO$1,[1]Sheet1!$C$1:$CY$1 &amp; [1]Sheet1!$C$3:$CY$3,0))</f>
        <v>3.0473949999999999</v>
      </c>
      <c r="BP37" s="32" cm="1">
        <f t="array" aca="1" ref="BP37" ca="1">INDEX([1]Sheet1!$C$6:$CY$72,MATCH($A37,[1]Sheet1!$A$6:$A$72,0),MATCH(MID(CELL("filename",B36),FIND("]",CELL("filename",B36))+1,255) &amp; BP$1,[1]Sheet1!$C$1:$CY$1 &amp; [1]Sheet1!$C$3:$CY$3,0))</f>
        <v>165268500000</v>
      </c>
      <c r="BQ37" s="32" cm="1">
        <f t="array" aca="1" ref="BQ37" ca="1">INDEX([1]Sheet1!$C$6:$CY$72,MATCH($A37,[1]Sheet1!$A$6:$A$72,0),MATCH(MID(CELL("filename",C36),FIND("]",CELL("filename",C36))+1,255) &amp; BQ$1,[1]Sheet1!$C$1:$CY$1 &amp; [1]Sheet1!$C$3:$CY$3,0))</f>
        <v>41335800000</v>
      </c>
      <c r="BR37" s="25"/>
      <c r="BS37" s="25"/>
      <c r="BT37" s="25"/>
      <c r="BU37" s="19"/>
      <c r="BV37" s="19"/>
      <c r="BW37" s="32" cm="1">
        <f t="array" aca="1" ref="BW37" ca="1">INDEX([1]Sheet1!$C$6:$CY$72,MATCH($A37,[1]Sheet1!$A$6:$A$72,0),MATCH(MID(CELL("filename",F36),FIND("]",CELL("filename",F36))+1,255) &amp; BW$1,[1]Sheet1!$C$1:$CY$1 &amp; [1]Sheet1!$C$3:$CY$3,0))</f>
        <v>39315300000</v>
      </c>
      <c r="BX37" s="32" cm="1">
        <f t="array" aca="1" ref="BX37" ca="1">INDEX([1]Sheet1!$C$6:$CY$72,MATCH($A37,[1]Sheet1!$A$6:$A$72,0),MATCH(MID(CELL("filename",G36),FIND("]",CELL("filename",G36))+1,255) &amp; BX$1,[1]Sheet1!$C$1:$CY$1 &amp; [1]Sheet1!$C$3:$CY$3,0))</f>
        <v>52491900000</v>
      </c>
      <c r="BY37" s="39" cm="1">
        <f t="array" aca="1" ref="BY37" ca="1">INDEX([4]DATA!$C$18:$N$51,MATCH($A37,[4]DATA!$B$18:$B$51,0),MATCH(MID(CELL("filename",F4),FIND("]",CELL("filename",F4))+1,255) &amp; BY$1,[4]DATA!$C$15:$N$15&amp;[4]DATA!$C$16:$N$16,0)) * 10^6</f>
        <v>46674000000</v>
      </c>
      <c r="BZ37" s="39" cm="1">
        <f t="array" aca="1" ref="BZ37" ca="1">INDEX([4]DATA!$C$18:$N$51,MATCH($A37,[4]DATA!$B$18:$B$51,0),MATCH(MID(CELL("filename",G4),FIND("]",CELL("filename",G4))+1,255) &amp; BZ$1,[4]DATA!$C$15:$N$15&amp;[4]DATA!$C$16:$N$16,0)) * 10^6</f>
        <v>5987000000</v>
      </c>
      <c r="CA37" s="31">
        <f t="shared" ca="1" si="17"/>
        <v>46524124885.588959</v>
      </c>
      <c r="CB37" s="31">
        <f t="shared" ca="1" si="18"/>
        <v>5967775114.4110413</v>
      </c>
      <c r="CC37" s="32" cm="1">
        <f t="array" aca="1" ref="CC37" ca="1">INDEX([1]Sheet1!$C$6:$CY$72,MATCH($A37,[1]Sheet1!$A$6:$A$72,0),MATCH(MID(CELL("filename",J36),FIND("]",CELL("filename",J36))+1,255) &amp; CC$1,[1]Sheet1!$C$1:$CY$1 &amp; [1]Sheet1!$C$3:$CY$3,0))</f>
        <v>4341014000</v>
      </c>
      <c r="CD37" s="31">
        <f t="shared" ca="1" si="19"/>
        <v>27784486000</v>
      </c>
      <c r="CE37" s="32" cm="1">
        <f t="array" aca="1" ref="CE37" ca="1">INDEX([1]Sheet1!$C$6:$CY$72,MATCH($A37,[1]Sheet1!$A$6:$A$72,0),MATCH(MID(CELL("filename",L36),FIND("]",CELL("filename",L36))+1,255) &amp; CE$1,[1]Sheet1!$C$1:$CY$1 &amp; [1]Sheet1!$C$3:$CY$3,0))</f>
        <v>171169500000</v>
      </c>
      <c r="CF37" s="31">
        <f t="shared" ca="1" si="12"/>
        <v>154039690000</v>
      </c>
      <c r="CG37" s="32" cm="1">
        <f t="array" aca="1" ref="CG37" ca="1">INDEX([1]Sheet1!$C$6:$CY$72,MATCH($A37,[1]Sheet1!$A$6:$A$72,0),MATCH(MID(CELL("filename",N36),FIND("]",CELL("filename",N36))+1,255) &amp; CG$1,[1]Sheet1!$C$1:$CY$1 &amp; [1]Sheet1!$C$3:$CY$3,0))</f>
        <v>76952100000</v>
      </c>
      <c r="CH37" s="32" cm="1">
        <f t="array" aca="1" ref="CH37" ca="1">INDEX([1]Sheet1!$C$6:$CY$72,MATCH($A37,[1]Sheet1!$A$6:$A$72,0),MATCH(MID(CELL("filename",O36),FIND("]",CELL("filename",O36))+1,255) &amp; CH$1,[1]Sheet1!$C$1:$CY$1 &amp; [1]Sheet1!$C$3:$CY$3,0))</f>
        <v>13684910000</v>
      </c>
      <c r="CI37" s="32" cm="1">
        <f t="array" aca="1" ref="CI37" ca="1">INDEX([1]Sheet1!$C$6:$CY$72,MATCH($A37,[1]Sheet1!$A$6:$A$72,0),MATCH(MID(CELL("filename",CI4),FIND("]",CELL("filename",CI4))+1,255) &amp; CI$1,[1]Sheet1!$C$1:$CY$1 &amp; [1]Sheet1!$C$3:$CY$3,0))</f>
        <v>3869530000</v>
      </c>
      <c r="CJ37" s="32" cm="1">
        <f t="array" aca="1" ref="CJ37" ca="1">INDEX([1]Sheet1!$C$6:$CY$72,MATCH($A37,[1]Sheet1!$A$6:$A$72,0),MATCH(MID(CELL("filename",R36),FIND("]",CELL("filename",R36))+1,255) &amp; CJ$1,[1]Sheet1!$C$1:$CY$1 &amp; [1]Sheet1!$C$3:$CY$3,0))</f>
        <v>47755100000</v>
      </c>
      <c r="CK37" s="32" cm="1">
        <f t="array" aca="1" ref="CK37" ca="1">INDEX([1]Sheet1!$C$6:$CY$72,MATCH($A37,[1]Sheet1!$A$6:$A$72,0),MATCH(MID(CELL("filename",S36),FIND("]",CELL("filename",S36))+1,255) &amp; CK$1,[1]Sheet1!$C$1:$CY$1 &amp; [1]Sheet1!$C$3:$CY$3,0))</f>
        <v>17129810000</v>
      </c>
      <c r="CL37" s="31">
        <f t="shared" ca="1" si="13"/>
        <v>11778050000</v>
      </c>
      <c r="DK37" s="31">
        <f t="shared" ca="1" si="20"/>
        <v>243269919060</v>
      </c>
      <c r="DL37" s="48" cm="1">
        <f t="array" aca="1" ref="DL37" ca="1">INDEX([1]Sheet1!$C$6:$CY$72,MATCH($A37,[1]Sheet1!$A$6:$A$72,0),MATCH(MID(CELL("filename",AT36),FIND("]",CELL("filename",AT36))+1,255) &amp; DL$1,[1]Sheet1!$C$1:$CY$1 &amp; [1]Sheet1!$C$3:$CY$3,0))</f>
        <v>65.809100000000001</v>
      </c>
      <c r="DM37" s="39" cm="1">
        <f t="array" aca="1" ref="DM37" ca="1">INDEX([5]DATA!$C$18:$T$51,MATCH($A37,[5]DATA!$B$18:$B$51,0),MATCH(MID(CELL("filename",AU4),FIND("]",CELL("filename",AU4))+1,255) &amp; DM$1,[5]DATA!$C$15:$T$15&amp;[5]DATA!$C$16:$T$16,0)) * 10^6</f>
        <v>14907000000</v>
      </c>
      <c r="DN37" s="39" cm="1">
        <f t="array" aca="1" ref="DN37" ca="1">INDEX([5]DATA!$C$18:$T$51,MATCH($A37,[5]DATA!$B$18:$B$51,0),MATCH(MID(CELL("filename",AV4),FIND("]",CELL("filename",AV4))+1,255) &amp; DN$1,[5]DATA!$C$15:$T$15&amp;[5]DATA!$C$16:$T$16,0)) * 10^6</f>
        <v>228363000000</v>
      </c>
      <c r="DQ37" s="48">
        <v>1.1340399999999999</v>
      </c>
      <c r="DR37" s="48" cm="1">
        <f t="array" aca="1" ref="DR37" ca="1">INDEX([1]Sheet1!$C$6:$CY$72,MATCH($A37,[1]Sheet1!$A$6:$A$72,0),MATCH(MID(CELL("filename",AZ36),FIND("]",CELL("filename",AZ36))+1,255) &amp; DR$1,[1]Sheet1!$C$1:$CY$1 &amp; [1]Sheet1!$C$3:$CY$3,0))</f>
        <v>-13810000000</v>
      </c>
      <c r="DS37" s="48" cm="1">
        <f t="array" aca="1" ref="DS37" ca="1">INDEX([1]Sheet1!$C$6:$CY$72,MATCH($A37,[1]Sheet1!$A$6:$A$72,0),MATCH(MID(CELL("filename",BA36),FIND("]",CELL("filename",BA36))+1,255) &amp; DS$1,[1]Sheet1!$C$1:$CY$1 &amp; [1]Sheet1!$C$3:$CY$3,0))</f>
        <v>6.9730449999999999</v>
      </c>
      <c r="DT37" s="52" cm="1">
        <f t="array" aca="1" ref="DT37" ca="1">INDEX([5]DATA!$C$18:$T$51,MATCH($A37,[5]DATA!$B$18:$B$51,0),MATCH(MID(CELL("filename",BB4),FIND("]",CELL("filename",BB4))+1,255) &amp; DT$1,[5]DATA!$C$15:$T$15&amp;[5]DATA!$C$16:$T$16,0)) * 10^6</f>
        <v>0</v>
      </c>
      <c r="DU37" s="48" cm="1">
        <f t="array" aca="1" ref="DU37" ca="1">INDEX([1]Sheet1!$C$6:$CY$72,MATCH($A37,[1]Sheet1!$A$6:$A$72,0),MATCH(MID(CELL("filename",BC36),FIND("]",CELL("filename",BC36))+1,255) &amp; DU$1,[1]Sheet1!$C$1:$CY$1 &amp; [1]Sheet1!$C$3:$CY$3,0))</f>
        <v>3.32</v>
      </c>
      <c r="DV37" s="17">
        <v>0.5</v>
      </c>
      <c r="DW37" s="14">
        <f>Euro_Area_Data!V34*10^9</f>
        <v>8814155589760.2656</v>
      </c>
      <c r="DX37" s="17">
        <v>1</v>
      </c>
      <c r="DY37" s="17">
        <v>0.5</v>
      </c>
      <c r="DZ37" s="48" cm="1">
        <f t="array" aca="1" ref="DZ37" ca="1">INDEX([1]Sheet1!$C$6:$CY$72,MATCH($A37,[1]Sheet1!$A$6:$A$72,0),MATCH(MID(CELL("filename",BH36),FIND("]",CELL("filename",BH36))+1,255) &amp; DZ$1,[1]Sheet1!$C$1:$CY$1 &amp; [1]Sheet1!$C$3:$CY$3,0))</f>
        <v>5.58</v>
      </c>
      <c r="EA37" s="17">
        <v>2</v>
      </c>
      <c r="EB37" s="14">
        <f>(SUMPRODUCT(Euro_Area_Data!B34:U34,Euro_Area_Data!Y34:AR34)-Euro_Area_Data!R34*Euro_Area_Data!AO34)/(SUM(Euro_Area_Data!B34:U34)-Euro_Area_Data!R34)</f>
        <v>0.70107962190266337</v>
      </c>
      <c r="EC37" s="14">
        <f t="shared" ref="EC37:EC66" si="22">(EB37-EB36)/EB36*100</f>
        <v>-0.2719769911161124</v>
      </c>
      <c r="ED37" s="14" t="e">
        <f>(SUMPRODUCT(Euro_Area_Data!B34:U34,Euro_Area_Data!AV34:BO34)-Euro_Area_Data!R34*Euro_Area_Data!BL34)/(SUM(Euro_Area_Data!B34:U34)-Euro_Area_Data!R34)</f>
        <v>#N/A</v>
      </c>
      <c r="EE37" s="17">
        <v>-5</v>
      </c>
      <c r="EH37" s="43">
        <v>0.75</v>
      </c>
      <c r="EI37" s="43">
        <v>0.05</v>
      </c>
      <c r="EJ37" s="43">
        <v>60</v>
      </c>
      <c r="EK37" s="14">
        <f t="shared" si="5"/>
        <v>-0.60976772166847604</v>
      </c>
      <c r="EN37" s="14">
        <f>[2]EUCAM_output!$ADK34</f>
        <v>0.65566297341382196</v>
      </c>
    </row>
    <row r="38" spans="1:144" x14ac:dyDescent="0.3">
      <c r="A38" s="10">
        <v>1998</v>
      </c>
      <c r="B38" s="13">
        <f>[2]EUCAM_output!$ACK35*10^9</f>
        <v>585093082247.87317</v>
      </c>
      <c r="H38" s="14">
        <f>[2]EUCAM_output!$ADQ35</f>
        <v>2.677044723971457E-2</v>
      </c>
      <c r="I38" s="13">
        <f>[2]EUCAM_output!$ADC35*10^3</f>
        <v>11877472.999999899</v>
      </c>
      <c r="K38" s="31">
        <f t="shared" si="4"/>
        <v>11877472.999999899</v>
      </c>
      <c r="L38" s="14">
        <f>[2]EUCAM_output!$ACM35</f>
        <v>69.775165366078966</v>
      </c>
      <c r="O38" s="14">
        <f>[2]EUCAM_output!$ACN35</f>
        <v>69.850234352814624</v>
      </c>
      <c r="P38" s="28"/>
      <c r="Q38" s="19"/>
      <c r="R38" s="14">
        <f>[2]EUCAM_output!$ACR35</f>
        <v>5.4</v>
      </c>
      <c r="U38" s="14">
        <f>[2]EUCAM_output!$ACQ35</f>
        <v>5.4565419999999998</v>
      </c>
      <c r="V38" s="14">
        <v>5.4565419999999998</v>
      </c>
      <c r="W38" s="14">
        <v>2.2585033903451235E-2</v>
      </c>
      <c r="X38" s="14">
        <v>-5.3062156320331511E-3</v>
      </c>
      <c r="Y38" s="14">
        <f>[2]EUCAM_output!$ADO35</f>
        <v>1.4123963664868899E-2</v>
      </c>
      <c r="Z38" s="14">
        <f>[2]EUCAM_output!$ACS35</f>
        <v>1488.5610969387701</v>
      </c>
      <c r="AC38" s="14">
        <f>[2]EUCAM_output!$ADR35</f>
        <v>1486.2028279822421</v>
      </c>
      <c r="AD38" s="13">
        <f>[2]EUCAM_output!$ACZ35*10^9</f>
        <v>1513249922494.3699</v>
      </c>
      <c r="AE38" s="30" cm="1">
        <f t="array" aca="1" ref="AE38" ca="1">INDEX('[3]Sheet 1'!$B$12:$M$61,MATCH($A38,'[3]Sheet 1'!$A$12:$A$61,0),MATCH(MID(CELL("filename",A37),FIND("]",CELL("filename",A37))+1,255)&amp;AE$1,'[3]Sheet 1'!$B$9:$M$9&amp;'[3]Sheet 1'!$B$8:$M$8,0))*10^6</f>
        <v>1137801400000</v>
      </c>
      <c r="AF38" s="30" cm="1">
        <f t="array" aca="1" ref="AF38" ca="1">INDEX('[3]Sheet 1'!$B$12:$M$61,MATCH($A38,'[3]Sheet 1'!$A$12:$A$61,0),MATCH(MID(CELL("filename",B37),FIND("]",CELL("filename",B37))+1,255)&amp;AF$1,'[3]Sheet 1'!$B$9:$M$9&amp;'[3]Sheet 1'!$B$8:$M$8,0))*10^6</f>
        <v>222418700000</v>
      </c>
      <c r="AG38" s="19">
        <f t="shared" ca="1" si="14"/>
        <v>0.19548112702269482</v>
      </c>
      <c r="AH38" s="31">
        <f t="shared" ca="1" si="15"/>
        <v>295811800316.20502</v>
      </c>
      <c r="AI38" s="31">
        <f t="shared" ca="1" si="6"/>
        <v>21086573676.275078</v>
      </c>
      <c r="AJ38" s="32">
        <v>11448140000</v>
      </c>
      <c r="AK38" s="31">
        <f t="shared" si="7"/>
        <v>17175198168.822924</v>
      </c>
      <c r="AL38" s="19">
        <f t="shared" ca="1" si="9"/>
        <v>5.806123403618E-2</v>
      </c>
      <c r="AM38" s="19">
        <f t="shared" ca="1" si="0"/>
        <v>6.1856470597171344E-2</v>
      </c>
      <c r="AN38" s="31">
        <f t="shared" ca="1" si="10"/>
        <v>1217438122178.1648</v>
      </c>
      <c r="AO38" s="32">
        <v>71426000000</v>
      </c>
      <c r="AP38" s="31">
        <f t="shared" si="1"/>
        <v>107157643460.53998</v>
      </c>
      <c r="AQ38" s="32">
        <v>59413000000</v>
      </c>
      <c r="AR38" s="31">
        <f t="shared" si="2"/>
        <v>71959809684.354645</v>
      </c>
      <c r="AS38" s="19">
        <f t="shared" ca="1" si="11"/>
        <v>5.9107570539690853E-2</v>
      </c>
      <c r="AT38" s="19">
        <f t="shared" si="8"/>
        <v>18.314631758907538</v>
      </c>
      <c r="BB38" s="13">
        <f>[2]EUCAM_output!$ACH35*10^9</f>
        <v>588104977348.16602</v>
      </c>
      <c r="BC38" s="13">
        <f>[2]EUCAM_output!$ADM35*10^9</f>
        <v>394839000000</v>
      </c>
      <c r="BD38" s="19">
        <f t="shared" si="21"/>
        <v>0.51477195538211218</v>
      </c>
      <c r="BN38" s="31">
        <f t="shared" ca="1" si="16"/>
        <v>11849150000</v>
      </c>
      <c r="BO38" s="48" cm="1">
        <f t="array" aca="1" ref="BO38" ca="1">INDEX([1]Sheet1!$C$6:$CY$72,MATCH($A38,[1]Sheet1!$A$6:$A$72,0),MATCH(MID(CELL("filename",A37),FIND("]",CELL("filename",A37))+1,255) &amp; BO$1,[1]Sheet1!$C$1:$CY$1 &amp; [1]Sheet1!$C$3:$CY$3,0))</f>
        <v>3.022751</v>
      </c>
      <c r="BP38" s="32" cm="1">
        <f t="array" aca="1" ref="BP38" ca="1">INDEX([1]Sheet1!$C$6:$CY$72,MATCH($A38,[1]Sheet1!$A$6:$A$72,0),MATCH(MID(CELL("filename",B37),FIND("]",CELL("filename",B37))+1,255) &amp; BP$1,[1]Sheet1!$C$1:$CY$1 &amp; [1]Sheet1!$C$3:$CY$3,0))</f>
        <v>172643400000</v>
      </c>
      <c r="BQ38" s="32" cm="1">
        <f t="array" aca="1" ref="BQ38" ca="1">INDEX([1]Sheet1!$C$6:$CY$72,MATCH($A38,[1]Sheet1!$A$6:$A$72,0),MATCH(MID(CELL("filename",C37),FIND("]",CELL("filename",C37))+1,255) &amp; BQ$1,[1]Sheet1!$C$1:$CY$1 &amp; [1]Sheet1!$C$3:$CY$3,0))</f>
        <v>42760500000</v>
      </c>
      <c r="BR38" s="25"/>
      <c r="BS38" s="25"/>
      <c r="BT38" s="25"/>
      <c r="BU38" s="19"/>
      <c r="BV38" s="19"/>
      <c r="BW38" s="32" cm="1">
        <f t="array" aca="1" ref="BW38" ca="1">INDEX([1]Sheet1!$C$6:$CY$72,MATCH($A38,[1]Sheet1!$A$6:$A$72,0),MATCH(MID(CELL("filename",F37),FIND("]",CELL("filename",F37))+1,255) &amp; BW$1,[1]Sheet1!$C$1:$CY$1 &amp; [1]Sheet1!$C$3:$CY$3,0))</f>
        <v>42110200000</v>
      </c>
      <c r="BX38" s="32" cm="1">
        <f t="array" aca="1" ref="BX38" ca="1">INDEX([1]Sheet1!$C$6:$CY$72,MATCH($A38,[1]Sheet1!$A$6:$A$72,0),MATCH(MID(CELL("filename",G37),FIND("]",CELL("filename",G37))+1,255) &amp; BX$1,[1]Sheet1!$C$1:$CY$1 &amp; [1]Sheet1!$C$3:$CY$3,0))</f>
        <v>55734600000</v>
      </c>
      <c r="BY38" s="39" cm="1">
        <f t="array" aca="1" ref="BY38" ca="1">INDEX([4]DATA!$C$18:$N$51,MATCH($A38,[4]DATA!$B$18:$B$51,0),MATCH(MID(CELL("filename",F5),FIND("]",CELL("filename",F5))+1,255) &amp; BY$1,[4]DATA!$C$15:$N$15&amp;[4]DATA!$C$16:$N$16,0)) * 10^6</f>
        <v>39780000000</v>
      </c>
      <c r="BZ38" s="39" cm="1">
        <f t="array" aca="1" ref="BZ38" ca="1">INDEX([4]DATA!$C$18:$N$51,MATCH($A38,[4]DATA!$B$18:$B$51,0),MATCH(MID(CELL("filename",G5),FIND("]",CELL("filename",G5))+1,255) &amp; BZ$1,[4]DATA!$C$15:$N$15&amp;[4]DATA!$C$16:$N$16,0)) * 10^6</f>
        <v>16358000000</v>
      </c>
      <c r="CA38" s="31">
        <f t="shared" ca="1" si="17"/>
        <v>39494146353.628555</v>
      </c>
      <c r="CB38" s="31">
        <f t="shared" ca="1" si="18"/>
        <v>16240453646.371445</v>
      </c>
      <c r="CC38" s="32" cm="1">
        <f t="array" aca="1" ref="CC38" ca="1">INDEX([1]Sheet1!$C$6:$CY$72,MATCH($A38,[1]Sheet1!$A$6:$A$72,0),MATCH(MID(CELL("filename",J37),FIND("]",CELL("filename",J37))+1,255) &amp; CC$1,[1]Sheet1!$C$1:$CY$1 &amp; [1]Sheet1!$C$3:$CY$3,0))</f>
        <v>4350512000</v>
      </c>
      <c r="CD38" s="31">
        <f t="shared" ca="1" si="19"/>
        <v>27687588000</v>
      </c>
      <c r="CE38" s="32" cm="1">
        <f t="array" aca="1" ref="CE38" ca="1">INDEX([1]Sheet1!$C$6:$CY$72,MATCH($A38,[1]Sheet1!$A$6:$A$72,0),MATCH(MID(CELL("filename",L37),FIND("]",CELL("filename",L37))+1,255) &amp; CE$1,[1]Sheet1!$C$1:$CY$1 &amp; [1]Sheet1!$C$3:$CY$3,0))</f>
        <v>177877600000</v>
      </c>
      <c r="CF38" s="31">
        <f t="shared" ca="1" si="12"/>
        <v>160794250000</v>
      </c>
      <c r="CG38" s="32" cm="1">
        <f t="array" aca="1" ref="CG38" ca="1">INDEX([1]Sheet1!$C$6:$CY$72,MATCH($A38,[1]Sheet1!$A$6:$A$72,0),MATCH(MID(CELL("filename",N37),FIND("]",CELL("filename",N37))+1,255) &amp; CG$1,[1]Sheet1!$C$1:$CY$1 &amp; [1]Sheet1!$C$3:$CY$3,0))</f>
        <v>81216200000</v>
      </c>
      <c r="CH38" s="32" cm="1">
        <f t="array" aca="1" ref="CH38" ca="1">INDEX([1]Sheet1!$C$6:$CY$72,MATCH($A38,[1]Sheet1!$A$6:$A$72,0),MATCH(MID(CELL("filename",O37),FIND("]",CELL("filename",O37))+1,255) &amp; CH$1,[1]Sheet1!$C$1:$CY$1 &amp; [1]Sheet1!$C$3:$CY$3,0))</f>
        <v>14055270000</v>
      </c>
      <c r="CI38" s="32" cm="1">
        <f t="array" aca="1" ref="CI38" ca="1">INDEX([1]Sheet1!$C$6:$CY$72,MATCH($A38,[1]Sheet1!$A$6:$A$72,0),MATCH(MID(CELL("filename",CI5),FIND("]",CELL("filename",CI5))+1,255) &amp; CI$1,[1]Sheet1!$C$1:$CY$1 &amp; [1]Sheet1!$C$3:$CY$3,0))</f>
        <v>4651330000</v>
      </c>
      <c r="CJ38" s="32" cm="1">
        <f t="array" aca="1" ref="CJ38" ca="1">INDEX([1]Sheet1!$C$6:$CY$72,MATCH($A38,[1]Sheet1!$A$6:$A$72,0),MATCH(MID(CELL("filename",R37),FIND("]",CELL("filename",R37))+1,255) &amp; CJ$1,[1]Sheet1!$C$1:$CY$1 &amp; [1]Sheet1!$C$3:$CY$3,0))</f>
        <v>48201100000</v>
      </c>
      <c r="CK38" s="32" cm="1">
        <f t="array" aca="1" ref="CK38" ca="1">INDEX([1]Sheet1!$C$6:$CY$72,MATCH($A38,[1]Sheet1!$A$6:$A$72,0),MATCH(MID(CELL("filename",S37),FIND("]",CELL("filename",S37))+1,255) &amp; CK$1,[1]Sheet1!$C$1:$CY$1 &amp; [1]Sheet1!$C$3:$CY$3,0))</f>
        <v>17083350000</v>
      </c>
      <c r="CL38" s="31">
        <f t="shared" ca="1" si="13"/>
        <v>12670350000</v>
      </c>
      <c r="DK38" s="31">
        <f t="shared" ca="1" si="20"/>
        <v>247875186132</v>
      </c>
      <c r="DL38" s="48" cm="1">
        <f t="array" aca="1" ref="DL38" ca="1">INDEX([1]Sheet1!$C$6:$CY$72,MATCH($A38,[1]Sheet1!$A$6:$A$72,0),MATCH(MID(CELL("filename",AT37),FIND("]",CELL("filename",AT37))+1,255) &amp; DL$1,[1]Sheet1!$C$1:$CY$1 &amp; [1]Sheet1!$C$3:$CY$3,0))</f>
        <v>62.778799999999997</v>
      </c>
      <c r="DM38" s="39" cm="1">
        <f t="array" aca="1" ref="DM38" ca="1">INDEX([5]DATA!$C$18:$T$51,MATCH($A38,[5]DATA!$B$18:$B$51,0),MATCH(MID(CELL("filename",AU5),FIND("]",CELL("filename",AU5))+1,255) &amp; DM$1,[5]DATA!$C$15:$T$15&amp;[5]DATA!$C$16:$T$16,0)) * 10^6</f>
        <v>16238000000</v>
      </c>
      <c r="DN38" s="39" cm="1">
        <f t="array" aca="1" ref="DN38" ca="1">INDEX([5]DATA!$C$18:$T$51,MATCH($A38,[5]DATA!$B$18:$B$51,0),MATCH(MID(CELL("filename",AV5),FIND("]",CELL("filename",AV5))+1,255) &amp; DN$1,[5]DATA!$C$15:$T$15&amp;[5]DATA!$C$16:$T$16,0)) * 10^6</f>
        <v>231637000000</v>
      </c>
      <c r="DQ38" s="48">
        <v>1.1210899999999999</v>
      </c>
      <c r="DR38" s="48" cm="1">
        <f t="array" aca="1" ref="DR38" ca="1">INDEX([1]Sheet1!$C$6:$CY$72,MATCH($A38,[1]Sheet1!$A$6:$A$72,0),MATCH(MID(CELL("filename",AZ37),FIND("]",CELL("filename",AZ37))+1,255) &amp; DR$1,[1]Sheet1!$C$1:$CY$1 &amp; [1]Sheet1!$C$3:$CY$3,0))</f>
        <v>1960000000</v>
      </c>
      <c r="DS38" s="48" cm="1">
        <f t="array" aca="1" ref="DS38" ca="1">INDEX([1]Sheet1!$C$6:$CY$72,MATCH($A38,[1]Sheet1!$A$6:$A$72,0),MATCH(MID(CELL("filename",BA37),FIND("]",CELL("filename",BA37))+1,255) &amp; DS$1,[1]Sheet1!$C$1:$CY$1 &amp; [1]Sheet1!$C$3:$CY$3,0))</f>
        <v>7.0732109999999997</v>
      </c>
      <c r="DT38" s="52" cm="1">
        <f t="array" aca="1" ref="DT38" ca="1">INDEX([5]DATA!$C$18:$T$51,MATCH($A38,[5]DATA!$B$18:$B$51,0),MATCH(MID(CELL("filename",BB5),FIND("]",CELL("filename",BB5))+1,255) &amp; DT$1,[5]DATA!$C$15:$T$15&amp;[5]DATA!$C$16:$T$16,0)) * 10^6</f>
        <v>0</v>
      </c>
      <c r="DU38" s="48" cm="1">
        <f t="array" aca="1" ref="DU38" ca="1">INDEX([1]Sheet1!$C$6:$CY$72,MATCH($A38,[1]Sheet1!$A$6:$A$72,0),MATCH(MID(CELL("filename",BC37),FIND("]",CELL("filename",BC37))+1,255) &amp; DU$1,[1]Sheet1!$C$1:$CY$1 &amp; [1]Sheet1!$C$3:$CY$3,0))</f>
        <v>3.42</v>
      </c>
      <c r="DV38" s="17">
        <v>0.5</v>
      </c>
      <c r="DW38" s="14">
        <f>Euro_Area_Data!V35*10^9</f>
        <v>9078372167244.832</v>
      </c>
      <c r="DX38" s="17">
        <v>1</v>
      </c>
      <c r="DY38" s="17">
        <v>0.5</v>
      </c>
      <c r="DZ38" s="48" cm="1">
        <f t="array" aca="1" ref="DZ38" ca="1">INDEX([1]Sheet1!$C$6:$CY$72,MATCH($A38,[1]Sheet1!$A$6:$A$72,0),MATCH(MID(CELL("filename",BH37),FIND("]",CELL("filename",BH37))+1,255) &amp; DZ$1,[1]Sheet1!$C$1:$CY$1 &amp; [1]Sheet1!$C$3:$CY$3,0))</f>
        <v>4.63</v>
      </c>
      <c r="EA38" s="17">
        <v>2</v>
      </c>
      <c r="EB38" s="14">
        <f>(SUMPRODUCT(Euro_Area_Data!B35:U35,Euro_Area_Data!Y35:AR35)-Euro_Area_Data!R35*Euro_Area_Data!AO35)/(SUM(Euro_Area_Data!B35:U35)-Euro_Area_Data!R35)</f>
        <v>0.70812077932915807</v>
      </c>
      <c r="EC38" s="14">
        <f t="shared" si="22"/>
        <v>1.0043306361388256</v>
      </c>
      <c r="ED38" s="14" t="e">
        <f>(SUMPRODUCT(Euro_Area_Data!B35:U35,Euro_Area_Data!AV35:BO35)-Euro_Area_Data!R35*Euro_Area_Data!BL35)/(SUM(Euro_Area_Data!B35:U35)-Euro_Area_Data!R35)</f>
        <v>#N/A</v>
      </c>
      <c r="EE38" s="17">
        <v>-5</v>
      </c>
      <c r="EH38" s="43">
        <v>0.75</v>
      </c>
      <c r="EI38" s="43">
        <v>0.05</v>
      </c>
      <c r="EJ38" s="43">
        <v>60</v>
      </c>
      <c r="EK38" s="14">
        <f t="shared" si="5"/>
        <v>1.6605643366816067</v>
      </c>
      <c r="EN38" s="14">
        <f>[2]EUCAM_output!$ADK35</f>
        <v>0.66655067891915809</v>
      </c>
    </row>
    <row r="39" spans="1:144" x14ac:dyDescent="0.3">
      <c r="A39" s="10">
        <v>1999</v>
      </c>
      <c r="B39" s="13">
        <f>[2]EUCAM_output!$ACK36*10^9</f>
        <v>606186894290.03418</v>
      </c>
      <c r="H39" s="14">
        <f>[2]EUCAM_output!$ADQ36</f>
        <v>9.1633713836321521E-3</v>
      </c>
      <c r="I39" s="13">
        <f>[2]EUCAM_output!$ADC36*10^3</f>
        <v>11932159</v>
      </c>
      <c r="K39" s="31">
        <f t="shared" si="4"/>
        <v>11932159</v>
      </c>
      <c r="L39" s="14">
        <f>[2]EUCAM_output!$ACM36</f>
        <v>70.710074293544437</v>
      </c>
      <c r="O39" s="14">
        <f>[2]EUCAM_output!$ACN36</f>
        <v>70.418774959432398</v>
      </c>
      <c r="P39" s="28"/>
      <c r="Q39" s="19"/>
      <c r="R39" s="14">
        <f>[2]EUCAM_output!$ACR36</f>
        <v>4.4000000000000004</v>
      </c>
      <c r="U39" s="14">
        <f>[2]EUCAM_output!$ACQ36</f>
        <v>5.0485800000000003</v>
      </c>
      <c r="V39" s="14">
        <v>5.0485800000000003</v>
      </c>
      <c r="W39" s="14">
        <v>2.1001297499744886E-2</v>
      </c>
      <c r="X39" s="14">
        <v>-4.791433532345124E-4</v>
      </c>
      <c r="Y39" s="14">
        <f>[2]EUCAM_output!$ADO36</f>
        <v>1.707672624501599E-3</v>
      </c>
      <c r="Z39" s="14">
        <f>[2]EUCAM_output!$ACS36</f>
        <v>1486.85680634763</v>
      </c>
      <c r="AC39" s="14">
        <f>[2]EUCAM_output!$ADR36</f>
        <v>1480.4028358171199</v>
      </c>
      <c r="AD39" s="13">
        <f>[2]EUCAM_output!$ACZ36*10^9</f>
        <v>1558291428310.3801</v>
      </c>
      <c r="AE39" s="30" cm="1">
        <f t="array" aca="1" ref="AE39" ca="1">INDEX('[3]Sheet 1'!$B$12:$M$61,MATCH($A39,'[3]Sheet 1'!$A$12:$A$61,0),MATCH(MID(CELL("filename",A38),FIND("]",CELL("filename",A38))+1,255)&amp;AE$1,'[3]Sheet 1'!$B$9:$M$9&amp;'[3]Sheet 1'!$B$8:$M$8,0))*10^6</f>
        <v>1210452000000</v>
      </c>
      <c r="AF39" s="30" cm="1">
        <f t="array" aca="1" ref="AF39" ca="1">INDEX('[3]Sheet 1'!$B$12:$M$61,MATCH($A39,'[3]Sheet 1'!$A$12:$A$61,0),MATCH(MID(CELL("filename",B38),FIND("]",CELL("filename",B38))+1,255)&amp;AF$1,'[3]Sheet 1'!$B$9:$M$9&amp;'[3]Sheet 1'!$B$8:$M$8,0))*10^6</f>
        <v>232473000000</v>
      </c>
      <c r="AG39" s="19">
        <f t="shared" ca="1" si="14"/>
        <v>0.19205470353223425</v>
      </c>
      <c r="AH39" s="31">
        <f t="shared" ca="1" si="15"/>
        <v>299277198280.97192</v>
      </c>
      <c r="AI39" s="31">
        <f t="shared" ca="1" si="6"/>
        <v>23246525003.650219</v>
      </c>
      <c r="AJ39" s="32">
        <v>12090000000</v>
      </c>
      <c r="AK39" s="31">
        <f t="shared" si="7"/>
        <v>17776754414.556049</v>
      </c>
      <c r="AL39" s="19">
        <f t="shared" ca="1" si="9"/>
        <v>5.9398960283859013E-2</v>
      </c>
      <c r="AM39" s="19">
        <f t="shared" ca="1" si="0"/>
        <v>6.1856470597171344E-2</v>
      </c>
      <c r="AN39" s="31">
        <f t="shared" ca="1" si="10"/>
        <v>1259014230029.4082</v>
      </c>
      <c r="AO39" s="32">
        <v>80261000000</v>
      </c>
      <c r="AP39" s="31">
        <f t="shared" si="1"/>
        <v>118013241196.58255</v>
      </c>
      <c r="AQ39" s="32">
        <v>63648000000</v>
      </c>
      <c r="AR39" s="31">
        <f t="shared" si="2"/>
        <v>75809255922.719666</v>
      </c>
      <c r="AS39" s="19">
        <f t="shared" ca="1" si="11"/>
        <v>6.0213184342601832E-2</v>
      </c>
      <c r="AT39" s="19">
        <f t="shared" si="8"/>
        <v>19.46812811497675</v>
      </c>
      <c r="BB39" s="13">
        <f>[2]EUCAM_output!$ACH36*10^9</f>
        <v>617765006616.60999</v>
      </c>
      <c r="BC39" s="13">
        <f>[2]EUCAM_output!$ADM36*10^9</f>
        <v>420143000000</v>
      </c>
      <c r="BD39" s="19">
        <f t="shared" si="21"/>
        <v>1.9099905385015103</v>
      </c>
      <c r="BN39" s="31">
        <f t="shared" ca="1" si="16"/>
        <v>18158000000</v>
      </c>
      <c r="BO39" s="48" cm="1">
        <f t="array" aca="1" ref="BO39" ca="1">INDEX([1]Sheet1!$C$6:$CY$72,MATCH($A39,[1]Sheet1!$A$6:$A$72,0),MATCH(MID(CELL("filename",A38),FIND("]",CELL("filename",A38))+1,255) &amp; BO$1,[1]Sheet1!$C$1:$CY$1 &amp; [1]Sheet1!$C$3:$CY$3,0))</f>
        <v>4.3218620000000003</v>
      </c>
      <c r="BP39" s="32" cm="1">
        <f t="array" aca="1" ref="BP39" ca="1">INDEX([1]Sheet1!$C$6:$CY$72,MATCH($A39,[1]Sheet1!$A$6:$A$72,0),MATCH(MID(CELL("filename",B38),FIND("]",CELL("filename",B38))+1,255) &amp; BP$1,[1]Sheet1!$C$1:$CY$1 &amp; [1]Sheet1!$C$3:$CY$3,0))</f>
        <v>187210000000</v>
      </c>
      <c r="BQ39" s="32" cm="1">
        <f t="array" aca="1" ref="BQ39" ca="1">INDEX([1]Sheet1!$C$6:$CY$72,MATCH($A39,[1]Sheet1!$A$6:$A$72,0),MATCH(MID(CELL("filename",C38),FIND("]",CELL("filename",C38))+1,255) &amp; BQ$1,[1]Sheet1!$C$1:$CY$1 &amp; [1]Sheet1!$C$3:$CY$3,0))</f>
        <v>45492000000</v>
      </c>
      <c r="BR39" s="39" cm="1">
        <f t="array" aca="1" ref="BR39" ca="1">INDEX([6]Annual!$C$5:$T$30,MATCH($A39,[6]Annual!$B$5:$B$30,0),MATCH(MID(CELL("filename",$F$2),FIND("]",CELL("filename",$F$2))+1,255) &amp; BR$1,[6]Annual!$C$3:$T$3 &amp; [6]Annual!$C$4:$T$4,0))</f>
        <v>28000000000</v>
      </c>
      <c r="BS39" s="39" cm="1">
        <f t="array" aca="1" ref="BS39" ca="1">INDEX([6]Annual!$C$5:$T$30,MATCH($A39,[6]Annual!$B$5:$B$30,0),MATCH(MID(CELL("filename",$F$2),FIND("]",CELL("filename",$F$2))+1,255) &amp; BS$1,[6]Annual!$C$3:$T$3 &amp; [6]Annual!$C$4:$T$4,0))</f>
        <v>13409000000</v>
      </c>
      <c r="BT39" s="39" cm="1">
        <f t="array" aca="1" ref="BT39" ca="1">INDEX([6]Annual!$C$5:$T$30,MATCH($A39,[6]Annual!$B$5:$B$30,0),MATCH(MID(CELL("filename",$F$2),FIND("]",CELL("filename",$F$2))+1,255) &amp; BT$1,[6]Annual!$C$3:$T$3 &amp; [6]Annual!$C$4:$T$4,0))</f>
        <v>2724000000</v>
      </c>
      <c r="BU39" s="31">
        <f ca="1">BQ39*BR39/SUM(BR39:BT39)</f>
        <v>28862211950.241318</v>
      </c>
      <c r="BV39" s="31">
        <f ca="1">BQ39-BU39</f>
        <v>16629788049.758682</v>
      </c>
      <c r="BW39" s="32" cm="1">
        <f t="array" aca="1" ref="BW39" ca="1">INDEX([1]Sheet1!$C$6:$CY$72,MATCH($A39,[1]Sheet1!$A$6:$A$72,0),MATCH(MID(CELL("filename",F38),FIND("]",CELL("filename",F38))+1,255) &amp; BW$1,[1]Sheet1!$C$1:$CY$1 &amp; [1]Sheet1!$C$3:$CY$3,0))</f>
        <v>47381000000</v>
      </c>
      <c r="BX39" s="32" cm="1">
        <f t="array" aca="1" ref="BX39" ca="1">INDEX([1]Sheet1!$C$6:$CY$72,MATCH($A39,[1]Sheet1!$A$6:$A$72,0),MATCH(MID(CELL("filename",G38),FIND("]",CELL("filename",G38))+1,255) &amp; BX$1,[1]Sheet1!$C$1:$CY$1 &amp; [1]Sheet1!$C$3:$CY$3,0))</f>
        <v>61842000000</v>
      </c>
      <c r="BY39" s="39" cm="1">
        <f t="array" aca="1" ref="BY39" ca="1">INDEX([4]DATA!$C$18:$N$51,MATCH($A39,[4]DATA!$B$18:$B$51,0),MATCH(MID(CELL("filename",F6),FIND("]",CELL("filename",F6))+1,255) &amp; BY$1,[4]DATA!$C$15:$N$15&amp;[4]DATA!$C$16:$N$16,0)) * 10^6</f>
        <v>44690000000</v>
      </c>
      <c r="BZ39" s="39" cm="1">
        <f t="array" aca="1" ref="BZ39" ca="1">INDEX([4]DATA!$C$18:$N$51,MATCH($A39,[4]DATA!$B$18:$B$51,0),MATCH(MID(CELL("filename",G6),FIND("]",CELL("filename",G6))+1,255) &amp; BZ$1,[4]DATA!$C$15:$N$15&amp;[4]DATA!$C$16:$N$16,0)) * 10^6</f>
        <v>17152000000</v>
      </c>
      <c r="CA39" s="31">
        <f t="shared" ca="1" si="17"/>
        <v>44690000000</v>
      </c>
      <c r="CB39" s="31">
        <f t="shared" ca="1" si="18"/>
        <v>17152000000</v>
      </c>
      <c r="CC39" s="32" cm="1">
        <f t="array" aca="1" ref="CC39" ca="1">INDEX([1]Sheet1!$C$6:$CY$72,MATCH($A39,[1]Sheet1!$A$6:$A$72,0),MATCH(MID(CELL("filename",J38),FIND("]",CELL("filename",J38))+1,255) &amp; CC$1,[1]Sheet1!$C$1:$CY$1 &amp; [1]Sheet1!$C$3:$CY$3,0))</f>
        <v>4392000000</v>
      </c>
      <c r="CD39" s="31">
        <f t="shared" ca="1" si="19"/>
        <v>28103000000</v>
      </c>
      <c r="CE39" s="32" cm="1">
        <f t="array" aca="1" ref="CE39" ca="1">INDEX([1]Sheet1!$C$6:$CY$72,MATCH($A39,[1]Sheet1!$A$6:$A$72,0),MATCH(MID(CELL("filename",L38),FIND("]",CELL("filename",L38))+1,255) &amp; CE$1,[1]Sheet1!$C$1:$CY$1 &amp; [1]Sheet1!$C$3:$CY$3,0))</f>
        <v>186022000000</v>
      </c>
      <c r="CF39" s="31">
        <f t="shared" ca="1" si="12"/>
        <v>169052000000</v>
      </c>
      <c r="CG39" s="32" cm="1">
        <f t="array" aca="1" ref="CG39" ca="1">INDEX([1]Sheet1!$C$6:$CY$72,MATCH($A39,[1]Sheet1!$A$6:$A$72,0),MATCH(MID(CELL("filename",N38),FIND("]",CELL("filename",N38))+1,255) &amp; CG$1,[1]Sheet1!$C$1:$CY$1 &amp; [1]Sheet1!$C$3:$CY$3,0))</f>
        <v>86110000000</v>
      </c>
      <c r="CH39" s="32" cm="1">
        <f t="array" aca="1" ref="CH39" ca="1">INDEX([1]Sheet1!$C$6:$CY$72,MATCH($A39,[1]Sheet1!$A$6:$A$72,0),MATCH(MID(CELL("filename",O38),FIND("]",CELL("filename",O38))+1,255) &amp; CH$1,[1]Sheet1!$C$1:$CY$1 &amp; [1]Sheet1!$C$3:$CY$3,0))</f>
        <v>15810000000</v>
      </c>
      <c r="CI39" s="32" cm="1">
        <f t="array" aca="1" ref="CI39" ca="1">INDEX([1]Sheet1!$C$6:$CY$72,MATCH($A39,[1]Sheet1!$A$6:$A$72,0),MATCH(MID(CELL("filename",CI6),FIND("]",CELL("filename",CI6))+1,255) &amp; CI$1,[1]Sheet1!$C$1:$CY$1 &amp; [1]Sheet1!$C$3:$CY$3,0))</f>
        <v>5519000000</v>
      </c>
      <c r="CJ39" s="32" cm="1">
        <f t="array" aca="1" ref="CJ39" ca="1">INDEX([1]Sheet1!$C$6:$CY$72,MATCH($A39,[1]Sheet1!$A$6:$A$72,0),MATCH(MID(CELL("filename",R38),FIND("]",CELL("filename",R38))+1,255) &amp; CJ$1,[1]Sheet1!$C$1:$CY$1 &amp; [1]Sheet1!$C$3:$CY$3,0))</f>
        <v>48956000000</v>
      </c>
      <c r="CK39" s="32" cm="1">
        <f t="array" aca="1" ref="CK39" ca="1">INDEX([1]Sheet1!$C$6:$CY$72,MATCH($A39,[1]Sheet1!$A$6:$A$72,0),MATCH(MID(CELL("filename",S38),FIND("]",CELL("filename",S38))+1,255) &amp; CK$1,[1]Sheet1!$C$1:$CY$1 &amp; [1]Sheet1!$C$3:$CY$3,0))</f>
        <v>16969999999.999998</v>
      </c>
      <c r="CL39" s="31">
        <f t="shared" ca="1" si="13"/>
        <v>12657000000</v>
      </c>
      <c r="DK39" s="31">
        <f t="shared" ca="1" si="20"/>
        <v>246599992849</v>
      </c>
      <c r="DL39" s="48" cm="1">
        <f t="array" aca="1" ref="DL39" ca="1">INDEX([1]Sheet1!$C$6:$CY$72,MATCH($A39,[1]Sheet1!$A$6:$A$72,0),MATCH(MID(CELL("filename",AT38),FIND("]",CELL("filename",AT38))+1,255) &amp; DL$1,[1]Sheet1!$C$1:$CY$1 &amp; [1]Sheet1!$C$3:$CY$3,0))</f>
        <v>58.694299999999998</v>
      </c>
      <c r="DM39" s="39" cm="1">
        <f t="array" aca="1" ref="DM39" ca="1">INDEX([5]DATA!$C$18:$T$51,MATCH($A39,[5]DATA!$B$18:$B$51,0),MATCH(MID(CELL("filename",AU6),FIND("]",CELL("filename",AU6))+1,255) &amp; DM$1,[5]DATA!$C$15:$T$15&amp;[5]DATA!$C$16:$T$16,0)) * 10^6</f>
        <v>14355000000</v>
      </c>
      <c r="DN39" s="39" cm="1">
        <f t="array" aca="1" ref="DN39" ca="1">INDEX([5]DATA!$C$18:$T$51,MATCH($A39,[5]DATA!$B$18:$B$51,0),MATCH(MID(CELL("filename",AV6),FIND("]",CELL("filename",AV6))+1,255) &amp; DN$1,[5]DATA!$C$15:$T$15&amp;[5]DATA!$C$16:$T$16,0)) * 10^6</f>
        <v>232245000000</v>
      </c>
      <c r="DQ39" s="48">
        <v>1.0657760000000001</v>
      </c>
      <c r="DR39" s="48" cm="1">
        <f t="array" aca="1" ref="DR39" ca="1">INDEX([1]Sheet1!$C$6:$CY$72,MATCH($A39,[1]Sheet1!$A$6:$A$72,0),MATCH(MID(CELL("filename",AZ38),FIND("]",CELL("filename",AZ38))+1,255) &amp; DR$1,[1]Sheet1!$C$1:$CY$1 &amp; [1]Sheet1!$C$3:$CY$3,0))</f>
        <v>-90000000</v>
      </c>
      <c r="DS39" s="48" cm="1">
        <f t="array" aca="1" ref="DS39" ca="1">INDEX([1]Sheet1!$C$6:$CY$72,MATCH($A39,[1]Sheet1!$A$6:$A$72,0),MATCH(MID(CELL("filename",BA38),FIND("]",CELL("filename",BA38))+1,255) &amp; DS$1,[1]Sheet1!$C$1:$CY$1 &amp; [1]Sheet1!$C$3:$CY$3,0))</f>
        <v>6.8461930000000004</v>
      </c>
      <c r="DT39" s="52" cm="1">
        <f t="array" aca="1" ref="DT39" ca="1">INDEX([5]DATA!$C$18:$T$51,MATCH($A39,[5]DATA!$B$18:$B$51,0),MATCH(MID(CELL("filename",BB6),FIND("]",CELL("filename",BB6))+1,255) &amp; DT$1,[5]DATA!$C$15:$T$15&amp;[5]DATA!$C$16:$T$16,0)) * 10^6</f>
        <v>0</v>
      </c>
      <c r="DU39" s="48" cm="1">
        <f t="array" aca="1" ref="DU39" ca="1">INDEX([1]Sheet1!$C$6:$CY$72,MATCH($A39,[1]Sheet1!$A$6:$A$72,0),MATCH(MID(CELL("filename",BC38),FIND("]",CELL("filename",BC38))+1,255) &amp; DU$1,[1]Sheet1!$C$1:$CY$1 &amp; [1]Sheet1!$C$3:$CY$3,0))</f>
        <v>2.96</v>
      </c>
      <c r="DV39" s="17">
        <v>0.5</v>
      </c>
      <c r="DW39" s="14">
        <f>Euro_Area_Data!V36*10^9</f>
        <v>9351472072109.1699</v>
      </c>
      <c r="DX39" s="17">
        <v>1</v>
      </c>
      <c r="DY39" s="17">
        <v>0.5</v>
      </c>
      <c r="DZ39" s="48" cm="1">
        <f t="array" aca="1" ref="DZ39" ca="1">INDEX([1]Sheet1!$C$6:$CY$72,MATCH($A39,[1]Sheet1!$A$6:$A$72,0),MATCH(MID(CELL("filename",BH38),FIND("]",CELL("filename",BH38))+1,255) &amp; DZ$1,[1]Sheet1!$C$1:$CY$1 &amp; [1]Sheet1!$C$3:$CY$3,0))</f>
        <v>4.63</v>
      </c>
      <c r="EA39" s="17">
        <v>2</v>
      </c>
      <c r="EB39" s="14">
        <f>(SUMPRODUCT(Euro_Area_Data!B36:U36,Euro_Area_Data!Y36:AR36)-Euro_Area_Data!R36*Euro_Area_Data!AO36)/(SUM(Euro_Area_Data!B36:U36)-Euro_Area_Data!R36)</f>
        <v>0.71952253130452759</v>
      </c>
      <c r="EC39" s="14">
        <f t="shared" si="22"/>
        <v>1.6101422678446227</v>
      </c>
      <c r="ED39" s="14" t="e">
        <f>(SUMPRODUCT(Euro_Area_Data!B36:U36,Euro_Area_Data!AV36:BO36)-Euro_Area_Data!R36*Euro_Area_Data!BL36)/(SUM(Euro_Area_Data!B36:U36)-Euro_Area_Data!R36)</f>
        <v>#N/A</v>
      </c>
      <c r="EE39" s="17">
        <v>-5</v>
      </c>
      <c r="EH39" s="43">
        <v>0.75</v>
      </c>
      <c r="EI39" s="43">
        <v>0.05</v>
      </c>
      <c r="EJ39" s="43">
        <v>60</v>
      </c>
      <c r="EK39" s="14">
        <f t="shared" si="5"/>
        <v>2.0329992908290895</v>
      </c>
      <c r="EN39" s="14">
        <f>[2]EUCAM_output!$ADK36</f>
        <v>0.68010164949460106</v>
      </c>
    </row>
    <row r="40" spans="1:144" x14ac:dyDescent="0.3">
      <c r="A40" s="10">
        <v>2000</v>
      </c>
      <c r="B40" s="13">
        <f>[2]EUCAM_output!$ACK37*10^9</f>
        <v>626487043359.48645</v>
      </c>
      <c r="H40" s="14">
        <f>[2]EUCAM_output!$ADQ37</f>
        <v>2.669207124140157E-2</v>
      </c>
      <c r="I40" s="13">
        <f>[2]EUCAM_output!$ADC37*10^3</f>
        <v>11999111.5</v>
      </c>
      <c r="K40" s="31">
        <f t="shared" si="4"/>
        <v>11999111.5</v>
      </c>
      <c r="L40" s="14">
        <f>[2]EUCAM_output!$ACM37</f>
        <v>71.011481874860522</v>
      </c>
      <c r="O40" s="14">
        <f>[2]EUCAM_output!$ACN37</f>
        <v>70.910917104069796</v>
      </c>
      <c r="P40" s="28"/>
      <c r="Q40" s="19"/>
      <c r="R40" s="14">
        <f>[2]EUCAM_output!$ACR37</f>
        <v>3.6</v>
      </c>
      <c r="U40" s="14">
        <f>[2]EUCAM_output!$ACQ37</f>
        <v>4.7265750000000004</v>
      </c>
      <c r="V40" s="14">
        <v>4.7265750000000004</v>
      </c>
      <c r="W40" s="14">
        <v>2.3419203291999313E-2</v>
      </c>
      <c r="X40" s="14">
        <v>-4.1254094855176504E-3</v>
      </c>
      <c r="Y40" s="14">
        <f>[2]EUCAM_output!$ADO37</f>
        <v>1.5967977095592001E-2</v>
      </c>
      <c r="Z40" s="14">
        <f>[2]EUCAM_output!$ACS37</f>
        <v>1473.5041392743999</v>
      </c>
      <c r="AC40" s="14">
        <f>[2]EUCAM_output!$ADR37</f>
        <v>1472.776116368472</v>
      </c>
      <c r="AD40" s="13">
        <f>[2]EUCAM_output!$ACZ37*10^9</f>
        <v>1602264296660.1599</v>
      </c>
      <c r="AE40" s="30" cm="1">
        <f t="array" aca="1" ref="AE40" ca="1">INDEX('[3]Sheet 1'!$B$12:$M$61,MATCH($A40,'[3]Sheet 1'!$A$12:$A$61,0),MATCH(MID(CELL("filename",A39),FIND("]",CELL("filename",A39))+1,255)&amp;AE$1,'[3]Sheet 1'!$B$9:$M$9&amp;'[3]Sheet 1'!$B$8:$M$8,0))*10^6</f>
        <v>1298840000000</v>
      </c>
      <c r="AF40" s="30" cm="1">
        <f t="array" aca="1" ref="AF40" ca="1">INDEX('[3]Sheet 1'!$B$12:$M$61,MATCH($A40,'[3]Sheet 1'!$A$12:$A$61,0),MATCH(MID(CELL("filename",B39),FIND("]",CELL("filename",B39))+1,255)&amp;AF$1,'[3]Sheet 1'!$B$9:$M$9&amp;'[3]Sheet 1'!$B$8:$M$8,0))*10^6</f>
        <v>245749000000</v>
      </c>
      <c r="AG40" s="19">
        <f t="shared" ca="1" si="14"/>
        <v>0.18920652274337102</v>
      </c>
      <c r="AH40" s="31">
        <f t="shared" ca="1" si="15"/>
        <v>303158856086.92194</v>
      </c>
      <c r="AI40" s="31">
        <f t="shared" ca="1" si="6"/>
        <v>24372745540.710182</v>
      </c>
      <c r="AJ40" s="32">
        <v>12928000000</v>
      </c>
      <c r="AK40" s="31">
        <f t="shared" si="7"/>
        <v>18406989972.561123</v>
      </c>
      <c r="AL40" s="19">
        <f t="shared" ca="1" si="9"/>
        <v>6.0717309103724339E-2</v>
      </c>
      <c r="AM40" s="19">
        <f t="shared" ca="1" si="0"/>
        <v>6.1856470597171344E-2</v>
      </c>
      <c r="AN40" s="31">
        <f t="shared" ca="1" si="10"/>
        <v>1299105440573.238</v>
      </c>
      <c r="AO40" s="32">
        <v>84751000000</v>
      </c>
      <c r="AP40" s="31">
        <f t="shared" si="1"/>
        <v>120669152781.90962</v>
      </c>
      <c r="AQ40" s="32">
        <v>69098000000</v>
      </c>
      <c r="AR40" s="31">
        <f t="shared" si="2"/>
        <v>79975296005.473251</v>
      </c>
      <c r="AS40" s="19">
        <f t="shared" ca="1" si="11"/>
        <v>6.156182054797929E-2</v>
      </c>
      <c r="AT40" s="19">
        <f t="shared" si="8"/>
        <v>19.261236774320338</v>
      </c>
      <c r="BB40" s="13">
        <f>[2]EUCAM_output!$ACH37*10^9</f>
        <v>643833168524.31702</v>
      </c>
      <c r="BC40" s="13">
        <f>[2]EUCAM_output!$ADM37*10^9</f>
        <v>452191000000</v>
      </c>
      <c r="BD40" s="19">
        <f t="shared" si="21"/>
        <v>2.7687923235911414</v>
      </c>
      <c r="BN40" s="31">
        <f t="shared" ca="1" si="16"/>
        <v>20685000000</v>
      </c>
      <c r="BO40" s="48" cm="1">
        <f t="array" aca="1" ref="BO40" ca="1">INDEX([1]Sheet1!$C$6:$CY$72,MATCH($A40,[1]Sheet1!$A$6:$A$72,0),MATCH(MID(CELL("filename",A39),FIND("]",CELL("filename",A39))+1,255) &amp; BO$1,[1]Sheet1!$C$1:$CY$1 &amp; [1]Sheet1!$C$3:$CY$3,0))</f>
        <v>4.5743939999999998</v>
      </c>
      <c r="BP40" s="32" cm="1">
        <f t="array" aca="1" ref="BP40" ca="1">INDEX([1]Sheet1!$C$6:$CY$72,MATCH($A40,[1]Sheet1!$A$6:$A$72,0),MATCH(MID(CELL("filename",B39),FIND("]",CELL("filename",B39))+1,255) &amp; BP$1,[1]Sheet1!$C$1:$CY$1 &amp; [1]Sheet1!$C$3:$CY$3,0))</f>
        <v>200529000000</v>
      </c>
      <c r="BQ40" s="32" cm="1">
        <f t="array" aca="1" ref="BQ40" ca="1">INDEX([1]Sheet1!$C$6:$CY$72,MATCH($A40,[1]Sheet1!$A$6:$A$72,0),MATCH(MID(CELL("filename",C39),FIND("]",CELL("filename",C39))+1,255) &amp; BQ$1,[1]Sheet1!$C$1:$CY$1 &amp; [1]Sheet1!$C$3:$CY$3,0))</f>
        <v>48522000000</v>
      </c>
      <c r="BR40" s="39" cm="1">
        <f t="array" aca="1" ref="BR40" ca="1">INDEX([6]Annual!$C$5:$T$30,MATCH($A40,[6]Annual!$B$5:$B$30,0),MATCH(MID(CELL("filename",$F$2),FIND("]",CELL("filename",$F$2))+1,255) &amp; BR$1,[6]Annual!$C$3:$T$3 &amp; [6]Annual!$C$4:$T$4,0))</f>
        <v>30059000000</v>
      </c>
      <c r="BS40" s="39" cm="1">
        <f t="array" aca="1" ref="BS40" ca="1">INDEX([6]Annual!$C$5:$T$30,MATCH($A40,[6]Annual!$B$5:$B$30,0),MATCH(MID(CELL("filename",$F$2),FIND("]",CELL("filename",$F$2))+1,255) &amp; BS$1,[6]Annual!$C$3:$T$3 &amp; [6]Annual!$C$4:$T$4,0))</f>
        <v>14233000000</v>
      </c>
      <c r="BT40" s="39" cm="1">
        <f t="array" aca="1" ref="BT40" ca="1">INDEX([6]Annual!$C$5:$T$30,MATCH($A40,[6]Annual!$B$5:$B$30,0),MATCH(MID(CELL("filename",$F$2),FIND("]",CELL("filename",$F$2))+1,255) &amp; BT$1,[6]Annual!$C$3:$T$3 &amp; [6]Annual!$C$4:$T$4,0))</f>
        <v>3221000000</v>
      </c>
      <c r="BU40" s="31">
        <f t="shared" ref="BU40:BU64" ca="1" si="23">BQ40*BR40/SUM(BR40:BT40)</f>
        <v>30697341738.050636</v>
      </c>
      <c r="BV40" s="31">
        <f t="shared" ref="BV40:BV64" ca="1" si="24">BQ40-BU40</f>
        <v>17824658261.949364</v>
      </c>
      <c r="BW40" s="32" cm="1">
        <f t="array" aca="1" ref="BW40" ca="1">INDEX([1]Sheet1!$C$6:$CY$72,MATCH($A40,[1]Sheet1!$A$6:$A$72,0),MATCH(MID(CELL("filename",F39),FIND("]",CELL("filename",F39))+1,255) &amp; BW$1,[1]Sheet1!$C$1:$CY$1 &amp; [1]Sheet1!$C$3:$CY$3,0))</f>
        <v>50228000000</v>
      </c>
      <c r="BX40" s="32" cm="1">
        <f t="array" aca="1" ref="BX40" ca="1">INDEX([1]Sheet1!$C$6:$CY$72,MATCH($A40,[1]Sheet1!$A$6:$A$72,0),MATCH(MID(CELL("filename",G39),FIND("]",CELL("filename",G39))+1,255) &amp; BX$1,[1]Sheet1!$C$1:$CY$1 &amp; [1]Sheet1!$C$3:$CY$3,0))</f>
        <v>66376000000.000008</v>
      </c>
      <c r="BY40" s="39" cm="1">
        <f t="array" aca="1" ref="BY40" ca="1">INDEX([4]DATA!$C$18:$N$51,MATCH($A40,[4]DATA!$B$18:$B$51,0),MATCH(MID(CELL("filename",F7),FIND("]",CELL("filename",F7))+1,255) &amp; BY$1,[4]DATA!$C$15:$N$15&amp;[4]DATA!$C$16:$N$16,0)) * 10^6</f>
        <v>47705000000</v>
      </c>
      <c r="BZ40" s="39" cm="1">
        <f t="array" aca="1" ref="BZ40" ca="1">INDEX([4]DATA!$C$18:$N$51,MATCH($A40,[4]DATA!$B$18:$B$51,0),MATCH(MID(CELL("filename",G7),FIND("]",CELL("filename",G7))+1,255) &amp; BZ$1,[4]DATA!$C$15:$N$15&amp;[4]DATA!$C$16:$N$16,0)) * 10^6</f>
        <v>18671000000</v>
      </c>
      <c r="CA40" s="31">
        <f t="shared" ca="1" si="17"/>
        <v>47705000000.000008</v>
      </c>
      <c r="CB40" s="31">
        <f t="shared" ca="1" si="18"/>
        <v>18671000000</v>
      </c>
      <c r="CC40" s="32" cm="1">
        <f t="array" aca="1" ref="CC40" ca="1">INDEX([1]Sheet1!$C$6:$CY$72,MATCH($A40,[1]Sheet1!$A$6:$A$72,0),MATCH(MID(CELL("filename",J39),FIND("]",CELL("filename",J39))+1,255) &amp; CC$1,[1]Sheet1!$C$1:$CY$1 &amp; [1]Sheet1!$C$3:$CY$3,0))</f>
        <v>4285000000</v>
      </c>
      <c r="CD40" s="31">
        <f t="shared" ca="1" si="19"/>
        <v>31117999999.999992</v>
      </c>
      <c r="CE40" s="32" cm="1">
        <f t="array" aca="1" ref="CE40" ca="1">INDEX([1]Sheet1!$C$6:$CY$72,MATCH($A40,[1]Sheet1!$A$6:$A$72,0),MATCH(MID(CELL("filename",L39),FIND("]",CELL("filename",L39))+1,255) &amp; CE$1,[1]Sheet1!$C$1:$CY$1 &amp; [1]Sheet1!$C$3:$CY$3,0))</f>
        <v>195393000000</v>
      </c>
      <c r="CF40" s="31">
        <f t="shared" ca="1" si="12"/>
        <v>179844000000</v>
      </c>
      <c r="CG40" s="32" cm="1">
        <f t="array" aca="1" ref="CG40" ca="1">INDEX([1]Sheet1!$C$6:$CY$72,MATCH($A40,[1]Sheet1!$A$6:$A$72,0),MATCH(MID(CELL("filename",N39),FIND("]",CELL("filename",N39))+1,255) &amp; CG$1,[1]Sheet1!$C$1:$CY$1 &amp; [1]Sheet1!$C$3:$CY$3,0))</f>
        <v>92704000000</v>
      </c>
      <c r="CH40" s="32" cm="1">
        <f t="array" aca="1" ref="CH40" ca="1">INDEX([1]Sheet1!$C$6:$CY$72,MATCH($A40,[1]Sheet1!$A$6:$A$72,0),MATCH(MID(CELL("filename",O39),FIND("]",CELL("filename",O39))+1,255) &amp; CH$1,[1]Sheet1!$C$1:$CY$1 &amp; [1]Sheet1!$C$3:$CY$3,0))</f>
        <v>17117999999.999998</v>
      </c>
      <c r="CI40" s="32" cm="1">
        <f t="array" aca="1" ref="CI40" ca="1">INDEX([1]Sheet1!$C$6:$CY$72,MATCH($A40,[1]Sheet1!$A$6:$A$72,0),MATCH(MID(CELL("filename",CI7),FIND("]",CELL("filename",CI7))+1,255) &amp; CI$1,[1]Sheet1!$C$1:$CY$1 &amp; [1]Sheet1!$C$3:$CY$3,0))</f>
        <v>5445000000</v>
      </c>
      <c r="CJ40" s="32" cm="1">
        <f t="array" aca="1" ref="CJ40" ca="1">INDEX([1]Sheet1!$C$6:$CY$72,MATCH($A40,[1]Sheet1!$A$6:$A$72,0),MATCH(MID(CELL("filename",R39),FIND("]",CELL("filename",R39))+1,255) &amp; CJ$1,[1]Sheet1!$C$1:$CY$1 &amp; [1]Sheet1!$C$3:$CY$3,0))</f>
        <v>49862000000</v>
      </c>
      <c r="CK40" s="32" cm="1">
        <f t="array" aca="1" ref="CK40" ca="1">INDEX([1]Sheet1!$C$6:$CY$72,MATCH($A40,[1]Sheet1!$A$6:$A$72,0),MATCH(MID(CELL("filename",S39),FIND("]",CELL("filename",S39))+1,255) &amp; CK$1,[1]Sheet1!$C$1:$CY$1 &amp; [1]Sheet1!$C$3:$CY$3,0))</f>
        <v>15549000000</v>
      </c>
      <c r="CL40" s="31">
        <f t="shared" ca="1" si="13"/>
        <v>14715000000</v>
      </c>
      <c r="DK40" s="31">
        <f t="shared" ca="1" si="20"/>
        <v>236233170029</v>
      </c>
      <c r="DL40" s="48" cm="1">
        <f t="array" aca="1" ref="DL40" ca="1">INDEX([1]Sheet1!$C$6:$CY$72,MATCH($A40,[1]Sheet1!$A$6:$A$72,0),MATCH(MID(CELL("filename",AT39),FIND("]",CELL("filename",AT39))+1,255) &amp; DL$1,[1]Sheet1!$C$1:$CY$1 &amp; [1]Sheet1!$C$3:$CY$3,0))</f>
        <v>52.241900000000001</v>
      </c>
      <c r="DM40" s="39" cm="1">
        <f t="array" aca="1" ref="DM40" ca="1">INDEX([5]DATA!$C$18:$T$51,MATCH($A40,[5]DATA!$B$18:$B$51,0),MATCH(MID(CELL("filename",AU7),FIND("]",CELL("filename",AU7))+1,255) &amp; DM$1,[5]DATA!$C$15:$T$15&amp;[5]DATA!$C$16:$T$16,0)) * 10^6</f>
        <v>15544000000</v>
      </c>
      <c r="DN40" s="39" cm="1">
        <f t="array" aca="1" ref="DN40" ca="1">INDEX([5]DATA!$C$18:$T$51,MATCH($A40,[5]DATA!$B$18:$B$51,0),MATCH(MID(CELL("filename",AV7),FIND("]",CELL("filename",AV7))+1,255) &amp; DN$1,[5]DATA!$C$15:$T$15&amp;[5]DATA!$C$16:$T$16,0)) * 10^6</f>
        <v>220689000000</v>
      </c>
      <c r="DQ40" s="48">
        <v>0.92361300000000002</v>
      </c>
      <c r="DR40" s="48" cm="1">
        <f t="array" aca="1" ref="DR40" ca="1">INDEX([1]Sheet1!$C$6:$CY$72,MATCH($A40,[1]Sheet1!$A$6:$A$72,0),MATCH(MID(CELL("filename",AZ39),FIND("]",CELL("filename",AZ39))+1,255) &amp; DR$1,[1]Sheet1!$C$1:$CY$1 &amp; [1]Sheet1!$C$3:$CY$3,0))</f>
        <v>-5230000000</v>
      </c>
      <c r="DS40" s="48" cm="1">
        <f t="array" aca="1" ref="DS40" ca="1">INDEX([1]Sheet1!$C$6:$CY$72,MATCH($A40,[1]Sheet1!$A$6:$A$72,0),MATCH(MID(CELL("filename",BA39),FIND("]",CELL("filename",BA39))+1,255) &amp; DS$1,[1]Sheet1!$C$1:$CY$1 &amp; [1]Sheet1!$C$3:$CY$3,0))</f>
        <v>6.3053530000000002</v>
      </c>
      <c r="DT40" s="52" cm="1">
        <f t="array" aca="1" ref="DT40" ca="1">INDEX([5]DATA!$C$18:$T$51,MATCH($A40,[5]DATA!$B$18:$B$51,0),MATCH(MID(CELL("filename",BB7),FIND("]",CELL("filename",BB7))+1,255) &amp; DT$1,[5]DATA!$C$15:$T$15&amp;[5]DATA!$C$16:$T$16,0)) * 10^6</f>
        <v>0</v>
      </c>
      <c r="DU40" s="48" cm="1">
        <f t="array" aca="1" ref="DU40" ca="1">INDEX([1]Sheet1!$C$6:$CY$72,MATCH($A40,[1]Sheet1!$A$6:$A$72,0),MATCH(MID(CELL("filename",BC39),FIND("]",CELL("filename",BC39))+1,255) &amp; DU$1,[1]Sheet1!$C$1:$CY$1 &amp; [1]Sheet1!$C$3:$CY$3,0))</f>
        <v>4.3899999999999997</v>
      </c>
      <c r="DV40" s="17">
        <v>0.5</v>
      </c>
      <c r="DW40" s="14">
        <f>Euro_Area_Data!V37*10^9</f>
        <v>9714842942019.8418</v>
      </c>
      <c r="DX40" s="17">
        <v>1</v>
      </c>
      <c r="DY40" s="17">
        <v>0.5</v>
      </c>
      <c r="DZ40" s="48" cm="1">
        <f t="array" aca="1" ref="DZ40" ca="1">INDEX([1]Sheet1!$C$6:$CY$72,MATCH($A40,[1]Sheet1!$A$6:$A$72,0),MATCH(MID(CELL("filename",BH39),FIND("]",CELL("filename",BH39))+1,255) &amp; DZ$1,[1]Sheet1!$C$1:$CY$1 &amp; [1]Sheet1!$C$3:$CY$3,0))</f>
        <v>5.4</v>
      </c>
      <c r="EA40" s="17">
        <v>2</v>
      </c>
      <c r="EB40" s="14">
        <f>(SUMPRODUCT(Euro_Area_Data!B37:U37,Euro_Area_Data!Y37:AR37)-Euro_Area_Data!R37*Euro_Area_Data!AO37)/(SUM(Euro_Area_Data!B37:U37)-Euro_Area_Data!R37)</f>
        <v>0.72851627083581305</v>
      </c>
      <c r="EC40" s="14">
        <f t="shared" si="22"/>
        <v>1.2499594022412885</v>
      </c>
      <c r="ED40" s="14" t="e">
        <f>(SUMPRODUCT(Euro_Area_Data!B37:U37,Euro_Area_Data!AV37:BO37)-Euro_Area_Data!R37*Euro_Area_Data!BL37)/(SUM(Euro_Area_Data!B37:U37)-Euro_Area_Data!R37)</f>
        <v>#N/A</v>
      </c>
      <c r="EE40" s="17">
        <v>-5</v>
      </c>
      <c r="EH40" s="43">
        <v>0.75</v>
      </c>
      <c r="EI40" s="43">
        <v>0.05</v>
      </c>
      <c r="EJ40" s="43">
        <v>60</v>
      </c>
      <c r="EK40" s="14">
        <f t="shared" si="5"/>
        <v>3.270133758296887</v>
      </c>
      <c r="EN40" s="14">
        <f>[2]EUCAM_output!$ADK37</f>
        <v>0.70234188312545798</v>
      </c>
    </row>
    <row r="41" spans="1:144" x14ac:dyDescent="0.3">
      <c r="A41" s="10">
        <v>2001</v>
      </c>
      <c r="B41" s="13">
        <f>[2]EUCAM_output!$ACK38*10^9</f>
        <v>645986944371.23877</v>
      </c>
      <c r="H41" s="14">
        <f>[2]EUCAM_output!$ADQ38</f>
        <v>4.2445170594360374E-3</v>
      </c>
      <c r="I41" s="13">
        <f>[2]EUCAM_output!$ADC38*10^3</f>
        <v>12078641.5</v>
      </c>
      <c r="K41" s="31">
        <f t="shared" si="4"/>
        <v>12078641.5</v>
      </c>
      <c r="L41" s="14">
        <f>[2]EUCAM_output!$ACM38</f>
        <v>71.351672762219536</v>
      </c>
      <c r="O41" s="14">
        <f>[2]EUCAM_output!$ACN38</f>
        <v>71.349978453316822</v>
      </c>
      <c r="P41" s="28"/>
      <c r="Q41" s="19"/>
      <c r="R41" s="14">
        <f>[2]EUCAM_output!$ACR38</f>
        <v>2.8</v>
      </c>
      <c r="U41" s="14">
        <f>[2]EUCAM_output!$ACQ38</f>
        <v>4.3919949999999996</v>
      </c>
      <c r="V41" s="14">
        <v>4.3919949999999996</v>
      </c>
      <c r="W41" s="14">
        <v>3.3255958812907771E-3</v>
      </c>
      <c r="X41" s="14">
        <v>-1.4233763601142257E-2</v>
      </c>
      <c r="Y41" s="14">
        <f>[2]EUCAM_output!$ADO38</f>
        <v>-2.46104207029294E-2</v>
      </c>
      <c r="Z41" s="14">
        <f>[2]EUCAM_output!$ACS38</f>
        <v>1463.55747881103</v>
      </c>
      <c r="AC41" s="14">
        <f>[2]EUCAM_output!$ADR38</f>
        <v>1464.510175891701</v>
      </c>
      <c r="AD41" s="13">
        <f>[2]EUCAM_output!$ACZ38*10^9</f>
        <v>1643945526069.8901</v>
      </c>
      <c r="AE41" s="30" cm="1">
        <f t="array" aca="1" ref="AE41" ca="1">INDEX('[3]Sheet 1'!$B$12:$M$61,MATCH($A41,'[3]Sheet 1'!$A$12:$A$61,0),MATCH(MID(CELL("filename",A40),FIND("]",CELL("filename",A40))+1,255)&amp;AE$1,'[3]Sheet 1'!$B$9:$M$9&amp;'[3]Sheet 1'!$B$8:$M$8,0))*10^6</f>
        <v>1395647000000</v>
      </c>
      <c r="AF41" s="30" cm="1">
        <f t="array" aca="1" ref="AF41" ca="1">INDEX('[3]Sheet 1'!$B$12:$M$61,MATCH($A41,'[3]Sheet 1'!$A$12:$A$61,0),MATCH(MID(CELL("filename",B40),FIND("]",CELL("filename",B40))+1,255)&amp;AF$1,'[3]Sheet 1'!$B$9:$M$9&amp;'[3]Sheet 1'!$B$8:$M$8,0))*10^6</f>
        <v>262264000000</v>
      </c>
      <c r="AG41" s="19">
        <f t="shared" ca="1" si="14"/>
        <v>0.18791571221089573</v>
      </c>
      <c r="AH41" s="31">
        <f t="shared" ca="1" si="15"/>
        <v>308923194367.33905</v>
      </c>
      <c r="AI41" s="31">
        <f t="shared" ca="1" si="6"/>
        <v>25843396322.322689</v>
      </c>
      <c r="AJ41" s="32">
        <v>13824000000</v>
      </c>
      <c r="AK41" s="31">
        <f t="shared" si="7"/>
        <v>18857699169.162777</v>
      </c>
      <c r="AL41" s="19">
        <f t="shared" ca="1" si="9"/>
        <v>6.1043325697128392E-2</v>
      </c>
      <c r="AM41" s="19">
        <f t="shared" ca="1" si="0"/>
        <v>6.1856470597171344E-2</v>
      </c>
      <c r="AN41" s="31">
        <f t="shared" ca="1" si="10"/>
        <v>1335022331702.551</v>
      </c>
      <c r="AO41" s="32">
        <v>87747000000</v>
      </c>
      <c r="AP41" s="31">
        <f t="shared" si="1"/>
        <v>119698099609.12372</v>
      </c>
      <c r="AQ41" s="32">
        <v>74565000000</v>
      </c>
      <c r="AR41" s="31">
        <f t="shared" si="2"/>
        <v>82858471154.088272</v>
      </c>
      <c r="AS41" s="19">
        <f t="shared" ca="1" si="11"/>
        <v>6.2065232308450638E-2</v>
      </c>
      <c r="AT41" s="19">
        <f t="shared" si="8"/>
        <v>18.529492066690292</v>
      </c>
      <c r="BB41" s="13">
        <f>[2]EUCAM_output!$ACH38*10^9</f>
        <v>658793120258.58203</v>
      </c>
      <c r="BC41" s="13">
        <f>[2]EUCAM_output!$ADM38*10^9</f>
        <v>482941000000</v>
      </c>
      <c r="BD41" s="19">
        <f t="shared" si="21"/>
        <v>1.9824202329364338</v>
      </c>
      <c r="BN41" s="31">
        <f t="shared" ca="1" si="16"/>
        <v>12280000000</v>
      </c>
      <c r="BO41" s="48" cm="1">
        <f t="array" aca="1" ref="BO41" ca="1">INDEX([1]Sheet1!$C$6:$CY$72,MATCH($A41,[1]Sheet1!$A$6:$A$72,0),MATCH(MID(CELL("filename",A40),FIND("]",CELL("filename",A40))+1,255) &amp; BO$1,[1]Sheet1!$C$1:$CY$1 &amp; [1]Sheet1!$C$3:$CY$3,0))</f>
        <v>2.542754</v>
      </c>
      <c r="BP41" s="32" cm="1">
        <f t="array" aca="1" ref="BP41" ca="1">INDEX([1]Sheet1!$C$6:$CY$72,MATCH($A41,[1]Sheet1!$A$6:$A$72,0),MATCH(MID(CELL("filename",B40),FIND("]",CELL("filename",B40))+1,255) &amp; BP$1,[1]Sheet1!$C$1:$CY$1 &amp; [1]Sheet1!$C$3:$CY$3,0))</f>
        <v>210599000000</v>
      </c>
      <c r="BQ41" s="32" cm="1">
        <f t="array" aca="1" ref="BQ41" ca="1">INDEX([1]Sheet1!$C$6:$CY$72,MATCH($A41,[1]Sheet1!$A$6:$A$72,0),MATCH(MID(CELL("filename",C40),FIND("]",CELL("filename",C40))+1,255) &amp; BQ$1,[1]Sheet1!$C$1:$CY$1 &amp; [1]Sheet1!$C$3:$CY$3,0))</f>
        <v>49493000000</v>
      </c>
      <c r="BR41" s="39" cm="1">
        <f t="array" aca="1" ref="BR41" ca="1">INDEX([6]Annual!$C$5:$T$30,MATCH($A41,[6]Annual!$B$5:$B$30,0),MATCH(MID(CELL("filename",$F$2),FIND("]",CELL("filename",$F$2))+1,255) &amp; BR$1,[6]Annual!$C$3:$T$3 &amp; [6]Annual!$C$4:$T$4,0))</f>
        <v>30404000000</v>
      </c>
      <c r="BS41" s="39" cm="1">
        <f t="array" aca="1" ref="BS41" ca="1">INDEX([6]Annual!$C$5:$T$30,MATCH($A41,[6]Annual!$B$5:$B$30,0),MATCH(MID(CELL("filename",$F$2),FIND("]",CELL("filename",$F$2))+1,255) &amp; BS$1,[6]Annual!$C$3:$T$3 &amp; [6]Annual!$C$4:$T$4,0))</f>
        <v>12960000000</v>
      </c>
      <c r="BT41" s="39" cm="1">
        <f t="array" aca="1" ref="BT41" ca="1">INDEX([6]Annual!$C$5:$T$30,MATCH($A41,[6]Annual!$B$5:$B$30,0),MATCH(MID(CELL("filename",$F$2),FIND("]",CELL("filename",$F$2))+1,255) &amp; BT$1,[6]Annual!$C$3:$T$3 &amp; [6]Annual!$C$4:$T$4,0))</f>
        <v>4708000000</v>
      </c>
      <c r="BU41" s="31">
        <f t="shared" ca="1" si="23"/>
        <v>31302736977.866531</v>
      </c>
      <c r="BV41" s="31">
        <f t="shared" ca="1" si="24"/>
        <v>18190263022.133469</v>
      </c>
      <c r="BW41" s="32" cm="1">
        <f t="array" aca="1" ref="BW41" ca="1">INDEX([1]Sheet1!$C$6:$CY$72,MATCH($A41,[1]Sheet1!$A$6:$A$72,0),MATCH(MID(CELL("filename",F40),FIND("]",CELL("filename",F40))+1,255) &amp; BW$1,[1]Sheet1!$C$1:$CY$1 &amp; [1]Sheet1!$C$3:$CY$3,0))</f>
        <v>56641000000</v>
      </c>
      <c r="BX41" s="32" cm="1">
        <f t="array" aca="1" ref="BX41" ca="1">INDEX([1]Sheet1!$C$6:$CY$72,MATCH($A41,[1]Sheet1!$A$6:$A$72,0),MATCH(MID(CELL("filename",G40),FIND("]",CELL("filename",G40))+1,255) &amp; BX$1,[1]Sheet1!$C$1:$CY$1 &amp; [1]Sheet1!$C$3:$CY$3,0))</f>
        <v>65016000000.000008</v>
      </c>
      <c r="BY41" s="39" cm="1">
        <f t="array" aca="1" ref="BY41" ca="1">INDEX([4]DATA!$C$18:$N$51,MATCH($A41,[4]DATA!$B$18:$B$51,0),MATCH(MID(CELL("filename",F8),FIND("]",CELL("filename",F8))+1,255) &amp; BY$1,[4]DATA!$C$15:$N$15&amp;[4]DATA!$C$16:$N$16,0)) * 10^6</f>
        <v>45572000000</v>
      </c>
      <c r="BZ41" s="39" cm="1">
        <f t="array" aca="1" ref="BZ41" ca="1">INDEX([4]DATA!$C$18:$N$51,MATCH($A41,[4]DATA!$B$18:$B$51,0),MATCH(MID(CELL("filename",G8),FIND("]",CELL("filename",G8))+1,255) &amp; BZ$1,[4]DATA!$C$15:$N$15&amp;[4]DATA!$C$16:$N$16,0)) * 10^6</f>
        <v>19444000000</v>
      </c>
      <c r="CA41" s="31">
        <f t="shared" ca="1" si="17"/>
        <v>45572000000</v>
      </c>
      <c r="CB41" s="31">
        <f t="shared" ca="1" si="18"/>
        <v>19444000000.000008</v>
      </c>
      <c r="CC41" s="32" cm="1">
        <f t="array" aca="1" ref="CC41" ca="1">INDEX([1]Sheet1!$C$6:$CY$72,MATCH($A41,[1]Sheet1!$A$6:$A$72,0),MATCH(MID(CELL("filename",J40),FIND("]",CELL("filename",J40))+1,255) &amp; CC$1,[1]Sheet1!$C$1:$CY$1 &amp; [1]Sheet1!$C$3:$CY$3,0))</f>
        <v>4486000000</v>
      </c>
      <c r="CD41" s="31">
        <f t="shared" ca="1" si="19"/>
        <v>34962999999.999992</v>
      </c>
      <c r="CE41" s="32" cm="1">
        <f t="array" aca="1" ref="CE41" ca="1">INDEX([1]Sheet1!$C$6:$CY$72,MATCH($A41,[1]Sheet1!$A$6:$A$72,0),MATCH(MID(CELL("filename",L40),FIND("]",CELL("filename",L40))+1,255) &amp; CE$1,[1]Sheet1!$C$1:$CY$1 &amp; [1]Sheet1!$C$3:$CY$3,0))</f>
        <v>212858000000</v>
      </c>
      <c r="CF41" s="31">
        <f t="shared" ca="1" si="12"/>
        <v>198319000000</v>
      </c>
      <c r="CG41" s="32" cm="1">
        <f t="array" aca="1" ref="CG41" ca="1">INDEX([1]Sheet1!$C$6:$CY$72,MATCH($A41,[1]Sheet1!$A$6:$A$72,0),MATCH(MID(CELL("filename",N40),FIND("]",CELL("filename",N40))+1,255) &amp; CG$1,[1]Sheet1!$C$1:$CY$1 &amp; [1]Sheet1!$C$3:$CY$3,0))</f>
        <v>100928000000</v>
      </c>
      <c r="CH41" s="32" cm="1">
        <f t="array" aca="1" ref="CH41" ca="1">INDEX([1]Sheet1!$C$6:$CY$72,MATCH($A41,[1]Sheet1!$A$6:$A$72,0),MATCH(MID(CELL("filename",O40),FIND("]",CELL("filename",O40))+1,255) &amp; CH$1,[1]Sheet1!$C$1:$CY$1 &amp; [1]Sheet1!$C$3:$CY$3,0))</f>
        <v>18945000000</v>
      </c>
      <c r="CI41" s="32" cm="1">
        <f t="array" aca="1" ref="CI41" ca="1">INDEX([1]Sheet1!$C$6:$CY$72,MATCH($A41,[1]Sheet1!$A$6:$A$72,0),MATCH(MID(CELL("filename",CI8),FIND("]",CELL("filename",CI8))+1,255) &amp; CI$1,[1]Sheet1!$C$1:$CY$1 &amp; [1]Sheet1!$C$3:$CY$3,0))</f>
        <v>5979000000</v>
      </c>
      <c r="CJ41" s="32" cm="1">
        <f t="array" aca="1" ref="CJ41" ca="1">INDEX([1]Sheet1!$C$6:$CY$72,MATCH($A41,[1]Sheet1!$A$6:$A$72,0),MATCH(MID(CELL("filename",R40),FIND("]",CELL("filename",R40))+1,255) &amp; CJ$1,[1]Sheet1!$C$1:$CY$1 &amp; [1]Sheet1!$C$3:$CY$3,0))</f>
        <v>52277000000</v>
      </c>
      <c r="CK41" s="32" cm="1">
        <f t="array" aca="1" ref="CK41" ca="1">INDEX([1]Sheet1!$C$6:$CY$72,MATCH($A41,[1]Sheet1!$A$6:$A$72,0),MATCH(MID(CELL("filename",S40),FIND("]",CELL("filename",S40))+1,255) &amp; CK$1,[1]Sheet1!$C$1:$CY$1 &amp; [1]Sheet1!$C$3:$CY$3,0))</f>
        <v>14539000000</v>
      </c>
      <c r="CL41" s="31">
        <f t="shared" ca="1" si="13"/>
        <v>20190000000</v>
      </c>
      <c r="DK41" s="31">
        <f t="shared" ca="1" si="20"/>
        <v>239036960301</v>
      </c>
      <c r="DL41" s="48" cm="1">
        <f t="array" aca="1" ref="DL41" ca="1">INDEX([1]Sheet1!$C$6:$CY$72,MATCH($A41,[1]Sheet1!$A$6:$A$72,0),MATCH(MID(CELL("filename",AT40),FIND("]",CELL("filename",AT40))+1,255) &amp; DL$1,[1]Sheet1!$C$1:$CY$1 &amp; [1]Sheet1!$C$3:$CY$3,0))</f>
        <v>49.496099999999998</v>
      </c>
      <c r="DM41" s="39" cm="1">
        <f t="array" aca="1" ref="DM41" ca="1">INDEX([5]DATA!$C$18:$T$51,MATCH($A41,[5]DATA!$B$18:$B$51,0),MATCH(MID(CELL("filename",AU8),FIND("]",CELL("filename",AU8))+1,255) &amp; DM$1,[5]DATA!$C$15:$T$15&amp;[5]DATA!$C$16:$T$16,0)) * 10^6</f>
        <v>18842000000</v>
      </c>
      <c r="DN41" s="39" cm="1">
        <f t="array" aca="1" ref="DN41" ca="1">INDEX([5]DATA!$C$18:$T$51,MATCH($A41,[5]DATA!$B$18:$B$51,0),MATCH(MID(CELL("filename",AV8),FIND("]",CELL("filename",AV8))+1,255) &amp; DN$1,[5]DATA!$C$15:$T$15&amp;[5]DATA!$C$16:$T$16,0)) * 10^6</f>
        <v>220195000000</v>
      </c>
      <c r="DQ41" s="48">
        <v>0.89563000000000004</v>
      </c>
      <c r="DR41" s="48" cm="1">
        <f t="array" aca="1" ref="DR41" ca="1">INDEX([1]Sheet1!$C$6:$CY$72,MATCH($A41,[1]Sheet1!$A$6:$A$72,0),MATCH(MID(CELL("filename",AZ40),FIND("]",CELL("filename",AZ40))+1,255) &amp; DR$1,[1]Sheet1!$C$1:$CY$1 &amp; [1]Sheet1!$C$3:$CY$3,0))</f>
        <v>550000000</v>
      </c>
      <c r="DS41" s="48" cm="1">
        <f t="array" aca="1" ref="DS41" ca="1">INDEX([1]Sheet1!$C$6:$CY$72,MATCH($A41,[1]Sheet1!$A$6:$A$72,0),MATCH(MID(CELL("filename",BA40),FIND("]",CELL("filename",BA40))+1,255) &amp; DS$1,[1]Sheet1!$C$1:$CY$1 &amp; [1]Sheet1!$C$3:$CY$3,0))</f>
        <v>6.1545170000000002</v>
      </c>
      <c r="DT41" s="52" cm="1">
        <f t="array" aca="1" ref="DT41" ca="1">INDEX([5]DATA!$C$18:$T$51,MATCH($A41,[5]DATA!$B$18:$B$51,0),MATCH(MID(CELL("filename",BB8),FIND("]",CELL("filename",BB8))+1,255) &amp; DT$1,[5]DATA!$C$15:$T$15&amp;[5]DATA!$C$16:$T$16,0)) * 10^6</f>
        <v>0</v>
      </c>
      <c r="DU41" s="48" cm="1">
        <f t="array" aca="1" ref="DU41" ca="1">INDEX([1]Sheet1!$C$6:$CY$72,MATCH($A41,[1]Sheet1!$A$6:$A$72,0),MATCH(MID(CELL("filename",BC40),FIND("]",CELL("filename",BC40))+1,255) &amp; DU$1,[1]Sheet1!$C$1:$CY$1 &amp; [1]Sheet1!$C$3:$CY$3,0))</f>
        <v>4.26</v>
      </c>
      <c r="DV41" s="17">
        <v>0.5</v>
      </c>
      <c r="DW41" s="14">
        <f>Euro_Area_Data!V38*10^9</f>
        <v>9926280628614.9219</v>
      </c>
      <c r="DX41" s="17">
        <v>1</v>
      </c>
      <c r="DY41" s="17">
        <v>0.5</v>
      </c>
      <c r="DZ41" s="48" cm="1">
        <f t="array" aca="1" ref="DZ41" ca="1">INDEX([1]Sheet1!$C$6:$CY$72,MATCH($A41,[1]Sheet1!$A$6:$A$72,0),MATCH(MID(CELL("filename",BH40),FIND("]",CELL("filename",BH40))+1,255) &amp; DZ$1,[1]Sheet1!$C$1:$CY$1 &amp; [1]Sheet1!$C$3:$CY$3,0))</f>
        <v>4.96</v>
      </c>
      <c r="EA41" s="17">
        <v>2</v>
      </c>
      <c r="EB41" s="14">
        <f>(SUMPRODUCT(Euro_Area_Data!B38:U38,Euro_Area_Data!Y38:AR38)-Euro_Area_Data!R38*Euro_Area_Data!AO38)/(SUM(Euro_Area_Data!B38:U38)-Euro_Area_Data!R38)</f>
        <v>0.74578083994674549</v>
      </c>
      <c r="EC41" s="14">
        <f t="shared" si="22"/>
        <v>2.3698261524241762</v>
      </c>
      <c r="ED41" s="14">
        <f>(SUMPRODUCT(Euro_Area_Data!B38:U38,Euro_Area_Data!AV38:BO38)-Euro_Area_Data!R38*Euro_Area_Data!BL38)/(SUM(Euro_Area_Data!B38:U38)-Euro_Area_Data!R38)</f>
        <v>1.9991910023142212</v>
      </c>
      <c r="EE41" s="17">
        <v>-5</v>
      </c>
      <c r="EH41" s="43">
        <v>0.75</v>
      </c>
      <c r="EI41" s="43">
        <v>0.05</v>
      </c>
      <c r="EJ41" s="43">
        <v>60</v>
      </c>
      <c r="EK41" s="14">
        <f t="shared" si="5"/>
        <v>4.3749917436575938</v>
      </c>
      <c r="EN41" s="14">
        <f>[2]EUCAM_output!$ADK38</f>
        <v>0.73306928252444603</v>
      </c>
    </row>
    <row r="42" spans="1:144" x14ac:dyDescent="0.3">
      <c r="A42" s="10">
        <v>2002</v>
      </c>
      <c r="B42" s="13">
        <f>[2]EUCAM_output!$ACK39*10^9</f>
        <v>662004531262.92883</v>
      </c>
      <c r="H42" s="14">
        <f>[2]EUCAM_output!$ADQ39</f>
        <v>-2.2475686070287961E-2</v>
      </c>
      <c r="I42" s="13">
        <f>[2]EUCAM_output!$ADC39*10^3</f>
        <v>12151812.5</v>
      </c>
      <c r="K42" s="31">
        <f t="shared" si="4"/>
        <v>12151812.5</v>
      </c>
      <c r="L42" s="14">
        <f>[2]EUCAM_output!$ACM39</f>
        <v>71.865158013739801</v>
      </c>
      <c r="O42" s="14">
        <f>[2]EUCAM_output!$ACN39</f>
        <v>71.769333150842598</v>
      </c>
      <c r="P42" s="28"/>
      <c r="Q42" s="19"/>
      <c r="R42" s="14">
        <f>[2]EUCAM_output!$ACR39</f>
        <v>3.4</v>
      </c>
      <c r="U42" s="14">
        <f>[2]EUCAM_output!$ACQ39</f>
        <v>4.3399089999999996</v>
      </c>
      <c r="V42" s="14">
        <v>4.3399089999999996</v>
      </c>
      <c r="W42" s="14">
        <v>-4.5531722022781329E-3</v>
      </c>
      <c r="X42" s="14">
        <v>-1.7242900377758552E-2</v>
      </c>
      <c r="Y42" s="14">
        <f>[2]EUCAM_output!$ADO39</f>
        <v>1.29121186003323E-2</v>
      </c>
      <c r="Z42" s="14">
        <f>[2]EUCAM_output!$ACS39</f>
        <v>1445.91168800379</v>
      </c>
      <c r="AC42" s="14">
        <f>[2]EUCAM_output!$ADR39</f>
        <v>1456.8653229328031</v>
      </c>
      <c r="AD42" s="13">
        <f>[2]EUCAM_output!$ACZ39*10^9</f>
        <v>1676900271825.1699</v>
      </c>
      <c r="AE42" s="30" cm="1">
        <f t="array" aca="1" ref="AE42" ca="1">INDEX('[3]Sheet 1'!$B$12:$M$61,MATCH($A42,'[3]Sheet 1'!$A$12:$A$61,0),MATCH(MID(CELL("filename",A41),FIND("]",CELL("filename",A41))+1,255)&amp;AE$1,'[3]Sheet 1'!$B$9:$M$9&amp;'[3]Sheet 1'!$B$8:$M$8,0))*10^6</f>
        <v>1486453000000</v>
      </c>
      <c r="AF42" s="30" cm="1">
        <f t="array" aca="1" ref="AF42" ca="1">INDEX('[3]Sheet 1'!$B$12:$M$61,MATCH($A42,'[3]Sheet 1'!$A$12:$A$61,0),MATCH(MID(CELL("filename",B41),FIND("]",CELL("filename",B41))+1,255)&amp;AF$1,'[3]Sheet 1'!$B$9:$M$9&amp;'[3]Sheet 1'!$B$8:$M$8,0))*10^6</f>
        <v>278944000000</v>
      </c>
      <c r="AG42" s="19">
        <f t="shared" ca="1" si="14"/>
        <v>0.18765746377450213</v>
      </c>
      <c r="AH42" s="31">
        <f t="shared" ca="1" si="15"/>
        <v>314682852013.48462</v>
      </c>
      <c r="AI42" s="31">
        <f t="shared" ca="1" si="6"/>
        <v>28109162796.277119</v>
      </c>
      <c r="AJ42" s="32">
        <v>14805000000</v>
      </c>
      <c r="AK42" s="31">
        <f t="shared" si="7"/>
        <v>19442006783.409611</v>
      </c>
      <c r="AL42" s="19">
        <f t="shared" ca="1" si="9"/>
        <v>6.1782860613505859E-2</v>
      </c>
      <c r="AM42" s="19">
        <f t="shared" ca="1" si="0"/>
        <v>6.1856470597171344E-2</v>
      </c>
      <c r="AN42" s="31">
        <f t="shared" ca="1" si="10"/>
        <v>1362217419811.6853</v>
      </c>
      <c r="AO42" s="32">
        <v>84277000000</v>
      </c>
      <c r="AP42" s="31">
        <f t="shared" si="1"/>
        <v>110673016257.03558</v>
      </c>
      <c r="AQ42" s="32">
        <v>79464000000</v>
      </c>
      <c r="AR42" s="31">
        <f t="shared" si="2"/>
        <v>84910551611.515167</v>
      </c>
      <c r="AS42" s="19">
        <f t="shared" ca="1" si="11"/>
        <v>6.2332598582723539E-2</v>
      </c>
      <c r="AT42" s="19">
        <f t="shared" si="8"/>
        <v>16.717863855992174</v>
      </c>
      <c r="BB42" s="13">
        <f>[2]EUCAM_output!$ACH39*10^9</f>
        <v>660412337276.82996</v>
      </c>
      <c r="BC42" s="13">
        <f>[2]EUCAM_output!$ADM39*10^9</f>
        <v>502901000000</v>
      </c>
      <c r="BD42" s="19">
        <f t="shared" si="21"/>
        <v>-0.2405110404699789</v>
      </c>
      <c r="BN42" s="31">
        <f t="shared" ca="1" si="16"/>
        <v>2331000000</v>
      </c>
      <c r="BO42" s="48" cm="1">
        <f t="array" aca="1" ref="BO42" ca="1">INDEX([1]Sheet1!$C$6:$CY$72,MATCH($A42,[1]Sheet1!$A$6:$A$72,0),MATCH(MID(CELL("filename",A41),FIND("]",CELL("filename",A41))+1,255) &amp; BO$1,[1]Sheet1!$C$1:$CY$1 &amp; [1]Sheet1!$C$3:$CY$3,0))</f>
        <v>0.46351100000000001</v>
      </c>
      <c r="BP42" s="32" cm="1">
        <f t="array" aca="1" ref="BP42" ca="1">INDEX([1]Sheet1!$C$6:$CY$72,MATCH($A42,[1]Sheet1!$A$6:$A$72,0),MATCH(MID(CELL("filename",B41),FIND("]",CELL("filename",B41))+1,255) &amp; BP$1,[1]Sheet1!$C$1:$CY$1 &amp; [1]Sheet1!$C$3:$CY$3,0))</f>
        <v>213990000000</v>
      </c>
      <c r="BQ42" s="32" cm="1">
        <f t="array" aca="1" ref="BQ42" ca="1">INDEX([1]Sheet1!$C$6:$CY$72,MATCH($A42,[1]Sheet1!$A$6:$A$72,0),MATCH(MID(CELL("filename",C41),FIND("]",CELL("filename",C41))+1,255) &amp; BQ$1,[1]Sheet1!$C$1:$CY$1 &amp; [1]Sheet1!$C$3:$CY$3,0))</f>
        <v>52255000000</v>
      </c>
      <c r="BR42" s="39" cm="1">
        <f t="array" aca="1" ref="BR42" ca="1">INDEX([6]Annual!$C$5:$T$30,MATCH($A42,[6]Annual!$B$5:$B$30,0),MATCH(MID(CELL("filename",$F$2),FIND("]",CELL("filename",$F$2))+1,255) &amp; BR$1,[6]Annual!$C$3:$T$3 &amp; [6]Annual!$C$4:$T$4,0))</f>
        <v>35371000000</v>
      </c>
      <c r="BS42" s="39" cm="1">
        <f t="array" aca="1" ref="BS42" ca="1">INDEX([6]Annual!$C$5:$T$30,MATCH($A42,[6]Annual!$B$5:$B$30,0),MATCH(MID(CELL("filename",$F$2),FIND("]",CELL("filename",$F$2))+1,255) &amp; BS$1,[6]Annual!$C$3:$T$3 &amp; [6]Annual!$C$4:$T$4,0))</f>
        <v>12041000000</v>
      </c>
      <c r="BT42" s="39" cm="1">
        <f t="array" aca="1" ref="BT42" ca="1">INDEX([6]Annual!$C$5:$T$30,MATCH($A42,[6]Annual!$B$5:$B$30,0),MATCH(MID(CELL("filename",$F$2),FIND("]",CELL("filename",$F$2))+1,255) &amp; BT$1,[6]Annual!$C$3:$T$3 &amp; [6]Annual!$C$4:$T$4,0))</f>
        <v>3559000000</v>
      </c>
      <c r="BU42" s="31">
        <f t="shared" ca="1" si="23"/>
        <v>36262023601.655846</v>
      </c>
      <c r="BV42" s="31">
        <f t="shared" ca="1" si="24"/>
        <v>15992976398.344154</v>
      </c>
      <c r="BW42" s="32" cm="1">
        <f t="array" aca="1" ref="BW42" ca="1">INDEX([1]Sheet1!$C$6:$CY$72,MATCH($A42,[1]Sheet1!$A$6:$A$72,0),MATCH(MID(CELL("filename",F41),FIND("]",CELL("filename",F41))+1,255) &amp; BW$1,[1]Sheet1!$C$1:$CY$1 &amp; [1]Sheet1!$C$3:$CY$3,0))</f>
        <v>58432000000</v>
      </c>
      <c r="BX42" s="32" cm="1">
        <f t="array" aca="1" ref="BX42" ca="1">INDEX([1]Sheet1!$C$6:$CY$72,MATCH($A42,[1]Sheet1!$A$6:$A$72,0),MATCH(MID(CELL("filename",G41),FIND("]",CELL("filename",G41))+1,255) &amp; BX$1,[1]Sheet1!$C$1:$CY$1 &amp; [1]Sheet1!$C$3:$CY$3,0))</f>
        <v>64803000000</v>
      </c>
      <c r="BY42" s="39" cm="1">
        <f t="array" aca="1" ref="BY42" ca="1">INDEX([4]DATA!$C$18:$N$51,MATCH($A42,[4]DATA!$B$18:$B$51,0),MATCH(MID(CELL("filename",F9),FIND("]",CELL("filename",F9))+1,255) &amp; BY$1,[4]DATA!$C$15:$N$15&amp;[4]DATA!$C$16:$N$16,0)) * 10^6</f>
        <v>44578000000</v>
      </c>
      <c r="BZ42" s="39" cm="1">
        <f t="array" aca="1" ref="BZ42" ca="1">INDEX([4]DATA!$C$18:$N$51,MATCH($A42,[4]DATA!$B$18:$B$51,0),MATCH(MID(CELL("filename",G9),FIND("]",CELL("filename",G9))+1,255) &amp; BZ$1,[4]DATA!$C$15:$N$15&amp;[4]DATA!$C$16:$N$16,0)) * 10^6</f>
        <v>20225000000</v>
      </c>
      <c r="CA42" s="31">
        <f t="shared" ca="1" si="17"/>
        <v>44578000000</v>
      </c>
      <c r="CB42" s="31">
        <f t="shared" ca="1" si="18"/>
        <v>20225000000</v>
      </c>
      <c r="CC42" s="32" cm="1">
        <f t="array" aca="1" ref="CC42" ca="1">INDEX([1]Sheet1!$C$6:$CY$72,MATCH($A42,[1]Sheet1!$A$6:$A$72,0),MATCH(MID(CELL("filename",J41),FIND("]",CELL("filename",J41))+1,255) &amp; CC$1,[1]Sheet1!$C$1:$CY$1 &amp; [1]Sheet1!$C$3:$CY$3,0))</f>
        <v>4610000000</v>
      </c>
      <c r="CD42" s="31">
        <f t="shared" ca="1" si="19"/>
        <v>33890000000</v>
      </c>
      <c r="CE42" s="32" cm="1">
        <f t="array" aca="1" ref="CE42" ca="1">INDEX([1]Sheet1!$C$6:$CY$72,MATCH($A42,[1]Sheet1!$A$6:$A$72,0),MATCH(MID(CELL("filename",L41),FIND("]",CELL("filename",L41))+1,255) &amp; CE$1,[1]Sheet1!$C$1:$CY$1 &amp; [1]Sheet1!$C$3:$CY$3,0))</f>
        <v>225205000000</v>
      </c>
      <c r="CF42" s="31">
        <f t="shared" ca="1" si="12"/>
        <v>211659000000</v>
      </c>
      <c r="CG42" s="32" cm="1">
        <f t="array" aca="1" ref="CG42" ca="1">INDEX([1]Sheet1!$C$6:$CY$72,MATCH($A42,[1]Sheet1!$A$6:$A$72,0),MATCH(MID(CELL("filename",N41),FIND("]",CELL("filename",N41))+1,255) &amp; CG$1,[1]Sheet1!$C$1:$CY$1 &amp; [1]Sheet1!$C$3:$CY$3,0))</f>
        <v>110735000000</v>
      </c>
      <c r="CH42" s="32" cm="1">
        <f t="array" aca="1" ref="CH42" ca="1">INDEX([1]Sheet1!$C$6:$CY$72,MATCH($A42,[1]Sheet1!$A$6:$A$72,0),MATCH(MID(CELL("filename",O41),FIND("]",CELL("filename",O41))+1,255) &amp; CH$1,[1]Sheet1!$C$1:$CY$1 &amp; [1]Sheet1!$C$3:$CY$3,0))</f>
        <v>21405000000</v>
      </c>
      <c r="CI42" s="32" cm="1">
        <f t="array" aca="1" ref="CI42" ca="1">INDEX([1]Sheet1!$C$6:$CY$72,MATCH($A42,[1]Sheet1!$A$6:$A$72,0),MATCH(MID(CELL("filename",CI9),FIND("]",CELL("filename",CI9))+1,255) &amp; CI$1,[1]Sheet1!$C$1:$CY$1 &amp; [1]Sheet1!$C$3:$CY$3,0))</f>
        <v>6047000000</v>
      </c>
      <c r="CJ42" s="32" cm="1">
        <f t="array" aca="1" ref="CJ42" ca="1">INDEX([1]Sheet1!$C$6:$CY$72,MATCH($A42,[1]Sheet1!$A$6:$A$72,0),MATCH(MID(CELL("filename",R41),FIND("]",CELL("filename",R41))+1,255) &amp; CJ$1,[1]Sheet1!$C$1:$CY$1 &amp; [1]Sheet1!$C$3:$CY$3,0))</f>
        <v>54579000000</v>
      </c>
      <c r="CK42" s="32" cm="1">
        <f t="array" aca="1" ref="CK42" ca="1">INDEX([1]Sheet1!$C$6:$CY$72,MATCH($A42,[1]Sheet1!$A$6:$A$72,0),MATCH(MID(CELL("filename",S41),FIND("]",CELL("filename",S41))+1,255) &amp; CK$1,[1]Sheet1!$C$1:$CY$1 &amp; [1]Sheet1!$C$3:$CY$3,0))</f>
        <v>13546000000</v>
      </c>
      <c r="CL42" s="31">
        <f t="shared" ca="1" si="13"/>
        <v>18893000000</v>
      </c>
      <c r="DK42" s="31">
        <f t="shared" ca="1" si="20"/>
        <v>245253250977</v>
      </c>
      <c r="DL42" s="48" cm="1">
        <f t="array" aca="1" ref="DL42" ca="1">INDEX([1]Sheet1!$C$6:$CY$72,MATCH($A42,[1]Sheet1!$A$6:$A$72,0),MATCH(MID(CELL("filename",AT41),FIND("]",CELL("filename",AT41))+1,255) &amp; DL$1,[1]Sheet1!$C$1:$CY$1 &amp; [1]Sheet1!$C$3:$CY$3,0))</f>
        <v>48.767699999999998</v>
      </c>
      <c r="DM42" s="39" cm="1">
        <f t="array" aca="1" ref="DM42" ca="1">INDEX([5]DATA!$C$18:$T$51,MATCH($A42,[5]DATA!$B$18:$B$51,0),MATCH(MID(CELL("filename",AU9),FIND("]",CELL("filename",AU9))+1,255) &amp; DM$1,[5]DATA!$C$15:$T$15&amp;[5]DATA!$C$16:$T$16,0)) * 10^6</f>
        <v>28308000000</v>
      </c>
      <c r="DN42" s="39" cm="1">
        <f t="array" aca="1" ref="DN42" ca="1">INDEX([5]DATA!$C$18:$T$51,MATCH($A42,[5]DATA!$B$18:$B$51,0),MATCH(MID(CELL("filename",AV9),FIND("]",CELL("filename",AV9))+1,255) &amp; DN$1,[5]DATA!$C$15:$T$15&amp;[5]DATA!$C$16:$T$16,0)) * 10^6</f>
        <v>216945000000</v>
      </c>
      <c r="DQ42" s="48">
        <v>0.94557400000000003</v>
      </c>
      <c r="DR42" s="48" cm="1">
        <f t="array" aca="1" ref="DR42" ca="1">INDEX([1]Sheet1!$C$6:$CY$72,MATCH($A42,[1]Sheet1!$A$6:$A$72,0),MATCH(MID(CELL("filename",AZ41),FIND("]",CELL("filename",AZ41))+1,255) &amp; DR$1,[1]Sheet1!$C$1:$CY$1 &amp; [1]Sheet1!$C$3:$CY$3,0))</f>
        <v>-5000000000</v>
      </c>
      <c r="DS42" s="48" cm="1">
        <f t="array" aca="1" ref="DS42" ca="1">INDEX([1]Sheet1!$C$6:$CY$72,MATCH($A42,[1]Sheet1!$A$6:$A$72,0),MATCH(MID(CELL("filename",BA41),FIND("]",CELL("filename",BA41))+1,255) &amp; DS$1,[1]Sheet1!$C$1:$CY$1 &amp; [1]Sheet1!$C$3:$CY$3,0))</f>
        <v>5.6669049999999999</v>
      </c>
      <c r="DT42" s="52" cm="1">
        <f t="array" aca="1" ref="DT42" ca="1">INDEX([5]DATA!$C$18:$T$51,MATCH($A42,[5]DATA!$B$18:$B$51,0),MATCH(MID(CELL("filename",BB9),FIND("]",CELL("filename",BB9))+1,255) &amp; DT$1,[5]DATA!$C$15:$T$15&amp;[5]DATA!$C$16:$T$16,0)) * 10^6</f>
        <v>0</v>
      </c>
      <c r="DU42" s="48" cm="1">
        <f t="array" aca="1" ref="DU42" ca="1">INDEX([1]Sheet1!$C$6:$CY$72,MATCH($A42,[1]Sheet1!$A$6:$A$72,0),MATCH(MID(CELL("filename",BC41),FIND("]",CELL("filename",BC41))+1,255) &amp; DU$1,[1]Sheet1!$C$1:$CY$1 &amp; [1]Sheet1!$C$3:$CY$3,0))</f>
        <v>3.32</v>
      </c>
      <c r="DV42" s="17">
        <v>0.5</v>
      </c>
      <c r="DW42" s="14">
        <f>Euro_Area_Data!V39*10^9</f>
        <v>10019063031362.396</v>
      </c>
      <c r="DX42" s="17">
        <v>1</v>
      </c>
      <c r="DY42" s="17">
        <v>0.5</v>
      </c>
      <c r="DZ42" s="48" cm="1">
        <f t="array" aca="1" ref="DZ42" ca="1">INDEX([1]Sheet1!$C$6:$CY$72,MATCH($A42,[1]Sheet1!$A$6:$A$72,0),MATCH(MID(CELL("filename",BH41),FIND("]",CELL("filename",BH41))+1,255) &amp; DZ$1,[1]Sheet1!$C$1:$CY$1 &amp; [1]Sheet1!$C$3:$CY$3,0))</f>
        <v>4.8899999999999997</v>
      </c>
      <c r="EA42" s="17">
        <v>2</v>
      </c>
      <c r="EB42" s="14">
        <f>(SUMPRODUCT(Euro_Area_Data!B39:U39,Euro_Area_Data!Y39:AR39)-Euro_Area_Data!R39*Euro_Area_Data!AO39)/(SUM(Euro_Area_Data!B39:U39)-Euro_Area_Data!R39)</f>
        <v>0.76352850648342541</v>
      </c>
      <c r="EC42" s="14">
        <f t="shared" si="22"/>
        <v>2.3797428930927267</v>
      </c>
      <c r="ED42" s="14">
        <f>(SUMPRODUCT(Euro_Area_Data!B39:U39,Euro_Area_Data!AV39:BO39)-Euro_Area_Data!R39*Euro_Area_Data!BL39)/(SUM(Euro_Area_Data!B39:U39)-Euro_Area_Data!R39)</f>
        <v>1.0386713577557507</v>
      </c>
      <c r="EE42" s="17">
        <v>-5</v>
      </c>
      <c r="EH42" s="43">
        <v>0.75</v>
      </c>
      <c r="EI42" s="43">
        <v>0.05</v>
      </c>
      <c r="EJ42" s="43">
        <v>60</v>
      </c>
      <c r="EK42" s="14">
        <f t="shared" si="5"/>
        <v>3.8776938763586815</v>
      </c>
      <c r="EN42" s="14">
        <f>[2]EUCAM_output!$ADK39</f>
        <v>0.761495465202363</v>
      </c>
    </row>
    <row r="43" spans="1:144" x14ac:dyDescent="0.3">
      <c r="A43" s="10">
        <v>2003</v>
      </c>
      <c r="B43" s="13">
        <f>[2]EUCAM_output!$ACK40*10^9</f>
        <v>675803406728.32788</v>
      </c>
      <c r="H43" s="14">
        <f>[2]EUCAM_output!$ADQ40</f>
        <v>-5.4331906731554268E-2</v>
      </c>
      <c r="I43" s="13">
        <f>[2]EUCAM_output!$ADC40*10^3</f>
        <v>12205886</v>
      </c>
      <c r="K43" s="31">
        <f t="shared" si="4"/>
        <v>12205886</v>
      </c>
      <c r="L43" s="14">
        <f>[2]EUCAM_output!$ACM40</f>
        <v>71.959102954905759</v>
      </c>
      <c r="O43" s="14">
        <f>[2]EUCAM_output!$ACN40</f>
        <v>72.20252477120647</v>
      </c>
      <c r="P43" s="28"/>
      <c r="Q43" s="19"/>
      <c r="R43" s="14">
        <f>[2]EUCAM_output!$ACR40</f>
        <v>4.5</v>
      </c>
      <c r="U43" s="14">
        <f>[2]EUCAM_output!$ACQ40</f>
        <v>4.3798269999999997</v>
      </c>
      <c r="V43" s="14">
        <v>4.3798269999999997</v>
      </c>
      <c r="W43" s="14">
        <v>6.7063882696587473E-3</v>
      </c>
      <c r="X43" s="14">
        <v>-1.5078792846620281E-2</v>
      </c>
      <c r="Y43" s="14">
        <f>[2]EUCAM_output!$ADO40</f>
        <v>-1.01564415141669E-2</v>
      </c>
      <c r="Z43" s="14">
        <f>[2]EUCAM_output!$ACS40</f>
        <v>1437.1717930376701</v>
      </c>
      <c r="AC43" s="14">
        <f>[2]EUCAM_output!$ADR40</f>
        <v>1451.006596329707</v>
      </c>
      <c r="AD43" s="13">
        <f>[2]EUCAM_output!$ACZ40*10^9</f>
        <v>1705073057804.1001</v>
      </c>
      <c r="AE43" s="30" cm="1">
        <f t="array" aca="1" ref="AE43" ca="1">INDEX('[3]Sheet 1'!$B$12:$M$61,MATCH($A43,'[3]Sheet 1'!$A$12:$A$61,0),MATCH(MID(CELL("filename",A42),FIND("]",CELL("filename",A42))+1,255)&amp;AE$1,'[3]Sheet 1'!$B$9:$M$9&amp;'[3]Sheet 1'!$B$8:$M$8,0))*10^6</f>
        <v>1554717000000</v>
      </c>
      <c r="AF43" s="30" cm="1">
        <f t="array" aca="1" ref="AF43" ca="1">INDEX('[3]Sheet 1'!$B$12:$M$61,MATCH($A43,'[3]Sheet 1'!$A$12:$A$61,0),MATCH(MID(CELL("filename",B42),FIND("]",CELL("filename",B42))+1,255)&amp;AF$1,'[3]Sheet 1'!$B$9:$M$9&amp;'[3]Sheet 1'!$B$8:$M$8,0))*10^6</f>
        <v>292002000000</v>
      </c>
      <c r="AG43" s="19">
        <f t="shared" ca="1" si="14"/>
        <v>0.18781681810901921</v>
      </c>
      <c r="AH43" s="31">
        <f t="shared" ca="1" si="15"/>
        <v>320241396360.18188</v>
      </c>
      <c r="AI43" s="31">
        <f t="shared" ca="1" si="6"/>
        <v>28551660612.454155</v>
      </c>
      <c r="AJ43" s="32">
        <v>15611000000</v>
      </c>
      <c r="AK43" s="31">
        <f t="shared" si="7"/>
        <v>20042266910.428608</v>
      </c>
      <c r="AL43" s="19">
        <f t="shared" ca="1" si="9"/>
        <v>6.2584872343882339E-2</v>
      </c>
      <c r="AM43" s="19">
        <f t="shared" ca="1" si="0"/>
        <v>6.1856470597171344E-2</v>
      </c>
      <c r="AN43" s="31">
        <f t="shared" ca="1" si="10"/>
        <v>1384831661443.9182</v>
      </c>
      <c r="AO43" s="32">
        <v>83399000000</v>
      </c>
      <c r="AP43" s="31">
        <f t="shared" si="1"/>
        <v>107072257899.09906</v>
      </c>
      <c r="AQ43" s="32">
        <v>82835000000</v>
      </c>
      <c r="AR43" s="31">
        <f t="shared" si="2"/>
        <v>86305896533.639923</v>
      </c>
      <c r="AS43" s="19">
        <f t="shared" ca="1" si="11"/>
        <v>6.2322301646144933E-2</v>
      </c>
      <c r="AT43" s="19">
        <f t="shared" si="8"/>
        <v>15.843699045178381</v>
      </c>
      <c r="BB43" s="13">
        <f>[2]EUCAM_output!$ACH40*10^9</f>
        <v>661058437924.96204</v>
      </c>
      <c r="BC43" s="13">
        <f>[2]EUCAM_output!$ADM40*10^9</f>
        <v>514900999999.99902</v>
      </c>
      <c r="BD43" s="19">
        <f t="shared" si="21"/>
        <v>-2.1818429230400884</v>
      </c>
      <c r="BN43" s="31">
        <f t="shared" ca="1" si="16"/>
        <v>-3687000000</v>
      </c>
      <c r="BO43" s="48" cm="1">
        <f t="array" aca="1" ref="BO43" ca="1">INDEX([1]Sheet1!$C$6:$CY$72,MATCH($A43,[1]Sheet1!$A$6:$A$72,0),MATCH(MID(CELL("filename",A42),FIND("]",CELL("filename",A42))+1,255) &amp; BO$1,[1]Sheet1!$C$1:$CY$1 &amp; [1]Sheet1!$C$3:$CY$3,0))</f>
        <v>-0.71606000000000003</v>
      </c>
      <c r="BP43" s="32" cm="1">
        <f t="array" aca="1" ref="BP43" ca="1">INDEX([1]Sheet1!$C$6:$CY$72,MATCH($A43,[1]Sheet1!$A$6:$A$72,0),MATCH(MID(CELL("filename",B42),FIND("]",CELL("filename",B42))+1,255) &amp; BP$1,[1]Sheet1!$C$1:$CY$1 &amp; [1]Sheet1!$C$3:$CY$3,0))</f>
        <v>219143000000</v>
      </c>
      <c r="BQ43" s="32" cm="1">
        <f t="array" aca="1" ref="BQ43" ca="1">INDEX([1]Sheet1!$C$6:$CY$72,MATCH($A43,[1]Sheet1!$A$6:$A$72,0),MATCH(MID(CELL("filename",C42),FIND("]",CELL("filename",C42))+1,255) &amp; BQ$1,[1]Sheet1!$C$1:$CY$1 &amp; [1]Sheet1!$C$3:$CY$3,0))</f>
        <v>48776000000</v>
      </c>
      <c r="BR43" s="39" cm="1">
        <f t="array" aca="1" ref="BR43" ca="1">INDEX([6]Annual!$C$5:$T$30,MATCH($A43,[6]Annual!$B$5:$B$30,0),MATCH(MID(CELL("filename",$F$2),FIND("]",CELL("filename",$F$2))+1,255) &amp; BR$1,[6]Annual!$C$3:$T$3 &amp; [6]Annual!$C$4:$T$4,0))</f>
        <v>34236000000</v>
      </c>
      <c r="BS43" s="39" cm="1">
        <f t="array" aca="1" ref="BS43" ca="1">INDEX([6]Annual!$C$5:$T$30,MATCH($A43,[6]Annual!$B$5:$B$30,0),MATCH(MID(CELL("filename",$F$2),FIND("]",CELL("filename",$F$2))+1,255) &amp; BS$1,[6]Annual!$C$3:$T$3 &amp; [6]Annual!$C$4:$T$4,0))</f>
        <v>9524000000</v>
      </c>
      <c r="BT43" s="39" cm="1">
        <f t="array" aca="1" ref="BT43" ca="1">INDEX([6]Annual!$C$5:$T$30,MATCH($A43,[6]Annual!$B$5:$B$30,0),MATCH(MID(CELL("filename",$F$2),FIND("]",CELL("filename",$F$2))+1,255) &amp; BT$1,[6]Annual!$C$3:$T$3 &amp; [6]Annual!$C$4:$T$4,0))</f>
        <v>3998000000</v>
      </c>
      <c r="BU43" s="31">
        <f t="shared" ca="1" si="23"/>
        <v>34965767745.717995</v>
      </c>
      <c r="BV43" s="31">
        <f t="shared" ca="1" si="24"/>
        <v>13810232254.282005</v>
      </c>
      <c r="BW43" s="32" cm="1">
        <f t="array" aca="1" ref="BW43" ca="1">INDEX([1]Sheet1!$C$6:$CY$72,MATCH($A43,[1]Sheet1!$A$6:$A$72,0),MATCH(MID(CELL("filename",F42),FIND("]",CELL("filename",F42))+1,255) &amp; BW$1,[1]Sheet1!$C$1:$CY$1 &amp; [1]Sheet1!$C$3:$CY$3,0))</f>
        <v>60002000000</v>
      </c>
      <c r="BX43" s="32" cm="1">
        <f t="array" aca="1" ref="BX43" ca="1">INDEX([1]Sheet1!$C$6:$CY$72,MATCH($A43,[1]Sheet1!$A$6:$A$72,0),MATCH(MID(CELL("filename",G42),FIND("]",CELL("filename",G42))+1,255) &amp; BX$1,[1]Sheet1!$C$1:$CY$1 &amp; [1]Sheet1!$C$3:$CY$3,0))</f>
        <v>70202000000</v>
      </c>
      <c r="BY43" s="39" cm="1">
        <f t="array" aca="1" ref="BY43" ca="1">INDEX([4]DATA!$C$18:$N$51,MATCH($A43,[4]DATA!$B$18:$B$51,0),MATCH(MID(CELL("filename",F10),FIND("]",CELL("filename",F10))+1,255) &amp; BY$1,[4]DATA!$C$15:$N$15&amp;[4]DATA!$C$16:$N$16,0)) * 10^6</f>
        <v>49573000000</v>
      </c>
      <c r="BZ43" s="39" cm="1">
        <f t="array" aca="1" ref="BZ43" ca="1">INDEX([4]DATA!$C$18:$N$51,MATCH($A43,[4]DATA!$B$18:$B$51,0),MATCH(MID(CELL("filename",G10),FIND("]",CELL("filename",G10))+1,255) &amp; BZ$1,[4]DATA!$C$15:$N$15&amp;[4]DATA!$C$16:$N$16,0)) * 10^6</f>
        <v>20629000000</v>
      </c>
      <c r="CA43" s="31">
        <f t="shared" ca="1" si="17"/>
        <v>49573000000</v>
      </c>
      <c r="CB43" s="31">
        <f t="shared" ca="1" si="18"/>
        <v>20629000000</v>
      </c>
      <c r="CC43" s="32" cm="1">
        <f t="array" aca="1" ref="CC43" ca="1">INDEX([1]Sheet1!$C$6:$CY$72,MATCH($A43,[1]Sheet1!$A$6:$A$72,0),MATCH(MID(CELL("filename",J42),FIND("]",CELL("filename",J42))+1,255) &amp; CC$1,[1]Sheet1!$C$1:$CY$1 &amp; [1]Sheet1!$C$3:$CY$3,0))</f>
        <v>4662000000</v>
      </c>
      <c r="CD43" s="31">
        <f t="shared" ca="1" si="19"/>
        <v>35501000000</v>
      </c>
      <c r="CE43" s="32" cm="1">
        <f t="array" aca="1" ref="CE43" ca="1">INDEX([1]Sheet1!$C$6:$CY$72,MATCH($A43,[1]Sheet1!$A$6:$A$72,0),MATCH(MID(CELL("filename",L42),FIND("]",CELL("filename",L42))+1,255) &amp; CE$1,[1]Sheet1!$C$1:$CY$1 &amp; [1]Sheet1!$C$3:$CY$3,0))</f>
        <v>235578000000</v>
      </c>
      <c r="CF43" s="31">
        <f t="shared" ca="1" si="12"/>
        <v>222830000000</v>
      </c>
      <c r="CG43" s="32" cm="1">
        <f t="array" aca="1" ref="CG43" ca="1">INDEX([1]Sheet1!$C$6:$CY$72,MATCH($A43,[1]Sheet1!$A$6:$A$72,0),MATCH(MID(CELL("filename",N42),FIND("]",CELL("filename",N42))+1,255) &amp; CG$1,[1]Sheet1!$C$1:$CY$1 &amp; [1]Sheet1!$C$3:$CY$3,0))</f>
        <v>117563000000</v>
      </c>
      <c r="CH43" s="32" cm="1">
        <f t="array" aca="1" ref="CH43" ca="1">INDEX([1]Sheet1!$C$6:$CY$72,MATCH($A43,[1]Sheet1!$A$6:$A$72,0),MATCH(MID(CELL("filename",O42),FIND("]",CELL("filename",O42))+1,255) &amp; CH$1,[1]Sheet1!$C$1:$CY$1 &amp; [1]Sheet1!$C$3:$CY$3,0))</f>
        <v>22239000000</v>
      </c>
      <c r="CI43" s="32" cm="1">
        <f t="array" aca="1" ref="CI43" ca="1">INDEX([1]Sheet1!$C$6:$CY$72,MATCH($A43,[1]Sheet1!$A$6:$A$72,0),MATCH(MID(CELL("filename",CI10),FIND("]",CELL("filename",CI10))+1,255) &amp; CI$1,[1]Sheet1!$C$1:$CY$1 &amp; [1]Sheet1!$C$3:$CY$3,0))</f>
        <v>5886000000</v>
      </c>
      <c r="CJ43" s="32" cm="1">
        <f t="array" aca="1" ref="CJ43" ca="1">INDEX([1]Sheet1!$C$6:$CY$72,MATCH($A43,[1]Sheet1!$A$6:$A$72,0),MATCH(MID(CELL("filename",R42),FIND("]",CELL("filename",R42))+1,255) &amp; CJ$1,[1]Sheet1!$C$1:$CY$1 &amp; [1]Sheet1!$C$3:$CY$3,0))</f>
        <v>58244000000</v>
      </c>
      <c r="CK43" s="32" cm="1">
        <f t="array" aca="1" ref="CK43" ca="1">INDEX([1]Sheet1!$C$6:$CY$72,MATCH($A43,[1]Sheet1!$A$6:$A$72,0),MATCH(MID(CELL("filename",S42),FIND("]",CELL("filename",S42))+1,255) &amp; CK$1,[1]Sheet1!$C$1:$CY$1 &amp; [1]Sheet1!$C$3:$CY$3,0))</f>
        <v>12748000000</v>
      </c>
      <c r="CL43" s="31">
        <f t="shared" ca="1" si="13"/>
        <v>18898000000</v>
      </c>
      <c r="DK43" s="31">
        <f t="shared" ca="1" si="20"/>
        <v>256821805878.99951</v>
      </c>
      <c r="DL43" s="48" cm="1">
        <f t="array" aca="1" ref="DL43" ca="1">INDEX([1]Sheet1!$C$6:$CY$72,MATCH($A43,[1]Sheet1!$A$6:$A$72,0),MATCH(MID(CELL("filename",AT42),FIND("]",CELL("filename",AT42))+1,255) &amp; DL$1,[1]Sheet1!$C$1:$CY$1 &amp; [1]Sheet1!$C$3:$CY$3,0))</f>
        <v>49.877899999999997</v>
      </c>
      <c r="DM43" s="39" cm="1">
        <f t="array" aca="1" ref="DM43" ca="1">INDEX([5]DATA!$C$18:$T$51,MATCH($A43,[5]DATA!$B$18:$B$51,0),MATCH(MID(CELL("filename",AU10),FIND("]",CELL("filename",AU10))+1,255) &amp; DM$1,[5]DATA!$C$15:$T$15&amp;[5]DATA!$C$16:$T$16,0)) * 10^6</f>
        <v>30590000000</v>
      </c>
      <c r="DN43" s="39" cm="1">
        <f t="array" aca="1" ref="DN43" ca="1">INDEX([5]DATA!$C$18:$T$51,MATCH($A43,[5]DATA!$B$18:$B$51,0),MATCH(MID(CELL("filename",AV10),FIND("]",CELL("filename",AV10))+1,255) &amp; DN$1,[5]DATA!$C$15:$T$15&amp;[5]DATA!$C$16:$T$16,0)) * 10^6</f>
        <v>226232000000</v>
      </c>
      <c r="DQ43" s="48">
        <v>1.1311599999999999</v>
      </c>
      <c r="DR43" s="48" cm="1">
        <f t="array" aca="1" ref="DR43" ca="1">INDEX([1]Sheet1!$C$6:$CY$72,MATCH($A43,[1]Sheet1!$A$6:$A$72,0),MATCH(MID(CELL("filename",AZ42),FIND("]",CELL("filename",AZ42))+1,255) &amp; DR$1,[1]Sheet1!$C$1:$CY$1 &amp; [1]Sheet1!$C$3:$CY$3,0))</f>
        <v>-4870000000</v>
      </c>
      <c r="DS43" s="48" cm="1">
        <f t="array" aca="1" ref="DS43" ca="1">INDEX([1]Sheet1!$C$6:$CY$72,MATCH($A43,[1]Sheet1!$A$6:$A$72,0),MATCH(MID(CELL("filename",BA42),FIND("]",CELL("filename",BA42))+1,255) &amp; DS$1,[1]Sheet1!$C$1:$CY$1 &amp; [1]Sheet1!$C$3:$CY$3,0))</f>
        <v>5.1978980000000004</v>
      </c>
      <c r="DT43" s="52" cm="1">
        <f t="array" aca="1" ref="DT43" ca="1">INDEX([5]DATA!$C$18:$T$51,MATCH($A43,[5]DATA!$B$18:$B$51,0),MATCH(MID(CELL("filename",BB10),FIND("]",CELL("filename",BB10))+1,255) &amp; DT$1,[5]DATA!$C$15:$T$15&amp;[5]DATA!$C$16:$T$16,0)) * 10^6</f>
        <v>0</v>
      </c>
      <c r="DU43" s="48" cm="1">
        <f t="array" aca="1" ref="DU43" ca="1">INDEX([1]Sheet1!$C$6:$CY$72,MATCH($A43,[1]Sheet1!$A$6:$A$72,0),MATCH(MID(CELL("filename",BC42),FIND("]",CELL("filename",BC42))+1,255) &amp; DU$1,[1]Sheet1!$C$1:$CY$1 &amp; [1]Sheet1!$C$3:$CY$3,0))</f>
        <v>2.33</v>
      </c>
      <c r="DV43" s="17">
        <v>0.5</v>
      </c>
      <c r="DW43" s="14">
        <f>Euro_Area_Data!V40*10^9</f>
        <v>10093114471526.234</v>
      </c>
      <c r="DX43" s="17">
        <v>1</v>
      </c>
      <c r="DY43" s="17">
        <v>0.5</v>
      </c>
      <c r="DZ43" s="48" cm="1">
        <f t="array" aca="1" ref="DZ43" ca="1">INDEX([1]Sheet1!$C$6:$CY$72,MATCH($A43,[1]Sheet1!$A$6:$A$72,0),MATCH(MID(CELL("filename",BH42),FIND("]",CELL("filename",BH42))+1,255) &amp; DZ$1,[1]Sheet1!$C$1:$CY$1 &amp; [1]Sheet1!$C$3:$CY$3,0))</f>
        <v>4.12</v>
      </c>
      <c r="EA43" s="17">
        <v>2</v>
      </c>
      <c r="EB43" s="14">
        <f>(SUMPRODUCT(Euro_Area_Data!B40:U40,Euro_Area_Data!Y40:AR40)-Euro_Area_Data!R40*Euro_Area_Data!AO40)/(SUM(Euro_Area_Data!B40:U40)-Euro_Area_Data!R40)</f>
        <v>0.78038979761258187</v>
      </c>
      <c r="EC43" s="14">
        <f t="shared" si="22"/>
        <v>2.2083381283056895</v>
      </c>
      <c r="ED43" s="14">
        <f>(SUMPRODUCT(Euro_Area_Data!B40:U40,Euro_Area_Data!AV40:BO40)-Euro_Area_Data!R40*Euro_Area_Data!BL40)/(SUM(Euro_Area_Data!B40:U40)-Euro_Area_Data!R40)</f>
        <v>-7.1233466550691196E-2</v>
      </c>
      <c r="EE43" s="17">
        <v>-5</v>
      </c>
      <c r="EH43" s="43">
        <v>0.75</v>
      </c>
      <c r="EI43" s="43">
        <v>0.05</v>
      </c>
      <c r="EJ43" s="43">
        <v>60</v>
      </c>
      <c r="EK43" s="14">
        <f t="shared" si="5"/>
        <v>2.286086064833464</v>
      </c>
      <c r="EN43" s="14">
        <f>[2]EUCAM_output!$ADK40</f>
        <v>0.77890390691669298</v>
      </c>
    </row>
    <row r="44" spans="1:144" x14ac:dyDescent="0.3">
      <c r="A44" s="10">
        <v>2004</v>
      </c>
      <c r="B44" s="13">
        <f>[2]EUCAM_output!$ACK41*10^9</f>
        <v>688220703566.19946</v>
      </c>
      <c r="H44" s="14">
        <f>[2]EUCAM_output!$ADQ41</f>
        <v>-2.8824642198572548E-2</v>
      </c>
      <c r="I44" s="13">
        <f>[2]EUCAM_output!$ADC41*10^3</f>
        <v>12245901.5</v>
      </c>
      <c r="K44" s="31">
        <f t="shared" si="4"/>
        <v>12245901.5</v>
      </c>
      <c r="L44" s="14">
        <f>[2]EUCAM_output!$ACM41</f>
        <v>71.737941278709826</v>
      </c>
      <c r="O44" s="14">
        <f>[2]EUCAM_output!$ACN41</f>
        <v>72.692679375257484</v>
      </c>
      <c r="P44" s="28"/>
      <c r="Q44" s="19"/>
      <c r="R44" s="14">
        <f>[2]EUCAM_output!$ACR41</f>
        <v>5.6</v>
      </c>
      <c r="U44" s="14">
        <f>[2]EUCAM_output!$ACQ41</f>
        <v>4.4932619999999996</v>
      </c>
      <c r="V44" s="14">
        <v>4.4932619999999996</v>
      </c>
      <c r="W44" s="14">
        <v>3.1849521684571114E-2</v>
      </c>
      <c r="X44" s="14">
        <v>-1.3785162262268891E-2</v>
      </c>
      <c r="Y44" s="14">
        <f>[2]EUCAM_output!$ADO41</f>
        <v>-1.5357571675130011E-3</v>
      </c>
      <c r="Z44" s="14">
        <f>[2]EUCAM_output!$ACS41</f>
        <v>1458.1856987821</v>
      </c>
      <c r="AC44" s="14">
        <f>[2]EUCAM_output!$ADR41</f>
        <v>1447.0036714274399</v>
      </c>
      <c r="AD44" s="13">
        <f>[2]EUCAM_output!$ACZ41*10^9</f>
        <v>1731184459090.7898</v>
      </c>
      <c r="AE44" s="30" cm="1">
        <f t="array" aca="1" ref="AE44" ca="1">INDEX('[3]Sheet 1'!$B$12:$M$61,MATCH($A44,'[3]Sheet 1'!$A$12:$A$61,0),MATCH(MID(CELL("filename",A43),FIND("]",CELL("filename",A43))+1,255)&amp;AE$1,'[3]Sheet 1'!$B$9:$M$9&amp;'[3]Sheet 1'!$B$8:$M$8,0))*10^6</f>
        <v>1607611000000</v>
      </c>
      <c r="AF44" s="30" cm="1">
        <f t="array" aca="1" ref="AF44" ca="1">INDEX('[3]Sheet 1'!$B$12:$M$61,MATCH($A44,'[3]Sheet 1'!$A$12:$A$61,0),MATCH(MID(CELL("filename",B43),FIND("]",CELL("filename",B43))+1,255)&amp;AF$1,'[3]Sheet 1'!$B$9:$M$9&amp;'[3]Sheet 1'!$B$8:$M$8,0))*10^6</f>
        <v>299767000000</v>
      </c>
      <c r="AG44" s="19">
        <f t="shared" ca="1" si="14"/>
        <v>0.18646737301498933</v>
      </c>
      <c r="AH44" s="31">
        <f t="shared" ca="1" si="15"/>
        <v>322809418291.03485</v>
      </c>
      <c r="AI44" s="31">
        <f t="shared" ca="1" si="6"/>
        <v>26699029797.651268</v>
      </c>
      <c r="AJ44" s="32">
        <v>16300000000</v>
      </c>
      <c r="AK44" s="31">
        <f t="shared" si="7"/>
        <v>20679220038.095303</v>
      </c>
      <c r="AL44" s="19">
        <f t="shared" ca="1" si="9"/>
        <v>6.4060150870355229E-2</v>
      </c>
      <c r="AM44" s="19">
        <f t="shared" ca="1" si="0"/>
        <v>6.1856470597171344E-2</v>
      </c>
      <c r="AN44" s="31">
        <f t="shared" ca="1" si="10"/>
        <v>1408375040799.7549</v>
      </c>
      <c r="AO44" s="32">
        <v>86221000000</v>
      </c>
      <c r="AP44" s="31">
        <f t="shared" si="1"/>
        <v>109385462018.68805</v>
      </c>
      <c r="AQ44" s="32">
        <v>85821000000</v>
      </c>
      <c r="AR44" s="31">
        <f t="shared" si="2"/>
        <v>88198776458.185501</v>
      </c>
      <c r="AS44" s="19">
        <f t="shared" ca="1" si="11"/>
        <v>6.2624495537851377E-2</v>
      </c>
      <c r="AT44" s="19">
        <f t="shared" si="8"/>
        <v>15.893951090381044</v>
      </c>
      <c r="BB44" s="13">
        <f>[2]EUCAM_output!$ACH41*10^9</f>
        <v>674387425356.46704</v>
      </c>
      <c r="BC44" s="13">
        <f>[2]EUCAM_output!$ADM41*10^9</f>
        <v>531573000000</v>
      </c>
      <c r="BD44" s="19">
        <f t="shared" si="21"/>
        <v>-2.0100061125815594</v>
      </c>
      <c r="BN44" s="31">
        <f t="shared" ca="1" si="16"/>
        <v>3107000000</v>
      </c>
      <c r="BO44" s="48" cm="1">
        <f t="array" aca="1" ref="BO44" ca="1">INDEX([1]Sheet1!$C$6:$CY$72,MATCH($A44,[1]Sheet1!$A$6:$A$72,0),MATCH(MID(CELL("filename",A43),FIND("]",CELL("filename",A43))+1,255) &amp; BO$1,[1]Sheet1!$C$1:$CY$1 &amp; [1]Sheet1!$C$3:$CY$3,0))</f>
        <v>0.58449200000000001</v>
      </c>
      <c r="BP44" s="32" cm="1">
        <f t="array" aca="1" ref="BP44" ca="1">INDEX([1]Sheet1!$C$6:$CY$72,MATCH($A44,[1]Sheet1!$A$6:$A$72,0),MATCH(MID(CELL("filename",B43),FIND("]",CELL("filename",B43))+1,255) &amp; BP$1,[1]Sheet1!$C$1:$CY$1 &amp; [1]Sheet1!$C$3:$CY$3,0))</f>
        <v>227769000000</v>
      </c>
      <c r="BQ44" s="32" cm="1">
        <f t="array" aca="1" ref="BQ44" ca="1">INDEX([1]Sheet1!$C$6:$CY$72,MATCH($A44,[1]Sheet1!$A$6:$A$72,0),MATCH(MID(CELL("filename",C43),FIND("]",CELL("filename",C43))+1,255) &amp; BQ$1,[1]Sheet1!$C$1:$CY$1 &amp; [1]Sheet1!$C$3:$CY$3,0))</f>
        <v>51395000000</v>
      </c>
      <c r="BR44" s="39" cm="1">
        <f t="array" aca="1" ref="BR44" ca="1">INDEX([6]Annual!$C$5:$T$30,MATCH($A44,[6]Annual!$B$5:$B$30,0),MATCH(MID(CELL("filename",$F$2),FIND("]",CELL("filename",$F$2))+1,255) &amp; BR$1,[6]Annual!$C$3:$T$3 &amp; [6]Annual!$C$4:$T$4,0))</f>
        <v>35205000000</v>
      </c>
      <c r="BS44" s="39" cm="1">
        <f t="array" aca="1" ref="BS44" ca="1">INDEX([6]Annual!$C$5:$T$30,MATCH($A44,[6]Annual!$B$5:$B$30,0),MATCH(MID(CELL("filename",$F$2),FIND("]",CELL("filename",$F$2))+1,255) &amp; BS$1,[6]Annual!$C$3:$T$3 &amp; [6]Annual!$C$4:$T$4,0))</f>
        <v>10482000000</v>
      </c>
      <c r="BT44" s="39" cm="1">
        <f t="array" aca="1" ref="BT44" ca="1">INDEX([6]Annual!$C$5:$T$30,MATCH($A44,[6]Annual!$B$5:$B$30,0),MATCH(MID(CELL("filename",$F$2),FIND("]",CELL("filename",$F$2))+1,255) &amp; BT$1,[6]Annual!$C$3:$T$3 &amp; [6]Annual!$C$4:$T$4,0))</f>
        <v>4736000000</v>
      </c>
      <c r="BU44" s="31">
        <f t="shared" ca="1" si="23"/>
        <v>35883643872.835808</v>
      </c>
      <c r="BV44" s="31">
        <f t="shared" ca="1" si="24"/>
        <v>15511356127.164192</v>
      </c>
      <c r="BW44" s="32" cm="1">
        <f t="array" aca="1" ref="BW44" ca="1">INDEX([1]Sheet1!$C$6:$CY$72,MATCH($A44,[1]Sheet1!$A$6:$A$72,0),MATCH(MID(CELL("filename",F43),FIND("]",CELL("filename",F43))+1,255) &amp; BW$1,[1]Sheet1!$C$1:$CY$1 &amp; [1]Sheet1!$C$3:$CY$3,0))</f>
        <v>62566000000</v>
      </c>
      <c r="BX44" s="32" cm="1">
        <f t="array" aca="1" ref="BX44" ca="1">INDEX([1]Sheet1!$C$6:$CY$72,MATCH($A44,[1]Sheet1!$A$6:$A$72,0),MATCH(MID(CELL("filename",G43),FIND("]",CELL("filename",G43))+1,255) &amp; BX$1,[1]Sheet1!$C$1:$CY$1 &amp; [1]Sheet1!$C$3:$CY$3,0))</f>
        <v>70581000000</v>
      </c>
      <c r="BY44" s="39" cm="1">
        <f t="array" aca="1" ref="BY44" ca="1">INDEX([4]DATA!$C$18:$N$51,MATCH($A44,[4]DATA!$B$18:$B$51,0),MATCH(MID(CELL("filename",F11),FIND("]",CELL("filename",F11))+1,255) &amp; BY$1,[4]DATA!$C$15:$N$15&amp;[4]DATA!$C$16:$N$16,0)) * 10^6</f>
        <v>49349000000</v>
      </c>
      <c r="BZ44" s="39" cm="1">
        <f t="array" aca="1" ref="BZ44" ca="1">INDEX([4]DATA!$C$18:$N$51,MATCH($A44,[4]DATA!$B$18:$B$51,0),MATCH(MID(CELL("filename",G11),FIND("]",CELL("filename",G11))+1,255) &amp; BZ$1,[4]DATA!$C$15:$N$15&amp;[4]DATA!$C$16:$N$16,0)) * 10^6</f>
        <v>21232000000</v>
      </c>
      <c r="CA44" s="31">
        <f t="shared" ca="1" si="17"/>
        <v>49349000000</v>
      </c>
      <c r="CB44" s="31">
        <f t="shared" ca="1" si="18"/>
        <v>21232000000</v>
      </c>
      <c r="CC44" s="32" cm="1">
        <f t="array" aca="1" ref="CC44" ca="1">INDEX([1]Sheet1!$C$6:$CY$72,MATCH($A44,[1]Sheet1!$A$6:$A$72,0),MATCH(MID(CELL("filename",J43),FIND("]",CELL("filename",J43))+1,255) &amp; CC$1,[1]Sheet1!$C$1:$CY$1 &amp; [1]Sheet1!$C$3:$CY$3,0))</f>
        <v>5056000000</v>
      </c>
      <c r="CD44" s="31">
        <f t="shared" ca="1" si="19"/>
        <v>38171000000</v>
      </c>
      <c r="CE44" s="32" cm="1">
        <f t="array" aca="1" ref="CE44" ca="1">INDEX([1]Sheet1!$C$6:$CY$72,MATCH($A44,[1]Sheet1!$A$6:$A$72,0),MATCH(MID(CELL("filename",L43),FIND("]",CELL("filename",L43))+1,255) &amp; CE$1,[1]Sheet1!$C$1:$CY$1 &amp; [1]Sheet1!$C$3:$CY$3,0))</f>
        <v>237470000000</v>
      </c>
      <c r="CF44" s="31">
        <f t="shared" ca="1" si="12"/>
        <v>224662000000</v>
      </c>
      <c r="CG44" s="32" cm="1">
        <f t="array" aca="1" ref="CG44" ca="1">INDEX([1]Sheet1!$C$6:$CY$72,MATCH($A44,[1]Sheet1!$A$6:$A$72,0),MATCH(MID(CELL("filename",N43),FIND("]",CELL("filename",N43))+1,255) &amp; CG$1,[1]Sheet1!$C$1:$CY$1 &amp; [1]Sheet1!$C$3:$CY$3,0))</f>
        <v>119681000000</v>
      </c>
      <c r="CH44" s="32" cm="1">
        <f t="array" aca="1" ref="CH44" ca="1">INDEX([1]Sheet1!$C$6:$CY$72,MATCH($A44,[1]Sheet1!$A$6:$A$72,0),MATCH(MID(CELL("filename",O43),FIND("]",CELL("filename",O43))+1,255) &amp; CH$1,[1]Sheet1!$C$1:$CY$1 &amp; [1]Sheet1!$C$3:$CY$3,0))</f>
        <v>21045000000</v>
      </c>
      <c r="CI44" s="32" cm="1">
        <f t="array" aca="1" ref="CI44" ca="1">INDEX([1]Sheet1!$C$6:$CY$72,MATCH($A44,[1]Sheet1!$A$6:$A$72,0),MATCH(MID(CELL("filename",CI11),FIND("]",CELL("filename",CI11))+1,255) &amp; CI$1,[1]Sheet1!$C$1:$CY$1 &amp; [1]Sheet1!$C$3:$CY$3,0))</f>
        <v>6309000000</v>
      </c>
      <c r="CJ44" s="32" cm="1">
        <f t="array" aca="1" ref="CJ44" ca="1">INDEX([1]Sheet1!$C$6:$CY$72,MATCH($A44,[1]Sheet1!$A$6:$A$72,0),MATCH(MID(CELL("filename",R43),FIND("]",CELL("filename",R43))+1,255) &amp; CJ$1,[1]Sheet1!$C$1:$CY$1 &amp; [1]Sheet1!$C$3:$CY$3,0))</f>
        <v>59562000000</v>
      </c>
      <c r="CK44" s="32" cm="1">
        <f t="array" aca="1" ref="CK44" ca="1">INDEX([1]Sheet1!$C$6:$CY$72,MATCH($A44,[1]Sheet1!$A$6:$A$72,0),MATCH(MID(CELL("filename",S43),FIND("]",CELL("filename",S43))+1,255) &amp; CK$1,[1]Sheet1!$C$1:$CY$1 &amp; [1]Sheet1!$C$3:$CY$3,0))</f>
        <v>12808000000</v>
      </c>
      <c r="CL44" s="31">
        <f t="shared" ca="1" si="13"/>
        <v>18065000000</v>
      </c>
      <c r="DK44" s="31">
        <f t="shared" ca="1" si="20"/>
        <v>266660937585</v>
      </c>
      <c r="DL44" s="48" cm="1">
        <f t="array" aca="1" ref="DL44" ca="1">INDEX([1]Sheet1!$C$6:$CY$72,MATCH($A44,[1]Sheet1!$A$6:$A$72,0),MATCH(MID(CELL("filename",AT43),FIND("]",CELL("filename",AT43))+1,255) &amp; DL$1,[1]Sheet1!$C$1:$CY$1 &amp; [1]Sheet1!$C$3:$CY$3,0))</f>
        <v>50.164499999999997</v>
      </c>
      <c r="DM44" s="39" cm="1">
        <f t="array" aca="1" ref="DM44" ca="1">INDEX([5]DATA!$C$18:$T$51,MATCH($A44,[5]DATA!$B$18:$B$51,0),MATCH(MID(CELL("filename",AU11),FIND("]",CELL("filename",AU11))+1,255) &amp; DM$1,[5]DATA!$C$15:$T$15&amp;[5]DATA!$C$16:$T$16,0)) * 10^6</f>
        <v>25288000000</v>
      </c>
      <c r="DN44" s="39" cm="1">
        <f t="array" aca="1" ref="DN44" ca="1">INDEX([5]DATA!$C$18:$T$51,MATCH($A44,[5]DATA!$B$18:$B$51,0),MATCH(MID(CELL("filename",AV11),FIND("]",CELL("filename",AV11))+1,255) &amp; DN$1,[5]DATA!$C$15:$T$15&amp;[5]DATA!$C$16:$T$16,0)) * 10^6</f>
        <v>241373000000</v>
      </c>
      <c r="DQ44" s="48">
        <v>1.2439020000000001</v>
      </c>
      <c r="DR44" s="48" cm="1">
        <f t="array" aca="1" ref="DR44" ca="1">INDEX([1]Sheet1!$C$6:$CY$72,MATCH($A44,[1]Sheet1!$A$6:$A$72,0),MATCH(MID(CELL("filename",AZ43),FIND("]",CELL("filename",AZ43))+1,255) &amp; DR$1,[1]Sheet1!$C$1:$CY$1 &amp; [1]Sheet1!$C$3:$CY$3,0))</f>
        <v>140000000</v>
      </c>
      <c r="DS44" s="48" cm="1">
        <f t="array" aca="1" ref="DS44" ca="1">INDEX([1]Sheet1!$C$6:$CY$72,MATCH($A44,[1]Sheet1!$A$6:$A$72,0),MATCH(MID(CELL("filename",BA43),FIND("]",CELL("filename",BA43))+1,255) &amp; DS$1,[1]Sheet1!$C$1:$CY$1 &amp; [1]Sheet1!$C$3:$CY$3,0))</f>
        <v>4.9871119999999998</v>
      </c>
      <c r="DT44" s="52" cm="1">
        <f t="array" aca="1" ref="DT44" ca="1">INDEX([5]DATA!$C$18:$T$51,MATCH($A44,[5]DATA!$B$18:$B$51,0),MATCH(MID(CELL("filename",BB11),FIND("]",CELL("filename",BB11))+1,255) &amp; DT$1,[5]DATA!$C$15:$T$15&amp;[5]DATA!$C$16:$T$16,0)) * 10^6</f>
        <v>0</v>
      </c>
      <c r="DU44" s="48" cm="1">
        <f t="array" aca="1" ref="DU44" ca="1">INDEX([1]Sheet1!$C$6:$CY$72,MATCH($A44,[1]Sheet1!$A$6:$A$72,0),MATCH(MID(CELL("filename",BC43),FIND("]",CELL("filename",BC43))+1,255) &amp; DU$1,[1]Sheet1!$C$1:$CY$1 &amp; [1]Sheet1!$C$3:$CY$3,0))</f>
        <v>2.11</v>
      </c>
      <c r="DV44" s="17">
        <v>0.5</v>
      </c>
      <c r="DW44" s="14">
        <f>Euro_Area_Data!V41*10^9</f>
        <v>10325521076933.072</v>
      </c>
      <c r="DX44" s="17">
        <v>1</v>
      </c>
      <c r="DY44" s="17">
        <v>0.5</v>
      </c>
      <c r="DZ44" s="48" cm="1">
        <f t="array" aca="1" ref="DZ44" ca="1">INDEX([1]Sheet1!$C$6:$CY$72,MATCH($A44,[1]Sheet1!$A$6:$A$72,0),MATCH(MID(CELL("filename",BH43),FIND("]",CELL("filename",BH43))+1,255) &amp; DZ$1,[1]Sheet1!$C$1:$CY$1 &amp; [1]Sheet1!$C$3:$CY$3,0))</f>
        <v>4.0999999999999996</v>
      </c>
      <c r="EA44" s="17">
        <v>2</v>
      </c>
      <c r="EB44" s="14">
        <f>(SUMPRODUCT(Euro_Area_Data!B41:U41,Euro_Area_Data!Y41:AR41)-Euro_Area_Data!R41*Euro_Area_Data!AO41)/(SUM(Euro_Area_Data!B41:U41)-Euro_Area_Data!R41)</f>
        <v>0.7960053203157752</v>
      </c>
      <c r="EC44" s="14">
        <f t="shared" si="22"/>
        <v>2.0009901142948472</v>
      </c>
      <c r="ED44" s="14">
        <f>(SUMPRODUCT(Euro_Area_Data!B41:U41,Euro_Area_Data!AV41:BO41)-Euro_Area_Data!R41*Euro_Area_Data!BL41)/(SUM(Euro_Area_Data!B41:U41)-Euro_Area_Data!R41)</f>
        <v>0.33100009943767472</v>
      </c>
      <c r="EE44" s="17">
        <v>-5</v>
      </c>
      <c r="EH44" s="43">
        <v>0.75</v>
      </c>
      <c r="EI44" s="43">
        <v>0.05</v>
      </c>
      <c r="EJ44" s="43">
        <v>60</v>
      </c>
      <c r="EK44" s="14">
        <f t="shared" si="5"/>
        <v>1.1974496813601885</v>
      </c>
      <c r="EN44" s="14">
        <f>[2]EUCAM_output!$ADK41</f>
        <v>0.78823088926816898</v>
      </c>
    </row>
    <row r="45" spans="1:144" x14ac:dyDescent="0.3">
      <c r="A45" s="10">
        <v>2005</v>
      </c>
      <c r="B45" s="13">
        <f>[2]EUCAM_output!$ACK42*10^9</f>
        <v>699158314430.1272</v>
      </c>
      <c r="H45" s="14">
        <f>[2]EUCAM_output!$ADQ42</f>
        <v>1.0150880518633629E-3</v>
      </c>
      <c r="I45" s="13">
        <f>[2]EUCAM_output!$ADC42*10^3</f>
        <v>12279078.5</v>
      </c>
      <c r="K45" s="31">
        <f t="shared" si="4"/>
        <v>12279078.5</v>
      </c>
      <c r="L45" s="14">
        <f>[2]EUCAM_output!$ACM42</f>
        <v>73.242747676534705</v>
      </c>
      <c r="O45" s="14">
        <f>[2]EUCAM_output!$ACN42</f>
        <v>73.258580842214599</v>
      </c>
      <c r="P45" s="28"/>
      <c r="Q45" s="19"/>
      <c r="R45" s="14">
        <f>[2]EUCAM_output!$ACR42</f>
        <v>7.2</v>
      </c>
      <c r="U45" s="14">
        <f>[2]EUCAM_output!$ACQ42</f>
        <v>4.8592310000000003</v>
      </c>
      <c r="V45" s="14">
        <v>4.8592310000000003</v>
      </c>
      <c r="W45" s="14">
        <v>1.3860119555850092E-2</v>
      </c>
      <c r="X45" s="14">
        <v>-1.5471318685025715E-2</v>
      </c>
      <c r="Y45" s="14">
        <f>[2]EUCAM_output!$ADO42</f>
        <v>-1.9304005033736301E-2</v>
      </c>
      <c r="Z45" s="14">
        <f>[2]EUCAM_output!$ACS42</f>
        <v>1444.28157201054</v>
      </c>
      <c r="AC45" s="14">
        <f>[2]EUCAM_output!$ADR42</f>
        <v>1443.542743241823</v>
      </c>
      <c r="AD45" s="13">
        <f>[2]EUCAM_output!$ACZ42*10^9</f>
        <v>1759415355119.3499</v>
      </c>
      <c r="AE45" s="30" cm="1">
        <f t="array" aca="1" ref="AE45" ca="1">INDEX('[3]Sheet 1'!$B$12:$M$61,MATCH($A45,'[3]Sheet 1'!$A$12:$A$61,0),MATCH(MID(CELL("filename",A44),FIND("]",CELL("filename",A44))+1,255)&amp;AE$1,'[3]Sheet 1'!$B$9:$M$9&amp;'[3]Sheet 1'!$B$8:$M$8,0))*10^6</f>
        <v>1662594000000</v>
      </c>
      <c r="AF45" s="30" cm="1">
        <f t="array" aca="1" ref="AF45" ca="1">INDEX('[3]Sheet 1'!$B$12:$M$61,MATCH($A45,'[3]Sheet 1'!$A$12:$A$61,0),MATCH(MID(CELL("filename",B44),FIND("]",CELL("filename",B44))+1,255)&amp;AF$1,'[3]Sheet 1'!$B$9:$M$9&amp;'[3]Sheet 1'!$B$8:$M$8,0))*10^6</f>
        <v>307866000000</v>
      </c>
      <c r="AG45" s="19">
        <f t="shared" ca="1" si="14"/>
        <v>0.1851720865105973</v>
      </c>
      <c r="AH45" s="31">
        <f t="shared" ca="1" si="15"/>
        <v>325794612346.23352</v>
      </c>
      <c r="AI45" s="31">
        <f t="shared" ca="1" si="6"/>
        <v>26617414996.60429</v>
      </c>
      <c r="AJ45" s="32">
        <v>16911999999.999998</v>
      </c>
      <c r="AK45" s="31">
        <f t="shared" si="7"/>
        <v>21039153225.956799</v>
      </c>
      <c r="AL45" s="19">
        <f t="shared" ca="1" si="9"/>
        <v>6.4577965468617826E-2</v>
      </c>
      <c r="AM45" s="19">
        <f t="shared" ca="1" si="0"/>
        <v>6.1856470597171344E-2</v>
      </c>
      <c r="AN45" s="31">
        <f t="shared" ca="1" si="10"/>
        <v>1433620742773.1162</v>
      </c>
      <c r="AO45" s="32">
        <v>90956000000</v>
      </c>
      <c r="AP45" s="31">
        <f t="shared" si="1"/>
        <v>113152626585.86371</v>
      </c>
      <c r="AQ45" s="32">
        <v>88843000000</v>
      </c>
      <c r="AR45" s="31">
        <f t="shared" si="2"/>
        <v>89484823243.631668</v>
      </c>
      <c r="AS45" s="19">
        <f t="shared" ca="1" si="11"/>
        <v>6.2418755932993272E-2</v>
      </c>
      <c r="AT45" s="19">
        <f t="shared" si="8"/>
        <v>16.18412085653199</v>
      </c>
      <c r="BB45" s="13">
        <f>[2]EUCAM_output!$ACH42*10^9</f>
        <v>688104216570.93506</v>
      </c>
      <c r="BC45" s="13">
        <f>[2]EUCAM_output!$ADM42*10^9</f>
        <v>553122000000</v>
      </c>
      <c r="BD45" s="19">
        <f t="shared" si="21"/>
        <v>-1.5810579136432295</v>
      </c>
      <c r="BN45" s="31">
        <f t="shared" ca="1" si="16"/>
        <v>9613000000</v>
      </c>
      <c r="BO45" s="48" cm="1">
        <f t="array" aca="1" ref="BO45" ca="1">INDEX([1]Sheet1!$C$6:$CY$72,MATCH($A45,[1]Sheet1!$A$6:$A$72,0),MATCH(MID(CELL("filename",A44),FIND("]",CELL("filename",A44))+1,255) &amp; BO$1,[1]Sheet1!$C$1:$CY$1 &amp; [1]Sheet1!$C$3:$CY$3,0))</f>
        <v>1.7379530000000001</v>
      </c>
      <c r="BP45" s="32" cm="1">
        <f t="array" aca="1" ref="BP45" ca="1">INDEX([1]Sheet1!$C$6:$CY$72,MATCH($A45,[1]Sheet1!$A$6:$A$72,0),MATCH(MID(CELL("filename",B44),FIND("]",CELL("filename",B44))+1,255) &amp; BP$1,[1]Sheet1!$C$1:$CY$1 &amp; [1]Sheet1!$C$3:$CY$3,0))</f>
        <v>237320000000</v>
      </c>
      <c r="BQ45" s="32" cm="1">
        <f t="array" aca="1" ref="BQ45" ca="1">INDEX([1]Sheet1!$C$6:$CY$72,MATCH($A45,[1]Sheet1!$A$6:$A$72,0),MATCH(MID(CELL("filename",C44),FIND("]",CELL("filename",C44))+1,255) &amp; BQ$1,[1]Sheet1!$C$1:$CY$1 &amp; [1]Sheet1!$C$3:$CY$3,0))</f>
        <v>55677000000</v>
      </c>
      <c r="BR45" s="39" cm="1">
        <f t="array" aca="1" ref="BR45" ca="1">INDEX([6]Annual!$C$5:$T$30,MATCH($A45,[6]Annual!$B$5:$B$30,0),MATCH(MID(CELL("filename",$F$2),FIND("]",CELL("filename",$F$2))+1,255) &amp; BR$1,[6]Annual!$C$3:$T$3 &amp; [6]Annual!$C$4:$T$4,0))</f>
        <v>36204000000</v>
      </c>
      <c r="BS45" s="39" cm="1">
        <f t="array" aca="1" ref="BS45" ca="1">INDEX([6]Annual!$C$5:$T$30,MATCH($A45,[6]Annual!$B$5:$B$30,0),MATCH(MID(CELL("filename",$F$2),FIND("]",CELL("filename",$F$2))+1,255) &amp; BS$1,[6]Annual!$C$3:$T$3 &amp; [6]Annual!$C$4:$T$4,0))</f>
        <v>13398000000</v>
      </c>
      <c r="BT45" s="39" cm="1">
        <f t="array" aca="1" ref="BT45" ca="1">INDEX([6]Annual!$C$5:$T$30,MATCH($A45,[6]Annual!$B$5:$B$30,0),MATCH(MID(CELL("filename",$F$2),FIND("]",CELL("filename",$F$2))+1,255) &amp; BT$1,[6]Annual!$C$3:$T$3 &amp; [6]Annual!$C$4:$T$4,0))</f>
        <v>4187000000</v>
      </c>
      <c r="BU45" s="31">
        <f t="shared" ca="1" si="23"/>
        <v>37474764505.753967</v>
      </c>
      <c r="BV45" s="31">
        <f t="shared" ca="1" si="24"/>
        <v>18202235494.246033</v>
      </c>
      <c r="BW45" s="32" cm="1">
        <f t="array" aca="1" ref="BW45" ca="1">INDEX([1]Sheet1!$C$6:$CY$72,MATCH($A45,[1]Sheet1!$A$6:$A$72,0),MATCH(MID(CELL("filename",F44),FIND("]",CELL("filename",F44))+1,255) &amp; BW$1,[1]Sheet1!$C$1:$CY$1 &amp; [1]Sheet1!$C$3:$CY$3,0))</f>
        <v>65808000000.000008</v>
      </c>
      <c r="BX45" s="32" cm="1">
        <f t="array" aca="1" ref="BX45" ca="1">INDEX([1]Sheet1!$C$6:$CY$72,MATCH($A45,[1]Sheet1!$A$6:$A$72,0),MATCH(MID(CELL("filename",G44),FIND("]",CELL("filename",G44))+1,255) &amp; BX$1,[1]Sheet1!$C$1:$CY$1 &amp; [1]Sheet1!$C$3:$CY$3,0))</f>
        <v>71722000000</v>
      </c>
      <c r="BY45" s="39" cm="1">
        <f t="array" aca="1" ref="BY45" ca="1">INDEX([4]DATA!$C$18:$N$51,MATCH($A45,[4]DATA!$B$18:$B$51,0),MATCH(MID(CELL("filename",F12),FIND("]",CELL("filename",F12))+1,255) &amp; BY$1,[4]DATA!$C$15:$N$15&amp;[4]DATA!$C$16:$N$16,0)) * 10^6</f>
        <v>51127000000</v>
      </c>
      <c r="BZ45" s="39" cm="1">
        <f t="array" aca="1" ref="BZ45" ca="1">INDEX([4]DATA!$C$18:$N$51,MATCH($A45,[4]DATA!$B$18:$B$51,0),MATCH(MID(CELL("filename",G12),FIND("]",CELL("filename",G12))+1,255) &amp; BZ$1,[4]DATA!$C$15:$N$15&amp;[4]DATA!$C$16:$N$16,0)) * 10^6</f>
        <v>20595000000</v>
      </c>
      <c r="CA45" s="31">
        <f t="shared" ca="1" si="17"/>
        <v>51127000000</v>
      </c>
      <c r="CB45" s="31">
        <f t="shared" ca="1" si="18"/>
        <v>20595000000</v>
      </c>
      <c r="CC45" s="32" cm="1">
        <f t="array" aca="1" ref="CC45" ca="1">INDEX([1]Sheet1!$C$6:$CY$72,MATCH($A45,[1]Sheet1!$A$6:$A$72,0),MATCH(MID(CELL("filename",J44),FIND("]",CELL("filename",J44))+1,255) &amp; CC$1,[1]Sheet1!$C$1:$CY$1 &amp; [1]Sheet1!$C$3:$CY$3,0))</f>
        <v>4992000000</v>
      </c>
      <c r="CD45" s="31">
        <f t="shared" ca="1" si="19"/>
        <v>39121000000</v>
      </c>
      <c r="CE45" s="32" cm="1">
        <f t="array" aca="1" ref="CE45" ca="1">INDEX([1]Sheet1!$C$6:$CY$72,MATCH($A45,[1]Sheet1!$A$6:$A$72,0),MATCH(MID(CELL("filename",L44),FIND("]",CELL("filename",L44))+1,255) &amp; CE$1,[1]Sheet1!$C$1:$CY$1 &amp; [1]Sheet1!$C$3:$CY$3,0))</f>
        <v>240167000000</v>
      </c>
      <c r="CF45" s="31">
        <f t="shared" ca="1" si="12"/>
        <v>227707000000</v>
      </c>
      <c r="CG45" s="32" cm="1">
        <f t="array" aca="1" ref="CG45" ca="1">INDEX([1]Sheet1!$C$6:$CY$72,MATCH($A45,[1]Sheet1!$A$6:$A$72,0),MATCH(MID(CELL("filename",N44),FIND("]",CELL("filename",N44))+1,255) &amp; CG$1,[1]Sheet1!$C$1:$CY$1 &amp; [1]Sheet1!$C$3:$CY$3,0))</f>
        <v>123401000000</v>
      </c>
      <c r="CH45" s="32" cm="1">
        <f t="array" aca="1" ref="CH45" ca="1">INDEX([1]Sheet1!$C$6:$CY$72,MATCH($A45,[1]Sheet1!$A$6:$A$72,0),MATCH(MID(CELL("filename",O44),FIND("]",CELL("filename",O44))+1,255) &amp; CH$1,[1]Sheet1!$C$1:$CY$1 &amp; [1]Sheet1!$C$3:$CY$3,0))</f>
        <v>21396000000</v>
      </c>
      <c r="CI45" s="32" cm="1">
        <f t="array" aca="1" ref="CI45" ca="1">INDEX([1]Sheet1!$C$6:$CY$72,MATCH($A45,[1]Sheet1!$A$6:$A$72,0),MATCH(MID(CELL("filename",CI12),FIND("]",CELL("filename",CI12))+1,255) &amp; CI$1,[1]Sheet1!$C$1:$CY$1 &amp; [1]Sheet1!$C$3:$CY$3,0))</f>
        <v>6064000000</v>
      </c>
      <c r="CJ45" s="32" cm="1">
        <f t="array" aca="1" ref="CJ45" ca="1">INDEX([1]Sheet1!$C$6:$CY$72,MATCH($A45,[1]Sheet1!$A$6:$A$72,0),MATCH(MID(CELL("filename",R44),FIND("]",CELL("filename",R44))+1,255) &amp; CJ$1,[1]Sheet1!$C$1:$CY$1 &amp; [1]Sheet1!$C$3:$CY$3,0))</f>
        <v>59673000000</v>
      </c>
      <c r="CK45" s="32" cm="1">
        <f t="array" aca="1" ref="CK45" ca="1">INDEX([1]Sheet1!$C$6:$CY$72,MATCH($A45,[1]Sheet1!$A$6:$A$72,0),MATCH(MID(CELL("filename",S44),FIND("]",CELL("filename",S44))+1,255) &amp; CK$1,[1]Sheet1!$C$1:$CY$1 &amp; [1]Sheet1!$C$3:$CY$3,0))</f>
        <v>12460000000</v>
      </c>
      <c r="CL45" s="31">
        <f t="shared" ca="1" si="13"/>
        <v>17173000000</v>
      </c>
      <c r="DK45" s="31">
        <f t="shared" ca="1" si="20"/>
        <v>274597970022</v>
      </c>
      <c r="DL45" s="48" cm="1">
        <f t="array" aca="1" ref="DL45" ca="1">INDEX([1]Sheet1!$C$6:$CY$72,MATCH($A45,[1]Sheet1!$A$6:$A$72,0),MATCH(MID(CELL("filename",AT44),FIND("]",CELL("filename",AT44))+1,255) &amp; DL$1,[1]Sheet1!$C$1:$CY$1 &amp; [1]Sheet1!$C$3:$CY$3,0))</f>
        <v>49.645099999999999</v>
      </c>
      <c r="DM45" s="39" cm="1">
        <f t="array" aca="1" ref="DM45" ca="1">INDEX([5]DATA!$C$18:$T$51,MATCH($A45,[5]DATA!$B$18:$B$51,0),MATCH(MID(CELL("filename",AU12),FIND("]",CELL("filename",AU12))+1,255) &amp; DM$1,[5]DATA!$C$15:$T$15&amp;[5]DATA!$C$16:$T$16,0)) * 10^6</f>
        <v>26295000000</v>
      </c>
      <c r="DN45" s="39" cm="1">
        <f t="array" aca="1" ref="DN45" ca="1">INDEX([5]DATA!$C$18:$T$51,MATCH($A45,[5]DATA!$B$18:$B$51,0),MATCH(MID(CELL("filename",AV12),FIND("]",CELL("filename",AV12))+1,255) &amp; DN$1,[5]DATA!$C$15:$T$15&amp;[5]DATA!$C$16:$T$16,0)) * 10^6</f>
        <v>248303000000</v>
      </c>
      <c r="DQ45" s="48">
        <v>1.2440899999999999</v>
      </c>
      <c r="DR45" s="48" cm="1">
        <f t="array" aca="1" ref="DR45" ca="1">INDEX([1]Sheet1!$C$6:$CY$72,MATCH($A45,[1]Sheet1!$A$6:$A$72,0),MATCH(MID(CELL("filename",AZ44),FIND("]",CELL("filename",AZ44))+1,255) &amp; DR$1,[1]Sheet1!$C$1:$CY$1 &amp; [1]Sheet1!$C$3:$CY$3,0))</f>
        <v>5090000000</v>
      </c>
      <c r="DS45" s="48" cm="1">
        <f t="array" aca="1" ref="DS45" ca="1">INDEX([1]Sheet1!$C$6:$CY$72,MATCH($A45,[1]Sheet1!$A$6:$A$72,0),MATCH(MID(CELL("filename",BA44),FIND("]",CELL("filename",BA44))+1,255) &amp; DS$1,[1]Sheet1!$C$1:$CY$1 &amp; [1]Sheet1!$C$3:$CY$3,0))</f>
        <v>4.6725989999999999</v>
      </c>
      <c r="DT45" s="52" cm="1">
        <f t="array" aca="1" ref="DT45" ca="1">INDEX([5]DATA!$C$18:$T$51,MATCH($A45,[5]DATA!$B$18:$B$51,0),MATCH(MID(CELL("filename",BB12),FIND("]",CELL("filename",BB12))+1,255) &amp; DT$1,[5]DATA!$C$15:$T$15&amp;[5]DATA!$C$16:$T$16,0)) * 10^6</f>
        <v>0</v>
      </c>
      <c r="DU45" s="48" cm="1">
        <f t="array" aca="1" ref="DU45" ca="1">INDEX([1]Sheet1!$C$6:$CY$72,MATCH($A45,[1]Sheet1!$A$6:$A$72,0),MATCH(MID(CELL("filename",BC44),FIND("]",CELL("filename",BC44))+1,255) &amp; DU$1,[1]Sheet1!$C$1:$CY$1 &amp; [1]Sheet1!$C$3:$CY$3,0))</f>
        <v>2.19</v>
      </c>
      <c r="DV45" s="17">
        <v>0.5</v>
      </c>
      <c r="DW45" s="14">
        <f>Euro_Area_Data!V42*10^9</f>
        <v>10508347319680.396</v>
      </c>
      <c r="DX45" s="17">
        <v>1</v>
      </c>
      <c r="DY45" s="17">
        <v>0.5</v>
      </c>
      <c r="DZ45" s="48" cm="1">
        <f t="array" aca="1" ref="DZ45" ca="1">INDEX([1]Sheet1!$C$6:$CY$72,MATCH($A45,[1]Sheet1!$A$6:$A$72,0),MATCH(MID(CELL("filename",BH44),FIND("]",CELL("filename",BH44))+1,255) &amp; DZ$1,[1]Sheet1!$C$1:$CY$1 &amp; [1]Sheet1!$C$3:$CY$3,0))</f>
        <v>3.37</v>
      </c>
      <c r="EA45" s="17">
        <v>2</v>
      </c>
      <c r="EB45" s="14">
        <f>(SUMPRODUCT(Euro_Area_Data!B42:U42,Euro_Area_Data!Y42:AR42)-Euro_Area_Data!R42*Euro_Area_Data!AO42)/(SUM(Euro_Area_Data!B42:U42)-Euro_Area_Data!R42)</f>
        <v>0.81124730740633688</v>
      </c>
      <c r="EC45" s="14">
        <f t="shared" si="22"/>
        <v>1.9148097005828035</v>
      </c>
      <c r="ED45" s="14">
        <f>(SUMPRODUCT(Euro_Area_Data!B42:U42,Euro_Area_Data!AV42:BO42)-Euro_Area_Data!R42*Euro_Area_Data!BL42)/(SUM(Euro_Area_Data!B42:U42)-Euro_Area_Data!R42)</f>
        <v>0.28271714306481738</v>
      </c>
      <c r="EE45" s="17">
        <v>-5</v>
      </c>
      <c r="EH45" s="43">
        <v>0.75</v>
      </c>
      <c r="EI45" s="43">
        <v>0.05</v>
      </c>
      <c r="EJ45" s="43">
        <v>60</v>
      </c>
      <c r="EK45" s="14">
        <f t="shared" si="5"/>
        <v>1.9795904186283959</v>
      </c>
      <c r="EN45" s="14">
        <f>[2]EUCAM_output!$ADK42</f>
        <v>0.80383463242879105</v>
      </c>
    </row>
    <row r="46" spans="1:144" x14ac:dyDescent="0.3">
      <c r="A46" s="10">
        <v>2006</v>
      </c>
      <c r="B46" s="13">
        <f>[2]EUCAM_output!$ACK43*10^9</f>
        <v>712003352167.80151</v>
      </c>
      <c r="H46" s="14">
        <f>[2]EUCAM_output!$ADQ43</f>
        <v>3.7596249443070738E-2</v>
      </c>
      <c r="I46" s="13">
        <f>[2]EUCAM_output!$ADC43*10^3</f>
        <v>12308929.5</v>
      </c>
      <c r="K46" s="31">
        <f t="shared" si="4"/>
        <v>12308929.5</v>
      </c>
      <c r="L46" s="14">
        <f>[2]EUCAM_output!$ACM43</f>
        <v>73.775198462215144</v>
      </c>
      <c r="O46" s="14">
        <f>[2]EUCAM_output!$ACN43</f>
        <v>73.823539241642038</v>
      </c>
      <c r="P46" s="28"/>
      <c r="Q46" s="19"/>
      <c r="R46" s="14">
        <f>[2]EUCAM_output!$ACR43</f>
        <v>6.1</v>
      </c>
      <c r="U46" s="14">
        <f>[2]EUCAM_output!$ACQ43</f>
        <v>4.8919709999999998</v>
      </c>
      <c r="V46" s="14">
        <v>4.8919709999999998</v>
      </c>
      <c r="W46" s="14">
        <v>1.3396189519950363E-2</v>
      </c>
      <c r="X46" s="14">
        <v>-1.3035639303754287E-2</v>
      </c>
      <c r="Y46" s="14">
        <f>[2]EUCAM_output!$ADO43</f>
        <v>3.0410085233250018E-3</v>
      </c>
      <c r="Z46" s="14">
        <f>[2]EUCAM_output!$ACS43</f>
        <v>1440.50275595168</v>
      </c>
      <c r="AC46" s="14">
        <f>[2]EUCAM_output!$ADR43</f>
        <v>1440.428209524147</v>
      </c>
      <c r="AD46" s="13">
        <f>[2]EUCAM_output!$ACZ43*10^9</f>
        <v>1794731033864.2998</v>
      </c>
      <c r="AE46" s="30" cm="1">
        <f t="array" aca="1" ref="AE46" ca="1">INDEX('[3]Sheet 1'!$B$12:$M$61,MATCH($A46,'[3]Sheet 1'!$A$12:$A$61,0),MATCH(MID(CELL("filename",A45),FIND("]",CELL("filename",A45))+1,255)&amp;AE$1,'[3]Sheet 1'!$B$9:$M$9&amp;'[3]Sheet 1'!$B$8:$M$8,0))*10^6</f>
        <v>1742985000000</v>
      </c>
      <c r="AF46" s="30" cm="1">
        <f t="array" aca="1" ref="AF46" ca="1">INDEX('[3]Sheet 1'!$B$12:$M$61,MATCH($A46,'[3]Sheet 1'!$A$12:$A$61,0),MATCH(MID(CELL("filename",B45),FIND("]",CELL("filename",B45))+1,255)&amp;AF$1,'[3]Sheet 1'!$B$9:$M$9&amp;'[3]Sheet 1'!$B$8:$M$8,0))*10^6</f>
        <v>322521000000</v>
      </c>
      <c r="AG46" s="19">
        <f t="shared" ca="1" si="14"/>
        <v>0.18503945817089648</v>
      </c>
      <c r="AH46" s="31">
        <f t="shared" ca="1" si="15"/>
        <v>332096058068.74292</v>
      </c>
      <c r="AI46" s="31">
        <f t="shared" ca="1" si="6"/>
        <v>28835247829.987442</v>
      </c>
      <c r="AJ46" s="32">
        <v>17676000000</v>
      </c>
      <c r="AK46" s="31">
        <f t="shared" si="7"/>
        <v>21437240942.246719</v>
      </c>
      <c r="AL46" s="19">
        <f t="shared" ca="1" si="9"/>
        <v>6.455132610399511E-2</v>
      </c>
      <c r="AM46" s="19">
        <f t="shared" ca="1" si="0"/>
        <v>6.1856470597171344E-2</v>
      </c>
      <c r="AN46" s="31">
        <f t="shared" ca="1" si="10"/>
        <v>1462634975795.5569</v>
      </c>
      <c r="AO46" s="32">
        <v>99056000000</v>
      </c>
      <c r="AP46" s="31">
        <f t="shared" si="1"/>
        <v>120133929552.79425</v>
      </c>
      <c r="AQ46" s="32">
        <v>92764000000</v>
      </c>
      <c r="AR46" s="31">
        <f t="shared" si="2"/>
        <v>91065826424.04512</v>
      </c>
      <c r="AS46" s="19">
        <f t="shared" ca="1" si="11"/>
        <v>6.2261485559315689E-2</v>
      </c>
      <c r="AT46" s="19">
        <f t="shared" si="8"/>
        <v>16.872663476517126</v>
      </c>
      <c r="BB46" s="13">
        <f>[2]EUCAM_output!$ACH43*10^9</f>
        <v>712445042321.63196</v>
      </c>
      <c r="BC46" s="13">
        <f>[2]EUCAM_output!$ADM43*10^9</f>
        <v>587444000000</v>
      </c>
      <c r="BD46" s="19">
        <f t="shared" si="21"/>
        <v>6.2034841898658495E-2</v>
      </c>
      <c r="BN46" s="31">
        <f t="shared" ca="1" si="16"/>
        <v>12424000000</v>
      </c>
      <c r="BO46" s="48" cm="1">
        <f t="array" aca="1" ref="BO46" ca="1">INDEX([1]Sheet1!$C$6:$CY$72,MATCH($A46,[1]Sheet1!$A$6:$A$72,0),MATCH(MID(CELL("filename",A45),FIND("]",CELL("filename",A45))+1,255) &amp; BO$1,[1]Sheet1!$C$1:$CY$1 &amp; [1]Sheet1!$C$3:$CY$3,0))</f>
        <v>2.1149249999999999</v>
      </c>
      <c r="BP46" s="32" cm="1">
        <f t="array" aca="1" ref="BP46" ca="1">INDEX([1]Sheet1!$C$6:$CY$72,MATCH($A46,[1]Sheet1!$A$6:$A$72,0),MATCH(MID(CELL("filename",B45),FIND("]",CELL("filename",B45))+1,255) &amp; BP$1,[1]Sheet1!$C$1:$CY$1 &amp; [1]Sheet1!$C$3:$CY$3,0))</f>
        <v>258423000000</v>
      </c>
      <c r="BQ46" s="32" cm="1">
        <f t="array" aca="1" ref="BQ46" ca="1">INDEX([1]Sheet1!$C$6:$CY$72,MATCH($A46,[1]Sheet1!$A$6:$A$72,0),MATCH(MID(CELL("filename",C45),FIND("]",CELL("filename",C45))+1,255) &amp; BQ$1,[1]Sheet1!$C$1:$CY$1 &amp; [1]Sheet1!$C$3:$CY$3,0))</f>
        <v>58657000000</v>
      </c>
      <c r="BR46" s="39" cm="1">
        <f t="array" aca="1" ref="BR46" ca="1">INDEX([6]Annual!$C$5:$T$30,MATCH($A46,[6]Annual!$B$5:$B$30,0),MATCH(MID(CELL("filename",$F$2),FIND("]",CELL("filename",$F$2))+1,255) &amp; BR$1,[6]Annual!$C$3:$T$3 &amp; [6]Annual!$C$4:$T$4,0))</f>
        <v>39184000000</v>
      </c>
      <c r="BS46" s="39" cm="1">
        <f t="array" aca="1" ref="BS46" ca="1">INDEX([6]Annual!$C$5:$T$30,MATCH($A46,[6]Annual!$B$5:$B$30,0),MATCH(MID(CELL("filename",$F$2),FIND("]",CELL("filename",$F$2))+1,255) &amp; BS$1,[6]Annual!$C$3:$T$3 &amp; [6]Annual!$C$4:$T$4,0))</f>
        <v>14827000000</v>
      </c>
      <c r="BT46" s="39" cm="1">
        <f t="array" aca="1" ref="BT46" ca="1">INDEX([6]Annual!$C$5:$T$30,MATCH($A46,[6]Annual!$B$5:$B$30,0),MATCH(MID(CELL("filename",$F$2),FIND("]",CELL("filename",$F$2))+1,255) &amp; BT$1,[6]Annual!$C$3:$T$3 &amp; [6]Annual!$C$4:$T$4,0))</f>
        <v>3877000000</v>
      </c>
      <c r="BU46" s="31">
        <f t="shared" ca="1" si="23"/>
        <v>39704530956.32946</v>
      </c>
      <c r="BV46" s="31">
        <f t="shared" ca="1" si="24"/>
        <v>18952469043.67054</v>
      </c>
      <c r="BW46" s="32" cm="1">
        <f t="array" aca="1" ref="BW46" ca="1">INDEX([1]Sheet1!$C$6:$CY$72,MATCH($A46,[1]Sheet1!$A$6:$A$72,0),MATCH(MID(CELL("filename",F45),FIND("]",CELL("filename",F45))+1,255) &amp; BW$1,[1]Sheet1!$C$1:$CY$1 &amp; [1]Sheet1!$C$3:$CY$3,0))</f>
        <v>70359000000</v>
      </c>
      <c r="BX46" s="32" cm="1">
        <f t="array" aca="1" ref="BX46" ca="1">INDEX([1]Sheet1!$C$6:$CY$72,MATCH($A46,[1]Sheet1!$A$6:$A$72,0),MATCH(MID(CELL("filename",G45),FIND("]",CELL("filename",G45))+1,255) &amp; BX$1,[1]Sheet1!$C$1:$CY$1 &amp; [1]Sheet1!$C$3:$CY$3,0))</f>
        <v>81531000000</v>
      </c>
      <c r="BY46" s="39" cm="1">
        <f t="array" aca="1" ref="BY46" ca="1">INDEX([4]DATA!$C$18:$N$51,MATCH($A46,[4]DATA!$B$18:$B$51,0),MATCH(MID(CELL("filename",F13),FIND("]",CELL("filename",F13))+1,255) &amp; BY$1,[4]DATA!$C$15:$N$15&amp;[4]DATA!$C$16:$N$16,0)) * 10^6</f>
        <v>56845000000</v>
      </c>
      <c r="BZ46" s="39" cm="1">
        <f t="array" aca="1" ref="BZ46" ca="1">INDEX([4]DATA!$C$18:$N$51,MATCH($A46,[4]DATA!$B$18:$B$51,0),MATCH(MID(CELL("filename",G13),FIND("]",CELL("filename",G13))+1,255) &amp; BZ$1,[4]DATA!$C$15:$N$15&amp;[4]DATA!$C$16:$N$16,0)) * 10^6</f>
        <v>24686000000</v>
      </c>
      <c r="CA46" s="31">
        <f t="shared" ca="1" si="17"/>
        <v>56845000000</v>
      </c>
      <c r="CB46" s="31">
        <f t="shared" ca="1" si="18"/>
        <v>24686000000</v>
      </c>
      <c r="CC46" s="32" cm="1">
        <f t="array" aca="1" ref="CC46" ca="1">INDEX([1]Sheet1!$C$6:$CY$72,MATCH($A46,[1]Sheet1!$A$6:$A$72,0),MATCH(MID(CELL("filename",J45),FIND("]",CELL("filename",J45))+1,255) &amp; CC$1,[1]Sheet1!$C$1:$CY$1 &amp; [1]Sheet1!$C$3:$CY$3,0))</f>
        <v>3881000000</v>
      </c>
      <c r="CD46" s="31">
        <f t="shared" ca="1" si="19"/>
        <v>43995000000</v>
      </c>
      <c r="CE46" s="32" cm="1">
        <f t="array" aca="1" ref="CE46" ca="1">INDEX([1]Sheet1!$C$6:$CY$72,MATCH($A46,[1]Sheet1!$A$6:$A$72,0),MATCH(MID(CELL("filename",L45),FIND("]",CELL("filename",L45))+1,255) &amp; CE$1,[1]Sheet1!$C$1:$CY$1 &amp; [1]Sheet1!$C$3:$CY$3,0))</f>
        <v>258252000000</v>
      </c>
      <c r="CF46" s="31">
        <f t="shared" ca="1" si="12"/>
        <v>245999000000</v>
      </c>
      <c r="CG46" s="32" cm="1">
        <f t="array" aca="1" ref="CG46" ca="1">INDEX([1]Sheet1!$C$6:$CY$72,MATCH($A46,[1]Sheet1!$A$6:$A$72,0),MATCH(MID(CELL("filename",N45),FIND("]",CELL("filename",N45))+1,255) &amp; CG$1,[1]Sheet1!$C$1:$CY$1 &amp; [1]Sheet1!$C$3:$CY$3,0))</f>
        <v>136316000000</v>
      </c>
      <c r="CH46" s="32" cm="1">
        <f t="array" aca="1" ref="CH46" ca="1">INDEX([1]Sheet1!$C$6:$CY$72,MATCH($A46,[1]Sheet1!$A$6:$A$72,0),MATCH(MID(CELL("filename",O45),FIND("]",CELL("filename",O45))+1,255) &amp; CH$1,[1]Sheet1!$C$1:$CY$1 &amp; [1]Sheet1!$C$3:$CY$3,0))</f>
        <v>23776000000</v>
      </c>
      <c r="CI46" s="32" cm="1">
        <f t="array" aca="1" ref="CI46" ca="1">INDEX([1]Sheet1!$C$6:$CY$72,MATCH($A46,[1]Sheet1!$A$6:$A$72,0),MATCH(MID(CELL("filename",CI13),FIND("]",CELL("filename",CI13))+1,255) &amp; CI$1,[1]Sheet1!$C$1:$CY$1 &amp; [1]Sheet1!$C$3:$CY$3,0))</f>
        <v>6193000000</v>
      </c>
      <c r="CJ46" s="32" cm="1">
        <f t="array" aca="1" ref="CJ46" ca="1">INDEX([1]Sheet1!$C$6:$CY$72,MATCH($A46,[1]Sheet1!$A$6:$A$72,0),MATCH(MID(CELL("filename",R45),FIND("]",CELL("filename",R45))+1,255) &amp; CJ$1,[1]Sheet1!$C$1:$CY$1 &amp; [1]Sheet1!$C$3:$CY$3,0))</f>
        <v>61140000000</v>
      </c>
      <c r="CK46" s="32" cm="1">
        <f t="array" aca="1" ref="CK46" ca="1">INDEX([1]Sheet1!$C$6:$CY$72,MATCH($A46,[1]Sheet1!$A$6:$A$72,0),MATCH(MID(CELL("filename",S45),FIND("]",CELL("filename",S45))+1,255) &amp; CK$1,[1]Sheet1!$C$1:$CY$1 &amp; [1]Sheet1!$C$3:$CY$3,0))</f>
        <v>12253000000</v>
      </c>
      <c r="CL46" s="31">
        <f t="shared" ca="1" si="13"/>
        <v>18574000000</v>
      </c>
      <c r="DK46" s="31">
        <f t="shared" ca="1" si="20"/>
        <v>264471988352</v>
      </c>
      <c r="DL46" s="48" cm="1">
        <f t="array" aca="1" ref="DL46" ca="1">INDEX([1]Sheet1!$C$6:$CY$72,MATCH($A46,[1]Sheet1!$A$6:$A$72,0),MATCH(MID(CELL("filename",AT45),FIND("]",CELL("filename",AT45))+1,255) &amp; DL$1,[1]Sheet1!$C$1:$CY$1 &amp; [1]Sheet1!$C$3:$CY$3,0))</f>
        <v>45.020800000000001</v>
      </c>
      <c r="DM46" s="39" cm="1">
        <f t="array" aca="1" ref="DM46" ca="1">INDEX([5]DATA!$C$18:$T$51,MATCH($A46,[5]DATA!$B$18:$B$51,0),MATCH(MID(CELL("filename",AU13),FIND("]",CELL("filename",AU13))+1,255) &amp; DM$1,[5]DATA!$C$15:$T$15&amp;[5]DATA!$C$16:$T$16,0)) * 10^6</f>
        <v>21177000000</v>
      </c>
      <c r="DN46" s="39" cm="1">
        <f t="array" aca="1" ref="DN46" ca="1">INDEX([5]DATA!$C$18:$T$51,MATCH($A46,[5]DATA!$B$18:$B$51,0),MATCH(MID(CELL("filename",AV13),FIND("]",CELL("filename",AV13))+1,255) &amp; DN$1,[5]DATA!$C$15:$T$15&amp;[5]DATA!$C$16:$T$16,0)) * 10^6</f>
        <v>243295000000</v>
      </c>
      <c r="DQ46" s="48">
        <v>1.2555989999999999</v>
      </c>
      <c r="DR46" s="48" cm="1">
        <f t="array" aca="1" ref="DR46" ca="1">INDEX([1]Sheet1!$C$6:$CY$72,MATCH($A46,[1]Sheet1!$A$6:$A$72,0),MATCH(MID(CELL("filename",AZ45),FIND("]",CELL("filename",AZ45))+1,255) &amp; DR$1,[1]Sheet1!$C$1:$CY$1 &amp; [1]Sheet1!$C$3:$CY$3,0))</f>
        <v>-9960000000</v>
      </c>
      <c r="DS46" s="48" cm="1">
        <f t="array" aca="1" ref="DS46" ca="1">INDEX([1]Sheet1!$C$6:$CY$72,MATCH($A46,[1]Sheet1!$A$6:$A$72,0),MATCH(MID(CELL("filename",BA45),FIND("]",CELL("filename",BA45))+1,255) &amp; DS$1,[1]Sheet1!$C$1:$CY$1 &amp; [1]Sheet1!$C$3:$CY$3,0))</f>
        <v>4.4621589999999998</v>
      </c>
      <c r="DT46" s="52" cm="1">
        <f t="array" aca="1" ref="DT46" ca="1">INDEX([5]DATA!$C$18:$T$51,MATCH($A46,[5]DATA!$B$18:$B$51,0),MATCH(MID(CELL("filename",BB13),FIND("]",CELL("filename",BB13))+1,255) &amp; DT$1,[5]DATA!$C$15:$T$15&amp;[5]DATA!$C$16:$T$16,0)) * 10^6</f>
        <v>0</v>
      </c>
      <c r="DU46" s="48" cm="1">
        <f t="array" aca="1" ref="DU46" ca="1">INDEX([1]Sheet1!$C$6:$CY$72,MATCH($A46,[1]Sheet1!$A$6:$A$72,0),MATCH(MID(CELL("filename",BC45),FIND("]",CELL("filename",BC45))+1,255) &amp; DU$1,[1]Sheet1!$C$1:$CY$1 &amp; [1]Sheet1!$C$3:$CY$3,0))</f>
        <v>3.08</v>
      </c>
      <c r="DV46" s="17">
        <v>0.5</v>
      </c>
      <c r="DW46" s="14">
        <f>Euro_Area_Data!V43*10^9</f>
        <v>10857529388473.637</v>
      </c>
      <c r="DX46" s="17">
        <v>1</v>
      </c>
      <c r="DY46" s="17">
        <v>0.5</v>
      </c>
      <c r="DZ46" s="48" cm="1">
        <f t="array" aca="1" ref="DZ46" ca="1">INDEX([1]Sheet1!$C$6:$CY$72,MATCH($A46,[1]Sheet1!$A$6:$A$72,0),MATCH(MID(CELL("filename",BH45),FIND("]",CELL("filename",BH45))+1,255) &amp; DZ$1,[1]Sheet1!$C$1:$CY$1 &amp; [1]Sheet1!$C$3:$CY$3,0))</f>
        <v>3.78</v>
      </c>
      <c r="EA46" s="17">
        <v>2</v>
      </c>
      <c r="EB46" s="14">
        <f>(SUMPRODUCT(Euro_Area_Data!B43:U43,Euro_Area_Data!Y43:AR43)-Euro_Area_Data!R43*Euro_Area_Data!AO43)/(SUM(Euro_Area_Data!B43:U43)-Euro_Area_Data!R43)</f>
        <v>0.82737805340963455</v>
      </c>
      <c r="EC46" s="14">
        <f t="shared" si="22"/>
        <v>1.9883882332836038</v>
      </c>
      <c r="ED46" s="14">
        <f>(SUMPRODUCT(Euro_Area_Data!B43:U43,Euro_Area_Data!AV43:BO43)-Euro_Area_Data!R43*Euro_Area_Data!BL43)/(SUM(Euro_Area_Data!B43:U43)-Euro_Area_Data!R43)</f>
        <v>1.7050286209173611</v>
      </c>
      <c r="EE46" s="17">
        <v>-5</v>
      </c>
      <c r="EH46" s="43">
        <v>0.75</v>
      </c>
      <c r="EI46" s="43">
        <v>0.05</v>
      </c>
      <c r="EJ46" s="43">
        <v>60</v>
      </c>
      <c r="EK46" s="14">
        <f t="shared" si="5"/>
        <v>2.5766213562442708</v>
      </c>
      <c r="EN46" s="14">
        <f>[2]EUCAM_output!$ADK43</f>
        <v>0.82454640723683892</v>
      </c>
    </row>
    <row r="47" spans="1:144" x14ac:dyDescent="0.3">
      <c r="A47" s="10">
        <v>2007</v>
      </c>
      <c r="B47" s="13">
        <f>[2]EUCAM_output!$ACK44*10^9</f>
        <v>726218823021.63281</v>
      </c>
      <c r="H47" s="14">
        <f>[2]EUCAM_output!$ADQ44</f>
        <v>5.0664894276859093E-2</v>
      </c>
      <c r="I47" s="13">
        <f>[2]EUCAM_output!$ADC44*10^3</f>
        <v>12346412.5</v>
      </c>
      <c r="K47" s="31">
        <f t="shared" si="4"/>
        <v>12346412.5</v>
      </c>
      <c r="L47" s="14">
        <f>[2]EUCAM_output!$ACM44</f>
        <v>74.988899152408848</v>
      </c>
      <c r="O47" s="14">
        <f>[2]EUCAM_output!$ACN44</f>
        <v>74.309281326536023</v>
      </c>
      <c r="P47" s="28"/>
      <c r="Q47" s="19"/>
      <c r="R47" s="14">
        <f>[2]EUCAM_output!$ACR44</f>
        <v>5.2</v>
      </c>
      <c r="U47" s="14">
        <f>[2]EUCAM_output!$ACQ44</f>
        <v>5.0560460000000003</v>
      </c>
      <c r="V47" s="14">
        <v>5.0560460000000003</v>
      </c>
      <c r="W47" s="14">
        <v>9.2628543657886642E-3</v>
      </c>
      <c r="X47" s="14">
        <v>-1.1792956341497352E-2</v>
      </c>
      <c r="Y47" s="14">
        <f>[2]EUCAM_output!$ADO44</f>
        <v>1.41611107176117E-2</v>
      </c>
      <c r="Z47" s="14">
        <f>[2]EUCAM_output!$ACS44</f>
        <v>1439.5090577646099</v>
      </c>
      <c r="AC47" s="14">
        <f>[2]EUCAM_output!$ADR44</f>
        <v>1437.5383509025719</v>
      </c>
      <c r="AD47" s="13">
        <f>[2]EUCAM_output!$ACZ44*10^9</f>
        <v>1848064585212.29</v>
      </c>
      <c r="AE47" s="30" cm="1">
        <f t="array" aca="1" ref="AE47" ca="1">INDEX('[3]Sheet 1'!$B$12:$M$61,MATCH($A47,'[3]Sheet 1'!$A$12:$A$61,0),MATCH(MID(CELL("filename",A46),FIND("]",CELL("filename",A46))+1,255)&amp;AE$1,'[3]Sheet 1'!$B$9:$M$9&amp;'[3]Sheet 1'!$B$8:$M$8,0))*10^6</f>
        <v>1826615000000</v>
      </c>
      <c r="AF47" s="30" cm="1">
        <f t="array" aca="1" ref="AF47" ca="1">INDEX('[3]Sheet 1'!$B$12:$M$61,MATCH($A47,'[3]Sheet 1'!$A$12:$A$61,0),MATCH(MID(CELL("filename",B46),FIND("]",CELL("filename",B46))+1,255)&amp;AF$1,'[3]Sheet 1'!$B$9:$M$9&amp;'[3]Sheet 1'!$B$8:$M$8,0))*10^6</f>
        <v>337693000000</v>
      </c>
      <c r="AG47" s="19">
        <f t="shared" ca="1" si="14"/>
        <v>0.18487365974767533</v>
      </c>
      <c r="AH47" s="31">
        <f t="shared" ca="1" si="15"/>
        <v>341658463318.26569</v>
      </c>
      <c r="AI47" s="31">
        <f t="shared" ca="1" si="6"/>
        <v>29183135246.33596</v>
      </c>
      <c r="AJ47" s="32">
        <v>18537000000</v>
      </c>
      <c r="AK47" s="31">
        <f t="shared" si="7"/>
        <v>22029963270.130711</v>
      </c>
      <c r="AL47" s="19">
        <f t="shared" ca="1" si="9"/>
        <v>6.4479489418089148E-2</v>
      </c>
      <c r="AM47" s="19">
        <f t="shared" ca="1" si="0"/>
        <v>6.1856470597171344E-2</v>
      </c>
      <c r="AN47" s="31">
        <f t="shared" ca="1" si="10"/>
        <v>1506406121894.0244</v>
      </c>
      <c r="AO47" s="32">
        <v>119329000000</v>
      </c>
      <c r="AP47" s="31">
        <f t="shared" si="1"/>
        <v>141814397532.57956</v>
      </c>
      <c r="AQ47" s="32">
        <v>97499000000</v>
      </c>
      <c r="AR47" s="31">
        <f t="shared" si="2"/>
        <v>93840964543.133255</v>
      </c>
      <c r="AS47" s="19">
        <f t="shared" ca="1" si="11"/>
        <v>6.2294598501196854E-2</v>
      </c>
      <c r="AT47" s="19">
        <f t="shared" si="8"/>
        <v>19.527777721668219</v>
      </c>
      <c r="BB47" s="13">
        <f>[2]EUCAM_output!$ACH44*10^9</f>
        <v>740125714816.61694</v>
      </c>
      <c r="BC47" s="13">
        <f>[2]EUCAM_output!$ADM44*10^9</f>
        <v>622775000000</v>
      </c>
      <c r="BD47" s="19">
        <f t="shared" si="21"/>
        <v>1.9149726437991086</v>
      </c>
      <c r="BN47" s="31">
        <f t="shared" ca="1" si="16"/>
        <v>11257000000</v>
      </c>
      <c r="BO47" s="48" cm="1">
        <f t="array" aca="1" ref="BO47" ca="1">INDEX([1]Sheet1!$C$6:$CY$72,MATCH($A47,[1]Sheet1!$A$6:$A$72,0),MATCH(MID(CELL("filename",A46),FIND("]",CELL("filename",A46))+1,255) &amp; BO$1,[1]Sheet1!$C$1:$CY$1 &amp; [1]Sheet1!$C$3:$CY$3,0))</f>
        <v>1.807555</v>
      </c>
      <c r="BP47" s="32" cm="1">
        <f t="array" aca="1" ref="BP47" ca="1">INDEX([1]Sheet1!$C$6:$CY$72,MATCH($A47,[1]Sheet1!$A$6:$A$72,0),MATCH(MID(CELL("filename",B46),FIND("]",CELL("filename",B46))+1,255) &amp; BP$1,[1]Sheet1!$C$1:$CY$1 &amp; [1]Sheet1!$C$3:$CY$3,0))</f>
        <v>267848000000</v>
      </c>
      <c r="BQ47" s="32" cm="1">
        <f t="array" aca="1" ref="BQ47" ca="1">INDEX([1]Sheet1!$C$6:$CY$72,MATCH($A47,[1]Sheet1!$A$6:$A$72,0),MATCH(MID(CELL("filename",C46),FIND("]",CELL("filename",C46))+1,255) &amp; BQ$1,[1]Sheet1!$C$1:$CY$1 &amp; [1]Sheet1!$C$3:$CY$3,0))</f>
        <v>65128000000</v>
      </c>
      <c r="BR47" s="39" cm="1">
        <f t="array" aca="1" ref="BR47" ca="1">INDEX([6]Annual!$C$5:$T$30,MATCH($A47,[6]Annual!$B$5:$B$30,0),MATCH(MID(CELL("filename",$F$2),FIND("]",CELL("filename",$F$2))+1,255) &amp; BR$1,[6]Annual!$C$3:$T$3 &amp; [6]Annual!$C$4:$T$4,0))</f>
        <v>44194000000</v>
      </c>
      <c r="BS47" s="39" cm="1">
        <f t="array" aca="1" ref="BS47" ca="1">INDEX([6]Annual!$C$5:$T$30,MATCH($A47,[6]Annual!$B$5:$B$30,0),MATCH(MID(CELL("filename",$F$2),FIND("]",CELL("filename",$F$2))+1,255) &amp; BS$1,[6]Annual!$C$3:$T$3 &amp; [6]Annual!$C$4:$T$4,0))</f>
        <v>16211000000</v>
      </c>
      <c r="BT47" s="39" cm="1">
        <f t="array" aca="1" ref="BT47" ca="1">INDEX([6]Annual!$C$5:$T$30,MATCH($A47,[6]Annual!$B$5:$B$30,0),MATCH(MID(CELL("filename",$F$2),FIND("]",CELL("filename",$F$2))+1,255) &amp; BT$1,[6]Annual!$C$3:$T$3 &amp; [6]Annual!$C$4:$T$4,0))</f>
        <v>3789000000</v>
      </c>
      <c r="BU47" s="31">
        <f t="shared" ca="1" si="23"/>
        <v>44837007072.312057</v>
      </c>
      <c r="BV47" s="31">
        <f t="shared" ca="1" si="24"/>
        <v>20290992927.687943</v>
      </c>
      <c r="BW47" s="32" cm="1">
        <f t="array" aca="1" ref="BW47" ca="1">INDEX([1]Sheet1!$C$6:$CY$72,MATCH($A47,[1]Sheet1!$A$6:$A$72,0),MATCH(MID(CELL("filename",F46),FIND("]",CELL("filename",F46))+1,255) &amp; BW$1,[1]Sheet1!$C$1:$CY$1 &amp; [1]Sheet1!$C$3:$CY$3,0))</f>
        <v>72540000000</v>
      </c>
      <c r="BX47" s="32" cm="1">
        <f t="array" aca="1" ref="BX47" ca="1">INDEX([1]Sheet1!$C$6:$CY$72,MATCH($A47,[1]Sheet1!$A$6:$A$72,0),MATCH(MID(CELL("filename",G46),FIND("]",CELL("filename",G46))+1,255) &amp; BX$1,[1]Sheet1!$C$1:$CY$1 &amp; [1]Sheet1!$C$3:$CY$3,0))</f>
        <v>81968000000</v>
      </c>
      <c r="BY47" s="39" cm="1">
        <f t="array" aca="1" ref="BY47" ca="1">INDEX([4]DATA!$C$18:$N$51,MATCH($A47,[4]DATA!$B$18:$B$51,0),MATCH(MID(CELL("filename",F14),FIND("]",CELL("filename",F14))+1,255) &amp; BY$1,[4]DATA!$C$15:$N$15&amp;[4]DATA!$C$16:$N$16,0)) * 10^6</f>
        <v>56070000000</v>
      </c>
      <c r="BZ47" s="39" cm="1">
        <f t="array" aca="1" ref="BZ47" ca="1">INDEX([4]DATA!$C$18:$N$51,MATCH($A47,[4]DATA!$B$18:$B$51,0),MATCH(MID(CELL("filename",G14),FIND("]",CELL("filename",G14))+1,255) &amp; BZ$1,[4]DATA!$C$15:$N$15&amp;[4]DATA!$C$16:$N$16,0)) * 10^6</f>
        <v>25898000000</v>
      </c>
      <c r="CA47" s="31">
        <f t="shared" ca="1" si="17"/>
        <v>56070000000</v>
      </c>
      <c r="CB47" s="31">
        <f t="shared" ca="1" si="18"/>
        <v>25898000000</v>
      </c>
      <c r="CC47" s="32" cm="1">
        <f t="array" aca="1" ref="CC47" ca="1">INDEX([1]Sheet1!$C$6:$CY$72,MATCH($A47,[1]Sheet1!$A$6:$A$72,0),MATCH(MID(CELL("filename",J46),FIND("]",CELL("filename",J46))+1,255) &amp; CC$1,[1]Sheet1!$C$1:$CY$1 &amp; [1]Sheet1!$C$3:$CY$3,0))</f>
        <v>4019999999.9999995</v>
      </c>
      <c r="CD47" s="31">
        <f t="shared" ca="1" si="19"/>
        <v>44192000000</v>
      </c>
      <c r="CE47" s="32" cm="1">
        <f t="array" aca="1" ref="CE47" ca="1">INDEX([1]Sheet1!$C$6:$CY$72,MATCH($A47,[1]Sheet1!$A$6:$A$72,0),MATCH(MID(CELL("filename",L46),FIND("]",CELL("filename",L46))+1,255) &amp; CE$1,[1]Sheet1!$C$1:$CY$1 &amp; [1]Sheet1!$C$3:$CY$3,0))</f>
        <v>269466000000</v>
      </c>
      <c r="CF47" s="31">
        <f t="shared" ca="1" si="12"/>
        <v>256591000000</v>
      </c>
      <c r="CG47" s="32" cm="1">
        <f t="array" aca="1" ref="CG47" ca="1">INDEX([1]Sheet1!$C$6:$CY$72,MATCH($A47,[1]Sheet1!$A$6:$A$72,0),MATCH(MID(CELL("filename",N46),FIND("]",CELL("filename",N46))+1,255) &amp; CG$1,[1]Sheet1!$C$1:$CY$1 &amp; [1]Sheet1!$C$3:$CY$3,0))</f>
        <v>144773000000</v>
      </c>
      <c r="CH47" s="32" cm="1">
        <f t="array" aca="1" ref="CH47" ca="1">INDEX([1]Sheet1!$C$6:$CY$72,MATCH($A47,[1]Sheet1!$A$6:$A$72,0),MATCH(MID(CELL("filename",O46),FIND("]",CELL("filename",O46))+1,255) &amp; CH$1,[1]Sheet1!$C$1:$CY$1 &amp; [1]Sheet1!$C$3:$CY$3,0))</f>
        <v>24556000000</v>
      </c>
      <c r="CI47" s="32" cm="1">
        <f t="array" aca="1" ref="CI47" ca="1">INDEX([1]Sheet1!$C$6:$CY$72,MATCH($A47,[1]Sheet1!$A$6:$A$72,0),MATCH(MID(CELL("filename",CI14),FIND("]",CELL("filename",CI14))+1,255) &amp; CI$1,[1]Sheet1!$C$1:$CY$1 &amp; [1]Sheet1!$C$3:$CY$3,0))</f>
        <v>7398000000</v>
      </c>
      <c r="CJ47" s="32" cm="1">
        <f t="array" aca="1" ref="CJ47" ca="1">INDEX([1]Sheet1!$C$6:$CY$72,MATCH($A47,[1]Sheet1!$A$6:$A$72,0),MATCH(MID(CELL("filename",R46),FIND("]",CELL("filename",R46))+1,255) &amp; CJ$1,[1]Sheet1!$C$1:$CY$1 &amp; [1]Sheet1!$C$3:$CY$3,0))</f>
        <v>62377000000</v>
      </c>
      <c r="CK47" s="32" cm="1">
        <f t="array" aca="1" ref="CK47" ca="1">INDEX([1]Sheet1!$C$6:$CY$72,MATCH($A47,[1]Sheet1!$A$6:$A$72,0),MATCH(MID(CELL("filename",S46),FIND("]",CELL("filename",S46))+1,255) &amp; CK$1,[1]Sheet1!$C$1:$CY$1 &amp; [1]Sheet1!$C$3:$CY$3,0))</f>
        <v>12875000000</v>
      </c>
      <c r="CL47" s="31">
        <f t="shared" ca="1" si="13"/>
        <v>17487000000</v>
      </c>
      <c r="DK47" s="31">
        <f t="shared" ca="1" si="20"/>
        <v>266545208900</v>
      </c>
      <c r="DL47" s="48" cm="1">
        <f t="array" aca="1" ref="DL47" ca="1">INDEX([1]Sheet1!$C$6:$CY$72,MATCH($A47,[1]Sheet1!$A$6:$A$72,0),MATCH(MID(CELL("filename",AT46),FIND("]",CELL("filename",AT46))+1,255) &amp; DL$1,[1]Sheet1!$C$1:$CY$1 &amp; [1]Sheet1!$C$3:$CY$3,0))</f>
        <v>42.799599999999998</v>
      </c>
      <c r="DM47" s="39" cm="1">
        <f t="array" aca="1" ref="DM47" ca="1">INDEX([5]DATA!$C$18:$T$51,MATCH($A47,[5]DATA!$B$18:$B$51,0),MATCH(MID(CELL("filename",AU14),FIND("]",CELL("filename",AU14))+1,255) &amp; DM$1,[5]DATA!$C$15:$T$15&amp;[5]DATA!$C$16:$T$16,0)) * 10^6</f>
        <v>29603000000</v>
      </c>
      <c r="DN47" s="39" cm="1">
        <f t="array" aca="1" ref="DN47" ca="1">INDEX([5]DATA!$C$18:$T$51,MATCH($A47,[5]DATA!$B$18:$B$51,0),MATCH(MID(CELL("filename",AV14),FIND("]",CELL("filename",AV14))+1,255) &amp; DN$1,[5]DATA!$C$15:$T$15&amp;[5]DATA!$C$16:$T$16,0)) * 10^6</f>
        <v>236942000000</v>
      </c>
      <c r="DQ47" s="48">
        <v>1.3704780000000001</v>
      </c>
      <c r="DR47" s="48" cm="1">
        <f t="array" aca="1" ref="DR47" ca="1">INDEX([1]Sheet1!$C$6:$CY$72,MATCH($A47,[1]Sheet1!$A$6:$A$72,0),MATCH(MID(CELL("filename",AZ46),FIND("]",CELL("filename",AZ46))+1,255) &amp; DR$1,[1]Sheet1!$C$1:$CY$1 &amp; [1]Sheet1!$C$3:$CY$3,0))</f>
        <v>460000000</v>
      </c>
      <c r="DS47" s="48" cm="1">
        <f t="array" aca="1" ref="DS47" ca="1">INDEX([1]Sheet1!$C$6:$CY$72,MATCH($A47,[1]Sheet1!$A$6:$A$72,0),MATCH(MID(CELL("filename",BA46),FIND("]",CELL("filename",BA46))+1,255) &amp; DS$1,[1]Sheet1!$C$1:$CY$1 &amp; [1]Sheet1!$C$3:$CY$3,0))</f>
        <v>4.8681900000000002</v>
      </c>
      <c r="DT47" s="52" cm="1">
        <f t="array" aca="1" ref="DT47" ca="1">INDEX([5]DATA!$C$18:$T$51,MATCH($A47,[5]DATA!$B$18:$B$51,0),MATCH(MID(CELL("filename",BB14),FIND("]",CELL("filename",BB14))+1,255) &amp; DT$1,[5]DATA!$C$15:$T$15&amp;[5]DATA!$C$16:$T$16,0)) * 10^6</f>
        <v>0</v>
      </c>
      <c r="DU47" s="48" cm="1">
        <f t="array" aca="1" ref="DU47" ca="1">INDEX([1]Sheet1!$C$6:$CY$72,MATCH($A47,[1]Sheet1!$A$6:$A$72,0),MATCH(MID(CELL("filename",BC46),FIND("]",CELL("filename",BC46))+1,255) &amp; DU$1,[1]Sheet1!$C$1:$CY$1 &amp; [1]Sheet1!$C$3:$CY$3,0))</f>
        <v>4.28</v>
      </c>
      <c r="DV47" s="17">
        <v>0.5</v>
      </c>
      <c r="DW47" s="14">
        <f>Euro_Area_Data!V44*10^9</f>
        <v>11185188387984.602</v>
      </c>
      <c r="DX47" s="17">
        <v>1</v>
      </c>
      <c r="DY47" s="17">
        <v>0.5</v>
      </c>
      <c r="DZ47" s="48" cm="1">
        <f t="array" aca="1" ref="DZ47" ca="1">INDEX([1]Sheet1!$C$6:$CY$72,MATCH($A47,[1]Sheet1!$A$6:$A$72,0),MATCH(MID(CELL("filename",BH46),FIND("]",CELL("filename",BH46))+1,255) &amp; DZ$1,[1]Sheet1!$C$1:$CY$1 &amp; [1]Sheet1!$C$3:$CY$3,0))</f>
        <v>4.29</v>
      </c>
      <c r="EA47" s="17">
        <v>2</v>
      </c>
      <c r="EB47" s="14">
        <f>(SUMPRODUCT(Euro_Area_Data!B44:U44,Euro_Area_Data!Y44:AR44)-Euro_Area_Data!R44*Euro_Area_Data!AO44)/(SUM(Euro_Area_Data!B44:U44)-Euro_Area_Data!R44)</f>
        <v>0.8480403913127792</v>
      </c>
      <c r="EC47" s="14">
        <f t="shared" si="22"/>
        <v>2.4973272880510806</v>
      </c>
      <c r="ED47" s="14">
        <f>(SUMPRODUCT(Euro_Area_Data!B44:U44,Euro_Area_Data!AV44:BO44)-Euro_Area_Data!R44*Euro_Area_Data!BL44)/(SUM(Euro_Area_Data!B44:U44)-Euro_Area_Data!R44)</f>
        <v>2.8091186038386424</v>
      </c>
      <c r="EE47" s="17">
        <v>-5</v>
      </c>
      <c r="EH47" s="43">
        <v>0.75</v>
      </c>
      <c r="EI47" s="43">
        <v>0.05</v>
      </c>
      <c r="EJ47" s="43">
        <v>60</v>
      </c>
      <c r="EK47" s="14">
        <f t="shared" si="5"/>
        <v>2.0494276225714168</v>
      </c>
      <c r="EN47" s="14">
        <f>[2]EUCAM_output!$ADK44</f>
        <v>0.8414448890676709</v>
      </c>
    </row>
    <row r="48" spans="1:144" x14ac:dyDescent="0.3">
      <c r="A48" s="10">
        <v>2008</v>
      </c>
      <c r="B48" s="13">
        <f>[2]EUCAM_output!$ACK45*10^9</f>
        <v>739029431839.70886</v>
      </c>
      <c r="H48" s="14">
        <f>[2]EUCAM_output!$ADQ45</f>
        <v>1.1809805405604251E-3</v>
      </c>
      <c r="I48" s="13">
        <f>[2]EUCAM_output!$ADC45*10^3</f>
        <v>12405763</v>
      </c>
      <c r="K48" s="31">
        <f t="shared" si="4"/>
        <v>12405763</v>
      </c>
      <c r="L48" s="14">
        <f>[2]EUCAM_output!$ACM45</f>
        <v>75.281681712820131</v>
      </c>
      <c r="O48" s="14">
        <f>[2]EUCAM_output!$ACN45</f>
        <v>74.632699771950044</v>
      </c>
      <c r="P48" s="28"/>
      <c r="Q48" s="19"/>
      <c r="R48" s="14">
        <f>[2]EUCAM_output!$ACR45</f>
        <v>4.5</v>
      </c>
      <c r="U48" s="14">
        <f>[2]EUCAM_output!$ACQ45</f>
        <v>5.1712509999999998</v>
      </c>
      <c r="V48" s="14">
        <v>5.1712509999999998</v>
      </c>
      <c r="W48" s="14">
        <v>4.9100657198113407E-3</v>
      </c>
      <c r="X48" s="14">
        <v>-1.2828354376933859E-2</v>
      </c>
      <c r="Y48" s="14">
        <f>[2]EUCAM_output!$ADO45</f>
        <v>1.21212978418505E-2</v>
      </c>
      <c r="Z48" s="14">
        <f>[2]EUCAM_output!$ACS45</f>
        <v>1439.0187240722</v>
      </c>
      <c r="AC48" s="14">
        <f>[2]EUCAM_output!$ADR45</f>
        <v>1434.7589026480109</v>
      </c>
      <c r="AD48" s="13">
        <f>[2]EUCAM_output!$ACZ45*10^9</f>
        <v>1892998841480.01</v>
      </c>
      <c r="AE48" s="30" cm="1">
        <f t="array" aca="1" ref="AE48" ca="1">INDEX('[3]Sheet 1'!$B$12:$M$61,MATCH($A48,'[3]Sheet 1'!$A$12:$A$61,0),MATCH(MID(CELL("filename",A47),FIND("]",CELL("filename",A47))+1,255)&amp;AE$1,'[3]Sheet 1'!$B$9:$M$9&amp;'[3]Sheet 1'!$B$8:$M$8,0))*10^6</f>
        <v>1922318000000</v>
      </c>
      <c r="AF48" s="30" cm="1">
        <f t="array" aca="1" ref="AF48" ca="1">INDEX('[3]Sheet 1'!$B$12:$M$61,MATCH($A48,'[3]Sheet 1'!$A$12:$A$61,0),MATCH(MID(CELL("filename",B47),FIND("]",CELL("filename",B47))+1,255)&amp;AF$1,'[3]Sheet 1'!$B$9:$M$9&amp;'[3]Sheet 1'!$B$8:$M$8,0))*10^6</f>
        <v>357623000000</v>
      </c>
      <c r="AG48" s="19">
        <f t="shared" ca="1" si="14"/>
        <v>0.18603737779077134</v>
      </c>
      <c r="AH48" s="31">
        <f t="shared" ca="1" si="15"/>
        <v>352168540629.90912</v>
      </c>
      <c r="AI48" s="31">
        <f t="shared" ca="1" si="6"/>
        <v>30442958687.459465</v>
      </c>
      <c r="AJ48" s="32">
        <v>19453000000</v>
      </c>
      <c r="AK48" s="31">
        <f t="shared" si="7"/>
        <v>22574021321.458755</v>
      </c>
      <c r="AL48" s="19">
        <f t="shared" ca="1" si="9"/>
        <v>6.4100050734462399E-2</v>
      </c>
      <c r="AM48" s="19">
        <f t="shared" ca="1" si="0"/>
        <v>6.1856470597171344E-2</v>
      </c>
      <c r="AN48" s="31">
        <f t="shared" ca="1" si="10"/>
        <v>1540830300850.1008</v>
      </c>
      <c r="AO48" s="32">
        <v>116603000000</v>
      </c>
      <c r="AP48" s="31">
        <f t="shared" si="1"/>
        <v>135310677435.15422</v>
      </c>
      <c r="AQ48" s="32">
        <v>102870000000</v>
      </c>
      <c r="AR48" s="31">
        <f t="shared" si="2"/>
        <v>96800346299.908752</v>
      </c>
      <c r="AS48" s="19">
        <f t="shared" ca="1" si="11"/>
        <v>6.2823496037495138E-2</v>
      </c>
      <c r="AT48" s="19">
        <f t="shared" si="8"/>
        <v>18.309240688603904</v>
      </c>
      <c r="BB48" s="13">
        <f>[2]EUCAM_output!$ACH45*10^9</f>
        <v>755792808957.21802</v>
      </c>
      <c r="BC48" s="13">
        <f>[2]EUCAM_output!$ADM45*10^9</f>
        <v>651299000000</v>
      </c>
      <c r="BD48" s="19">
        <f t="shared" si="21"/>
        <v>2.2682962809450102</v>
      </c>
      <c r="BN48" s="31">
        <f t="shared" ca="1" si="16"/>
        <v>13908000000</v>
      </c>
      <c r="BO48" s="48" cm="1">
        <f t="array" aca="1" ref="BO48" ca="1">INDEX([1]Sheet1!$C$6:$CY$72,MATCH($A48,[1]Sheet1!$A$6:$A$72,0),MATCH(MID(CELL("filename",A47),FIND("]",CELL("filename",A47))+1,255) &amp; BO$1,[1]Sheet1!$C$1:$CY$1 &amp; [1]Sheet1!$C$3:$CY$3,0))</f>
        <v>2.1354250000000001</v>
      </c>
      <c r="BP48" s="32" cm="1">
        <f t="array" aca="1" ref="BP48" ca="1">INDEX([1]Sheet1!$C$6:$CY$72,MATCH($A48,[1]Sheet1!$A$6:$A$72,0),MATCH(MID(CELL("filename",B47),FIND("]",CELL("filename",B47))+1,255) &amp; BP$1,[1]Sheet1!$C$1:$CY$1 &amp; [1]Sheet1!$C$3:$CY$3,0))</f>
        <v>288237000000</v>
      </c>
      <c r="BQ48" s="32" cm="1">
        <f t="array" aca="1" ref="BQ48" ca="1">INDEX([1]Sheet1!$C$6:$CY$72,MATCH($A48,[1]Sheet1!$A$6:$A$72,0),MATCH(MID(CELL("filename",C47),FIND("]",CELL("filename",C47))+1,255) &amp; BQ$1,[1]Sheet1!$C$1:$CY$1 &amp; [1]Sheet1!$C$3:$CY$3,0))</f>
        <v>71469000000</v>
      </c>
      <c r="BR48" s="39" cm="1">
        <f t="array" aca="1" ref="BR48" ca="1">INDEX([6]Annual!$C$5:$T$30,MATCH($A48,[6]Annual!$B$5:$B$30,0),MATCH(MID(CELL("filename",$F$2),FIND("]",CELL("filename",$F$2))+1,255) &amp; BR$1,[6]Annual!$C$3:$T$3 &amp; [6]Annual!$C$4:$T$4,0))</f>
        <v>49673000000</v>
      </c>
      <c r="BS48" s="39" cm="1">
        <f t="array" aca="1" ref="BS48" ca="1">INDEX([6]Annual!$C$5:$T$30,MATCH($A48,[6]Annual!$B$5:$B$30,0),MATCH(MID(CELL("filename",$F$2),FIND("]",CELL("filename",$F$2))+1,255) &amp; BS$1,[6]Annual!$C$3:$T$3 &amp; [6]Annual!$C$4:$T$4,0))</f>
        <v>16198000000</v>
      </c>
      <c r="BT48" s="39" cm="1">
        <f t="array" aca="1" ref="BT48" ca="1">INDEX([6]Annual!$C$5:$T$30,MATCH($A48,[6]Annual!$B$5:$B$30,0),MATCH(MID(CELL("filename",$F$2),FIND("]",CELL("filename",$F$2))+1,255) &amp; BT$1,[6]Annual!$C$3:$T$3 &amp; [6]Annual!$C$4:$T$4,0))</f>
        <v>3615000000</v>
      </c>
      <c r="BU48" s="31">
        <f t="shared" ca="1" si="23"/>
        <v>51090574173.214745</v>
      </c>
      <c r="BV48" s="31">
        <f t="shared" ca="1" si="24"/>
        <v>20378425826.785255</v>
      </c>
      <c r="BW48" s="32" cm="1">
        <f t="array" aca="1" ref="BW48" ca="1">INDEX([1]Sheet1!$C$6:$CY$72,MATCH($A48,[1]Sheet1!$A$6:$A$72,0),MATCH(MID(CELL("filename",F47),FIND("]",CELL("filename",F47))+1,255) &amp; BW$1,[1]Sheet1!$C$1:$CY$1 &amp; [1]Sheet1!$C$3:$CY$3,0))</f>
        <v>75669000000</v>
      </c>
      <c r="BX48" s="32" cm="1">
        <f t="array" aca="1" ref="BX48" ca="1">INDEX([1]Sheet1!$C$6:$CY$72,MATCH($A48,[1]Sheet1!$A$6:$A$72,0),MATCH(MID(CELL("filename",G47),FIND("]",CELL("filename",G47))+1,255) &amp; BX$1,[1]Sheet1!$C$1:$CY$1 &amp; [1]Sheet1!$C$3:$CY$3,0))</f>
        <v>85786000000</v>
      </c>
      <c r="BY48" s="39" cm="1">
        <f t="array" aca="1" ref="BY48" ca="1">INDEX([4]DATA!$C$18:$N$51,MATCH($A48,[4]DATA!$B$18:$B$51,0),MATCH(MID(CELL("filename",F15),FIND("]",CELL("filename",F15))+1,255) &amp; BY$1,[4]DATA!$C$15:$N$15&amp;[4]DATA!$C$16:$N$16,0)) * 10^6</f>
        <v>57373000000</v>
      </c>
      <c r="BZ48" s="39" cm="1">
        <f t="array" aca="1" ref="BZ48" ca="1">INDEX([4]DATA!$C$18:$N$51,MATCH($A48,[4]DATA!$B$18:$B$51,0),MATCH(MID(CELL("filename",G15),FIND("]",CELL("filename",G15))+1,255) &amp; BZ$1,[4]DATA!$C$15:$N$15&amp;[4]DATA!$C$16:$N$16,0)) * 10^6</f>
        <v>28413000000</v>
      </c>
      <c r="CA48" s="31">
        <f t="shared" ca="1" si="17"/>
        <v>57373000000.000008</v>
      </c>
      <c r="CB48" s="31">
        <f t="shared" ca="1" si="18"/>
        <v>28412999999.999992</v>
      </c>
      <c r="CC48" s="32" cm="1">
        <f t="array" aca="1" ref="CC48" ca="1">INDEX([1]Sheet1!$C$6:$CY$72,MATCH($A48,[1]Sheet1!$A$6:$A$72,0),MATCH(MID(CELL("filename",J47),FIND("]",CELL("filename",J47))+1,255) &amp; CC$1,[1]Sheet1!$C$1:$CY$1 &amp; [1]Sheet1!$C$3:$CY$3,0))</f>
        <v>4105000000.0000005</v>
      </c>
      <c r="CD48" s="31">
        <f t="shared" ca="1" si="19"/>
        <v>51208000000</v>
      </c>
      <c r="CE48" s="32" cm="1">
        <f t="array" aca="1" ref="CE48" ca="1">INDEX([1]Sheet1!$C$6:$CY$72,MATCH($A48,[1]Sheet1!$A$6:$A$72,0),MATCH(MID(CELL("filename",L47),FIND("]",CELL("filename",L47))+1,255) &amp; CE$1,[1]Sheet1!$C$1:$CY$1 &amp; [1]Sheet1!$C$3:$CY$3,0))</f>
        <v>288260000000</v>
      </c>
      <c r="CF48" s="31">
        <f t="shared" ca="1" si="12"/>
        <v>274329000000</v>
      </c>
      <c r="CG48" s="32" cm="1">
        <f t="array" aca="1" ref="CG48" ca="1">INDEX([1]Sheet1!$C$6:$CY$72,MATCH($A48,[1]Sheet1!$A$6:$A$72,0),MATCH(MID(CELL("filename",N47),FIND("]",CELL("filename",N47))+1,255) &amp; CG$1,[1]Sheet1!$C$1:$CY$1 &amp; [1]Sheet1!$C$3:$CY$3,0))</f>
        <v>152765000000</v>
      </c>
      <c r="CH48" s="32" cm="1">
        <f t="array" aca="1" ref="CH48" ca="1">INDEX([1]Sheet1!$C$6:$CY$72,MATCH($A48,[1]Sheet1!$A$6:$A$72,0),MATCH(MID(CELL("filename",O47),FIND("]",CELL("filename",O47))+1,255) &amp; CH$1,[1]Sheet1!$C$1:$CY$1 &amp; [1]Sheet1!$C$3:$CY$3,0))</f>
        <v>26234000000</v>
      </c>
      <c r="CI48" s="32" cm="1">
        <f t="array" aca="1" ref="CI48" ca="1">INDEX([1]Sheet1!$C$6:$CY$72,MATCH($A48,[1]Sheet1!$A$6:$A$72,0),MATCH(MID(CELL("filename",CI15),FIND("]",CELL("filename",CI15))+1,255) &amp; CI$1,[1]Sheet1!$C$1:$CY$1 &amp; [1]Sheet1!$C$3:$CY$3,0))</f>
        <v>7767000000</v>
      </c>
      <c r="CJ48" s="32" cm="1">
        <f t="array" aca="1" ref="CJ48" ca="1">INDEX([1]Sheet1!$C$6:$CY$72,MATCH($A48,[1]Sheet1!$A$6:$A$72,0),MATCH(MID(CELL("filename",R47),FIND("]",CELL("filename",R47))+1,255) &amp; CJ$1,[1]Sheet1!$C$1:$CY$1 &amp; [1]Sheet1!$C$3:$CY$3,0))</f>
        <v>65836000000</v>
      </c>
      <c r="CK48" s="32" cm="1">
        <f t="array" aca="1" ref="CK48" ca="1">INDEX([1]Sheet1!$C$6:$CY$72,MATCH($A48,[1]Sheet1!$A$6:$A$72,0),MATCH(MID(CELL("filename",S47),FIND("]",CELL("filename",S47))+1,255) &amp; CK$1,[1]Sheet1!$C$1:$CY$1 &amp; [1]Sheet1!$C$3:$CY$3,0))</f>
        <v>13931000000</v>
      </c>
      <c r="CL48" s="31">
        <f t="shared" ca="1" si="13"/>
        <v>21727000000</v>
      </c>
      <c r="DK48" s="31">
        <f t="shared" ca="1" si="20"/>
        <v>353865726577</v>
      </c>
      <c r="DL48" s="48" cm="1">
        <f t="array" aca="1" ref="DL48" ca="1">INDEX([1]Sheet1!$C$6:$CY$72,MATCH($A48,[1]Sheet1!$A$6:$A$72,0),MATCH(MID(CELL("filename",AT47),FIND("]",CELL("filename",AT47))+1,255) &amp; DL$1,[1]Sheet1!$C$1:$CY$1 &amp; [1]Sheet1!$C$3:$CY$3,0))</f>
        <v>54.332299999999996</v>
      </c>
      <c r="DM48" s="39" cm="1">
        <f t="array" aca="1" ref="DM48" ca="1">INDEX([5]DATA!$C$18:$T$51,MATCH($A48,[5]DATA!$B$18:$B$51,0),MATCH(MID(CELL("filename",AU15),FIND("]",CELL("filename",AU15))+1,255) &amp; DM$1,[5]DATA!$C$15:$T$15&amp;[5]DATA!$C$16:$T$16,0)) * 10^6</f>
        <v>97602000000</v>
      </c>
      <c r="DN48" s="39" cm="1">
        <f t="array" aca="1" ref="DN48" ca="1">INDEX([5]DATA!$C$18:$T$51,MATCH($A48,[5]DATA!$B$18:$B$51,0),MATCH(MID(CELL("filename",AV15),FIND("]",CELL("filename",AV15))+1,255) &amp; DN$1,[5]DATA!$C$15:$T$15&amp;[5]DATA!$C$16:$T$16,0)) * 10^6</f>
        <v>256264000000</v>
      </c>
      <c r="DQ48" s="48">
        <v>1.470755</v>
      </c>
      <c r="DR48" s="48" cm="1">
        <f t="array" aca="1" ref="DR48" ca="1">INDEX([1]Sheet1!$C$6:$CY$72,MATCH($A48,[1]Sheet1!$A$6:$A$72,0),MATCH(MID(CELL("filename",AZ47),FIND("]",CELL("filename",AZ47))+1,255) &amp; DR$1,[1]Sheet1!$C$1:$CY$1 &amp; [1]Sheet1!$C$3:$CY$3,0))</f>
        <v>87300000000</v>
      </c>
      <c r="DS48" s="48" cm="1">
        <f t="array" aca="1" ref="DS48" ca="1">INDEX([1]Sheet1!$C$6:$CY$72,MATCH($A48,[1]Sheet1!$A$6:$A$72,0),MATCH(MID(CELL("filename",BA47),FIND("]",CELL("filename",BA47))+1,255) &amp; DS$1,[1]Sheet1!$C$1:$CY$1 &amp; [1]Sheet1!$C$3:$CY$3,0))</f>
        <v>5.2265100000000002</v>
      </c>
      <c r="DT48" s="52" cm="1">
        <f t="array" aca="1" ref="DT48" ca="1">INDEX([5]DATA!$C$18:$T$51,MATCH($A48,[5]DATA!$B$18:$B$51,0),MATCH(MID(CELL("filename",BB15),FIND("]",CELL("filename",BB15))+1,255) &amp; DT$1,[5]DATA!$C$15:$T$15&amp;[5]DATA!$C$16:$T$16,0)) * 10^6</f>
        <v>0</v>
      </c>
      <c r="DU48" s="48" cm="1">
        <f t="array" aca="1" ref="DU48" ca="1">INDEX([1]Sheet1!$C$6:$CY$72,MATCH($A48,[1]Sheet1!$A$6:$A$72,0),MATCH(MID(CELL("filename",BC47),FIND("]",CELL("filename",BC47))+1,255) &amp; DU$1,[1]Sheet1!$C$1:$CY$1 &amp; [1]Sheet1!$C$3:$CY$3,0))</f>
        <v>4.63</v>
      </c>
      <c r="DV48" s="17">
        <v>0.5</v>
      </c>
      <c r="DW48" s="14">
        <f>Euro_Area_Data!V45*10^9</f>
        <v>11232956449677.641</v>
      </c>
      <c r="DX48" s="17">
        <v>1</v>
      </c>
      <c r="DY48" s="17">
        <v>0.5</v>
      </c>
      <c r="DZ48" s="48" cm="1">
        <f t="array" aca="1" ref="DZ48" ca="1">INDEX([1]Sheet1!$C$6:$CY$72,MATCH($A48,[1]Sheet1!$A$6:$A$72,0),MATCH(MID(CELL("filename",BH47),FIND("]",CELL("filename",BH47))+1,255) &amp; DZ$1,[1]Sheet1!$C$1:$CY$1 &amp; [1]Sheet1!$C$3:$CY$3,0))</f>
        <v>4.2300000000000004</v>
      </c>
      <c r="EA48" s="17">
        <v>2</v>
      </c>
      <c r="EB48" s="14">
        <f>(SUMPRODUCT(Euro_Area_Data!B45:U45,Euro_Area_Data!Y45:AR45)-Euro_Area_Data!R45*Euro_Area_Data!AO45)/(SUM(Euro_Area_Data!B45:U45)-Euro_Area_Data!R45)</f>
        <v>0.86560412581473634</v>
      </c>
      <c r="EC48" s="14">
        <f t="shared" si="22"/>
        <v>2.071096457418522</v>
      </c>
      <c r="ED48" s="14">
        <f>(SUMPRODUCT(Euro_Area_Data!B45:U45,Euro_Area_Data!AV45:BO45)-Euro_Area_Data!R45*Euro_Area_Data!BL45)/(SUM(Euro_Area_Data!B45:U45)-Euro_Area_Data!R45)</f>
        <v>1.6165074017937577</v>
      </c>
      <c r="EE48" s="17">
        <v>-5</v>
      </c>
      <c r="EH48" s="43">
        <v>0.75</v>
      </c>
      <c r="EI48" s="43">
        <v>0.05</v>
      </c>
      <c r="EJ48" s="43">
        <v>60</v>
      </c>
      <c r="EK48" s="14">
        <f t="shared" si="5"/>
        <v>2.4122668160975271</v>
      </c>
      <c r="EN48" s="14">
        <f>[2]EUCAM_output!$ADK45</f>
        <v>0.86174278490239897</v>
      </c>
    </row>
    <row r="49" spans="1:144" x14ac:dyDescent="0.3">
      <c r="A49" s="10">
        <v>2009</v>
      </c>
      <c r="B49" s="13">
        <f>[2]EUCAM_output!$ACK46*10^9</f>
        <v>747170868228.03711</v>
      </c>
      <c r="H49" s="14">
        <f>[2]EUCAM_output!$ADQ46</f>
        <v>-8.1445048010999582E-2</v>
      </c>
      <c r="I49" s="13">
        <f>[2]EUCAM_output!$ADC46*10^3</f>
        <v>12480220</v>
      </c>
      <c r="K49" s="31">
        <f t="shared" si="4"/>
        <v>12480220</v>
      </c>
      <c r="L49" s="14">
        <f>[2]EUCAM_output!$ACM46</f>
        <v>74.875353795787277</v>
      </c>
      <c r="O49" s="14">
        <f>[2]EUCAM_output!$ACN46</f>
        <v>74.778649035524921</v>
      </c>
      <c r="P49" s="28"/>
      <c r="Q49" s="19"/>
      <c r="R49" s="14">
        <f>[2]EUCAM_output!$ACR46</f>
        <v>5.4</v>
      </c>
      <c r="U49" s="14">
        <f>[2]EUCAM_output!$ACQ46</f>
        <v>5.4975940000000003</v>
      </c>
      <c r="V49" s="14">
        <v>5.4975940000000003</v>
      </c>
      <c r="W49" s="14">
        <v>-2.8043797066057197E-2</v>
      </c>
      <c r="X49" s="14">
        <v>-2.8259213700173369E-2</v>
      </c>
      <c r="Y49" s="14">
        <f>[2]EUCAM_output!$ADO46</f>
        <v>-1.5694727827150201E-2</v>
      </c>
      <c r="Z49" s="14">
        <f>[2]EUCAM_output!$ACS46</f>
        <v>1430.6007918552</v>
      </c>
      <c r="AC49" s="14">
        <f>[2]EUCAM_output!$ADR46</f>
        <v>1432.172670717584</v>
      </c>
      <c r="AD49" s="13">
        <f>[2]EUCAM_output!$ACZ46*10^9</f>
        <v>1921866031605.4399</v>
      </c>
      <c r="AE49" s="30" cm="1">
        <f t="array" aca="1" ref="AE49" ca="1">INDEX('[3]Sheet 1'!$B$12:$M$61,MATCH($A49,'[3]Sheet 1'!$A$12:$A$61,0),MATCH(MID(CELL("filename",A48),FIND("]",CELL("filename",A48))+1,255)&amp;AE$1,'[3]Sheet 1'!$B$9:$M$9&amp;'[3]Sheet 1'!$B$8:$M$8,0))*10^6</f>
        <v>1996482000000</v>
      </c>
      <c r="AF49" s="30" cm="1">
        <f t="array" aca="1" ref="AF49" ca="1">INDEX('[3]Sheet 1'!$B$12:$M$61,MATCH($A49,'[3]Sheet 1'!$A$12:$A$61,0),MATCH(MID(CELL("filename",B48),FIND("]",CELL("filename",B48))+1,255)&amp;AF$1,'[3]Sheet 1'!$B$9:$M$9&amp;'[3]Sheet 1'!$B$8:$M$8,0))*10^6</f>
        <v>368813000000</v>
      </c>
      <c r="AG49" s="19">
        <f t="shared" ca="1" si="14"/>
        <v>0.18473144260754668</v>
      </c>
      <c r="AH49" s="31">
        <f t="shared" ca="1" si="15"/>
        <v>355029084516.91382</v>
      </c>
      <c r="AI49" s="31">
        <f t="shared" ca="1" si="6"/>
        <v>31779949242.000362</v>
      </c>
      <c r="AJ49" s="32">
        <v>20081000000</v>
      </c>
      <c r="AK49" s="31">
        <f t="shared" si="7"/>
        <v>23201234666.204075</v>
      </c>
      <c r="AL49" s="19">
        <f t="shared" ca="1" si="9"/>
        <v>6.5350236580684284E-2</v>
      </c>
      <c r="AM49" s="19">
        <f t="shared" ca="1" si="0"/>
        <v>6.1856470597171344E-2</v>
      </c>
      <c r="AN49" s="31">
        <f t="shared" ca="1" si="10"/>
        <v>1566836947088.5261</v>
      </c>
      <c r="AO49" s="32">
        <v>105350000000</v>
      </c>
      <c r="AP49" s="31">
        <f t="shared" si="1"/>
        <v>121719539469.37898</v>
      </c>
      <c r="AQ49" s="32">
        <v>106740000000</v>
      </c>
      <c r="AR49" s="31">
        <f t="shared" si="2"/>
        <v>100124286387.06136</v>
      </c>
      <c r="AS49" s="19">
        <f t="shared" ca="1" si="11"/>
        <v>6.3902173466812137E-2</v>
      </c>
      <c r="AT49" s="19">
        <f t="shared" si="8"/>
        <v>16.290723400129952</v>
      </c>
      <c r="BB49" s="13">
        <f>[2]EUCAM_output!$ACH46*10^9</f>
        <v>728090814865.08704</v>
      </c>
      <c r="BC49" s="13">
        <f>[2]EUCAM_output!$ADM46*10^9</f>
        <v>630173000000</v>
      </c>
      <c r="BD49" s="19">
        <f t="shared" si="21"/>
        <v>-2.5536398934021109</v>
      </c>
      <c r="BN49" s="31">
        <f t="shared" ca="1" si="16"/>
        <v>-18898999999.999969</v>
      </c>
      <c r="BO49" s="48" cm="1">
        <f t="array" aca="1" ref="BO49" ca="1">INDEX([1]Sheet1!$C$6:$CY$72,MATCH($A49,[1]Sheet1!$A$6:$A$72,0),MATCH(MID(CELL("filename",A48),FIND("]",CELL("filename",A48))+1,255) &amp; BO$1,[1]Sheet1!$C$1:$CY$1 &amp; [1]Sheet1!$C$3:$CY$3,0))</f>
        <v>-2.999018</v>
      </c>
      <c r="BP49" s="32" cm="1">
        <f t="array" aca="1" ref="BP49" ca="1">INDEX([1]Sheet1!$C$6:$CY$72,MATCH($A49,[1]Sheet1!$A$6:$A$72,0),MATCH(MID(CELL("filename",B48),FIND("]",CELL("filename",B48))+1,255) &amp; BP$1,[1]Sheet1!$C$1:$CY$1 &amp; [1]Sheet1!$C$3:$CY$3,0))</f>
        <v>273028000000.00003</v>
      </c>
      <c r="BQ49" s="32" cm="1">
        <f t="array" aca="1" ref="BQ49" ca="1">INDEX([1]Sheet1!$C$6:$CY$72,MATCH($A49,[1]Sheet1!$A$6:$A$72,0),MATCH(MID(CELL("filename",C48),FIND("]",CELL("filename",C48))+1,255) &amp; BQ$1,[1]Sheet1!$C$1:$CY$1 &amp; [1]Sheet1!$C$3:$CY$3,0))</f>
        <v>65605000000.000008</v>
      </c>
      <c r="BR49" s="39" cm="1">
        <f t="array" aca="1" ref="BR49" ca="1">INDEX([6]Annual!$C$5:$T$30,MATCH($A49,[6]Annual!$B$5:$B$30,0),MATCH(MID(CELL("filename",$F$2),FIND("]",CELL("filename",$F$2))+1,255) &amp; BR$1,[6]Annual!$C$3:$T$3 &amp; [6]Annual!$C$4:$T$4,0))</f>
        <v>52146000000</v>
      </c>
      <c r="BS49" s="39" cm="1">
        <f t="array" aca="1" ref="BS49" ca="1">INDEX([6]Annual!$C$5:$T$30,MATCH($A49,[6]Annual!$B$5:$B$30,0),MATCH(MID(CELL("filename",$F$2),FIND("]",CELL("filename",$F$2))+1,255) &amp; BS$1,[6]Annual!$C$3:$T$3 &amp; [6]Annual!$C$4:$T$4,0))</f>
        <v>9185000000</v>
      </c>
      <c r="BT49" s="39" cm="1">
        <f t="array" aca="1" ref="BT49" ca="1">INDEX([6]Annual!$C$5:$T$30,MATCH($A49,[6]Annual!$B$5:$B$30,0),MATCH(MID(CELL("filename",$F$2),FIND("]",CELL("filename",$F$2))+1,255) &amp; BT$1,[6]Annual!$C$3:$T$3 &amp; [6]Annual!$C$4:$T$4,0))</f>
        <v>3342000000</v>
      </c>
      <c r="BU49" s="31">
        <f t="shared" ca="1" si="23"/>
        <v>52897473907.194664</v>
      </c>
      <c r="BV49" s="31">
        <f t="shared" ca="1" si="24"/>
        <v>12707526092.805344</v>
      </c>
      <c r="BW49" s="32" cm="1">
        <f t="array" aca="1" ref="BW49" ca="1">INDEX([1]Sheet1!$C$6:$CY$72,MATCH($A49,[1]Sheet1!$A$6:$A$72,0),MATCH(MID(CELL("filename",F48),FIND("]",CELL("filename",F48))+1,255) &amp; BW$1,[1]Sheet1!$C$1:$CY$1 &amp; [1]Sheet1!$C$3:$CY$3,0))</f>
        <v>71630000000</v>
      </c>
      <c r="BX49" s="32" cm="1">
        <f t="array" aca="1" ref="BX49" ca="1">INDEX([1]Sheet1!$C$6:$CY$72,MATCH($A49,[1]Sheet1!$A$6:$A$72,0),MATCH(MID(CELL("filename",G48),FIND("]",CELL("filename",G48))+1,255) &amp; BX$1,[1]Sheet1!$C$1:$CY$1 &amp; [1]Sheet1!$C$3:$CY$3,0))</f>
        <v>83222000000</v>
      </c>
      <c r="BY49" s="39" cm="1">
        <f t="array" aca="1" ref="BY49" ca="1">INDEX([4]DATA!$C$18:$N$51,MATCH($A49,[4]DATA!$B$18:$B$51,0),MATCH(MID(CELL("filename",F16),FIND("]",CELL("filename",F16))+1,255) &amp; BY$1,[4]DATA!$C$15:$N$15&amp;[4]DATA!$C$16:$N$16,0)) * 10^6</f>
        <v>54980000000</v>
      </c>
      <c r="BZ49" s="39" cm="1">
        <f t="array" aca="1" ref="BZ49" ca="1">INDEX([4]DATA!$C$18:$N$51,MATCH($A49,[4]DATA!$B$18:$B$51,0),MATCH(MID(CELL("filename",G16),FIND("]",CELL("filename",G16))+1,255) &amp; BZ$1,[4]DATA!$C$15:$N$15&amp;[4]DATA!$C$16:$N$16,0)) * 10^6</f>
        <v>28242000000</v>
      </c>
      <c r="CA49" s="31">
        <f t="shared" ca="1" si="17"/>
        <v>54980000000</v>
      </c>
      <c r="CB49" s="31">
        <f t="shared" ca="1" si="18"/>
        <v>28242000000</v>
      </c>
      <c r="CC49" s="32" cm="1">
        <f t="array" aca="1" ref="CC49" ca="1">INDEX([1]Sheet1!$C$6:$CY$72,MATCH($A49,[1]Sheet1!$A$6:$A$72,0),MATCH(MID(CELL("filename",J48),FIND("]",CELL("filename",J48))+1,255) &amp; CC$1,[1]Sheet1!$C$1:$CY$1 &amp; [1]Sheet1!$C$3:$CY$3,0))</f>
        <v>4195000000.0000005</v>
      </c>
      <c r="CD49" s="31">
        <f t="shared" ca="1" si="19"/>
        <v>48376000000.000031</v>
      </c>
      <c r="CE49" s="32" cm="1">
        <f t="array" aca="1" ref="CE49" ca="1">INDEX([1]Sheet1!$C$6:$CY$72,MATCH($A49,[1]Sheet1!$A$6:$A$72,0),MATCH(MID(CELL("filename",L48),FIND("]",CELL("filename",L48))+1,255) &amp; CE$1,[1]Sheet1!$C$1:$CY$1 &amp; [1]Sheet1!$C$3:$CY$3,0))</f>
        <v>305176000000</v>
      </c>
      <c r="CF49" s="31">
        <f t="shared" ca="1" si="12"/>
        <v>291927000000</v>
      </c>
      <c r="CG49" s="32" cm="1">
        <f t="array" aca="1" ref="CG49" ca="1">INDEX([1]Sheet1!$C$6:$CY$72,MATCH($A49,[1]Sheet1!$A$6:$A$72,0),MATCH(MID(CELL("filename",N48),FIND("]",CELL("filename",N48))+1,255) &amp; CG$1,[1]Sheet1!$C$1:$CY$1 &amp; [1]Sheet1!$C$3:$CY$3,0))</f>
        <v>163571000000</v>
      </c>
      <c r="CH49" s="32" cm="1">
        <f t="array" aca="1" ref="CH49" ca="1">INDEX([1]Sheet1!$C$6:$CY$72,MATCH($A49,[1]Sheet1!$A$6:$A$72,0),MATCH(MID(CELL("filename",O48),FIND("]",CELL("filename",O48))+1,255) &amp; CH$1,[1]Sheet1!$C$1:$CY$1 &amp; [1]Sheet1!$C$3:$CY$3,0))</f>
        <v>27506000000</v>
      </c>
      <c r="CI49" s="32" cm="1">
        <f t="array" aca="1" ref="CI49" ca="1">INDEX([1]Sheet1!$C$6:$CY$72,MATCH($A49,[1]Sheet1!$A$6:$A$72,0),MATCH(MID(CELL("filename",CI16),FIND("]",CELL("filename",CI16))+1,255) &amp; CI$1,[1]Sheet1!$C$1:$CY$1 &amp; [1]Sheet1!$C$3:$CY$3,0))</f>
        <v>9591000000</v>
      </c>
      <c r="CJ49" s="32" cm="1">
        <f t="array" aca="1" ref="CJ49" ca="1">INDEX([1]Sheet1!$C$6:$CY$72,MATCH($A49,[1]Sheet1!$A$6:$A$72,0),MATCH(MID(CELL("filename",R48),FIND("]",CELL("filename",R48))+1,255) &amp; CJ$1,[1]Sheet1!$C$1:$CY$1 &amp; [1]Sheet1!$C$3:$CY$3,0))</f>
        <v>69538000000</v>
      </c>
      <c r="CK49" s="32" cm="1">
        <f t="array" aca="1" ref="CK49" ca="1">INDEX([1]Sheet1!$C$6:$CY$72,MATCH($A49,[1]Sheet1!$A$6:$A$72,0),MATCH(MID(CELL("filename",S48),FIND("]",CELL("filename",S48))+1,255) &amp; CK$1,[1]Sheet1!$C$1:$CY$1 &amp; [1]Sheet1!$C$3:$CY$3,0))</f>
        <v>13249000000</v>
      </c>
      <c r="CL49" s="31">
        <f t="shared" ca="1" si="13"/>
        <v>21721000000</v>
      </c>
      <c r="DK49" s="31">
        <f t="shared" ca="1" si="20"/>
        <v>355057113043.99994</v>
      </c>
      <c r="DL49" s="48" cm="1">
        <f t="array" aca="1" ref="DL49" ca="1">INDEX([1]Sheet1!$C$6:$CY$72,MATCH($A49,[1]Sheet1!$A$6:$A$72,0),MATCH(MID(CELL("filename",AT48),FIND("]",CELL("filename",AT48))+1,255) &amp; DL$1,[1]Sheet1!$C$1:$CY$1 &amp; [1]Sheet1!$C$3:$CY$3,0))</f>
        <v>56.342799999999997</v>
      </c>
      <c r="DM49" s="39" cm="1">
        <f t="array" aca="1" ref="DM49" ca="1">INDEX([5]DATA!$C$18:$T$51,MATCH($A49,[5]DATA!$B$18:$B$51,0),MATCH(MID(CELL("filename",AU16),FIND("]",CELL("filename",AU16))+1,255) &amp; DM$1,[5]DATA!$C$15:$T$15&amp;[5]DATA!$C$16:$T$16,0)) * 10^6</f>
        <v>70201000000</v>
      </c>
      <c r="DN49" s="39" cm="1">
        <f t="array" aca="1" ref="DN49" ca="1">INDEX([5]DATA!$C$18:$T$51,MATCH($A49,[5]DATA!$B$18:$B$51,0),MATCH(MID(CELL("filename",AV16),FIND("]",CELL("filename",AV16))+1,255) &amp; DN$1,[5]DATA!$C$15:$T$15&amp;[5]DATA!$C$16:$T$16,0)) * 10^6</f>
        <v>284856000000</v>
      </c>
      <c r="DQ49" s="48">
        <v>1.394782</v>
      </c>
      <c r="DR49" s="48" cm="1">
        <f t="array" aca="1" ref="DR49" ca="1">INDEX([1]Sheet1!$C$6:$CY$72,MATCH($A49,[1]Sheet1!$A$6:$A$72,0),MATCH(MID(CELL("filename",AZ48),FIND("]",CELL("filename",AZ48))+1,255) &amp; DR$1,[1]Sheet1!$C$1:$CY$1 &amp; [1]Sheet1!$C$3:$CY$3,0))</f>
        <v>-30960000000</v>
      </c>
      <c r="DS49" s="48" cm="1">
        <f t="array" aca="1" ref="DS49" ca="1">INDEX([1]Sheet1!$C$6:$CY$72,MATCH($A49,[1]Sheet1!$A$6:$A$72,0),MATCH(MID(CELL("filename",BA48),FIND("]",CELL("filename",BA48))+1,255) &amp; DS$1,[1]Sheet1!$C$1:$CY$1 &amp; [1]Sheet1!$C$3:$CY$3,0))</f>
        <v>3.7440730000000002</v>
      </c>
      <c r="DT49" s="52" cm="1">
        <f t="array" aca="1" ref="DT49" ca="1">INDEX([5]DATA!$C$18:$T$51,MATCH($A49,[5]DATA!$B$18:$B$51,0),MATCH(MID(CELL("filename",BB16),FIND("]",CELL("filename",BB16))+1,255) &amp; DT$1,[5]DATA!$C$15:$T$15&amp;[5]DATA!$C$16:$T$16,0)) * 10^6</f>
        <v>0</v>
      </c>
      <c r="DU49" s="48" cm="1">
        <f t="array" aca="1" ref="DU49" ca="1">INDEX([1]Sheet1!$C$6:$CY$72,MATCH($A49,[1]Sheet1!$A$6:$A$72,0),MATCH(MID(CELL("filename",BC48),FIND("]",CELL("filename",BC48))+1,255) &amp; DU$1,[1]Sheet1!$C$1:$CY$1 &amp; [1]Sheet1!$C$3:$CY$3,0))</f>
        <v>1.22</v>
      </c>
      <c r="DV49" s="17">
        <v>0.5</v>
      </c>
      <c r="DW49" s="14">
        <f>Euro_Area_Data!V46*10^9</f>
        <v>10728705777926.793</v>
      </c>
      <c r="DX49" s="17">
        <v>1</v>
      </c>
      <c r="DY49" s="17">
        <v>0.5</v>
      </c>
      <c r="DZ49" s="48" cm="1">
        <f t="array" aca="1" ref="DZ49" ca="1">INDEX([1]Sheet1!$C$6:$CY$72,MATCH($A49,[1]Sheet1!$A$6:$A$72,0),MATCH(MID(CELL("filename",BH48),FIND("]",CELL("filename",BH48))+1,255) &amp; DZ$1,[1]Sheet1!$C$1:$CY$1 &amp; [1]Sheet1!$C$3:$CY$3,0))</f>
        <v>3.69</v>
      </c>
      <c r="EA49" s="17">
        <v>2</v>
      </c>
      <c r="EB49" s="14">
        <f>(SUMPRODUCT(Euro_Area_Data!B46:U46,Euro_Area_Data!Y46:AR46)-Euro_Area_Data!R46*Euro_Area_Data!AO46)/(SUM(Euro_Area_Data!B46:U46)-Euro_Area_Data!R46)</f>
        <v>0.87515483328703014</v>
      </c>
      <c r="EC49" s="14">
        <f t="shared" si="22"/>
        <v>1.1033574341277952</v>
      </c>
      <c r="ED49" s="14">
        <f>(SUMPRODUCT(Euro_Area_Data!B46:U46,Euro_Area_Data!AV46:BO46)-Euro_Area_Data!R46*Euro_Area_Data!BL46)/(SUM(Euro_Area_Data!B46:U46)-Euro_Area_Data!R46)</f>
        <v>-3.6977766580365579</v>
      </c>
      <c r="EE49" s="17">
        <v>-5</v>
      </c>
      <c r="EH49" s="43">
        <v>0.75</v>
      </c>
      <c r="EI49" s="43">
        <v>0.05</v>
      </c>
      <c r="EJ49" s="43">
        <v>60</v>
      </c>
      <c r="EK49" s="14">
        <f t="shared" si="5"/>
        <v>0.43765944213646846</v>
      </c>
      <c r="EN49" s="14">
        <f>[2]EUCAM_output!$ADK46</f>
        <v>0.86551428356745408</v>
      </c>
    </row>
    <row r="50" spans="1:144" x14ac:dyDescent="0.3">
      <c r="A50" s="10">
        <v>2010</v>
      </c>
      <c r="B50" s="13">
        <f>[2]EUCAM_output!$ACK47*10^9</f>
        <v>752481449183.14612</v>
      </c>
      <c r="H50" s="14">
        <f>[2]EUCAM_output!$ADQ47</f>
        <v>-1.7935134034223591E-2</v>
      </c>
      <c r="I50" s="13">
        <f>[2]EUCAM_output!$ADC47*10^3</f>
        <v>12550056.5</v>
      </c>
      <c r="K50" s="31">
        <f t="shared" si="4"/>
        <v>12550056.5</v>
      </c>
      <c r="L50" s="14">
        <f>[2]EUCAM_output!$ACM47</f>
        <v>74.496140907635763</v>
      </c>
      <c r="O50" s="14">
        <f>[2]EUCAM_output!$ACN47</f>
        <v>74.796881768988385</v>
      </c>
      <c r="P50" s="28"/>
      <c r="Q50" s="19"/>
      <c r="R50" s="14">
        <f>[2]EUCAM_output!$ACR47</f>
        <v>6.1</v>
      </c>
      <c r="U50" s="14">
        <f>[2]EUCAM_output!$ACQ47</f>
        <v>5.835896</v>
      </c>
      <c r="V50" s="14">
        <v>5.835896</v>
      </c>
      <c r="W50" s="14">
        <v>2.0233271995468538E-2</v>
      </c>
      <c r="X50" s="14">
        <v>-1.9622137768151582E-2</v>
      </c>
      <c r="Y50" s="14">
        <f>[2]EUCAM_output!$ADO47</f>
        <v>-1.7836534172269859E-2</v>
      </c>
      <c r="Z50" s="14">
        <f>[2]EUCAM_output!$ACS47</f>
        <v>1430.14580248319</v>
      </c>
      <c r="AC50" s="14">
        <f>[2]EUCAM_output!$ADR47</f>
        <v>1430.2884432108251</v>
      </c>
      <c r="AD50" s="13">
        <f>[2]EUCAM_output!$ACZ47*10^9</f>
        <v>1938680542693.27</v>
      </c>
      <c r="AE50" s="30" cm="1">
        <f t="array" aca="1" ref="AE50" ca="1">INDEX('[3]Sheet 1'!$B$12:$M$61,MATCH($A50,'[3]Sheet 1'!$A$12:$A$61,0),MATCH(MID(CELL("filename",A49),FIND("]",CELL("filename",A49))+1,255)&amp;AE$1,'[3]Sheet 1'!$B$9:$M$9&amp;'[3]Sheet 1'!$B$8:$M$8,0))*10^6</f>
        <v>2042990000000</v>
      </c>
      <c r="AF50" s="30" cm="1">
        <f t="array" aca="1" ref="AF50" ca="1">INDEX('[3]Sheet 1'!$B$12:$M$61,MATCH($A50,'[3]Sheet 1'!$A$12:$A$61,0),MATCH(MID(CELL("filename",B49),FIND("]",CELL("filename",B49))+1,255)&amp;AF$1,'[3]Sheet 1'!$B$9:$M$9&amp;'[3]Sheet 1'!$B$8:$M$8,0))*10^6</f>
        <v>383648000000</v>
      </c>
      <c r="AG50" s="19">
        <f t="shared" ca="1" si="14"/>
        <v>0.18778750752573434</v>
      </c>
      <c r="AH50" s="31">
        <f t="shared" ca="1" si="15"/>
        <v>364059987001.0072</v>
      </c>
      <c r="AI50" s="31">
        <f t="shared" ca="1" si="6"/>
        <v>31368817646.981537</v>
      </c>
      <c r="AJ50" s="32">
        <v>20843000000</v>
      </c>
      <c r="AK50" s="31">
        <f t="shared" si="7"/>
        <v>23911797030.905029</v>
      </c>
      <c r="AL50" s="19">
        <f t="shared" ca="1" si="9"/>
        <v>6.5680925904221588E-2</v>
      </c>
      <c r="AM50" s="19">
        <f t="shared" ca="1" si="0"/>
        <v>6.1856470597171344E-2</v>
      </c>
      <c r="AN50" s="31">
        <f t="shared" ca="1" si="10"/>
        <v>1574620555692.2627</v>
      </c>
      <c r="AO50" s="32">
        <v>97661000000</v>
      </c>
      <c r="AP50" s="31">
        <f t="shared" si="1"/>
        <v>112040013905.63815</v>
      </c>
      <c r="AQ50" s="32">
        <v>109569000000</v>
      </c>
      <c r="AR50" s="31">
        <f t="shared" si="2"/>
        <v>101789478643.38528</v>
      </c>
      <c r="AS50" s="19">
        <f t="shared" ca="1" si="11"/>
        <v>6.4643814203628747E-2</v>
      </c>
      <c r="AT50" s="19">
        <f t="shared" si="8"/>
        <v>14.889405450096191</v>
      </c>
      <c r="BB50" s="13">
        <f>[2]EUCAM_output!$ACH47*10^9</f>
        <v>737696663167.80701</v>
      </c>
      <c r="BC50" s="13">
        <f>[2]EUCAM_output!$ADM47*10^9</f>
        <v>643022000000</v>
      </c>
      <c r="BD50" s="19">
        <f t="shared" si="21"/>
        <v>-1.964804053493769</v>
      </c>
      <c r="BN50" s="31">
        <f t="shared" ca="1" si="16"/>
        <v>-21846000000</v>
      </c>
      <c r="BO50" s="48" cm="1">
        <f t="array" aca="1" ref="BO50" ca="1">INDEX([1]Sheet1!$C$6:$CY$72,MATCH($A50,[1]Sheet1!$A$6:$A$72,0),MATCH(MID(CELL("filename",A49),FIND("]",CELL("filename",A49))+1,255) &amp; BO$1,[1]Sheet1!$C$1:$CY$1 &amp; [1]Sheet1!$C$3:$CY$3,0))</f>
        <v>-3.3973949999999999</v>
      </c>
      <c r="BP50" s="32" cm="1">
        <f t="array" aca="1" ref="BP50" ca="1">INDEX([1]Sheet1!$C$6:$CY$72,MATCH($A50,[1]Sheet1!$A$6:$A$72,0),MATCH(MID(CELL("filename",B49),FIND("]",CELL("filename",B49))+1,255) &amp; BP$1,[1]Sheet1!$C$1:$CY$1 &amp; [1]Sheet1!$C$3:$CY$3,0))</f>
        <v>280291000000</v>
      </c>
      <c r="BQ50" s="32" cm="1">
        <f t="array" aca="1" ref="BQ50" ca="1">INDEX([1]Sheet1!$C$6:$CY$72,MATCH($A50,[1]Sheet1!$A$6:$A$72,0),MATCH(MID(CELL("filename",C49),FIND("]",CELL("filename",C49))+1,255) &amp; BQ$1,[1]Sheet1!$C$1:$CY$1 &amp; [1]Sheet1!$C$3:$CY$3,0))</f>
        <v>67370999999.999992</v>
      </c>
      <c r="BR50" s="39" cm="1">
        <f t="array" aca="1" ref="BR50" ca="1">INDEX([6]Annual!$C$5:$T$30,MATCH($A50,[6]Annual!$B$5:$B$30,0),MATCH(MID(CELL("filename",$F$2),FIND("]",CELL("filename",$F$2))+1,255) &amp; BR$1,[6]Annual!$C$3:$T$3 &amp; [6]Annual!$C$4:$T$4,0))</f>
        <v>52521000000</v>
      </c>
      <c r="BS50" s="39" cm="1">
        <f t="array" aca="1" ref="BS50" ca="1">INDEX([6]Annual!$C$5:$T$30,MATCH($A50,[6]Annual!$B$5:$B$30,0),MATCH(MID(CELL("filename",$F$2),FIND("]",CELL("filename",$F$2))+1,255) &amp; BS$1,[6]Annual!$C$3:$T$3 &amp; [6]Annual!$C$4:$T$4,0))</f>
        <v>9388000000</v>
      </c>
      <c r="BT50" s="39" cm="1">
        <f t="array" aca="1" ref="BT50" ca="1">INDEX([6]Annual!$C$5:$T$30,MATCH($A50,[6]Annual!$B$5:$B$30,0),MATCH(MID(CELL("filename",$F$2),FIND("]",CELL("filename",$F$2))+1,255) &amp; BT$1,[6]Annual!$C$3:$T$3 &amp; [6]Annual!$C$4:$T$4,0))</f>
        <v>4681000000</v>
      </c>
      <c r="BU50" s="31">
        <f t="shared" ca="1" si="23"/>
        <v>53136991905.691544</v>
      </c>
      <c r="BV50" s="31">
        <f t="shared" ca="1" si="24"/>
        <v>14234008094.308449</v>
      </c>
      <c r="BW50" s="32" cm="1">
        <f t="array" aca="1" ref="BW50" ca="1">INDEX([1]Sheet1!$C$6:$CY$72,MATCH($A50,[1]Sheet1!$A$6:$A$72,0),MATCH(MID(CELL("filename",F49),FIND("]",CELL("filename",F49))+1,255) &amp; BW$1,[1]Sheet1!$C$1:$CY$1 &amp; [1]Sheet1!$C$3:$CY$3,0))</f>
        <v>72910000000</v>
      </c>
      <c r="BX50" s="32" cm="1">
        <f t="array" aca="1" ref="BX50" ca="1">INDEX([1]Sheet1!$C$6:$CY$72,MATCH($A50,[1]Sheet1!$A$6:$A$72,0),MATCH(MID(CELL("filename",G49),FIND("]",CELL("filename",G49))+1,255) &amp; BX$1,[1]Sheet1!$C$1:$CY$1 &amp; [1]Sheet1!$C$3:$CY$3,0))</f>
        <v>87874000000</v>
      </c>
      <c r="BY50" s="39" cm="1">
        <f t="array" aca="1" ref="BY50" ca="1">INDEX([4]DATA!$C$18:$N$51,MATCH($A50,[4]DATA!$B$18:$B$51,0),MATCH(MID(CELL("filename",F17),FIND("]",CELL("filename",F17))+1,255) &amp; BY$1,[4]DATA!$C$15:$N$15&amp;[4]DATA!$C$16:$N$16,0)) * 10^6</f>
        <v>58547000000</v>
      </c>
      <c r="BZ50" s="39" cm="1">
        <f t="array" aca="1" ref="BZ50" ca="1">INDEX([4]DATA!$C$18:$N$51,MATCH($A50,[4]DATA!$B$18:$B$51,0),MATCH(MID(CELL("filename",G17),FIND("]",CELL("filename",G17))+1,255) &amp; BZ$1,[4]DATA!$C$15:$N$15&amp;[4]DATA!$C$16:$N$16,0)) * 10^6</f>
        <v>29327000000</v>
      </c>
      <c r="CA50" s="31">
        <f t="shared" ca="1" si="17"/>
        <v>58547000000</v>
      </c>
      <c r="CB50" s="31">
        <f t="shared" ca="1" si="18"/>
        <v>29327000000</v>
      </c>
      <c r="CC50" s="32" cm="1">
        <f t="array" aca="1" ref="CC50" ca="1">INDEX([1]Sheet1!$C$6:$CY$72,MATCH($A50,[1]Sheet1!$A$6:$A$72,0),MATCH(MID(CELL("filename",J49),FIND("]",CELL("filename",J49))+1,255) &amp; CC$1,[1]Sheet1!$C$1:$CY$1 &amp; [1]Sheet1!$C$3:$CY$3,0))</f>
        <v>4187000000.0000005</v>
      </c>
      <c r="CD50" s="31">
        <f t="shared" ca="1" si="19"/>
        <v>47949000000</v>
      </c>
      <c r="CE50" s="32" cm="1">
        <f t="array" aca="1" ref="CE50" ca="1">INDEX([1]Sheet1!$C$6:$CY$72,MATCH($A50,[1]Sheet1!$A$6:$A$72,0),MATCH(MID(CELL("filename",L49),FIND("]",CELL("filename",L49))+1,255) &amp; CE$1,[1]Sheet1!$C$1:$CY$1 &amp; [1]Sheet1!$C$3:$CY$3,0))</f>
        <v>314223000000</v>
      </c>
      <c r="CF50" s="31">
        <f t="shared" ca="1" si="12"/>
        <v>302137000000</v>
      </c>
      <c r="CG50" s="32" cm="1">
        <f t="array" aca="1" ref="CG50" ca="1">INDEX([1]Sheet1!$C$6:$CY$72,MATCH($A50,[1]Sheet1!$A$6:$A$72,0),MATCH(MID(CELL("filename",N49),FIND("]",CELL("filename",N49))+1,255) &amp; CG$1,[1]Sheet1!$C$1:$CY$1 &amp; [1]Sheet1!$C$3:$CY$3,0))</f>
        <v>168710000000</v>
      </c>
      <c r="CH50" s="32" cm="1">
        <f t="array" aca="1" ref="CH50" ca="1">INDEX([1]Sheet1!$C$6:$CY$72,MATCH($A50,[1]Sheet1!$A$6:$A$72,0),MATCH(MID(CELL("filename",O49),FIND("]",CELL("filename",O49))+1,255) &amp; CH$1,[1]Sheet1!$C$1:$CY$1 &amp; [1]Sheet1!$C$3:$CY$3,0))</f>
        <v>27343000000</v>
      </c>
      <c r="CI50" s="32" cm="1">
        <f t="array" aca="1" ref="CI50" ca="1">INDEX([1]Sheet1!$C$6:$CY$72,MATCH($A50,[1]Sheet1!$A$6:$A$72,0),MATCH(MID(CELL("filename",CI17),FIND("]",CELL("filename",CI17))+1,255) &amp; CI$1,[1]Sheet1!$C$1:$CY$1 &amp; [1]Sheet1!$C$3:$CY$3,0))</f>
        <v>9833000000</v>
      </c>
      <c r="CJ50" s="32" cm="1">
        <f t="array" aca="1" ref="CJ50" ca="1">INDEX([1]Sheet1!$C$6:$CY$72,MATCH($A50,[1]Sheet1!$A$6:$A$72,0),MATCH(MID(CELL("filename",R49),FIND("]",CELL("filename",R49))+1,255) &amp; CJ$1,[1]Sheet1!$C$1:$CY$1 &amp; [1]Sheet1!$C$3:$CY$3,0))</f>
        <v>73043000000</v>
      </c>
      <c r="CK50" s="32" cm="1">
        <f t="array" aca="1" ref="CK50" ca="1">INDEX([1]Sheet1!$C$6:$CY$72,MATCH($A50,[1]Sheet1!$A$6:$A$72,0),MATCH(MID(CELL("filename",S49),FIND("]",CELL("filename",S49))+1,255) &amp; CK$1,[1]Sheet1!$C$1:$CY$1 &amp; [1]Sheet1!$C$3:$CY$3,0))</f>
        <v>12086000000</v>
      </c>
      <c r="CL50" s="31">
        <f t="shared" ca="1" si="13"/>
        <v>23208000000</v>
      </c>
      <c r="DK50" s="31">
        <f t="shared" ca="1" si="20"/>
        <v>379042821362</v>
      </c>
      <c r="DL50" s="48" cm="1">
        <f t="array" aca="1" ref="DL50" ca="1">INDEX([1]Sheet1!$C$6:$CY$72,MATCH($A50,[1]Sheet1!$A$6:$A$72,0),MATCH(MID(CELL("filename",AT49),FIND("]",CELL("filename",AT49))+1,255) &amp; DL$1,[1]Sheet1!$C$1:$CY$1 &amp; [1]Sheet1!$C$3:$CY$3,0))</f>
        <v>58.947099999999999</v>
      </c>
      <c r="DM50" s="39" cm="1">
        <f t="array" aca="1" ref="DM50" ca="1">INDEX([5]DATA!$C$18:$T$51,MATCH($A50,[5]DATA!$B$18:$B$51,0),MATCH(MID(CELL("filename",AU17),FIND("]",CELL("filename",AU17))+1,255) &amp; DM$1,[5]DATA!$C$15:$T$15&amp;[5]DATA!$C$16:$T$16,0)) * 10^6</f>
        <v>67468000000</v>
      </c>
      <c r="DN50" s="39" cm="1">
        <f t="array" aca="1" ref="DN50" ca="1">INDEX([5]DATA!$C$18:$T$51,MATCH($A50,[5]DATA!$B$18:$B$51,0),MATCH(MID(CELL("filename",AV17),FIND("]",CELL("filename",AV17))+1,255) &amp; DN$1,[5]DATA!$C$15:$T$15&amp;[5]DATA!$C$16:$T$16,0)) * 10^6</f>
        <v>311575000000</v>
      </c>
      <c r="DQ50" s="48">
        <v>1.3243529999999999</v>
      </c>
      <c r="DR50" s="48" cm="1">
        <f t="array" aca="1" ref="DR50" ca="1">INDEX([1]Sheet1!$C$6:$CY$72,MATCH($A50,[1]Sheet1!$A$6:$A$72,0),MATCH(MID(CELL("filename",AZ49),FIND("]",CELL("filename",AZ49))+1,255) &amp; DR$1,[1]Sheet1!$C$1:$CY$1 &amp; [1]Sheet1!$C$3:$CY$3,0))</f>
        <v>-9950000000</v>
      </c>
      <c r="DS50" s="48" cm="1">
        <f t="array" aca="1" ref="DS50" ca="1">INDEX([1]Sheet1!$C$6:$CY$72,MATCH($A50,[1]Sheet1!$A$6:$A$72,0),MATCH(MID(CELL("filename",BA49),FIND("]",CELL("filename",BA49))+1,255) &amp; DS$1,[1]Sheet1!$C$1:$CY$1 &amp; [1]Sheet1!$C$3:$CY$3,0))</f>
        <v>3.4039609999999998</v>
      </c>
      <c r="DT50" s="52" cm="1">
        <f t="array" aca="1" ref="DT50" ca="1">INDEX([5]DATA!$C$18:$T$51,MATCH($A50,[5]DATA!$B$18:$B$51,0),MATCH(MID(CELL("filename",BB17),FIND("]",CELL("filename",BB17))+1,255) &amp; DT$1,[5]DATA!$C$15:$T$15&amp;[5]DATA!$C$16:$T$16,0)) * 10^6</f>
        <v>0</v>
      </c>
      <c r="DU50" s="48" cm="1">
        <f t="array" aca="1" ref="DU50" ca="1">INDEX([1]Sheet1!$C$6:$CY$72,MATCH($A50,[1]Sheet1!$A$6:$A$72,0),MATCH(MID(CELL("filename",BC49),FIND("]",CELL("filename",BC49))+1,255) &amp; DU$1,[1]Sheet1!$C$1:$CY$1 &amp; [1]Sheet1!$C$3:$CY$3,0))</f>
        <v>0.81</v>
      </c>
      <c r="DV50" s="17">
        <v>0.5</v>
      </c>
      <c r="DW50" s="14">
        <f>Euro_Area_Data!V47*10^9</f>
        <v>10958818844873.906</v>
      </c>
      <c r="DX50" s="17">
        <v>1</v>
      </c>
      <c r="DY50" s="17">
        <v>0.5</v>
      </c>
      <c r="DZ50" s="48" cm="1">
        <f t="array" aca="1" ref="DZ50" ca="1">INDEX([1]Sheet1!$C$6:$CY$72,MATCH($A50,[1]Sheet1!$A$6:$A$72,0),MATCH(MID(CELL("filename",BH49),FIND("]",CELL("filename",BH49))+1,255) &amp; DZ$1,[1]Sheet1!$C$1:$CY$1 &amp; [1]Sheet1!$C$3:$CY$3,0))</f>
        <v>2.99</v>
      </c>
      <c r="EA50" s="17">
        <v>2</v>
      </c>
      <c r="EB50" s="14">
        <f>(SUMPRODUCT(Euro_Area_Data!B47:U47,Euro_Area_Data!Y47:AR47)-Euro_Area_Data!R47*Euro_Area_Data!AO47)/(SUM(Euro_Area_Data!B47:U47)-Euro_Area_Data!R47)</f>
        <v>0.88069395903624992</v>
      </c>
      <c r="EC50" s="14">
        <f t="shared" si="22"/>
        <v>0.63293094416391948</v>
      </c>
      <c r="ED50" s="14">
        <f>(SUMPRODUCT(Euro_Area_Data!B47:U47,Euro_Area_Data!AV47:BO47)-Euro_Area_Data!R47*Euro_Area_Data!BL47)/(SUM(Euro_Area_Data!B47:U47)-Euro_Area_Data!R47)</f>
        <v>-2.1892760170518484</v>
      </c>
      <c r="EE50" s="17">
        <v>-5</v>
      </c>
      <c r="EH50" s="43">
        <v>0.75</v>
      </c>
      <c r="EI50" s="43">
        <v>0.05</v>
      </c>
      <c r="EJ50" s="43">
        <v>60</v>
      </c>
      <c r="EK50" s="14">
        <f t="shared" si="5"/>
        <v>0.71027305112599881</v>
      </c>
      <c r="EN50" s="14">
        <f>[2]EUCAM_output!$ADK47</f>
        <v>0.87166179827727996</v>
      </c>
    </row>
    <row r="51" spans="1:144" x14ac:dyDescent="0.3">
      <c r="A51" s="10">
        <v>2011</v>
      </c>
      <c r="B51" s="13">
        <f>[2]EUCAM_output!$ACK48*10^9</f>
        <v>758682815873.73169</v>
      </c>
      <c r="H51" s="14">
        <f>[2]EUCAM_output!$ADQ48</f>
        <v>-1.6969213437866979E-2</v>
      </c>
      <c r="I51" s="13">
        <f>[2]EUCAM_output!$ADC48*10^3</f>
        <v>12611493</v>
      </c>
      <c r="K51" s="31">
        <f t="shared" si="4"/>
        <v>12611493</v>
      </c>
      <c r="L51" s="14">
        <f>[2]EUCAM_output!$ACM48</f>
        <v>74.65328345360281</v>
      </c>
      <c r="O51" s="14">
        <f>[2]EUCAM_output!$ACN48</f>
        <v>74.746821100094422</v>
      </c>
      <c r="P51" s="28"/>
      <c r="Q51" s="19"/>
      <c r="R51" s="14">
        <f>[2]EUCAM_output!$ACR48</f>
        <v>6</v>
      </c>
      <c r="U51" s="14">
        <f>[2]EUCAM_output!$ACQ48</f>
        <v>6.0182370000000001</v>
      </c>
      <c r="V51" s="14">
        <v>6.0182370000000001</v>
      </c>
      <c r="W51" s="14">
        <v>9.568584796860069E-3</v>
      </c>
      <c r="X51" s="14">
        <v>5.1983377941846598E-3</v>
      </c>
      <c r="Y51" s="14">
        <f>[2]EUCAM_output!$ADO48</f>
        <v>1.223136117522316E-2</v>
      </c>
      <c r="Z51" s="14">
        <f>[2]EUCAM_output!$ACS48</f>
        <v>1430.7235028248499</v>
      </c>
      <c r="AC51" s="14">
        <f>[2]EUCAM_output!$ADR48</f>
        <v>1429.4578203410319</v>
      </c>
      <c r="AD51" s="13">
        <f>[2]EUCAM_output!$ACZ48*10^9</f>
        <v>1961607312793.23</v>
      </c>
      <c r="AE51" s="30" cm="1">
        <f t="array" aca="1" ref="AE51" ca="1">INDEX('[3]Sheet 1'!$B$12:$M$61,MATCH($A51,'[3]Sheet 1'!$A$12:$A$61,0),MATCH(MID(CELL("filename",A50),FIND("]",CELL("filename",A50))+1,255)&amp;AE$1,'[3]Sheet 1'!$B$9:$M$9&amp;'[3]Sheet 1'!$B$8:$M$8,0))*10^6</f>
        <v>2043784000000</v>
      </c>
      <c r="AF51" s="30" cm="1">
        <f t="array" aca="1" ref="AF51" ca="1">INDEX('[3]Sheet 1'!$B$12:$M$61,MATCH($A51,'[3]Sheet 1'!$A$12:$A$61,0),MATCH(MID(CELL("filename",B50),FIND("]",CELL("filename",B50))+1,255)&amp;AF$1,'[3]Sheet 1'!$B$9:$M$9&amp;'[3]Sheet 1'!$B$8:$M$8,0))*10^6</f>
        <v>395324000000</v>
      </c>
      <c r="AG51" s="19">
        <f t="shared" ca="1" si="14"/>
        <v>0.19342748548770319</v>
      </c>
      <c r="AH51" s="31">
        <f t="shared" ca="1" si="15"/>
        <v>379428770027.88495</v>
      </c>
      <c r="AI51" s="31">
        <f t="shared" ca="1" si="6"/>
        <v>31945224055.093651</v>
      </c>
      <c r="AJ51" s="32">
        <v>21373000000</v>
      </c>
      <c r="AK51" s="31">
        <f t="shared" si="7"/>
        <v>24460476255.849125</v>
      </c>
      <c r="AL51" s="19">
        <f t="shared" ca="1" si="9"/>
        <v>6.4466582895259833E-2</v>
      </c>
      <c r="AM51" s="19">
        <f t="shared" ca="1" si="0"/>
        <v>6.1856470597171344E-2</v>
      </c>
      <c r="AN51" s="31">
        <f t="shared" ca="1" si="10"/>
        <v>1582178542765.345</v>
      </c>
      <c r="AO51" s="32">
        <v>102840000000</v>
      </c>
      <c r="AP51" s="31">
        <f t="shared" si="1"/>
        <v>117695942457.84512</v>
      </c>
      <c r="AQ51" s="32">
        <v>109885000000</v>
      </c>
      <c r="AR51" s="31">
        <f t="shared" si="2"/>
        <v>101298164710.50941</v>
      </c>
      <c r="AS51" s="19">
        <f t="shared" ca="1" si="11"/>
        <v>6.4024483945699096E-2</v>
      </c>
      <c r="AT51" s="19">
        <f t="shared" si="8"/>
        <v>15.513194710005582</v>
      </c>
      <c r="BB51" s="13">
        <f>[2]EUCAM_output!$ACH48*10^9</f>
        <v>750778571563.57703</v>
      </c>
      <c r="BC51" s="13">
        <f>[2]EUCAM_output!$ADM48*10^9</f>
        <v>656013000000</v>
      </c>
      <c r="BD51" s="19">
        <f t="shared" si="21"/>
        <v>-1.0418377937098517</v>
      </c>
      <c r="BN51" s="31">
        <f t="shared" ca="1" si="16"/>
        <v>-16811000000</v>
      </c>
      <c r="BO51" s="48" cm="1">
        <f t="array" aca="1" ref="BO51" ca="1">INDEX([1]Sheet1!$C$6:$CY$72,MATCH($A51,[1]Sheet1!$A$6:$A$72,0),MATCH(MID(CELL("filename",A50),FIND("]",CELL("filename",A50))+1,255) &amp; BO$1,[1]Sheet1!$C$1:$CY$1 &amp; [1]Sheet1!$C$3:$CY$3,0))</f>
        <v>-2.562602</v>
      </c>
      <c r="BP51" s="32" cm="1">
        <f t="array" aca="1" ref="BP51" ca="1">INDEX([1]Sheet1!$C$6:$CY$72,MATCH($A51,[1]Sheet1!$A$6:$A$72,0),MATCH(MID(CELL("filename",B50),FIND("]",CELL("filename",B50))+1,255) &amp; BP$1,[1]Sheet1!$C$1:$CY$1 &amp; [1]Sheet1!$C$3:$CY$3,0))</f>
        <v>284421000000</v>
      </c>
      <c r="BQ51" s="32" cm="1">
        <f t="array" aca="1" ref="BQ51" ca="1">INDEX([1]Sheet1!$C$6:$CY$72,MATCH($A51,[1]Sheet1!$A$6:$A$72,0),MATCH(MID(CELL("filename",C50),FIND("]",CELL("filename",C50))+1,255) &amp; BQ$1,[1]Sheet1!$C$1:$CY$1 &amp; [1]Sheet1!$C$3:$CY$3,0))</f>
        <v>70000000000</v>
      </c>
      <c r="BR51" s="39" cm="1">
        <f t="array" aca="1" ref="BR51" ca="1">INDEX([6]Annual!$C$5:$T$30,MATCH($A51,[6]Annual!$B$5:$B$30,0),MATCH(MID(CELL("filename",$F$2),FIND("]",CELL("filename",$F$2))+1,255) &amp; BR$1,[6]Annual!$C$3:$T$3 &amp; [6]Annual!$C$4:$T$4,0))</f>
        <v>55521000000</v>
      </c>
      <c r="BS51" s="39" cm="1">
        <f t="array" aca="1" ref="BS51" ca="1">INDEX([6]Annual!$C$5:$T$30,MATCH($A51,[6]Annual!$B$5:$B$30,0),MATCH(MID(CELL("filename",$F$2),FIND("]",CELL("filename",$F$2))+1,255) &amp; BS$1,[6]Annual!$C$3:$T$3 &amp; [6]Annual!$C$4:$T$4,0))</f>
        <v>9038000000</v>
      </c>
      <c r="BT51" s="39" cm="1">
        <f t="array" aca="1" ref="BT51" ca="1">INDEX([6]Annual!$C$5:$T$30,MATCH($A51,[6]Annual!$B$5:$B$30,0),MATCH(MID(CELL("filename",$F$2),FIND("]",CELL("filename",$F$2))+1,255) &amp; BT$1,[6]Annual!$C$3:$T$3 &amp; [6]Annual!$C$4:$T$4,0))</f>
        <v>4620000000</v>
      </c>
      <c r="BU51" s="31">
        <f t="shared" ca="1" si="23"/>
        <v>56179910088.321602</v>
      </c>
      <c r="BV51" s="31">
        <f t="shared" ca="1" si="24"/>
        <v>13820089911.678398</v>
      </c>
      <c r="BW51" s="32" cm="1">
        <f t="array" aca="1" ref="BW51" ca="1">INDEX([1]Sheet1!$C$6:$CY$72,MATCH($A51,[1]Sheet1!$A$6:$A$72,0),MATCH(MID(CELL("filename",F50),FIND("]",CELL("filename",F50))+1,255) &amp; BW$1,[1]Sheet1!$C$1:$CY$1 &amp; [1]Sheet1!$C$3:$CY$3,0))</f>
        <v>72544000000</v>
      </c>
      <c r="BX51" s="32" cm="1">
        <f t="array" aca="1" ref="BX51" ca="1">INDEX([1]Sheet1!$C$6:$CY$72,MATCH($A51,[1]Sheet1!$A$6:$A$72,0),MATCH(MID(CELL("filename",G50),FIND("]",CELL("filename",G50))+1,255) &amp; BX$1,[1]Sheet1!$C$1:$CY$1 &amp; [1]Sheet1!$C$3:$CY$3,0))</f>
        <v>89197000000</v>
      </c>
      <c r="BY51" s="39" cm="1">
        <f t="array" aca="1" ref="BY51" ca="1">INDEX([4]DATA!$C$18:$N$51,MATCH($A51,[4]DATA!$B$18:$B$51,0),MATCH(MID(CELL("filename",F18),FIND("]",CELL("filename",F18))+1,255) &amp; BY$1,[4]DATA!$C$15:$N$15&amp;[4]DATA!$C$16:$N$16,0)) * 10^6</f>
        <v>58933000000</v>
      </c>
      <c r="BZ51" s="39" cm="1">
        <f t="array" aca="1" ref="BZ51" ca="1">INDEX([4]DATA!$C$18:$N$51,MATCH($A51,[4]DATA!$B$18:$B$51,0),MATCH(MID(CELL("filename",G18),FIND("]",CELL("filename",G18))+1,255) &amp; BZ$1,[4]DATA!$C$15:$N$15&amp;[4]DATA!$C$16:$N$16,0)) * 10^6</f>
        <v>30264000000</v>
      </c>
      <c r="CA51" s="31">
        <f t="shared" ca="1" si="17"/>
        <v>58933000000</v>
      </c>
      <c r="CB51" s="31">
        <f t="shared" ca="1" si="18"/>
        <v>30264000000</v>
      </c>
      <c r="CC51" s="32" cm="1">
        <f t="array" aca="1" ref="CC51" ca="1">INDEX([1]Sheet1!$C$6:$CY$72,MATCH($A51,[1]Sheet1!$A$6:$A$72,0),MATCH(MID(CELL("filename",J50),FIND("]",CELL("filename",J50))+1,255) &amp; CC$1,[1]Sheet1!$C$1:$CY$1 &amp; [1]Sheet1!$C$3:$CY$3,0))</f>
        <v>4315000000</v>
      </c>
      <c r="CD51" s="31">
        <f t="shared" ca="1" si="19"/>
        <v>48365000000</v>
      </c>
      <c r="CE51" s="32" cm="1">
        <f t="array" aca="1" ref="CE51" ca="1">INDEX([1]Sheet1!$C$6:$CY$72,MATCH($A51,[1]Sheet1!$A$6:$A$72,0),MATCH(MID(CELL("filename",L50),FIND("]",CELL("filename",L50))+1,255) &amp; CE$1,[1]Sheet1!$C$1:$CY$1 &amp; [1]Sheet1!$C$3:$CY$3,0))</f>
        <v>313416000000</v>
      </c>
      <c r="CF51" s="31">
        <f t="shared" ca="1" si="12"/>
        <v>301232000000</v>
      </c>
      <c r="CG51" s="32" cm="1">
        <f t="array" aca="1" ref="CG51" ca="1">INDEX([1]Sheet1!$C$6:$CY$72,MATCH($A51,[1]Sheet1!$A$6:$A$72,0),MATCH(MID(CELL("filename",N50),FIND("]",CELL("filename",N50))+1,255) &amp; CG$1,[1]Sheet1!$C$1:$CY$1 &amp; [1]Sheet1!$C$3:$CY$3,0))</f>
        <v>168827000000</v>
      </c>
      <c r="CH51" s="32" cm="1">
        <f t="array" aca="1" ref="CH51" ca="1">INDEX([1]Sheet1!$C$6:$CY$72,MATCH($A51,[1]Sheet1!$A$6:$A$72,0),MATCH(MID(CELL("filename",O50),FIND("]",CELL("filename",O50))+1,255) &amp; CH$1,[1]Sheet1!$C$1:$CY$1 &amp; [1]Sheet1!$C$3:$CY$3,0))</f>
        <v>27913000000</v>
      </c>
      <c r="CI51" s="32" cm="1">
        <f t="array" aca="1" ref="CI51" ca="1">INDEX([1]Sheet1!$C$6:$CY$72,MATCH($A51,[1]Sheet1!$A$6:$A$72,0),MATCH(MID(CELL("filename",CI18),FIND("]",CELL("filename",CI18))+1,255) &amp; CI$1,[1]Sheet1!$C$1:$CY$1 &amp; [1]Sheet1!$C$3:$CY$3,0))</f>
        <v>9093000000</v>
      </c>
      <c r="CJ51" s="32" cm="1">
        <f t="array" aca="1" ref="CJ51" ca="1">INDEX([1]Sheet1!$C$6:$CY$72,MATCH($A51,[1]Sheet1!$A$6:$A$72,0),MATCH(MID(CELL("filename",R50),FIND("]",CELL("filename",R50))+1,255) &amp; CJ$1,[1]Sheet1!$C$1:$CY$1 &amp; [1]Sheet1!$C$3:$CY$3,0))</f>
        <v>75494000000</v>
      </c>
      <c r="CK51" s="32" cm="1">
        <f t="array" aca="1" ref="CK51" ca="1">INDEX([1]Sheet1!$C$6:$CY$72,MATCH($A51,[1]Sheet1!$A$6:$A$72,0),MATCH(MID(CELL("filename",S50),FIND("]",CELL("filename",S50))+1,255) &amp; CK$1,[1]Sheet1!$C$1:$CY$1 &amp; [1]Sheet1!$C$3:$CY$3,0))</f>
        <v>12184000000</v>
      </c>
      <c r="CL51" s="31">
        <f t="shared" ca="1" si="13"/>
        <v>19905000000</v>
      </c>
      <c r="DK51" s="31">
        <f t="shared" ca="1" si="20"/>
        <v>401579013963</v>
      </c>
      <c r="DL51" s="48" cm="1">
        <f t="array" aca="1" ref="DL51" ca="1">INDEX([1]Sheet1!$C$6:$CY$72,MATCH($A51,[1]Sheet1!$A$6:$A$72,0),MATCH(MID(CELL("filename",AT50),FIND("]",CELL("filename",AT50))+1,255) &amp; DL$1,[1]Sheet1!$C$1:$CY$1 &amp; [1]Sheet1!$C$3:$CY$3,0))</f>
        <v>61.2151</v>
      </c>
      <c r="DM51" s="39" cm="1">
        <f t="array" aca="1" ref="DM51" ca="1">INDEX([5]DATA!$C$18:$T$51,MATCH($A51,[5]DATA!$B$18:$B$51,0),MATCH(MID(CELL("filename",AU18),FIND("]",CELL("filename",AU18))+1,255) &amp; DM$1,[5]DATA!$C$15:$T$15&amp;[5]DATA!$C$16:$T$16,0)) * 10^6</f>
        <v>63220000000</v>
      </c>
      <c r="DN51" s="39" cm="1">
        <f t="array" aca="1" ref="DN51" ca="1">INDEX([5]DATA!$C$18:$T$51,MATCH($A51,[5]DATA!$B$18:$B$51,0),MATCH(MID(CELL("filename",AV18),FIND("]",CELL("filename",AV18))+1,255) &amp; DN$1,[5]DATA!$C$15:$T$15&amp;[5]DATA!$C$16:$T$16,0)) * 10^6</f>
        <v>338359000000</v>
      </c>
      <c r="DQ51" s="48">
        <v>1.3911899999999999</v>
      </c>
      <c r="DR51" s="48" cm="1">
        <f t="array" aca="1" ref="DR51" ca="1">INDEX([1]Sheet1!$C$6:$CY$72,MATCH($A51,[1]Sheet1!$A$6:$A$72,0),MATCH(MID(CELL("filename",AZ50),FIND("]",CELL("filename",AZ50))+1,255) &amp; DR$1,[1]Sheet1!$C$1:$CY$1 &amp; [1]Sheet1!$C$3:$CY$3,0))</f>
        <v>-6460000000</v>
      </c>
      <c r="DS51" s="48" cm="1">
        <f t="array" aca="1" ref="DS51" ca="1">INDEX([1]Sheet1!$C$6:$CY$72,MATCH($A51,[1]Sheet1!$A$6:$A$72,0),MATCH(MID(CELL("filename",BA50),FIND("]",CELL("filename",BA50))+1,255) &amp; DS$1,[1]Sheet1!$C$1:$CY$1 &amp; [1]Sheet1!$C$3:$CY$3,0))</f>
        <v>3.2144110000000001</v>
      </c>
      <c r="DT51" s="52" cm="1">
        <f t="array" aca="1" ref="DT51" ca="1">INDEX([5]DATA!$C$18:$T$51,MATCH($A51,[5]DATA!$B$18:$B$51,0),MATCH(MID(CELL("filename",BB18),FIND("]",CELL("filename",BB18))+1,255) &amp; DT$1,[5]DATA!$C$15:$T$15&amp;[5]DATA!$C$16:$T$16,0)) * 10^6</f>
        <v>0</v>
      </c>
      <c r="DU51" s="48" cm="1">
        <f t="array" aca="1" ref="DU51" ca="1">INDEX([1]Sheet1!$C$6:$CY$72,MATCH($A51,[1]Sheet1!$A$6:$A$72,0),MATCH(MID(CELL("filename",BC50),FIND("]",CELL("filename",BC50))+1,255) &amp; DU$1,[1]Sheet1!$C$1:$CY$1 &amp; [1]Sheet1!$C$3:$CY$3,0))</f>
        <v>1.39</v>
      </c>
      <c r="DV51" s="17">
        <v>0.5</v>
      </c>
      <c r="DW51" s="14">
        <f>Euro_Area_Data!V48*10^9</f>
        <v>11157241868058.555</v>
      </c>
      <c r="DX51" s="17">
        <v>1</v>
      </c>
      <c r="DY51" s="17">
        <v>0.5</v>
      </c>
      <c r="DZ51" s="48" cm="1">
        <f t="array" aca="1" ref="DZ51" ca="1">INDEX([1]Sheet1!$C$6:$CY$72,MATCH($A51,[1]Sheet1!$A$6:$A$72,0),MATCH(MID(CELL("filename",BH50),FIND("]",CELL("filename",BH50))+1,255) &amp; DZ$1,[1]Sheet1!$C$1:$CY$1 &amp; [1]Sheet1!$C$3:$CY$3,0))</f>
        <v>2.99</v>
      </c>
      <c r="EA51" s="17">
        <v>2</v>
      </c>
      <c r="EB51" s="14">
        <f>(SUMPRODUCT(Euro_Area_Data!B48:U48,Euro_Area_Data!Y48:AR48)-Euro_Area_Data!R48*Euro_Area_Data!AO48)/(SUM(Euro_Area_Data!B48:U48)-Euro_Area_Data!R48)</f>
        <v>0.8903587161183466</v>
      </c>
      <c r="EC51" s="14">
        <f t="shared" si="22"/>
        <v>1.0974024498445412</v>
      </c>
      <c r="ED51" s="14">
        <f>(SUMPRODUCT(Euro_Area_Data!B48:U48,Euro_Area_Data!AV48:BO48)-Euro_Area_Data!R48*Euro_Area_Data!BL48)/(SUM(Euro_Area_Data!B48:U48)-Euro_Area_Data!R48)</f>
        <v>-1.0684952282599831</v>
      </c>
      <c r="EE51" s="17">
        <v>-5</v>
      </c>
      <c r="EH51" s="43">
        <v>0.75</v>
      </c>
      <c r="EI51" s="43">
        <v>0.05</v>
      </c>
      <c r="EJ51" s="43">
        <v>60</v>
      </c>
      <c r="EK51" s="14">
        <f t="shared" si="5"/>
        <v>0.242655797583579</v>
      </c>
      <c r="EN51" s="14">
        <f>[2]EUCAM_output!$ADK48</f>
        <v>0.87377693616612107</v>
      </c>
    </row>
    <row r="52" spans="1:144" x14ac:dyDescent="0.3">
      <c r="A52" s="10">
        <v>2012</v>
      </c>
      <c r="B52" s="13">
        <f>[2]EUCAM_output!$ACK49*10^9</f>
        <v>762679782198.85449</v>
      </c>
      <c r="H52" s="14">
        <f>[2]EUCAM_output!$ADQ49</f>
        <v>-4.8683130215083317E-2</v>
      </c>
      <c r="I52" s="13">
        <f>[2]EUCAM_output!$ADC49*10^3</f>
        <v>12663916</v>
      </c>
      <c r="K52" s="31">
        <f t="shared" si="4"/>
        <v>12663916</v>
      </c>
      <c r="L52" s="14">
        <f>[2]EUCAM_output!$ACM49</f>
        <v>74.787530515193367</v>
      </c>
      <c r="O52" s="14">
        <f>[2]EUCAM_output!$ACN49</f>
        <v>74.657816070461791</v>
      </c>
      <c r="P52" s="28"/>
      <c r="Q52" s="19"/>
      <c r="R52" s="14">
        <f>[2]EUCAM_output!$ACR49</f>
        <v>6.8</v>
      </c>
      <c r="U52" s="14">
        <f>[2]EUCAM_output!$ACQ49</f>
        <v>6.2789489999999999</v>
      </c>
      <c r="V52" s="14">
        <v>6.2789489999999999</v>
      </c>
      <c r="W52" s="14">
        <v>-7.1986053157110375E-3</v>
      </c>
      <c r="X52" s="14">
        <v>1.7103035676484524E-3</v>
      </c>
      <c r="Y52" s="14">
        <f>[2]EUCAM_output!$ADO49</f>
        <v>6.2148115708589909E-4</v>
      </c>
      <c r="Z52" s="14">
        <f>[2]EUCAM_output!$ACS49</f>
        <v>1421.7146255806001</v>
      </c>
      <c r="AC52" s="14">
        <f>[2]EUCAM_output!$ADR49</f>
        <v>1430.018138248739</v>
      </c>
      <c r="AD52" s="13">
        <f>[2]EUCAM_output!$ACZ49*10^9</f>
        <v>1974298663239.7898</v>
      </c>
      <c r="AE52" s="30" cm="1">
        <f t="array" aca="1" ref="AE52" ca="1">INDEX('[3]Sheet 1'!$B$12:$M$61,MATCH($A52,'[3]Sheet 1'!$A$12:$A$61,0),MATCH(MID(CELL("filename",A51),FIND("]",CELL("filename",A51))+1,255)&amp;AE$1,'[3]Sheet 1'!$B$9:$M$9&amp;'[3]Sheet 1'!$B$8:$M$8,0))*10^6</f>
        <v>2044924000000</v>
      </c>
      <c r="AF52" s="30" cm="1">
        <f t="array" aca="1" ref="AF52" ca="1">INDEX('[3]Sheet 1'!$B$12:$M$61,MATCH($A52,'[3]Sheet 1'!$A$12:$A$61,0),MATCH(MID(CELL("filename",B51),FIND("]",CELL("filename",B51))+1,255)&amp;AF$1,'[3]Sheet 1'!$B$9:$M$9&amp;'[3]Sheet 1'!$B$8:$M$8,0))*10^6</f>
        <v>403545000000</v>
      </c>
      <c r="AG52" s="19">
        <f t="shared" ca="1" si="14"/>
        <v>0.19733985223900741</v>
      </c>
      <c r="AH52" s="31">
        <f t="shared" ca="1" si="15"/>
        <v>389607806479.40997</v>
      </c>
      <c r="AI52" s="31">
        <f t="shared" ca="1" si="6"/>
        <v>28670962925.629559</v>
      </c>
      <c r="AJ52" s="32">
        <v>21872000000</v>
      </c>
      <c r="AK52" s="31">
        <f t="shared" si="7"/>
        <v>24703222419.120335</v>
      </c>
      <c r="AL52" s="19">
        <f t="shared" ca="1" si="9"/>
        <v>6.3405357922225958E-2</v>
      </c>
      <c r="AM52" s="19">
        <f t="shared" ca="1" si="0"/>
        <v>6.1856470597171344E-2</v>
      </c>
      <c r="AN52" s="31">
        <f t="shared" ca="1" si="10"/>
        <v>1584690856760.3799</v>
      </c>
      <c r="AO52" s="32">
        <v>96983000000</v>
      </c>
      <c r="AP52" s="31">
        <f t="shared" si="1"/>
        <v>109536970550.18048</v>
      </c>
      <c r="AQ52" s="32">
        <v>110836000000</v>
      </c>
      <c r="AR52" s="31">
        <f t="shared" si="2"/>
        <v>100479950589.54926</v>
      </c>
      <c r="AS52" s="19">
        <f t="shared" ca="1" si="11"/>
        <v>6.3406657620883072E-2</v>
      </c>
      <c r="AT52" s="19">
        <f t="shared" si="8"/>
        <v>14.36211803522291</v>
      </c>
      <c r="BB52" s="13">
        <f>[2]EUCAM_output!$ACH49*10^9</f>
        <v>743436882744.25806</v>
      </c>
      <c r="BC52" s="13">
        <f>[2]EUCAM_output!$ADM49*10^9</f>
        <v>658232000000</v>
      </c>
      <c r="BD52" s="19">
        <f t="shared" si="21"/>
        <v>-2.5230640569909859</v>
      </c>
      <c r="BN52" s="31">
        <f t="shared" ca="1" si="16"/>
        <v>-13802000000</v>
      </c>
      <c r="BO52" s="48" cm="1">
        <f t="array" aca="1" ref="BO52" ca="1">INDEX([1]Sheet1!$C$6:$CY$72,MATCH($A52,[1]Sheet1!$A$6:$A$72,0),MATCH(MID(CELL("filename",A51),FIND("]",CELL("filename",A51))+1,255) &amp; BO$1,[1]Sheet1!$C$1:$CY$1 &amp; [1]Sheet1!$C$3:$CY$3,0))</f>
        <v>-2.0968290000000001</v>
      </c>
      <c r="BP52" s="32" cm="1">
        <f t="array" aca="1" ref="BP52" ca="1">INDEX([1]Sheet1!$C$6:$CY$72,MATCH($A52,[1]Sheet1!$A$6:$A$72,0),MATCH(MID(CELL("filename",B51),FIND("]",CELL("filename",B51))+1,255) &amp; BP$1,[1]Sheet1!$C$1:$CY$1 &amp; [1]Sheet1!$C$3:$CY$3,0))</f>
        <v>288342000000</v>
      </c>
      <c r="BQ52" s="32" cm="1">
        <f t="array" aca="1" ref="BQ52" ca="1">INDEX([1]Sheet1!$C$6:$CY$72,MATCH($A52,[1]Sheet1!$A$6:$A$72,0),MATCH(MID(CELL("filename",C51),FIND("]",CELL("filename",C51))+1,255) &amp; BQ$1,[1]Sheet1!$C$1:$CY$1 &amp; [1]Sheet1!$C$3:$CY$3,0))</f>
        <v>69898000000</v>
      </c>
      <c r="BR52" s="39" cm="1">
        <f t="array" aca="1" ref="BR52" ca="1">INDEX([6]Annual!$C$5:$T$30,MATCH($A52,[6]Annual!$B$5:$B$30,0),MATCH(MID(CELL("filename",$F$2),FIND("]",CELL("filename",$F$2))+1,255) &amp; BR$1,[6]Annual!$C$3:$T$3 &amp; [6]Annual!$C$4:$T$4,0))</f>
        <v>56008000000</v>
      </c>
      <c r="BS52" s="39" cm="1">
        <f t="array" aca="1" ref="BS52" ca="1">INDEX([6]Annual!$C$5:$T$30,MATCH($A52,[6]Annual!$B$5:$B$30,0),MATCH(MID(CELL("filename",$F$2),FIND("]",CELL("filename",$F$2))+1,255) &amp; BS$1,[6]Annual!$C$3:$T$3 &amp; [6]Annual!$C$4:$T$4,0))</f>
        <v>8860000000</v>
      </c>
      <c r="BT52" s="39" cm="1">
        <f t="array" aca="1" ref="BT52" ca="1">INDEX([6]Annual!$C$5:$T$30,MATCH($A52,[6]Annual!$B$5:$B$30,0),MATCH(MID(CELL("filename",$F$2),FIND("]",CELL("filename",$F$2))+1,255) &amp; BT$1,[6]Annual!$C$3:$T$3 &amp; [6]Annual!$C$4:$T$4,0))</f>
        <v>4785000000</v>
      </c>
      <c r="BU52" s="31">
        <f t="shared" ca="1" si="23"/>
        <v>56205004579.84581</v>
      </c>
      <c r="BV52" s="31">
        <f t="shared" ca="1" si="24"/>
        <v>13692995420.15419</v>
      </c>
      <c r="BW52" s="32" cm="1">
        <f t="array" aca="1" ref="BW52" ca="1">INDEX([1]Sheet1!$C$6:$CY$72,MATCH($A52,[1]Sheet1!$A$6:$A$72,0),MATCH(MID(CELL("filename",F51),FIND("]",CELL("filename",F51))+1,255) &amp; BW$1,[1]Sheet1!$C$1:$CY$1 &amp; [1]Sheet1!$C$3:$CY$3,0))</f>
        <v>71293000000</v>
      </c>
      <c r="BX52" s="32" cm="1">
        <f t="array" aca="1" ref="BX52" ca="1">INDEX([1]Sheet1!$C$6:$CY$72,MATCH($A52,[1]Sheet1!$A$6:$A$72,0),MATCH(MID(CELL("filename",G51),FIND("]",CELL("filename",G51))+1,255) &amp; BX$1,[1]Sheet1!$C$1:$CY$1 &amp; [1]Sheet1!$C$3:$CY$3,0))</f>
        <v>92544000000</v>
      </c>
      <c r="BY52" s="39" cm="1">
        <f t="array" aca="1" ref="BY52" ca="1">INDEX([4]DATA!$C$18:$N$51,MATCH($A52,[4]DATA!$B$18:$B$51,0),MATCH(MID(CELL("filename",F19),FIND("]",CELL("filename",F19))+1,255) &amp; BY$1,[4]DATA!$C$15:$N$15&amp;[4]DATA!$C$16:$N$16,0)) * 10^6</f>
        <v>59902000000</v>
      </c>
      <c r="BZ52" s="39" cm="1">
        <f t="array" aca="1" ref="BZ52" ca="1">INDEX([4]DATA!$C$18:$N$51,MATCH($A52,[4]DATA!$B$18:$B$51,0),MATCH(MID(CELL("filename",G19),FIND("]",CELL("filename",G19))+1,255) &amp; BZ$1,[4]DATA!$C$15:$N$15&amp;[4]DATA!$C$16:$N$16,0)) * 10^6</f>
        <v>32642000000</v>
      </c>
      <c r="CA52" s="31">
        <f t="shared" ca="1" si="17"/>
        <v>59902000000</v>
      </c>
      <c r="CB52" s="31">
        <f t="shared" ca="1" si="18"/>
        <v>32642000000</v>
      </c>
      <c r="CC52" s="32" cm="1">
        <f t="array" aca="1" ref="CC52" ca="1">INDEX([1]Sheet1!$C$6:$CY$72,MATCH($A52,[1]Sheet1!$A$6:$A$72,0),MATCH(MID(CELL("filename",J51),FIND("]",CELL("filename",J51))+1,255) &amp; CC$1,[1]Sheet1!$C$1:$CY$1 &amp; [1]Sheet1!$C$3:$CY$3,0))</f>
        <v>4102999999.9999995</v>
      </c>
      <c r="CD52" s="31">
        <f t="shared" ca="1" si="19"/>
        <v>50504000000</v>
      </c>
      <c r="CE52" s="32" cm="1">
        <f t="array" aca="1" ref="CE52" ca="1">INDEX([1]Sheet1!$C$6:$CY$72,MATCH($A52,[1]Sheet1!$A$6:$A$72,0),MATCH(MID(CELL("filename",L51),FIND("]",CELL("filename",L51))+1,255) &amp; CE$1,[1]Sheet1!$C$1:$CY$1 &amp; [1]Sheet1!$C$3:$CY$3,0))</f>
        <v>313598000000</v>
      </c>
      <c r="CF52" s="31">
        <f t="shared" ca="1" si="12"/>
        <v>302144000000</v>
      </c>
      <c r="CG52" s="32" cm="1">
        <f t="array" aca="1" ref="CG52" ca="1">INDEX([1]Sheet1!$C$6:$CY$72,MATCH($A52,[1]Sheet1!$A$6:$A$72,0),MATCH(MID(CELL("filename",N51),FIND("]",CELL("filename",N51))+1,255) &amp; CG$1,[1]Sheet1!$C$1:$CY$1 &amp; [1]Sheet1!$C$3:$CY$3,0))</f>
        <v>171023000000</v>
      </c>
      <c r="CH52" s="32" cm="1">
        <f t="array" aca="1" ref="CH52" ca="1">INDEX([1]Sheet1!$C$6:$CY$72,MATCH($A52,[1]Sheet1!$A$6:$A$72,0),MATCH(MID(CELL("filename",O51),FIND("]",CELL("filename",O51))+1,255) &amp; CH$1,[1]Sheet1!$C$1:$CY$1 &amp; [1]Sheet1!$C$3:$CY$3,0))</f>
        <v>25385000000</v>
      </c>
      <c r="CI52" s="32" cm="1">
        <f t="array" aca="1" ref="CI52" ca="1">INDEX([1]Sheet1!$C$6:$CY$72,MATCH($A52,[1]Sheet1!$A$6:$A$72,0),MATCH(MID(CELL("filename",CI19),FIND("]",CELL("filename",CI19))+1,255) &amp; CI$1,[1]Sheet1!$C$1:$CY$1 &amp; [1]Sheet1!$C$3:$CY$3,0))</f>
        <v>8343999999.999999</v>
      </c>
      <c r="CJ52" s="32" cm="1">
        <f t="array" aca="1" ref="CJ52" ca="1">INDEX([1]Sheet1!$C$6:$CY$72,MATCH($A52,[1]Sheet1!$A$6:$A$72,0),MATCH(MID(CELL("filename",R51),FIND("]",CELL("filename",R51))+1,255) &amp; CJ$1,[1]Sheet1!$C$1:$CY$1 &amp; [1]Sheet1!$C$3:$CY$3,0))</f>
        <v>77866000000</v>
      </c>
      <c r="CK52" s="32" cm="1">
        <f t="array" aca="1" ref="CK52" ca="1">INDEX([1]Sheet1!$C$6:$CY$72,MATCH($A52,[1]Sheet1!$A$6:$A$72,0),MATCH(MID(CELL("filename",S51),FIND("]",CELL("filename",S51))+1,255) &amp; CK$1,[1]Sheet1!$C$1:$CY$1 &amp; [1]Sheet1!$C$3:$CY$3,0))</f>
        <v>11454000000</v>
      </c>
      <c r="CL52" s="31">
        <f t="shared" ca="1" si="13"/>
        <v>19526000000</v>
      </c>
      <c r="DK52" s="31">
        <f t="shared" ca="1" si="20"/>
        <v>432723033264</v>
      </c>
      <c r="DL52" s="48" cm="1">
        <f t="array" aca="1" ref="DL52" ca="1">INDEX([1]Sheet1!$C$6:$CY$72,MATCH($A52,[1]Sheet1!$A$6:$A$72,0),MATCH(MID(CELL("filename",AT51),FIND("]",CELL("filename",AT51))+1,255) &amp; DL$1,[1]Sheet1!$C$1:$CY$1 &amp; [1]Sheet1!$C$3:$CY$3,0))</f>
        <v>65.740200000000002</v>
      </c>
      <c r="DM52" s="39" cm="1">
        <f t="array" aca="1" ref="DM52" ca="1">INDEX([5]DATA!$C$18:$T$51,MATCH($A52,[5]DATA!$B$18:$B$51,0),MATCH(MID(CELL("filename",AU19),FIND("]",CELL("filename",AU19))+1,255) &amp; DM$1,[5]DATA!$C$15:$T$15&amp;[5]DATA!$C$16:$T$16,0)) * 10^6</f>
        <v>60596000000</v>
      </c>
      <c r="DN52" s="39" cm="1">
        <f t="array" aca="1" ref="DN52" ca="1">INDEX([5]DATA!$C$18:$T$51,MATCH($A52,[5]DATA!$B$18:$B$51,0),MATCH(MID(CELL("filename",AV19),FIND("]",CELL("filename",AV19))+1,255) &amp; DN$1,[5]DATA!$C$15:$T$15&amp;[5]DATA!$C$16:$T$16,0)) * 10^6</f>
        <v>372127000000</v>
      </c>
      <c r="DQ52" s="48">
        <v>1.28437</v>
      </c>
      <c r="DR52" s="48" cm="1">
        <f t="array" aca="1" ref="DR52" ca="1">INDEX([1]Sheet1!$C$6:$CY$72,MATCH($A52,[1]Sheet1!$A$6:$A$72,0),MATCH(MID(CELL("filename",AZ51),FIND("]",CELL("filename",AZ51))+1,255) &amp; DR$1,[1]Sheet1!$C$1:$CY$1 &amp; [1]Sheet1!$C$3:$CY$3,0))</f>
        <v>5890000000</v>
      </c>
      <c r="DS52" s="48" cm="1">
        <f t="array" aca="1" ref="DS52" ca="1">INDEX([1]Sheet1!$C$6:$CY$72,MATCH($A52,[1]Sheet1!$A$6:$A$72,0),MATCH(MID(CELL("filename",BA51),FIND("]",CELL("filename",BA51))+1,255) &amp; DS$1,[1]Sheet1!$C$1:$CY$1 &amp; [1]Sheet1!$C$3:$CY$3,0))</f>
        <v>2.8522409999999998</v>
      </c>
      <c r="DT52" s="52" cm="1">
        <f t="array" aca="1" ref="DT52" ca="1">INDEX([5]DATA!$C$18:$T$51,MATCH($A52,[5]DATA!$B$18:$B$51,0),MATCH(MID(CELL("filename",BB19),FIND("]",CELL("filename",BB19))+1,255) &amp; DT$1,[5]DATA!$C$15:$T$15&amp;[5]DATA!$C$16:$T$16,0)) * 10^6</f>
        <v>0</v>
      </c>
      <c r="DU52" s="48" cm="1">
        <f t="array" aca="1" ref="DU52" ca="1">INDEX([1]Sheet1!$C$6:$CY$72,MATCH($A52,[1]Sheet1!$A$6:$A$72,0),MATCH(MID(CELL("filename",BC51),FIND("]",CELL("filename",BC51))+1,255) &amp; DU$1,[1]Sheet1!$C$1:$CY$1 &amp; [1]Sheet1!$C$3:$CY$3,0))</f>
        <v>0.56999999999999995</v>
      </c>
      <c r="DV52" s="17">
        <v>0.5</v>
      </c>
      <c r="DW52" s="14">
        <f>Euro_Area_Data!V49*10^9</f>
        <v>11057710341357.236</v>
      </c>
      <c r="DX52" s="17">
        <v>1</v>
      </c>
      <c r="DY52" s="17">
        <v>0.5</v>
      </c>
      <c r="DZ52" s="48" cm="1">
        <f t="array" aca="1" ref="DZ52" ca="1">INDEX([1]Sheet1!$C$6:$CY$72,MATCH($A52,[1]Sheet1!$A$6:$A$72,0),MATCH(MID(CELL("filename",BH51),FIND("]",CELL("filename",BH51))+1,255) &amp; DZ$1,[1]Sheet1!$C$1:$CY$1 &amp; [1]Sheet1!$C$3:$CY$3,0))</f>
        <v>1.93</v>
      </c>
      <c r="EA52" s="17">
        <v>2</v>
      </c>
      <c r="EB52" s="14">
        <f>(SUMPRODUCT(Euro_Area_Data!B49:U49,Euro_Area_Data!Y49:AR49)-Euro_Area_Data!R49*Euro_Area_Data!AO49)/(SUM(Euro_Area_Data!B49:U49)-Euro_Area_Data!R49)</f>
        <v>0.90109605269762072</v>
      </c>
      <c r="EC52" s="14">
        <f t="shared" si="22"/>
        <v>1.2059562494187912</v>
      </c>
      <c r="ED52" s="14">
        <f>(SUMPRODUCT(Euro_Area_Data!B49:U49,Euro_Area_Data!AV49:BO49)-Euro_Area_Data!R49*Euro_Area_Data!BL49)/(SUM(Euro_Area_Data!B49:U49)-Euro_Area_Data!R49)</f>
        <v>-2.4790487940254522</v>
      </c>
      <c r="EE52" s="17">
        <v>-5</v>
      </c>
      <c r="EH52" s="43">
        <v>0.75</v>
      </c>
      <c r="EI52" s="43">
        <v>0.05</v>
      </c>
      <c r="EJ52" s="43">
        <v>60</v>
      </c>
      <c r="EK52" s="14">
        <f t="shared" si="5"/>
        <v>1.3291294525337445</v>
      </c>
      <c r="EN52" s="14">
        <f>[2]EUCAM_output!$ADK49</f>
        <v>0.88539056277415196</v>
      </c>
    </row>
    <row r="53" spans="1:144" x14ac:dyDescent="0.3">
      <c r="A53" s="10">
        <v>2013</v>
      </c>
      <c r="B53" s="13">
        <f>[2]EUCAM_output!$ACK50*10^9</f>
        <v>766232176420.34167</v>
      </c>
      <c r="H53" s="14">
        <f>[2]EUCAM_output!$ADQ50</f>
        <v>-4.9333114825218197E-2</v>
      </c>
      <c r="I53" s="13">
        <f>[2]EUCAM_output!$ADC50*10^3</f>
        <v>12710800</v>
      </c>
      <c r="K53" s="31">
        <f t="shared" si="4"/>
        <v>12710800</v>
      </c>
      <c r="L53" s="14">
        <f>[2]EUCAM_output!$ACM50</f>
        <v>74.722451385927926</v>
      </c>
      <c r="O53" s="14">
        <f>[2]EUCAM_output!$ACN50</f>
        <v>74.549861957060074</v>
      </c>
      <c r="P53" s="28"/>
      <c r="Q53" s="19"/>
      <c r="R53" s="14">
        <f>[2]EUCAM_output!$ACR50</f>
        <v>8.1999999999999993</v>
      </c>
      <c r="U53" s="14">
        <f>[2]EUCAM_output!$ACQ50</f>
        <v>6.5542210000000001</v>
      </c>
      <c r="V53" s="14">
        <v>6.5542210000000001</v>
      </c>
      <c r="W53" s="14">
        <v>1.2080664757600612E-2</v>
      </c>
      <c r="X53" s="14">
        <v>1.0415756988860991E-2</v>
      </c>
      <c r="Y53" s="14">
        <f>[2]EUCAM_output!$ADO50</f>
        <v>-1.3349092616081991E-3</v>
      </c>
      <c r="Z53" s="14">
        <f>[2]EUCAM_output!$ACS50</f>
        <v>1426.6834499369099</v>
      </c>
      <c r="AC53" s="14">
        <f>[2]EUCAM_output!$ADR50</f>
        <v>1432.433301322862</v>
      </c>
      <c r="AD53" s="13">
        <f>[2]EUCAM_output!$ACZ50*10^9</f>
        <v>1983439095884.3701</v>
      </c>
      <c r="AE53" s="30" cm="1">
        <f t="array" aca="1" ref="AE53" ca="1">INDEX('[3]Sheet 1'!$B$12:$M$61,MATCH($A53,'[3]Sheet 1'!$A$12:$A$61,0),MATCH(MID(CELL("filename",A52),FIND("]",CELL("filename",A52))+1,255)&amp;AE$1,'[3]Sheet 1'!$B$9:$M$9&amp;'[3]Sheet 1'!$B$8:$M$8,0))*10^6</f>
        <v>2050390000000</v>
      </c>
      <c r="AF53" s="30" cm="1">
        <f t="array" aca="1" ref="AF53" ca="1">INDEX('[3]Sheet 1'!$B$12:$M$61,MATCH($A53,'[3]Sheet 1'!$A$12:$A$61,0),MATCH(MID(CELL("filename",B52),FIND("]",CELL("filename",B52))+1,255)&amp;AF$1,'[3]Sheet 1'!$B$9:$M$9&amp;'[3]Sheet 1'!$B$8:$M$8,0))*10^6</f>
        <v>410698000000</v>
      </c>
      <c r="AG53" s="19">
        <f t="shared" ca="1" si="14"/>
        <v>0.20030238149815402</v>
      </c>
      <c r="AH53" s="31">
        <f t="shared" ca="1" si="15"/>
        <v>397287574462.18481</v>
      </c>
      <c r="AI53" s="31">
        <f t="shared" ca="1" si="6"/>
        <v>27811536647.329662</v>
      </c>
      <c r="AJ53" s="32">
        <v>22347000000</v>
      </c>
      <c r="AK53" s="31">
        <f t="shared" si="7"/>
        <v>24954003431.216415</v>
      </c>
      <c r="AL53" s="19">
        <f t="shared" ca="1" si="9"/>
        <v>6.2810933528432367E-2</v>
      </c>
      <c r="AM53" s="19">
        <f t="shared" ca="1" si="0"/>
        <v>6.1856470597171344E-2</v>
      </c>
      <c r="AN53" s="31">
        <f t="shared" ca="1" si="10"/>
        <v>1586151521422.1853</v>
      </c>
      <c r="AO53" s="32">
        <v>96222000000</v>
      </c>
      <c r="AP53" s="31">
        <f t="shared" si="1"/>
        <v>107447268902.24664</v>
      </c>
      <c r="AQ53" s="32">
        <v>112776000000</v>
      </c>
      <c r="AR53" s="31">
        <f t="shared" si="2"/>
        <v>100978456897.1884</v>
      </c>
      <c r="AS53" s="19">
        <f t="shared" ca="1" si="11"/>
        <v>6.3662554007859515E-2</v>
      </c>
      <c r="AT53" s="19">
        <f t="shared" si="8"/>
        <v>14.022808256919628</v>
      </c>
      <c r="BB53" s="13">
        <f>[2]EUCAM_output!$ACH50*10^9</f>
        <v>743212118033.93799</v>
      </c>
      <c r="BC53" s="13">
        <f>[2]EUCAM_output!$ADM50*10^9</f>
        <v>665567000000</v>
      </c>
      <c r="BD53" s="19">
        <f t="shared" si="21"/>
        <v>-3.0043189381511017</v>
      </c>
      <c r="BN53" s="31">
        <f t="shared" ca="1" si="16"/>
        <v>-7866000000</v>
      </c>
      <c r="BO53" s="48" cm="1">
        <f t="array" aca="1" ref="BO53" ca="1">INDEX([1]Sheet1!$C$6:$CY$72,MATCH($A53,[1]Sheet1!$A$6:$A$72,0),MATCH(MID(CELL("filename",A52),FIND("]",CELL("filename",A52))+1,255) &amp; BO$1,[1]Sheet1!$C$1:$CY$1 &amp; [1]Sheet1!$C$3:$CY$3,0))</f>
        <v>-1.1818500000000001</v>
      </c>
      <c r="BP53" s="32" cm="1">
        <f t="array" aca="1" ref="BP53" ca="1">INDEX([1]Sheet1!$C$6:$CY$72,MATCH($A53,[1]Sheet1!$A$6:$A$72,0),MATCH(MID(CELL("filename",B52),FIND("]",CELL("filename",B52))+1,255) &amp; BP$1,[1]Sheet1!$C$1:$CY$1 &amp; [1]Sheet1!$C$3:$CY$3,0))</f>
        <v>297383000000</v>
      </c>
      <c r="BQ53" s="32" cm="1">
        <f t="array" aca="1" ref="BQ53" ca="1">INDEX([1]Sheet1!$C$6:$CY$72,MATCH($A53,[1]Sheet1!$A$6:$A$72,0),MATCH(MID(CELL("filename",C52),FIND("]",CELL("filename",C52))+1,255) &amp; BQ$1,[1]Sheet1!$C$1:$CY$1 &amp; [1]Sheet1!$C$3:$CY$3,0))</f>
        <v>69817000000</v>
      </c>
      <c r="BR53" s="39" cm="1">
        <f t="array" aca="1" ref="BR53" ca="1">INDEX([6]Annual!$C$5:$T$30,MATCH($A53,[6]Annual!$B$5:$B$30,0),MATCH(MID(CELL("filename",$F$2),FIND("]",CELL("filename",$F$2))+1,255) &amp; BR$1,[6]Annual!$C$3:$T$3 &amp; [6]Annual!$C$4:$T$4,0))</f>
        <v>55195000000</v>
      </c>
      <c r="BS53" s="39" cm="1">
        <f t="array" aca="1" ref="BS53" ca="1">INDEX([6]Annual!$C$5:$T$30,MATCH($A53,[6]Annual!$B$5:$B$30,0),MATCH(MID(CELL("filename",$F$2),FIND("]",CELL("filename",$F$2))+1,255) &amp; BS$1,[6]Annual!$C$3:$T$3 &amp; [6]Annual!$C$4:$T$4,0))</f>
        <v>9426000000</v>
      </c>
      <c r="BT53" s="39" cm="1">
        <f t="array" aca="1" ref="BT53" ca="1">INDEX([6]Annual!$C$5:$T$30,MATCH($A53,[6]Annual!$B$5:$B$30,0),MATCH(MID(CELL("filename",$F$2),FIND("]",CELL("filename",$F$2))+1,255) &amp; BT$1,[6]Annual!$C$3:$T$3 &amp; [6]Annual!$C$4:$T$4,0))</f>
        <v>4685000000</v>
      </c>
      <c r="BU53" s="31">
        <f t="shared" ca="1" si="23"/>
        <v>55601958199.867256</v>
      </c>
      <c r="BV53" s="31">
        <f t="shared" ca="1" si="24"/>
        <v>14215041800.132744</v>
      </c>
      <c r="BW53" s="32" cm="1">
        <f t="array" aca="1" ref="BW53" ca="1">INDEX([1]Sheet1!$C$6:$CY$72,MATCH($A53,[1]Sheet1!$A$6:$A$72,0),MATCH(MID(CELL("filename",F52),FIND("]",CELL("filename",F52))+1,255) &amp; BW$1,[1]Sheet1!$C$1:$CY$1 &amp; [1]Sheet1!$C$3:$CY$3,0))</f>
        <v>74309000000</v>
      </c>
      <c r="BX53" s="32" cm="1">
        <f t="array" aca="1" ref="BX53" ca="1">INDEX([1]Sheet1!$C$6:$CY$72,MATCH($A53,[1]Sheet1!$A$6:$A$72,0),MATCH(MID(CELL("filename",G52),FIND("]",CELL("filename",G52))+1,255) &amp; BX$1,[1]Sheet1!$C$1:$CY$1 &amp; [1]Sheet1!$C$3:$CY$3,0))</f>
        <v>95967000000</v>
      </c>
      <c r="BY53" s="39" cm="1">
        <f t="array" aca="1" ref="BY53" ca="1">INDEX([4]DATA!$C$18:$N$51,MATCH($A53,[4]DATA!$B$18:$B$51,0),MATCH(MID(CELL("filename",F20),FIND("]",CELL("filename",F20))+1,255) &amp; BY$1,[4]DATA!$C$15:$N$15&amp;[4]DATA!$C$16:$N$16,0)) * 10^6</f>
        <v>64351000000</v>
      </c>
      <c r="BZ53" s="39" cm="1">
        <f t="array" aca="1" ref="BZ53" ca="1">INDEX([4]DATA!$C$18:$N$51,MATCH($A53,[4]DATA!$B$18:$B$51,0),MATCH(MID(CELL("filename",G20),FIND("]",CELL("filename",G20))+1,255) &amp; BZ$1,[4]DATA!$C$15:$N$15&amp;[4]DATA!$C$16:$N$16,0)) * 10^6</f>
        <v>31616000000</v>
      </c>
      <c r="CA53" s="31">
        <f t="shared" ca="1" si="17"/>
        <v>64351000000</v>
      </c>
      <c r="CB53" s="31">
        <f t="shared" ca="1" si="18"/>
        <v>31616000000</v>
      </c>
      <c r="CC53" s="32" cm="1">
        <f t="array" aca="1" ref="CC53" ca="1">INDEX([1]Sheet1!$C$6:$CY$72,MATCH($A53,[1]Sheet1!$A$6:$A$72,0),MATCH(MID(CELL("filename",J52),FIND("]",CELL("filename",J52))+1,255) &amp; CC$1,[1]Sheet1!$C$1:$CY$1 &amp; [1]Sheet1!$C$3:$CY$3,0))</f>
        <v>4203000000.0000005</v>
      </c>
      <c r="CD53" s="31">
        <f t="shared" ca="1" si="19"/>
        <v>53087000000</v>
      </c>
      <c r="CE53" s="32" cm="1">
        <f t="array" aca="1" ref="CE53" ca="1">INDEX([1]Sheet1!$C$6:$CY$72,MATCH($A53,[1]Sheet1!$A$6:$A$72,0),MATCH(MID(CELL("filename",L52),FIND("]",CELL("filename",L52))+1,255) &amp; CE$1,[1]Sheet1!$C$1:$CY$1 &amp; [1]Sheet1!$C$3:$CY$3,0))</f>
        <v>316425000000</v>
      </c>
      <c r="CF53" s="31">
        <f t="shared" ca="1" si="12"/>
        <v>305249000000</v>
      </c>
      <c r="CG53" s="32" cm="1">
        <f t="array" aca="1" ref="CG53" ca="1">INDEX([1]Sheet1!$C$6:$CY$72,MATCH($A53,[1]Sheet1!$A$6:$A$72,0),MATCH(MID(CELL("filename",N52),FIND("]",CELL("filename",N52))+1,255) &amp; CG$1,[1]Sheet1!$C$1:$CY$1 &amp; [1]Sheet1!$C$3:$CY$3,0))</f>
        <v>171367000000</v>
      </c>
      <c r="CH53" s="32" cm="1">
        <f t="array" aca="1" ref="CH53" ca="1">INDEX([1]Sheet1!$C$6:$CY$72,MATCH($A53,[1]Sheet1!$A$6:$A$72,0),MATCH(MID(CELL("filename",O52),FIND("]",CELL("filename",O52))+1,255) &amp; CH$1,[1]Sheet1!$C$1:$CY$1 &amp; [1]Sheet1!$C$3:$CY$3,0))</f>
        <v>24906000000</v>
      </c>
      <c r="CI53" s="32" cm="1">
        <f t="array" aca="1" ref="CI53" ca="1">INDEX([1]Sheet1!$C$6:$CY$72,MATCH($A53,[1]Sheet1!$A$6:$A$72,0),MATCH(MID(CELL("filename",CI20),FIND("]",CELL("filename",CI20))+1,255) &amp; CI$1,[1]Sheet1!$C$1:$CY$1 &amp; [1]Sheet1!$C$3:$CY$3,0))</f>
        <v>7572000000</v>
      </c>
      <c r="CJ53" s="32" cm="1">
        <f t="array" aca="1" ref="CJ53" ca="1">INDEX([1]Sheet1!$C$6:$CY$72,MATCH($A53,[1]Sheet1!$A$6:$A$72,0),MATCH(MID(CELL("filename",R52),FIND("]",CELL("filename",R52))+1,255) &amp; CJ$1,[1]Sheet1!$C$1:$CY$1 &amp; [1]Sheet1!$C$3:$CY$3,0))</f>
        <v>81685000000</v>
      </c>
      <c r="CK53" s="32" cm="1">
        <f t="array" aca="1" ref="CK53" ca="1">INDEX([1]Sheet1!$C$6:$CY$72,MATCH($A53,[1]Sheet1!$A$6:$A$72,0),MATCH(MID(CELL("filename",S52),FIND("]",CELL("filename",S52))+1,255) &amp; CK$1,[1]Sheet1!$C$1:$CY$1 &amp; [1]Sheet1!$C$3:$CY$3,0))</f>
        <v>11176000000</v>
      </c>
      <c r="CL53" s="31">
        <f t="shared" ca="1" si="13"/>
        <v>19719000000</v>
      </c>
      <c r="DK53" s="31">
        <f t="shared" ca="1" si="20"/>
        <v>447292971216.00006</v>
      </c>
      <c r="DL53" s="48" cm="1">
        <f t="array" aca="1" ref="DL53" ca="1">INDEX([1]Sheet1!$C$6:$CY$72,MATCH($A53,[1]Sheet1!$A$6:$A$72,0),MATCH(MID(CELL("filename",AT52),FIND("]",CELL("filename",AT52))+1,255) &amp; DL$1,[1]Sheet1!$C$1:$CY$1 &amp; [1]Sheet1!$C$3:$CY$3,0))</f>
        <v>67.204800000000006</v>
      </c>
      <c r="DM53" s="39" cm="1">
        <f t="array" aca="1" ref="DM53" ca="1">INDEX([5]DATA!$C$18:$T$51,MATCH($A53,[5]DATA!$B$18:$B$51,0),MATCH(MID(CELL("filename",AU20),FIND("]",CELL("filename",AU20))+1,255) &amp; DM$1,[5]DATA!$C$15:$T$15&amp;[5]DATA!$C$16:$T$16,0)) * 10^6</f>
        <v>52897000000</v>
      </c>
      <c r="DN53" s="39" cm="1">
        <f t="array" aca="1" ref="DN53" ca="1">INDEX([5]DATA!$C$18:$T$51,MATCH($A53,[5]DATA!$B$18:$B$51,0),MATCH(MID(CELL("filename",AV20),FIND("]",CELL("filename",AV20))+1,255) &amp; DN$1,[5]DATA!$C$15:$T$15&amp;[5]DATA!$C$16:$T$16,0)) * 10^6</f>
        <v>394396000000</v>
      </c>
      <c r="DQ53" s="48">
        <v>1.327863</v>
      </c>
      <c r="DR53" s="48" cm="1">
        <f t="array" aca="1" ref="DR53" ca="1">INDEX([1]Sheet1!$C$6:$CY$72,MATCH($A53,[1]Sheet1!$A$6:$A$72,0),MATCH(MID(CELL("filename",AZ52),FIND("]",CELL("filename",AZ52))+1,255) &amp; DR$1,[1]Sheet1!$C$1:$CY$1 &amp; [1]Sheet1!$C$3:$CY$3,0))</f>
        <v>-4470000000</v>
      </c>
      <c r="DS53" s="48" cm="1">
        <f t="array" aca="1" ref="DS53" ca="1">INDEX([1]Sheet1!$C$6:$CY$72,MATCH($A53,[1]Sheet1!$A$6:$A$72,0),MATCH(MID(CELL("filename",BA52),FIND("]",CELL("filename",BA52))+1,255) &amp; DS$1,[1]Sheet1!$C$1:$CY$1 &amp; [1]Sheet1!$C$3:$CY$3,0))</f>
        <v>2.5827149999999999</v>
      </c>
      <c r="DT53" s="52" cm="1">
        <f t="array" aca="1" ref="DT53" ca="1">INDEX([5]DATA!$C$18:$T$51,MATCH($A53,[5]DATA!$B$18:$B$51,0),MATCH(MID(CELL("filename",BB20),FIND("]",CELL("filename",BB20))+1,255) &amp; DT$1,[5]DATA!$C$15:$T$15&amp;[5]DATA!$C$16:$T$16,0)) * 10^6</f>
        <v>0</v>
      </c>
      <c r="DU53" s="48" cm="1">
        <f t="array" aca="1" ref="DU53" ca="1">INDEX([1]Sheet1!$C$6:$CY$72,MATCH($A53,[1]Sheet1!$A$6:$A$72,0),MATCH(MID(CELL("filename",BC52),FIND("]",CELL("filename",BC52))+1,255) &amp; DU$1,[1]Sheet1!$C$1:$CY$1 &amp; [1]Sheet1!$C$3:$CY$3,0))</f>
        <v>0.22</v>
      </c>
      <c r="DV53" s="17">
        <v>0.5</v>
      </c>
      <c r="DW53" s="14">
        <f>Euro_Area_Data!V50*10^9</f>
        <v>11040124276964.227</v>
      </c>
      <c r="DX53" s="17">
        <v>1</v>
      </c>
      <c r="DY53" s="17">
        <v>0.5</v>
      </c>
      <c r="DZ53" s="48" cm="1">
        <f t="array" aca="1" ref="DZ53" ca="1">INDEX([1]Sheet1!$C$6:$CY$72,MATCH($A53,[1]Sheet1!$A$6:$A$72,0),MATCH(MID(CELL("filename",BH52),FIND("]",CELL("filename",BH52))+1,255) &amp; DZ$1,[1]Sheet1!$C$1:$CY$1 &amp; [1]Sheet1!$C$3:$CY$3,0))</f>
        <v>1.96</v>
      </c>
      <c r="EA53" s="17">
        <v>2</v>
      </c>
      <c r="EB53" s="14">
        <f>(SUMPRODUCT(Euro_Area_Data!B50:U50,Euro_Area_Data!Y50:AR50)-Euro_Area_Data!R50*Euro_Area_Data!AO50)/(SUM(Euro_Area_Data!B50:U50)-Euro_Area_Data!R50)</f>
        <v>0.91219964830463973</v>
      </c>
      <c r="EC53" s="14">
        <f t="shared" si="22"/>
        <v>1.232232188097824</v>
      </c>
      <c r="ED53" s="14">
        <f>(SUMPRODUCT(Euro_Area_Data!B50:U50,Euro_Area_Data!AV50:BO50)-Euro_Area_Data!R50*Euro_Area_Data!BL50)/(SUM(Euro_Area_Data!B50:U50)-Euro_Area_Data!R50)</f>
        <v>-3.2584094012555336</v>
      </c>
      <c r="EE53" s="17">
        <v>-5</v>
      </c>
      <c r="EH53" s="43">
        <v>0.75</v>
      </c>
      <c r="EI53" s="43">
        <v>0.05</v>
      </c>
      <c r="EJ53" s="43">
        <v>60</v>
      </c>
      <c r="EK53" s="14">
        <f t="shared" si="5"/>
        <v>1.1449280819495085</v>
      </c>
      <c r="EN53" s="14">
        <f>[2]EUCAM_output!$ADK50</f>
        <v>0.89552764796228401</v>
      </c>
    </row>
    <row r="54" spans="1:144" x14ac:dyDescent="0.3">
      <c r="A54" s="10">
        <v>2014</v>
      </c>
      <c r="B54" s="13">
        <f>[2]EUCAM_output!$ACK51*10^9</f>
        <v>771265786590.95105</v>
      </c>
      <c r="H54" s="14">
        <f>[2]EUCAM_output!$ADQ51</f>
        <v>-1.9275935909989401E-2</v>
      </c>
      <c r="I54" s="13">
        <f>[2]EUCAM_output!$ADC51*10^3</f>
        <v>12765524</v>
      </c>
      <c r="K54" s="31">
        <f t="shared" si="4"/>
        <v>12765524</v>
      </c>
      <c r="L54" s="14">
        <f>[2]EUCAM_output!$ACM51</f>
        <v>74.453401303597673</v>
      </c>
      <c r="O54" s="14">
        <f>[2]EUCAM_output!$ACN51</f>
        <v>74.455925481331988</v>
      </c>
      <c r="P54" s="28"/>
      <c r="Q54" s="19"/>
      <c r="R54" s="14">
        <f>[2]EUCAM_output!$ACR51</f>
        <v>8.4</v>
      </c>
      <c r="U54" s="14">
        <f>[2]EUCAM_output!$ACQ51</f>
        <v>6.5658830000000004</v>
      </c>
      <c r="V54" s="14">
        <v>6.5658830000000004</v>
      </c>
      <c r="W54" s="14">
        <v>1.7643412641118239E-2</v>
      </c>
      <c r="X54" s="14">
        <v>1.6067479573303345E-2</v>
      </c>
      <c r="Y54" s="14">
        <f>[2]EUCAM_output!$ADO51</f>
        <v>-1.4934647249460009E-3</v>
      </c>
      <c r="Z54" s="14">
        <f>[2]EUCAM_output!$ACS51</f>
        <v>1438.52412129565</v>
      </c>
      <c r="AC54" s="14">
        <f>[2]EUCAM_output!$ADR51</f>
        <v>1436.336862685504</v>
      </c>
      <c r="AD54" s="13">
        <f>[2]EUCAM_output!$ACZ51*10^9</f>
        <v>1988015496500.9302</v>
      </c>
      <c r="AE54" s="30" cm="1">
        <f t="array" aca="1" ref="AE54" ca="1">INDEX('[3]Sheet 1'!$B$12:$M$61,MATCH($A54,'[3]Sheet 1'!$A$12:$A$61,0),MATCH(MID(CELL("filename",A53),FIND("]",CELL("filename",A53))+1,255)&amp;AE$1,'[3]Sheet 1'!$B$9:$M$9&amp;'[3]Sheet 1'!$B$8:$M$8,0))*10^6</f>
        <v>2034706000000</v>
      </c>
      <c r="AF54" s="30" cm="1">
        <f t="array" aca="1" ref="AF54" ca="1">INDEX('[3]Sheet 1'!$B$12:$M$61,MATCH($A54,'[3]Sheet 1'!$A$12:$A$61,0),MATCH(MID(CELL("filename",B53),FIND("]",CELL("filename",B53))+1,255)&amp;AF$1,'[3]Sheet 1'!$B$9:$M$9&amp;'[3]Sheet 1'!$B$8:$M$8,0))*10^6</f>
        <v>413254000000</v>
      </c>
      <c r="AG54" s="19">
        <f t="shared" ca="1" si="14"/>
        <v>0.20310256125454978</v>
      </c>
      <c r="AH54" s="31">
        <f t="shared" ca="1" si="15"/>
        <v>403771039153.0744</v>
      </c>
      <c r="AI54" s="31">
        <f t="shared" ca="1" si="6"/>
        <v>26899353608.444077</v>
      </c>
      <c r="AJ54" s="32">
        <v>22606000000</v>
      </c>
      <c r="AK54" s="31">
        <f t="shared" si="7"/>
        <v>25156660089.048767</v>
      </c>
      <c r="AL54" s="19">
        <f t="shared" ca="1" si="9"/>
        <v>6.2304270612909357E-2</v>
      </c>
      <c r="AM54" s="19">
        <f t="shared" ca="1" si="0"/>
        <v>6.1856470597171344E-2</v>
      </c>
      <c r="AN54" s="31">
        <f t="shared" ca="1" si="10"/>
        <v>1584244457347.8557</v>
      </c>
      <c r="AO54" s="32">
        <v>93840000000</v>
      </c>
      <c r="AP54" s="31">
        <f t="shared" si="1"/>
        <v>104428071430.43158</v>
      </c>
      <c r="AQ54" s="32">
        <v>113837000000</v>
      </c>
      <c r="AR54" s="31">
        <f t="shared" si="2"/>
        <v>101524695062.55013</v>
      </c>
      <c r="AS54" s="19">
        <f t="shared" ca="1" si="11"/>
        <v>6.4083983119947341E-2</v>
      </c>
      <c r="AT54" s="19">
        <f t="shared" si="8"/>
        <v>13.539829361809369</v>
      </c>
      <c r="BB54" s="13">
        <f>[2]EUCAM_output!$ACH51*10^9</f>
        <v>755197238177.95605</v>
      </c>
      <c r="BC54" s="13">
        <f>[2]EUCAM_output!$ADM51*10^9</f>
        <v>678627000000</v>
      </c>
      <c r="BD54" s="19">
        <f t="shared" si="21"/>
        <v>-2.0833996129945174</v>
      </c>
      <c r="BN54" s="31">
        <f t="shared" ca="1" si="16"/>
        <v>-4904000000</v>
      </c>
      <c r="BO54" s="48" cm="1">
        <f t="array" aca="1" ref="BO54" ca="1">INDEX([1]Sheet1!$C$6:$CY$72,MATCH($A54,[1]Sheet1!$A$6:$A$72,0),MATCH(MID(CELL("filename",A53),FIND("]",CELL("filename",A53))+1,255) &amp; BO$1,[1]Sheet1!$C$1:$CY$1 &amp; [1]Sheet1!$C$3:$CY$3,0))</f>
        <v>-0.72263599999999995</v>
      </c>
      <c r="BP54" s="32" cm="1">
        <f t="array" aca="1" ref="BP54" ca="1">INDEX([1]Sheet1!$C$6:$CY$72,MATCH($A54,[1]Sheet1!$A$6:$A$72,0),MATCH(MID(CELL("filename",B53),FIND("]",CELL("filename",B53))+1,255) &amp; BP$1,[1]Sheet1!$C$1:$CY$1 &amp; [1]Sheet1!$C$3:$CY$3,0))</f>
        <v>301973000000</v>
      </c>
      <c r="BQ54" s="32" cm="1">
        <f t="array" aca="1" ref="BQ54" ca="1">INDEX([1]Sheet1!$C$6:$CY$72,MATCH($A54,[1]Sheet1!$A$6:$A$72,0),MATCH(MID(CELL("filename",C53),FIND("]",CELL("filename",C53))+1,255) &amp; BQ$1,[1]Sheet1!$C$1:$CY$1 &amp; [1]Sheet1!$C$3:$CY$3,0))</f>
        <v>75721000000</v>
      </c>
      <c r="BR54" s="39" cm="1">
        <f t="array" aca="1" ref="BR54" ca="1">INDEX([6]Annual!$C$5:$T$30,MATCH($A54,[6]Annual!$B$5:$B$30,0),MATCH(MID(CELL("filename",$F$2),FIND("]",CELL("filename",$F$2))+1,255) &amp; BR$1,[6]Annual!$C$3:$T$3 &amp; [6]Annual!$C$4:$T$4,0))</f>
        <v>59264000000</v>
      </c>
      <c r="BS54" s="39" cm="1">
        <f t="array" aca="1" ref="BS54" ca="1">INDEX([6]Annual!$C$5:$T$30,MATCH($A54,[6]Annual!$B$5:$B$30,0),MATCH(MID(CELL("filename",$F$2),FIND("]",CELL("filename",$F$2))+1,255) &amp; BS$1,[6]Annual!$C$3:$T$3 &amp; [6]Annual!$C$4:$T$4,0))</f>
        <v>11108000000</v>
      </c>
      <c r="BT54" s="39" cm="1">
        <f t="array" aca="1" ref="BT54" ca="1">INDEX([6]Annual!$C$5:$T$30,MATCH($A54,[6]Annual!$B$5:$B$30,0),MATCH(MID(CELL("filename",$F$2),FIND("]",CELL("filename",$F$2))+1,255) &amp; BT$1,[6]Annual!$C$3:$T$3 &amp; [6]Annual!$C$4:$T$4,0))</f>
        <v>5294000000</v>
      </c>
      <c r="BU54" s="31">
        <f t="shared" ca="1" si="23"/>
        <v>59307077736.367722</v>
      </c>
      <c r="BV54" s="31">
        <f t="shared" ca="1" si="24"/>
        <v>16413922263.632278</v>
      </c>
      <c r="BW54" s="32" cm="1">
        <f t="array" aca="1" ref="BW54" ca="1">INDEX([1]Sheet1!$C$6:$CY$72,MATCH($A54,[1]Sheet1!$A$6:$A$72,0),MATCH(MID(CELL("filename",F53),FIND("]",CELL("filename",F53))+1,255) &amp; BW$1,[1]Sheet1!$C$1:$CY$1 &amp; [1]Sheet1!$C$3:$CY$3,0))</f>
        <v>78281000000</v>
      </c>
      <c r="BX54" s="32" cm="1">
        <f t="array" aca="1" ref="BX54" ca="1">INDEX([1]Sheet1!$C$6:$CY$72,MATCH($A54,[1]Sheet1!$A$6:$A$72,0),MATCH(MID(CELL("filename",G53),FIND("]",CELL("filename",G53))+1,255) &amp; BX$1,[1]Sheet1!$C$1:$CY$1 &amp; [1]Sheet1!$C$3:$CY$3,0))</f>
        <v>96543000000</v>
      </c>
      <c r="BY54" s="39" cm="1">
        <f t="array" aca="1" ref="BY54" ca="1">INDEX([4]DATA!$C$18:$N$51,MATCH($A54,[4]DATA!$B$18:$B$51,0),MATCH(MID(CELL("filename",F21),FIND("]",CELL("filename",F21))+1,255) &amp; BY$1,[4]DATA!$C$15:$N$15&amp;[4]DATA!$C$16:$N$16,0)) * 10^6</f>
        <v>61547000000</v>
      </c>
      <c r="BZ54" s="39" cm="1">
        <f t="array" aca="1" ref="BZ54" ca="1">INDEX([4]DATA!$C$18:$N$51,MATCH($A54,[4]DATA!$B$18:$B$51,0),MATCH(MID(CELL("filename",G21),FIND("]",CELL("filename",G21))+1,255) &amp; BZ$1,[4]DATA!$C$15:$N$15&amp;[4]DATA!$C$16:$N$16,0)) * 10^6</f>
        <v>34996000000</v>
      </c>
      <c r="CA54" s="31">
        <f t="shared" ca="1" si="17"/>
        <v>61547000000.000008</v>
      </c>
      <c r="CB54" s="31">
        <f t="shared" ca="1" si="18"/>
        <v>34995999999.999992</v>
      </c>
      <c r="CC54" s="32" cm="1">
        <f t="array" aca="1" ref="CC54" ca="1">INDEX([1]Sheet1!$C$6:$CY$72,MATCH($A54,[1]Sheet1!$A$6:$A$72,0),MATCH(MID(CELL("filename",J53),FIND("]",CELL("filename",J53))+1,255) &amp; CC$1,[1]Sheet1!$C$1:$CY$1 &amp; [1]Sheet1!$C$3:$CY$3,0))</f>
        <v>4229000000</v>
      </c>
      <c r="CD54" s="31">
        <f t="shared" ca="1" si="19"/>
        <v>47199000000</v>
      </c>
      <c r="CE54" s="32" cm="1">
        <f t="array" aca="1" ref="CE54" ca="1">INDEX([1]Sheet1!$C$6:$CY$72,MATCH($A54,[1]Sheet1!$A$6:$A$72,0),MATCH(MID(CELL("filename",L53),FIND("]",CELL("filename",L53))+1,255) &amp; CE$1,[1]Sheet1!$C$1:$CY$1 &amp; [1]Sheet1!$C$3:$CY$3,0))</f>
        <v>317186000000</v>
      </c>
      <c r="CF54" s="31">
        <f t="shared" ca="1" si="12"/>
        <v>306877000000</v>
      </c>
      <c r="CG54" s="32" cm="1">
        <f t="array" aca="1" ref="CG54" ca="1">INDEX([1]Sheet1!$C$6:$CY$72,MATCH($A54,[1]Sheet1!$A$6:$A$72,0),MATCH(MID(CELL("filename",N53),FIND("]",CELL("filename",N53))+1,255) &amp; CG$1,[1]Sheet1!$C$1:$CY$1 &amp; [1]Sheet1!$C$3:$CY$3,0))</f>
        <v>173826000000</v>
      </c>
      <c r="CH54" s="32" cm="1">
        <f t="array" aca="1" ref="CH54" ca="1">INDEX([1]Sheet1!$C$6:$CY$72,MATCH($A54,[1]Sheet1!$A$6:$A$72,0),MATCH(MID(CELL("filename",O53),FIND("]",CELL("filename",O53))+1,255) &amp; CH$1,[1]Sheet1!$C$1:$CY$1 &amp; [1]Sheet1!$C$3:$CY$3,0))</f>
        <v>24172000000</v>
      </c>
      <c r="CI54" s="32" cm="1">
        <f t="array" aca="1" ref="CI54" ca="1">INDEX([1]Sheet1!$C$6:$CY$72,MATCH($A54,[1]Sheet1!$A$6:$A$72,0),MATCH(MID(CELL("filename",CI21),FIND("]",CELL("filename",CI21))+1,255) &amp; CI$1,[1]Sheet1!$C$1:$CY$1 &amp; [1]Sheet1!$C$3:$CY$3,0))</f>
        <v>7390000000</v>
      </c>
      <c r="CJ54" s="32" cm="1">
        <f t="array" aca="1" ref="CJ54" ca="1">INDEX([1]Sheet1!$C$6:$CY$72,MATCH($A54,[1]Sheet1!$A$6:$A$72,0),MATCH(MID(CELL("filename",R53),FIND("]",CELL("filename",R53))+1,255) &amp; CJ$1,[1]Sheet1!$C$1:$CY$1 &amp; [1]Sheet1!$C$3:$CY$3,0))</f>
        <v>82680000000</v>
      </c>
      <c r="CK54" s="32" cm="1">
        <f t="array" aca="1" ref="CK54" ca="1">INDEX([1]Sheet1!$C$6:$CY$72,MATCH($A54,[1]Sheet1!$A$6:$A$72,0),MATCH(MID(CELL("filename",S53),FIND("]",CELL("filename",S53))+1,255) &amp; CK$1,[1]Sheet1!$C$1:$CY$1 &amp; [1]Sheet1!$C$3:$CY$3,0))</f>
        <v>10309000000</v>
      </c>
      <c r="CL54" s="31">
        <f t="shared" ca="1" si="13"/>
        <v>18809000000</v>
      </c>
      <c r="DK54" s="31">
        <f t="shared" ca="1" si="20"/>
        <v>456082812009</v>
      </c>
      <c r="DL54" s="48" cm="1">
        <f t="array" aca="1" ref="DL54" ca="1">INDEX([1]Sheet1!$C$6:$CY$72,MATCH($A54,[1]Sheet1!$A$6:$A$72,0),MATCH(MID(CELL("filename",AT53),FIND("]",CELL("filename",AT53))+1,255) &amp; DL$1,[1]Sheet1!$C$1:$CY$1 &amp; [1]Sheet1!$C$3:$CY$3,0))</f>
        <v>67.206699999999998</v>
      </c>
      <c r="DM54" s="39" cm="1">
        <f t="array" aca="1" ref="DM54" ca="1">INDEX([5]DATA!$C$18:$T$51,MATCH($A54,[5]DATA!$B$18:$B$51,0),MATCH(MID(CELL("filename",AU21),FIND("]",CELL("filename",AU21))+1,255) &amp; DM$1,[5]DATA!$C$15:$T$15&amp;[5]DATA!$C$16:$T$16,0)) * 10^6</f>
        <v>50632000000</v>
      </c>
      <c r="DN54" s="39" cm="1">
        <f t="array" aca="1" ref="DN54" ca="1">INDEX([5]DATA!$C$18:$T$51,MATCH($A54,[5]DATA!$B$18:$B$51,0),MATCH(MID(CELL("filename",AV21),FIND("]",CELL("filename",AV21))+1,255) &amp; DN$1,[5]DATA!$C$15:$T$15&amp;[5]DATA!$C$16:$T$16,0)) * 10^6</f>
        <v>405451000000</v>
      </c>
      <c r="DQ54" s="48">
        <v>1.327442</v>
      </c>
      <c r="DR54" s="48" cm="1">
        <f t="array" aca="1" ref="DR54" ca="1">INDEX([1]Sheet1!$C$6:$CY$72,MATCH($A54,[1]Sheet1!$A$6:$A$72,0),MATCH(MID(CELL("filename",AZ53),FIND("]",CELL("filename",AZ53))+1,255) &amp; DR$1,[1]Sheet1!$C$1:$CY$1 &amp; [1]Sheet1!$C$3:$CY$3,0))</f>
        <v>-6420000000</v>
      </c>
      <c r="DS54" s="48" cm="1">
        <f t="array" aca="1" ref="DS54" ca="1">INDEX([1]Sheet1!$C$6:$CY$72,MATCH($A54,[1]Sheet1!$A$6:$A$72,0),MATCH(MID(CELL("filename",BA53),FIND("]",CELL("filename",BA53))+1,255) &amp; DS$1,[1]Sheet1!$C$1:$CY$1 &amp; [1]Sheet1!$C$3:$CY$3,0))</f>
        <v>2.3047529999999998</v>
      </c>
      <c r="DT54" s="52" cm="1">
        <f t="array" aca="1" ref="DT54" ca="1">INDEX([5]DATA!$C$18:$T$51,MATCH($A54,[5]DATA!$B$18:$B$51,0),MATCH(MID(CELL("filename",BB21),FIND("]",CELL("filename",BB21))+1,255) &amp; DT$1,[5]DATA!$C$15:$T$15&amp;[5]DATA!$C$16:$T$16,0)) * 10^6</f>
        <v>0</v>
      </c>
      <c r="DU54" s="48" cm="1">
        <f t="array" aca="1" ref="DU54" ca="1">INDEX([1]Sheet1!$C$6:$CY$72,MATCH($A54,[1]Sheet1!$A$6:$A$72,0),MATCH(MID(CELL("filename",BC53),FIND("]",CELL("filename",BC53))+1,255) &amp; DU$1,[1]Sheet1!$C$1:$CY$1 &amp; [1]Sheet1!$C$3:$CY$3,0))</f>
        <v>0.21</v>
      </c>
      <c r="DV54" s="17">
        <v>0.5</v>
      </c>
      <c r="DW54" s="14">
        <f>Euro_Area_Data!V51*10^9</f>
        <v>11200920425091.514</v>
      </c>
      <c r="DX54" s="17">
        <v>1</v>
      </c>
      <c r="DY54" s="17">
        <v>0.5</v>
      </c>
      <c r="DZ54" s="48" cm="1">
        <f t="array" aca="1" ref="DZ54" ca="1">INDEX([1]Sheet1!$C$6:$CY$72,MATCH($A54,[1]Sheet1!$A$6:$A$72,0),MATCH(MID(CELL("filename",BH53),FIND("]",CELL("filename",BH53))+1,255) &amp; DZ$1,[1]Sheet1!$C$1:$CY$1 &amp; [1]Sheet1!$C$3:$CY$3,0))</f>
        <v>1.45</v>
      </c>
      <c r="EA54" s="17">
        <v>2</v>
      </c>
      <c r="EB54" s="14">
        <f>(SUMPRODUCT(Euro_Area_Data!B51:U51,Euro_Area_Data!Y51:AR51)-Euro_Area_Data!R51*Euro_Area_Data!AO51)/(SUM(Euro_Area_Data!B51:U51)-Euro_Area_Data!R51)</f>
        <v>0.92106788662114636</v>
      </c>
      <c r="EC54" s="14">
        <f t="shared" si="22"/>
        <v>0.97218172940415071</v>
      </c>
      <c r="ED54" s="14">
        <f>(SUMPRODUCT(Euro_Area_Data!B51:U51,Euro_Area_Data!AV51:BO51)-Euro_Area_Data!R51*Euro_Area_Data!BL51)/(SUM(Euro_Area_Data!B51:U51)-Euro_Area_Data!R51)</f>
        <v>-2.6246799096362921</v>
      </c>
      <c r="EE54" s="17">
        <v>-5</v>
      </c>
      <c r="EH54" s="43">
        <v>0.75</v>
      </c>
      <c r="EI54" s="43">
        <v>0.05</v>
      </c>
      <c r="EJ54" s="43">
        <v>60</v>
      </c>
      <c r="EK54" s="14">
        <f t="shared" si="5"/>
        <v>0.34407711439857647</v>
      </c>
      <c r="EN54" s="14">
        <f>[2]EUCAM_output!$ADK51</f>
        <v>0.89860895365203408</v>
      </c>
    </row>
    <row r="55" spans="1:144" x14ac:dyDescent="0.3">
      <c r="A55" s="10">
        <v>2015</v>
      </c>
      <c r="B55" s="13">
        <f>[2]EUCAM_output!$ACK52*10^9</f>
        <v>782812134924.72095</v>
      </c>
      <c r="H55" s="14">
        <f>[2]EUCAM_output!$ADQ52</f>
        <v>-6.5305470521313533E-3</v>
      </c>
      <c r="I55" s="13">
        <f>[2]EUCAM_output!$ADC52*10^3</f>
        <v>12833202.5</v>
      </c>
      <c r="K55" s="31">
        <f t="shared" si="4"/>
        <v>12833202.5</v>
      </c>
      <c r="L55" s="14">
        <f>[2]EUCAM_output!$ACM52</f>
        <v>74.250936761474875</v>
      </c>
      <c r="O55" s="14">
        <f>[2]EUCAM_output!$ACN52</f>
        <v>74.426232307607052</v>
      </c>
      <c r="P55" s="28"/>
      <c r="Q55" s="19"/>
      <c r="R55" s="14">
        <f>[2]EUCAM_output!$ACR52</f>
        <v>7.9</v>
      </c>
      <c r="U55" s="14">
        <f>[2]EUCAM_output!$ACQ52</f>
        <v>6.4748679999999998</v>
      </c>
      <c r="V55" s="14">
        <v>6.4748679999999998</v>
      </c>
      <c r="W55" s="14">
        <v>1.3060601513018577E-2</v>
      </c>
      <c r="X55" s="14">
        <v>8.1634187907511091E-3</v>
      </c>
      <c r="Y55" s="14">
        <f>[2]EUCAM_output!$ADO52</f>
        <v>-1.8765693626090131E-2</v>
      </c>
      <c r="Z55" s="14">
        <f>[2]EUCAM_output!$ACS52</f>
        <v>1438.41476754785</v>
      </c>
      <c r="AC55" s="14">
        <f>[2]EUCAM_output!$ADR52</f>
        <v>1440.7873903201721</v>
      </c>
      <c r="AD55" s="13">
        <f>[2]EUCAM_output!$ACZ52*10^9</f>
        <v>2028856141398.99</v>
      </c>
      <c r="AE55" s="30" cm="1">
        <f t="array" aca="1" ref="AE55" ca="1">INDEX('[3]Sheet 1'!$B$12:$M$61,MATCH($A55,'[3]Sheet 1'!$A$12:$A$61,0),MATCH(MID(CELL("filename",A54),FIND("]",CELL("filename",A54))+1,255)&amp;AE$1,'[3]Sheet 1'!$B$9:$M$9&amp;'[3]Sheet 1'!$B$8:$M$8,0))*10^6</f>
        <v>2045116000000</v>
      </c>
      <c r="AF55" s="30" cm="1">
        <f t="array" aca="1" ref="AF55" ca="1">INDEX('[3]Sheet 1'!$B$12:$M$61,MATCH($A55,'[3]Sheet 1'!$A$12:$A$61,0),MATCH(MID(CELL("filename",B54),FIND("]",CELL("filename",B54))+1,255)&amp;AF$1,'[3]Sheet 1'!$B$9:$M$9&amp;'[3]Sheet 1'!$B$8:$M$8,0))*10^6</f>
        <v>415003000000</v>
      </c>
      <c r="AG55" s="19">
        <f t="shared" ca="1" si="14"/>
        <v>0.20292394172262113</v>
      </c>
      <c r="AH55" s="31">
        <f t="shared" ca="1" si="15"/>
        <v>411703485400.83063</v>
      </c>
      <c r="AI55" s="31">
        <f t="shared" ca="1" si="6"/>
        <v>27757785420.82515</v>
      </c>
      <c r="AJ55" s="32">
        <v>22778000000</v>
      </c>
      <c r="AK55" s="31">
        <f t="shared" si="7"/>
        <v>25124849446.276783</v>
      </c>
      <c r="AL55" s="19">
        <f t="shared" ca="1" si="9"/>
        <v>6.1026564839050286E-2</v>
      </c>
      <c r="AM55" s="19">
        <f t="shared" ca="1" si="0"/>
        <v>6.1856470597171344E-2</v>
      </c>
      <c r="AN55" s="31">
        <f t="shared" ca="1" si="10"/>
        <v>1617152655998.1594</v>
      </c>
      <c r="AO55" s="32">
        <v>127303000000</v>
      </c>
      <c r="AP55" s="31">
        <f t="shared" si="1"/>
        <v>140419207527.41125</v>
      </c>
      <c r="AQ55" s="32">
        <v>115177000000</v>
      </c>
      <c r="AR55" s="31">
        <f t="shared" si="2"/>
        <v>101918999209.17238</v>
      </c>
      <c r="AS55" s="19">
        <f t="shared" ca="1" si="11"/>
        <v>6.3023734235074208E-2</v>
      </c>
      <c r="AT55" s="19">
        <f t="shared" si="8"/>
        <v>17.937791363047108</v>
      </c>
      <c r="BB55" s="13">
        <f>[2]EUCAM_output!$ACH52*10^9</f>
        <v>771211985758.21204</v>
      </c>
      <c r="BC55" s="13">
        <f>[2]EUCAM_output!$ADM52*10^9</f>
        <v>699175000000</v>
      </c>
      <c r="BD55" s="19">
        <f t="shared" si="21"/>
        <v>-1.481856073631822</v>
      </c>
      <c r="BN55" s="31">
        <f t="shared" ca="1" si="16"/>
        <v>-3063000000</v>
      </c>
      <c r="BO55" s="48" cm="1">
        <f t="array" aca="1" ref="BO55" ca="1">INDEX([1]Sheet1!$C$6:$CY$72,MATCH($A55,[1]Sheet1!$A$6:$A$72,0),MATCH(MID(CELL("filename",A54),FIND("]",CELL("filename",A54))+1,255) &amp; BO$1,[1]Sheet1!$C$1:$CY$1 &amp; [1]Sheet1!$C$3:$CY$3,0))</f>
        <v>-0.43808799999999998</v>
      </c>
      <c r="BP55" s="32" cm="1">
        <f t="array" aca="1" ref="BP55" ca="1">INDEX([1]Sheet1!$C$6:$CY$72,MATCH($A55,[1]Sheet1!$A$6:$A$72,0),MATCH(MID(CELL("filename",B54),FIND("]",CELL("filename",B54))+1,255) &amp; BP$1,[1]Sheet1!$C$1:$CY$1 &amp; [1]Sheet1!$C$3:$CY$3,0))</f>
        <v>303955000000</v>
      </c>
      <c r="BQ55" s="32" cm="1">
        <f t="array" aca="1" ref="BQ55" ca="1">INDEX([1]Sheet1!$C$6:$CY$72,MATCH($A55,[1]Sheet1!$A$6:$A$72,0),MATCH(MID(CELL("filename",C54),FIND("]",CELL("filename",C54))+1,255) &amp; BQ$1,[1]Sheet1!$C$1:$CY$1 &amp; [1]Sheet1!$C$3:$CY$3,0))</f>
        <v>81497000000</v>
      </c>
      <c r="BR55" s="39" cm="1">
        <f t="array" aca="1" ref="BR55" ca="1">INDEX([6]Annual!$C$5:$T$30,MATCH($A55,[6]Annual!$B$5:$B$30,0),MATCH(MID(CELL("filename",$F$2),FIND("]",CELL("filename",$F$2))+1,255) &amp; BR$1,[6]Annual!$C$3:$T$3 &amp; [6]Annual!$C$4:$T$4,0))</f>
        <v>61930000000</v>
      </c>
      <c r="BS55" s="39" cm="1">
        <f t="array" aca="1" ref="BS55" ca="1">INDEX([6]Annual!$C$5:$T$30,MATCH($A55,[6]Annual!$B$5:$B$30,0),MATCH(MID(CELL("filename",$F$2),FIND("]",CELL("filename",$F$2))+1,255) &amp; BS$1,[6]Annual!$C$3:$T$3 &amp; [6]Annual!$C$4:$T$4,0))</f>
        <v>13351000000</v>
      </c>
      <c r="BT55" s="39" cm="1">
        <f t="array" aca="1" ref="BT55" ca="1">INDEX([6]Annual!$C$5:$T$30,MATCH($A55,[6]Annual!$B$5:$B$30,0),MATCH(MID(CELL("filename",$F$2),FIND("]",CELL("filename",$F$2))+1,255) &amp; BT$1,[6]Annual!$C$3:$T$3 &amp; [6]Annual!$C$4:$T$4,0))</f>
        <v>5465000000</v>
      </c>
      <c r="BU55" s="31">
        <f t="shared" ca="1" si="23"/>
        <v>62505996705.719162</v>
      </c>
      <c r="BV55" s="31">
        <f t="shared" ca="1" si="24"/>
        <v>18991003294.280838</v>
      </c>
      <c r="BW55" s="32" cm="1">
        <f t="array" aca="1" ref="BW55" ca="1">INDEX([1]Sheet1!$C$6:$CY$72,MATCH($A55,[1]Sheet1!$A$6:$A$72,0),MATCH(MID(CELL("filename",F54),FIND("]",CELL("filename",F54))+1,255) &amp; BW$1,[1]Sheet1!$C$1:$CY$1 &amp; [1]Sheet1!$C$3:$CY$3,0))</f>
        <v>78938000000</v>
      </c>
      <c r="BX55" s="32" cm="1">
        <f t="array" aca="1" ref="BX55" ca="1">INDEX([1]Sheet1!$C$6:$CY$72,MATCH($A55,[1]Sheet1!$A$6:$A$72,0),MATCH(MID(CELL("filename",G54),FIND("]",CELL("filename",G54))+1,255) &amp; BX$1,[1]Sheet1!$C$1:$CY$1 &amp; [1]Sheet1!$C$3:$CY$3,0))</f>
        <v>95479000000</v>
      </c>
      <c r="BY55" s="39" cm="1">
        <f t="array" aca="1" ref="BY55" ca="1">INDEX([4]DATA!$C$18:$N$51,MATCH($A55,[4]DATA!$B$18:$B$51,0),MATCH(MID(CELL("filename",F22),FIND("]",CELL("filename",F22))+1,255) &amp; BY$1,[4]DATA!$C$15:$N$15&amp;[4]DATA!$C$16:$N$16,0)) * 10^6</f>
        <v>60865000000</v>
      </c>
      <c r="BZ55" s="39" cm="1">
        <f t="array" aca="1" ref="BZ55" ca="1">INDEX([4]DATA!$C$18:$N$51,MATCH($A55,[4]DATA!$B$18:$B$51,0),MATCH(MID(CELL("filename",G22),FIND("]",CELL("filename",G22))+1,255) &amp; BZ$1,[4]DATA!$C$15:$N$15&amp;[4]DATA!$C$16:$N$16,0)) * 10^6</f>
        <v>34614000000</v>
      </c>
      <c r="CA55" s="31">
        <f t="shared" ca="1" si="17"/>
        <v>60864999999.999992</v>
      </c>
      <c r="CB55" s="31">
        <f t="shared" ca="1" si="18"/>
        <v>34614000000.000008</v>
      </c>
      <c r="CC55" s="32" cm="1">
        <f t="array" aca="1" ref="CC55" ca="1">INDEX([1]Sheet1!$C$6:$CY$72,MATCH($A55,[1]Sheet1!$A$6:$A$72,0),MATCH(MID(CELL("filename",J54),FIND("]",CELL("filename",J54))+1,255) &amp; CC$1,[1]Sheet1!$C$1:$CY$1 &amp; [1]Sheet1!$C$3:$CY$3,0))</f>
        <v>4299000000</v>
      </c>
      <c r="CD55" s="31">
        <f t="shared" ca="1" si="19"/>
        <v>43742000000</v>
      </c>
      <c r="CE55" s="32" cm="1">
        <f t="array" aca="1" ref="CE55" ca="1">INDEX([1]Sheet1!$C$6:$CY$72,MATCH($A55,[1]Sheet1!$A$6:$A$72,0),MATCH(MID(CELL("filename",L54),FIND("]",CELL("filename",L54))+1,255) &amp; CE$1,[1]Sheet1!$C$1:$CY$1 &amp; [1]Sheet1!$C$3:$CY$3,0))</f>
        <v>316389000000</v>
      </c>
      <c r="CF55" s="31">
        <f t="shared" ca="1" si="12"/>
        <v>307018000000</v>
      </c>
      <c r="CG55" s="32" cm="1">
        <f t="array" aca="1" ref="CG55" ca="1">INDEX([1]Sheet1!$C$6:$CY$72,MATCH($A55,[1]Sheet1!$A$6:$A$72,0),MATCH(MID(CELL("filename",N54),FIND("]",CELL("filename",N54))+1,255) &amp; CG$1,[1]Sheet1!$C$1:$CY$1 &amp; [1]Sheet1!$C$3:$CY$3,0))</f>
        <v>173811000000</v>
      </c>
      <c r="CH55" s="32" cm="1">
        <f t="array" aca="1" ref="CH55" ca="1">INDEX([1]Sheet1!$C$6:$CY$72,MATCH($A55,[1]Sheet1!$A$6:$A$72,0),MATCH(MID(CELL("filename",O54),FIND("]",CELL("filename",O54))+1,255) &amp; CH$1,[1]Sheet1!$C$1:$CY$1 &amp; [1]Sheet1!$C$3:$CY$3,0))</f>
        <v>25165000000</v>
      </c>
      <c r="CI55" s="32" cm="1">
        <f t="array" aca="1" ref="CI55" ca="1">INDEX([1]Sheet1!$C$6:$CY$72,MATCH($A55,[1]Sheet1!$A$6:$A$72,0),MATCH(MID(CELL("filename",CI22),FIND("]",CELL("filename",CI22))+1,255) &amp; CI$1,[1]Sheet1!$C$1:$CY$1 &amp; [1]Sheet1!$C$3:$CY$3,0))</f>
        <v>7285000000</v>
      </c>
      <c r="CJ55" s="32" cm="1">
        <f t="array" aca="1" ref="CJ55" ca="1">INDEX([1]Sheet1!$C$6:$CY$72,MATCH($A55,[1]Sheet1!$A$6:$A$72,0),MATCH(MID(CELL("filename",R54),FIND("]",CELL("filename",R54))+1,255) &amp; CJ$1,[1]Sheet1!$C$1:$CY$1 &amp; [1]Sheet1!$C$3:$CY$3,0))</f>
        <v>83262000000</v>
      </c>
      <c r="CK55" s="32" cm="1">
        <f t="array" aca="1" ref="CK55" ca="1">INDEX([1]Sheet1!$C$6:$CY$72,MATCH($A55,[1]Sheet1!$A$6:$A$72,0),MATCH(MID(CELL("filename",S54),FIND("]",CELL("filename",S54))+1,255) &amp; CK$1,[1]Sheet1!$C$1:$CY$1 &amp; [1]Sheet1!$C$3:$CY$3,0))</f>
        <v>9371000000</v>
      </c>
      <c r="CL55" s="31">
        <f t="shared" ca="1" si="13"/>
        <v>17495000000</v>
      </c>
      <c r="DK55" s="31">
        <f t="shared" ca="1" si="20"/>
        <v>446274313224.99994</v>
      </c>
      <c r="DL55" s="48" cm="1">
        <f t="array" aca="1" ref="DL55" ca="1">INDEX([1]Sheet1!$C$6:$CY$72,MATCH($A55,[1]Sheet1!$A$6:$A$72,0),MATCH(MID(CELL("filename",AT54),FIND("]",CELL("filename",AT54))+1,255) &amp; DL$1,[1]Sheet1!$C$1:$CY$1 &amp; [1]Sheet1!$C$3:$CY$3,0))</f>
        <v>63.828699999999998</v>
      </c>
      <c r="DM55" s="39" cm="1">
        <f t="array" aca="1" ref="DM55" ca="1">INDEX([5]DATA!$C$18:$T$51,MATCH($A55,[5]DATA!$B$18:$B$51,0),MATCH(MID(CELL("filename",AU22),FIND("]",CELL("filename",AU22))+1,255) &amp; DM$1,[5]DATA!$C$15:$T$15&amp;[5]DATA!$C$16:$T$16,0)) * 10^6</f>
        <v>42315000000</v>
      </c>
      <c r="DN55" s="39" cm="1">
        <f t="array" aca="1" ref="DN55" ca="1">INDEX([5]DATA!$C$18:$T$51,MATCH($A55,[5]DATA!$B$18:$B$51,0),MATCH(MID(CELL("filename",AV22),FIND("]",CELL("filename",AV22))+1,255) &amp; DN$1,[5]DATA!$C$15:$T$15&amp;[5]DATA!$C$16:$T$16,0)) * 10^6</f>
        <v>403959000000</v>
      </c>
      <c r="DQ55" s="48">
        <v>1.109143</v>
      </c>
      <c r="DR55" s="48" cm="1">
        <f t="array" aca="1" ref="DR55" ca="1">INDEX([1]Sheet1!$C$6:$CY$72,MATCH($A55,[1]Sheet1!$A$6:$A$72,0),MATCH(MID(CELL("filename",AZ54),FIND("]",CELL("filename",AZ54))+1,255) &amp; DR$1,[1]Sheet1!$C$1:$CY$1 &amp; [1]Sheet1!$C$3:$CY$3,0))</f>
        <v>-22240000000</v>
      </c>
      <c r="DS55" s="48" cm="1">
        <f t="array" aca="1" ref="DS55" ca="1">INDEX([1]Sheet1!$C$6:$CY$72,MATCH($A55,[1]Sheet1!$A$6:$A$72,0),MATCH(MID(CELL("filename",BA54),FIND("]",CELL("filename",BA54))+1,255) &amp; DS$1,[1]Sheet1!$C$1:$CY$1 &amp; [1]Sheet1!$C$3:$CY$3,0))</f>
        <v>2.0546700000000002</v>
      </c>
      <c r="DT55" s="52" cm="1">
        <f t="array" aca="1" ref="DT55" ca="1">INDEX([5]DATA!$C$18:$T$51,MATCH($A55,[5]DATA!$B$18:$B$51,0),MATCH(MID(CELL("filename",BB22),FIND("]",CELL("filename",BB22))+1,255) &amp; DT$1,[5]DATA!$C$15:$T$15&amp;[5]DATA!$C$16:$T$16,0)) * 10^6</f>
        <v>0</v>
      </c>
      <c r="DU55" s="48" cm="1">
        <f t="array" aca="1" ref="DU55" ca="1">INDEX([1]Sheet1!$C$6:$CY$72,MATCH($A55,[1]Sheet1!$A$6:$A$72,0),MATCH(MID(CELL("filename",BC54),FIND("]",CELL("filename",BC54))+1,255) &amp; DU$1,[1]Sheet1!$C$1:$CY$1 &amp; [1]Sheet1!$C$3:$CY$3,0))</f>
        <v>-0.02</v>
      </c>
      <c r="DV55" s="17">
        <v>0.5</v>
      </c>
      <c r="DW55" s="14">
        <f>Euro_Area_Data!V52*10^9</f>
        <v>11439347275376.889</v>
      </c>
      <c r="DX55" s="17">
        <v>1</v>
      </c>
      <c r="DY55" s="17">
        <v>0.5</v>
      </c>
      <c r="DZ55" s="48" cm="1">
        <f t="array" aca="1" ref="DZ55" ca="1">INDEX([1]Sheet1!$C$6:$CY$72,MATCH($A55,[1]Sheet1!$A$6:$A$72,0),MATCH(MID(CELL("filename",BH54),FIND("]",CELL("filename",BH54))+1,255) &amp; DZ$1,[1]Sheet1!$C$1:$CY$1 &amp; [1]Sheet1!$C$3:$CY$3,0))</f>
        <v>0.69</v>
      </c>
      <c r="EA55" s="17">
        <v>2</v>
      </c>
      <c r="EB55" s="14">
        <f>(SUMPRODUCT(Euro_Area_Data!B52:U52,Euro_Area_Data!Y52:AR52)-Euro_Area_Data!R52*Euro_Area_Data!AO52)/(SUM(Euro_Area_Data!B52:U52)-Euro_Area_Data!R52)</f>
        <v>0.93379955536316206</v>
      </c>
      <c r="EC55" s="14">
        <f t="shared" si="22"/>
        <v>1.3822725693673532</v>
      </c>
      <c r="ED55" s="14">
        <f>(SUMPRODUCT(Euro_Area_Data!B52:U52,Euro_Area_Data!AV52:BO52)-Euro_Area_Data!R52*Euro_Area_Data!BL52)/(SUM(Euro_Area_Data!B52:U52)-Euro_Area_Data!R52)</f>
        <v>-1.8771634657754559</v>
      </c>
      <c r="EE55" s="17">
        <v>-5</v>
      </c>
      <c r="EH55" s="43">
        <v>0.75</v>
      </c>
      <c r="EI55" s="43">
        <v>0.05</v>
      </c>
      <c r="EJ55" s="43">
        <v>60</v>
      </c>
      <c r="EK55" s="14">
        <f t="shared" si="5"/>
        <v>0.88843355775713628</v>
      </c>
      <c r="EN55" s="14">
        <f>[2]EUCAM_output!$ADK52</f>
        <v>0.90659249714928902</v>
      </c>
    </row>
    <row r="56" spans="1:144" x14ac:dyDescent="0.3">
      <c r="A56" s="10">
        <v>2016</v>
      </c>
      <c r="B56" s="13">
        <f>[2]EUCAM_output!$ACK53*10^9</f>
        <v>793831168981.38843</v>
      </c>
      <c r="H56" s="14">
        <f>[2]EUCAM_output!$ADQ53</f>
        <v>-8.943530626479339E-4</v>
      </c>
      <c r="I56" s="13">
        <f>[2]EUCAM_output!$ADC53*10^3</f>
        <v>12916917</v>
      </c>
      <c r="K56" s="31">
        <f t="shared" si="4"/>
        <v>12916917</v>
      </c>
      <c r="L56" s="14">
        <f>[2]EUCAM_output!$ACM53</f>
        <v>74.162974744462005</v>
      </c>
      <c r="O56" s="14">
        <f>[2]EUCAM_output!$ACN53</f>
        <v>74.5107556824413</v>
      </c>
      <c r="P56" s="28"/>
      <c r="Q56" s="19"/>
      <c r="R56" s="14">
        <f>[2]EUCAM_output!$ACR53</f>
        <v>7</v>
      </c>
      <c r="U56" s="14">
        <f>[2]EUCAM_output!$ACQ53</f>
        <v>6.3044969999999996</v>
      </c>
      <c r="V56" s="14">
        <v>6.3044969999999996</v>
      </c>
      <c r="W56" s="14">
        <v>8.9522189660509177E-3</v>
      </c>
      <c r="X56" s="14">
        <v>8.9512694810105486E-3</v>
      </c>
      <c r="Y56" s="14">
        <f>[2]EUCAM_output!$ADO53</f>
        <v>2.124883474045253E-2</v>
      </c>
      <c r="Z56" s="14">
        <f>[2]EUCAM_output!$ACS53</f>
        <v>1451.09024581883</v>
      </c>
      <c r="AC56" s="14">
        <f>[2]EUCAM_output!$ADR53</f>
        <v>1445.0621780713859</v>
      </c>
      <c r="AD56" s="13">
        <f>[2]EUCAM_output!$ACZ53*10^9</f>
        <v>2052398107584.2598</v>
      </c>
      <c r="AE56" s="30" cm="1">
        <f t="array" aca="1" ref="AE56" ca="1">INDEX('[3]Sheet 1'!$B$12:$M$61,MATCH($A56,'[3]Sheet 1'!$A$12:$A$61,0),MATCH(MID(CELL("filename",A55),FIND("]",CELL("filename",A55))+1,255)&amp;AE$1,'[3]Sheet 1'!$B$9:$M$9&amp;'[3]Sheet 1'!$B$8:$M$8,0))*10^6</f>
        <v>2063601000000</v>
      </c>
      <c r="AF56" s="30" cm="1">
        <f t="array" aca="1" ref="AF56" ca="1">INDEX('[3]Sheet 1'!$B$12:$M$61,MATCH($A56,'[3]Sheet 1'!$A$12:$A$61,0),MATCH(MID(CELL("filename",B55),FIND("]",CELL("filename",B55))+1,255)&amp;AF$1,'[3]Sheet 1'!$B$9:$M$9&amp;'[3]Sheet 1'!$B$8:$M$8,0))*10^6</f>
        <v>415877000000</v>
      </c>
      <c r="AG56" s="19">
        <f t="shared" ca="1" si="14"/>
        <v>0.2015297530869582</v>
      </c>
      <c r="AH56" s="31">
        <f t="shared" ca="1" si="15"/>
        <v>413619283857.59613</v>
      </c>
      <c r="AI56" s="31">
        <f t="shared" ca="1" si="6"/>
        <v>27248507085.00602</v>
      </c>
      <c r="AJ56" s="32">
        <v>22884000000</v>
      </c>
      <c r="AK56" s="31">
        <f t="shared" si="7"/>
        <v>25099820316.921375</v>
      </c>
      <c r="AL56" s="19">
        <f t="shared" ca="1" si="9"/>
        <v>6.0683390007422684E-2</v>
      </c>
      <c r="AM56" s="19">
        <f t="shared" ca="1" si="0"/>
        <v>6.1856470597171344E-2</v>
      </c>
      <c r="AN56" s="31">
        <f t="shared" ca="1" si="10"/>
        <v>1638778823726.6636</v>
      </c>
      <c r="AO56" s="32">
        <v>114109000000</v>
      </c>
      <c r="AP56" s="31">
        <f t="shared" si="1"/>
        <v>125157987962.92525</v>
      </c>
      <c r="AQ56" s="32">
        <v>117405000000</v>
      </c>
      <c r="AR56" s="31">
        <f t="shared" si="2"/>
        <v>103673313938.80988</v>
      </c>
      <c r="AS56" s="19">
        <f t="shared" ca="1" si="11"/>
        <v>6.3262541862148094E-2</v>
      </c>
      <c r="AT56" s="19">
        <f t="shared" si="8"/>
        <v>15.766323225065959</v>
      </c>
      <c r="BB56" s="13">
        <f>[2]EUCAM_output!$ACH53*10^9</f>
        <v>789908368149.74805</v>
      </c>
      <c r="BC56" s="13">
        <f>[2]EUCAM_output!$ADM53*10^9</f>
        <v>720175000000</v>
      </c>
      <c r="BD56" s="19">
        <f t="shared" si="21"/>
        <v>-0.49416059546691243</v>
      </c>
      <c r="BN56" s="31">
        <f t="shared" ca="1" si="16"/>
        <v>10191000000</v>
      </c>
      <c r="BO56" s="48" cm="1">
        <f t="array" aca="1" ref="BO56" ca="1">INDEX([1]Sheet1!$C$6:$CY$72,MATCH($A56,[1]Sheet1!$A$6:$A$72,0),MATCH(MID(CELL("filename",A55),FIND("]",CELL("filename",A55))+1,255) &amp; BO$1,[1]Sheet1!$C$1:$CY$1 &amp; [1]Sheet1!$C$3:$CY$3,0))</f>
        <v>1.415073</v>
      </c>
      <c r="BP56" s="32" cm="1">
        <f t="array" aca="1" ref="BP56" ca="1">INDEX([1]Sheet1!$C$6:$CY$72,MATCH($A56,[1]Sheet1!$A$6:$A$72,0),MATCH(MID(CELL("filename",B55),FIND("]",CELL("filename",B55))+1,255) &amp; BP$1,[1]Sheet1!$C$1:$CY$1 &amp; [1]Sheet1!$C$3:$CY$3,0))</f>
        <v>317914000000</v>
      </c>
      <c r="BQ56" s="32" cm="1">
        <f t="array" aca="1" ref="BQ56" ca="1">INDEX([1]Sheet1!$C$6:$CY$72,MATCH($A56,[1]Sheet1!$A$6:$A$72,0),MATCH(MID(CELL("filename",C55),FIND("]",CELL("filename",C55))+1,255) &amp; BQ$1,[1]Sheet1!$C$1:$CY$1 &amp; [1]Sheet1!$C$3:$CY$3,0))</f>
        <v>84631000000</v>
      </c>
      <c r="BR56" s="39" cm="1">
        <f t="array" aca="1" ref="BR56" ca="1">INDEX([6]Annual!$C$5:$T$30,MATCH($A56,[6]Annual!$B$5:$B$30,0),MATCH(MID(CELL("filename",$F$2),FIND("]",CELL("filename",$F$2))+1,255) &amp; BR$1,[6]Annual!$C$3:$T$3 &amp; [6]Annual!$C$4:$T$4,0))</f>
        <v>60190000000</v>
      </c>
      <c r="BS56" s="39" cm="1">
        <f t="array" aca="1" ref="BS56" ca="1">INDEX([6]Annual!$C$5:$T$30,MATCH($A56,[6]Annual!$B$5:$B$30,0),MATCH(MID(CELL("filename",$F$2),FIND("]",CELL("filename",$F$2))+1,255) &amp; BS$1,[6]Annual!$C$3:$T$3 &amp; [6]Annual!$C$4:$T$4,0))</f>
        <v>18177000000</v>
      </c>
      <c r="BT56" s="39" cm="1">
        <f t="array" aca="1" ref="BT56" ca="1">INDEX([6]Annual!$C$5:$T$30,MATCH($A56,[6]Annual!$B$5:$B$30,0),MATCH(MID(CELL("filename",$F$2),FIND("]",CELL("filename",$F$2))+1,255) &amp; BT$1,[6]Annual!$C$3:$T$3 &amp; [6]Annual!$C$4:$T$4,0))</f>
        <v>5689000000</v>
      </c>
      <c r="BU56" s="31">
        <f t="shared" ca="1" si="23"/>
        <v>60601740387.360802</v>
      </c>
      <c r="BV56" s="31">
        <f t="shared" ca="1" si="24"/>
        <v>24029259612.639198</v>
      </c>
      <c r="BW56" s="32" cm="1">
        <f t="array" aca="1" ref="BW56" ca="1">INDEX([1]Sheet1!$C$6:$CY$72,MATCH($A56,[1]Sheet1!$A$6:$A$72,0),MATCH(MID(CELL("filename",F55),FIND("]",CELL("filename",F55))+1,255) &amp; BW$1,[1]Sheet1!$C$1:$CY$1 &amp; [1]Sheet1!$C$3:$CY$3,0))</f>
        <v>84323000000</v>
      </c>
      <c r="BX56" s="32" cm="1">
        <f t="array" aca="1" ref="BX56" ca="1">INDEX([1]Sheet1!$C$6:$CY$72,MATCH($A56,[1]Sheet1!$A$6:$A$72,0),MATCH(MID(CELL("filename",G55),FIND("]",CELL("filename",G55))+1,255) &amp; BX$1,[1]Sheet1!$C$1:$CY$1 &amp; [1]Sheet1!$C$3:$CY$3,0))</f>
        <v>103887000000</v>
      </c>
      <c r="BY56" s="39" cm="1">
        <f t="array" aca="1" ref="BY56" ca="1">INDEX([4]DATA!$C$18:$N$51,MATCH($A56,[4]DATA!$B$18:$B$51,0),MATCH(MID(CELL("filename",F23),FIND("]",CELL("filename",F23))+1,255) &amp; BY$1,[4]DATA!$C$15:$N$15&amp;[4]DATA!$C$16:$N$16,0)) * 10^6</f>
        <v>67292000000</v>
      </c>
      <c r="BZ56" s="39" cm="1">
        <f t="array" aca="1" ref="BZ56" ca="1">INDEX([4]DATA!$C$18:$N$51,MATCH($A56,[4]DATA!$B$18:$B$51,0),MATCH(MID(CELL("filename",G23),FIND("]",CELL("filename",G23))+1,255) &amp; BZ$1,[4]DATA!$C$15:$N$15&amp;[4]DATA!$C$16:$N$16,0)) * 10^6</f>
        <v>36595000000</v>
      </c>
      <c r="CA56" s="31">
        <f t="shared" ca="1" si="17"/>
        <v>67292000000</v>
      </c>
      <c r="CB56" s="31">
        <f t="shared" ca="1" si="18"/>
        <v>36595000000</v>
      </c>
      <c r="CC56" s="32" cm="1">
        <f t="array" aca="1" ref="CC56" ca="1">INDEX([1]Sheet1!$C$6:$CY$72,MATCH($A56,[1]Sheet1!$A$6:$A$72,0),MATCH(MID(CELL("filename",J55),FIND("]",CELL("filename",J55))+1,255) &amp; CC$1,[1]Sheet1!$C$1:$CY$1 &amp; [1]Sheet1!$C$3:$CY$3,0))</f>
        <v>4042000000</v>
      </c>
      <c r="CD56" s="31">
        <f t="shared" ca="1" si="19"/>
        <v>41031000000</v>
      </c>
      <c r="CE56" s="32" cm="1">
        <f t="array" aca="1" ref="CE56" ca="1">INDEX([1]Sheet1!$C$6:$CY$72,MATCH($A56,[1]Sheet1!$A$6:$A$72,0),MATCH(MID(CELL("filename",L55),FIND("]",CELL("filename",L55))+1,255) &amp; CE$1,[1]Sheet1!$C$1:$CY$1 &amp; [1]Sheet1!$C$3:$CY$3,0))</f>
        <v>316279000000</v>
      </c>
      <c r="CF56" s="31">
        <f t="shared" ca="1" si="12"/>
        <v>307723000000</v>
      </c>
      <c r="CG56" s="32" cm="1">
        <f t="array" aca="1" ref="CG56" ca="1">INDEX([1]Sheet1!$C$6:$CY$72,MATCH($A56,[1]Sheet1!$A$6:$A$72,0),MATCH(MID(CELL("filename",N55),FIND("]",CELL("filename",N55))+1,255) &amp; CG$1,[1]Sheet1!$C$1:$CY$1 &amp; [1]Sheet1!$C$3:$CY$3,0))</f>
        <v>176489000000</v>
      </c>
      <c r="CH56" s="32" cm="1">
        <f t="array" aca="1" ref="CH56" ca="1">INDEX([1]Sheet1!$C$6:$CY$72,MATCH($A56,[1]Sheet1!$A$6:$A$72,0),MATCH(MID(CELL("filename",O55),FIND("]",CELL("filename",O55))+1,255) &amp; CH$1,[1]Sheet1!$C$1:$CY$1 &amp; [1]Sheet1!$C$3:$CY$3,0))</f>
        <v>24843000000</v>
      </c>
      <c r="CI56" s="32" cm="1">
        <f t="array" aca="1" ref="CI56" ca="1">INDEX([1]Sheet1!$C$6:$CY$72,MATCH($A56,[1]Sheet1!$A$6:$A$72,0),MATCH(MID(CELL("filename",CI23),FIND("]",CELL("filename",CI23))+1,255) &amp; CI$1,[1]Sheet1!$C$1:$CY$1 &amp; [1]Sheet1!$C$3:$CY$3,0))</f>
        <v>8061999999.999999</v>
      </c>
      <c r="CJ56" s="32" cm="1">
        <f t="array" aca="1" ref="CJ56" ca="1">INDEX([1]Sheet1!$C$6:$CY$72,MATCH($A56,[1]Sheet1!$A$6:$A$72,0),MATCH(MID(CELL("filename",R55),FIND("]",CELL("filename",R55))+1,255) &amp; CJ$1,[1]Sheet1!$C$1:$CY$1 &amp; [1]Sheet1!$C$3:$CY$3,0))</f>
        <v>84388000000</v>
      </c>
      <c r="CK56" s="32" cm="1">
        <f t="array" aca="1" ref="CK56" ca="1">INDEX([1]Sheet1!$C$6:$CY$72,MATCH($A56,[1]Sheet1!$A$6:$A$72,0),MATCH(MID(CELL("filename",S55),FIND("]",CELL("filename",S55))+1,255) &amp; CK$1,[1]Sheet1!$C$1:$CY$1 &amp; [1]Sheet1!$C$3:$CY$3,0))</f>
        <v>8555999999.999999</v>
      </c>
      <c r="CL56" s="31">
        <f t="shared" ca="1" si="13"/>
        <v>13941000000</v>
      </c>
      <c r="DK56" s="31">
        <f t="shared" ca="1" si="20"/>
        <v>438495112775</v>
      </c>
      <c r="DL56" s="48" cm="1">
        <f t="array" aca="1" ref="DL56" ca="1">INDEX([1]Sheet1!$C$6:$CY$72,MATCH($A56,[1]Sheet1!$A$6:$A$72,0),MATCH(MID(CELL("filename",AT55),FIND("]",CELL("filename",AT55))+1,255) &amp; DL$1,[1]Sheet1!$C$1:$CY$1 &amp; [1]Sheet1!$C$3:$CY$3,0))</f>
        <v>60.887300000000003</v>
      </c>
      <c r="DM56" s="39" cm="1">
        <f t="array" aca="1" ref="DM56" ca="1">INDEX([5]DATA!$C$18:$T$51,MATCH($A56,[5]DATA!$B$18:$B$51,0),MATCH(MID(CELL("filename",AU23),FIND("]",CELL("filename",AU23))+1,255) &amp; DM$1,[5]DATA!$C$15:$T$15&amp;[5]DATA!$C$16:$T$16,0)) * 10^6</f>
        <v>44422000000</v>
      </c>
      <c r="DN56" s="39" cm="1">
        <f t="array" aca="1" ref="DN56" ca="1">INDEX([5]DATA!$C$18:$T$51,MATCH($A56,[5]DATA!$B$18:$B$51,0),MATCH(MID(CELL("filename",AV23),FIND("]",CELL("filename",AV23))+1,255) &amp; DN$1,[5]DATA!$C$15:$T$15&amp;[5]DATA!$C$16:$T$16,0)) * 10^6</f>
        <v>394073000000</v>
      </c>
      <c r="DQ56" s="48">
        <v>1.1066180000000001</v>
      </c>
      <c r="DR56" s="48" cm="1">
        <f t="array" aca="1" ref="DR56" ca="1">INDEX([1]Sheet1!$C$6:$CY$72,MATCH($A56,[1]Sheet1!$A$6:$A$72,0),MATCH(MID(CELL("filename",AZ55),FIND("]",CELL("filename",AZ55))+1,255) &amp; DR$1,[1]Sheet1!$C$1:$CY$1 &amp; [1]Sheet1!$C$3:$CY$3,0))</f>
        <v>-6140000000</v>
      </c>
      <c r="DS56" s="48" cm="1">
        <f t="array" aca="1" ref="DS56" ca="1">INDEX([1]Sheet1!$C$6:$CY$72,MATCH($A56,[1]Sheet1!$A$6:$A$72,0),MATCH(MID(CELL("filename",BA55),FIND("]",CELL("filename",BA55))+1,255) &amp; DS$1,[1]Sheet1!$C$1:$CY$1 &amp; [1]Sheet1!$C$3:$CY$3,0))</f>
        <v>1.917208</v>
      </c>
      <c r="DT56" s="52" cm="1">
        <f t="array" aca="1" ref="DT56" ca="1">INDEX([5]DATA!$C$18:$T$51,MATCH($A56,[5]DATA!$B$18:$B$51,0),MATCH(MID(CELL("filename",BB23),FIND("]",CELL("filename",BB23))+1,255) &amp; DT$1,[5]DATA!$C$15:$T$15&amp;[5]DATA!$C$16:$T$16,0)) * 10^6</f>
        <v>0</v>
      </c>
      <c r="DU56" s="48" cm="1">
        <f t="array" aca="1" ref="DU56" ca="1">INDEX([1]Sheet1!$C$6:$CY$72,MATCH($A56,[1]Sheet1!$A$6:$A$72,0),MATCH(MID(CELL("filename",BC55),FIND("]",CELL("filename",BC55))+1,255) &amp; DU$1,[1]Sheet1!$C$1:$CY$1 &amp; [1]Sheet1!$C$3:$CY$3,0))</f>
        <v>-0.26</v>
      </c>
      <c r="DV56" s="17">
        <v>0.5</v>
      </c>
      <c r="DW56" s="14">
        <f>Euro_Area_Data!V53*10^9</f>
        <v>11648525952910.125</v>
      </c>
      <c r="DX56" s="17">
        <v>1</v>
      </c>
      <c r="DY56" s="17">
        <v>0.5</v>
      </c>
      <c r="DZ56" s="48" cm="1">
        <f t="array" aca="1" ref="DZ56" ca="1">INDEX([1]Sheet1!$C$6:$CY$72,MATCH($A56,[1]Sheet1!$A$6:$A$72,0),MATCH(MID(CELL("filename",BH55),FIND("]",CELL("filename",BH55))+1,255) &amp; DZ$1,[1]Sheet1!$C$1:$CY$1 &amp; [1]Sheet1!$C$3:$CY$3,0))</f>
        <v>0.28999999999999998</v>
      </c>
      <c r="EA56" s="17">
        <v>2</v>
      </c>
      <c r="EB56" s="14">
        <f>(SUMPRODUCT(Euro_Area_Data!B53:U53,Euro_Area_Data!Y53:AR53)-Euro_Area_Data!R53*Euro_Area_Data!AO53)/(SUM(Euro_Area_Data!B53:U53)-Euro_Area_Data!R53)</f>
        <v>0.94242529218104087</v>
      </c>
      <c r="EC56" s="14">
        <f t="shared" si="22"/>
        <v>0.92372466535649589</v>
      </c>
      <c r="ED56" s="14">
        <f>(SUMPRODUCT(Euro_Area_Data!B53:U53,Euro_Area_Data!AV53:BO53)-Euro_Area_Data!R53*Euro_Area_Data!BL53)/(SUM(Euro_Area_Data!B53:U53)-Euro_Area_Data!R53)</f>
        <v>-1.1125196359846274</v>
      </c>
      <c r="EE56" s="17">
        <v>-5</v>
      </c>
      <c r="EH56" s="43">
        <v>0.75</v>
      </c>
      <c r="EI56" s="43">
        <v>0.05</v>
      </c>
      <c r="EJ56" s="43">
        <v>60</v>
      </c>
      <c r="EK56" s="14">
        <f t="shared" si="5"/>
        <v>0.56554372490826343</v>
      </c>
      <c r="EN56" s="14">
        <f>[2]EUCAM_output!$ADK53</f>
        <v>0.91171967412740595</v>
      </c>
    </row>
    <row r="57" spans="1:144" x14ac:dyDescent="0.3">
      <c r="A57" s="10">
        <v>2017</v>
      </c>
      <c r="B57" s="13">
        <f>[2]EUCAM_output!$ACK54*10^9</f>
        <v>807559018369.24036</v>
      </c>
      <c r="H57" s="14">
        <f>[2]EUCAM_output!$ADQ54</f>
        <v>1.2120042167928131E-2</v>
      </c>
      <c r="I57" s="13">
        <f>[2]EUCAM_output!$ADC54*10^3</f>
        <v>13007192.5</v>
      </c>
      <c r="K57" s="31">
        <f t="shared" si="4"/>
        <v>13007192.5</v>
      </c>
      <c r="L57" s="14">
        <f>[2]EUCAM_output!$ACM54</f>
        <v>74.478535000566097</v>
      </c>
      <c r="O57" s="14">
        <f>[2]EUCAM_output!$ACN54</f>
        <v>74.741939297777549</v>
      </c>
      <c r="P57" s="28"/>
      <c r="Q57" s="19"/>
      <c r="R57" s="14">
        <f>[2]EUCAM_output!$ACR54</f>
        <v>5.9</v>
      </c>
      <c r="U57" s="14">
        <f>[2]EUCAM_output!$ACQ54</f>
        <v>6.0179330000000002</v>
      </c>
      <c r="V57" s="14">
        <v>6.0179330000000002</v>
      </c>
      <c r="W57" s="14">
        <v>4.476522516827286E-3</v>
      </c>
      <c r="X57" s="14">
        <v>1.5035040519681964E-2</v>
      </c>
      <c r="Y57" s="14">
        <f>[2]EUCAM_output!$ADO54</f>
        <v>-1.073441123966341E-2</v>
      </c>
      <c r="Z57" s="14">
        <f>[2]EUCAM_output!$ACS54</f>
        <v>1451.0988372093</v>
      </c>
      <c r="AC57" s="14">
        <f>[2]EUCAM_output!$ADR54</f>
        <v>1448.2012575064359</v>
      </c>
      <c r="AD57" s="13">
        <f>[2]EUCAM_output!$ACZ54*10^9</f>
        <v>2082934601369.2402</v>
      </c>
      <c r="AE57" s="30" cm="1">
        <f t="array" aca="1" ref="AE57" ca="1">INDEX('[3]Sheet 1'!$B$12:$M$61,MATCH($A57,'[3]Sheet 1'!$A$12:$A$61,0),MATCH(MID(CELL("filename",A56),FIND("]",CELL("filename",A56))+1,255)&amp;AE$1,'[3]Sheet 1'!$B$9:$M$9&amp;'[3]Sheet 1'!$B$8:$M$8,0))*10^6</f>
        <v>2105222000000</v>
      </c>
      <c r="AF57" s="30" cm="1">
        <f t="array" aca="1" ref="AF57" ca="1">INDEX('[3]Sheet 1'!$B$12:$M$61,MATCH($A57,'[3]Sheet 1'!$A$12:$A$61,0),MATCH(MID(CELL("filename",B56),FIND("]",CELL("filename",B56))+1,255)&amp;AF$1,'[3]Sheet 1'!$B$9:$M$9&amp;'[3]Sheet 1'!$B$8:$M$8,0))*10^6</f>
        <v>425331000000</v>
      </c>
      <c r="AG57" s="19">
        <f t="shared" ca="1" si="14"/>
        <v>0.20203617480721747</v>
      </c>
      <c r="AH57" s="31">
        <f t="shared" ca="1" si="15"/>
        <v>420828139234.23767</v>
      </c>
      <c r="AI57" s="31">
        <f t="shared" ca="1" si="6"/>
        <v>27415484802.797863</v>
      </c>
      <c r="AJ57" s="32">
        <v>23386000000</v>
      </c>
      <c r="AK57" s="31">
        <f t="shared" si="7"/>
        <v>25286473184.706402</v>
      </c>
      <c r="AL57" s="19">
        <f t="shared" ca="1" si="9"/>
        <v>6.0087410577436856E-2</v>
      </c>
      <c r="AM57" s="19">
        <f t="shared" ca="1" si="0"/>
        <v>6.1856470597171344E-2</v>
      </c>
      <c r="AN57" s="31">
        <f t="shared" ca="1" si="10"/>
        <v>1662106462135.0024</v>
      </c>
      <c r="AO57" s="32">
        <v>123002000000</v>
      </c>
      <c r="AP57" s="31">
        <f t="shared" si="1"/>
        <v>132997809572.61853</v>
      </c>
      <c r="AQ57" s="32">
        <v>120217000000</v>
      </c>
      <c r="AR57" s="31">
        <f t="shared" si="2"/>
        <v>104700012184.56793</v>
      </c>
      <c r="AS57" s="19">
        <f t="shared" ca="1" si="11"/>
        <v>6.2992362143926145E-2</v>
      </c>
      <c r="AT57" s="19">
        <f t="shared" si="8"/>
        <v>16.469113284276137</v>
      </c>
      <c r="BB57" s="13">
        <f>[2]EUCAM_output!$ACH54*10^9</f>
        <v>811880036857.17102</v>
      </c>
      <c r="BC57" s="13">
        <f>[2]EUCAM_output!$ADM54*10^9</f>
        <v>750861000000</v>
      </c>
      <c r="BD57" s="19">
        <f t="shared" si="21"/>
        <v>0.53507154147772318</v>
      </c>
      <c r="BN57" s="31">
        <f t="shared" ca="1" si="16"/>
        <v>17538000000</v>
      </c>
      <c r="BO57" s="48" cm="1">
        <f t="array" aca="1" ref="BO57" ca="1">INDEX([1]Sheet1!$C$6:$CY$72,MATCH($A57,[1]Sheet1!$A$6:$A$72,0),MATCH(MID(CELL("filename",A56),FIND("]",CELL("filename",A56))+1,255) &amp; BO$1,[1]Sheet1!$C$1:$CY$1 &amp; [1]Sheet1!$C$3:$CY$3,0))</f>
        <v>2.3357190000000001</v>
      </c>
      <c r="BP57" s="32" cm="1">
        <f t="array" aca="1" ref="BP57" ca="1">INDEX([1]Sheet1!$C$6:$CY$72,MATCH($A57,[1]Sheet1!$A$6:$A$72,0),MATCH(MID(CELL("filename",B56),FIND("]",CELL("filename",B56))+1,255) &amp; BP$1,[1]Sheet1!$C$1:$CY$1 &amp; [1]Sheet1!$C$3:$CY$3,0))</f>
        <v>330943000000</v>
      </c>
      <c r="BQ57" s="32" cm="1">
        <f t="array" aca="1" ref="BQ57" ca="1">INDEX([1]Sheet1!$C$6:$CY$72,MATCH($A57,[1]Sheet1!$A$6:$A$72,0),MATCH(MID(CELL("filename",C56),FIND("]",CELL("filename",C56))+1,255) &amp; BQ$1,[1]Sheet1!$C$1:$CY$1 &amp; [1]Sheet1!$C$3:$CY$3,0))</f>
        <v>93613000000</v>
      </c>
      <c r="BR57" s="39" cm="1">
        <f t="array" aca="1" ref="BR57" ca="1">INDEX([6]Annual!$C$5:$T$30,MATCH($A57,[6]Annual!$B$5:$B$30,0),MATCH(MID(CELL("filename",$F$2),FIND("]",CELL("filename",$F$2))+1,255) &amp; BR$1,[6]Annual!$C$3:$T$3 &amp; [6]Annual!$C$4:$T$4,0))</f>
        <v>68881000000</v>
      </c>
      <c r="BS57" s="39" cm="1">
        <f t="array" aca="1" ref="BS57" ca="1">INDEX([6]Annual!$C$5:$T$30,MATCH($A57,[6]Annual!$B$5:$B$30,0),MATCH(MID(CELL("filename",$F$2),FIND("]",CELL("filename",$F$2))+1,255) &amp; BS$1,[6]Annual!$C$3:$T$3 &amp; [6]Annual!$C$4:$T$4,0))</f>
        <v>18091000000</v>
      </c>
      <c r="BT57" s="39" cm="1">
        <f t="array" aca="1" ref="BT57" ca="1">INDEX([6]Annual!$C$5:$T$30,MATCH($A57,[6]Annual!$B$5:$B$30,0),MATCH(MID(CELL("filename",$F$2),FIND("]",CELL("filename",$F$2))+1,255) &amp; BT$1,[6]Annual!$C$3:$T$3 &amp; [6]Annual!$C$4:$T$4,0))</f>
        <v>6306000000</v>
      </c>
      <c r="BU57" s="31">
        <f t="shared" ca="1" si="23"/>
        <v>69128380250.434189</v>
      </c>
      <c r="BV57" s="31">
        <f t="shared" ca="1" si="24"/>
        <v>24484619749.565811</v>
      </c>
      <c r="BW57" s="32" cm="1">
        <f t="array" aca="1" ref="BW57" ca="1">INDEX([1]Sheet1!$C$6:$CY$72,MATCH($A57,[1]Sheet1!$A$6:$A$72,0),MATCH(MID(CELL("filename",F56),FIND("]",CELL("filename",F56))+1,255) &amp; BW$1,[1]Sheet1!$C$1:$CY$1 &amp; [1]Sheet1!$C$3:$CY$3,0))</f>
        <v>87829000000</v>
      </c>
      <c r="BX57" s="32" cm="1">
        <f t="array" aca="1" ref="BX57" ca="1">INDEX([1]Sheet1!$C$6:$CY$72,MATCH($A57,[1]Sheet1!$A$6:$A$72,0),MATCH(MID(CELL("filename",G56),FIND("]",CELL("filename",G56))+1,255) &amp; BX$1,[1]Sheet1!$C$1:$CY$1 &amp; [1]Sheet1!$C$3:$CY$3,0))</f>
        <v>104813000000</v>
      </c>
      <c r="BY57" s="39" cm="1">
        <f t="array" aca="1" ref="BY57" ca="1">INDEX([4]DATA!$C$18:$N$51,MATCH($A57,[4]DATA!$B$18:$B$51,0),MATCH(MID(CELL("filename",F24),FIND("]",CELL("filename",F24))+1,255) &amp; BY$1,[4]DATA!$C$15:$N$15&amp;[4]DATA!$C$16:$N$16,0)) * 10^6</f>
        <v>67093000000</v>
      </c>
      <c r="BZ57" s="39" cm="1">
        <f t="array" aca="1" ref="BZ57" ca="1">INDEX([4]DATA!$C$18:$N$51,MATCH($A57,[4]DATA!$B$18:$B$51,0),MATCH(MID(CELL("filename",G24),FIND("]",CELL("filename",G24))+1,255) &amp; BZ$1,[4]DATA!$C$15:$N$15&amp;[4]DATA!$C$16:$N$16,0)) * 10^6</f>
        <v>37720000000</v>
      </c>
      <c r="CA57" s="31">
        <f t="shared" ca="1" si="17"/>
        <v>67093000000</v>
      </c>
      <c r="CB57" s="31">
        <f t="shared" ca="1" si="18"/>
        <v>37720000000</v>
      </c>
      <c r="CC57" s="32" cm="1">
        <f t="array" aca="1" ref="CC57" ca="1">INDEX([1]Sheet1!$C$6:$CY$72,MATCH($A57,[1]Sheet1!$A$6:$A$72,0),MATCH(MID(CELL("filename",J56),FIND("]",CELL("filename",J56))+1,255) &amp; CC$1,[1]Sheet1!$C$1:$CY$1 &amp; [1]Sheet1!$C$3:$CY$3,0))</f>
        <v>4053000000</v>
      </c>
      <c r="CD57" s="31">
        <f t="shared" ca="1" si="19"/>
        <v>40635000000</v>
      </c>
      <c r="CE57" s="32" cm="1">
        <f t="array" aca="1" ref="CE57" ca="1">INDEX([1]Sheet1!$C$6:$CY$72,MATCH($A57,[1]Sheet1!$A$6:$A$72,0),MATCH(MID(CELL("filename",L56),FIND("]",CELL("filename",L56))+1,255) &amp; CE$1,[1]Sheet1!$C$1:$CY$1 &amp; [1]Sheet1!$C$3:$CY$3,0))</f>
        <v>321059000000</v>
      </c>
      <c r="CF57" s="31">
        <f t="shared" ca="1" si="12"/>
        <v>313405000000</v>
      </c>
      <c r="CG57" s="32" cm="1">
        <f t="array" aca="1" ref="CG57" ca="1">INDEX([1]Sheet1!$C$6:$CY$72,MATCH($A57,[1]Sheet1!$A$6:$A$72,0),MATCH(MID(CELL("filename",N56),FIND("]",CELL("filename",N56))+1,255) &amp; CG$1,[1]Sheet1!$C$1:$CY$1 &amp; [1]Sheet1!$C$3:$CY$3,0))</f>
        <v>181470000000</v>
      </c>
      <c r="CH57" s="32" cm="1">
        <f t="array" aca="1" ref="CH57" ca="1">INDEX([1]Sheet1!$C$6:$CY$72,MATCH($A57,[1]Sheet1!$A$6:$A$72,0),MATCH(MID(CELL("filename",O56),FIND("]",CELL("filename",O56))+1,255) &amp; CH$1,[1]Sheet1!$C$1:$CY$1 &amp; [1]Sheet1!$C$3:$CY$3,0))</f>
        <v>25355000000</v>
      </c>
      <c r="CI57" s="32" cm="1">
        <f t="array" aca="1" ref="CI57" ca="1">INDEX([1]Sheet1!$C$6:$CY$72,MATCH($A57,[1]Sheet1!$A$6:$A$72,0),MATCH(MID(CELL("filename",CI24),FIND("]",CELL("filename",CI24))+1,255) &amp; CI$1,[1]Sheet1!$C$1:$CY$1 &amp; [1]Sheet1!$C$3:$CY$3,0))</f>
        <v>8571999999.999999</v>
      </c>
      <c r="CJ57" s="32" cm="1">
        <f t="array" aca="1" ref="CJ57" ca="1">INDEX([1]Sheet1!$C$6:$CY$72,MATCH($A57,[1]Sheet1!$A$6:$A$72,0),MATCH(MID(CELL("filename",R56),FIND("]",CELL("filename",R56))+1,255) &amp; CJ$1,[1]Sheet1!$C$1:$CY$1 &amp; [1]Sheet1!$C$3:$CY$3,0))</f>
        <v>84550000000</v>
      </c>
      <c r="CK57" s="32" cm="1">
        <f t="array" aca="1" ref="CK57" ca="1">INDEX([1]Sheet1!$C$6:$CY$72,MATCH($A57,[1]Sheet1!$A$6:$A$72,0),MATCH(MID(CELL("filename",S56),FIND("]",CELL("filename",S56))+1,255) &amp; CK$1,[1]Sheet1!$C$1:$CY$1 &amp; [1]Sheet1!$C$3:$CY$3,0))</f>
        <v>7654000000</v>
      </c>
      <c r="CL57" s="31">
        <f t="shared" ca="1" si="13"/>
        <v>13458000000</v>
      </c>
      <c r="DK57" s="31">
        <f t="shared" ca="1" si="20"/>
        <v>420443866089</v>
      </c>
      <c r="DL57" s="48" cm="1">
        <f t="array" aca="1" ref="DL57" ca="1">INDEX([1]Sheet1!$C$6:$CY$72,MATCH($A57,[1]Sheet1!$A$6:$A$72,0),MATCH(MID(CELL("filename",AT56),FIND("]",CELL("filename",AT56))+1,255) &amp; DL$1,[1]Sheet1!$C$1:$CY$1 &amp; [1]Sheet1!$C$3:$CY$3,0))</f>
        <v>55.994900000000001</v>
      </c>
      <c r="DM57" s="39" cm="1">
        <f t="array" aca="1" ref="DM57" ca="1">INDEX([5]DATA!$C$18:$T$51,MATCH($A57,[5]DATA!$B$18:$B$51,0),MATCH(MID(CELL("filename",AU24),FIND("]",CELL("filename",AU24))+1,255) &amp; DM$1,[5]DATA!$C$15:$T$15&amp;[5]DATA!$C$16:$T$16,0)) * 10^6</f>
        <v>38606000000</v>
      </c>
      <c r="DN57" s="39" cm="1">
        <f t="array" aca="1" ref="DN57" ca="1">INDEX([5]DATA!$C$18:$T$51,MATCH($A57,[5]DATA!$B$18:$B$51,0),MATCH(MID(CELL("filename",AV24),FIND("]",CELL("filename",AV24))+1,255) &amp; DN$1,[5]DATA!$C$15:$T$15&amp;[5]DATA!$C$16:$T$16,0)) * 10^6</f>
        <v>381838000000</v>
      </c>
      <c r="DQ57" s="48">
        <v>1.128517</v>
      </c>
      <c r="DR57" s="48" cm="1">
        <f t="array" aca="1" ref="DR57" ca="1">INDEX([1]Sheet1!$C$6:$CY$72,MATCH($A57,[1]Sheet1!$A$6:$A$72,0),MATCH(MID(CELL("filename",AZ56),FIND("]",CELL("filename",AZ56))+1,255) &amp; DR$1,[1]Sheet1!$C$1:$CY$1 &amp; [1]Sheet1!$C$3:$CY$3,0))</f>
        <v>-8170000000</v>
      </c>
      <c r="DS57" s="48" cm="1">
        <f t="array" aca="1" ref="DS57" ca="1">INDEX([1]Sheet1!$C$6:$CY$72,MATCH($A57,[1]Sheet1!$A$6:$A$72,0),MATCH(MID(CELL("filename",BA56),FIND("]",CELL("filename",BA56))+1,255) &amp; DS$1,[1]Sheet1!$C$1:$CY$1 &amp; [1]Sheet1!$C$3:$CY$3,0))</f>
        <v>1.7455160000000001</v>
      </c>
      <c r="DT57" s="52" cm="1">
        <f t="array" aca="1" ref="DT57" ca="1">INDEX([5]DATA!$C$18:$T$51,MATCH($A57,[5]DATA!$B$18:$B$51,0),MATCH(MID(CELL("filename",BB24),FIND("]",CELL("filename",BB24))+1,255) &amp; DT$1,[5]DATA!$C$15:$T$15&amp;[5]DATA!$C$16:$T$16,0)) * 10^6</f>
        <v>0</v>
      </c>
      <c r="DU57" s="48" cm="1">
        <f t="array" aca="1" ref="DU57" ca="1">INDEX([1]Sheet1!$C$6:$CY$72,MATCH($A57,[1]Sheet1!$A$6:$A$72,0),MATCH(MID(CELL("filename",BC56),FIND("]",CELL("filename",BC56))+1,255) &amp; DU$1,[1]Sheet1!$C$1:$CY$1 &amp; [1]Sheet1!$C$3:$CY$3,0))</f>
        <v>-0.33</v>
      </c>
      <c r="DV57" s="17">
        <v>0.5</v>
      </c>
      <c r="DW57" s="14">
        <f>Euro_Area_Data!V54*10^9</f>
        <v>11950969281829.168</v>
      </c>
      <c r="DX57" s="17">
        <v>1</v>
      </c>
      <c r="DY57" s="17">
        <v>0.5</v>
      </c>
      <c r="DZ57" s="48" cm="1">
        <f t="array" aca="1" ref="DZ57" ca="1">INDEX([1]Sheet1!$C$6:$CY$72,MATCH($A57,[1]Sheet1!$A$6:$A$72,0),MATCH(MID(CELL("filename",BH56),FIND("]",CELL("filename",BH56))+1,255) &amp; DZ$1,[1]Sheet1!$C$1:$CY$1 &amp; [1]Sheet1!$C$3:$CY$3,0))</f>
        <v>0.52</v>
      </c>
      <c r="EA57" s="17">
        <v>2</v>
      </c>
      <c r="EB57" s="14">
        <f>(SUMPRODUCT(Euro_Area_Data!B54:U54,Euro_Area_Data!Y54:AR54)-Euro_Area_Data!R54*Euro_Area_Data!AO54)/(SUM(Euro_Area_Data!B54:U54)-Euro_Area_Data!R54)</f>
        <v>0.95295691295331331</v>
      </c>
      <c r="EC57" s="14">
        <f t="shared" si="22"/>
        <v>1.1175019239879755</v>
      </c>
      <c r="ED57" s="14">
        <f>(SUMPRODUCT(Euro_Area_Data!B54:U54,Euro_Area_Data!AV54:BO54)-Euro_Area_Data!R54*Euro_Area_Data!BL54)/(SUM(Euro_Area_Data!B54:U54)-Euro_Area_Data!R54)</f>
        <v>0.21048334687215023</v>
      </c>
      <c r="EE57" s="17">
        <v>-5</v>
      </c>
      <c r="EH57" s="43">
        <v>0.75</v>
      </c>
      <c r="EI57" s="43">
        <v>0.05</v>
      </c>
      <c r="EJ57" s="43">
        <v>60</v>
      </c>
      <c r="EK57" s="14">
        <f t="shared" si="5"/>
        <v>1.4393267461833033</v>
      </c>
      <c r="EN57" s="14">
        <f>[2]EUCAM_output!$ADK54</f>
        <v>0.92484229924733696</v>
      </c>
    </row>
    <row r="58" spans="1:144" x14ac:dyDescent="0.3">
      <c r="A58" s="10">
        <v>2018</v>
      </c>
      <c r="B58" s="13">
        <f>[2]EUCAM_output!$ACK55*10^9</f>
        <v>822627256551.22192</v>
      </c>
      <c r="H58" s="14">
        <f>[2]EUCAM_output!$ADQ55</f>
        <v>1.806555227528403E-2</v>
      </c>
      <c r="I58" s="13">
        <f>[2]EUCAM_output!$ADC55*10^3</f>
        <v>13092802</v>
      </c>
      <c r="K58" s="31">
        <f t="shared" si="4"/>
        <v>13092802</v>
      </c>
      <c r="L58" s="14">
        <f>[2]EUCAM_output!$ACM55</f>
        <v>75.181178315277563</v>
      </c>
      <c r="O58" s="14">
        <f>[2]EUCAM_output!$ACN55</f>
        <v>75.117448751760648</v>
      </c>
      <c r="P58" s="28"/>
      <c r="Q58" s="19"/>
      <c r="R58" s="14">
        <f>[2]EUCAM_output!$ACR55</f>
        <v>4.9000000000000004</v>
      </c>
      <c r="U58" s="14">
        <f>[2]EUCAM_output!$ACQ55</f>
        <v>5.6762670000000002</v>
      </c>
      <c r="V58" s="14">
        <v>5.6762670000000002</v>
      </c>
      <c r="W58" s="14">
        <v>-4.1761818932017913E-3</v>
      </c>
      <c r="X58" s="14">
        <v>1.0465545439589441E-2</v>
      </c>
      <c r="Y58" s="14">
        <f>[2]EUCAM_output!$ADO55</f>
        <v>1.368805065758091E-2</v>
      </c>
      <c r="Z58" s="14">
        <f>[2]EUCAM_output!$ACS55</f>
        <v>1451.0367482106601</v>
      </c>
      <c r="AC58" s="14">
        <f>[2]EUCAM_output!$ADR55</f>
        <v>1449.847466967356</v>
      </c>
      <c r="AD58" s="13">
        <f>[2]EUCAM_output!$ACZ55*10^9</f>
        <v>2116222948202.0098</v>
      </c>
      <c r="AE58" s="30" cm="1">
        <f t="array" aca="1" ref="AE58" ca="1">INDEX('[3]Sheet 1'!$B$12:$M$61,MATCH($A58,'[3]Sheet 1'!$A$12:$A$61,0),MATCH(MID(CELL("filename",A57),FIND("]",CELL("filename",A57))+1,255)&amp;AE$1,'[3]Sheet 1'!$B$9:$M$9&amp;'[3]Sheet 1'!$B$8:$M$8,0))*10^6</f>
        <v>2202593000000</v>
      </c>
      <c r="AF58" s="30" cm="1">
        <f t="array" aca="1" ref="AF58" ca="1">INDEX('[3]Sheet 1'!$B$12:$M$61,MATCH($A58,'[3]Sheet 1'!$A$12:$A$61,0),MATCH(MID(CELL("filename",B57),FIND("]",CELL("filename",B57))+1,255)&amp;AF$1,'[3]Sheet 1'!$B$9:$M$9&amp;'[3]Sheet 1'!$B$8:$M$8,0))*10^6</f>
        <v>439031000000</v>
      </c>
      <c r="AG58" s="19">
        <f t="shared" ca="1" si="14"/>
        <v>0.19932461421606262</v>
      </c>
      <c r="AH58" s="31">
        <f t="shared" ca="1" si="15"/>
        <v>421815322745.54425</v>
      </c>
      <c r="AI58" s="31">
        <f t="shared" ca="1" si="6"/>
        <v>27761013899.78912</v>
      </c>
      <c r="AJ58" s="32">
        <v>24120000000</v>
      </c>
      <c r="AK58" s="31">
        <f t="shared" si="7"/>
        <v>25435732393.652935</v>
      </c>
      <c r="AL58" s="19">
        <f t="shared" ca="1" si="9"/>
        <v>6.0300636373507889E-2</v>
      </c>
      <c r="AM58" s="19">
        <f t="shared" ca="1" si="0"/>
        <v>6.1856470597171344E-2</v>
      </c>
      <c r="AN58" s="31">
        <f t="shared" ca="1" si="10"/>
        <v>1694407625456.4656</v>
      </c>
      <c r="AO58" s="32">
        <v>130744000000</v>
      </c>
      <c r="AP58" s="31">
        <f t="shared" si="1"/>
        <v>137876011445.927</v>
      </c>
      <c r="AQ58" s="32">
        <v>125574000000</v>
      </c>
      <c r="AR58" s="31">
        <f t="shared" si="2"/>
        <v>106988258468.72574</v>
      </c>
      <c r="AS58" s="19">
        <f t="shared" ca="1" si="11"/>
        <v>6.3141983582553574E-2</v>
      </c>
      <c r="AT58" s="19">
        <f t="shared" si="8"/>
        <v>16.760447742025672</v>
      </c>
      <c r="BB58" s="13">
        <f>[2]EUCAM_output!$ACH55*10^9</f>
        <v>830218298040.974</v>
      </c>
      <c r="BC58" s="13">
        <f>[2]EUCAM_output!$ADM55*10^9</f>
        <v>787273000000</v>
      </c>
      <c r="BD58" s="19">
        <f t="shared" si="21"/>
        <v>0.92278020565191543</v>
      </c>
      <c r="BN58" s="31">
        <f t="shared" ca="1" si="16"/>
        <v>18733000000</v>
      </c>
      <c r="BO58" s="48" cm="1">
        <f t="array" aca="1" ref="BO58" ca="1">INDEX([1]Sheet1!$C$6:$CY$72,MATCH($A58,[1]Sheet1!$A$6:$A$72,0),MATCH(MID(CELL("filename",A57),FIND("]",CELL("filename",A57))+1,255) &amp; BO$1,[1]Sheet1!$C$1:$CY$1 &amp; [1]Sheet1!$C$3:$CY$3,0))</f>
        <v>2.37948</v>
      </c>
      <c r="BP58" s="32" cm="1">
        <f t="array" aca="1" ref="BP58" ca="1">INDEX([1]Sheet1!$C$6:$CY$72,MATCH($A58,[1]Sheet1!$A$6:$A$72,0),MATCH(MID(CELL("filename",B57),FIND("]",CELL("filename",B57))+1,255) &amp; BP$1,[1]Sheet1!$C$1:$CY$1 &amp; [1]Sheet1!$C$3:$CY$3,0))</f>
        <v>345746000000</v>
      </c>
      <c r="BQ58" s="32" cm="1">
        <f t="array" aca="1" ref="BQ58" ca="1">INDEX([1]Sheet1!$C$6:$CY$72,MATCH($A58,[1]Sheet1!$A$6:$A$72,0),MATCH(MID(CELL("filename",C57),FIND("]",CELL("filename",C57))+1,255) &amp; BQ$1,[1]Sheet1!$C$1:$CY$1 &amp; [1]Sheet1!$C$3:$CY$3,0))</f>
        <v>96235000000</v>
      </c>
      <c r="BR58" s="39" cm="1">
        <f t="array" aca="1" ref="BR58" ca="1">INDEX([6]Annual!$C$5:$T$30,MATCH($A58,[6]Annual!$B$5:$B$30,0),MATCH(MID(CELL("filename",$F$2),FIND("]",CELL("filename",$F$2))+1,255) &amp; BR$1,[6]Annual!$C$3:$T$3 &amp; [6]Annual!$C$4:$T$4,0))</f>
        <v>68991000000</v>
      </c>
      <c r="BS58" s="39" cm="1">
        <f t="array" aca="1" ref="BS58" ca="1">INDEX([6]Annual!$C$5:$T$30,MATCH($A58,[6]Annual!$B$5:$B$30,0),MATCH(MID(CELL("filename",$F$2),FIND("]",CELL("filename",$F$2))+1,255) &amp; BS$1,[6]Annual!$C$3:$T$3 &amp; [6]Annual!$C$4:$T$4,0))</f>
        <v>20260000000</v>
      </c>
      <c r="BT58" s="39" cm="1">
        <f t="array" aca="1" ref="BT58" ca="1">INDEX([6]Annual!$C$5:$T$30,MATCH($A58,[6]Annual!$B$5:$B$30,0),MATCH(MID(CELL("filename",$F$2),FIND("]",CELL("filename",$F$2))+1,255) &amp; BT$1,[6]Annual!$C$3:$T$3 &amp; [6]Annual!$C$4:$T$4,0))</f>
        <v>7196000000</v>
      </c>
      <c r="BU58" s="31">
        <f t="shared" ca="1" si="23"/>
        <v>68839350990.699554</v>
      </c>
      <c r="BV58" s="31">
        <f t="shared" ca="1" si="24"/>
        <v>27395649009.300446</v>
      </c>
      <c r="BW58" s="32" cm="1">
        <f t="array" aca="1" ref="BW58" ca="1">INDEX([1]Sheet1!$C$6:$CY$72,MATCH($A58,[1]Sheet1!$A$6:$A$72,0),MATCH(MID(CELL("filename",F57),FIND("]",CELL("filename",F57))+1,255) &amp; BW$1,[1]Sheet1!$C$1:$CY$1 &amp; [1]Sheet1!$C$3:$CY$3,0))</f>
        <v>93145000000</v>
      </c>
      <c r="BX58" s="32" cm="1">
        <f t="array" aca="1" ref="BX58" ca="1">INDEX([1]Sheet1!$C$6:$CY$72,MATCH($A58,[1]Sheet1!$A$6:$A$72,0),MATCH(MID(CELL("filename",G57),FIND("]",CELL("filename",G57))+1,255) &amp; BX$1,[1]Sheet1!$C$1:$CY$1 &amp; [1]Sheet1!$C$3:$CY$3,0))</f>
        <v>111432000000</v>
      </c>
      <c r="BY58" s="39" cm="1">
        <f t="array" aca="1" ref="BY58" ca="1">INDEX([4]DATA!$C$18:$N$51,MATCH($A58,[4]DATA!$B$18:$B$51,0),MATCH(MID(CELL("filename",F25),FIND("]",CELL("filename",F25))+1,255) &amp; BY$1,[4]DATA!$C$15:$N$15&amp;[4]DATA!$C$16:$N$16,0)) * 10^6</f>
        <v>70730000000</v>
      </c>
      <c r="BZ58" s="39" cm="1">
        <f t="array" aca="1" ref="BZ58" ca="1">INDEX([4]DATA!$C$18:$N$51,MATCH($A58,[4]DATA!$B$18:$B$51,0),MATCH(MID(CELL("filename",G25),FIND("]",CELL("filename",G25))+1,255) &amp; BZ$1,[4]DATA!$C$15:$N$15&amp;[4]DATA!$C$16:$N$16,0)) * 10^6</f>
        <v>40702000000</v>
      </c>
      <c r="CA58" s="31">
        <f t="shared" ca="1" si="17"/>
        <v>70730000000</v>
      </c>
      <c r="CB58" s="31">
        <f t="shared" ca="1" si="18"/>
        <v>40702000000</v>
      </c>
      <c r="CC58" s="32" cm="1">
        <f t="array" aca="1" ref="CC58" ca="1">INDEX([1]Sheet1!$C$6:$CY$72,MATCH($A58,[1]Sheet1!$A$6:$A$72,0),MATCH(MID(CELL("filename",J57),FIND("]",CELL("filename",J57))+1,255) &amp; CC$1,[1]Sheet1!$C$1:$CY$1 &amp; [1]Sheet1!$C$3:$CY$3,0))</f>
        <v>4147999999.9999995</v>
      </c>
      <c r="CD58" s="31">
        <f t="shared" ca="1" si="19"/>
        <v>40786000000</v>
      </c>
      <c r="CE58" s="32" cm="1">
        <f t="array" aca="1" ref="CE58" ca="1">INDEX([1]Sheet1!$C$6:$CY$72,MATCH($A58,[1]Sheet1!$A$6:$A$72,0),MATCH(MID(CELL("filename",L57),FIND("]",CELL("filename",L57))+1,255) &amp; CE$1,[1]Sheet1!$C$1:$CY$1 &amp; [1]Sheet1!$C$3:$CY$3,0))</f>
        <v>334143000000</v>
      </c>
      <c r="CF58" s="31">
        <f t="shared" ca="1" si="12"/>
        <v>327013000000</v>
      </c>
      <c r="CG58" s="32" cm="1">
        <f t="array" aca="1" ref="CG58" ca="1">INDEX([1]Sheet1!$C$6:$CY$72,MATCH($A58,[1]Sheet1!$A$6:$A$72,0),MATCH(MID(CELL("filename",N57),FIND("]",CELL("filename",N57))+1,255) &amp; CG$1,[1]Sheet1!$C$1:$CY$1 &amp; [1]Sheet1!$C$3:$CY$3,0))</f>
        <v>190649000000</v>
      </c>
      <c r="CH58" s="32" cm="1">
        <f t="array" aca="1" ref="CH58" ca="1">INDEX([1]Sheet1!$C$6:$CY$72,MATCH($A58,[1]Sheet1!$A$6:$A$72,0),MATCH(MID(CELL("filename",O57),FIND("]",CELL("filename",O57))+1,255) &amp; CH$1,[1]Sheet1!$C$1:$CY$1 &amp; [1]Sheet1!$C$3:$CY$3,0))</f>
        <v>26325000000</v>
      </c>
      <c r="CI58" s="32" cm="1">
        <f t="array" aca="1" ref="CI58" ca="1">INDEX([1]Sheet1!$C$6:$CY$72,MATCH($A58,[1]Sheet1!$A$6:$A$72,0),MATCH(MID(CELL("filename",CI25),FIND("]",CELL("filename",CI25))+1,255) &amp; CI$1,[1]Sheet1!$C$1:$CY$1 &amp; [1]Sheet1!$C$3:$CY$3,0))</f>
        <v>9106000000</v>
      </c>
      <c r="CJ58" s="32" cm="1">
        <f t="array" aca="1" ref="CJ58" ca="1">INDEX([1]Sheet1!$C$6:$CY$72,MATCH($A58,[1]Sheet1!$A$6:$A$72,0),MATCH(MID(CELL("filename",R57),FIND("]",CELL("filename",R57))+1,255) &amp; CJ$1,[1]Sheet1!$C$1:$CY$1 &amp; [1]Sheet1!$C$3:$CY$3,0))</f>
        <v>85418000000</v>
      </c>
      <c r="CK58" s="32" cm="1">
        <f t="array" aca="1" ref="CK58" ca="1">INDEX([1]Sheet1!$C$6:$CY$72,MATCH($A58,[1]Sheet1!$A$6:$A$72,0),MATCH(MID(CELL("filename",S57),FIND("]",CELL("filename",S57))+1,255) &amp; CK$1,[1]Sheet1!$C$1:$CY$1 &amp; [1]Sheet1!$C$3:$CY$3,0))</f>
        <v>7130000000</v>
      </c>
      <c r="CL58" s="31">
        <f t="shared" ca="1" si="13"/>
        <v>15515000000</v>
      </c>
      <c r="DK58" s="31">
        <f t="shared" ca="1" si="20"/>
        <v>406039986115</v>
      </c>
      <c r="DL58" s="48" cm="1">
        <f t="array" aca="1" ref="DL58" ca="1">INDEX([1]Sheet1!$C$6:$CY$72,MATCH($A58,[1]Sheet1!$A$6:$A$72,0),MATCH(MID(CELL("filename",AT57),FIND("]",CELL("filename",AT57))+1,255) &amp; DL$1,[1]Sheet1!$C$1:$CY$1 &amp; [1]Sheet1!$C$3:$CY$3,0))</f>
        <v>51.575499999999998</v>
      </c>
      <c r="DM58" s="39" cm="1">
        <f t="array" aca="1" ref="DM58" ca="1">INDEX([5]DATA!$C$18:$T$51,MATCH($A58,[5]DATA!$B$18:$B$51,0),MATCH(MID(CELL("filename",AU25),FIND("]",CELL("filename",AU25))+1,255) &amp; DM$1,[5]DATA!$C$15:$T$15&amp;[5]DATA!$C$16:$T$16,0)) * 10^6</f>
        <v>38979000000</v>
      </c>
      <c r="DN58" s="39" cm="1">
        <f t="array" aca="1" ref="DN58" ca="1">INDEX([5]DATA!$C$18:$T$51,MATCH($A58,[5]DATA!$B$18:$B$51,0),MATCH(MID(CELL("filename",AV25),FIND("]",CELL("filename",AV25))+1,255) &amp; DN$1,[5]DATA!$C$15:$T$15&amp;[5]DATA!$C$16:$T$16,0)) * 10^6</f>
        <v>367061000000</v>
      </c>
      <c r="DQ58" s="48">
        <v>1.180388</v>
      </c>
      <c r="DR58" s="48" cm="1">
        <f t="array" aca="1" ref="DR58" ca="1">INDEX([1]Sheet1!$C$6:$CY$72,MATCH($A58,[1]Sheet1!$A$6:$A$72,0),MATCH(MID(CELL("filename",AZ57),FIND("]",CELL("filename",AZ57))+1,255) &amp; DR$1,[1]Sheet1!$C$1:$CY$1 &amp; [1]Sheet1!$C$3:$CY$3,0))</f>
        <v>-2800000000</v>
      </c>
      <c r="DS58" s="48" cm="1">
        <f t="array" aca="1" ref="DS58" ca="1">INDEX([1]Sheet1!$C$6:$CY$72,MATCH($A58,[1]Sheet1!$A$6:$A$72,0),MATCH(MID(CELL("filename",BA57),FIND("]",CELL("filename",BA57))+1,255) &amp; DS$1,[1]Sheet1!$C$1:$CY$1 &amp; [1]Sheet1!$C$3:$CY$3,0))</f>
        <v>1.6958260000000001</v>
      </c>
      <c r="DT58" s="52" cm="1">
        <f t="array" aca="1" ref="DT58" ca="1">INDEX([5]DATA!$C$18:$T$51,MATCH($A58,[5]DATA!$B$18:$B$51,0),MATCH(MID(CELL("filename",BB25),FIND("]",CELL("filename",BB25))+1,255) &amp; DT$1,[5]DATA!$C$15:$T$15&amp;[5]DATA!$C$16:$T$16,0)) * 10^6</f>
        <v>0</v>
      </c>
      <c r="DU58" s="48" cm="1">
        <f t="array" aca="1" ref="DU58" ca="1">INDEX([1]Sheet1!$C$6:$CY$72,MATCH($A58,[1]Sheet1!$A$6:$A$72,0),MATCH(MID(CELL("filename",BC57),FIND("]",CELL("filename",BC57))+1,255) &amp; DU$1,[1]Sheet1!$C$1:$CY$1 &amp; [1]Sheet1!$C$3:$CY$3,0))</f>
        <v>-0.32</v>
      </c>
      <c r="DV58" s="17">
        <v>0.5</v>
      </c>
      <c r="DW58" s="14">
        <f>Euro_Area_Data!V55*10^9</f>
        <v>12162172856218.396</v>
      </c>
      <c r="DX58" s="17">
        <v>1</v>
      </c>
      <c r="DY58" s="17">
        <v>0.5</v>
      </c>
      <c r="DZ58" s="48" cm="1">
        <f t="array" aca="1" ref="DZ58" ca="1">INDEX([1]Sheet1!$C$6:$CY$72,MATCH($A58,[1]Sheet1!$A$6:$A$72,0),MATCH(MID(CELL("filename",BH57),FIND("]",CELL("filename",BH57))+1,255) &amp; DZ$1,[1]Sheet1!$C$1:$CY$1 &amp; [1]Sheet1!$C$3:$CY$3,0))</f>
        <v>0.57999999999999996</v>
      </c>
      <c r="EA58" s="17">
        <v>2</v>
      </c>
      <c r="EB58" s="14">
        <f>(SUMPRODUCT(Euro_Area_Data!B55:U55,Euro_Area_Data!Y55:AR55)-Euro_Area_Data!R55*Euro_Area_Data!AO55)/(SUM(Euro_Area_Data!B55:U55)-Euro_Area_Data!R55)</f>
        <v>0.96680564008209813</v>
      </c>
      <c r="EC58" s="14">
        <f t="shared" si="22"/>
        <v>1.4532374906506702</v>
      </c>
      <c r="ED58" s="14">
        <f>(SUMPRODUCT(Euro_Area_Data!B55:U55,Euro_Area_Data!AV55:BO55)-Euro_Area_Data!R55*Euro_Area_Data!BL55)/(SUM(Euro_Area_Data!B55:U55)-Euro_Area_Data!R55)</f>
        <v>0.61897725836134332</v>
      </c>
      <c r="EE58" s="17">
        <v>-5</v>
      </c>
      <c r="EH58" s="43">
        <v>0.75</v>
      </c>
      <c r="EI58" s="43">
        <v>0.05</v>
      </c>
      <c r="EJ58" s="43">
        <v>60</v>
      </c>
      <c r="EK58" s="14">
        <f t="shared" si="5"/>
        <v>2.5334030160361398</v>
      </c>
      <c r="EN58" s="14">
        <f>[2]EUCAM_output!$ADK55</f>
        <v>0.94827228195004698</v>
      </c>
    </row>
    <row r="59" spans="1:144" x14ac:dyDescent="0.3">
      <c r="A59" s="10">
        <v>2019</v>
      </c>
      <c r="B59" s="13">
        <f>[2]EUCAM_output!$ACK56*10^9</f>
        <v>840229739420.40198</v>
      </c>
      <c r="H59" s="14">
        <f>[2]EUCAM_output!$ADQ56</f>
        <v>7.7931922994326133E-3</v>
      </c>
      <c r="I59" s="13">
        <f>[2]EUCAM_output!$ADC56*10^3</f>
        <v>13180498</v>
      </c>
      <c r="K59" s="31">
        <f t="shared" si="4"/>
        <v>13180498</v>
      </c>
      <c r="L59" s="14">
        <f>[2]EUCAM_output!$ACM56</f>
        <v>75.97283749339239</v>
      </c>
      <c r="O59" s="14">
        <f>[2]EUCAM_output!$ACN56</f>
        <v>75.608609212814301</v>
      </c>
      <c r="P59" s="28"/>
      <c r="Q59" s="19"/>
      <c r="R59" s="14">
        <f>[2]EUCAM_output!$ACR56</f>
        <v>4.4000000000000004</v>
      </c>
      <c r="U59" s="14">
        <f>[2]EUCAM_output!$ACQ56</f>
        <v>5.297974</v>
      </c>
      <c r="V59" s="14">
        <v>5.297974</v>
      </c>
      <c r="W59" s="14">
        <v>3.4592591031112896E-4</v>
      </c>
      <c r="X59" s="14">
        <v>3.6929821855880007E-3</v>
      </c>
      <c r="Y59" s="14">
        <f>[2]EUCAM_output!$ADO56</f>
        <v>8.2326595218207028E-3</v>
      </c>
      <c r="Z59" s="14">
        <f>[2]EUCAM_output!$ACS56</f>
        <v>1456.54893972631</v>
      </c>
      <c r="AC59" s="14">
        <f>[2]EUCAM_output!$ADR56</f>
        <v>1449.933402766464</v>
      </c>
      <c r="AD59" s="13">
        <f>[2]EUCAM_output!$ACZ56*10^9</f>
        <v>2159503136849.4502</v>
      </c>
      <c r="AE59" s="30" cm="1">
        <f t="array" aca="1" ref="AE59" ca="1">INDEX('[3]Sheet 1'!$B$12:$M$61,MATCH($A59,'[3]Sheet 1'!$A$12:$A$61,0),MATCH(MID(CELL("filename",A58),FIND("]",CELL("filename",A58))+1,255)&amp;AE$1,'[3]Sheet 1'!$B$9:$M$9&amp;'[3]Sheet 1'!$B$8:$M$8,0))*10^6</f>
        <v>2325638000000</v>
      </c>
      <c r="AF59" s="30" cm="1">
        <f t="array" aca="1" ref="AF59" ca="1">INDEX('[3]Sheet 1'!$B$12:$M$61,MATCH($A59,'[3]Sheet 1'!$A$12:$A$61,0),MATCH(MID(CELL("filename",B58),FIND("]",CELL("filename",B58))+1,255)&amp;AF$1,'[3]Sheet 1'!$B$9:$M$9&amp;'[3]Sheet 1'!$B$8:$M$8,0))*10^6</f>
        <v>453364000000</v>
      </c>
      <c r="AG59" s="19">
        <f t="shared" ca="1" si="14"/>
        <v>0.19494177511719366</v>
      </c>
      <c r="AH59" s="31">
        <f t="shared" ca="1" si="15"/>
        <v>420977374868.57977</v>
      </c>
      <c r="AI59" s="31">
        <f t="shared" ca="1" si="6"/>
        <v>28815185344.599049</v>
      </c>
      <c r="AJ59" s="32">
        <v>24952000000</v>
      </c>
      <c r="AK59" s="31">
        <f t="shared" si="7"/>
        <v>25539801957.887024</v>
      </c>
      <c r="AL59" s="19">
        <f t="shared" ca="1" si="9"/>
        <v>6.0667873103299221E-2</v>
      </c>
      <c r="AM59" s="19">
        <f t="shared" ca="1" si="0"/>
        <v>6.1856470597171344E-2</v>
      </c>
      <c r="AN59" s="31">
        <f t="shared" ca="1" si="10"/>
        <v>1738525761980.8704</v>
      </c>
      <c r="AO59" s="32">
        <v>145332000000</v>
      </c>
      <c r="AP59" s="31">
        <f t="shared" si="1"/>
        <v>148755630736.76004</v>
      </c>
      <c r="AQ59" s="32">
        <v>131354999999.99998</v>
      </c>
      <c r="AR59" s="31">
        <f t="shared" si="2"/>
        <v>108909568280.0999</v>
      </c>
      <c r="AS59" s="19">
        <f t="shared" ca="1" si="11"/>
        <v>6.2644782528852902E-2</v>
      </c>
      <c r="AT59" s="19">
        <f t="shared" si="8"/>
        <v>17.704161583160936</v>
      </c>
      <c r="BB59" s="13">
        <f>[2]EUCAM_output!$ACH56*10^9</f>
        <v>849314077075.58606</v>
      </c>
      <c r="BC59" s="13">
        <f>[2]EUCAM_output!$ADM56*10^9</f>
        <v>829767000000</v>
      </c>
      <c r="BD59" s="19">
        <f t="shared" si="21"/>
        <v>1.0811730683860987</v>
      </c>
      <c r="BN59" s="31">
        <f t="shared" ca="1" si="16"/>
        <v>21231000000</v>
      </c>
      <c r="BO59" s="48" cm="1">
        <f t="array" aca="1" ref="BO59" ca="1">INDEX([1]Sheet1!$C$6:$CY$72,MATCH($A59,[1]Sheet1!$A$6:$A$72,0),MATCH(MID(CELL("filename",A58),FIND("]",CELL("filename",A58))+1,255) &amp; BO$1,[1]Sheet1!$C$1:$CY$1 &amp; [1]Sheet1!$C$3:$CY$3,0))</f>
        <v>2.5586700000000002</v>
      </c>
      <c r="BP59" s="32" cm="1">
        <f t="array" aca="1" ref="BP59" ca="1">INDEX([1]Sheet1!$C$6:$CY$72,MATCH($A59,[1]Sheet1!$A$6:$A$72,0),MATCH(MID(CELL("filename",B58),FIND("]",CELL("filename",B58))+1,255) &amp; BP$1,[1]Sheet1!$C$1:$CY$1 &amp; [1]Sheet1!$C$3:$CY$3,0))</f>
        <v>364103000000</v>
      </c>
      <c r="BQ59" s="32" cm="1">
        <f t="array" aca="1" ref="BQ59" ca="1">INDEX([1]Sheet1!$C$6:$CY$72,MATCH($A59,[1]Sheet1!$A$6:$A$72,0),MATCH(MID(CELL("filename",C58),FIND("]",CELL("filename",C58))+1,255) &amp; BQ$1,[1]Sheet1!$C$1:$CY$1 &amp; [1]Sheet1!$C$3:$CY$3,0))</f>
        <v>104786000000</v>
      </c>
      <c r="BR59" s="39" cm="1">
        <f t="array" aca="1" ref="BR59" ca="1">INDEX([6]Annual!$C$5:$T$30,MATCH($A59,[6]Annual!$B$5:$B$30,0),MATCH(MID(CELL("filename",$F$2),FIND("]",CELL("filename",$F$2))+1,255) &amp; BR$1,[6]Annual!$C$3:$T$3 &amp; [6]Annual!$C$4:$T$4,0))</f>
        <v>75512000000</v>
      </c>
      <c r="BS59" s="39" cm="1">
        <f t="array" aca="1" ref="BS59" ca="1">INDEX([6]Annual!$C$5:$T$30,MATCH($A59,[6]Annual!$B$5:$B$30,0),MATCH(MID(CELL("filename",$F$2),FIND("]",CELL("filename",$F$2))+1,255) &amp; BS$1,[6]Annual!$C$3:$T$3 &amp; [6]Annual!$C$4:$T$4,0))</f>
        <v>22585000000</v>
      </c>
      <c r="BT59" s="39" cm="1">
        <f t="array" aca="1" ref="BT59" ca="1">INDEX([6]Annual!$C$5:$T$30,MATCH($A59,[6]Annual!$B$5:$B$30,0),MATCH(MID(CELL("filename",$F$2),FIND("]",CELL("filename",$F$2))+1,255) &amp; BT$1,[6]Annual!$C$3:$T$3 &amp; [6]Annual!$C$4:$T$4,0))</f>
        <v>6507000000</v>
      </c>
      <c r="BU59" s="31">
        <f t="shared" ca="1" si="23"/>
        <v>75643382968.14653</v>
      </c>
      <c r="BV59" s="31">
        <f t="shared" ca="1" si="24"/>
        <v>29142617031.85347</v>
      </c>
      <c r="BW59" s="32" cm="1">
        <f t="array" aca="1" ref="BW59" ca="1">INDEX([1]Sheet1!$C$6:$CY$72,MATCH($A59,[1]Sheet1!$A$6:$A$72,0),MATCH(MID(CELL("filename",F58),FIND("]",CELL("filename",F58))+1,255) &amp; BW$1,[1]Sheet1!$C$1:$CY$1 &amp; [1]Sheet1!$C$3:$CY$3,0))</f>
        <v>99891000000</v>
      </c>
      <c r="BX59" s="32" cm="1">
        <f t="array" aca="1" ref="BX59" ca="1">INDEX([1]Sheet1!$C$6:$CY$72,MATCH($A59,[1]Sheet1!$A$6:$A$72,0),MATCH(MID(CELL("filename",G58),FIND("]",CELL("filename",G58))+1,255) &amp; BX$1,[1]Sheet1!$C$1:$CY$1 &amp; [1]Sheet1!$C$3:$CY$3,0))</f>
        <v>114631000000</v>
      </c>
      <c r="BY59" s="39" cm="1">
        <f t="array" aca="1" ref="BY59" ca="1">INDEX([4]DATA!$C$18:$N$51,MATCH($A59,[4]DATA!$B$18:$B$51,0),MATCH(MID(CELL("filename",F26),FIND("]",CELL("filename",F26))+1,255) &amp; BY$1,[4]DATA!$C$15:$N$15&amp;[4]DATA!$C$16:$N$16,0)) * 10^6</f>
        <v>70938000000</v>
      </c>
      <c r="BZ59" s="39" cm="1">
        <f t="array" aca="1" ref="BZ59" ca="1">INDEX([4]DATA!$C$18:$N$51,MATCH($A59,[4]DATA!$B$18:$B$51,0),MATCH(MID(CELL("filename",G26),FIND("]",CELL("filename",G26))+1,255) &amp; BZ$1,[4]DATA!$C$15:$N$15&amp;[4]DATA!$C$16:$N$16,0)) * 10^6</f>
        <v>43693000000</v>
      </c>
      <c r="CA59" s="31">
        <f t="shared" ca="1" si="17"/>
        <v>70938000000</v>
      </c>
      <c r="CB59" s="31">
        <f t="shared" ca="1" si="18"/>
        <v>43693000000</v>
      </c>
      <c r="CC59" s="32" cm="1">
        <f t="array" aca="1" ref="CC59" ca="1">INDEX([1]Sheet1!$C$6:$CY$72,MATCH($A59,[1]Sheet1!$A$6:$A$72,0),MATCH(MID(CELL("filename",J58),FIND("]",CELL("filename",J58))+1,255) &amp; CC$1,[1]Sheet1!$C$1:$CY$1 &amp; [1]Sheet1!$C$3:$CY$3,0))</f>
        <v>4328000000</v>
      </c>
      <c r="CD59" s="31">
        <f t="shared" ca="1" si="19"/>
        <v>40467000000</v>
      </c>
      <c r="CE59" s="32" cm="1">
        <f t="array" aca="1" ref="CE59" ca="1">INDEX([1]Sheet1!$C$6:$CY$72,MATCH($A59,[1]Sheet1!$A$6:$A$72,0),MATCH(MID(CELL("filename",L58),FIND("]",CELL("filename",L58))+1,255) &amp; CE$1,[1]Sheet1!$C$1:$CY$1 &amp; [1]Sheet1!$C$3:$CY$3,0))</f>
        <v>349318000000</v>
      </c>
      <c r="CF59" s="31">
        <f t="shared" ca="1" si="12"/>
        <v>342872000000</v>
      </c>
      <c r="CG59" s="32" cm="1">
        <f t="array" aca="1" ref="CG59" ca="1">INDEX([1]Sheet1!$C$6:$CY$72,MATCH($A59,[1]Sheet1!$A$6:$A$72,0),MATCH(MID(CELL("filename",N58),FIND("]",CELL("filename",N58))+1,255) &amp; CG$1,[1]Sheet1!$C$1:$CY$1 &amp; [1]Sheet1!$C$3:$CY$3,0))</f>
        <v>202262000000</v>
      </c>
      <c r="CH59" s="32" cm="1">
        <f t="array" aca="1" ref="CH59" ca="1">INDEX([1]Sheet1!$C$6:$CY$72,MATCH($A59,[1]Sheet1!$A$6:$A$72,0),MATCH(MID(CELL("filename",O58),FIND("]",CELL("filename",O58))+1,255) &amp; CH$1,[1]Sheet1!$C$1:$CY$1 &amp; [1]Sheet1!$C$3:$CY$3,0))</f>
        <v>28152000000</v>
      </c>
      <c r="CI59" s="32" cm="1">
        <f t="array" aca="1" ref="CI59" ca="1">INDEX([1]Sheet1!$C$6:$CY$72,MATCH($A59,[1]Sheet1!$A$6:$A$72,0),MATCH(MID(CELL("filename",CI26),FIND("]",CELL("filename",CI26))+1,255) &amp; CI$1,[1]Sheet1!$C$1:$CY$1 &amp; [1]Sheet1!$C$3:$CY$3,0))</f>
        <v>9601000000</v>
      </c>
      <c r="CJ59" s="32" cm="1">
        <f t="array" aca="1" ref="CJ59" ca="1">INDEX([1]Sheet1!$C$6:$CY$72,MATCH($A59,[1]Sheet1!$A$6:$A$72,0),MATCH(MID(CELL("filename",R58),FIND("]",CELL("filename",R58))+1,255) &amp; CJ$1,[1]Sheet1!$C$1:$CY$1 &amp; [1]Sheet1!$C$3:$CY$3,0))</f>
        <v>87276000000</v>
      </c>
      <c r="CK59" s="32" cm="1">
        <f t="array" aca="1" ref="CK59" ca="1">INDEX([1]Sheet1!$C$6:$CY$72,MATCH($A59,[1]Sheet1!$A$6:$A$72,0),MATCH(MID(CELL("filename",S58),FIND("]",CELL("filename",S58))+1,255) &amp; CK$1,[1]Sheet1!$C$1:$CY$1 &amp; [1]Sheet1!$C$3:$CY$3,0))</f>
        <v>6446000000</v>
      </c>
      <c r="CL59" s="31">
        <f t="shared" ca="1" si="13"/>
        <v>15581000000</v>
      </c>
      <c r="DK59" s="31">
        <f t="shared" ca="1" si="20"/>
        <v>395441229423</v>
      </c>
      <c r="DL59" s="48" cm="1">
        <f t="array" aca="1" ref="DL59" ca="1">INDEX([1]Sheet1!$C$6:$CY$72,MATCH($A59,[1]Sheet1!$A$6:$A$72,0),MATCH(MID(CELL("filename",AT58),FIND("]",CELL("filename",AT58))+1,255) &amp; DL$1,[1]Sheet1!$C$1:$CY$1 &amp; [1]Sheet1!$C$3:$CY$3,0))</f>
        <v>47.6569</v>
      </c>
      <c r="DM59" s="39" cm="1">
        <f t="array" aca="1" ref="DM59" ca="1">INDEX([5]DATA!$C$18:$T$51,MATCH($A59,[5]DATA!$B$18:$B$51,0),MATCH(MID(CELL("filename",AU26),FIND("]",CELL("filename",AU26))+1,255) &amp; DM$1,[5]DATA!$C$15:$T$15&amp;[5]DATA!$C$16:$T$16,0)) * 10^6</f>
        <v>35129000000</v>
      </c>
      <c r="DN59" s="39" cm="1">
        <f t="array" aca="1" ref="DN59" ca="1">INDEX([5]DATA!$C$18:$T$51,MATCH($A59,[5]DATA!$B$18:$B$51,0),MATCH(MID(CELL("filename",AV26),FIND("]",CELL("filename",AV26))+1,255) &amp; DN$1,[5]DATA!$C$15:$T$15&amp;[5]DATA!$C$16:$T$16,0)) * 10^6</f>
        <v>360312000000</v>
      </c>
      <c r="DQ59" s="48">
        <v>1.1193919999999999</v>
      </c>
      <c r="DR59" s="48" cm="1">
        <f t="array" aca="1" ref="DR59" ca="1">INDEX([1]Sheet1!$C$6:$CY$72,MATCH($A59,[1]Sheet1!$A$6:$A$72,0),MATCH(MID(CELL("filename",AZ58),FIND("]",CELL("filename",AZ58))+1,255) &amp; DR$1,[1]Sheet1!$C$1:$CY$1 &amp; [1]Sheet1!$C$3:$CY$3,0))</f>
        <v>4190000000.0000005</v>
      </c>
      <c r="DS59" s="48" cm="1">
        <f t="array" aca="1" ref="DS59" ca="1">INDEX([1]Sheet1!$C$6:$CY$72,MATCH($A59,[1]Sheet1!$A$6:$A$72,0),MATCH(MID(CELL("filename",BA58),FIND("]",CELL("filename",BA58))+1,255) &amp; DS$1,[1]Sheet1!$C$1:$CY$1 &amp; [1]Sheet1!$C$3:$CY$3,0))</f>
        <v>1.5875280000000001</v>
      </c>
      <c r="DT59" s="52" cm="1">
        <f t="array" aca="1" ref="DT59" ca="1">INDEX([5]DATA!$C$18:$T$51,MATCH($A59,[5]DATA!$B$18:$B$51,0),MATCH(MID(CELL("filename",BB26),FIND("]",CELL("filename",BB26))+1,255) &amp; DT$1,[5]DATA!$C$15:$T$15&amp;[5]DATA!$C$16:$T$16,0)) * 10^6</f>
        <v>0</v>
      </c>
      <c r="DU59" s="48" cm="1">
        <f t="array" aca="1" ref="DU59" ca="1">INDEX([1]Sheet1!$C$6:$CY$72,MATCH($A59,[1]Sheet1!$A$6:$A$72,0),MATCH(MID(CELL("filename",BC58),FIND("]",CELL("filename",BC58))+1,255) &amp; DU$1,[1]Sheet1!$C$1:$CY$1 &amp; [1]Sheet1!$C$3:$CY$3,0))</f>
        <v>-0.36</v>
      </c>
      <c r="DV59" s="17">
        <v>0.5</v>
      </c>
      <c r="DW59" s="14">
        <f>Euro_Area_Data!V56*10^9</f>
        <v>12359915799029.637</v>
      </c>
      <c r="DX59" s="17">
        <v>1</v>
      </c>
      <c r="DY59" s="17">
        <v>0.5</v>
      </c>
      <c r="DZ59" s="48" cm="1">
        <f t="array" aca="1" ref="DZ59" ca="1">INDEX([1]Sheet1!$C$6:$CY$72,MATCH($A59,[1]Sheet1!$A$6:$A$72,0),MATCH(MID(CELL("filename",BH58),FIND("]",CELL("filename",BH58))+1,255) &amp; DZ$1,[1]Sheet1!$C$1:$CY$1 &amp; [1]Sheet1!$C$3:$CY$3,0))</f>
        <v>-7.0000000000000007E-2</v>
      </c>
      <c r="EA59" s="17">
        <v>2</v>
      </c>
      <c r="EB59" s="14">
        <f>(SUMPRODUCT(Euro_Area_Data!B56:U56,Euro_Area_Data!Y56:AR56)-Euro_Area_Data!R56*Euro_Area_Data!AO56)/(SUM(Euro_Area_Data!B56:U56)-Euro_Area_Data!R56)</f>
        <v>0.98232726169596385</v>
      </c>
      <c r="EC59" s="14">
        <f t="shared" si="22"/>
        <v>1.6054541854501048</v>
      </c>
      <c r="ED59" s="14">
        <f>(SUMPRODUCT(Euro_Area_Data!B56:U56,Euro_Area_Data!AV56:BO56)-Euro_Area_Data!R56*Euro_Area_Data!BL56)/(SUM(Euro_Area_Data!B56:U56)-Euro_Area_Data!R56)</f>
        <v>0.97389428363988417</v>
      </c>
      <c r="EE59" s="17">
        <v>-5</v>
      </c>
      <c r="EH59" s="43">
        <v>0.75</v>
      </c>
      <c r="EI59" s="43">
        <v>0.05</v>
      </c>
      <c r="EJ59" s="43">
        <v>60</v>
      </c>
      <c r="EK59" s="14">
        <f t="shared" si="5"/>
        <v>3.0278839581491126</v>
      </c>
      <c r="EN59" s="14">
        <f>[2]EUCAM_output!$ADK56</f>
        <v>0.97698486625478698</v>
      </c>
    </row>
    <row r="60" spans="1:144" x14ac:dyDescent="0.3">
      <c r="A60" s="10">
        <v>2020</v>
      </c>
      <c r="B60" s="13">
        <f>[2]EUCAM_output!$ACK57*10^9</f>
        <v>856048651917.87036</v>
      </c>
      <c r="H60" s="14">
        <f>[2]EUCAM_output!$ADQ57</f>
        <v>-5.5154736787170103E-2</v>
      </c>
      <c r="I60" s="13">
        <f>[2]EUCAM_output!$ADC57*10^3</f>
        <v>13253580.5</v>
      </c>
      <c r="K60" s="31">
        <f t="shared" si="4"/>
        <v>13253580.5</v>
      </c>
      <c r="L60" s="14">
        <f>[2]EUCAM_output!$ACM57</f>
        <v>75.56238365890357</v>
      </c>
      <c r="O60" s="14">
        <f>[2]EUCAM_output!$ACN57</f>
        <v>76.193118805713908</v>
      </c>
      <c r="P60" s="28" cm="1">
        <f t="array" aca="1" ref="P60" ca="1">INDEX([7]CSMDPART2023!$C$2:$BK$29, MATCH(MID(CELL("filename",A59),FIND("]",CELL("filename",A59))+1,255),[7]CSMDPART2023!A$2:A$29,0), MATCH(A60,[7]CSMDPART2023!C$1:BK$1,0))</f>
        <v>-1.3118891592550641E-3</v>
      </c>
      <c r="Q60" s="19">
        <f t="shared" ref="Q60:Q62" ca="1" si="25">Q61/(1+P61)</f>
        <v>75.979004766782424</v>
      </c>
      <c r="R60" s="14">
        <f>[2]EUCAM_output!$ACR57</f>
        <v>4.9000000000000004</v>
      </c>
      <c r="U60" s="14">
        <f>[2]EUCAM_output!$ACQ57</f>
        <v>5.0547029999999999</v>
      </c>
      <c r="V60" s="14">
        <v>5.0547029999999999</v>
      </c>
      <c r="W60" s="14">
        <v>-3.3733644273976959E-2</v>
      </c>
      <c r="X60" s="14">
        <v>0</v>
      </c>
      <c r="Y60" s="14">
        <f>[2]EUCAM_output!$ADO57</f>
        <v>1.0453962305903E-2</v>
      </c>
      <c r="Z60" s="14">
        <f>[2]EUCAM_output!$ACS57</f>
        <v>1402.1378622427501</v>
      </c>
      <c r="AC60" s="14">
        <f>[2]EUCAM_output!$ADR57</f>
        <v>1448.510589340412</v>
      </c>
      <c r="AD60" s="13">
        <f>[2]EUCAM_output!$ACZ57*10^9</f>
        <v>2195917136849.45</v>
      </c>
      <c r="AE60" s="30" cm="1">
        <f t="array" aca="1" ref="AE60" ca="1">INDEX('[3]Sheet 1'!$B$12:$M$61,MATCH($A60,'[3]Sheet 1'!$A$12:$A$61,0),MATCH(MID(CELL("filename",A59),FIND("]",CELL("filename",A59))+1,255)&amp;AE$1,'[3]Sheet 1'!$B$9:$M$9&amp;'[3]Sheet 1'!$B$8:$M$8,0))*10^6</f>
        <v>2446750000000</v>
      </c>
      <c r="AF60" s="30" cm="1">
        <f t="array" aca="1" ref="AF60" ca="1">INDEX('[3]Sheet 1'!$B$12:$M$61,MATCH($A60,'[3]Sheet 1'!$A$12:$A$61,0),MATCH(MID(CELL("filename",B59),FIND("]",CELL("filename",B59))+1,255)&amp;AF$1,'[3]Sheet 1'!$B$9:$M$9&amp;'[3]Sheet 1'!$B$8:$M$8,0))*10^6</f>
        <v>464678000000</v>
      </c>
      <c r="AG60" s="19">
        <f t="shared" ca="1" si="14"/>
        <v>0.18991641974047205</v>
      </c>
      <c r="AH60" s="31">
        <f t="shared" ca="1" si="15"/>
        <v>417040720677.19574</v>
      </c>
      <c r="AI60" s="31">
        <f t="shared" ca="1" si="6"/>
        <v>29790000000</v>
      </c>
      <c r="AJ60" s="32">
        <v>25805000000</v>
      </c>
      <c r="AK60" s="31">
        <f t="shared" si="7"/>
        <v>25805000000</v>
      </c>
      <c r="AL60" s="19">
        <f t="shared" ca="1" si="9"/>
        <v>6.187645167622368E-2</v>
      </c>
      <c r="AM60" s="19">
        <f t="shared" ca="1" si="0"/>
        <v>6.1856470597171344E-2</v>
      </c>
      <c r="AN60" s="31">
        <f t="shared" ca="1" si="10"/>
        <v>1778876416172.2542</v>
      </c>
      <c r="AO60" s="32">
        <v>143904000000</v>
      </c>
      <c r="AP60" s="31">
        <f t="shared" si="1"/>
        <v>143904000000</v>
      </c>
      <c r="AQ60" s="32">
        <v>137280000000</v>
      </c>
      <c r="AR60" s="31">
        <f t="shared" si="2"/>
        <v>111475000000</v>
      </c>
      <c r="AS60" s="19">
        <f t="shared" ca="1" si="11"/>
        <v>6.2665960932727055E-2</v>
      </c>
      <c r="AT60" s="19">
        <f t="shared" si="8"/>
        <v>16.810259519432805</v>
      </c>
      <c r="BB60" s="13">
        <f>[2]EUCAM_output!$ACH57*10^9</f>
        <v>816463000000</v>
      </c>
      <c r="BC60" s="13">
        <f>[2]EUCAM_output!$ADM57*10^9</f>
        <v>816463000000</v>
      </c>
      <c r="BD60" s="19">
        <f t="shared" si="21"/>
        <v>-4.6242292221573669</v>
      </c>
      <c r="BN60" s="31">
        <f t="shared" ca="1" si="16"/>
        <v>-23798000000</v>
      </c>
      <c r="BO60" s="48" cm="1">
        <f t="array" aca="1" ref="BO60" ca="1">INDEX([1]Sheet1!$C$6:$CY$72,MATCH($A60,[1]Sheet1!$A$6:$A$72,0),MATCH(MID(CELL("filename",A59),FIND("]",CELL("filename",A59))+1,255) &amp; BO$1,[1]Sheet1!$C$1:$CY$1 &amp; [1]Sheet1!$C$3:$CY$3,0))</f>
        <v>-2.914768</v>
      </c>
      <c r="BP60" s="32" cm="1">
        <f t="array" aca="1" ref="BP60" ca="1">INDEX([1]Sheet1!$C$6:$CY$72,MATCH($A60,[1]Sheet1!$A$6:$A$72,0),MATCH(MID(CELL("filename",B59),FIND("]",CELL("filename",B59))+1,255) &amp; BP$1,[1]Sheet1!$C$1:$CY$1 &amp; [1]Sheet1!$C$3:$CY$3,0))</f>
        <v>360920000000</v>
      </c>
      <c r="BQ60" s="32" cm="1">
        <f t="array" aca="1" ref="BQ60" ca="1">INDEX([1]Sheet1!$C$6:$CY$72,MATCH($A60,[1]Sheet1!$A$6:$A$72,0),MATCH(MID(CELL("filename",C59),FIND("]",CELL("filename",C59))+1,255) &amp; BQ$1,[1]Sheet1!$C$1:$CY$1 &amp; [1]Sheet1!$C$3:$CY$3,0))</f>
        <v>102481000000</v>
      </c>
      <c r="BR60" s="39" cm="1">
        <f t="array" aca="1" ref="BR60" ca="1">INDEX([6]Annual!$C$5:$T$30,MATCH($A60,[6]Annual!$B$5:$B$30,0),MATCH(MID(CELL("filename",$F$2),FIND("]",CELL("filename",$F$2))+1,255) &amp; BR$1,[6]Annual!$C$3:$T$3 &amp; [6]Annual!$C$4:$T$4,0))</f>
        <v>76807000000</v>
      </c>
      <c r="BS60" s="39" cm="1">
        <f t="array" aca="1" ref="BS60" ca="1">INDEX([6]Annual!$C$5:$T$30,MATCH($A60,[6]Annual!$B$5:$B$30,0),MATCH(MID(CELL("filename",$F$2),FIND("]",CELL("filename",$F$2))+1,255) &amp; BS$1,[6]Annual!$C$3:$T$3 &amp; [6]Annual!$C$4:$T$4,0))</f>
        <v>19517000000</v>
      </c>
      <c r="BT60" s="39" cm="1">
        <f t="array" aca="1" ref="BT60" ca="1">INDEX([6]Annual!$C$5:$T$30,MATCH($A60,[6]Annual!$B$5:$B$30,0),MATCH(MID(CELL("filename",$F$2),FIND("]",CELL("filename",$F$2))+1,255) &amp; BT$1,[6]Annual!$C$3:$T$3 &amp; [6]Annual!$C$4:$T$4,0))</f>
        <v>5079000000</v>
      </c>
      <c r="BU60" s="31">
        <f t="shared" ca="1" si="23"/>
        <v>77623523633.423065</v>
      </c>
      <c r="BV60" s="31">
        <f t="shared" ca="1" si="24"/>
        <v>24857476366.576935</v>
      </c>
      <c r="BW60" s="32" cm="1">
        <f t="array" aca="1" ref="BW60" ca="1">INDEX([1]Sheet1!$C$6:$CY$72,MATCH($A60,[1]Sheet1!$A$6:$A$72,0),MATCH(MID(CELL("filename",F59),FIND("]",CELL("filename",F59))+1,255) &amp; BW$1,[1]Sheet1!$C$1:$CY$1 &amp; [1]Sheet1!$C$3:$CY$3,0))</f>
        <v>101843000000</v>
      </c>
      <c r="BX60" s="32" cm="1">
        <f t="array" aca="1" ref="BX60" ca="1">INDEX([1]Sheet1!$C$6:$CY$72,MATCH($A60,[1]Sheet1!$A$6:$A$72,0),MATCH(MID(CELL("filename",G59),FIND("]",CELL("filename",G59))+1,255) &amp; BX$1,[1]Sheet1!$C$1:$CY$1 &amp; [1]Sheet1!$C$3:$CY$3,0))</f>
        <v>114313000000</v>
      </c>
      <c r="BY60" s="39" cm="1">
        <f t="array" aca="1" ref="BY60" ca="1">INDEX([4]DATA!$C$18:$N$51,MATCH($A60,[4]DATA!$B$18:$B$51,0),MATCH(MID(CELL("filename",F27),FIND("]",CELL("filename",F27))+1,255) &amp; BY$1,[4]DATA!$C$15:$N$15&amp;[4]DATA!$C$16:$N$16,0)) * 10^6</f>
        <v>70178000000</v>
      </c>
      <c r="BZ60" s="39" cm="1">
        <f t="array" aca="1" ref="BZ60" ca="1">INDEX([4]DATA!$C$18:$N$51,MATCH($A60,[4]DATA!$B$18:$B$51,0),MATCH(MID(CELL("filename",G27),FIND("]",CELL("filename",G27))+1,255) &amp; BZ$1,[4]DATA!$C$15:$N$15&amp;[4]DATA!$C$16:$N$16,0)) * 10^6</f>
        <v>44135000000</v>
      </c>
      <c r="CA60" s="31">
        <f t="shared" ca="1" si="17"/>
        <v>70178000000</v>
      </c>
      <c r="CB60" s="31">
        <f t="shared" ca="1" si="18"/>
        <v>44135000000</v>
      </c>
      <c r="CC60" s="32" cm="1">
        <f t="array" aca="1" ref="CC60" ca="1">INDEX([1]Sheet1!$C$6:$CY$72,MATCH($A60,[1]Sheet1!$A$6:$A$72,0),MATCH(MID(CELL("filename",J59),FIND("]",CELL("filename",J59))+1,255) &amp; CC$1,[1]Sheet1!$C$1:$CY$1 &amp; [1]Sheet1!$C$3:$CY$3,0))</f>
        <v>4301000000</v>
      </c>
      <c r="CD60" s="31">
        <f t="shared" ca="1" si="19"/>
        <v>37982000000</v>
      </c>
      <c r="CE60" s="32" cm="1">
        <f t="array" aca="1" ref="CE60" ca="1">INDEX([1]Sheet1!$C$6:$CY$72,MATCH($A60,[1]Sheet1!$A$6:$A$72,0),MATCH(MID(CELL("filename",L59),FIND("]",CELL("filename",L59))+1,255) &amp; CE$1,[1]Sheet1!$C$1:$CY$1 &amp; [1]Sheet1!$C$3:$CY$3,0))</f>
        <v>390377000000</v>
      </c>
      <c r="CF60" s="31">
        <f t="shared" ca="1" si="12"/>
        <v>384718000000</v>
      </c>
      <c r="CG60" s="32" cm="1">
        <f t="array" aca="1" ref="CG60" ca="1">INDEX([1]Sheet1!$C$6:$CY$72,MATCH($A60,[1]Sheet1!$A$6:$A$72,0),MATCH(MID(CELL("filename",N59),FIND("]",CELL("filename",N59))+1,255) &amp; CG$1,[1]Sheet1!$C$1:$CY$1 &amp; [1]Sheet1!$C$3:$CY$3,0))</f>
        <v>209743000000</v>
      </c>
      <c r="CH60" s="32" cm="1">
        <f t="array" aca="1" ref="CH60" ca="1">INDEX([1]Sheet1!$C$6:$CY$72,MATCH($A60,[1]Sheet1!$A$6:$A$72,0),MATCH(MID(CELL("filename",O59),FIND("]",CELL("filename",O59))+1,255) &amp; CH$1,[1]Sheet1!$C$1:$CY$1 &amp; [1]Sheet1!$C$3:$CY$3,0))</f>
        <v>29790000000</v>
      </c>
      <c r="CI60" s="32" cm="1">
        <f t="array" aca="1" ref="CI60" ca="1">INDEX([1]Sheet1!$C$6:$CY$72,MATCH($A60,[1]Sheet1!$A$6:$A$72,0),MATCH(MID(CELL("filename",CI27),FIND("]",CELL("filename",CI27))+1,255) &amp; CI$1,[1]Sheet1!$C$1:$CY$1 &amp; [1]Sheet1!$C$3:$CY$3,0))</f>
        <v>33897000000</v>
      </c>
      <c r="CJ60" s="32" cm="1">
        <f t="array" aca="1" ref="CJ60" ca="1">INDEX([1]Sheet1!$C$6:$CY$72,MATCH($A60,[1]Sheet1!$A$6:$A$72,0),MATCH(MID(CELL("filename",R59),FIND("]",CELL("filename",R59))+1,255) &amp; CJ$1,[1]Sheet1!$C$1:$CY$1 &amp; [1]Sheet1!$C$3:$CY$3,0))</f>
        <v>91278000000</v>
      </c>
      <c r="CK60" s="32" cm="1">
        <f t="array" aca="1" ref="CK60" ca="1">INDEX([1]Sheet1!$C$6:$CY$72,MATCH($A60,[1]Sheet1!$A$6:$A$72,0),MATCH(MID(CELL("filename",S59),FIND("]",CELL("filename",S59))+1,255) &amp; CK$1,[1]Sheet1!$C$1:$CY$1 &amp; [1]Sheet1!$C$3:$CY$3,0))</f>
        <v>5659000000</v>
      </c>
      <c r="CL60" s="31">
        <f t="shared" ca="1" si="13"/>
        <v>20010000000</v>
      </c>
      <c r="DK60" s="31">
        <f t="shared" ca="1" si="20"/>
        <v>436122692543</v>
      </c>
      <c r="DL60" s="48" cm="1">
        <f t="array" aca="1" ref="DL60" ca="1">INDEX([1]Sheet1!$C$6:$CY$72,MATCH($A60,[1]Sheet1!$A$6:$A$72,0),MATCH(MID(CELL("filename",AT59),FIND("]",CELL("filename",AT59))+1,255) &amp; DL$1,[1]Sheet1!$C$1:$CY$1 &amp; [1]Sheet1!$C$3:$CY$3,0))</f>
        <v>53.4161</v>
      </c>
      <c r="DM60" s="39" cm="1">
        <f t="array" aca="1" ref="DM60" ca="1">INDEX([5]DATA!$C$18:$T$51,MATCH($A60,[5]DATA!$B$18:$B$51,0),MATCH(MID(CELL("filename",AU27),FIND("]",CELL("filename",AU27))+1,255) &amp; DM$1,[5]DATA!$C$15:$T$15&amp;[5]DATA!$C$16:$T$16,0)) * 10^6</f>
        <v>47707000000</v>
      </c>
      <c r="DN60" s="39" cm="1">
        <f t="array" aca="1" ref="DN60" ca="1">INDEX([5]DATA!$C$18:$T$51,MATCH($A60,[5]DATA!$B$18:$B$51,0),MATCH(MID(CELL("filename",AV27),FIND("]",CELL("filename",AV27))+1,255) &amp; DN$1,[5]DATA!$C$15:$T$15&amp;[5]DATA!$C$16:$T$16,0)) * 10^6</f>
        <v>388416000000</v>
      </c>
      <c r="DQ60" s="48">
        <v>1.1413340000000001</v>
      </c>
      <c r="DR60" s="48" cm="1">
        <f t="array" aca="1" ref="DR60" ca="1">INDEX([1]Sheet1!$C$6:$CY$72,MATCH($A60,[1]Sheet1!$A$6:$A$72,0),MATCH(MID(CELL("filename",AZ59),FIND("]",CELL("filename",AZ59))+1,255) &amp; DR$1,[1]Sheet1!$C$1:$CY$1 &amp; [1]Sheet1!$C$3:$CY$3,0))</f>
        <v>11230000000</v>
      </c>
      <c r="DS60" s="48" cm="1">
        <f t="array" aca="1" ref="DS60" ca="1">INDEX([1]Sheet1!$C$6:$CY$72,MATCH($A60,[1]Sheet1!$A$6:$A$72,0),MATCH(MID(CELL("filename",BA59),FIND("]",CELL("filename",BA59))+1,255) &amp; DS$1,[1]Sheet1!$C$1:$CY$1 &amp; [1]Sheet1!$C$3:$CY$3,0))</f>
        <v>1.4310609999999999</v>
      </c>
      <c r="DT60" s="52" cm="1">
        <f t="array" aca="1" ref="DT60" ca="1">INDEX([5]DATA!$C$18:$T$51,MATCH($A60,[5]DATA!$B$18:$B$51,0),MATCH(MID(CELL("filename",BB27),FIND("]",CELL("filename",BB27))+1,255) &amp; DT$1,[5]DATA!$C$15:$T$15&amp;[5]DATA!$C$16:$T$16,0)) * 10^6</f>
        <v>0</v>
      </c>
      <c r="DU60" s="48" cm="1">
        <f t="array" aca="1" ref="DU60" ca="1">INDEX([1]Sheet1!$C$6:$CY$72,MATCH($A60,[1]Sheet1!$A$6:$A$72,0),MATCH(MID(CELL("filename",BC59),FIND("]",CELL("filename",BC59))+1,255) &amp; DU$1,[1]Sheet1!$C$1:$CY$1 &amp; [1]Sheet1!$C$3:$CY$3,0))</f>
        <v>-0.43</v>
      </c>
      <c r="DV60" s="17">
        <v>0.5</v>
      </c>
      <c r="DW60" s="14">
        <f>Euro_Area_Data!V57*10^9</f>
        <v>11615214739999.998</v>
      </c>
      <c r="DX60" s="17">
        <v>1</v>
      </c>
      <c r="DY60" s="17">
        <v>0.5</v>
      </c>
      <c r="DZ60" s="48" cm="1">
        <f t="array" aca="1" ref="DZ60" ca="1">INDEX([1]Sheet1!$C$6:$CY$72,MATCH($A60,[1]Sheet1!$A$6:$A$72,0),MATCH(MID(CELL("filename",BH59),FIND("]",CELL("filename",BH59))+1,255) &amp; DZ$1,[1]Sheet1!$C$1:$CY$1 &amp; [1]Sheet1!$C$3:$CY$3,0))</f>
        <v>-0.38</v>
      </c>
      <c r="EA60" s="17">
        <v>2</v>
      </c>
      <c r="EB60" s="14">
        <f>(SUMPRODUCT(Euro_Area_Data!B57:U57,Euro_Area_Data!Y57:AR57)-Euro_Area_Data!R57*Euro_Area_Data!AO57)/(SUM(Euro_Area_Data!B57:U57)-Euro_Area_Data!R57)</f>
        <v>1</v>
      </c>
      <c r="EC60" s="14">
        <f t="shared" si="22"/>
        <v>1.7990682935465523</v>
      </c>
      <c r="ED60" s="14">
        <f>(SUMPRODUCT(Euro_Area_Data!B57:U57,Euro_Area_Data!AV57:BO57)-Euro_Area_Data!R57*Euro_Area_Data!BL57)/(SUM(Euro_Area_Data!B57:U57)-Euro_Area_Data!R57)</f>
        <v>-6.063569155038933</v>
      </c>
      <c r="EE60" s="17">
        <v>-5</v>
      </c>
      <c r="EH60" s="43">
        <v>0.75</v>
      </c>
      <c r="EI60" s="43">
        <v>0.05</v>
      </c>
      <c r="EJ60" s="43">
        <v>60</v>
      </c>
      <c r="EK60" s="14">
        <f t="shared" si="5"/>
        <v>2.3557308347508146</v>
      </c>
      <c r="EN60" s="14">
        <f>[2]EUCAM_output!$ADK57</f>
        <v>1</v>
      </c>
    </row>
    <row r="61" spans="1:144" x14ac:dyDescent="0.3">
      <c r="A61" s="10">
        <v>2021</v>
      </c>
      <c r="B61" s="13">
        <f>[2]EUCAM_output!$ACK58*10^9</f>
        <v>872996827707.36865</v>
      </c>
      <c r="H61" s="14">
        <f>[2]EUCAM_output!$ADQ58</f>
        <v>4.0945054719209042E-4</v>
      </c>
      <c r="I61" s="13">
        <f>[2]EUCAM_output!$ADC58*10^3</f>
        <v>13296231</v>
      </c>
      <c r="K61" s="31">
        <f t="shared" si="4"/>
        <v>13296231</v>
      </c>
      <c r="L61" s="14">
        <f>[2]EUCAM_output!$ACM58</f>
        <v>76.07285513445774</v>
      </c>
      <c r="O61" s="14">
        <f>[2]EUCAM_output!$ACN58</f>
        <v>76.885098483292708</v>
      </c>
      <c r="P61" s="28" cm="1">
        <f t="array" aca="1" ref="P61" ca="1">INDEX([7]CSMDPART2023!$C$2:$BK$29, MATCH(MID(CELL("filename",A60),FIND("]",CELL("filename",A60))+1,255),[7]CSMDPART2023!A$2:A$29,0), MATCH(A61,[7]CSMDPART2023!C$1:BK$1,0))</f>
        <v>3.364184040676732E-2</v>
      </c>
      <c r="Q61" s="19">
        <f t="shared" ca="1" si="25"/>
        <v>78.535078319411525</v>
      </c>
      <c r="R61" s="14">
        <f>[2]EUCAM_output!$ACR58</f>
        <v>4.2</v>
      </c>
      <c r="U61" s="14">
        <f>[2]EUCAM_output!$ACQ58</f>
        <v>4.6288140000000002</v>
      </c>
      <c r="V61" s="14">
        <v>4.6288140000000002</v>
      </c>
      <c r="W61" s="14">
        <v>4.4561966175739265E-2</v>
      </c>
      <c r="X61" s="14">
        <v>1.6370271527327951E-2</v>
      </c>
      <c r="Y61" s="14">
        <f>[2]EUCAM_output!$ADO58</f>
        <v>-1.37243761666157E-2</v>
      </c>
      <c r="Z61" s="14">
        <f>[2]EUCAM_output!$ACS58</f>
        <v>1442.1638802889499</v>
      </c>
      <c r="AC61" s="14">
        <f>[2]EUCAM_output!$ADR58</f>
        <v>1446.2921048218359</v>
      </c>
      <c r="AD61" s="13">
        <f>[2]EUCAM_output!$ACZ58*10^9</f>
        <v>2234317939410.6099</v>
      </c>
      <c r="AE61" s="30" cm="1">
        <f t="array" aca="1" ref="AE61" ca="1">INDEX('[3]Sheet 1'!$B$12:$M$61,MATCH($A61,'[3]Sheet 1'!$A$12:$A$61,0),MATCH(MID(CELL("filename",A60),FIND("]",CELL("filename",A60))+1,255)&amp;AE$1,'[3]Sheet 1'!$B$9:$M$9&amp;'[3]Sheet 1'!$B$8:$M$8,0))*10^6</f>
        <v>2596438000000</v>
      </c>
      <c r="AF61" s="30" cm="1">
        <f t="array" aca="1" ref="AF61" ca="1">INDEX('[3]Sheet 1'!$B$12:$M$61,MATCH($A61,'[3]Sheet 1'!$A$12:$A$61,0),MATCH(MID(CELL("filename",B60),FIND("]",CELL("filename",B60))+1,255)&amp;AF$1,'[3]Sheet 1'!$B$9:$M$9&amp;'[3]Sheet 1'!$B$8:$M$8,0))*10^6</f>
        <v>487761000000</v>
      </c>
      <c r="AG61" s="19">
        <f t="shared" ca="1" si="14"/>
        <v>0.18785774973251818</v>
      </c>
      <c r="AH61" s="31">
        <f t="shared" ca="1" si="15"/>
        <v>419733940284.67407</v>
      </c>
      <c r="AI61" s="31">
        <f t="shared" ca="1" si="6"/>
        <v>29597845863.378979</v>
      </c>
      <c r="AJ61" s="32">
        <v>26946000000</v>
      </c>
      <c r="AK61" s="31">
        <f t="shared" si="7"/>
        <v>26225495861.188713</v>
      </c>
      <c r="AL61" s="19">
        <f t="shared" ca="1" si="9"/>
        <v>6.248123714608813E-2</v>
      </c>
      <c r="AM61" s="19">
        <f t="shared" ca="1" si="0"/>
        <v>6.1856470597171344E-2</v>
      </c>
      <c r="AN61" s="31">
        <f t="shared" ca="1" si="10"/>
        <v>1814583999125.9358</v>
      </c>
      <c r="AO61" s="32">
        <v>154014000000</v>
      </c>
      <c r="AP61" s="31">
        <f t="shared" si="1"/>
        <v>149895847976.14185</v>
      </c>
      <c r="AQ61" s="32">
        <v>144622000000</v>
      </c>
      <c r="AR61" s="31">
        <f t="shared" si="2"/>
        <v>114529483075.82732</v>
      </c>
      <c r="AS61" s="19">
        <f t="shared" ca="1" si="11"/>
        <v>6.3116109880278257E-2</v>
      </c>
      <c r="AT61" s="19">
        <f t="shared" si="8"/>
        <v>17.170262619372018</v>
      </c>
      <c r="BB61" s="13">
        <f>[2]EUCAM_output!$ACH58*10^9</f>
        <v>867711008500.06299</v>
      </c>
      <c r="BC61" s="13">
        <f>[2]EUCAM_output!$ADM58*10^9</f>
        <v>891550000000</v>
      </c>
      <c r="BD61" s="19">
        <f t="shared" si="21"/>
        <v>-0.60547977261121133</v>
      </c>
      <c r="BN61" s="31">
        <f t="shared" ca="1" si="16"/>
        <v>-14758000000</v>
      </c>
      <c r="BO61" s="48" cm="1">
        <f t="array" aca="1" ref="BO61" ca="1">INDEX([1]Sheet1!$C$6:$CY$72,MATCH($A61,[1]Sheet1!$A$6:$A$72,0),MATCH(MID(CELL("filename",A60),FIND("]",CELL("filename",A60))+1,255) &amp; BO$1,[1]Sheet1!$C$1:$CY$1 &amp; [1]Sheet1!$C$3:$CY$3,0))</f>
        <v>-1.655319</v>
      </c>
      <c r="BP61" s="32" cm="1">
        <f t="array" aca="1" ref="BP61" ca="1">INDEX([1]Sheet1!$C$6:$CY$72,MATCH($A61,[1]Sheet1!$A$6:$A$72,0),MATCH(MID(CELL("filename",B60),FIND("]",CELL("filename",B60))+1,255) &amp; BP$1,[1]Sheet1!$C$1:$CY$1 &amp; [1]Sheet1!$C$3:$CY$3,0))</f>
        <v>389572000000</v>
      </c>
      <c r="BQ61" s="32" cm="1">
        <f t="array" aca="1" ref="BQ61" ca="1">INDEX([1]Sheet1!$C$6:$CY$72,MATCH($A61,[1]Sheet1!$A$6:$A$72,0),MATCH(MID(CELL("filename",C60),FIND("]",CELL("filename",C60))+1,255) &amp; BQ$1,[1]Sheet1!$C$1:$CY$1 &amp; [1]Sheet1!$C$3:$CY$3,0))</f>
        <v>115508000000</v>
      </c>
      <c r="BR61" s="39" cm="1">
        <f t="array" aca="1" ref="BR61" ca="1">INDEX([6]Annual!$C$5:$T$30,MATCH($A61,[6]Annual!$B$5:$B$30,0),MATCH(MID(CELL("filename",$F$2),FIND("]",CELL("filename",$F$2))+1,255) &amp; BR$1,[6]Annual!$C$3:$T$3 &amp; [6]Annual!$C$4:$T$4,0))</f>
        <v>80572000000</v>
      </c>
      <c r="BS61" s="39" cm="1">
        <f t="array" aca="1" ref="BS61" ca="1">INDEX([6]Annual!$C$5:$T$30,MATCH($A61,[6]Annual!$B$5:$B$30,0),MATCH(MID(CELL("filename",$F$2),FIND("]",CELL("filename",$F$2))+1,255) &amp; BS$1,[6]Annual!$C$3:$T$3 &amp; [6]Annual!$C$4:$T$4,0))</f>
        <v>26262000000</v>
      </c>
      <c r="BT61" s="39" cm="1">
        <f t="array" aca="1" ref="BT61" ca="1">INDEX([6]Annual!$C$5:$T$30,MATCH($A61,[6]Annual!$B$5:$B$30,0),MATCH(MID(CELL("filename",$F$2),FIND("]",CELL("filename",$F$2))+1,255) &amp; BT$1,[6]Annual!$C$3:$T$3 &amp; [6]Annual!$C$4:$T$4,0))</f>
        <v>7526000000</v>
      </c>
      <c r="BU61" s="31">
        <f t="shared" ca="1" si="23"/>
        <v>81380820006.995453</v>
      </c>
      <c r="BV61" s="31">
        <f t="shared" ca="1" si="24"/>
        <v>34127179993.004547</v>
      </c>
      <c r="BW61" s="32" cm="1">
        <f t="array" aca="1" ref="BW61" ca="1">INDEX([1]Sheet1!$C$6:$CY$72,MATCH($A61,[1]Sheet1!$A$6:$A$72,0),MATCH(MID(CELL("filename",F60),FIND("]",CELL("filename",F60))+1,255) &amp; BW$1,[1]Sheet1!$C$1:$CY$1 &amp; [1]Sheet1!$C$3:$CY$3,0))</f>
        <v>110269000000</v>
      </c>
      <c r="BX61" s="32" cm="1">
        <f t="array" aca="1" ref="BX61" ca="1">INDEX([1]Sheet1!$C$6:$CY$72,MATCH($A61,[1]Sheet1!$A$6:$A$72,0),MATCH(MID(CELL("filename",G60),FIND("]",CELL("filename",G60))+1,255) &amp; BX$1,[1]Sheet1!$C$1:$CY$1 &amp; [1]Sheet1!$C$3:$CY$3,0))</f>
        <v>116841000000</v>
      </c>
      <c r="BY61" s="39" cm="1">
        <f t="array" aca="1" ref="BY61" ca="1">INDEX([4]DATA!$C$18:$N$51,MATCH($A61,[4]DATA!$B$18:$B$51,0),MATCH(MID(CELL("filename",F28),FIND("]",CELL("filename",F28))+1,255) &amp; BY$1,[4]DATA!$C$15:$N$15&amp;[4]DATA!$C$16:$N$16,0)) * 10^6</f>
        <v>71770000000</v>
      </c>
      <c r="BZ61" s="39" cm="1">
        <f t="array" aca="1" ref="BZ61" ca="1">INDEX([4]DATA!$C$18:$N$51,MATCH($A61,[4]DATA!$B$18:$B$51,0),MATCH(MID(CELL("filename",G28),FIND("]",CELL("filename",G28))+1,255) &amp; BZ$1,[4]DATA!$C$15:$N$15&amp;[4]DATA!$C$16:$N$16,0)) * 10^6</f>
        <v>45071000000</v>
      </c>
      <c r="CA61" s="31">
        <f t="shared" ca="1" si="17"/>
        <v>71770000000</v>
      </c>
      <c r="CB61" s="31">
        <f t="shared" ca="1" si="18"/>
        <v>45071000000</v>
      </c>
      <c r="CC61" s="32" cm="1">
        <f t="array" aca="1" ref="CC61" ca="1">INDEX([1]Sheet1!$C$6:$CY$72,MATCH($A61,[1]Sheet1!$A$6:$A$72,0),MATCH(MID(CELL("filename",J60),FIND("]",CELL("filename",J60))+1,255) &amp; CC$1,[1]Sheet1!$C$1:$CY$1 &amp; [1]Sheet1!$C$3:$CY$3,0))</f>
        <v>4525000000</v>
      </c>
      <c r="CD61" s="31">
        <f t="shared" ca="1" si="19"/>
        <v>42429000000</v>
      </c>
      <c r="CE61" s="32" cm="1">
        <f t="array" aca="1" ref="CE61" ca="1">INDEX([1]Sheet1!$C$6:$CY$72,MATCH($A61,[1]Sheet1!$A$6:$A$72,0),MATCH(MID(CELL("filename",L60),FIND("]",CELL("filename",L60))+1,255) &amp; CE$1,[1]Sheet1!$C$1:$CY$1 &amp; [1]Sheet1!$C$3:$CY$3,0))</f>
        <v>409171000000</v>
      </c>
      <c r="CF61" s="31">
        <f t="shared" ca="1" si="12"/>
        <v>404330000000</v>
      </c>
      <c r="CG61" s="32" cm="1">
        <f t="array" aca="1" ref="CG61" ca="1">INDEX([1]Sheet1!$C$6:$CY$72,MATCH($A61,[1]Sheet1!$A$6:$A$72,0),MATCH(MID(CELL("filename",N60),FIND("]",CELL("filename",N60))+1,255) &amp; CG$1,[1]Sheet1!$C$1:$CY$1 &amp; [1]Sheet1!$C$3:$CY$3,0))</f>
        <v>226371000000</v>
      </c>
      <c r="CH61" s="32" cm="1">
        <f t="array" aca="1" ref="CH61" ca="1">INDEX([1]Sheet1!$C$6:$CY$72,MATCH($A61,[1]Sheet1!$A$6:$A$72,0),MATCH(MID(CELL("filename",O60),FIND("]",CELL("filename",O60))+1,255) &amp; CH$1,[1]Sheet1!$C$1:$CY$1 &amp; [1]Sheet1!$C$3:$CY$3,0))</f>
        <v>30411000000</v>
      </c>
      <c r="CI61" s="32" cm="1">
        <f t="array" aca="1" ref="CI61" ca="1">INDEX([1]Sheet1!$C$6:$CY$72,MATCH($A61,[1]Sheet1!$A$6:$A$72,0),MATCH(MID(CELL("filename",CI28),FIND("]",CELL("filename",CI28))+1,255) &amp; CI$1,[1]Sheet1!$C$1:$CY$1 &amp; [1]Sheet1!$C$3:$CY$3,0))</f>
        <v>30509000000</v>
      </c>
      <c r="CJ61" s="32" cm="1">
        <f t="array" aca="1" ref="CJ61" ca="1">INDEX([1]Sheet1!$C$6:$CY$72,MATCH($A61,[1]Sheet1!$A$6:$A$72,0),MATCH(MID(CELL("filename",R60),FIND("]",CELL("filename",R60))+1,255) &amp; CJ$1,[1]Sheet1!$C$1:$CY$1 &amp; [1]Sheet1!$C$3:$CY$3,0))</f>
        <v>93562000000</v>
      </c>
      <c r="CK61" s="32" cm="1">
        <f t="array" aca="1" ref="CK61" ca="1">INDEX([1]Sheet1!$C$6:$CY$72,MATCH($A61,[1]Sheet1!$A$6:$A$72,0),MATCH(MID(CELL("filename",S60),FIND("]",CELL("filename",S60))+1,255) &amp; CK$1,[1]Sheet1!$C$1:$CY$1 &amp; [1]Sheet1!$C$3:$CY$3,0))</f>
        <v>4841000000</v>
      </c>
      <c r="CL61" s="31">
        <f t="shared" ca="1" si="13"/>
        <v>23477000000</v>
      </c>
      <c r="CN61" s="92"/>
      <c r="CY61" s="92"/>
      <c r="DK61" s="31">
        <f t="shared" ca="1" si="20"/>
        <v>450238990850</v>
      </c>
      <c r="DL61" s="48" cm="1">
        <f t="array" aca="1" ref="DL61" ca="1">INDEX([1]Sheet1!$C$6:$CY$72,MATCH($A61,[1]Sheet1!$A$6:$A$72,0),MATCH(MID(CELL("filename",AT60),FIND("]",CELL("filename",AT60))+1,255) &amp; DL$1,[1]Sheet1!$C$1:$CY$1 &amp; [1]Sheet1!$C$3:$CY$3,0))</f>
        <v>50.500700000000002</v>
      </c>
      <c r="DM61" s="39" cm="1">
        <f t="array" aca="1" ref="DM61" ca="1">INDEX([5]DATA!$C$18:$T$51,MATCH($A61,[5]DATA!$B$18:$B$51,0),MATCH(MID(CELL("filename",AU28),FIND("]",CELL("filename",AU28))+1,255) &amp; DM$1,[5]DATA!$C$15:$T$15&amp;[5]DATA!$C$16:$T$16,0)) * 10^6</f>
        <v>34888000000</v>
      </c>
      <c r="DN61" s="39" cm="1">
        <f t="array" aca="1" ref="DN61" ca="1">INDEX([5]DATA!$C$18:$T$51,MATCH($A61,[5]DATA!$B$18:$B$51,0),MATCH(MID(CELL("filename",AV28),FIND("]",CELL("filename",AV28))+1,255) &amp; DN$1,[5]DATA!$C$15:$T$15&amp;[5]DATA!$C$16:$T$16,0)) * 10^6</f>
        <v>415351000000</v>
      </c>
      <c r="DQ61" s="48">
        <v>1.1823999999999999</v>
      </c>
      <c r="DR61" s="48" cm="1">
        <f t="array" aca="1" ref="DR61" ca="1">INDEX([1]Sheet1!$C$6:$CY$72,MATCH($A61,[1]Sheet1!$A$6:$A$72,0),MATCH(MID(CELL("filename",AZ60),FIND("]",CELL("filename",AZ60))+1,255) &amp; DR$1,[1]Sheet1!$C$1:$CY$1 &amp; [1]Sheet1!$C$3:$CY$3,0))</f>
        <v>-5480000000</v>
      </c>
      <c r="DS61" s="48" cm="1">
        <f t="array" aca="1" ref="DS61" ca="1">INDEX([1]Sheet1!$C$6:$CY$72,MATCH($A61,[1]Sheet1!$A$6:$A$72,0),MATCH(MID(CELL("filename",BA60),FIND("]",CELL("filename",BA60))+1,255) &amp; DS$1,[1]Sheet1!$C$1:$CY$1 &amp; [1]Sheet1!$C$3:$CY$3,0))</f>
        <v>1.1100080000000001</v>
      </c>
      <c r="DT61" s="52" cm="1">
        <f t="array" aca="1" ref="DT61" ca="1">INDEX([5]DATA!$C$18:$T$51,MATCH($A61,[5]DATA!$B$18:$B$51,0),MATCH(MID(CELL("filename",BB28),FIND("]",CELL("filename",BB28))+1,255) &amp; DT$1,[5]DATA!$C$15:$T$15&amp;[5]DATA!$C$16:$T$16,0)) * 10^6</f>
        <v>0</v>
      </c>
      <c r="DU61" s="48" cm="1">
        <f t="array" aca="1" ref="DU61" ca="1">INDEX([1]Sheet1!$C$6:$CY$72,MATCH($A61,[1]Sheet1!$A$6:$A$72,0),MATCH(MID(CELL("filename",BC60),FIND("]",CELL("filename",BC60))+1,255) &amp; DU$1,[1]Sheet1!$C$1:$CY$1 &amp; [1]Sheet1!$C$3:$CY$3,0))</f>
        <v>-0.55000000000000004</v>
      </c>
      <c r="DV61" s="17">
        <v>0.5</v>
      </c>
      <c r="DW61" s="14">
        <f>Euro_Area_Data!V58*10^9</f>
        <v>12350253396073.805</v>
      </c>
      <c r="DX61" s="17">
        <v>1</v>
      </c>
      <c r="DY61" s="17">
        <v>0.5</v>
      </c>
      <c r="DZ61" s="48" cm="1">
        <f t="array" aca="1" ref="DZ61" ca="1">INDEX([1]Sheet1!$C$6:$CY$72,MATCH($A61,[1]Sheet1!$A$6:$A$72,0),MATCH(MID(CELL("filename",BH60),FIND("]",CELL("filename",BH60))+1,255) &amp; DZ$1,[1]Sheet1!$C$1:$CY$1 &amp; [1]Sheet1!$C$3:$CY$3,0))</f>
        <v>-0.33</v>
      </c>
      <c r="EA61" s="17">
        <v>2</v>
      </c>
      <c r="EB61" s="14">
        <f>(SUMPRODUCT(Euro_Area_Data!B58:U58,Euro_Area_Data!Y58:AR58)-Euro_Area_Data!R58*Euro_Area_Data!AO58)/(SUM(Euro_Area_Data!B58:U58)-Euro_Area_Data!R58)</f>
        <v>1.0208531964737446</v>
      </c>
      <c r="EC61" s="14">
        <f t="shared" si="22"/>
        <v>2.0853196473744617</v>
      </c>
      <c r="ED61" s="14">
        <f>(SUMPRODUCT(Euro_Area_Data!B58:U58,Euro_Area_Data!AV58:BO58)-Euro_Area_Data!R58*Euro_Area_Data!BL58)/(SUM(Euro_Area_Data!B58:U58)-Euro_Area_Data!R58)</f>
        <v>-1.1002112984495496</v>
      </c>
      <c r="EE61" s="17">
        <v>-5</v>
      </c>
      <c r="EH61" s="43">
        <v>0.75</v>
      </c>
      <c r="EI61" s="43">
        <v>0.05</v>
      </c>
      <c r="EJ61" s="43">
        <v>60</v>
      </c>
      <c r="EK61" s="14">
        <f t="shared" si="5"/>
        <v>2.7473422909709999</v>
      </c>
      <c r="EN61" s="14">
        <f>[2]EUCAM_output!$ADK58</f>
        <v>1.02747342290971</v>
      </c>
    </row>
    <row r="62" spans="1:144" x14ac:dyDescent="0.3">
      <c r="A62" s="10">
        <v>2022</v>
      </c>
      <c r="B62" s="13">
        <f>[2]EUCAM_output!$ACK59*10^9</f>
        <v>891317217171.17395</v>
      </c>
      <c r="H62" s="14">
        <f>[2]EUCAM_output!$ADQ59</f>
        <v>4.9186666553099508E-3</v>
      </c>
      <c r="I62" s="13">
        <f>[2]EUCAM_output!$ADC59*10^3</f>
        <v>13376043</v>
      </c>
      <c r="K62" s="31">
        <f t="shared" si="4"/>
        <v>13376043</v>
      </c>
      <c r="L62" s="14">
        <f>[2]EUCAM_output!$ACM59</f>
        <v>78.006603979904298</v>
      </c>
      <c r="O62" s="14">
        <f>[2]EUCAM_output!$ACN59</f>
        <v>77.498649622703056</v>
      </c>
      <c r="P62" s="28" cm="1">
        <f t="array" aca="1" ref="P62" ca="1">INDEX([7]CSMDPART2023!$C$2:$BK$29, MATCH(MID(CELL("filename",A61),FIND("]",CELL("filename",A61))+1,255),[7]CSMDPART2023!A$2:A$29,0), MATCH(A62,[7]CSMDPART2023!C$1:BK$1,0))</f>
        <v>1.7661826829807881E-2</v>
      </c>
      <c r="Q62" s="19">
        <f t="shared" ca="1" si="25"/>
        <v>79.922151272754377</v>
      </c>
      <c r="R62" s="14">
        <f>[2]EUCAM_output!$ACR59</f>
        <v>3.5</v>
      </c>
      <c r="U62" s="14">
        <f>[2]EUCAM_output!$ACQ59</f>
        <v>4.2232479999999999</v>
      </c>
      <c r="V62" s="14">
        <v>4.2232479999999999</v>
      </c>
      <c r="W62" s="14">
        <v>1.0547319103872299E-2</v>
      </c>
      <c r="X62" s="14">
        <v>2.9219470390515312E-2</v>
      </c>
      <c r="Y62" s="14">
        <f>[2]EUCAM_output!$ADO59</f>
        <v>8.8313310213048984E-3</v>
      </c>
      <c r="Z62" s="14">
        <f>[2]EUCAM_output!$ACS59</f>
        <v>1442.6426656073099</v>
      </c>
      <c r="AC62" s="14">
        <f>[2]EUCAM_output!$ADR59</f>
        <v>1444.0756094100909</v>
      </c>
      <c r="AD62" s="13">
        <f>[2]EUCAM_output!$ACZ59*10^9</f>
        <v>2275958897835.52</v>
      </c>
      <c r="AE62" s="30" cm="1">
        <f t="array" aca="1" ref="AE62" ca="1">INDEX('[3]Sheet 1'!$B$12:$M$61,MATCH($A62,'[3]Sheet 1'!$A$12:$A$61,0),MATCH(MID(CELL("filename",A61),FIND("]",CELL("filename",A61))+1,255)&amp;AE$1,'[3]Sheet 1'!$B$9:$M$9&amp;'[3]Sheet 1'!$B$8:$M$8,0))*10^6</f>
        <v>2810908000000</v>
      </c>
      <c r="AF62" s="30" cm="1">
        <f t="array" aca="1" ref="AF62" ca="1">INDEX('[3]Sheet 1'!$B$12:$M$61,MATCH($A62,'[3]Sheet 1'!$A$12:$A$61,0),MATCH(MID(CELL("filename",B61),FIND("]",CELL("filename",B61))+1,255)&amp;AF$1,'[3]Sheet 1'!$B$9:$M$9&amp;'[3]Sheet 1'!$B$8:$M$8,0))*10^6</f>
        <v>531315000000</v>
      </c>
      <c r="AG62" s="19">
        <f t="shared" ca="1" si="14"/>
        <v>0.1890189931509676</v>
      </c>
      <c r="AH62" s="31">
        <f t="shared" ca="1" si="15"/>
        <v>430199459321.8559</v>
      </c>
      <c r="AI62" s="31">
        <f t="shared" ca="1" si="6"/>
        <v>28959761000.057922</v>
      </c>
      <c r="AJ62" s="32">
        <v>29168000000</v>
      </c>
      <c r="AK62" s="31">
        <f t="shared" si="7"/>
        <v>26741960580.292194</v>
      </c>
      <c r="AL62" s="19">
        <f t="shared" ca="1" si="9"/>
        <v>6.2161771710375541E-2</v>
      </c>
      <c r="AM62" s="19">
        <f t="shared" ca="1" si="0"/>
        <v>6.1856470597171344E-2</v>
      </c>
      <c r="AN62" s="31">
        <f t="shared" ca="1" si="10"/>
        <v>1845759438513.6641</v>
      </c>
      <c r="AO62" s="32">
        <v>171835000000</v>
      </c>
      <c r="AP62" s="31">
        <f t="shared" si="1"/>
        <v>157542676779.84467</v>
      </c>
      <c r="AQ62" s="32">
        <v>157385000000</v>
      </c>
      <c r="AR62" s="31">
        <f t="shared" si="2"/>
        <v>117552590500.66252</v>
      </c>
      <c r="AS62" s="19">
        <f t="shared" ca="1" si="11"/>
        <v>6.368792598201431E-2</v>
      </c>
      <c r="AT62" s="19">
        <f t="shared" si="8"/>
        <v>17.675264624624571</v>
      </c>
      <c r="BB62" s="13">
        <f>[2]EUCAM_output!$ACH59*10^9</f>
        <v>911159327478.93994</v>
      </c>
      <c r="BC62" s="13">
        <f>[2]EUCAM_output!$ADM59*10^9</f>
        <v>993820000000</v>
      </c>
      <c r="BD62" s="19">
        <f t="shared" si="21"/>
        <v>2.2261558427806509</v>
      </c>
      <c r="BN62" s="31">
        <f t="shared" ca="1" si="16"/>
        <v>5765000000</v>
      </c>
      <c r="BO62" s="48" cm="1">
        <f t="array" aca="1" ref="BO62" ca="1">INDEX([1]Sheet1!$C$6:$CY$72,MATCH($A62,[1]Sheet1!$A$6:$A$72,0),MATCH(MID(CELL("filename",A61),FIND("]",CELL("filename",A61))+1,255) &amp; BO$1,[1]Sheet1!$C$1:$CY$1 &amp; [1]Sheet1!$C$3:$CY$3,0))</f>
        <v>0.58008499999999996</v>
      </c>
      <c r="BP62" s="32" cm="1">
        <f t="array" aca="1" ref="BP62" ca="1">INDEX([1]Sheet1!$C$6:$CY$72,MATCH($A62,[1]Sheet1!$A$6:$A$72,0),MATCH(MID(CELL("filename",B61),FIND("]",CELL("filename",B61))+1,255) &amp; BP$1,[1]Sheet1!$C$1:$CY$1 &amp; [1]Sheet1!$C$3:$CY$3,0))</f>
        <v>429861000000</v>
      </c>
      <c r="BQ62" s="32" cm="1">
        <f t="array" aca="1" ref="BQ62" ca="1">INDEX([1]Sheet1!$C$6:$CY$72,MATCH($A62,[1]Sheet1!$A$6:$A$72,0),MATCH(MID(CELL("filename",C61),FIND("]",CELL("filename",C61))+1,255) &amp; BQ$1,[1]Sheet1!$C$1:$CY$1 &amp; [1]Sheet1!$C$3:$CY$3,0))</f>
        <v>133037000000</v>
      </c>
      <c r="BR62" s="39" cm="1">
        <f t="array" aca="1" ref="BR62" ca="1">INDEX([6]Annual!$C$5:$T$30,MATCH($A62,[6]Annual!$B$5:$B$30,0),MATCH(MID(CELL("filename",$F$2),FIND("]",CELL("filename",$F$2))+1,255) &amp; BR$1,[6]Annual!$C$3:$T$3 &amp; [6]Annual!$C$4:$T$4,0))</f>
        <v>85033000000</v>
      </c>
      <c r="BS62" s="39" cm="1">
        <f t="array" aca="1" ref="BS62" ca="1">INDEX([6]Annual!$C$5:$T$30,MATCH($A62,[6]Annual!$B$5:$B$30,0),MATCH(MID(CELL("filename",$F$2),FIND("]",CELL("filename",$F$2))+1,255) &amp; BS$1,[6]Annual!$C$3:$T$3 &amp; [6]Annual!$C$4:$T$4,0))</f>
        <v>36508000000</v>
      </c>
      <c r="BT62" s="39" cm="1">
        <f t="array" aca="1" ref="BT62" ca="1">INDEX([6]Annual!$C$5:$T$30,MATCH($A62,[6]Annual!$B$5:$B$30,0),MATCH(MID(CELL("filename",$F$2),FIND("]",CELL("filename",$F$2))+1,255) &amp; BT$1,[6]Annual!$C$3:$T$3 &amp; [6]Annual!$C$4:$T$4,0))</f>
        <v>6178000000</v>
      </c>
      <c r="BU62" s="31">
        <f t="shared" ca="1" si="23"/>
        <v>88573628207.236206</v>
      </c>
      <c r="BV62" s="31">
        <f t="shared" ca="1" si="24"/>
        <v>44463371792.763794</v>
      </c>
      <c r="BW62" s="32" cm="1">
        <f t="array" aca="1" ref="BW62" ca="1">INDEX([1]Sheet1!$C$6:$CY$72,MATCH($A62,[1]Sheet1!$A$6:$A$72,0),MATCH(MID(CELL("filename",F61),FIND("]",CELL("filename",F61))+1,255) &amp; BW$1,[1]Sheet1!$C$1:$CY$1 &amp; [1]Sheet1!$C$3:$CY$3,0))</f>
        <v>114003000000</v>
      </c>
      <c r="BX62" s="32" cm="1">
        <f t="array" aca="1" ref="BX62" ca="1">INDEX([1]Sheet1!$C$6:$CY$72,MATCH($A62,[1]Sheet1!$A$6:$A$72,0),MATCH(MID(CELL("filename",G61),FIND("]",CELL("filename",G61))+1,255) &amp; BX$1,[1]Sheet1!$C$1:$CY$1 &amp; [1]Sheet1!$C$3:$CY$3,0))</f>
        <v>124463000000</v>
      </c>
      <c r="BY62" s="39" cm="1">
        <f t="array" aca="1" ref="BY62" ca="1">INDEX([4]DATA!$C$18:$N$51,MATCH($A62,[4]DATA!$B$18:$B$51,0),MATCH(MID(CELL("filename",F29),FIND("]",CELL("filename",F29))+1,255) &amp; BY$1,[4]DATA!$C$15:$N$15&amp;[4]DATA!$C$16:$N$16,0)) * 10^6</f>
        <v>75160000000</v>
      </c>
      <c r="BZ62" s="39" cm="1">
        <f t="array" aca="1" ref="BZ62" ca="1">INDEX([4]DATA!$C$18:$N$51,MATCH($A62,[4]DATA!$B$18:$B$51,0),MATCH(MID(CELL("filename",G29),FIND("]",CELL("filename",G29))+1,255) &amp; BZ$1,[4]DATA!$C$15:$N$15&amp;[4]DATA!$C$16:$N$16,0)) * 10^6</f>
        <v>49303000000</v>
      </c>
      <c r="CA62" s="31">
        <f t="shared" ca="1" si="17"/>
        <v>75160000000</v>
      </c>
      <c r="CB62" s="31">
        <f t="shared" ca="1" si="18"/>
        <v>49303000000</v>
      </c>
      <c r="CC62" s="32" cm="1">
        <f t="array" aca="1" ref="CC62" ca="1">INDEX([1]Sheet1!$C$6:$CY$72,MATCH($A62,[1]Sheet1!$A$6:$A$72,0),MATCH(MID(CELL("filename",J61),FIND("]",CELL("filename",J61))+1,255) &amp; CC$1,[1]Sheet1!$C$1:$CY$1 &amp; [1]Sheet1!$C$3:$CY$3,0))</f>
        <v>5220000000</v>
      </c>
      <c r="CD62" s="31">
        <f t="shared" ca="1" si="19"/>
        <v>53138000000</v>
      </c>
      <c r="CE62" s="32" cm="1">
        <f t="array" aca="1" ref="CE62" ca="1">INDEX([1]Sheet1!$C$6:$CY$72,MATCH($A62,[1]Sheet1!$A$6:$A$72,0),MATCH(MID(CELL("filename",L61),FIND("]",CELL("filename",L61))+1,255) &amp; CE$1,[1]Sheet1!$C$1:$CY$1 &amp; [1]Sheet1!$C$3:$CY$3,0))</f>
        <v>429746000000</v>
      </c>
      <c r="CF62" s="31">
        <f t="shared" ca="1" si="12"/>
        <v>424096000000</v>
      </c>
      <c r="CG62" s="32" cm="1">
        <f t="array" aca="1" ref="CG62" ca="1">INDEX([1]Sheet1!$C$6:$CY$72,MATCH($A62,[1]Sheet1!$A$6:$A$72,0),MATCH(MID(CELL("filename",N61),FIND("]",CELL("filename",N61))+1,255) &amp; CG$1,[1]Sheet1!$C$1:$CY$1 &amp; [1]Sheet1!$C$3:$CY$3,0))</f>
        <v>241898000000</v>
      </c>
      <c r="CH62" s="32" cm="1">
        <f t="array" aca="1" ref="CH62" ca="1">INDEX([1]Sheet1!$C$6:$CY$72,MATCH($A62,[1]Sheet1!$A$6:$A$72,0),MATCH(MID(CELL("filename",O61),FIND("]",CELL("filename",O61))+1,255) &amp; CH$1,[1]Sheet1!$C$1:$CY$1 &amp; [1]Sheet1!$C$3:$CY$3,0))</f>
        <v>31587000000</v>
      </c>
      <c r="CI62" s="32" cm="1">
        <f t="array" aca="1" ref="CI62" ca="1">INDEX([1]Sheet1!$C$6:$CY$72,MATCH($A62,[1]Sheet1!$A$6:$A$72,0),MATCH(MID(CELL("filename",CI29),FIND("]",CELL("filename",CI29))+1,255) &amp; CI$1,[1]Sheet1!$C$1:$CY$1 &amp; [1]Sheet1!$C$3:$CY$3,0))</f>
        <v>19191000000</v>
      </c>
      <c r="CJ62" s="32" cm="1">
        <f t="array" aca="1" ref="CJ62" ca="1">INDEX([1]Sheet1!$C$6:$CY$72,MATCH($A62,[1]Sheet1!$A$6:$A$72,0),MATCH(MID(CELL("filename",R61),FIND("]",CELL("filename",R61))+1,255) &amp; CJ$1,[1]Sheet1!$C$1:$CY$1 &amp; [1]Sheet1!$C$3:$CY$3,0))</f>
        <v>96703000000</v>
      </c>
      <c r="CK62" s="32" cm="1">
        <f t="array" aca="1" ref="CK62" ca="1">INDEX([1]Sheet1!$C$6:$CY$72,MATCH($A62,[1]Sheet1!$A$6:$A$72,0),MATCH(MID(CELL("filename",S61),FIND("]",CELL("filename",S61))+1,255) &amp; CK$1,[1]Sheet1!$C$1:$CY$1 &amp; [1]Sheet1!$C$3:$CY$3,0))</f>
        <v>5650000000</v>
      </c>
      <c r="CL62" s="31">
        <f t="shared" ca="1" si="13"/>
        <v>34717000000</v>
      </c>
      <c r="DK62" s="31">
        <f t="shared" ca="1" si="20"/>
        <v>481145033340</v>
      </c>
      <c r="DL62" s="48" cm="1">
        <f t="array" aca="1" ref="DL62" ca="1">INDEX([1]Sheet1!$C$6:$CY$72,MATCH($A62,[1]Sheet1!$A$6:$A$72,0),MATCH(MID(CELL("filename",AT61),FIND("]",CELL("filename",AT61))+1,255) &amp; DL$1,[1]Sheet1!$C$1:$CY$1 &amp; [1]Sheet1!$C$3:$CY$3,0))</f>
        <v>48.413699999999999</v>
      </c>
      <c r="DM62" s="39" cm="1">
        <f t="array" aca="1" ref="DM62" ca="1">INDEX([5]DATA!$C$18:$T$51,MATCH($A62,[5]DATA!$B$18:$B$51,0),MATCH(MID(CELL("filename",AU29),FIND("]",CELL("filename",AU29))+1,255) &amp; DM$1,[5]DATA!$C$15:$T$15&amp;[5]DATA!$C$16:$T$16,0)) * 10^6</f>
        <v>52918000000</v>
      </c>
      <c r="DN62" s="39" cm="1">
        <f t="array" aca="1" ref="DN62" ca="1">INDEX([5]DATA!$C$18:$T$51,MATCH($A62,[5]DATA!$B$18:$B$51,0),MATCH(MID(CELL("filename",AV29),FIND("]",CELL("filename",AV29))+1,255) &amp; DN$1,[5]DATA!$C$15:$T$15&amp;[5]DATA!$C$16:$T$16,0)) * 10^6</f>
        <v>428227000000</v>
      </c>
      <c r="DQ62" s="48">
        <v>1.0518559999999999</v>
      </c>
      <c r="DR62" s="48" cm="1">
        <f t="array" aca="1" ref="DR62" ca="1">INDEX([1]Sheet1!$C$6:$CY$72,MATCH($A62,[1]Sheet1!$A$6:$A$72,0),MATCH(MID(CELL("filename",AZ61),FIND("]",CELL("filename",AZ61))+1,255) &amp; DR$1,[1]Sheet1!$C$1:$CY$1 &amp; [1]Sheet1!$C$3:$CY$3,0))</f>
        <v>31020000000</v>
      </c>
      <c r="DS62" s="48" cm="1">
        <f t="array" aca="1" ref="DS62" ca="1">INDEX([1]Sheet1!$C$6:$CY$72,MATCH($A62,[1]Sheet1!$A$6:$A$72,0),MATCH(MID(CELL("filename",BA61),FIND("]",CELL("filename",BA61))+1,255) &amp; DS$1,[1]Sheet1!$C$1:$CY$1 &amp; [1]Sheet1!$C$3:$CY$3,0))</f>
        <v>1.2548889999999999</v>
      </c>
      <c r="DT62" s="52" cm="1">
        <f t="array" aca="1" ref="DT62" ca="1">INDEX([5]DATA!$C$18:$T$51,MATCH($A62,[5]DATA!$B$18:$B$51,0),MATCH(MID(CELL("filename",BB29),FIND("]",CELL("filename",BB29))+1,255) &amp; DT$1,[5]DATA!$C$15:$T$15&amp;[5]DATA!$C$16:$T$16,0)) * 10^6</f>
        <v>0</v>
      </c>
      <c r="DU62" s="48" cm="1">
        <f t="array" aca="1" ref="DU62" ca="1">INDEX([1]Sheet1!$C$6:$CY$72,MATCH($A62,[1]Sheet1!$A$6:$A$72,0),MATCH(MID(CELL("filename",BC61),FIND("]",CELL("filename",BC61))+1,255) &amp; DU$1,[1]Sheet1!$C$1:$CY$1 &amp; [1]Sheet1!$C$3:$CY$3,0))</f>
        <v>0.35</v>
      </c>
      <c r="DV62" s="17">
        <v>0.5</v>
      </c>
      <c r="DW62" s="14">
        <f>Euro_Area_Data!V59*10^9</f>
        <v>12785623412526.551</v>
      </c>
      <c r="DX62" s="17">
        <v>1</v>
      </c>
      <c r="DY62" s="17">
        <v>0.5</v>
      </c>
      <c r="DZ62" s="48" cm="1">
        <f t="array" aca="1" ref="DZ62" ca="1">INDEX([1]Sheet1!$C$6:$CY$72,MATCH($A62,[1]Sheet1!$A$6:$A$72,0),MATCH(MID(CELL("filename",BH61),FIND("]",CELL("filename",BH61))+1,255) &amp; DZ$1,[1]Sheet1!$C$1:$CY$1 &amp; [1]Sheet1!$C$3:$CY$3,0))</f>
        <v>1.38</v>
      </c>
      <c r="EA62" s="17">
        <v>2</v>
      </c>
      <c r="EB62" s="14">
        <f>(SUMPRODUCT(Euro_Area_Data!B59:U59,Euro_Area_Data!Y59:AR59)-Euro_Area_Data!R59*Euro_Area_Data!AO59)/(SUM(Euro_Area_Data!B59:U59)-Euro_Area_Data!R59)</f>
        <v>1.0720932455411001</v>
      </c>
      <c r="EC62" s="14">
        <f t="shared" si="22"/>
        <v>5.0193357129458045</v>
      </c>
      <c r="ED62" s="14">
        <f>(SUMPRODUCT(Euro_Area_Data!B59:U59,Euro_Area_Data!AV59:BO59)-Euro_Area_Data!R59*Euro_Area_Data!BL59)/(SUM(Euro_Area_Data!B59:U59)-Euro_Area_Data!R59)</f>
        <v>0.99599607123855805</v>
      </c>
      <c r="EE62" s="17">
        <v>-5</v>
      </c>
      <c r="EH62" s="43">
        <v>0.75</v>
      </c>
      <c r="EI62" s="43">
        <v>0.05</v>
      </c>
      <c r="EJ62" s="43">
        <v>60</v>
      </c>
      <c r="EK62" s="14">
        <f t="shared" si="5"/>
        <v>6.1555757161670064</v>
      </c>
      <c r="EN62" s="14">
        <f>[2]EUCAM_output!$ADK59</f>
        <v>1.09072032742041</v>
      </c>
    </row>
    <row r="63" spans="1:144" x14ac:dyDescent="0.3">
      <c r="A63" s="10">
        <v>2023</v>
      </c>
      <c r="B63" s="13">
        <f>[2]EUCAM_output!$ACK60*10^9</f>
        <v>910111666107.18176</v>
      </c>
      <c r="H63" s="14">
        <f>[2]EUCAM_output!$ADQ60</f>
        <v>-8.7009976014201153E-3</v>
      </c>
      <c r="I63" s="13">
        <f>[2]EUCAM_output!$ADC60*10^3</f>
        <v>13480589</v>
      </c>
      <c r="J63" s="13">
        <v>13440587</v>
      </c>
      <c r="K63" s="31">
        <f t="shared" si="4"/>
        <v>13480589</v>
      </c>
      <c r="L63" s="14">
        <f>[2]EUCAM_output!$ACM60</f>
        <v>78.743927496163323</v>
      </c>
      <c r="O63" s="14">
        <f>[2]EUCAM_output!$ACN60</f>
        <v>78.134481612722638</v>
      </c>
      <c r="P63" s="28" cm="1">
        <f t="array" aca="1" ref="P63" ca="1">INDEX([7]CSMDPART2023!$C$2:$BK$29, MATCH(MID(CELL("filename",A62),FIND("]",CELL("filename",A62))+1,255),[7]CSMDPART2023!A$2:A$29,0), MATCH(A63,[7]CSMDPART2023!C$1:BK$1,0))</f>
        <v>8.8626869864483204E-4</v>
      </c>
      <c r="Q63" s="19">
        <f ca="1">Q64/(1+P64)</f>
        <v>79.992983773755782</v>
      </c>
      <c r="R63" s="14">
        <f>[2]EUCAM_output!$ACR60</f>
        <v>3.6</v>
      </c>
      <c r="U63" s="14">
        <f>[2]EUCAM_output!$ACQ60</f>
        <v>3.9009610000000001</v>
      </c>
      <c r="V63" s="14">
        <v>3.9009610000000001</v>
      </c>
      <c r="W63" s="14">
        <v>-1.5292921794245351E-2</v>
      </c>
      <c r="X63" s="14">
        <v>2.4664245293315901E-2</v>
      </c>
      <c r="Y63" s="14">
        <f>[2]EUCAM_output!$ADO60</f>
        <v>2.6276518071047601E-2</v>
      </c>
      <c r="Z63" s="14">
        <f>[2]EUCAM_output!$ACS60</f>
        <v>1438.7401544024201</v>
      </c>
      <c r="AC63" s="14">
        <f>[2]EUCAM_output!$ADR60</f>
        <v>1442.245940851247</v>
      </c>
      <c r="AD63" s="13">
        <f>[2]EUCAM_output!$ACZ60*10^9</f>
        <v>2317224493304.2197</v>
      </c>
      <c r="AE63" s="30" cm="1">
        <f t="array" aca="1" ref="AE63" ca="1">INDEX('[3]Sheet 1'!$B$12:$M$61,MATCH($A63,'[3]Sheet 1'!$A$12:$A$61,0),MATCH(MID(CELL("filename",A62),FIND("]",CELL("filename",A62))+1,255)&amp;AE$1,'[3]Sheet 1'!$B$9:$M$9&amp;'[3]Sheet 1'!$B$8:$M$8,0))*10^6</f>
        <v>2982633000000</v>
      </c>
      <c r="AF63" s="30" cm="1">
        <f t="array" aca="1" ref="AF63" ca="1">INDEX('[3]Sheet 1'!$B$12:$M$61,MATCH($A63,'[3]Sheet 1'!$A$12:$A$61,0),MATCH(MID(CELL("filename",B62),FIND("]",CELL("filename",B62))+1,255)&amp;AF$1,'[3]Sheet 1'!$B$9:$M$9&amp;'[3]Sheet 1'!$B$8:$M$8,0))*10^6</f>
        <v>556734000000</v>
      </c>
      <c r="AG63" s="19">
        <f t="shared" ca="1" si="14"/>
        <v>0.18665856644112769</v>
      </c>
      <c r="AH63" s="31">
        <f t="shared" ca="1" si="15"/>
        <v>432529802042.43414</v>
      </c>
      <c r="AI63" s="31">
        <f t="shared" ca="1" si="6"/>
        <v>28695272901.661488</v>
      </c>
      <c r="AJ63" s="32">
        <v>30853000000</v>
      </c>
      <c r="AK63" s="31">
        <f t="shared" si="7"/>
        <v>26351616359.64407</v>
      </c>
      <c r="AL63" s="19">
        <f t="shared" ca="1" si="9"/>
        <v>6.0924394654911652E-2</v>
      </c>
      <c r="AM63" s="19">
        <f t="shared" ca="1" si="0"/>
        <v>6.1856470597171344E-2</v>
      </c>
      <c r="AN63" s="31">
        <f t="shared" ca="1" si="10"/>
        <v>1884694691261.7856</v>
      </c>
      <c r="AO63" s="32">
        <v>180947000000</v>
      </c>
      <c r="AP63" s="31">
        <f t="shared" si="1"/>
        <v>154547237721.72934</v>
      </c>
      <c r="AQ63" s="32">
        <v>167048000000</v>
      </c>
      <c r="AR63" s="31">
        <f t="shared" si="2"/>
        <v>116324454351.33453</v>
      </c>
      <c r="AS63" s="19">
        <f t="shared" ca="1" si="11"/>
        <v>6.1720582591261182E-2</v>
      </c>
      <c r="AT63" s="19">
        <f t="shared" si="8"/>
        <v>16.98112918195784</v>
      </c>
      <c r="BB63" s="13">
        <f>[2]EUCAM_output!$ACH60*10^9</f>
        <v>911838695554.38403</v>
      </c>
      <c r="BC63" s="13">
        <f>[2]EUCAM_output!$ADM60*10^9</f>
        <v>1067598999999.9899</v>
      </c>
      <c r="BD63" s="19">
        <f t="shared" si="21"/>
        <v>0.18976017026452249</v>
      </c>
      <c r="BN63" s="31">
        <f t="shared" ca="1" si="16"/>
        <v>3489000000</v>
      </c>
      <c r="BO63" s="48" cm="1">
        <f t="array" aca="1" ref="BO63" ca="1">INDEX([1]Sheet1!$C$6:$CY$72,MATCH($A63,[1]Sheet1!$A$6:$A$72,0),MATCH(MID(CELL("filename",A62),FIND("]",CELL("filename",A62))+1,255) &amp; BO$1,[1]Sheet1!$C$1:$CY$1 &amp; [1]Sheet1!$C$3:$CY$3,0))</f>
        <v>0.32680799999999999</v>
      </c>
      <c r="BP63" s="32" cm="1">
        <f t="array" aca="1" ref="BP63" ca="1">INDEX([1]Sheet1!$C$6:$CY$72,MATCH($A63,[1]Sheet1!$A$6:$A$72,0),MATCH(MID(CELL("filename",B62),FIND("]",CELL("filename",B62))+1,255) &amp; BP$1,[1]Sheet1!$C$1:$CY$1 &amp; [1]Sheet1!$C$3:$CY$3,0))</f>
        <v>457397000000</v>
      </c>
      <c r="BQ63" s="32" cm="1">
        <f t="array" aca="1" ref="BQ63" ca="1">INDEX([1]Sheet1!$C$6:$CY$72,MATCH($A63,[1]Sheet1!$A$6:$A$72,0),MATCH(MID(CELL("filename",C62),FIND("]",CELL("filename",C62))+1,255) &amp; BQ$1,[1]Sheet1!$C$1:$CY$1 &amp; [1]Sheet1!$C$3:$CY$3,0))</f>
        <v>156259000000</v>
      </c>
      <c r="BR63" s="39" cm="1">
        <f t="array" aca="1" ref="BR63" ca="1">INDEX([6]Annual!$C$5:$T$30,MATCH($A63,[6]Annual!$B$5:$B$30,0),MATCH(MID(CELL("filename",$F$2),FIND("]",CELL("filename",$F$2))+1,255) &amp; BR$1,[6]Annual!$C$3:$T$3 &amp; [6]Annual!$C$4:$T$4,0))</f>
        <v>103323000000</v>
      </c>
      <c r="BS63" s="39" cm="1">
        <f t="array" aca="1" ref="BS63" ca="1">INDEX([6]Annual!$C$5:$T$30,MATCH($A63,[6]Annual!$B$5:$B$30,0),MATCH(MID(CELL("filename",$F$2),FIND("]",CELL("filename",$F$2))+1,255) &amp; BS$1,[6]Annual!$C$3:$T$3 &amp; [6]Annual!$C$4:$T$4,0))</f>
        <v>41798000000</v>
      </c>
      <c r="BT63" s="39" cm="1">
        <f t="array" aca="1" ref="BT63" ca="1">INDEX([6]Annual!$C$5:$T$30,MATCH($A63,[6]Annual!$B$5:$B$30,0),MATCH(MID(CELL("filename",$F$2),FIND("]",CELL("filename",$F$2))+1,255) &amp; BT$1,[6]Annual!$C$3:$T$3 &amp; [6]Annual!$C$4:$T$4,0))</f>
        <v>6747000000</v>
      </c>
      <c r="BU63" s="31">
        <f t="shared" ca="1" si="23"/>
        <v>106310405463.95554</v>
      </c>
      <c r="BV63" s="31">
        <f t="shared" ca="1" si="24"/>
        <v>49948594536.044464</v>
      </c>
      <c r="BW63" s="32" cm="1">
        <f t="array" aca="1" ref="BW63" ca="1">INDEX([1]Sheet1!$C$6:$CY$72,MATCH($A63,[1]Sheet1!$A$6:$A$72,0),MATCH(MID(CELL("filename",F62),FIND("]",CELL("filename",F62))+1,255) &amp; BW$1,[1]Sheet1!$C$1:$CY$1 &amp; [1]Sheet1!$C$3:$CY$3,0))</f>
        <v>118832000000</v>
      </c>
      <c r="BX63" s="32" cm="1">
        <f t="array" aca="1" ref="BX63" ca="1">INDEX([1]Sheet1!$C$6:$CY$72,MATCH($A63,[1]Sheet1!$A$6:$A$72,0),MATCH(MID(CELL("filename",G62),FIND("]",CELL("filename",G62))+1,255) &amp; BX$1,[1]Sheet1!$C$1:$CY$1 &amp; [1]Sheet1!$C$3:$CY$3,0))</f>
        <v>129202000000</v>
      </c>
      <c r="BY63" s="39" cm="1">
        <f t="array" aca="1" ref="BY63" ca="1">INDEX([4]DATA!$C$18:$N$51,MATCH($A63,[4]DATA!$B$18:$B$51,0),MATCH(MID(CELL("filename",F30),FIND("]",CELL("filename",F30))+1,255) &amp; BY$1,[4]DATA!$C$15:$N$15&amp;[4]DATA!$C$16:$N$16,0)) * 10^6</f>
        <v>75664000000</v>
      </c>
      <c r="BZ63" s="39" cm="1">
        <f t="array" aca="1" ref="BZ63" ca="1">INDEX([4]DATA!$C$18:$N$51,MATCH($A63,[4]DATA!$B$18:$B$51,0),MATCH(MID(CELL("filename",G30),FIND("]",CELL("filename",G30))+1,255) &amp; BZ$1,[4]DATA!$C$15:$N$15&amp;[4]DATA!$C$16:$N$16,0)) * 10^6</f>
        <v>53538000000</v>
      </c>
      <c r="CA63" s="31">
        <f t="shared" ca="1" si="17"/>
        <v>75664000000</v>
      </c>
      <c r="CB63" s="31">
        <f t="shared" ca="1" si="18"/>
        <v>53538000000</v>
      </c>
      <c r="CC63" s="32" cm="1">
        <f t="array" aca="1" ref="CC63" ca="1">INDEX([1]Sheet1!$C$6:$CY$72,MATCH($A63,[1]Sheet1!$A$6:$A$72,0),MATCH(MID(CELL("filename",J62),FIND("]",CELL("filename",J62))+1,255) &amp; CC$1,[1]Sheet1!$C$1:$CY$1 &amp; [1]Sheet1!$C$3:$CY$3,0))</f>
        <v>5439000000</v>
      </c>
      <c r="CD63" s="31">
        <f t="shared" ca="1" si="19"/>
        <v>47665000000</v>
      </c>
      <c r="CE63" s="32" cm="1">
        <f t="array" aca="1" ref="CE63" ca="1">INDEX([1]Sheet1!$C$6:$CY$72,MATCH($A63,[1]Sheet1!$A$6:$A$72,0),MATCH(MID(CELL("filename",L62),FIND("]",CELL("filename",L62))+1,255) &amp; CE$1,[1]Sheet1!$C$1:$CY$1 &amp; [1]Sheet1!$C$3:$CY$3,0))</f>
        <v>461217000000</v>
      </c>
      <c r="CF63" s="31">
        <f t="shared" ca="1" si="12"/>
        <v>453908000000</v>
      </c>
      <c r="CG63" s="32" cm="1">
        <f t="array" aca="1" ref="CG63" ca="1">INDEX([1]Sheet1!$C$6:$CY$72,MATCH($A63,[1]Sheet1!$A$6:$A$72,0),MATCH(MID(CELL("filename",N62),FIND("]",CELL("filename",N62))+1,255) &amp; CG$1,[1]Sheet1!$C$1:$CY$1 &amp; [1]Sheet1!$C$3:$CY$3,0))</f>
        <v>264091000000</v>
      </c>
      <c r="CH63" s="32" cm="1">
        <f t="array" aca="1" ref="CH63" ca="1">INDEX([1]Sheet1!$C$6:$CY$72,MATCH($A63,[1]Sheet1!$A$6:$A$72,0),MATCH(MID(CELL("filename",O62),FIND("]",CELL("filename",O62))+1,255) &amp; CH$1,[1]Sheet1!$C$1:$CY$1 &amp; [1]Sheet1!$C$3:$CY$3,0))</f>
        <v>33597000000</v>
      </c>
      <c r="CI63" s="32" cm="1">
        <f t="array" aca="1" ref="CI63" ca="1">INDEX([1]Sheet1!$C$6:$CY$72,MATCH($A63,[1]Sheet1!$A$6:$A$72,0),MATCH(MID(CELL("filename",CI30),FIND("]",CELL("filename",CI30))+1,255) &amp; CI$1,[1]Sheet1!$C$1:$CY$1 &amp; [1]Sheet1!$C$3:$CY$3,0))</f>
        <v>17985000000</v>
      </c>
      <c r="CJ63" s="32" cm="1">
        <f t="array" aca="1" ref="CJ63" ca="1">INDEX([1]Sheet1!$C$6:$CY$72,MATCH($A63,[1]Sheet1!$A$6:$A$72,0),MATCH(MID(CELL("filename",R62),FIND("]",CELL("filename",R62))+1,255) &amp; CJ$1,[1]Sheet1!$C$1:$CY$1 &amp; [1]Sheet1!$C$3:$CY$3,0))</f>
        <v>109939000000</v>
      </c>
      <c r="CK63" s="32" cm="1">
        <f t="array" aca="1" ref="CK63" ca="1">INDEX([1]Sheet1!$C$6:$CY$72,MATCH($A63,[1]Sheet1!$A$6:$A$72,0),MATCH(MID(CELL("filename",S62),FIND("]",CELL("filename",S62))+1,255) &amp; CK$1,[1]Sheet1!$C$1:$CY$1 &amp; [1]Sheet1!$C$3:$CY$3,0))</f>
        <v>7309000000</v>
      </c>
      <c r="CL63" s="31">
        <f t="shared" ca="1" si="13"/>
        <v>28296000000</v>
      </c>
      <c r="CM63" s="87" cm="1">
        <f t="array" aca="1" ref="CM63" ca="1">INDEX(Semi_Elasticities!$E$117:$P$122,MATCH(MID(CELL("filename",AT63),FIND("]",CELL("filename",AT63))+1,255),Semi_Elasticities!$D$117:$D$122,0),MATCH(CM$1,Semi_Elasticities!$E$115:$P$115,0))</f>
        <v>9.948155407901119</v>
      </c>
      <c r="CN63" s="87" cm="1">
        <f t="array" aca="1" ref="CN63" ca="1">INDEX(Semi_Elasticities!$E$117:$P$122,MATCH(MID(CELL("filename",AU63),FIND("]",CELL("filename",AU63))+1,255),Semi_Elasticities!$D$117:$D$122,0),MATCH(CN$1,Semi_Elasticities!$E$115:$P$115,0))</f>
        <v>4.6714755755042416</v>
      </c>
      <c r="CO63" s="87" cm="1">
        <f t="array" aca="1" ref="CO63" ca="1">INDEX(Semi_Elasticities!$E$117:$P$122,MATCH(MID(CELL("filename",AV63),FIND("]",CELL("filename",AV63))+1,255),Semi_Elasticities!$D$117:$D$122,0),MATCH(CO$1,Semi_Elasticities!$E$115:$P$115,0))</f>
        <v>11.130771010463771</v>
      </c>
      <c r="CP63" s="87" cm="1">
        <f t="array" aca="1" ref="CP63" ca="1">INDEX(Semi_Elasticities!$E$117:$P$122,MATCH(MID(CELL("filename",AW63),FIND("]",CELL("filename",AW63))+1,255),Semi_Elasticities!$D$117:$D$122,0),MATCH(CP$1,Semi_Elasticities!$E$115:$P$115,0))</f>
        <v>7.0892283111719099</v>
      </c>
      <c r="CQ63" s="87" cm="1">
        <f t="array" aca="1" ref="CQ63" ca="1">INDEX(Semi_Elasticities!$E$117:$P$122,MATCH(MID(CELL("filename",AX63),FIND("]",CELL("filename",AX63))+1,255),Semi_Elasticities!$D$117:$D$122,0),MATCH(CQ$1,Semi_Elasticities!$E$115:$P$115,0))</f>
        <v>5.0161649572256524</v>
      </c>
      <c r="CR63" s="87" cm="1">
        <f t="array" aca="1" ref="CR63" ca="1">INDEX(Semi_Elasticities!$E$117:$P$122,MATCH(MID(CELL("filename",AY63),FIND("]",CELL("filename",AY63))+1,255),Semi_Elasticities!$D$117:$D$122,0),MATCH(CR$1,Semi_Elasticities!$E$115:$P$115,0))</f>
        <v>0.50959918566906348</v>
      </c>
      <c r="CS63" s="87" cm="1">
        <f t="array" aca="1" ref="CS63" ca="1">INDEX(Semi_Elasticities!$E$117:$P$122,MATCH(MID(CELL("filename",AZ63),FIND("]",CELL("filename",AZ63))+1,255),Semi_Elasticities!$D$117:$D$122,0),MATCH(CS$1,Semi_Elasticities!$E$115:$P$115,0))</f>
        <v>4.4678793379404595</v>
      </c>
      <c r="CT63" s="87" cm="1">
        <f t="array" aca="1" ref="CT63" ca="1">INDEX(Semi_Elasticities!$E$117:$P$122,MATCH(MID(CELL("filename",BA63),FIND("]",CELL("filename",BA63))+1,255),Semi_Elasticities!$D$117:$D$122,0),MATCH(CT$1,Semi_Elasticities!$E$115:$P$115,0))</f>
        <v>24.799085940015075</v>
      </c>
      <c r="CU63" s="87" cm="1">
        <f t="array" aca="1" ref="CU63" ca="1">INDEX(Semi_Elasticities!$E$117:$P$122,MATCH(MID(CELL("filename",BB63),FIND("]",CELL("filename",BB63))+1,255),Semi_Elasticities!$D$117:$D$122,0),MATCH(CU$1,Semi_Elasticities!$E$115:$P$115,0))</f>
        <v>3.1548780167695476</v>
      </c>
      <c r="CV63" s="87" cm="1">
        <f t="array" aca="1" ref="CV63" ca="1">INDEX(Semi_Elasticities!$E$117:$P$122,MATCH(MID(CELL("filename",BC63),FIND("]",CELL("filename",BC63))+1,255),Semi_Elasticities!$D$117:$D$122,0),MATCH(CV$1,Semi_Elasticities!$E$115:$P$115,0))</f>
        <v>1.6888555862606869</v>
      </c>
      <c r="CW63" s="87" cm="1">
        <f t="array" aca="1" ref="CW63" ca="1">INDEX(Semi_Elasticities!$E$117:$P$122,MATCH(MID(CELL("filename",BD63),FIND("]",CELL("filename",BD63))+1,255),Semi_Elasticities!$D$117:$D$122,0),MATCH(CW$1,Semi_Elasticities!$E$115:$P$115,0))</f>
        <v>10.321355818920413</v>
      </c>
      <c r="CX63" s="87" cm="1">
        <f t="array" aca="1" ref="CX63" ca="1">INDEX(Semi_Elasticities!$E$117:$P$122,MATCH(MID(CELL("filename",BE63),FIND("]",CELL("filename",BE63))+1,255),Semi_Elasticities!$D$117:$D$122,0),MATCH(CX$1,Semi_Elasticities!$E$115:$P$115,0))</f>
        <v>2.6570952276248212</v>
      </c>
      <c r="CY63" s="87" cm="1">
        <f t="array" aca="1" ref="CY63" ca="1">INDEX(Semi_Elasticities!$E$86:$P$91,MATCH(MID(CELL("filename",BF63),FIND("]",CELL("filename",BF63))+1,255),Semi_Elasticities!$D$86:$D$91,0),MATCH(CY$1,Semi_Elasticities!$E$65:$P$65,0))</f>
        <v>5.1334693983585075E-2</v>
      </c>
      <c r="CZ63" s="87" cm="1">
        <f t="array" aca="1" ref="CZ63" ca="1">INDEX(Semi_Elasticities!$E$86:$P$91,MATCH(MID(CELL("filename",BG63),FIND("]",CELL("filename",BG63))+1,255),Semi_Elasticities!$D$86:$D$91,0),MATCH(CZ$1,Semi_Elasticities!$E$65:$P$65,0))</f>
        <v>3.7498812224471205E-2</v>
      </c>
      <c r="DA63" s="87" cm="1">
        <f t="array" aca="1" ref="DA63" ca="1">INDEX(Semi_Elasticities!$E$86:$P$91,MATCH(MID(CELL("filename",BH63),FIND("]",CELL("filename",BH63))+1,255),Semi_Elasticities!$D$86:$D$91,0),MATCH(DA$1,Semi_Elasticities!$E$65:$P$65,0))</f>
        <v>0</v>
      </c>
      <c r="DB63" s="87" cm="1">
        <f t="array" aca="1" ref="DB63" ca="1">INDEX(Semi_Elasticities!$E$86:$P$91,MATCH(MID(CELL("filename",BI63),FIND("]",CELL("filename",BI63))+1,255),Semi_Elasticities!$D$86:$D$91,0),MATCH(DB$1,Semi_Elasticities!$E$65:$P$65,0))</f>
        <v>-1.0134154686994599E-2</v>
      </c>
      <c r="DC63" s="87" cm="1">
        <f t="array" aca="1" ref="DC63" ca="1">INDEX(Semi_Elasticities!$E$86:$P$91,MATCH(MID(CELL("filename",BJ63),FIND("]",CELL("filename",BJ63))+1,255),Semi_Elasticities!$D$86:$D$91,0),MATCH(DC$1,Semi_Elasticities!$E$65:$P$65,0))</f>
        <v>-7.1706805565700587E-3</v>
      </c>
      <c r="DD63" s="87" cm="1">
        <f t="array" aca="1" ref="DD63" ca="1">INDEX(Semi_Elasticities!$E$86:$P$91,MATCH(MID(CELL("filename",BK63),FIND("]",CELL("filename",BK63))+1,255),Semi_Elasticities!$D$86:$D$91,0),MATCH(DD$1,Semi_Elasticities!$E$65:$P$65,0))</f>
        <v>-7.284794267097117E-4</v>
      </c>
      <c r="DE63" s="87" cm="1">
        <f t="array" aca="1" ref="DE63" ca="1">INDEX(Semi_Elasticities!$E$86:$P$91,MATCH(MID(CELL("filename",BL63),FIND("]",CELL("filename",BL63))+1,255),Semi_Elasticities!$D$86:$D$91,0),MATCH(DE$1,Semi_Elasticities!$E$65:$P$65,0))</f>
        <v>-1.6800191537781912E-2</v>
      </c>
      <c r="DF63" s="87" cm="1">
        <f t="array" aca="1" ref="DF63" ca="1">INDEX(Semi_Elasticities!$E$86:$P$91,MATCH(MID(CELL("filename",BM63),FIND("]",CELL("filename",BM63))+1,255),Semi_Elasticities!$D$86:$D$91,0),MATCH(DF$1,Semi_Elasticities!$E$65:$P$65,0))</f>
        <v>-0.32765724764408538</v>
      </c>
      <c r="DG63" s="87" cm="1">
        <f t="array" aca="1" ref="DG63" ca="1">INDEX(Semi_Elasticities!$E$86:$P$91,MATCH(MID(CELL("filename",BN63),FIND("]",CELL("filename",BN63))+1,255),Semi_Elasticities!$D$86:$D$91,0),MATCH(DG$1,Semi_Elasticities!$E$65:$P$65,0))</f>
        <v>-4.168373988170114E-2</v>
      </c>
      <c r="DH63" s="87" cm="1">
        <f t="array" aca="1" ref="DH63" ca="1">INDEX(Semi_Elasticities!$E$86:$P$91,MATCH(MID(CELL("filename",BO63),FIND("]",CELL("filename",BO63))+1,255),Semi_Elasticities!$D$86:$D$91,0),MATCH(DH$1,Semi_Elasticities!$E$65:$P$65,0))</f>
        <v>-2.2313958441896445E-2</v>
      </c>
      <c r="DI63" s="87" cm="1">
        <f t="array" aca="1" ref="DI63" ca="1">INDEX(Semi_Elasticities!$E$86:$P$91,MATCH(MID(CELL("filename",BP63),FIND("]",CELL("filename",BP63))+1,255),Semi_Elasticities!$D$86:$D$91,0),MATCH(DI$1,Semi_Elasticities!$E$65:$P$65,0))</f>
        <v>-0.12423825569637602</v>
      </c>
      <c r="DJ63" s="87" cm="1">
        <f t="array" aca="1" ref="DJ63" ca="1">INDEX(Semi_Elasticities!$E$86:$P$91,MATCH(MID(CELL("filename",BQ63),FIND("]",CELL("filename",BQ63))+1,255),Semi_Elasticities!$D$86:$D$91,0),MATCH(DJ$1,Semi_Elasticities!$E$65:$P$65,0))</f>
        <v>-3.5106798335941165E-2</v>
      </c>
      <c r="DK63" s="31">
        <f t="shared" ca="1" si="20"/>
        <v>482228062705.99548</v>
      </c>
      <c r="DL63" s="48" cm="1">
        <f t="array" aca="1" ref="DL63" ca="1">INDEX([1]Sheet1!$C$6:$CY$72,MATCH($A63,[1]Sheet1!$A$6:$A$72,0),MATCH(MID(CELL("filename",AT62),FIND("]",CELL("filename",AT62))+1,255) &amp; DL$1,[1]Sheet1!$C$1:$CY$1 &amp; [1]Sheet1!$C$3:$CY$3,0))</f>
        <v>45.169400000000003</v>
      </c>
      <c r="DM63" s="39" cm="1">
        <f t="array" aca="1" ref="DM63" ca="1">INDEX([5]DATA!$C$18:$T$51,MATCH($A63,[5]DATA!$B$18:$B$51,0),MATCH(MID(CELL("filename",AU30),FIND("]",CELL("filename",AU30))+1,255) &amp; DM$1,[5]DATA!$C$15:$T$15&amp;[5]DATA!$C$16:$T$16,0)) * 10^6</f>
        <v>42093000000</v>
      </c>
      <c r="DN63" s="39" cm="1">
        <f t="array" aca="1" ref="DN63" ca="1">INDEX([5]DATA!$C$18:$T$51,MATCH($A63,[5]DATA!$B$18:$B$51,0),MATCH(MID(CELL("filename",AV30),FIND("]",CELL("filename",AV30))+1,255) &amp; DN$1,[5]DATA!$C$15:$T$15&amp;[5]DATA!$C$16:$T$16,0)) * 10^6</f>
        <v>440135000000</v>
      </c>
      <c r="DQ63" s="48">
        <v>1.0811440000000001</v>
      </c>
      <c r="DR63" s="48" cm="1">
        <f t="array" aca="1" ref="DR63" ca="1">INDEX([1]Sheet1!$C$6:$CY$72,MATCH($A63,[1]Sheet1!$A$6:$A$72,0),MATCH(MID(CELL("filename",AZ62),FIND("]",CELL("filename",AZ62))+1,255) &amp; DR$1,[1]Sheet1!$C$1:$CY$1 &amp; [1]Sheet1!$C$3:$CY$3,0))</f>
        <v>-2740000000</v>
      </c>
      <c r="DS63" s="48" cm="1">
        <f t="array" aca="1" ref="DS63" ca="1">INDEX([1]Sheet1!$C$6:$CY$72,MATCH($A63,[1]Sheet1!$A$6:$A$72,0),MATCH(MID(CELL("filename",BA62),FIND("]",CELL("filename",BA62))+1,255) &amp; DS$1,[1]Sheet1!$C$1:$CY$1 &amp; [1]Sheet1!$C$3:$CY$3,0))</f>
        <v>1.519085</v>
      </c>
      <c r="DT63" s="52" cm="1">
        <f t="array" aca="1" ref="DT63" ca="1">INDEX([5]DATA!$C$18:$T$51,MATCH($A63,[5]DATA!$B$18:$B$51,0),MATCH(MID(CELL("filename",BB30),FIND("]",CELL("filename",BB30))+1,255) &amp; DT$1,[5]DATA!$C$15:$T$15&amp;[5]DATA!$C$16:$T$16,0)) * 10^6</f>
        <v>0</v>
      </c>
      <c r="DU63" s="48" cm="1">
        <f t="array" aca="1" ref="DU63" ca="1">INDEX([1]Sheet1!$C$6:$CY$72,MATCH($A63,[1]Sheet1!$A$6:$A$72,0),MATCH(MID(CELL("filename",BC62),FIND("]",CELL("filename",BC62))+1,255) &amp; DU$1,[1]Sheet1!$C$1:$CY$1 &amp; [1]Sheet1!$C$3:$CY$3,0))</f>
        <v>3.43</v>
      </c>
      <c r="DV63" s="17">
        <v>0.5</v>
      </c>
      <c r="DW63" s="14">
        <f>Euro_Area_Data!V60*10^9</f>
        <v>12838808089697.604</v>
      </c>
      <c r="DX63" s="17">
        <v>1</v>
      </c>
      <c r="DY63" s="17">
        <v>0.5</v>
      </c>
      <c r="DZ63" s="48" cm="1">
        <f t="array" aca="1" ref="DZ63" ca="1">INDEX([1]Sheet1!$C$6:$CY$72,MATCH($A63,[1]Sheet1!$A$6:$A$72,0),MATCH(MID(CELL("filename",BH62),FIND("]",CELL("filename",BH62))+1,255) &amp; DZ$1,[1]Sheet1!$C$1:$CY$1 &amp; [1]Sheet1!$C$3:$CY$3,0))</f>
        <v>2.79</v>
      </c>
      <c r="EA63" s="17">
        <v>2</v>
      </c>
      <c r="EB63" s="14">
        <f>(SUMPRODUCT(Euro_Area_Data!B60:U60,Euro_Area_Data!Y60:AR60)-Euro_Area_Data!R60*Euro_Area_Data!AO60)/(SUM(Euro_Area_Data!B60:U60)-Euro_Area_Data!R60)</f>
        <v>1.1346615081149938</v>
      </c>
      <c r="EC63" s="14">
        <f t="shared" si="22"/>
        <v>5.8360840191950505</v>
      </c>
      <c r="ED63" s="14">
        <f>(SUMPRODUCT(Euro_Area_Data!B60:U60,Euro_Area_Data!AV60:BO60)-Euro_Area_Data!R60*Euro_Area_Data!BL60)/(SUM(Euro_Area_Data!B60:U60)-Euro_Area_Data!R60)</f>
        <v>0.12359542357302904</v>
      </c>
      <c r="EE63" s="17">
        <v>-5</v>
      </c>
      <c r="EH63" s="43">
        <v>0.75</v>
      </c>
      <c r="EI63" s="43">
        <v>0.05</v>
      </c>
      <c r="EJ63" s="43">
        <v>60</v>
      </c>
      <c r="EK63" s="14">
        <f t="shared" si="5"/>
        <v>7.3437425546022723</v>
      </c>
      <c r="EN63" s="14">
        <f>[2]EUCAM_output!$ADK60</f>
        <v>1.1708200202568799</v>
      </c>
    </row>
    <row r="64" spans="1:144" x14ac:dyDescent="0.3">
      <c r="A64" s="10">
        <v>2024</v>
      </c>
      <c r="B64" s="13">
        <f>[2]EUCAM_output!$ACK61*10^9</f>
        <v>927337842076.2699</v>
      </c>
      <c r="H64" s="14">
        <f>[2]EUCAM_output!$ADQ61</f>
        <v>-1.5729790572256559E-2</v>
      </c>
      <c r="I64" s="13">
        <f>[2]EUCAM_output!$ADC61*10^3</f>
        <v>13561472.534</v>
      </c>
      <c r="J64" s="13">
        <v>13518244</v>
      </c>
      <c r="K64" s="31">
        <f t="shared" si="4"/>
        <v>13561472.534</v>
      </c>
      <c r="L64" s="14">
        <f>[2]EUCAM_output!$ACM61</f>
        <v>79.167220867012432</v>
      </c>
      <c r="O64" s="14">
        <f>[2]EUCAM_output!$ACN61</f>
        <v>78.671088862196868</v>
      </c>
      <c r="P64" s="28" cm="1">
        <f t="array" aca="1" ref="P64" ca="1">INDEX([7]CSMDPART2023!$C$2:$BK$29, MATCH(MID(CELL("filename",A63),FIND("]",CELL("filename",A63))+1,255),[7]CSMDPART2023!A$2:A$29,0), MATCH(A64,[7]CSMDPART2023!C$1:BK$1,0))</f>
        <v>4.1910322192295624E-4</v>
      </c>
      <c r="Q64" s="19">
        <f t="shared" ref="Q64:Q67" ca="1" si="26">Q65/(1+P65)</f>
        <v>80.026509090986593</v>
      </c>
      <c r="R64" s="14">
        <f>[2]EUCAM_output!$ACR61</f>
        <v>3.7</v>
      </c>
      <c r="U64" s="14">
        <f>[2]EUCAM_output!$ACQ61</f>
        <v>3.5414310000000002</v>
      </c>
      <c r="V64" s="14">
        <v>3.5414310000000002</v>
      </c>
      <c r="W64" s="14">
        <v>-5.5613439208312965E-4</v>
      </c>
      <c r="X64" s="14">
        <v>-3.7639885468898626E-4</v>
      </c>
      <c r="Y64" s="14">
        <f>[2]EUCAM_output!$ADO61</f>
        <v>1.7770039041475011E-3</v>
      </c>
      <c r="Z64" s="14">
        <f>[2]EUCAM_output!$ACS61</f>
        <v>1440.4864106780101</v>
      </c>
      <c r="AC64" s="14">
        <f>[2]EUCAM_output!$ADR61</f>
        <v>1441.0446425110929</v>
      </c>
      <c r="AD64" s="13">
        <f>[2]EUCAM_output!$ACZ61*10^9</f>
        <v>2354891637087.9702</v>
      </c>
      <c r="AE64" s="28"/>
      <c r="AF64" s="30"/>
      <c r="AG64" s="19"/>
      <c r="AH64" s="33">
        <f ca="1">(1-AM64)*AH63+0*AI64+0.2*(1-AM64)^2*AI63+0.2*(1-AM64)^3*AI62+0.15*(1-AM64)^3*AI61+0.1*(1-AM64)^4*AI60+0.075*(1-AM64)^5*AI59 + 0.075*(1-AM64)^6*AI58 + 0.05*(1-AM64)^7*AI57 + 0.05*(1-AM64)^8*AI56 + 0.05*(1-AM64)^9*AI55 + 0.05*(1-AM64)^10*AI54</f>
        <v>427757082287.82111</v>
      </c>
      <c r="AI64" s="31">
        <f t="shared" ca="1" si="6"/>
        <v>29319628258.414761</v>
      </c>
      <c r="AJ64" s="32">
        <v>32259000000</v>
      </c>
      <c r="AK64" s="31">
        <f t="shared" si="7"/>
        <v>26190620773.355904</v>
      </c>
      <c r="AL64" s="19"/>
      <c r="AM64" s="19">
        <f t="shared" ca="1" si="0"/>
        <v>6.1856470597171344E-2</v>
      </c>
      <c r="AN64" s="33">
        <f ca="1">AN63+AP64-AR63</f>
        <v>1920748192495.7617</v>
      </c>
      <c r="AO64" s="32">
        <v>187684000000</v>
      </c>
      <c r="AP64" s="31">
        <f t="shared" si="1"/>
        <v>152377955585.31042</v>
      </c>
      <c r="AQ64" s="32">
        <v>178337100000</v>
      </c>
      <c r="AR64" s="31">
        <f t="shared" si="2"/>
        <v>118598720369.27248</v>
      </c>
      <c r="AS64" s="19">
        <f t="shared" ca="1" si="11"/>
        <v>6.1746105414874249E-2</v>
      </c>
      <c r="AT64" s="19">
        <f t="shared" si="8"/>
        <v>16.431762910067672</v>
      </c>
      <c r="BB64" s="13">
        <f>[2]EUCAM_output!$ACH61*10^9</f>
        <v>920771749848.86096</v>
      </c>
      <c r="BC64" s="13">
        <f>[2]EUCAM_output!$ADM61*10^9</f>
        <v>1134115000000</v>
      </c>
      <c r="BD64" s="19">
        <f t="shared" si="21"/>
        <v>-0.70805826414974449</v>
      </c>
      <c r="BN64" s="31">
        <f t="shared" ca="1" si="16"/>
        <v>-2183000000</v>
      </c>
      <c r="BO64" s="48" cm="1">
        <f t="array" aca="1" ref="BO64" ca="1">INDEX([1]Sheet1!$C$6:$CY$72,MATCH($A64,[1]Sheet1!$A$6:$A$72,0),MATCH(MID(CELL("filename",A63),FIND("]",CELL("filename",A63))+1,255) &amp; BO$1,[1]Sheet1!$C$1:$CY$1 &amp; [1]Sheet1!$C$3:$CY$3,0))</f>
        <v>-0.19248499999999999</v>
      </c>
      <c r="BP64" s="32" cm="1">
        <f t="array" aca="1" ref="BP64" ca="1">INDEX([1]Sheet1!$C$6:$CY$72,MATCH($A64,[1]Sheet1!$A$6:$A$72,0),MATCH(MID(CELL("filename",B63),FIND("]",CELL("filename",B63))+1,255) &amp; BP$1,[1]Sheet1!$C$1:$CY$1 &amp; [1]Sheet1!$C$3:$CY$3,0))</f>
        <v>487336000000</v>
      </c>
      <c r="BQ64" s="32" cm="1">
        <f t="array" aca="1" ref="BQ64" ca="1">INDEX([1]Sheet1!$C$6:$CY$72,MATCH($A64,[1]Sheet1!$A$6:$A$72,0),MATCH(MID(CELL("filename",C63),FIND("]",CELL("filename",C63))+1,255) &amp; BQ$1,[1]Sheet1!$C$1:$CY$1 &amp; [1]Sheet1!$C$3:$CY$3,0))</f>
        <v>168193000000</v>
      </c>
      <c r="BR64" s="39" cm="1">
        <f t="array" aca="1" ref="BR64" ca="1">INDEX([6]Annual!$C$5:$T$30,MATCH($A64,[6]Annual!$B$5:$B$30,0),MATCH(MID(CELL("filename",$F$2),FIND("]",CELL("filename",$F$2))+1,255) &amp; BR$1,[6]Annual!$C$3:$T$3 &amp; [6]Annual!$C$4:$T$4,0))</f>
        <v>118025000000</v>
      </c>
      <c r="BS64" s="39" cm="1">
        <f t="array" aca="1" ref="BS64" ca="1">INDEX([6]Annual!$C$5:$T$30,MATCH($A64,[6]Annual!$B$5:$B$30,0),MATCH(MID(CELL("filename",$F$2),FIND("]",CELL("filename",$F$2))+1,255) &amp; BS$1,[6]Annual!$C$3:$T$3 &amp; [6]Annual!$C$4:$T$4,0))</f>
        <v>41044000000</v>
      </c>
      <c r="BT64" s="39" cm="1">
        <f t="array" aca="1" ref="BT64" ca="1">INDEX([6]Annual!$C$5:$T$30,MATCH($A64,[6]Annual!$B$5:$B$30,0),MATCH(MID(CELL("filename",$F$2),FIND("]",CELL("filename",$F$2))+1,255) &amp; BT$1,[6]Annual!$C$3:$T$3 &amp; [6]Annual!$C$4:$T$4,0))</f>
        <v>7869000000</v>
      </c>
      <c r="BU64" s="31">
        <f t="shared" ca="1" si="23"/>
        <v>118912283752.05167</v>
      </c>
      <c r="BV64" s="31">
        <f t="shared" ca="1" si="24"/>
        <v>49280716247.948334</v>
      </c>
      <c r="BW64" s="32" cm="1">
        <f t="array" aca="1" ref="BW64" ca="1">INDEX([1]Sheet1!$C$6:$CY$72,MATCH($A64,[1]Sheet1!$A$6:$A$72,0),MATCH(MID(CELL("filename",F63),FIND("]",CELL("filename",F63))+1,255) &amp; BW$1,[1]Sheet1!$C$1:$CY$1 &amp; [1]Sheet1!$C$3:$CY$3,0))</f>
        <v>125593000000</v>
      </c>
      <c r="BX64" s="32" cm="1">
        <f t="array" aca="1" ref="BX64" ca="1">INDEX([1]Sheet1!$C$6:$CY$72,MATCH($A64,[1]Sheet1!$A$6:$A$72,0),MATCH(MID(CELL("filename",G63),FIND("]",CELL("filename",G63))+1,255) &amp; BX$1,[1]Sheet1!$C$1:$CY$1 &amp; [1]Sheet1!$C$3:$CY$3,0))</f>
        <v>135341000000.00002</v>
      </c>
      <c r="BY64" s="39" cm="1">
        <f t="array" aca="1" ref="BY64" ca="1">INDEX([4]DATA!$C$18:$N$51,MATCH($A64,[4]DATA!$B$18:$B$51,0),MATCH(MID(CELL("filename",F31),FIND("]",CELL("filename",F31))+1,255) &amp; BY$1,[4]DATA!$C$15:$N$15&amp;[4]DATA!$C$16:$N$16,0)) * 10^6</f>
        <v>76891000000</v>
      </c>
      <c r="BZ64" s="39" cm="1">
        <f t="array" aca="1" ref="BZ64" ca="1">INDEX([4]DATA!$C$18:$N$51,MATCH($A64,[4]DATA!$B$18:$B$51,0),MATCH(MID(CELL("filename",G31),FIND("]",CELL("filename",G31))+1,255) &amp; BZ$1,[4]DATA!$C$15:$N$15&amp;[4]DATA!$C$16:$N$16,0)) * 10^6</f>
        <v>58450000000</v>
      </c>
      <c r="CA64" s="31">
        <f t="shared" ca="1" si="17"/>
        <v>76891000000</v>
      </c>
      <c r="CB64" s="31">
        <f t="shared" ca="1" si="18"/>
        <v>58450000000.000015</v>
      </c>
      <c r="CC64" s="32" cm="1">
        <f t="array" aca="1" ref="CC64" ca="1">INDEX([1]Sheet1!$C$6:$CY$72,MATCH($A64,[1]Sheet1!$A$6:$A$72,0),MATCH(MID(CELL("filename",J63),FIND("]",CELL("filename",J63))+1,255) &amp; CC$1,[1]Sheet1!$C$1:$CY$1 &amp; [1]Sheet1!$C$3:$CY$3,0))</f>
        <v>5894000000</v>
      </c>
      <c r="CD64" s="31">
        <f t="shared" ca="1" si="19"/>
        <v>52314999999.999985</v>
      </c>
      <c r="CE64" s="32" cm="1">
        <f t="array" aca="1" ref="CE64" ca="1">INDEX([1]Sheet1!$C$6:$CY$72,MATCH($A64,[1]Sheet1!$A$6:$A$72,0),MATCH(MID(CELL("filename",L63),FIND("]",CELL("filename",L63))+1,255) &amp; CE$1,[1]Sheet1!$C$1:$CY$1 &amp; [1]Sheet1!$C$3:$CY$3,0))</f>
        <v>497420000000</v>
      </c>
      <c r="CF64" s="31">
        <f t="shared" ca="1" si="12"/>
        <v>489519000000</v>
      </c>
      <c r="CG64" s="32" cm="1">
        <f t="array" aca="1" ref="CG64" ca="1">INDEX([1]Sheet1!$C$6:$CY$72,MATCH($A64,[1]Sheet1!$A$6:$A$72,0),MATCH(MID(CELL("filename",N63),FIND("]",CELL("filename",N63))+1,255) &amp; CG$1,[1]Sheet1!$C$1:$CY$1 &amp; [1]Sheet1!$C$3:$CY$3,0))</f>
        <v>289059000000</v>
      </c>
      <c r="CH64" s="32" cm="1">
        <f t="array" aca="1" ref="CH64" ca="1">INDEX([1]Sheet1!$C$6:$CY$72,MATCH($A64,[1]Sheet1!$A$6:$A$72,0),MATCH(MID(CELL("filename",O63),FIND("]",CELL("filename",O63))+1,255) &amp; CH$1,[1]Sheet1!$C$1:$CY$1 &amp; [1]Sheet1!$C$3:$CY$3,0))</f>
        <v>36113000000</v>
      </c>
      <c r="CI64" s="32" cm="1">
        <f t="array" aca="1" ref="CI64" ca="1">INDEX([1]Sheet1!$C$6:$CY$72,MATCH($A64,[1]Sheet1!$A$6:$A$72,0),MATCH(MID(CELL("filename",CI31),FIND("]",CELL("filename",CI31))+1,255) &amp; CI$1,[1]Sheet1!$C$1:$CY$1 &amp; [1]Sheet1!$C$3:$CY$3,0))</f>
        <v>15393000000</v>
      </c>
      <c r="CJ64" s="32" cm="1">
        <f t="array" aca="1" ref="CJ64" ca="1">INDEX([1]Sheet1!$C$6:$CY$72,MATCH($A64,[1]Sheet1!$A$6:$A$72,0),MATCH(MID(CELL("filename",R63),FIND("]",CELL("filename",R63))+1,255) &amp; CJ$1,[1]Sheet1!$C$1:$CY$1 &amp; [1]Sheet1!$C$3:$CY$3,0))</f>
        <v>118188000000</v>
      </c>
      <c r="CK64" s="32" cm="1">
        <f t="array" aca="1" ref="CK64" ca="1">INDEX([1]Sheet1!$C$6:$CY$72,MATCH($A64,[1]Sheet1!$A$6:$A$72,0),MATCH(MID(CELL("filename",S63),FIND("]",CELL("filename",S63))+1,255) &amp; CK$1,[1]Sheet1!$C$1:$CY$1 &amp; [1]Sheet1!$C$3:$CY$3,0))</f>
        <v>7901000000</v>
      </c>
      <c r="CL64" s="31">
        <f t="shared" ca="1" si="13"/>
        <v>30766000000</v>
      </c>
      <c r="CM64" s="91">
        <f ca="1">BU64/$BC64*100-CY64*$BD64</f>
        <v>10.521376699373951</v>
      </c>
      <c r="CN64" s="91">
        <f ca="1">BV64/$BC64*100-CZ64*$BD64</f>
        <v>4.3718528563436303</v>
      </c>
      <c r="CO64" s="91">
        <f ca="1">BW64/$BC64*100-DA64*$BD64</f>
        <v>11.074097423982575</v>
      </c>
      <c r="CP64" s="91">
        <f ca="1">CA64/$BC64*100-DB64*$BD64</f>
        <v>6.7726483435878189</v>
      </c>
      <c r="CQ64" s="91">
        <f ca="1">CB64/$BC64*100-DC64*$BD64</f>
        <v>5.1487210765199132</v>
      </c>
      <c r="CR64" s="91">
        <f ca="1">CC64/$BC64*100-DD64*$BD64</f>
        <v>0.5191845772397693</v>
      </c>
      <c r="CS64" s="91">
        <f ca="1">CD64/$BC64*100-DE64*$BD64</f>
        <v>4.6009523889736839</v>
      </c>
      <c r="CT64" s="91">
        <f ca="1">CG64/$BC64*100-DF64*$BD64</f>
        <v>25.255626494138703</v>
      </c>
      <c r="CU64" s="91">
        <f ca="1">CH64/$BC64*100-DG64*$BD64</f>
        <v>3.1547304674703818</v>
      </c>
      <c r="CV64" s="91">
        <f t="shared" ref="CV64:CW64" ca="1" si="27">CI64/$BC64*100-DH64*$BD64</f>
        <v>1.3414701827311182</v>
      </c>
      <c r="CW64" s="91">
        <f t="shared" ca="1" si="27"/>
        <v>10.333197478428303</v>
      </c>
      <c r="CX64" s="91">
        <f ca="1">CL64/$BC64*100-DJ64*$BD64</f>
        <v>2.6879183825407851</v>
      </c>
      <c r="CY64" s="88">
        <f ca="1">CY63</f>
        <v>5.1334693983585075E-2</v>
      </c>
      <c r="CZ64" s="88">
        <f t="shared" ref="CZ64:DJ79" ca="1" si="28">CZ63</f>
        <v>3.7498812224471205E-2</v>
      </c>
      <c r="DA64" s="88">
        <f t="shared" ca="1" si="28"/>
        <v>0</v>
      </c>
      <c r="DB64" s="88">
        <f t="shared" ca="1" si="28"/>
        <v>-1.0134154686994599E-2</v>
      </c>
      <c r="DC64" s="88">
        <f t="shared" ca="1" si="28"/>
        <v>-7.1706805565700587E-3</v>
      </c>
      <c r="DD64" s="88">
        <f t="shared" ca="1" si="28"/>
        <v>-7.284794267097117E-4</v>
      </c>
      <c r="DE64" s="88">
        <f t="shared" ca="1" si="28"/>
        <v>-1.6800191537781912E-2</v>
      </c>
      <c r="DF64" s="88">
        <f t="shared" ca="1" si="28"/>
        <v>-0.32765724764408538</v>
      </c>
      <c r="DG64" s="88">
        <f t="shared" ca="1" si="28"/>
        <v>-4.168373988170114E-2</v>
      </c>
      <c r="DH64" s="88">
        <f t="shared" ca="1" si="28"/>
        <v>-2.2313958441896445E-2</v>
      </c>
      <c r="DI64" s="88">
        <f t="shared" ca="1" si="28"/>
        <v>-0.12423825569637602</v>
      </c>
      <c r="DJ64" s="88">
        <f t="shared" ca="1" si="28"/>
        <v>-3.5106798335941165E-2</v>
      </c>
      <c r="DK64" s="31">
        <f t="shared" ca="1" si="20"/>
        <v>491585549095.00006</v>
      </c>
      <c r="DL64" s="48" cm="1">
        <f t="array" aca="1" ref="DL64" ca="1">INDEX([1]Sheet1!$C$6:$CY$72,MATCH($A64,[1]Sheet1!$A$6:$A$72,0),MATCH(MID(CELL("filename",AT63),FIND("]",CELL("filename",AT63))+1,255) &amp; DL$1,[1]Sheet1!$C$1:$CY$1 &amp; [1]Sheet1!$C$3:$CY$3,0))</f>
        <v>43.345300000000002</v>
      </c>
      <c r="DM64" s="39" cm="1">
        <f t="array" aca="1" ref="DM64" ca="1">INDEX([5]DATA!$C$18:$T$51,MATCH($A64,[5]DATA!$B$18:$B$51,0),MATCH(MID(CELL("filename",AU31),FIND("]",CELL("filename",AU31))+1,255) &amp; DM$1,[5]DATA!$C$15:$T$15&amp;[5]DATA!$C$16:$T$16,0)) * 10^6</f>
        <v>49377000000</v>
      </c>
      <c r="DN64" s="39" cm="1">
        <f t="array" aca="1" ref="DN64" ca="1">INDEX([5]DATA!$C$18:$T$51,MATCH($A64,[5]DATA!$B$18:$B$51,0),MATCH(MID(CELL("filename",AV31),FIND("]",CELL("filename",AV31))+1,255) &amp; DN$1,[5]DATA!$C$15:$T$15&amp;[5]DATA!$C$16:$T$16,0)) * 10^6</f>
        <v>442208000000</v>
      </c>
      <c r="DO64" s="25">
        <v>0.98442994926403005</v>
      </c>
      <c r="DP64" s="25">
        <f>1-DO64</f>
        <v>1.5570050735969954E-2</v>
      </c>
      <c r="DQ64" s="48">
        <v>1.0823799999999999</v>
      </c>
      <c r="DR64" s="48" cm="1">
        <f t="array" aca="1" ref="DR64" ca="1">INDEX([1]Sheet1!$C$6:$CY$72,MATCH($A64,[1]Sheet1!$A$6:$A$72,0),MATCH(MID(CELL("filename",AZ63),FIND("]",CELL("filename",AZ63))+1,255) &amp; DR$1,[1]Sheet1!$C$1:$CY$1 &amp; [1]Sheet1!$C$3:$CY$3,0))</f>
        <v>-730000000</v>
      </c>
      <c r="DS64" s="48" cm="1">
        <f t="array" aca="1" ref="DS64" ca="1">INDEX([1]Sheet1!$C$6:$CY$72,MATCH($A64,[1]Sheet1!$A$6:$A$72,0),MATCH(MID(CELL("filename",BA63),FIND("]",CELL("filename",BA63))+1,255) &amp; DS$1,[1]Sheet1!$C$1:$CY$1 &amp; [1]Sheet1!$C$3:$CY$3,0))</f>
        <v>1.6384369999999999</v>
      </c>
      <c r="DT64" s="52" cm="1">
        <f t="array" aca="1" ref="DT64" ca="1">INDEX([5]DATA!$C$18:$T$51,MATCH($A64,[5]DATA!$B$18:$B$51,0),MATCH(MID(CELL("filename",BB31),FIND("]",CELL("filename",BB31))+1,255) &amp; DT$1,[5]DATA!$C$15:$T$15&amp;[5]DATA!$C$16:$T$16,0)) * 10^6</f>
        <v>0</v>
      </c>
      <c r="DU64" s="48" cm="1">
        <f t="array" aca="1" ref="DU64" ca="1">INDEX([1]Sheet1!$C$6:$CY$72,MATCH($A64,[1]Sheet1!$A$6:$A$72,0),MATCH(MID(CELL("filename",BC63),FIND("]",CELL("filename",BC63))+1,255) &amp; DU$1,[1]Sheet1!$C$1:$CY$1 &amp; [1]Sheet1!$C$3:$CY$3,0))</f>
        <v>3.57</v>
      </c>
      <c r="DV64" s="17">
        <v>0.5</v>
      </c>
      <c r="DW64" s="14">
        <f>Euro_Area_Data!V61*10^9</f>
        <v>12948448946722.779</v>
      </c>
      <c r="DX64" s="17">
        <v>1</v>
      </c>
      <c r="DY64" s="17">
        <v>0.5</v>
      </c>
      <c r="DZ64" s="48" cm="1">
        <f t="array" aca="1" ref="DZ64" ca="1">INDEX([1]Sheet1!$C$6:$CY$72,MATCH($A64,[1]Sheet1!$A$6:$A$72,0),MATCH(MID(CELL("filename",BH63),FIND("]",CELL("filename",BH63))+1,255) &amp; DZ$1,[1]Sheet1!$C$1:$CY$1 &amp; [1]Sheet1!$C$3:$CY$3,0))</f>
        <v>2.62</v>
      </c>
      <c r="EA64" s="17">
        <v>2</v>
      </c>
      <c r="EB64" s="14">
        <f>(SUMPRODUCT(Euro_Area_Data!B61:U61,Euro_Area_Data!Y61:AR61)-Euro_Area_Data!R61*Euro_Area_Data!AO61)/(SUM(Euro_Area_Data!B61:U61)-Euro_Area_Data!R61)</f>
        <v>1.16586243798133</v>
      </c>
      <c r="EC64" s="14">
        <f t="shared" si="22"/>
        <v>2.7498006800433532</v>
      </c>
      <c r="ED64" s="14">
        <f>(SUMPRODUCT(Euro_Area_Data!B61:U61,Euro_Area_Data!AV61:BO61)-Euro_Area_Data!R61*Euro_Area_Data!BL61)/(SUM(Euro_Area_Data!B61:U61)-Euro_Area_Data!R61)</f>
        <v>-0.22249800488528204</v>
      </c>
      <c r="EE64" s="17">
        <v>-5</v>
      </c>
      <c r="EF64" s="27">
        <v>3.0116663157894998</v>
      </c>
      <c r="EG64" s="27">
        <v>3.4981736842104998</v>
      </c>
      <c r="EH64" s="43">
        <v>0.75</v>
      </c>
      <c r="EI64" s="43">
        <v>0.05</v>
      </c>
      <c r="EJ64" s="43">
        <v>60</v>
      </c>
      <c r="EK64" s="14">
        <f t="shared" si="5"/>
        <v>5.1998131131967442</v>
      </c>
      <c r="EN64" s="14">
        <f>[2]EUCAM_output!$ADK61</f>
        <v>1.2317004732021299</v>
      </c>
    </row>
    <row r="65" spans="1:144" x14ac:dyDescent="0.3">
      <c r="A65" s="10">
        <v>2025</v>
      </c>
      <c r="B65" s="13">
        <f>[2]EUCAM_output!$ACK62*10^9</f>
        <v>942096567055.59302</v>
      </c>
      <c r="H65" s="14" t="e">
        <f>[2]EUCAM_output!$ADQ62</f>
        <v>#N/A</v>
      </c>
      <c r="I65" s="13">
        <f>[2]EUCAM_output!$ADC62*10^3</f>
        <v>13615718.424136</v>
      </c>
      <c r="J65" s="13">
        <v>13592617</v>
      </c>
      <c r="K65" s="31">
        <f t="shared" si="4"/>
        <v>13615718.424136</v>
      </c>
      <c r="L65" s="14">
        <f>[2]EUCAM_output!$ACM62</f>
        <v>79.279920169731369</v>
      </c>
      <c r="O65" s="14">
        <f>[2]EUCAM_output!$ACN62</f>
        <v>79.061633677884828</v>
      </c>
      <c r="P65" s="28" cm="1">
        <f t="array" aca="1" ref="P65" ca="1">INDEX([7]CSMDPART2023!$C$2:$BK$29, MATCH(MID(CELL("filename",A64),FIND("]",CELL("filename",A64))+1,255),[7]CSMDPART2023!A$2:A$29,0), MATCH(A65,[7]CSMDPART2023!C$1:BK$1,0))</f>
        <v>-4.1688967082176287E-4</v>
      </c>
      <c r="Q65" s="19">
        <f t="shared" ca="1" si="26"/>
        <v>79.993146865954643</v>
      </c>
      <c r="R65" s="14">
        <f>[2]EUCAM_output!$ACR62</f>
        <v>3.9</v>
      </c>
      <c r="U65" s="14">
        <f>[2]EUCAM_output!$ACQ62</f>
        <v>3.285914</v>
      </c>
      <c r="V65" s="14">
        <v>3.285914</v>
      </c>
      <c r="W65" s="14">
        <v>9.4522891740436155E-3</v>
      </c>
      <c r="X65" s="14">
        <v>-1.381993445546037E-2</v>
      </c>
      <c r="Y65" s="14">
        <f>[2]EUCAM_output!$ADO62</f>
        <v>-1.3702914368866699E-2</v>
      </c>
      <c r="Z65" s="14">
        <f>[2]EUCAM_output!$ACS62</f>
        <v>1440.4864106780101</v>
      </c>
      <c r="AC65" s="14">
        <f>[2]EUCAM_output!$ADR62</f>
        <v>1440.362679110536</v>
      </c>
      <c r="AD65" s="13">
        <f>[2]EUCAM_output!$ACZ62*10^9</f>
        <v>2391640263303.75</v>
      </c>
      <c r="AE65" s="28"/>
      <c r="AF65" s="30"/>
      <c r="AG65" s="19"/>
      <c r="AH65" s="33">
        <f ca="1">(1-AM65)*AH64+0*AI65+0.2*(1-AM65)^2*AI64+0.2*(1-AM65)^3*AI63+0.15*(1-AM65)^3*AI62+0.1*(1-AM65)^4*AI61+0.075*(1-AM65)^5*AI60 + 0.075*(1-AM65)^6*AI59 + 0.05*(1-AM65)^7*AI58 + 0.05*(1-AM65)^8*AI57 + 0.05*(1-AM65)^9*AI56 + 0.05*(1-AM65)^10*AI55</f>
        <v>423383318866.8407</v>
      </c>
      <c r="AI65" s="31">
        <f t="shared" ca="1" si="6"/>
        <v>29730359336.215466</v>
      </c>
      <c r="AJ65" s="32">
        <v>33963580000</v>
      </c>
      <c r="AK65" s="31">
        <f t="shared" si="7"/>
        <v>26581657204.871727</v>
      </c>
      <c r="AL65" s="19"/>
      <c r="AM65" s="19">
        <f t="shared" ca="1" si="0"/>
        <v>6.1856470597171344E-2</v>
      </c>
      <c r="AN65" s="33">
        <f ca="1">AN64+AP65-AR64</f>
        <v>1954448739281.4561</v>
      </c>
      <c r="AO65" s="32">
        <v>194593900000</v>
      </c>
      <c r="AP65" s="31">
        <f t="shared" si="1"/>
        <v>152299267154.96683</v>
      </c>
      <c r="AQ65" s="32">
        <v>186854300000</v>
      </c>
      <c r="AR65" s="31">
        <f t="shared" si="2"/>
        <v>119660198037.0157</v>
      </c>
      <c r="AS65" s="19">
        <f t="shared" ca="1" si="11"/>
        <v>6.1224526196071133E-2</v>
      </c>
      <c r="AT65" s="19">
        <f t="shared" si="8"/>
        <v>16.165993219883973</v>
      </c>
      <c r="BB65" s="13">
        <f>[2]EUCAM_output!$ACH62*10^9</f>
        <v>932580653119.95605</v>
      </c>
      <c r="BC65" s="13">
        <f>[2]EUCAM_output!$ADM62*10^9</f>
        <v>1191565197556.1199</v>
      </c>
      <c r="BD65" s="19">
        <f t="shared" si="21"/>
        <v>-1.010078400495374</v>
      </c>
      <c r="BN65" s="31">
        <f t="shared" ca="1" si="16"/>
        <v>-16361250000</v>
      </c>
      <c r="BO65" s="48" cm="1">
        <f t="array" aca="1" ref="BO65" ca="1">INDEX([1]Sheet1!$C$6:$CY$72,MATCH($A65,[1]Sheet1!$A$6:$A$72,0),MATCH(MID(CELL("filename",A64),FIND("]",CELL("filename",A64))+1,255) &amp; BO$1,[1]Sheet1!$C$1:$CY$1 &amp; [1]Sheet1!$C$3:$CY$3,0))</f>
        <v>-1.3730880000000001</v>
      </c>
      <c r="BP65" s="32" cm="1">
        <f t="array" aca="1" ref="BP65" ca="1">INDEX([1]Sheet1!$C$6:$CY$72,MATCH($A65,[1]Sheet1!$A$6:$A$72,0),MATCH(MID(CELL("filename",B64),FIND("]",CELL("filename",B64))+1,255) &amp; BP$1,[1]Sheet1!$C$1:$CY$1 &amp; [1]Sheet1!$C$3:$CY$3,0))</f>
        <v>502232600000</v>
      </c>
      <c r="BQ65" s="32" cm="1">
        <f t="array" aca="1" ref="BQ65" ca="1">INDEX([1]Sheet1!$C$6:$CY$72,MATCH($A65,[1]Sheet1!$A$6:$A$72,0),MATCH(MID(CELL("filename",C64),FIND("]",CELL("filename",C64))+1,255) &amp; BQ$1,[1]Sheet1!$C$1:$CY$1 &amp; [1]Sheet1!$C$3:$CY$3,0))</f>
        <v>167961200000</v>
      </c>
      <c r="BR65" s="25"/>
      <c r="BS65" s="25"/>
      <c r="BT65" s="25"/>
      <c r="BU65" s="19"/>
      <c r="BV65" s="19"/>
      <c r="BW65" s="32" cm="1">
        <f t="array" aca="1" ref="BW65" ca="1">INDEX([1]Sheet1!$C$6:$CY$72,MATCH($A65,[1]Sheet1!$A$6:$A$72,0),MATCH(MID(CELL("filename",F64),FIND("]",CELL("filename",F64))+1,255) &amp; BW$1,[1]Sheet1!$C$1:$CY$1 &amp; [1]Sheet1!$C$3:$CY$3,0))</f>
        <v>131302200000</v>
      </c>
      <c r="BX65" s="32" cm="1">
        <f t="array" aca="1" ref="BX65" ca="1">INDEX([1]Sheet1!$C$6:$CY$72,MATCH($A65,[1]Sheet1!$A$6:$A$72,0),MATCH(MID(CELL("filename",G64),FIND("]",CELL("filename",G64))+1,255) &amp; BX$1,[1]Sheet1!$C$1:$CY$1 &amp; [1]Sheet1!$C$3:$CY$3,0))</f>
        <v>143919400000</v>
      </c>
      <c r="BY65" s="39"/>
      <c r="BZ65" s="39"/>
      <c r="CA65" s="19"/>
      <c r="CB65" s="19"/>
      <c r="CC65" s="32" cm="1">
        <f t="array" aca="1" ref="CC65" ca="1">INDEX([1]Sheet1!$C$6:$CY$72,MATCH($A65,[1]Sheet1!$A$6:$A$72,0),MATCH(MID(CELL("filename",J64),FIND("]",CELL("filename",J64))+1,255) &amp; CC$1,[1]Sheet1!$C$1:$CY$1 &amp; [1]Sheet1!$C$3:$CY$3,0))</f>
        <v>6098714000</v>
      </c>
      <c r="CD65" s="31">
        <f t="shared" ca="1" si="19"/>
        <v>52951086000</v>
      </c>
      <c r="CE65" s="32" cm="1">
        <f t="array" aca="1" ref="CE65" ca="1">INDEX([1]Sheet1!$C$6:$CY$72,MATCH($A65,[1]Sheet1!$A$6:$A$72,0),MATCH(MID(CELL("filename",L64),FIND("]",CELL("filename",L64))+1,255) &amp; CE$1,[1]Sheet1!$C$1:$CY$1 &amp; [1]Sheet1!$C$3:$CY$3,0))</f>
        <v>527540700000</v>
      </c>
      <c r="CF65" s="31">
        <f t="shared" ca="1" si="12"/>
        <v>518593850000</v>
      </c>
      <c r="CG65" s="32" cm="1">
        <f t="array" aca="1" ref="CG65" ca="1">INDEX([1]Sheet1!$C$6:$CY$72,MATCH($A65,[1]Sheet1!$A$6:$A$72,0),MATCH(MID(CELL("filename",N64),FIND("]",CELL("filename",N64))+1,255) &amp; CG$1,[1]Sheet1!$C$1:$CY$1 &amp; [1]Sheet1!$C$3:$CY$3,0))</f>
        <v>305446100000</v>
      </c>
      <c r="CH65" s="32" cm="1">
        <f t="array" aca="1" ref="CH65" ca="1">INDEX([1]Sheet1!$C$6:$CY$72,MATCH($A65,[1]Sheet1!$A$6:$A$72,0),MATCH(MID(CELL("filename",O64),FIND("]",CELL("filename",O64))+1,255) &amp; CH$1,[1]Sheet1!$C$1:$CY$1 &amp; [1]Sheet1!$C$3:$CY$3,0))</f>
        <v>37986700000</v>
      </c>
      <c r="CI65" s="32" cm="1">
        <f t="array" aca="1" ref="CI65" ca="1">INDEX([1]Sheet1!$C$6:$CY$72,MATCH($A65,[1]Sheet1!$A$6:$A$72,0),MATCH(MID(CELL("filename",CI32),FIND("]",CELL("filename",CI32))+1,255) &amp; CI$1,[1]Sheet1!$C$1:$CY$1 &amp; [1]Sheet1!$C$3:$CY$3,0))</f>
        <v>16815960000</v>
      </c>
      <c r="CJ65" s="32" cm="1">
        <f t="array" aca="1" ref="CJ65" ca="1">INDEX([1]Sheet1!$C$6:$CY$72,MATCH($A65,[1]Sheet1!$A$6:$A$72,0),MATCH(MID(CELL("filename",R64),FIND("]",CELL("filename",R64))+1,255) &amp; CJ$1,[1]Sheet1!$C$1:$CY$1 &amp; [1]Sheet1!$C$3:$CY$3,0))</f>
        <v>129306800000.00002</v>
      </c>
      <c r="CK65" s="32" cm="1">
        <f t="array" aca="1" ref="CK65" ca="1">INDEX([1]Sheet1!$C$6:$CY$72,MATCH($A65,[1]Sheet1!$A$6:$A$72,0),MATCH(MID(CELL("filename",S64),FIND("]",CELL("filename",S64))+1,255) &amp; CK$1,[1]Sheet1!$C$1:$CY$1 &amp; [1]Sheet1!$C$3:$CY$3,0))</f>
        <v>8946850000</v>
      </c>
      <c r="CL65" s="31">
        <f t="shared" ca="1" si="13"/>
        <v>29038289999.999985</v>
      </c>
      <c r="CM65" s="88">
        <f t="shared" ref="CM65:DB80" ca="1" si="29">CM64</f>
        <v>10.521376699373951</v>
      </c>
      <c r="CN65" s="88">
        <f t="shared" ca="1" si="29"/>
        <v>4.3718528563436303</v>
      </c>
      <c r="CO65" s="88">
        <f t="shared" ca="1" si="29"/>
        <v>11.074097423982575</v>
      </c>
      <c r="CP65" s="88">
        <f t="shared" ca="1" si="29"/>
        <v>6.7726483435878189</v>
      </c>
      <c r="CQ65" s="88">
        <f t="shared" ca="1" si="29"/>
        <v>5.1487210765199132</v>
      </c>
      <c r="CR65" s="88">
        <f t="shared" ca="1" si="29"/>
        <v>0.5191845772397693</v>
      </c>
      <c r="CS65" s="88">
        <f t="shared" ca="1" si="29"/>
        <v>4.6009523889736839</v>
      </c>
      <c r="CT65" s="88">
        <f t="shared" ca="1" si="29"/>
        <v>25.255626494138703</v>
      </c>
      <c r="CU65" s="88">
        <f t="shared" ca="1" si="29"/>
        <v>3.1547304674703818</v>
      </c>
      <c r="CV65" s="88">
        <f t="shared" ca="1" si="29"/>
        <v>1.3414701827311182</v>
      </c>
      <c r="CW65" s="88">
        <f t="shared" ca="1" si="29"/>
        <v>10.333197478428303</v>
      </c>
      <c r="CX65" s="88">
        <f t="shared" ca="1" si="29"/>
        <v>2.6879183825407851</v>
      </c>
      <c r="CY65" s="88">
        <f t="shared" ca="1" si="29"/>
        <v>5.1334693983585075E-2</v>
      </c>
      <c r="CZ65" s="88">
        <f t="shared" ca="1" si="28"/>
        <v>3.7498812224471205E-2</v>
      </c>
      <c r="DA65" s="88">
        <f t="shared" ca="1" si="28"/>
        <v>0</v>
      </c>
      <c r="DB65" s="88">
        <f t="shared" ca="1" si="28"/>
        <v>-1.0134154686994599E-2</v>
      </c>
      <c r="DC65" s="88">
        <f t="shared" ca="1" si="28"/>
        <v>-7.1706805565700587E-3</v>
      </c>
      <c r="DD65" s="88">
        <f t="shared" ca="1" si="28"/>
        <v>-7.284794267097117E-4</v>
      </c>
      <c r="DE65" s="88">
        <f t="shared" ca="1" si="28"/>
        <v>-1.6800191537781912E-2</v>
      </c>
      <c r="DF65" s="88">
        <f t="shared" ca="1" si="28"/>
        <v>-0.32765724764408538</v>
      </c>
      <c r="DG65" s="88">
        <f t="shared" ca="1" si="28"/>
        <v>-4.168373988170114E-2</v>
      </c>
      <c r="DH65" s="88">
        <f t="shared" ca="1" si="28"/>
        <v>-2.2313958441896445E-2</v>
      </c>
      <c r="DI65" s="88">
        <f t="shared" ca="1" si="28"/>
        <v>-0.12423825569637602</v>
      </c>
      <c r="DJ65" s="88">
        <f t="shared" ca="1" si="28"/>
        <v>-3.5106798335941165E-2</v>
      </c>
      <c r="DK65" s="31">
        <f t="shared" ca="1" si="20"/>
        <v>535719371864.84857</v>
      </c>
      <c r="DL65" s="48" cm="1">
        <f t="array" aca="1" ref="DL65" ca="1">INDEX([1]Sheet1!$C$6:$CY$72,MATCH($A65,[1]Sheet1!$A$6:$A$72,0),MATCH(MID(CELL("filename",AT64),FIND("]",CELL("filename",AT64))+1,255) &amp; DL$1,[1]Sheet1!$C$1:$CY$1 &amp; [1]Sheet1!$C$3:$CY$3,0))</f>
        <v>44.959299999999999</v>
      </c>
      <c r="DM65" s="39"/>
      <c r="DN65" s="39"/>
      <c r="DO65" s="17">
        <v>0.98442994926403005</v>
      </c>
      <c r="DP65" s="17">
        <v>1.5570050735969954E-2</v>
      </c>
      <c r="DQ65" s="48">
        <v>1.1135200000000001</v>
      </c>
      <c r="DR65" s="48" cm="1">
        <f t="array" aca="1" ref="DR65" ca="1">INDEX([1]Sheet1!$C$6:$CY$72,MATCH($A65,[1]Sheet1!$A$6:$A$72,0),MATCH(MID(CELL("filename",AZ64),FIND("]",CELL("filename",AZ64))+1,255) &amp; DR$1,[1]Sheet1!$C$1:$CY$1 &amp; [1]Sheet1!$C$3:$CY$3,0))</f>
        <v>18830000000</v>
      </c>
      <c r="DS65" s="48" cm="1">
        <f t="array" aca="1" ref="DS65" ca="1">INDEX([1]Sheet1!$C$6:$CY$72,MATCH($A65,[1]Sheet1!$A$6:$A$72,0),MATCH(MID(CELL("filename",BA64),FIND("]",CELL("filename",BA64))+1,255) &amp; DS$1,[1]Sheet1!$C$1:$CY$1 &amp; [1]Sheet1!$C$3:$CY$3,0))</f>
        <v>1.82</v>
      </c>
      <c r="DT65" s="52"/>
      <c r="DU65" s="48" cm="1">
        <f t="array" aca="1" ref="DU65" ca="1">INDEX([1]Sheet1!$C$6:$CY$72,MATCH($A65,[1]Sheet1!$A$6:$A$72,0),MATCH(MID(CELL("filename",BC64),FIND("]",CELL("filename",BC64))+1,255) &amp; DU$1,[1]Sheet1!$C$1:$CY$1 &amp; [1]Sheet1!$C$3:$CY$3,0))</f>
        <v>0</v>
      </c>
      <c r="DV65" s="17">
        <v>0.5</v>
      </c>
      <c r="DW65" s="14">
        <f>Euro_Area_Data!V62*10^9</f>
        <v>13060631612884.496</v>
      </c>
      <c r="DX65" s="17">
        <v>1</v>
      </c>
      <c r="DY65" s="17">
        <v>0.5</v>
      </c>
      <c r="DZ65" s="48" cm="1">
        <f t="array" aca="1" ref="DZ65" ca="1">INDEX([1]Sheet1!$C$6:$CY$72,MATCH($A65,[1]Sheet1!$A$6:$A$72,0),MATCH(MID(CELL("filename",BH64),FIND("]",CELL("filename",BH64))+1,255) &amp; DZ$1,[1]Sheet1!$C$1:$CY$1 &amp; [1]Sheet1!$C$3:$CY$3,0))</f>
        <v>0</v>
      </c>
      <c r="EA65" s="17">
        <v>2</v>
      </c>
      <c r="EB65" s="14">
        <f>(SUMPRODUCT(Euro_Area_Data!B62:U62,Euro_Area_Data!Y62:AR62)-Euro_Area_Data!R62*Euro_Area_Data!AO62)/(SUM(Euro_Area_Data!B62:U62)-Euro_Area_Data!R62)</f>
        <v>1.1935718677850946</v>
      </c>
      <c r="EC65" s="14">
        <f t="shared" si="22"/>
        <v>2.3767323571846903</v>
      </c>
      <c r="ED65" s="14">
        <f>(SUMPRODUCT(Euro_Area_Data!B62:U62,Euro_Area_Data!AV62:BO62)-Euro_Area_Data!R62*Euro_Area_Data!BL62)/(SUM(Euro_Area_Data!B62:U62)-Euro_Area_Data!R62)</f>
        <v>-0.4642466194608923</v>
      </c>
      <c r="EE65" s="17">
        <v>-5</v>
      </c>
      <c r="EF65" s="17">
        <f>EF64</f>
        <v>3.0116663157894998</v>
      </c>
      <c r="EG65" s="17">
        <f>EG64</f>
        <v>3.4981736842104998</v>
      </c>
      <c r="EH65" s="43">
        <v>0.75</v>
      </c>
      <c r="EI65" s="43">
        <v>0.05</v>
      </c>
      <c r="EJ65" s="43">
        <v>60</v>
      </c>
      <c r="EK65" s="14">
        <f t="shared" si="5"/>
        <v>3.7352362425162462</v>
      </c>
      <c r="EN65" s="14">
        <f>[2]EUCAM_output!$ADK62</f>
        <v>1.27770739567642</v>
      </c>
    </row>
    <row r="66" spans="1:144" x14ac:dyDescent="0.3">
      <c r="A66" s="10">
        <v>2026</v>
      </c>
      <c r="B66" s="13">
        <f>[2]EUCAM_output!$ACK63*10^9</f>
        <v>955760062443.51746</v>
      </c>
      <c r="H66" s="14" t="e">
        <f>[2]EUCAM_output!$ADQ63</f>
        <v>#N/A</v>
      </c>
      <c r="I66" s="13">
        <f>[2]EUCAM_output!$ADC63*10^3</f>
        <v>13670181.2978325</v>
      </c>
      <c r="J66" s="13">
        <v>13651799</v>
      </c>
      <c r="K66" s="31">
        <f t="shared" si="4"/>
        <v>13670181.2978325</v>
      </c>
      <c r="L66" s="14">
        <f>[2]EUCAM_output!$ACM63</f>
        <v>79.223002252480427</v>
      </c>
      <c r="O66" s="14">
        <f>[2]EUCAM_output!$ACN63</f>
        <v>79.311868138515507</v>
      </c>
      <c r="P66" s="28" cm="1">
        <f t="array" aca="1" ref="P66" ca="1">INDEX([7]CSMDPART2023!$C$2:$BK$29, MATCH(MID(CELL("filename",A65),FIND("]",CELL("filename",A65))+1,255),[7]CSMDPART2023!A$2:A$29,0), MATCH(A66,[7]CSMDPART2023!C$1:BK$1,0))</f>
        <v>-7.5164848538156193E-4</v>
      </c>
      <c r="Q66" s="19">
        <f t="shared" ca="1" si="26"/>
        <v>79.933020138271942</v>
      </c>
      <c r="R66" s="14">
        <f>[2]EUCAM_output!$ACR63</f>
        <v>4</v>
      </c>
      <c r="U66" s="14">
        <f>[2]EUCAM_output!$ACQ63</f>
        <v>3.1203069999999999</v>
      </c>
      <c r="V66" s="14">
        <v>3.1203069999999999</v>
      </c>
      <c r="W66" s="14">
        <v>1.0189772869118041E-2</v>
      </c>
      <c r="X66" s="14">
        <v>-2.3999804039890549E-2</v>
      </c>
      <c r="Y66" s="14">
        <f>[2]EUCAM_output!$ADO63</f>
        <v>-1.32314747421716E-2</v>
      </c>
      <c r="Z66" s="14">
        <f>[2]EUCAM_output!$ACS63</f>
        <v>1440.4864106780101</v>
      </c>
      <c r="AC66" s="14">
        <f>[2]EUCAM_output!$ADR63</f>
        <v>1440.035192187175</v>
      </c>
      <c r="AD66" s="13">
        <f>[2]EUCAM_output!$ACZ63*10^9</f>
        <v>2428755773818.77</v>
      </c>
      <c r="AE66" s="28"/>
      <c r="AF66" s="30"/>
      <c r="AG66" s="19"/>
      <c r="AH66" s="33">
        <f ca="1">(1-AM66)*AH65+0*AI66+0.2*(1-AM66)^2*AI65+0.2*(1-AM66)^3*AI64+0.15*(1-AM66)^3*AI63+0.1*(1-AM66)^4*AI62+0.075*(1-AM66)^5*AI61 + 0.075*(1-AM66)^6*AI60 + 0.05*(1-AM66)^7*AI59 + 0.05*(1-AM66)^8*AI58 + 0.05*(1-AM66)^9*AI57 + 0.05*(1-AM66)^10*AI56</f>
        <v>419448017509.82959</v>
      </c>
      <c r="AI66" s="31">
        <f t="shared" ca="1" si="6"/>
        <v>30797954216.394363</v>
      </c>
      <c r="AJ66" s="32">
        <v>35916640000</v>
      </c>
      <c r="AK66" s="31">
        <f t="shared" si="7"/>
        <v>27387319224.538246</v>
      </c>
      <c r="AL66" s="19"/>
      <c r="AM66" s="19">
        <f t="shared" ca="1" si="0"/>
        <v>6.1856470597171344E-2</v>
      </c>
      <c r="AN66" s="33">
        <f ca="1">AN65+AP66-AR65</f>
        <v>1986069596419.7649</v>
      </c>
      <c r="AO66" s="32">
        <v>198395000000</v>
      </c>
      <c r="AP66" s="31">
        <f t="shared" si="1"/>
        <v>151281055175.32446</v>
      </c>
      <c r="AQ66" s="32">
        <v>192047500000</v>
      </c>
      <c r="AR66" s="31">
        <f t="shared" si="2"/>
        <v>119053611463.14603</v>
      </c>
      <c r="AS66" s="19">
        <f t="shared" ca="1" si="11"/>
        <v>5.9944330086800994E-2</v>
      </c>
      <c r="AT66" s="19">
        <f t="shared" si="8"/>
        <v>15.828350767090637</v>
      </c>
      <c r="BB66" s="13">
        <f>[2]EUCAM_output!$ACH63*10^9</f>
        <v>944189180374.849</v>
      </c>
      <c r="BC66" s="13">
        <f>[2]EUCAM_output!$ADM63*10^9</f>
        <v>1238241048909.75</v>
      </c>
      <c r="BD66" s="19">
        <f t="shared" si="21"/>
        <v>-1.2106471617035433</v>
      </c>
      <c r="BN66" s="31">
        <f t="shared" ca="1" si="16"/>
        <v>-24156740000</v>
      </c>
      <c r="BO66" s="48" cm="1">
        <f t="array" aca="1" ref="BO66" ca="1">INDEX([1]Sheet1!$C$6:$CY$72,MATCH($A66,[1]Sheet1!$A$6:$A$72,0),MATCH(MID(CELL("filename",A65),FIND("]",CELL("filename",A65))+1,255) &amp; BO$1,[1]Sheet1!$C$1:$CY$1 &amp; [1]Sheet1!$C$3:$CY$3,0))</f>
        <v>-1.950895</v>
      </c>
      <c r="BP66" s="32" cm="1">
        <f t="array" aca="1" ref="BP66" ca="1">INDEX([1]Sheet1!$C$6:$CY$72,MATCH($A66,[1]Sheet1!$A$6:$A$72,0),MATCH(MID(CELL("filename",B65),FIND("]",CELL("filename",B65))+1,255) &amp; BP$1,[1]Sheet1!$C$1:$CY$1 &amp; [1]Sheet1!$C$3:$CY$3,0))</f>
        <v>525534800000</v>
      </c>
      <c r="BQ66" s="32" cm="1">
        <f t="array" aca="1" ref="BQ66" ca="1">INDEX([1]Sheet1!$C$6:$CY$72,MATCH($A66,[1]Sheet1!$A$6:$A$72,0),MATCH(MID(CELL("filename",C65),FIND("]",CELL("filename",C65))+1,255) &amp; BQ$1,[1]Sheet1!$C$1:$CY$1 &amp; [1]Sheet1!$C$3:$CY$3,0))</f>
        <v>175517800000</v>
      </c>
      <c r="BR66" s="25"/>
      <c r="BS66" s="25"/>
      <c r="BT66" s="25"/>
      <c r="BU66" s="19"/>
      <c r="BV66" s="19"/>
      <c r="BW66" s="32" cm="1">
        <f t="array" aca="1" ref="BW66" ca="1">INDEX([1]Sheet1!$C$6:$CY$72,MATCH($A66,[1]Sheet1!$A$6:$A$72,0),MATCH(MID(CELL("filename",F65),FIND("]",CELL("filename",F65))+1,255) &amp; BW$1,[1]Sheet1!$C$1:$CY$1 &amp; [1]Sheet1!$C$3:$CY$3,0))</f>
        <v>139857900000</v>
      </c>
      <c r="BX66" s="32" cm="1">
        <f t="array" aca="1" ref="BX66" ca="1">INDEX([1]Sheet1!$C$6:$CY$72,MATCH($A66,[1]Sheet1!$A$6:$A$72,0),MATCH(MID(CELL("filename",G65),FIND("]",CELL("filename",G65))+1,255) &amp; BX$1,[1]Sheet1!$C$1:$CY$1 &amp; [1]Sheet1!$C$3:$CY$3,0))</f>
        <v>150120700000</v>
      </c>
      <c r="BY66" s="39"/>
      <c r="BZ66" s="39"/>
      <c r="CA66" s="19"/>
      <c r="CB66" s="19"/>
      <c r="CC66" s="32" cm="1">
        <f t="array" aca="1" ref="CC66" ca="1">INDEX([1]Sheet1!$C$6:$CY$72,MATCH($A66,[1]Sheet1!$A$6:$A$72,0),MATCH(MID(CELL("filename",J65),FIND("]",CELL("filename",J65))+1,255) &amp; CC$1,[1]Sheet1!$C$1:$CY$1 &amp; [1]Sheet1!$C$3:$CY$3,0))</f>
        <v>6198916000</v>
      </c>
      <c r="CD66" s="31">
        <f t="shared" ca="1" si="19"/>
        <v>53839484000</v>
      </c>
      <c r="CE66" s="32" cm="1">
        <f t="array" aca="1" ref="CE66" ca="1">INDEX([1]Sheet1!$C$6:$CY$72,MATCH($A66,[1]Sheet1!$A$6:$A$72,0),MATCH(MID(CELL("filename",L65),FIND("]",CELL("filename",L65))+1,255) &amp; CE$1,[1]Sheet1!$C$1:$CY$1 &amp; [1]Sheet1!$C$3:$CY$3,0))</f>
        <v>559486000000</v>
      </c>
      <c r="CF66" s="31">
        <f t="shared" ca="1" si="12"/>
        <v>549691540000</v>
      </c>
      <c r="CG66" s="32" cm="1">
        <f t="array" aca="1" ref="CG66" ca="1">INDEX([1]Sheet1!$C$6:$CY$72,MATCH($A66,[1]Sheet1!$A$6:$A$72,0),MATCH(MID(CELL("filename",N65),FIND("]",CELL("filename",N65))+1,255) &amp; CG$1,[1]Sheet1!$C$1:$CY$1 &amp; [1]Sheet1!$C$3:$CY$3,0))</f>
        <v>319920700000</v>
      </c>
      <c r="CH66" s="32" cm="1">
        <f t="array" aca="1" ref="CH66" ca="1">INDEX([1]Sheet1!$C$6:$CY$72,MATCH($A66,[1]Sheet1!$A$6:$A$72,0),MATCH(MID(CELL("filename",O65),FIND("]",CELL("filename",O65))+1,255) &amp; CH$1,[1]Sheet1!$C$1:$CY$1 &amp; [1]Sheet1!$C$3:$CY$3,0))</f>
        <v>40389460000</v>
      </c>
      <c r="CI66" s="32" cm="1">
        <f t="array" aca="1" ref="CI66" ca="1">INDEX([1]Sheet1!$C$6:$CY$72,MATCH($A66,[1]Sheet1!$A$6:$A$72,0),MATCH(MID(CELL("filename",CI33),FIND("]",CELL("filename",CI33))+1,255) &amp; CI$1,[1]Sheet1!$C$1:$CY$1 &amp; [1]Sheet1!$C$3:$CY$3,0))</f>
        <v>17777980000</v>
      </c>
      <c r="CJ66" s="32" cm="1">
        <f t="array" aca="1" ref="CJ66" ca="1">INDEX([1]Sheet1!$C$6:$CY$72,MATCH($A66,[1]Sheet1!$A$6:$A$72,0),MATCH(MID(CELL("filename",R65),FIND("]",CELL("filename",R65))+1,255) &amp; CJ$1,[1]Sheet1!$C$1:$CY$1 &amp; [1]Sheet1!$C$3:$CY$3,0))</f>
        <v>135692500000</v>
      </c>
      <c r="CK66" s="32" cm="1">
        <f t="array" aca="1" ref="CK66" ca="1">INDEX([1]Sheet1!$C$6:$CY$72,MATCH($A66,[1]Sheet1!$A$6:$A$72,0),MATCH(MID(CELL("filename",S65),FIND("]",CELL("filename",S65))+1,255) &amp; CK$1,[1]Sheet1!$C$1:$CY$1 &amp; [1]Sheet1!$C$3:$CY$3,0))</f>
        <v>9794460000</v>
      </c>
      <c r="CL66" s="31">
        <f t="shared" ca="1" si="13"/>
        <v>35910900000</v>
      </c>
      <c r="CM66" s="88">
        <f t="shared" ca="1" si="29"/>
        <v>10.521376699373951</v>
      </c>
      <c r="CN66" s="88">
        <f t="shared" ca="1" si="29"/>
        <v>4.3718528563436303</v>
      </c>
      <c r="CO66" s="88">
        <f t="shared" ca="1" si="29"/>
        <v>11.074097423982575</v>
      </c>
      <c r="CP66" s="88">
        <f t="shared" ca="1" si="29"/>
        <v>6.7726483435878189</v>
      </c>
      <c r="CQ66" s="88">
        <f t="shared" ca="1" si="29"/>
        <v>5.1487210765199132</v>
      </c>
      <c r="CR66" s="88">
        <f t="shared" ca="1" si="29"/>
        <v>0.5191845772397693</v>
      </c>
      <c r="CS66" s="88">
        <f t="shared" ca="1" si="29"/>
        <v>4.6009523889736839</v>
      </c>
      <c r="CT66" s="88">
        <f t="shared" ca="1" si="29"/>
        <v>25.255626494138703</v>
      </c>
      <c r="CU66" s="88">
        <f t="shared" ca="1" si="29"/>
        <v>3.1547304674703818</v>
      </c>
      <c r="CV66" s="88">
        <f t="shared" ca="1" si="29"/>
        <v>1.3414701827311182</v>
      </c>
      <c r="CW66" s="88">
        <f t="shared" ca="1" si="29"/>
        <v>10.333197478428303</v>
      </c>
      <c r="CX66" s="88">
        <f t="shared" ca="1" si="29"/>
        <v>2.6879183825407851</v>
      </c>
      <c r="CY66" s="88">
        <f t="shared" ca="1" si="29"/>
        <v>5.1334693983585075E-2</v>
      </c>
      <c r="CZ66" s="88">
        <f t="shared" ca="1" si="28"/>
        <v>3.7498812224471205E-2</v>
      </c>
      <c r="DA66" s="88">
        <f t="shared" ca="1" si="28"/>
        <v>0</v>
      </c>
      <c r="DB66" s="88">
        <f t="shared" ca="1" si="28"/>
        <v>-1.0134154686994599E-2</v>
      </c>
      <c r="DC66" s="88">
        <f t="shared" ca="1" si="28"/>
        <v>-7.1706805565700587E-3</v>
      </c>
      <c r="DD66" s="88">
        <f t="shared" ca="1" si="28"/>
        <v>-7.284794267097117E-4</v>
      </c>
      <c r="DE66" s="88">
        <f t="shared" ca="1" si="28"/>
        <v>-1.6800191537781912E-2</v>
      </c>
      <c r="DF66" s="88">
        <f t="shared" ca="1" si="28"/>
        <v>-0.32765724764408538</v>
      </c>
      <c r="DG66" s="88">
        <f t="shared" ca="1" si="28"/>
        <v>-4.168373988170114E-2</v>
      </c>
      <c r="DH66" s="88">
        <f t="shared" ca="1" si="28"/>
        <v>-2.2313958441896445E-2</v>
      </c>
      <c r="DI66" s="88">
        <f t="shared" ca="1" si="28"/>
        <v>-0.12423825569637602</v>
      </c>
      <c r="DJ66" s="88">
        <f t="shared" ca="1" si="28"/>
        <v>-3.5106798335941165E-2</v>
      </c>
      <c r="DK66" s="31">
        <f t="shared" ca="1" si="20"/>
        <v>591464410627.47571</v>
      </c>
      <c r="DL66" s="48" cm="1">
        <f t="array" aca="1" ref="DL66" ca="1">INDEX([1]Sheet1!$C$6:$CY$72,MATCH($A66,[1]Sheet1!$A$6:$A$72,0),MATCH(MID(CELL("filename",AT65),FIND("]",CELL("filename",AT65))+1,255) &amp; DL$1,[1]Sheet1!$C$1:$CY$1 &amp; [1]Sheet1!$C$3:$CY$3,0))</f>
        <v>47.766500000000001</v>
      </c>
      <c r="DM66" s="39"/>
      <c r="DN66" s="39"/>
      <c r="DO66" s="17">
        <v>0.98442994926403005</v>
      </c>
      <c r="DP66" s="17">
        <v>1.5570050735969954E-2</v>
      </c>
      <c r="DQ66" s="48">
        <v>1.1346799999999999</v>
      </c>
      <c r="DR66" s="48" cm="1">
        <f t="array" aca="1" ref="DR66" ca="1">INDEX([1]Sheet1!$C$6:$CY$72,MATCH($A66,[1]Sheet1!$A$6:$A$72,0),MATCH(MID(CELL("filename",AZ65),FIND("]",CELL("filename",AZ65))+1,255) &amp; DR$1,[1]Sheet1!$C$1:$CY$1 &amp; [1]Sheet1!$C$3:$CY$3,0))</f>
        <v>21790000000</v>
      </c>
      <c r="DS66" s="48" cm="1">
        <f t="array" aca="1" ref="DS66" ca="1">INDEX([1]Sheet1!$C$6:$CY$72,MATCH($A66,[1]Sheet1!$A$6:$A$72,0),MATCH(MID(CELL("filename",BA65),FIND("]",CELL("filename",BA65))+1,255) &amp; DS$1,[1]Sheet1!$C$1:$CY$1 &amp; [1]Sheet1!$C$3:$CY$3,0))</f>
        <v>1.828281</v>
      </c>
      <c r="DT66" s="52"/>
      <c r="DU66" s="48" cm="1">
        <f t="array" aca="1" ref="DU66" ca="1">INDEX([1]Sheet1!$C$6:$CY$72,MATCH($A66,[1]Sheet1!$A$6:$A$72,0),MATCH(MID(CELL("filename",BC65),FIND("]",CELL("filename",BC65))+1,255) &amp; DU$1,[1]Sheet1!$C$1:$CY$1 &amp; [1]Sheet1!$C$3:$CY$3,0))</f>
        <v>0</v>
      </c>
      <c r="DV66" s="17">
        <v>0.5</v>
      </c>
      <c r="DW66" s="14">
        <f>Euro_Area_Data!V63*10^9</f>
        <v>13237583145662.699</v>
      </c>
      <c r="DX66" s="17">
        <v>1</v>
      </c>
      <c r="DY66" s="17">
        <v>0.5</v>
      </c>
      <c r="DZ66" s="48" cm="1">
        <f t="array" aca="1" ref="DZ66" ca="1">INDEX([1]Sheet1!$C$6:$CY$72,MATCH($A66,[1]Sheet1!$A$6:$A$72,0),MATCH(MID(CELL("filename",BH65),FIND("]",CELL("filename",BH65))+1,255) &amp; DZ$1,[1]Sheet1!$C$1:$CY$1 &amp; [1]Sheet1!$C$3:$CY$3,0))</f>
        <v>0</v>
      </c>
      <c r="EA66" s="17">
        <v>2</v>
      </c>
      <c r="EB66" s="14">
        <f>(SUMPRODUCT(Euro_Area_Data!B63:U63,Euro_Area_Data!Y63:AR63)-Euro_Area_Data!R63*Euro_Area_Data!AO63)/(SUM(Euro_Area_Data!B63:U63)-Euro_Area_Data!R63)</f>
        <v>1.2170342916181593</v>
      </c>
      <c r="EC66" s="14">
        <f t="shared" si="22"/>
        <v>1.9657319736099212</v>
      </c>
      <c r="ED66" s="14">
        <f>(SUMPRODUCT(Euro_Area_Data!B63:U63,Euro_Area_Data!AV63:BO63)-Euro_Area_Data!R63*Euro_Area_Data!BL63)/(SUM(Euro_Area_Data!B63:U63)-Euro_Area_Data!R63)</f>
        <v>-0.14950551573692325</v>
      </c>
      <c r="EE66" s="17">
        <v>-5</v>
      </c>
      <c r="EF66" s="17">
        <f t="shared" ref="EF66:EG85" si="30">EF65</f>
        <v>3.0116663157894998</v>
      </c>
      <c r="EG66" s="17">
        <f t="shared" si="30"/>
        <v>3.4981736842104998</v>
      </c>
      <c r="EH66" s="43">
        <v>0.75</v>
      </c>
      <c r="EI66" s="43">
        <v>0.05</v>
      </c>
      <c r="EJ66" s="43">
        <v>60</v>
      </c>
      <c r="EK66" s="14">
        <f t="shared" si="5"/>
        <v>2.6395570499711694</v>
      </c>
      <c r="EN66" s="14">
        <f>[2]EUCAM_output!$ADK63</f>
        <v>1.311433211317</v>
      </c>
    </row>
    <row r="67" spans="1:144" x14ac:dyDescent="0.3">
      <c r="A67" s="10">
        <v>2027</v>
      </c>
      <c r="B67" s="13">
        <f>[2]EUCAM_output!$ACK64*10^9</f>
        <v>968777792361.92224</v>
      </c>
      <c r="H67" s="14" t="e">
        <f>[2]EUCAM_output!$ADQ64</f>
        <v>#N/A</v>
      </c>
      <c r="I67" s="13">
        <f>[2]EUCAM_output!$ADC64*10^3</f>
        <v>13713703.55719538</v>
      </c>
      <c r="J67" s="13">
        <v>13702535</v>
      </c>
      <c r="K67" s="31">
        <f t="shared" si="4"/>
        <v>13713703.55719538</v>
      </c>
      <c r="L67" s="14">
        <f>[2]EUCAM_output!$ACM64</f>
        <v>79.503472201921184</v>
      </c>
      <c r="O67" s="14">
        <f>[2]EUCAM_output!$ACN64</f>
        <v>79.562716125944576</v>
      </c>
      <c r="P67" s="28" cm="1">
        <f t="array" aca="1" ref="P67" ca="1">INDEX([7]CSMDPART2023!$C$2:$BK$29, MATCH(MID(CELL("filename",A66),FIND("]",CELL("filename",A66))+1,255),[7]CSMDPART2023!A$2:A$29,0), MATCH(A67,[7]CSMDPART2023!C$1:BK$1,0))</f>
        <v>-8.4947517002431638E-4</v>
      </c>
      <c r="Q67" s="19">
        <f t="shared" ca="1" si="26"/>
        <v>79.865119022399426</v>
      </c>
      <c r="R67" s="14">
        <f>[2]EUCAM_output!$ACR64</f>
        <v>3.6239655000000002</v>
      </c>
      <c r="U67" s="14">
        <f>[2]EUCAM_output!$ACQ64</f>
        <v>3.0375035000000001</v>
      </c>
      <c r="V67" s="14">
        <v>3.0232070000000002</v>
      </c>
      <c r="W67" s="14"/>
      <c r="X67" s="14"/>
      <c r="Y67" s="14" t="e">
        <f>[2]EUCAM_output!$ADO64</f>
        <v>#N/A</v>
      </c>
      <c r="Z67" s="14">
        <f>[2]EUCAM_output!$ACS64</f>
        <v>1440.21050876258</v>
      </c>
      <c r="AC67" s="14">
        <f>[2]EUCAM_output!$ADR64</f>
        <v>1439.909696435356</v>
      </c>
      <c r="AD67" s="13">
        <f>[2]EUCAM_output!$ACZ64*10^9</f>
        <v>2465169976436.8618</v>
      </c>
      <c r="AE67" s="28"/>
      <c r="AF67" s="30"/>
      <c r="AG67" s="19"/>
      <c r="AH67" s="17"/>
      <c r="AI67" s="19"/>
      <c r="AK67" s="19"/>
      <c r="AL67" s="19"/>
      <c r="AM67" s="19">
        <f t="shared" ref="AM67:AM85" ca="1" si="31">AVERAGE($AL$35:$AL$63)</f>
        <v>6.1856470597171344E-2</v>
      </c>
      <c r="AN67" s="33"/>
      <c r="AP67" s="19"/>
      <c r="AR67" s="19"/>
      <c r="AS67" s="17">
        <f ca="1">AS66</f>
        <v>5.9944330086800994E-2</v>
      </c>
      <c r="AT67" s="19"/>
      <c r="BB67" s="13">
        <f>[2]EUCAM_output!$ACH64*10^9</f>
        <v>960958805130.95959</v>
      </c>
      <c r="BC67" s="13" t="e">
        <f>[2]EUCAM_output!$ADM64*10^9</f>
        <v>#N/A</v>
      </c>
      <c r="BD67" s="19">
        <f t="shared" si="21"/>
        <v>-0.80709810780236979</v>
      </c>
      <c r="BO67" s="32"/>
      <c r="BP67" s="32"/>
      <c r="BQ67" s="32"/>
      <c r="BW67" s="32"/>
      <c r="BX67" s="32"/>
      <c r="BY67" s="11"/>
      <c r="BZ67" s="11"/>
      <c r="CC67" s="32"/>
      <c r="CE67" s="32"/>
      <c r="CG67" s="32"/>
      <c r="CH67" s="32"/>
      <c r="CI67" s="32"/>
      <c r="CJ67" s="32"/>
      <c r="CK67" s="32"/>
      <c r="CM67" s="88">
        <f t="shared" ca="1" si="29"/>
        <v>10.521376699373951</v>
      </c>
      <c r="CN67" s="88">
        <f t="shared" ca="1" si="29"/>
        <v>4.3718528563436303</v>
      </c>
      <c r="CO67" s="88">
        <f t="shared" ca="1" si="29"/>
        <v>11.074097423982575</v>
      </c>
      <c r="CP67" s="88">
        <f t="shared" ca="1" si="29"/>
        <v>6.7726483435878189</v>
      </c>
      <c r="CQ67" s="88">
        <f t="shared" ca="1" si="29"/>
        <v>5.1487210765199132</v>
      </c>
      <c r="CR67" s="88">
        <f t="shared" ca="1" si="29"/>
        <v>0.5191845772397693</v>
      </c>
      <c r="CS67" s="88">
        <f t="shared" ca="1" si="29"/>
        <v>4.6009523889736839</v>
      </c>
      <c r="CT67" s="88">
        <f t="shared" ca="1" si="29"/>
        <v>25.255626494138703</v>
      </c>
      <c r="CU67" s="88">
        <f t="shared" ca="1" si="29"/>
        <v>3.1547304674703818</v>
      </c>
      <c r="CV67" s="88">
        <f t="shared" ca="1" si="29"/>
        <v>1.3414701827311182</v>
      </c>
      <c r="CW67" s="88">
        <f t="shared" ca="1" si="29"/>
        <v>10.333197478428303</v>
      </c>
      <c r="CX67" s="88">
        <f t="shared" ca="1" si="29"/>
        <v>2.6879183825407851</v>
      </c>
      <c r="CY67" s="88">
        <f t="shared" ca="1" si="29"/>
        <v>5.1334693983585075E-2</v>
      </c>
      <c r="CZ67" s="88">
        <f t="shared" ca="1" si="28"/>
        <v>3.7498812224471205E-2</v>
      </c>
      <c r="DA67" s="88">
        <f t="shared" ca="1" si="28"/>
        <v>0</v>
      </c>
      <c r="DB67" s="88">
        <f t="shared" ca="1" si="28"/>
        <v>-1.0134154686994599E-2</v>
      </c>
      <c r="DC67" s="88">
        <f t="shared" ca="1" si="28"/>
        <v>-7.1706805565700587E-3</v>
      </c>
      <c r="DD67" s="88">
        <f t="shared" ca="1" si="28"/>
        <v>-7.284794267097117E-4</v>
      </c>
      <c r="DE67" s="88">
        <f t="shared" ca="1" si="28"/>
        <v>-1.6800191537781912E-2</v>
      </c>
      <c r="DF67" s="88">
        <f t="shared" ca="1" si="28"/>
        <v>-0.32765724764408538</v>
      </c>
      <c r="DG67" s="88">
        <f t="shared" ca="1" si="28"/>
        <v>-4.168373988170114E-2</v>
      </c>
      <c r="DH67" s="88">
        <f t="shared" ca="1" si="28"/>
        <v>-2.2313958441896445E-2</v>
      </c>
      <c r="DI67" s="88">
        <f t="shared" ca="1" si="28"/>
        <v>-0.12423825569637602</v>
      </c>
      <c r="DJ67" s="88">
        <f t="shared" ca="1" si="28"/>
        <v>-3.5106798335941165E-2</v>
      </c>
      <c r="DL67" s="32"/>
      <c r="DO67" s="17">
        <v>0.98442994926403005</v>
      </c>
      <c r="DP67" s="17">
        <v>1.5570050735969954E-2</v>
      </c>
      <c r="DQ67" s="50">
        <f>DQ66</f>
        <v>1.1346799999999999</v>
      </c>
      <c r="DR67" s="32"/>
      <c r="DS67" s="32"/>
      <c r="DU67" s="32"/>
      <c r="DV67" s="17">
        <v>0.5</v>
      </c>
      <c r="DW67" s="14">
        <f>Euro_Area_Data!V64*10^9</f>
        <v>13379908928220.672</v>
      </c>
      <c r="DX67" s="17">
        <v>1</v>
      </c>
      <c r="DY67" s="17">
        <v>0.5</v>
      </c>
      <c r="DZ67" s="32"/>
      <c r="EA67" s="17">
        <v>2</v>
      </c>
      <c r="EB67" s="14"/>
      <c r="EC67" s="17">
        <f>EC66+($EC$73-$EC$66)/($A$73-$A$66)</f>
        <v>1.9931770300115181</v>
      </c>
      <c r="ED67" s="14">
        <f>(SUMPRODUCT(Euro_Area_Data!B64:U64,Euro_Area_Data!AV64:BO64)-Euro_Area_Data!R64*Euro_Area_Data!BL64)/(SUM(Euro_Area_Data!B64:U64)-Euro_Area_Data!R64)</f>
        <v>-0.10007603068291696</v>
      </c>
      <c r="EE67" s="17">
        <v>-5</v>
      </c>
      <c r="EF67" s="17">
        <f t="shared" si="30"/>
        <v>3.0116663157894998</v>
      </c>
      <c r="EG67" s="17">
        <f t="shared" si="30"/>
        <v>3.4981736842104998</v>
      </c>
      <c r="EH67" s="43">
        <v>0.75</v>
      </c>
      <c r="EI67" s="43">
        <v>0.05</v>
      </c>
      <c r="EJ67" s="43">
        <v>60</v>
      </c>
      <c r="EK67" s="14"/>
      <c r="EN67" s="14"/>
    </row>
    <row r="68" spans="1:144" x14ac:dyDescent="0.3">
      <c r="A68" s="10">
        <v>2028</v>
      </c>
      <c r="B68" s="13">
        <f>[2]EUCAM_output!$ACK65*10^9</f>
        <v>979923884519.67004</v>
      </c>
      <c r="H68" s="14" t="e">
        <f>[2]EUCAM_output!$ADQ65</f>
        <v>#N/A</v>
      </c>
      <c r="I68" s="13">
        <f>[2]EUCAM_output!$ADC65*10^3</f>
        <v>13747380.84750995</v>
      </c>
      <c r="J68" s="13">
        <v>13738888</v>
      </c>
      <c r="K68" s="31">
        <f t="shared" si="4"/>
        <v>13747380.84750995</v>
      </c>
      <c r="L68" s="14">
        <f>[2]EUCAM_output!$ACM65</f>
        <v>79.634150054355359</v>
      </c>
      <c r="O68" s="14">
        <f>[2]EUCAM_output!$ACN65</f>
        <v>79.663772016367048</v>
      </c>
      <c r="P68" s="28" cm="1">
        <f t="array" aca="1" ref="P68" ca="1">INDEX([7]CSMDPART2023!$C$2:$BK$29, MATCH(MID(CELL("filename",A67),FIND("]",CELL("filename",A67))+1,255),[7]CSMDPART2023!A$2:A$29,0), MATCH(A68,[7]CSMDPART2023!C$1:BK$1,0))</f>
        <v>-7.6309491088000225E-4</v>
      </c>
      <c r="Q68" s="19">
        <f ca="1">Q69/(1+P69)</f>
        <v>79.804174356516612</v>
      </c>
      <c r="R68" s="14">
        <f>[2]EUCAM_output!$ACR65</f>
        <v>3.3307345000000002</v>
      </c>
      <c r="U68" s="14">
        <f>[2]EUCAM_output!$ACQ65</f>
        <v>3.0375035000000001</v>
      </c>
      <c r="V68" s="14">
        <v>2.976715</v>
      </c>
      <c r="W68" s="14"/>
      <c r="X68" s="14"/>
      <c r="Y68" s="14" t="e">
        <f>[2]EUCAM_output!$ADO65</f>
        <v>#N/A</v>
      </c>
      <c r="Z68" s="14">
        <f>[2]EUCAM_output!$ACS65</f>
        <v>1440.0292345621231</v>
      </c>
      <c r="AC68" s="14">
        <f>[2]EUCAM_output!$ADR65</f>
        <v>1439.8788283985109</v>
      </c>
      <c r="AD68" s="13">
        <f>[2]EUCAM_output!$ACZ65*10^9</f>
        <v>2500744552799.9028</v>
      </c>
      <c r="AE68" s="28"/>
      <c r="AF68" s="30"/>
      <c r="AG68" s="19"/>
      <c r="AH68" s="17"/>
      <c r="AI68" s="31"/>
      <c r="AK68" s="19"/>
      <c r="AL68" s="19"/>
      <c r="AM68" s="19">
        <f t="shared" ca="1" si="31"/>
        <v>6.1856470597171344E-2</v>
      </c>
      <c r="AN68" s="33"/>
      <c r="AP68" s="19"/>
      <c r="AR68" s="19"/>
      <c r="AS68" s="17">
        <f t="shared" ref="AS68:AS85" ca="1" si="32">AS67</f>
        <v>5.9944330086800994E-2</v>
      </c>
      <c r="AT68" s="19"/>
      <c r="BB68" s="13">
        <f>[2]EUCAM_output!$ACH65*10^9</f>
        <v>975969410954.73926</v>
      </c>
      <c r="BC68" s="13" t="e">
        <f>[2]EUCAM_output!$ADM65*10^9</f>
        <v>#N/A</v>
      </c>
      <c r="BD68" s="19">
        <f t="shared" si="21"/>
        <v>-0.40354905390117651</v>
      </c>
      <c r="BO68" s="32"/>
      <c r="BP68" s="32"/>
      <c r="BQ68" s="32"/>
      <c r="BW68" s="32"/>
      <c r="BX68" s="32"/>
      <c r="BY68" s="11"/>
      <c r="BZ68" s="11"/>
      <c r="CC68" s="32"/>
      <c r="CE68" s="32"/>
      <c r="CG68" s="32"/>
      <c r="CH68" s="32"/>
      <c r="CI68" s="32"/>
      <c r="CJ68" s="32"/>
      <c r="CK68" s="32"/>
      <c r="CM68" s="88">
        <f t="shared" ca="1" si="29"/>
        <v>10.521376699373951</v>
      </c>
      <c r="CN68" s="88">
        <f t="shared" ca="1" si="29"/>
        <v>4.3718528563436303</v>
      </c>
      <c r="CO68" s="88">
        <f t="shared" ca="1" si="29"/>
        <v>11.074097423982575</v>
      </c>
      <c r="CP68" s="88">
        <f t="shared" ca="1" si="29"/>
        <v>6.7726483435878189</v>
      </c>
      <c r="CQ68" s="88">
        <f t="shared" ca="1" si="29"/>
        <v>5.1487210765199132</v>
      </c>
      <c r="CR68" s="88">
        <f t="shared" ca="1" si="29"/>
        <v>0.5191845772397693</v>
      </c>
      <c r="CS68" s="88">
        <f t="shared" ca="1" si="29"/>
        <v>4.6009523889736839</v>
      </c>
      <c r="CT68" s="88">
        <f t="shared" ca="1" si="29"/>
        <v>25.255626494138703</v>
      </c>
      <c r="CU68" s="88">
        <f t="shared" ca="1" si="29"/>
        <v>3.1547304674703818</v>
      </c>
      <c r="CV68" s="88">
        <f t="shared" ca="1" si="29"/>
        <v>1.3414701827311182</v>
      </c>
      <c r="CW68" s="88">
        <f t="shared" ca="1" si="29"/>
        <v>10.333197478428303</v>
      </c>
      <c r="CX68" s="88">
        <f t="shared" ca="1" si="29"/>
        <v>2.6879183825407851</v>
      </c>
      <c r="CY68" s="88">
        <f t="shared" ca="1" si="29"/>
        <v>5.1334693983585075E-2</v>
      </c>
      <c r="CZ68" s="88">
        <f t="shared" ca="1" si="28"/>
        <v>3.7498812224471205E-2</v>
      </c>
      <c r="DA68" s="88">
        <f t="shared" ca="1" si="28"/>
        <v>0</v>
      </c>
      <c r="DB68" s="88">
        <f t="shared" ca="1" si="28"/>
        <v>-1.0134154686994599E-2</v>
      </c>
      <c r="DC68" s="88">
        <f t="shared" ca="1" si="28"/>
        <v>-7.1706805565700587E-3</v>
      </c>
      <c r="DD68" s="88">
        <f t="shared" ca="1" si="28"/>
        <v>-7.284794267097117E-4</v>
      </c>
      <c r="DE68" s="88">
        <f t="shared" ca="1" si="28"/>
        <v>-1.6800191537781912E-2</v>
      </c>
      <c r="DF68" s="88">
        <f t="shared" ca="1" si="28"/>
        <v>-0.32765724764408538</v>
      </c>
      <c r="DG68" s="88">
        <f t="shared" ca="1" si="28"/>
        <v>-4.168373988170114E-2</v>
      </c>
      <c r="DH68" s="88">
        <f t="shared" ca="1" si="28"/>
        <v>-2.2313958441896445E-2</v>
      </c>
      <c r="DI68" s="88">
        <f t="shared" ca="1" si="28"/>
        <v>-0.12423825569637602</v>
      </c>
      <c r="DJ68" s="88">
        <f t="shared" ca="1" si="28"/>
        <v>-3.5106798335941165E-2</v>
      </c>
      <c r="DL68" s="32"/>
      <c r="DO68" s="17">
        <v>0.98442994926403005</v>
      </c>
      <c r="DP68" s="17">
        <v>1.5570050735969954E-2</v>
      </c>
      <c r="DQ68" s="50">
        <f t="shared" ref="DQ68:DQ85" si="33">DQ67</f>
        <v>1.1346799999999999</v>
      </c>
      <c r="DR68" s="32"/>
      <c r="DS68" s="32"/>
      <c r="DU68" s="32"/>
      <c r="DV68" s="17">
        <v>0.5</v>
      </c>
      <c r="DW68" s="14">
        <f>Euro_Area_Data!V65*10^9</f>
        <v>13516583837643.621</v>
      </c>
      <c r="DX68" s="17">
        <v>1</v>
      </c>
      <c r="DY68" s="17">
        <v>0.5</v>
      </c>
      <c r="DZ68" s="32"/>
      <c r="EA68" s="17">
        <v>2</v>
      </c>
      <c r="EB68" s="14"/>
      <c r="EC68" s="17">
        <f t="shared" ref="EC68:EC72" si="34">EC67+($EC$73-$EC$66)/($A$73-$A$66)</f>
        <v>2.0206220864131152</v>
      </c>
      <c r="ED68" s="14">
        <f>(SUMPRODUCT(Euro_Area_Data!B65:U65,Euro_Area_Data!AV65:BO65)-Euro_Area_Data!R65*Euro_Area_Data!BL65)/(SUM(Euro_Area_Data!B65:U65)-Euro_Area_Data!R65)</f>
        <v>-5.0495123796452282E-2</v>
      </c>
      <c r="EE68" s="17">
        <v>-5</v>
      </c>
      <c r="EF68" s="17">
        <f t="shared" si="30"/>
        <v>3.0116663157894998</v>
      </c>
      <c r="EG68" s="17">
        <f t="shared" si="30"/>
        <v>3.4981736842104998</v>
      </c>
      <c r="EH68" s="43">
        <v>0.75</v>
      </c>
      <c r="EI68" s="43">
        <v>0.05</v>
      </c>
      <c r="EJ68" s="43">
        <v>60</v>
      </c>
      <c r="EK68" s="14"/>
      <c r="EN68" s="14"/>
    </row>
    <row r="69" spans="1:144" x14ac:dyDescent="0.3">
      <c r="A69" s="10">
        <v>2029</v>
      </c>
      <c r="B69" s="13">
        <f>[2]EUCAM_output!$ACK66*10^9</f>
        <v>991128791701.11121</v>
      </c>
      <c r="H69" s="14" t="e">
        <f>[2]EUCAM_output!$ADQ66</f>
        <v>#N/A</v>
      </c>
      <c r="I69" s="13">
        <f>[2]EUCAM_output!$ADC66*10^3</f>
        <v>13779176.09957904</v>
      </c>
      <c r="J69" s="13">
        <v>13769924</v>
      </c>
      <c r="K69" s="31">
        <f t="shared" si="4"/>
        <v>13779176.09957904</v>
      </c>
      <c r="L69" s="14">
        <f>[2]EUCAM_output!$ACM66</f>
        <v>79.753033120363355</v>
      </c>
      <c r="O69" s="14">
        <f>[2]EUCAM_output!$ACN66</f>
        <v>79.753033120363355</v>
      </c>
      <c r="P69" s="28" cm="1">
        <f t="array" aca="1" ref="P69" ca="1">INDEX([7]CSMDPART2023!$C$2:$BK$29, MATCH(MID(CELL("filename",A68),FIND("]",CELL("filename",A68))+1,255),[7]CSMDPART2023!A$2:A$29,0), MATCH(A69,[7]CSMDPART2023!C$1:BK$1,0))</f>
        <v>-6.4083409878767927E-4</v>
      </c>
      <c r="Q69" s="17">
        <f>O69</f>
        <v>79.753033120363355</v>
      </c>
      <c r="R69" s="14">
        <f>[2]EUCAM_output!$ACR66</f>
        <v>3.0375035000000001</v>
      </c>
      <c r="U69" s="14">
        <f>[2]EUCAM_output!$ACQ66</f>
        <v>3.0375035000000001</v>
      </c>
      <c r="V69" s="14">
        <v>2.9715349999999998</v>
      </c>
      <c r="W69" s="14"/>
      <c r="X69" s="14"/>
      <c r="Y69" s="14" t="e">
        <f>[2]EUCAM_output!$ADO66</f>
        <v>#N/A</v>
      </c>
      <c r="Z69" s="14">
        <f>[2]EUCAM_output!$ACS66</f>
        <v>1439.878670725519</v>
      </c>
      <c r="AC69" s="14">
        <f>[2]EUCAM_output!$ADR66</f>
        <v>1439.878670725519</v>
      </c>
      <c r="AD69" s="13">
        <f>[2]EUCAM_output!$ACZ66*10^9</f>
        <v>2535813449695.8198</v>
      </c>
      <c r="AE69" s="28"/>
      <c r="AF69" s="30"/>
      <c r="AG69" s="19"/>
      <c r="AH69" s="17"/>
      <c r="AI69" s="31"/>
      <c r="AK69" s="19"/>
      <c r="AL69" s="19"/>
      <c r="AM69" s="19">
        <f t="shared" ca="1" si="31"/>
        <v>6.1856470597171344E-2</v>
      </c>
      <c r="AN69" s="33"/>
      <c r="AP69" s="19"/>
      <c r="AR69" s="19"/>
      <c r="AS69" s="17">
        <f t="shared" ca="1" si="32"/>
        <v>5.9944330086800994E-2</v>
      </c>
      <c r="AT69" s="19"/>
      <c r="BB69" s="13">
        <f>[2]EUCAM_output!$ACH66*10^9</f>
        <v>991128791701.11121</v>
      </c>
      <c r="BC69" s="13" t="e">
        <f>[2]EUCAM_output!$ADM66*10^9</f>
        <v>#N/A</v>
      </c>
      <c r="BD69" s="19">
        <f t="shared" si="21"/>
        <v>0</v>
      </c>
      <c r="BO69" s="32"/>
      <c r="BP69" s="32"/>
      <c r="BQ69" s="32"/>
      <c r="BW69" s="32"/>
      <c r="BX69" s="32"/>
      <c r="BY69" s="11"/>
      <c r="BZ69" s="11"/>
      <c r="CC69" s="32"/>
      <c r="CE69" s="32"/>
      <c r="CG69" s="32"/>
      <c r="CH69" s="32"/>
      <c r="CI69" s="32"/>
      <c r="CJ69" s="32"/>
      <c r="CK69" s="32"/>
      <c r="CM69" s="88">
        <f t="shared" ca="1" si="29"/>
        <v>10.521376699373951</v>
      </c>
      <c r="CN69" s="88">
        <f t="shared" ca="1" si="29"/>
        <v>4.3718528563436303</v>
      </c>
      <c r="CO69" s="88">
        <f t="shared" ca="1" si="29"/>
        <v>11.074097423982575</v>
      </c>
      <c r="CP69" s="88">
        <f t="shared" ca="1" si="29"/>
        <v>6.7726483435878189</v>
      </c>
      <c r="CQ69" s="88">
        <f t="shared" ca="1" si="29"/>
        <v>5.1487210765199132</v>
      </c>
      <c r="CR69" s="88">
        <f t="shared" ca="1" si="29"/>
        <v>0.5191845772397693</v>
      </c>
      <c r="CS69" s="88">
        <f t="shared" ca="1" si="29"/>
        <v>4.6009523889736839</v>
      </c>
      <c r="CT69" s="88">
        <f t="shared" ca="1" si="29"/>
        <v>25.255626494138703</v>
      </c>
      <c r="CU69" s="88">
        <f t="shared" ca="1" si="29"/>
        <v>3.1547304674703818</v>
      </c>
      <c r="CV69" s="88">
        <f t="shared" ca="1" si="29"/>
        <v>1.3414701827311182</v>
      </c>
      <c r="CW69" s="88">
        <f t="shared" ca="1" si="29"/>
        <v>10.333197478428303</v>
      </c>
      <c r="CX69" s="88">
        <f t="shared" ca="1" si="29"/>
        <v>2.6879183825407851</v>
      </c>
      <c r="CY69" s="88">
        <f t="shared" ca="1" si="29"/>
        <v>5.1334693983585075E-2</v>
      </c>
      <c r="CZ69" s="88">
        <f t="shared" ca="1" si="28"/>
        <v>3.7498812224471205E-2</v>
      </c>
      <c r="DA69" s="88">
        <f t="shared" ca="1" si="28"/>
        <v>0</v>
      </c>
      <c r="DB69" s="88">
        <f t="shared" ca="1" si="28"/>
        <v>-1.0134154686994599E-2</v>
      </c>
      <c r="DC69" s="88">
        <f t="shared" ca="1" si="28"/>
        <v>-7.1706805565700587E-3</v>
      </c>
      <c r="DD69" s="88">
        <f t="shared" ca="1" si="28"/>
        <v>-7.284794267097117E-4</v>
      </c>
      <c r="DE69" s="88">
        <f t="shared" ca="1" si="28"/>
        <v>-1.6800191537781912E-2</v>
      </c>
      <c r="DF69" s="88">
        <f t="shared" ca="1" si="28"/>
        <v>-0.32765724764408538</v>
      </c>
      <c r="DG69" s="88">
        <f t="shared" ca="1" si="28"/>
        <v>-4.168373988170114E-2</v>
      </c>
      <c r="DH69" s="88">
        <f t="shared" ca="1" si="28"/>
        <v>-2.2313958441896445E-2</v>
      </c>
      <c r="DI69" s="88">
        <f t="shared" ca="1" si="28"/>
        <v>-0.12423825569637602</v>
      </c>
      <c r="DJ69" s="88">
        <f t="shared" ca="1" si="28"/>
        <v>-3.5106798335941165E-2</v>
      </c>
      <c r="DL69" s="32"/>
      <c r="DO69" s="17">
        <v>0.98442994926403005</v>
      </c>
      <c r="DP69" s="17">
        <v>1.5570050735969954E-2</v>
      </c>
      <c r="DQ69" s="50">
        <f t="shared" si="33"/>
        <v>1.1346799999999999</v>
      </c>
      <c r="DR69" s="32"/>
      <c r="DS69" s="32"/>
      <c r="DU69" s="32"/>
      <c r="DV69" s="17">
        <v>0.5</v>
      </c>
      <c r="DX69" s="17">
        <v>1</v>
      </c>
      <c r="DY69" s="17">
        <v>0.5</v>
      </c>
      <c r="DZ69" s="32"/>
      <c r="EA69" s="17">
        <v>2</v>
      </c>
      <c r="EB69" s="14"/>
      <c r="EC69" s="17">
        <f t="shared" si="34"/>
        <v>2.0480671428147121</v>
      </c>
      <c r="ED69" s="14">
        <f>(SUMPRODUCT(Euro_Area_Data!B66:U66,Euro_Area_Data!AV66:BO66)-Euro_Area_Data!R66*Euro_Area_Data!BL66)/(SUM(Euro_Area_Data!B66:U66)-Euro_Area_Data!R66)</f>
        <v>0</v>
      </c>
      <c r="EE69" s="17">
        <v>-5</v>
      </c>
      <c r="EF69" s="17">
        <f t="shared" si="30"/>
        <v>3.0116663157894998</v>
      </c>
      <c r="EG69" s="17">
        <f t="shared" si="30"/>
        <v>3.4981736842104998</v>
      </c>
      <c r="EH69" s="43">
        <v>0.75</v>
      </c>
      <c r="EI69" s="43">
        <v>0.05</v>
      </c>
      <c r="EJ69" s="43">
        <v>60</v>
      </c>
      <c r="EK69" s="14"/>
      <c r="EN69" s="14"/>
    </row>
    <row r="70" spans="1:144" x14ac:dyDescent="0.3">
      <c r="A70" s="10">
        <v>2030</v>
      </c>
      <c r="J70" s="13">
        <v>13802511</v>
      </c>
      <c r="K70" s="31">
        <f t="shared" ref="K70:K85" si="35">IF(A70&lt;2030,I70,K69*J70/J69)</f>
        <v>13811784.99499175</v>
      </c>
      <c r="P70" s="28" cm="1">
        <f t="array" aca="1" ref="P70" ca="1">INDEX([7]CSMDPART2023!$C$2:$BK$29, MATCH(MID(CELL("filename",A69),FIND("]",CELL("filename",A69))+1,255),[7]CSMDPART2023!A$2:A$29,0), MATCH(A70,[7]CSMDPART2023!C$1:BK$1,0))</f>
        <v>-6.0109779269179597E-4</v>
      </c>
      <c r="Q70" s="19">
        <f ca="1">(1+P70)*Q69</f>
        <v>79.70509374819423</v>
      </c>
      <c r="V70" s="14">
        <v>2.9983719999999998</v>
      </c>
      <c r="AI70" s="11"/>
      <c r="AM70" s="19">
        <f t="shared" ca="1" si="31"/>
        <v>6.1856470597171344E-2</v>
      </c>
      <c r="AN70" s="11"/>
      <c r="AS70" s="17">
        <f t="shared" ca="1" si="32"/>
        <v>5.9944330086800994E-2</v>
      </c>
      <c r="CM70" s="88">
        <f t="shared" ca="1" si="29"/>
        <v>10.521376699373951</v>
      </c>
      <c r="CN70" s="88">
        <f t="shared" ca="1" si="29"/>
        <v>4.3718528563436303</v>
      </c>
      <c r="CO70" s="88">
        <f t="shared" ca="1" si="29"/>
        <v>11.074097423982575</v>
      </c>
      <c r="CP70" s="88">
        <f t="shared" ca="1" si="29"/>
        <v>6.7726483435878189</v>
      </c>
      <c r="CQ70" s="88">
        <f t="shared" ca="1" si="29"/>
        <v>5.1487210765199132</v>
      </c>
      <c r="CR70" s="88">
        <f t="shared" ca="1" si="29"/>
        <v>0.5191845772397693</v>
      </c>
      <c r="CS70" s="88">
        <f t="shared" ca="1" si="29"/>
        <v>4.6009523889736839</v>
      </c>
      <c r="CT70" s="88">
        <f t="shared" ca="1" si="29"/>
        <v>25.255626494138703</v>
      </c>
      <c r="CU70" s="88">
        <f t="shared" ca="1" si="29"/>
        <v>3.1547304674703818</v>
      </c>
      <c r="CV70" s="88">
        <f t="shared" ca="1" si="29"/>
        <v>1.3414701827311182</v>
      </c>
      <c r="CW70" s="88">
        <f t="shared" ca="1" si="29"/>
        <v>10.333197478428303</v>
      </c>
      <c r="CX70" s="88">
        <f t="shared" ca="1" si="29"/>
        <v>2.6879183825407851</v>
      </c>
      <c r="CY70" s="88">
        <f t="shared" ca="1" si="29"/>
        <v>5.1334693983585075E-2</v>
      </c>
      <c r="CZ70" s="88">
        <f t="shared" ca="1" si="28"/>
        <v>3.7498812224471205E-2</v>
      </c>
      <c r="DA70" s="88">
        <f t="shared" ca="1" si="28"/>
        <v>0</v>
      </c>
      <c r="DB70" s="88">
        <f t="shared" ca="1" si="28"/>
        <v>-1.0134154686994599E-2</v>
      </c>
      <c r="DC70" s="88">
        <f t="shared" ca="1" si="28"/>
        <v>-7.1706805565700587E-3</v>
      </c>
      <c r="DD70" s="88">
        <f t="shared" ca="1" si="28"/>
        <v>-7.284794267097117E-4</v>
      </c>
      <c r="DE70" s="88">
        <f t="shared" ca="1" si="28"/>
        <v>-1.6800191537781912E-2</v>
      </c>
      <c r="DF70" s="88">
        <f t="shared" ca="1" si="28"/>
        <v>-0.32765724764408538</v>
      </c>
      <c r="DG70" s="88">
        <f t="shared" ca="1" si="28"/>
        <v>-4.168373988170114E-2</v>
      </c>
      <c r="DH70" s="88">
        <f t="shared" ca="1" si="28"/>
        <v>-2.2313958441896445E-2</v>
      </c>
      <c r="DI70" s="88">
        <f t="shared" ca="1" si="28"/>
        <v>-0.12423825569637602</v>
      </c>
      <c r="DJ70" s="88">
        <f t="shared" ca="1" si="28"/>
        <v>-3.5106798335941165E-2</v>
      </c>
      <c r="DO70" s="17">
        <v>0.98442994926403005</v>
      </c>
      <c r="DP70" s="17">
        <v>1.5570050735969954E-2</v>
      </c>
      <c r="DQ70" s="50">
        <f t="shared" si="33"/>
        <v>1.1346799999999999</v>
      </c>
      <c r="DV70" s="17">
        <v>0.5</v>
      </c>
      <c r="DX70" s="17">
        <v>1</v>
      </c>
      <c r="DY70" s="17">
        <v>0.5</v>
      </c>
      <c r="EA70" s="17">
        <v>2</v>
      </c>
      <c r="EC70" s="17">
        <f t="shared" si="34"/>
        <v>2.075512199216309</v>
      </c>
      <c r="ED70" s="17">
        <v>0</v>
      </c>
      <c r="EE70" s="17">
        <v>-5</v>
      </c>
      <c r="EF70" s="17">
        <f t="shared" si="30"/>
        <v>3.0116663157894998</v>
      </c>
      <c r="EG70" s="17">
        <f t="shared" si="30"/>
        <v>3.4981736842104998</v>
      </c>
      <c r="EH70" s="43">
        <v>0.75</v>
      </c>
      <c r="EI70" s="43">
        <v>0.05</v>
      </c>
      <c r="EJ70" s="43">
        <v>60</v>
      </c>
    </row>
    <row r="71" spans="1:144" x14ac:dyDescent="0.3">
      <c r="A71" s="10">
        <v>2031</v>
      </c>
      <c r="J71" s="13">
        <v>13828549</v>
      </c>
      <c r="K71" s="31">
        <f t="shared" si="35"/>
        <v>13837840.490089677</v>
      </c>
      <c r="P71" s="28" cm="1">
        <f t="array" aca="1" ref="P71" ca="1">INDEX([7]CSMDPART2023!$C$2:$BK$29, MATCH(MID(CELL("filename",A70),FIND("]",CELL("filename",A70))+1,255),[7]CSMDPART2023!A$2:A$29,0), MATCH(A71,[7]CSMDPART2023!C$1:BK$1,0))</f>
        <v>-4.2169907496614201E-4</v>
      </c>
      <c r="Q71" s="19">
        <f ca="1">(1+P71)*Q70</f>
        <v>79.671482183890532</v>
      </c>
      <c r="V71" s="14">
        <v>3.0479319999999999</v>
      </c>
      <c r="AM71" s="19">
        <f t="shared" ca="1" si="31"/>
        <v>6.1856470597171344E-2</v>
      </c>
      <c r="AN71" s="11"/>
      <c r="AS71" s="17">
        <f t="shared" ca="1" si="32"/>
        <v>5.9944330086800994E-2</v>
      </c>
      <c r="CM71" s="88">
        <f t="shared" ca="1" si="29"/>
        <v>10.521376699373951</v>
      </c>
      <c r="CN71" s="88">
        <f t="shared" ca="1" si="29"/>
        <v>4.3718528563436303</v>
      </c>
      <c r="CO71" s="88">
        <f t="shared" ca="1" si="29"/>
        <v>11.074097423982575</v>
      </c>
      <c r="CP71" s="88">
        <f t="shared" ca="1" si="29"/>
        <v>6.7726483435878189</v>
      </c>
      <c r="CQ71" s="88">
        <f t="shared" ca="1" si="29"/>
        <v>5.1487210765199132</v>
      </c>
      <c r="CR71" s="88">
        <f t="shared" ca="1" si="29"/>
        <v>0.5191845772397693</v>
      </c>
      <c r="CS71" s="88">
        <f t="shared" ca="1" si="29"/>
        <v>4.6009523889736839</v>
      </c>
      <c r="CT71" s="88">
        <f t="shared" ca="1" si="29"/>
        <v>25.255626494138703</v>
      </c>
      <c r="CU71" s="88">
        <f t="shared" ca="1" si="29"/>
        <v>3.1547304674703818</v>
      </c>
      <c r="CV71" s="88">
        <f t="shared" ca="1" si="29"/>
        <v>1.3414701827311182</v>
      </c>
      <c r="CW71" s="88">
        <f t="shared" ca="1" si="29"/>
        <v>10.333197478428303</v>
      </c>
      <c r="CX71" s="88">
        <f t="shared" ca="1" si="29"/>
        <v>2.6879183825407851</v>
      </c>
      <c r="CY71" s="88">
        <f t="shared" ca="1" si="29"/>
        <v>5.1334693983585075E-2</v>
      </c>
      <c r="CZ71" s="88">
        <f t="shared" ca="1" si="28"/>
        <v>3.7498812224471205E-2</v>
      </c>
      <c r="DA71" s="88">
        <f t="shared" ca="1" si="28"/>
        <v>0</v>
      </c>
      <c r="DB71" s="88">
        <f t="shared" ca="1" si="28"/>
        <v>-1.0134154686994599E-2</v>
      </c>
      <c r="DC71" s="88">
        <f t="shared" ca="1" si="28"/>
        <v>-7.1706805565700587E-3</v>
      </c>
      <c r="DD71" s="88">
        <f t="shared" ca="1" si="28"/>
        <v>-7.284794267097117E-4</v>
      </c>
      <c r="DE71" s="88">
        <f t="shared" ca="1" si="28"/>
        <v>-1.6800191537781912E-2</v>
      </c>
      <c r="DF71" s="88">
        <f t="shared" ca="1" si="28"/>
        <v>-0.32765724764408538</v>
      </c>
      <c r="DG71" s="88">
        <f t="shared" ca="1" si="28"/>
        <v>-4.168373988170114E-2</v>
      </c>
      <c r="DH71" s="88">
        <f t="shared" ca="1" si="28"/>
        <v>-2.2313958441896445E-2</v>
      </c>
      <c r="DI71" s="88">
        <f t="shared" ca="1" si="28"/>
        <v>-0.12423825569637602</v>
      </c>
      <c r="DJ71" s="88">
        <f t="shared" ca="1" si="28"/>
        <v>-3.5106798335941165E-2</v>
      </c>
      <c r="DO71" s="17">
        <v>0.98442994926403005</v>
      </c>
      <c r="DP71" s="17">
        <v>1.5570050735969954E-2</v>
      </c>
      <c r="DQ71" s="50">
        <f t="shared" si="33"/>
        <v>1.1346799999999999</v>
      </c>
      <c r="DV71" s="17">
        <v>0.5</v>
      </c>
      <c r="DX71" s="17">
        <v>1</v>
      </c>
      <c r="DY71" s="17">
        <v>0.5</v>
      </c>
      <c r="EA71" s="17">
        <v>2</v>
      </c>
      <c r="EC71" s="17">
        <f t="shared" si="34"/>
        <v>2.1029572556179059</v>
      </c>
      <c r="ED71" s="17">
        <v>0</v>
      </c>
      <c r="EE71" s="17">
        <v>-5</v>
      </c>
      <c r="EF71" s="17">
        <f t="shared" si="30"/>
        <v>3.0116663157894998</v>
      </c>
      <c r="EG71" s="17">
        <f t="shared" si="30"/>
        <v>3.4981736842104998</v>
      </c>
      <c r="EH71" s="43">
        <v>0.75</v>
      </c>
      <c r="EI71" s="43">
        <v>0.05</v>
      </c>
      <c r="EJ71" s="43">
        <v>60</v>
      </c>
    </row>
    <row r="72" spans="1:144" x14ac:dyDescent="0.3">
      <c r="A72" s="10">
        <v>2032</v>
      </c>
      <c r="J72" s="13">
        <v>13851163</v>
      </c>
      <c r="K72" s="31">
        <f t="shared" si="35"/>
        <v>13860469.684580212</v>
      </c>
      <c r="P72" s="28" cm="1">
        <f t="array" aca="1" ref="P72" ca="1">INDEX([7]CSMDPART2023!$C$2:$BK$29, MATCH(MID(CELL("filename",A71),FIND("]",CELL("filename",A71))+1,255),[7]CSMDPART2023!A$2:A$29,0), MATCH(A72,[7]CSMDPART2023!C$1:BK$1,0))</f>
        <v>-7.8435087743966569E-5</v>
      </c>
      <c r="Q72" s="19">
        <f t="shared" ref="Q72:Q85" ca="1" si="36">(1+P72)*Q71</f>
        <v>79.665233144194744</v>
      </c>
      <c r="V72" s="14">
        <v>3.1109200000000001</v>
      </c>
      <c r="AM72" s="19">
        <f t="shared" ca="1" si="31"/>
        <v>6.1856470597171344E-2</v>
      </c>
      <c r="AN72" s="11"/>
      <c r="AS72" s="17">
        <f t="shared" ca="1" si="32"/>
        <v>5.9944330086800994E-2</v>
      </c>
      <c r="CM72" s="88">
        <f t="shared" ca="1" si="29"/>
        <v>10.521376699373951</v>
      </c>
      <c r="CN72" s="88">
        <f t="shared" ca="1" si="29"/>
        <v>4.3718528563436303</v>
      </c>
      <c r="CO72" s="88">
        <f t="shared" ca="1" si="29"/>
        <v>11.074097423982575</v>
      </c>
      <c r="CP72" s="88">
        <f t="shared" ca="1" si="29"/>
        <v>6.7726483435878189</v>
      </c>
      <c r="CQ72" s="88">
        <f t="shared" ca="1" si="29"/>
        <v>5.1487210765199132</v>
      </c>
      <c r="CR72" s="88">
        <f t="shared" ca="1" si="29"/>
        <v>0.5191845772397693</v>
      </c>
      <c r="CS72" s="88">
        <f t="shared" ca="1" si="29"/>
        <v>4.6009523889736839</v>
      </c>
      <c r="CT72" s="88">
        <f t="shared" ca="1" si="29"/>
        <v>25.255626494138703</v>
      </c>
      <c r="CU72" s="88">
        <f t="shared" ca="1" si="29"/>
        <v>3.1547304674703818</v>
      </c>
      <c r="CV72" s="88">
        <f t="shared" ca="1" si="29"/>
        <v>1.3414701827311182</v>
      </c>
      <c r="CW72" s="88">
        <f t="shared" ca="1" si="29"/>
        <v>10.333197478428303</v>
      </c>
      <c r="CX72" s="88">
        <f t="shared" ca="1" si="29"/>
        <v>2.6879183825407851</v>
      </c>
      <c r="CY72" s="88">
        <f t="shared" ca="1" si="29"/>
        <v>5.1334693983585075E-2</v>
      </c>
      <c r="CZ72" s="88">
        <f t="shared" ca="1" si="28"/>
        <v>3.7498812224471205E-2</v>
      </c>
      <c r="DA72" s="88">
        <f t="shared" ca="1" si="28"/>
        <v>0</v>
      </c>
      <c r="DB72" s="88">
        <f t="shared" ca="1" si="28"/>
        <v>-1.0134154686994599E-2</v>
      </c>
      <c r="DC72" s="88">
        <f t="shared" ca="1" si="28"/>
        <v>-7.1706805565700587E-3</v>
      </c>
      <c r="DD72" s="88">
        <f t="shared" ca="1" si="28"/>
        <v>-7.284794267097117E-4</v>
      </c>
      <c r="DE72" s="88">
        <f t="shared" ca="1" si="28"/>
        <v>-1.6800191537781912E-2</v>
      </c>
      <c r="DF72" s="88">
        <f t="shared" ca="1" si="28"/>
        <v>-0.32765724764408538</v>
      </c>
      <c r="DG72" s="88">
        <f t="shared" ca="1" si="28"/>
        <v>-4.168373988170114E-2</v>
      </c>
      <c r="DH72" s="88">
        <f t="shared" ca="1" si="28"/>
        <v>-2.2313958441896445E-2</v>
      </c>
      <c r="DI72" s="88">
        <f t="shared" ca="1" si="28"/>
        <v>-0.12423825569637602</v>
      </c>
      <c r="DJ72" s="88">
        <f t="shared" ca="1" si="28"/>
        <v>-3.5106798335941165E-2</v>
      </c>
      <c r="DO72" s="17">
        <v>0.98442994926403005</v>
      </c>
      <c r="DP72" s="17">
        <v>1.5570050735969954E-2</v>
      </c>
      <c r="DQ72" s="50">
        <f t="shared" si="33"/>
        <v>1.1346799999999999</v>
      </c>
      <c r="DV72" s="17">
        <v>0.5</v>
      </c>
      <c r="DX72" s="17">
        <v>1</v>
      </c>
      <c r="DY72" s="17">
        <v>0.5</v>
      </c>
      <c r="EA72" s="17">
        <v>2</v>
      </c>
      <c r="EC72" s="17">
        <f t="shared" si="34"/>
        <v>2.1304023120195028</v>
      </c>
      <c r="ED72" s="17">
        <v>0</v>
      </c>
      <c r="EE72" s="17">
        <v>-5</v>
      </c>
      <c r="EF72" s="17">
        <f t="shared" si="30"/>
        <v>3.0116663157894998</v>
      </c>
      <c r="EG72" s="17">
        <f t="shared" si="30"/>
        <v>3.4981736842104998</v>
      </c>
      <c r="EH72" s="43">
        <v>0.75</v>
      </c>
      <c r="EI72" s="43">
        <v>0.05</v>
      </c>
      <c r="EJ72" s="43">
        <v>60</v>
      </c>
    </row>
    <row r="73" spans="1:144" x14ac:dyDescent="0.3">
      <c r="A73" s="10">
        <v>2033</v>
      </c>
      <c r="J73" s="13">
        <v>13868127</v>
      </c>
      <c r="K73" s="31">
        <f t="shared" si="35"/>
        <v>13877445.082799785</v>
      </c>
      <c r="P73" s="28" cm="1">
        <f t="array" aca="1" ref="P73" ca="1">INDEX([7]CSMDPART2023!$C$2:$BK$29, MATCH(MID(CELL("filename",A72),FIND("]",CELL("filename",A72))+1,255),[7]CSMDPART2023!A$2:A$29,0), MATCH(A73,[7]CSMDPART2023!C$1:BK$1,0))</f>
        <v>3.7596795491556811E-4</v>
      </c>
      <c r="Q73" s="19">
        <f t="shared" ca="1" si="36"/>
        <v>79.695184718977842</v>
      </c>
      <c r="V73" s="14">
        <v>3.1780409999999999</v>
      </c>
      <c r="AM73" s="19">
        <f t="shared" ca="1" si="31"/>
        <v>6.1856470597171344E-2</v>
      </c>
      <c r="AN73" s="11"/>
      <c r="AS73" s="17">
        <f t="shared" ca="1" si="32"/>
        <v>5.9944330086800994E-2</v>
      </c>
      <c r="CM73" s="88">
        <f t="shared" ca="1" si="29"/>
        <v>10.521376699373951</v>
      </c>
      <c r="CN73" s="88">
        <f t="shared" ca="1" si="29"/>
        <v>4.3718528563436303</v>
      </c>
      <c r="CO73" s="88">
        <f t="shared" ca="1" si="29"/>
        <v>11.074097423982575</v>
      </c>
      <c r="CP73" s="88">
        <f t="shared" ca="1" si="29"/>
        <v>6.7726483435878189</v>
      </c>
      <c r="CQ73" s="88">
        <f t="shared" ca="1" si="29"/>
        <v>5.1487210765199132</v>
      </c>
      <c r="CR73" s="88">
        <f t="shared" ca="1" si="29"/>
        <v>0.5191845772397693</v>
      </c>
      <c r="CS73" s="88">
        <f t="shared" ca="1" si="29"/>
        <v>4.6009523889736839</v>
      </c>
      <c r="CT73" s="88">
        <f t="shared" ca="1" si="29"/>
        <v>25.255626494138703</v>
      </c>
      <c r="CU73" s="88">
        <f t="shared" ca="1" si="29"/>
        <v>3.1547304674703818</v>
      </c>
      <c r="CV73" s="88">
        <f t="shared" ca="1" si="29"/>
        <v>1.3414701827311182</v>
      </c>
      <c r="CW73" s="88">
        <f t="shared" ca="1" si="29"/>
        <v>10.333197478428303</v>
      </c>
      <c r="CX73" s="88">
        <f t="shared" ca="1" si="29"/>
        <v>2.6879183825407851</v>
      </c>
      <c r="CY73" s="88">
        <f t="shared" ca="1" si="29"/>
        <v>5.1334693983585075E-2</v>
      </c>
      <c r="CZ73" s="88">
        <f t="shared" ca="1" si="28"/>
        <v>3.7498812224471205E-2</v>
      </c>
      <c r="DA73" s="88">
        <f t="shared" ca="1" si="28"/>
        <v>0</v>
      </c>
      <c r="DB73" s="88">
        <f t="shared" ca="1" si="28"/>
        <v>-1.0134154686994599E-2</v>
      </c>
      <c r="DC73" s="88">
        <f t="shared" ca="1" si="28"/>
        <v>-7.1706805565700587E-3</v>
      </c>
      <c r="DD73" s="88">
        <f t="shared" ca="1" si="28"/>
        <v>-7.284794267097117E-4</v>
      </c>
      <c r="DE73" s="88">
        <f t="shared" ca="1" si="28"/>
        <v>-1.6800191537781912E-2</v>
      </c>
      <c r="DF73" s="88">
        <f t="shared" ca="1" si="28"/>
        <v>-0.32765724764408538</v>
      </c>
      <c r="DG73" s="88">
        <f t="shared" ca="1" si="28"/>
        <v>-4.168373988170114E-2</v>
      </c>
      <c r="DH73" s="88">
        <f t="shared" ca="1" si="28"/>
        <v>-2.2313958441896445E-2</v>
      </c>
      <c r="DI73" s="88">
        <f t="shared" ca="1" si="28"/>
        <v>-0.12423825569637602</v>
      </c>
      <c r="DJ73" s="88">
        <f t="shared" ca="1" si="28"/>
        <v>-3.5106798335941165E-2</v>
      </c>
      <c r="DO73" s="17">
        <v>0.98442994926403005</v>
      </c>
      <c r="DP73" s="17">
        <v>1.5570050735969954E-2</v>
      </c>
      <c r="DQ73" s="50">
        <f t="shared" si="33"/>
        <v>1.1346799999999999</v>
      </c>
      <c r="DV73" s="17">
        <v>0.5</v>
      </c>
      <c r="DX73" s="17">
        <v>1</v>
      </c>
      <c r="DY73" s="17">
        <v>0.5</v>
      </c>
      <c r="EA73" s="17">
        <v>2</v>
      </c>
      <c r="EC73" s="27">
        <f>Euro_Area_Data!$BT$3</f>
        <v>2.1578473684211001</v>
      </c>
      <c r="ED73" s="17">
        <v>0</v>
      </c>
      <c r="EE73" s="17">
        <v>-5</v>
      </c>
      <c r="EF73" s="17">
        <f t="shared" si="30"/>
        <v>3.0116663157894998</v>
      </c>
      <c r="EG73" s="17">
        <f t="shared" si="30"/>
        <v>3.4981736842104998</v>
      </c>
      <c r="EH73" s="43">
        <v>0.75</v>
      </c>
      <c r="EI73" s="43">
        <v>0.05</v>
      </c>
      <c r="EJ73" s="43">
        <v>60</v>
      </c>
    </row>
    <row r="74" spans="1:144" x14ac:dyDescent="0.3">
      <c r="A74" s="10">
        <v>2034</v>
      </c>
      <c r="J74" s="13">
        <v>13880798</v>
      </c>
      <c r="K74" s="31">
        <f t="shared" si="35"/>
        <v>13890124.596525334</v>
      </c>
      <c r="P74" s="28" cm="1">
        <f t="array" aca="1" ref="P74" ca="1">INDEX([7]CSMDPART2023!$C$2:$BK$29, MATCH(MID(CELL("filename",A73),FIND("]",CELL("filename",A73))+1,255),[7]CSMDPART2023!A$2:A$29,0), MATCH(A74,[7]CSMDPART2023!C$1:BK$1,0))</f>
        <v>9.6179887723590873E-4</v>
      </c>
      <c r="Q74" s="19">
        <f t="shared" ca="1" si="36"/>
        <v>79.771835458161661</v>
      </c>
      <c r="V74" s="14">
        <v>3.24</v>
      </c>
      <c r="AM74" s="19">
        <f t="shared" ca="1" si="31"/>
        <v>6.1856470597171344E-2</v>
      </c>
      <c r="AN74" s="11"/>
      <c r="AS74" s="17">
        <f t="shared" ca="1" si="32"/>
        <v>5.9944330086800994E-2</v>
      </c>
      <c r="CM74" s="88">
        <f t="shared" ca="1" si="29"/>
        <v>10.521376699373951</v>
      </c>
      <c r="CN74" s="88">
        <f t="shared" ca="1" si="29"/>
        <v>4.3718528563436303</v>
      </c>
      <c r="CO74" s="88">
        <f t="shared" ca="1" si="29"/>
        <v>11.074097423982575</v>
      </c>
      <c r="CP74" s="88">
        <f t="shared" ca="1" si="29"/>
        <v>6.7726483435878189</v>
      </c>
      <c r="CQ74" s="88">
        <f t="shared" ca="1" si="29"/>
        <v>5.1487210765199132</v>
      </c>
      <c r="CR74" s="88">
        <f t="shared" ca="1" si="29"/>
        <v>0.5191845772397693</v>
      </c>
      <c r="CS74" s="88">
        <f t="shared" ca="1" si="29"/>
        <v>4.6009523889736839</v>
      </c>
      <c r="CT74" s="88">
        <f t="shared" ca="1" si="29"/>
        <v>25.255626494138703</v>
      </c>
      <c r="CU74" s="88">
        <f t="shared" ca="1" si="29"/>
        <v>3.1547304674703818</v>
      </c>
      <c r="CV74" s="88">
        <f t="shared" ca="1" si="29"/>
        <v>1.3414701827311182</v>
      </c>
      <c r="CW74" s="88">
        <f t="shared" ca="1" si="29"/>
        <v>10.333197478428303</v>
      </c>
      <c r="CX74" s="88">
        <f t="shared" ca="1" si="29"/>
        <v>2.6879183825407851</v>
      </c>
      <c r="CY74" s="88">
        <f t="shared" ca="1" si="29"/>
        <v>5.1334693983585075E-2</v>
      </c>
      <c r="CZ74" s="88">
        <f t="shared" ca="1" si="28"/>
        <v>3.7498812224471205E-2</v>
      </c>
      <c r="DA74" s="88">
        <f t="shared" ca="1" si="28"/>
        <v>0</v>
      </c>
      <c r="DB74" s="88">
        <f t="shared" ca="1" si="28"/>
        <v>-1.0134154686994599E-2</v>
      </c>
      <c r="DC74" s="88">
        <f t="shared" ca="1" si="28"/>
        <v>-7.1706805565700587E-3</v>
      </c>
      <c r="DD74" s="88">
        <f t="shared" ca="1" si="28"/>
        <v>-7.284794267097117E-4</v>
      </c>
      <c r="DE74" s="88">
        <f t="shared" ca="1" si="28"/>
        <v>-1.6800191537781912E-2</v>
      </c>
      <c r="DF74" s="88">
        <f t="shared" ca="1" si="28"/>
        <v>-0.32765724764408538</v>
      </c>
      <c r="DG74" s="88">
        <f t="shared" ca="1" si="28"/>
        <v>-4.168373988170114E-2</v>
      </c>
      <c r="DH74" s="88">
        <f t="shared" ca="1" si="28"/>
        <v>-2.2313958441896445E-2</v>
      </c>
      <c r="DI74" s="88">
        <f t="shared" ca="1" si="28"/>
        <v>-0.12423825569637602</v>
      </c>
      <c r="DJ74" s="88">
        <f t="shared" ca="1" si="28"/>
        <v>-3.5106798335941165E-2</v>
      </c>
      <c r="DO74" s="17">
        <v>0.98442994926403005</v>
      </c>
      <c r="DP74" s="17">
        <v>1.5570050735969954E-2</v>
      </c>
      <c r="DQ74" s="50">
        <f t="shared" si="33"/>
        <v>1.1346799999999999</v>
      </c>
      <c r="DV74" s="17">
        <v>0.5</v>
      </c>
      <c r="DX74" s="17">
        <v>1</v>
      </c>
      <c r="DY74" s="17">
        <v>0.5</v>
      </c>
      <c r="EA74" s="17">
        <v>2</v>
      </c>
      <c r="EC74" s="17">
        <f>EC73+(2-EC73)/(2053-2033)</f>
        <v>2.1499550000000451</v>
      </c>
      <c r="ED74" s="17">
        <v>0</v>
      </c>
      <c r="EE74" s="17">
        <v>-5</v>
      </c>
      <c r="EF74" s="17">
        <f t="shared" si="30"/>
        <v>3.0116663157894998</v>
      </c>
      <c r="EG74" s="17">
        <f t="shared" si="30"/>
        <v>3.4981736842104998</v>
      </c>
      <c r="EH74" s="43">
        <v>0.75</v>
      </c>
      <c r="EI74" s="43">
        <v>0.05</v>
      </c>
      <c r="EJ74" s="43">
        <v>60</v>
      </c>
    </row>
    <row r="75" spans="1:144" x14ac:dyDescent="0.3">
      <c r="A75" s="10">
        <v>2035</v>
      </c>
      <c r="J75" s="13">
        <v>13889804</v>
      </c>
      <c r="K75" s="31">
        <f t="shared" si="35"/>
        <v>13899136.647714056</v>
      </c>
      <c r="P75" s="28" cm="1">
        <f t="array" aca="1" ref="P75" ca="1">INDEX([7]CSMDPART2023!$C$2:$BK$29, MATCH(MID(CELL("filename",A74),FIND("]",CELL("filename",A74))+1,255),[7]CSMDPART2023!A$2:A$29,0), MATCH(A75,[7]CSMDPART2023!C$1:BK$1,0))</f>
        <v>1.385665015910087E-3</v>
      </c>
      <c r="Q75" s="19">
        <f t="shared" ca="1" si="36"/>
        <v>79.88237249981097</v>
      </c>
      <c r="AM75" s="19">
        <f t="shared" ca="1" si="31"/>
        <v>6.1856470597171344E-2</v>
      </c>
      <c r="AN75" s="11"/>
      <c r="AS75" s="17">
        <f t="shared" ca="1" si="32"/>
        <v>5.9944330086800994E-2</v>
      </c>
      <c r="CM75" s="88">
        <f t="shared" ca="1" si="29"/>
        <v>10.521376699373951</v>
      </c>
      <c r="CN75" s="88">
        <f t="shared" ca="1" si="29"/>
        <v>4.3718528563436303</v>
      </c>
      <c r="CO75" s="88">
        <f t="shared" ca="1" si="29"/>
        <v>11.074097423982575</v>
      </c>
      <c r="CP75" s="88">
        <f t="shared" ca="1" si="29"/>
        <v>6.7726483435878189</v>
      </c>
      <c r="CQ75" s="88">
        <f t="shared" ca="1" si="29"/>
        <v>5.1487210765199132</v>
      </c>
      <c r="CR75" s="88">
        <f t="shared" ca="1" si="29"/>
        <v>0.5191845772397693</v>
      </c>
      <c r="CS75" s="88">
        <f t="shared" ca="1" si="29"/>
        <v>4.6009523889736839</v>
      </c>
      <c r="CT75" s="88">
        <f t="shared" ca="1" si="29"/>
        <v>25.255626494138703</v>
      </c>
      <c r="CU75" s="88">
        <f t="shared" ca="1" si="29"/>
        <v>3.1547304674703818</v>
      </c>
      <c r="CV75" s="88">
        <f t="shared" ca="1" si="29"/>
        <v>1.3414701827311182</v>
      </c>
      <c r="CW75" s="88">
        <f t="shared" ca="1" si="29"/>
        <v>10.333197478428303</v>
      </c>
      <c r="CX75" s="88">
        <f t="shared" ca="1" si="29"/>
        <v>2.6879183825407851</v>
      </c>
      <c r="CY75" s="88">
        <f t="shared" ca="1" si="29"/>
        <v>5.1334693983585075E-2</v>
      </c>
      <c r="CZ75" s="88">
        <f t="shared" ca="1" si="28"/>
        <v>3.7498812224471205E-2</v>
      </c>
      <c r="DA75" s="88">
        <f t="shared" ca="1" si="28"/>
        <v>0</v>
      </c>
      <c r="DB75" s="88">
        <f t="shared" ca="1" si="28"/>
        <v>-1.0134154686994599E-2</v>
      </c>
      <c r="DC75" s="88">
        <f t="shared" ca="1" si="28"/>
        <v>-7.1706805565700587E-3</v>
      </c>
      <c r="DD75" s="88">
        <f t="shared" ca="1" si="28"/>
        <v>-7.284794267097117E-4</v>
      </c>
      <c r="DE75" s="88">
        <f t="shared" ca="1" si="28"/>
        <v>-1.6800191537781912E-2</v>
      </c>
      <c r="DF75" s="88">
        <f t="shared" ca="1" si="28"/>
        <v>-0.32765724764408538</v>
      </c>
      <c r="DG75" s="88">
        <f t="shared" ca="1" si="28"/>
        <v>-4.168373988170114E-2</v>
      </c>
      <c r="DH75" s="88">
        <f t="shared" ca="1" si="28"/>
        <v>-2.2313958441896445E-2</v>
      </c>
      <c r="DI75" s="88">
        <f t="shared" ca="1" si="28"/>
        <v>-0.12423825569637602</v>
      </c>
      <c r="DJ75" s="88">
        <f t="shared" ca="1" si="28"/>
        <v>-3.5106798335941165E-2</v>
      </c>
      <c r="DO75" s="17">
        <v>0.98442994926403005</v>
      </c>
      <c r="DP75" s="17">
        <v>1.5570050735969954E-2</v>
      </c>
      <c r="DQ75" s="50">
        <f t="shared" si="33"/>
        <v>1.1346799999999999</v>
      </c>
      <c r="DV75" s="17">
        <v>0.5</v>
      </c>
      <c r="DX75" s="17">
        <v>1</v>
      </c>
      <c r="DY75" s="17">
        <v>0.5</v>
      </c>
      <c r="EA75" s="17">
        <v>2</v>
      </c>
      <c r="EC75" s="17">
        <f t="shared" ref="EC75:EC85" si="37">EC74+(2-EC74)/(2053-2033)</f>
        <v>2.1424572500000427</v>
      </c>
      <c r="ED75" s="17">
        <v>0</v>
      </c>
      <c r="EE75" s="17">
        <v>-5</v>
      </c>
      <c r="EF75" s="17">
        <f t="shared" si="30"/>
        <v>3.0116663157894998</v>
      </c>
      <c r="EG75" s="17">
        <f t="shared" si="30"/>
        <v>3.4981736842104998</v>
      </c>
      <c r="EH75" s="43">
        <v>0.75</v>
      </c>
      <c r="EI75" s="43">
        <v>0.05</v>
      </c>
      <c r="EJ75" s="43">
        <v>60</v>
      </c>
    </row>
    <row r="76" spans="1:144" x14ac:dyDescent="0.3">
      <c r="A76" s="10">
        <v>2036</v>
      </c>
      <c r="J76" s="13">
        <v>13898403</v>
      </c>
      <c r="K76" s="31">
        <f t="shared" si="35"/>
        <v>13907741.425436886</v>
      </c>
      <c r="P76" s="28" cm="1">
        <f t="array" aca="1" ref="P76" ca="1">INDEX([7]CSMDPART2023!$C$2:$BK$29, MATCH(MID(CELL("filename",A75),FIND("]",CELL("filename",A75))+1,255),[7]CSMDPART2023!A$2:A$29,0), MATCH(A76,[7]CSMDPART2023!C$1:BK$1,0))</f>
        <v>1.8332112637258202E-3</v>
      </c>
      <c r="Q76" s="19">
        <f t="shared" ca="1" si="36"/>
        <v>80.028813764850767</v>
      </c>
      <c r="AM76" s="19">
        <f t="shared" ca="1" si="31"/>
        <v>6.1856470597171344E-2</v>
      </c>
      <c r="AN76" s="11"/>
      <c r="AS76" s="17">
        <f t="shared" ca="1" si="32"/>
        <v>5.9944330086800994E-2</v>
      </c>
      <c r="CM76" s="88">
        <f t="shared" ca="1" si="29"/>
        <v>10.521376699373951</v>
      </c>
      <c r="CN76" s="88">
        <f t="shared" ca="1" si="29"/>
        <v>4.3718528563436303</v>
      </c>
      <c r="CO76" s="88">
        <f t="shared" ca="1" si="29"/>
        <v>11.074097423982575</v>
      </c>
      <c r="CP76" s="88">
        <f t="shared" ca="1" si="29"/>
        <v>6.7726483435878189</v>
      </c>
      <c r="CQ76" s="88">
        <f t="shared" ca="1" si="29"/>
        <v>5.1487210765199132</v>
      </c>
      <c r="CR76" s="88">
        <f t="shared" ca="1" si="29"/>
        <v>0.5191845772397693</v>
      </c>
      <c r="CS76" s="88">
        <f t="shared" ca="1" si="29"/>
        <v>4.6009523889736839</v>
      </c>
      <c r="CT76" s="88">
        <f t="shared" ca="1" si="29"/>
        <v>25.255626494138703</v>
      </c>
      <c r="CU76" s="88">
        <f t="shared" ca="1" si="29"/>
        <v>3.1547304674703818</v>
      </c>
      <c r="CV76" s="88">
        <f t="shared" ca="1" si="29"/>
        <v>1.3414701827311182</v>
      </c>
      <c r="CW76" s="88">
        <f t="shared" ca="1" si="29"/>
        <v>10.333197478428303</v>
      </c>
      <c r="CX76" s="88">
        <f t="shared" ca="1" si="29"/>
        <v>2.6879183825407851</v>
      </c>
      <c r="CY76" s="88">
        <f t="shared" ca="1" si="29"/>
        <v>5.1334693983585075E-2</v>
      </c>
      <c r="CZ76" s="88">
        <f t="shared" ca="1" si="28"/>
        <v>3.7498812224471205E-2</v>
      </c>
      <c r="DA76" s="88">
        <f t="shared" ca="1" si="28"/>
        <v>0</v>
      </c>
      <c r="DB76" s="88">
        <f t="shared" ca="1" si="28"/>
        <v>-1.0134154686994599E-2</v>
      </c>
      <c r="DC76" s="88">
        <f t="shared" ca="1" si="28"/>
        <v>-7.1706805565700587E-3</v>
      </c>
      <c r="DD76" s="88">
        <f t="shared" ca="1" si="28"/>
        <v>-7.284794267097117E-4</v>
      </c>
      <c r="DE76" s="88">
        <f t="shared" ca="1" si="28"/>
        <v>-1.6800191537781912E-2</v>
      </c>
      <c r="DF76" s="88">
        <f t="shared" ca="1" si="28"/>
        <v>-0.32765724764408538</v>
      </c>
      <c r="DG76" s="88">
        <f t="shared" ca="1" si="28"/>
        <v>-4.168373988170114E-2</v>
      </c>
      <c r="DH76" s="88">
        <f t="shared" ca="1" si="28"/>
        <v>-2.2313958441896445E-2</v>
      </c>
      <c r="DI76" s="88">
        <f t="shared" ca="1" si="28"/>
        <v>-0.12423825569637602</v>
      </c>
      <c r="DJ76" s="88">
        <f t="shared" ca="1" si="28"/>
        <v>-3.5106798335941165E-2</v>
      </c>
      <c r="DO76" s="17">
        <v>0.98442994926403005</v>
      </c>
      <c r="DP76" s="17">
        <v>1.5570050735969954E-2</v>
      </c>
      <c r="DQ76" s="50">
        <f t="shared" si="33"/>
        <v>1.1346799999999999</v>
      </c>
      <c r="DV76" s="17">
        <v>0.5</v>
      </c>
      <c r="DX76" s="17">
        <v>1</v>
      </c>
      <c r="DY76" s="17">
        <v>0.5</v>
      </c>
      <c r="EA76" s="17">
        <v>2</v>
      </c>
      <c r="EC76" s="17">
        <f t="shared" si="37"/>
        <v>2.1353343875000408</v>
      </c>
      <c r="ED76" s="17">
        <v>0</v>
      </c>
      <c r="EE76" s="17">
        <v>-5</v>
      </c>
      <c r="EF76" s="17">
        <f t="shared" si="30"/>
        <v>3.0116663157894998</v>
      </c>
      <c r="EG76" s="17">
        <f t="shared" si="30"/>
        <v>3.4981736842104998</v>
      </c>
      <c r="EH76" s="43">
        <v>0.75</v>
      </c>
      <c r="EI76" s="43">
        <v>0.05</v>
      </c>
      <c r="EJ76" s="43">
        <v>60</v>
      </c>
    </row>
    <row r="77" spans="1:144" x14ac:dyDescent="0.3">
      <c r="A77" s="10">
        <v>2037</v>
      </c>
      <c r="J77" s="13">
        <v>13911179</v>
      </c>
      <c r="K77" s="31">
        <f t="shared" si="35"/>
        <v>13920526.009712605</v>
      </c>
      <c r="P77" s="28" cm="1">
        <f t="array" aca="1" ref="P77" ca="1">INDEX([7]CSMDPART2023!$C$2:$BK$29, MATCH(MID(CELL("filename",A76),FIND("]",CELL("filename",A76))+1,255),[7]CSMDPART2023!A$2:A$29,0), MATCH(A77,[7]CSMDPART2023!C$1:BK$1,0))</f>
        <v>2.3073624297247353E-3</v>
      </c>
      <c r="Q77" s="19">
        <f t="shared" ca="1" si="36"/>
        <v>80.21346924302722</v>
      </c>
      <c r="AM77" s="19">
        <f t="shared" ca="1" si="31"/>
        <v>6.1856470597171344E-2</v>
      </c>
      <c r="AN77" s="11"/>
      <c r="AS77" s="17">
        <f t="shared" ca="1" si="32"/>
        <v>5.9944330086800994E-2</v>
      </c>
      <c r="CM77" s="88">
        <f t="shared" ca="1" si="29"/>
        <v>10.521376699373951</v>
      </c>
      <c r="CN77" s="88">
        <f t="shared" ca="1" si="29"/>
        <v>4.3718528563436303</v>
      </c>
      <c r="CO77" s="88">
        <f t="shared" ca="1" si="29"/>
        <v>11.074097423982575</v>
      </c>
      <c r="CP77" s="88">
        <f t="shared" ca="1" si="29"/>
        <v>6.7726483435878189</v>
      </c>
      <c r="CQ77" s="88">
        <f t="shared" ca="1" si="29"/>
        <v>5.1487210765199132</v>
      </c>
      <c r="CR77" s="88">
        <f t="shared" ca="1" si="29"/>
        <v>0.5191845772397693</v>
      </c>
      <c r="CS77" s="88">
        <f t="shared" ca="1" si="29"/>
        <v>4.6009523889736839</v>
      </c>
      <c r="CT77" s="88">
        <f t="shared" ca="1" si="29"/>
        <v>25.255626494138703</v>
      </c>
      <c r="CU77" s="88">
        <f t="shared" ca="1" si="29"/>
        <v>3.1547304674703818</v>
      </c>
      <c r="CV77" s="88">
        <f t="shared" ca="1" si="29"/>
        <v>1.3414701827311182</v>
      </c>
      <c r="CW77" s="88">
        <f t="shared" ca="1" si="29"/>
        <v>10.333197478428303</v>
      </c>
      <c r="CX77" s="88">
        <f t="shared" ca="1" si="29"/>
        <v>2.6879183825407851</v>
      </c>
      <c r="CY77" s="88">
        <f t="shared" ca="1" si="29"/>
        <v>5.1334693983585075E-2</v>
      </c>
      <c r="CZ77" s="88">
        <f t="shared" ca="1" si="28"/>
        <v>3.7498812224471205E-2</v>
      </c>
      <c r="DA77" s="88">
        <f t="shared" ca="1" si="28"/>
        <v>0</v>
      </c>
      <c r="DB77" s="88">
        <f t="shared" ca="1" si="28"/>
        <v>-1.0134154686994599E-2</v>
      </c>
      <c r="DC77" s="88">
        <f t="shared" ca="1" si="28"/>
        <v>-7.1706805565700587E-3</v>
      </c>
      <c r="DD77" s="88">
        <f t="shared" ca="1" si="28"/>
        <v>-7.284794267097117E-4</v>
      </c>
      <c r="DE77" s="88">
        <f t="shared" ca="1" si="28"/>
        <v>-1.6800191537781912E-2</v>
      </c>
      <c r="DF77" s="88">
        <f t="shared" ca="1" si="28"/>
        <v>-0.32765724764408538</v>
      </c>
      <c r="DG77" s="88">
        <f t="shared" ca="1" si="28"/>
        <v>-4.168373988170114E-2</v>
      </c>
      <c r="DH77" s="88">
        <f t="shared" ca="1" si="28"/>
        <v>-2.2313958441896445E-2</v>
      </c>
      <c r="DI77" s="88">
        <f t="shared" ca="1" si="28"/>
        <v>-0.12423825569637602</v>
      </c>
      <c r="DJ77" s="88">
        <f t="shared" ca="1" si="28"/>
        <v>-3.5106798335941165E-2</v>
      </c>
      <c r="DO77" s="17">
        <v>0.98442994926403005</v>
      </c>
      <c r="DP77" s="17">
        <v>1.5570050735969954E-2</v>
      </c>
      <c r="DQ77" s="50">
        <f t="shared" si="33"/>
        <v>1.1346799999999999</v>
      </c>
      <c r="DV77" s="17">
        <v>0.5</v>
      </c>
      <c r="DX77" s="17">
        <v>1</v>
      </c>
      <c r="DY77" s="17">
        <v>0.5</v>
      </c>
      <c r="EA77" s="17">
        <v>2</v>
      </c>
      <c r="EC77" s="17">
        <f t="shared" si="37"/>
        <v>2.1285676681250387</v>
      </c>
      <c r="ED77" s="17">
        <v>0</v>
      </c>
      <c r="EE77" s="17">
        <v>-5</v>
      </c>
      <c r="EF77" s="17">
        <f t="shared" si="30"/>
        <v>3.0116663157894998</v>
      </c>
      <c r="EG77" s="17">
        <f t="shared" si="30"/>
        <v>3.4981736842104998</v>
      </c>
      <c r="EH77" s="43">
        <v>0.75</v>
      </c>
      <c r="EI77" s="43">
        <v>0.05</v>
      </c>
      <c r="EJ77" s="43">
        <v>60</v>
      </c>
    </row>
    <row r="78" spans="1:144" x14ac:dyDescent="0.3">
      <c r="A78" s="10">
        <v>2038</v>
      </c>
      <c r="J78" s="13">
        <v>13908306</v>
      </c>
      <c r="K78" s="31">
        <f t="shared" si="35"/>
        <v>13917651.079325618</v>
      </c>
      <c r="P78" s="28" cm="1">
        <f t="array" aca="1" ref="P78" ca="1">INDEX([7]CSMDPART2023!$C$2:$BK$29, MATCH(MID(CELL("filename",A77),FIND("]",CELL("filename",A77))+1,255),[7]CSMDPART2023!A$2:A$29,0), MATCH(A78,[7]CSMDPART2023!C$1:BK$1,0))</f>
        <v>2.7640841367859714E-3</v>
      </c>
      <c r="Q78" s="19">
        <f t="shared" ca="1" si="36"/>
        <v>80.435186020918437</v>
      </c>
      <c r="AM78" s="19">
        <f t="shared" ca="1" si="31"/>
        <v>6.1856470597171344E-2</v>
      </c>
      <c r="AN78" s="11"/>
      <c r="AS78" s="17">
        <f t="shared" ca="1" si="32"/>
        <v>5.9944330086800994E-2</v>
      </c>
      <c r="CM78" s="88">
        <f t="shared" ca="1" si="29"/>
        <v>10.521376699373951</v>
      </c>
      <c r="CN78" s="88">
        <f t="shared" ca="1" si="29"/>
        <v>4.3718528563436303</v>
      </c>
      <c r="CO78" s="88">
        <f t="shared" ca="1" si="29"/>
        <v>11.074097423982575</v>
      </c>
      <c r="CP78" s="88">
        <f t="shared" ca="1" si="29"/>
        <v>6.7726483435878189</v>
      </c>
      <c r="CQ78" s="88">
        <f t="shared" ca="1" si="29"/>
        <v>5.1487210765199132</v>
      </c>
      <c r="CR78" s="88">
        <f t="shared" ca="1" si="29"/>
        <v>0.5191845772397693</v>
      </c>
      <c r="CS78" s="88">
        <f t="shared" ca="1" si="29"/>
        <v>4.6009523889736839</v>
      </c>
      <c r="CT78" s="88">
        <f t="shared" ca="1" si="29"/>
        <v>25.255626494138703</v>
      </c>
      <c r="CU78" s="88">
        <f t="shared" ca="1" si="29"/>
        <v>3.1547304674703818</v>
      </c>
      <c r="CV78" s="88">
        <f t="shared" ca="1" si="29"/>
        <v>1.3414701827311182</v>
      </c>
      <c r="CW78" s="88">
        <f t="shared" ca="1" si="29"/>
        <v>10.333197478428303</v>
      </c>
      <c r="CX78" s="88">
        <f t="shared" ca="1" si="29"/>
        <v>2.6879183825407851</v>
      </c>
      <c r="CY78" s="88">
        <f t="shared" ca="1" si="29"/>
        <v>5.1334693983585075E-2</v>
      </c>
      <c r="CZ78" s="88">
        <f t="shared" ca="1" si="28"/>
        <v>3.7498812224471205E-2</v>
      </c>
      <c r="DA78" s="88">
        <f t="shared" ca="1" si="28"/>
        <v>0</v>
      </c>
      <c r="DB78" s="88">
        <f t="shared" ca="1" si="28"/>
        <v>-1.0134154686994599E-2</v>
      </c>
      <c r="DC78" s="88">
        <f t="shared" ca="1" si="28"/>
        <v>-7.1706805565700587E-3</v>
      </c>
      <c r="DD78" s="88">
        <f t="shared" ca="1" si="28"/>
        <v>-7.284794267097117E-4</v>
      </c>
      <c r="DE78" s="88">
        <f t="shared" ca="1" si="28"/>
        <v>-1.6800191537781912E-2</v>
      </c>
      <c r="DF78" s="88">
        <f t="shared" ca="1" si="28"/>
        <v>-0.32765724764408538</v>
      </c>
      <c r="DG78" s="88">
        <f t="shared" ca="1" si="28"/>
        <v>-4.168373988170114E-2</v>
      </c>
      <c r="DH78" s="88">
        <f t="shared" ca="1" si="28"/>
        <v>-2.2313958441896445E-2</v>
      </c>
      <c r="DI78" s="88">
        <f t="shared" ca="1" si="28"/>
        <v>-0.12423825569637602</v>
      </c>
      <c r="DJ78" s="88">
        <f t="shared" ca="1" si="28"/>
        <v>-3.5106798335941165E-2</v>
      </c>
      <c r="DO78" s="17">
        <v>0.98442994926403005</v>
      </c>
      <c r="DP78" s="17">
        <v>1.5570050735969954E-2</v>
      </c>
      <c r="DQ78" s="50">
        <f t="shared" si="33"/>
        <v>1.1346799999999999</v>
      </c>
      <c r="DV78" s="17">
        <v>0.5</v>
      </c>
      <c r="DX78" s="17">
        <v>1</v>
      </c>
      <c r="DY78" s="17">
        <v>0.5</v>
      </c>
      <c r="EA78" s="17">
        <v>2</v>
      </c>
      <c r="EC78" s="17">
        <f t="shared" si="37"/>
        <v>2.122139284718787</v>
      </c>
      <c r="ED78" s="17">
        <v>0</v>
      </c>
      <c r="EE78" s="17">
        <v>-5</v>
      </c>
      <c r="EF78" s="17">
        <f t="shared" si="30"/>
        <v>3.0116663157894998</v>
      </c>
      <c r="EG78" s="17">
        <f t="shared" si="30"/>
        <v>3.4981736842104998</v>
      </c>
      <c r="EH78" s="43">
        <v>0.75</v>
      </c>
      <c r="EI78" s="43">
        <v>0.05</v>
      </c>
      <c r="EJ78" s="43">
        <v>60</v>
      </c>
    </row>
    <row r="79" spans="1:144" x14ac:dyDescent="0.3">
      <c r="A79" s="10">
        <v>2039</v>
      </c>
      <c r="J79" s="13">
        <v>13898579</v>
      </c>
      <c r="K79" s="31">
        <f t="shared" si="35"/>
        <v>13907917.543692408</v>
      </c>
      <c r="P79" s="28" cm="1">
        <f t="array" aca="1" ref="P79" ca="1">INDEX([7]CSMDPART2023!$C$2:$BK$29, MATCH(MID(CELL("filename",A78),FIND("]",CELL("filename",A78))+1,255),[7]CSMDPART2023!A$2:A$29,0), MATCH(A79,[7]CSMDPART2023!C$1:BK$1,0))</f>
        <v>3.3072886699645476E-3</v>
      </c>
      <c r="Q79" s="19">
        <f t="shared" ca="1" si="36"/>
        <v>80.701208400311913</v>
      </c>
      <c r="AM79" s="19">
        <f t="shared" ca="1" si="31"/>
        <v>6.1856470597171344E-2</v>
      </c>
      <c r="AN79" s="11"/>
      <c r="AS79" s="17">
        <f t="shared" ca="1" si="32"/>
        <v>5.9944330086800994E-2</v>
      </c>
      <c r="CM79" s="88">
        <f t="shared" ca="1" si="29"/>
        <v>10.521376699373951</v>
      </c>
      <c r="CN79" s="88">
        <f t="shared" ca="1" si="29"/>
        <v>4.3718528563436303</v>
      </c>
      <c r="CO79" s="88">
        <f t="shared" ca="1" si="29"/>
        <v>11.074097423982575</v>
      </c>
      <c r="CP79" s="88">
        <f t="shared" ca="1" si="29"/>
        <v>6.7726483435878189</v>
      </c>
      <c r="CQ79" s="88">
        <f t="shared" ca="1" si="29"/>
        <v>5.1487210765199132</v>
      </c>
      <c r="CR79" s="88">
        <f t="shared" ca="1" si="29"/>
        <v>0.5191845772397693</v>
      </c>
      <c r="CS79" s="88">
        <f t="shared" ca="1" si="29"/>
        <v>4.6009523889736839</v>
      </c>
      <c r="CT79" s="88">
        <f t="shared" ca="1" si="29"/>
        <v>25.255626494138703</v>
      </c>
      <c r="CU79" s="88">
        <f t="shared" ca="1" si="29"/>
        <v>3.1547304674703818</v>
      </c>
      <c r="CV79" s="88">
        <f t="shared" ca="1" si="29"/>
        <v>1.3414701827311182</v>
      </c>
      <c r="CW79" s="88">
        <f t="shared" ca="1" si="29"/>
        <v>10.333197478428303</v>
      </c>
      <c r="CX79" s="88">
        <f t="shared" ca="1" si="29"/>
        <v>2.6879183825407851</v>
      </c>
      <c r="CY79" s="88">
        <f t="shared" ca="1" si="29"/>
        <v>5.1334693983585075E-2</v>
      </c>
      <c r="CZ79" s="88">
        <f t="shared" ca="1" si="28"/>
        <v>3.7498812224471205E-2</v>
      </c>
      <c r="DA79" s="88">
        <f t="shared" ca="1" si="28"/>
        <v>0</v>
      </c>
      <c r="DB79" s="88">
        <f t="shared" ca="1" si="28"/>
        <v>-1.0134154686994599E-2</v>
      </c>
      <c r="DC79" s="88">
        <f t="shared" ca="1" si="28"/>
        <v>-7.1706805565700587E-3</v>
      </c>
      <c r="DD79" s="88">
        <f t="shared" ca="1" si="28"/>
        <v>-7.284794267097117E-4</v>
      </c>
      <c r="DE79" s="88">
        <f t="shared" ca="1" si="28"/>
        <v>-1.6800191537781912E-2</v>
      </c>
      <c r="DF79" s="88">
        <f t="shared" ca="1" si="28"/>
        <v>-0.32765724764408538</v>
      </c>
      <c r="DG79" s="88">
        <f t="shared" ca="1" si="28"/>
        <v>-4.168373988170114E-2</v>
      </c>
      <c r="DH79" s="88">
        <f t="shared" ca="1" si="28"/>
        <v>-2.2313958441896445E-2</v>
      </c>
      <c r="DI79" s="88">
        <f t="shared" ca="1" si="28"/>
        <v>-0.12423825569637602</v>
      </c>
      <c r="DJ79" s="88">
        <f t="shared" ca="1" si="28"/>
        <v>-3.5106798335941165E-2</v>
      </c>
      <c r="DO79" s="17">
        <v>0.98442994926403005</v>
      </c>
      <c r="DP79" s="17">
        <v>1.5570050735969954E-2</v>
      </c>
      <c r="DQ79" s="50">
        <f t="shared" si="33"/>
        <v>1.1346799999999999</v>
      </c>
      <c r="DV79" s="17">
        <v>0.5</v>
      </c>
      <c r="DX79" s="17">
        <v>1</v>
      </c>
      <c r="DY79" s="17">
        <v>0.5</v>
      </c>
      <c r="EA79" s="17">
        <v>2</v>
      </c>
      <c r="EC79" s="17">
        <f t="shared" si="37"/>
        <v>2.1160323204828475</v>
      </c>
      <c r="ED79" s="17">
        <v>0</v>
      </c>
      <c r="EE79" s="17">
        <v>-5</v>
      </c>
      <c r="EF79" s="17">
        <f t="shared" si="30"/>
        <v>3.0116663157894998</v>
      </c>
      <c r="EG79" s="17">
        <f t="shared" si="30"/>
        <v>3.4981736842104998</v>
      </c>
      <c r="EH79" s="43">
        <v>0.75</v>
      </c>
      <c r="EI79" s="43">
        <v>0.05</v>
      </c>
      <c r="EJ79" s="43">
        <v>60</v>
      </c>
    </row>
    <row r="80" spans="1:144" x14ac:dyDescent="0.3">
      <c r="A80" s="10">
        <v>2040</v>
      </c>
      <c r="J80" s="13">
        <v>13892409</v>
      </c>
      <c r="K80" s="31">
        <f t="shared" si="35"/>
        <v>13901743.398030138</v>
      </c>
      <c r="P80" s="28" cm="1">
        <f t="array" aca="1" ref="P80" ca="1">INDEX([7]CSMDPART2023!$C$2:$BK$29, MATCH(MID(CELL("filename",A79),FIND("]",CELL("filename",A79))+1,255),[7]CSMDPART2023!A$2:A$29,0), MATCH(A80,[7]CSMDPART2023!C$1:BK$1,0))</f>
        <v>3.6432175658507315E-3</v>
      </c>
      <c r="Q80" s="19">
        <f t="shared" ca="1" si="36"/>
        <v>80.995220460341315</v>
      </c>
      <c r="AM80" s="19">
        <f t="shared" ca="1" si="31"/>
        <v>6.1856470597171344E-2</v>
      </c>
      <c r="AN80" s="11"/>
      <c r="AS80" s="17">
        <f t="shared" ca="1" si="32"/>
        <v>5.9944330086800994E-2</v>
      </c>
      <c r="CM80" s="88">
        <f t="shared" ca="1" si="29"/>
        <v>10.521376699373951</v>
      </c>
      <c r="CN80" s="88">
        <f t="shared" ca="1" si="29"/>
        <v>4.3718528563436303</v>
      </c>
      <c r="CO80" s="88">
        <f t="shared" ca="1" si="29"/>
        <v>11.074097423982575</v>
      </c>
      <c r="CP80" s="88">
        <f t="shared" ca="1" si="29"/>
        <v>6.7726483435878189</v>
      </c>
      <c r="CQ80" s="88">
        <f t="shared" ca="1" si="29"/>
        <v>5.1487210765199132</v>
      </c>
      <c r="CR80" s="88">
        <f t="shared" ca="1" si="29"/>
        <v>0.5191845772397693</v>
      </c>
      <c r="CS80" s="88">
        <f t="shared" ca="1" si="29"/>
        <v>4.6009523889736839</v>
      </c>
      <c r="CT80" s="88">
        <f t="shared" ca="1" si="29"/>
        <v>25.255626494138703</v>
      </c>
      <c r="CU80" s="88">
        <f t="shared" ca="1" si="29"/>
        <v>3.1547304674703818</v>
      </c>
      <c r="CV80" s="88">
        <f t="shared" ca="1" si="29"/>
        <v>1.3414701827311182</v>
      </c>
      <c r="CW80" s="88">
        <f t="shared" ca="1" si="29"/>
        <v>10.333197478428303</v>
      </c>
      <c r="CX80" s="88">
        <f t="shared" ca="1" si="29"/>
        <v>2.6879183825407851</v>
      </c>
      <c r="CY80" s="88">
        <f t="shared" ca="1" si="29"/>
        <v>5.1334693983585075E-2</v>
      </c>
      <c r="CZ80" s="88">
        <f t="shared" ca="1" si="29"/>
        <v>3.7498812224471205E-2</v>
      </c>
      <c r="DA80" s="88">
        <f t="shared" ca="1" si="29"/>
        <v>0</v>
      </c>
      <c r="DB80" s="88">
        <f t="shared" ca="1" si="29"/>
        <v>-1.0134154686994599E-2</v>
      </c>
      <c r="DC80" s="88">
        <f t="shared" ref="DC80:DJ85" ca="1" si="38">DC79</f>
        <v>-7.1706805565700587E-3</v>
      </c>
      <c r="DD80" s="88">
        <f t="shared" ca="1" si="38"/>
        <v>-7.284794267097117E-4</v>
      </c>
      <c r="DE80" s="88">
        <f t="shared" ca="1" si="38"/>
        <v>-1.6800191537781912E-2</v>
      </c>
      <c r="DF80" s="88">
        <f t="shared" ca="1" si="38"/>
        <v>-0.32765724764408538</v>
      </c>
      <c r="DG80" s="88">
        <f t="shared" ca="1" si="38"/>
        <v>-4.168373988170114E-2</v>
      </c>
      <c r="DH80" s="88">
        <f t="shared" ca="1" si="38"/>
        <v>-2.2313958441896445E-2</v>
      </c>
      <c r="DI80" s="88">
        <f t="shared" ca="1" si="38"/>
        <v>-0.12423825569637602</v>
      </c>
      <c r="DJ80" s="88">
        <f t="shared" ca="1" si="38"/>
        <v>-3.5106798335941165E-2</v>
      </c>
      <c r="DO80" s="17">
        <v>0.98442994926403005</v>
      </c>
      <c r="DP80" s="17">
        <v>1.5570050735969954E-2</v>
      </c>
      <c r="DQ80" s="50">
        <f t="shared" si="33"/>
        <v>1.1346799999999999</v>
      </c>
      <c r="DV80" s="17">
        <v>0.5</v>
      </c>
      <c r="DX80" s="17">
        <v>1</v>
      </c>
      <c r="DY80" s="17">
        <v>0.5</v>
      </c>
      <c r="EA80" s="17">
        <v>2</v>
      </c>
      <c r="EC80" s="17">
        <f t="shared" si="37"/>
        <v>2.1102307044587052</v>
      </c>
      <c r="ED80" s="17">
        <v>0</v>
      </c>
      <c r="EE80" s="17">
        <v>-5</v>
      </c>
      <c r="EF80" s="17">
        <f t="shared" si="30"/>
        <v>3.0116663157894998</v>
      </c>
      <c r="EG80" s="17">
        <f t="shared" si="30"/>
        <v>3.4981736842104998</v>
      </c>
      <c r="EH80" s="43">
        <v>0.75</v>
      </c>
      <c r="EI80" s="43">
        <v>0.05</v>
      </c>
      <c r="EJ80" s="43">
        <v>60</v>
      </c>
    </row>
    <row r="81" spans="1:140" x14ac:dyDescent="0.3">
      <c r="A81" s="10">
        <v>2041</v>
      </c>
      <c r="J81" s="13">
        <v>13891774</v>
      </c>
      <c r="K81" s="31">
        <f t="shared" si="35"/>
        <v>13901107.971369596</v>
      </c>
      <c r="P81" s="28" cm="1">
        <f t="array" aca="1" ref="P81" ca="1">INDEX([7]CSMDPART2023!$C$2:$BK$29, MATCH(MID(CELL("filename",A80),FIND("]",CELL("filename",A80))+1,255),[7]CSMDPART2023!A$2:A$29,0), MATCH(A81,[7]CSMDPART2023!C$1:BK$1,0))</f>
        <v>3.7035160766130115E-3</v>
      </c>
      <c r="Q81" s="19">
        <f t="shared" ca="1" si="36"/>
        <v>81.295187561445005</v>
      </c>
      <c r="AM81" s="19">
        <f t="shared" ca="1" si="31"/>
        <v>6.1856470597171344E-2</v>
      </c>
      <c r="AN81" s="11"/>
      <c r="AS81" s="17">
        <f t="shared" ca="1" si="32"/>
        <v>5.9944330086800994E-2</v>
      </c>
      <c r="CM81" s="88">
        <f t="shared" ref="CM81:DB85" ca="1" si="39">CM80</f>
        <v>10.521376699373951</v>
      </c>
      <c r="CN81" s="88">
        <f t="shared" ca="1" si="39"/>
        <v>4.3718528563436303</v>
      </c>
      <c r="CO81" s="88">
        <f t="shared" ca="1" si="39"/>
        <v>11.074097423982575</v>
      </c>
      <c r="CP81" s="88">
        <f t="shared" ca="1" si="39"/>
        <v>6.7726483435878189</v>
      </c>
      <c r="CQ81" s="88">
        <f t="shared" ca="1" si="39"/>
        <v>5.1487210765199132</v>
      </c>
      <c r="CR81" s="88">
        <f t="shared" ca="1" si="39"/>
        <v>0.5191845772397693</v>
      </c>
      <c r="CS81" s="88">
        <f t="shared" ca="1" si="39"/>
        <v>4.6009523889736839</v>
      </c>
      <c r="CT81" s="88">
        <f t="shared" ca="1" si="39"/>
        <v>25.255626494138703</v>
      </c>
      <c r="CU81" s="88">
        <f t="shared" ca="1" si="39"/>
        <v>3.1547304674703818</v>
      </c>
      <c r="CV81" s="88">
        <f t="shared" ca="1" si="39"/>
        <v>1.3414701827311182</v>
      </c>
      <c r="CW81" s="88">
        <f t="shared" ca="1" si="39"/>
        <v>10.333197478428303</v>
      </c>
      <c r="CX81" s="88">
        <f t="shared" ca="1" si="39"/>
        <v>2.6879183825407851</v>
      </c>
      <c r="CY81" s="88">
        <f t="shared" ca="1" si="39"/>
        <v>5.1334693983585075E-2</v>
      </c>
      <c r="CZ81" s="88">
        <f t="shared" ca="1" si="39"/>
        <v>3.7498812224471205E-2</v>
      </c>
      <c r="DA81" s="88">
        <f t="shared" ca="1" si="39"/>
        <v>0</v>
      </c>
      <c r="DB81" s="88">
        <f t="shared" ca="1" si="39"/>
        <v>-1.0134154686994599E-2</v>
      </c>
      <c r="DC81" s="88">
        <f t="shared" ca="1" si="38"/>
        <v>-7.1706805565700587E-3</v>
      </c>
      <c r="DD81" s="88">
        <f t="shared" ca="1" si="38"/>
        <v>-7.284794267097117E-4</v>
      </c>
      <c r="DE81" s="88">
        <f t="shared" ca="1" si="38"/>
        <v>-1.6800191537781912E-2</v>
      </c>
      <c r="DF81" s="88">
        <f t="shared" ca="1" si="38"/>
        <v>-0.32765724764408538</v>
      </c>
      <c r="DG81" s="88">
        <f t="shared" ca="1" si="38"/>
        <v>-4.168373988170114E-2</v>
      </c>
      <c r="DH81" s="88">
        <f t="shared" ca="1" si="38"/>
        <v>-2.2313958441896445E-2</v>
      </c>
      <c r="DI81" s="88">
        <f t="shared" ca="1" si="38"/>
        <v>-0.12423825569637602</v>
      </c>
      <c r="DJ81" s="88">
        <f t="shared" ca="1" si="38"/>
        <v>-3.5106798335941165E-2</v>
      </c>
      <c r="DO81" s="17">
        <v>0.98442994926403005</v>
      </c>
      <c r="DP81" s="17">
        <v>1.5570050735969954E-2</v>
      </c>
      <c r="DQ81" s="50">
        <f t="shared" si="33"/>
        <v>1.1346799999999999</v>
      </c>
      <c r="DV81" s="17">
        <v>0.5</v>
      </c>
      <c r="DX81" s="17">
        <v>1</v>
      </c>
      <c r="DY81" s="17">
        <v>0.5</v>
      </c>
      <c r="EA81" s="17">
        <v>2</v>
      </c>
      <c r="EC81" s="17">
        <f t="shared" si="37"/>
        <v>2.1047191692357701</v>
      </c>
      <c r="ED81" s="17">
        <v>0</v>
      </c>
      <c r="EE81" s="17">
        <v>-5</v>
      </c>
      <c r="EF81" s="17">
        <f t="shared" si="30"/>
        <v>3.0116663157894998</v>
      </c>
      <c r="EG81" s="17">
        <f t="shared" si="30"/>
        <v>3.4981736842104998</v>
      </c>
      <c r="EH81" s="43">
        <v>0.75</v>
      </c>
      <c r="EI81" s="43">
        <v>0.05</v>
      </c>
      <c r="EJ81" s="43">
        <v>60</v>
      </c>
    </row>
    <row r="82" spans="1:140" x14ac:dyDescent="0.3">
      <c r="A82" s="10">
        <v>2042</v>
      </c>
      <c r="J82" s="13">
        <v>13895916</v>
      </c>
      <c r="K82" s="31">
        <f t="shared" si="35"/>
        <v>13905252.754405759</v>
      </c>
      <c r="P82" s="28" cm="1">
        <f t="array" aca="1" ref="P82" ca="1">INDEX([7]CSMDPART2023!$C$2:$BK$29, MATCH(MID(CELL("filename",A81),FIND("]",CELL("filename",A81))+1,255),[7]CSMDPART2023!A$2:A$29,0), MATCH(A82,[7]CSMDPART2023!C$1:BK$1,0))</f>
        <v>3.8049251204816947E-3</v>
      </c>
      <c r="Q82" s="19">
        <f t="shared" ca="1" si="36"/>
        <v>81.604509662771818</v>
      </c>
      <c r="AM82" s="19">
        <f t="shared" ca="1" si="31"/>
        <v>6.1856470597171344E-2</v>
      </c>
      <c r="AN82" s="11"/>
      <c r="AS82" s="17">
        <f t="shared" ca="1" si="32"/>
        <v>5.9944330086800994E-2</v>
      </c>
      <c r="CM82" s="88">
        <f t="shared" ca="1" si="39"/>
        <v>10.521376699373951</v>
      </c>
      <c r="CN82" s="88">
        <f t="shared" ca="1" si="39"/>
        <v>4.3718528563436303</v>
      </c>
      <c r="CO82" s="88">
        <f t="shared" ca="1" si="39"/>
        <v>11.074097423982575</v>
      </c>
      <c r="CP82" s="88">
        <f t="shared" ca="1" si="39"/>
        <v>6.7726483435878189</v>
      </c>
      <c r="CQ82" s="88">
        <f t="shared" ca="1" si="39"/>
        <v>5.1487210765199132</v>
      </c>
      <c r="CR82" s="88">
        <f t="shared" ca="1" si="39"/>
        <v>0.5191845772397693</v>
      </c>
      <c r="CS82" s="88">
        <f t="shared" ca="1" si="39"/>
        <v>4.6009523889736839</v>
      </c>
      <c r="CT82" s="88">
        <f t="shared" ca="1" si="39"/>
        <v>25.255626494138703</v>
      </c>
      <c r="CU82" s="88">
        <f t="shared" ca="1" si="39"/>
        <v>3.1547304674703818</v>
      </c>
      <c r="CV82" s="88">
        <f t="shared" ca="1" si="39"/>
        <v>1.3414701827311182</v>
      </c>
      <c r="CW82" s="88">
        <f t="shared" ca="1" si="39"/>
        <v>10.333197478428303</v>
      </c>
      <c r="CX82" s="88">
        <f t="shared" ca="1" si="39"/>
        <v>2.6879183825407851</v>
      </c>
      <c r="CY82" s="88">
        <f t="shared" ca="1" si="39"/>
        <v>5.1334693983585075E-2</v>
      </c>
      <c r="CZ82" s="88">
        <f t="shared" ca="1" si="39"/>
        <v>3.7498812224471205E-2</v>
      </c>
      <c r="DA82" s="88">
        <f t="shared" ca="1" si="39"/>
        <v>0</v>
      </c>
      <c r="DB82" s="88">
        <f t="shared" ca="1" si="39"/>
        <v>-1.0134154686994599E-2</v>
      </c>
      <c r="DC82" s="88">
        <f t="shared" ca="1" si="38"/>
        <v>-7.1706805565700587E-3</v>
      </c>
      <c r="DD82" s="88">
        <f t="shared" ca="1" si="38"/>
        <v>-7.284794267097117E-4</v>
      </c>
      <c r="DE82" s="88">
        <f t="shared" ca="1" si="38"/>
        <v>-1.6800191537781912E-2</v>
      </c>
      <c r="DF82" s="88">
        <f t="shared" ca="1" si="38"/>
        <v>-0.32765724764408538</v>
      </c>
      <c r="DG82" s="88">
        <f t="shared" ca="1" si="38"/>
        <v>-4.168373988170114E-2</v>
      </c>
      <c r="DH82" s="88">
        <f t="shared" ca="1" si="38"/>
        <v>-2.2313958441896445E-2</v>
      </c>
      <c r="DI82" s="88">
        <f t="shared" ca="1" si="38"/>
        <v>-0.12423825569637602</v>
      </c>
      <c r="DJ82" s="88">
        <f t="shared" ca="1" si="38"/>
        <v>-3.5106798335941165E-2</v>
      </c>
      <c r="DO82" s="17">
        <v>0.98442994926403005</v>
      </c>
      <c r="DP82" s="17">
        <v>1.5570050735969954E-2</v>
      </c>
      <c r="DQ82" s="50">
        <f t="shared" si="33"/>
        <v>1.1346799999999999</v>
      </c>
      <c r="DV82" s="17">
        <v>0.5</v>
      </c>
      <c r="DX82" s="17">
        <v>1</v>
      </c>
      <c r="DY82" s="17">
        <v>0.5</v>
      </c>
      <c r="EA82" s="17">
        <v>2</v>
      </c>
      <c r="EC82" s="17">
        <f t="shared" si="37"/>
        <v>2.0994832107739816</v>
      </c>
      <c r="ED82" s="17">
        <v>0</v>
      </c>
      <c r="EE82" s="17">
        <v>-5</v>
      </c>
      <c r="EF82" s="17">
        <f t="shared" si="30"/>
        <v>3.0116663157894998</v>
      </c>
      <c r="EG82" s="17">
        <f t="shared" si="30"/>
        <v>3.4981736842104998</v>
      </c>
      <c r="EH82" s="43">
        <v>0.75</v>
      </c>
      <c r="EI82" s="43">
        <v>0.05</v>
      </c>
      <c r="EJ82" s="43">
        <v>60</v>
      </c>
    </row>
    <row r="83" spans="1:140" x14ac:dyDescent="0.3">
      <c r="A83" s="10">
        <v>2043</v>
      </c>
      <c r="J83" s="13">
        <v>13902643</v>
      </c>
      <c r="K83" s="31">
        <f t="shared" si="35"/>
        <v>13911984.274319874</v>
      </c>
      <c r="P83" s="28" cm="1">
        <f t="array" aca="1" ref="P83" ca="1">INDEX([7]CSMDPART2023!$C$2:$BK$29, MATCH(MID(CELL("filename",A82),FIND("]",CELL("filename",A82))+1,255),[7]CSMDPART2023!A$2:A$29,0), MATCH(A83,[7]CSMDPART2023!C$1:BK$1,0))</f>
        <v>3.9992230730263589E-3</v>
      </c>
      <c r="Q83" s="19">
        <f t="shared" ca="1" si="36"/>
        <v>81.930864300678181</v>
      </c>
      <c r="AM83" s="19">
        <f t="shared" ca="1" si="31"/>
        <v>6.1856470597171344E-2</v>
      </c>
      <c r="AN83" s="11"/>
      <c r="AS83" s="17">
        <f t="shared" ca="1" si="32"/>
        <v>5.9944330086800994E-2</v>
      </c>
      <c r="CM83" s="88">
        <f t="shared" ca="1" si="39"/>
        <v>10.521376699373951</v>
      </c>
      <c r="CN83" s="88">
        <f t="shared" ca="1" si="39"/>
        <v>4.3718528563436303</v>
      </c>
      <c r="CO83" s="88">
        <f t="shared" ca="1" si="39"/>
        <v>11.074097423982575</v>
      </c>
      <c r="CP83" s="88">
        <f t="shared" ca="1" si="39"/>
        <v>6.7726483435878189</v>
      </c>
      <c r="CQ83" s="88">
        <f t="shared" ca="1" si="39"/>
        <v>5.1487210765199132</v>
      </c>
      <c r="CR83" s="88">
        <f t="shared" ca="1" si="39"/>
        <v>0.5191845772397693</v>
      </c>
      <c r="CS83" s="88">
        <f t="shared" ca="1" si="39"/>
        <v>4.6009523889736839</v>
      </c>
      <c r="CT83" s="88">
        <f t="shared" ca="1" si="39"/>
        <v>25.255626494138703</v>
      </c>
      <c r="CU83" s="88">
        <f t="shared" ca="1" si="39"/>
        <v>3.1547304674703818</v>
      </c>
      <c r="CV83" s="88">
        <f t="shared" ca="1" si="39"/>
        <v>1.3414701827311182</v>
      </c>
      <c r="CW83" s="88">
        <f t="shared" ca="1" si="39"/>
        <v>10.333197478428303</v>
      </c>
      <c r="CX83" s="88">
        <f t="shared" ca="1" si="39"/>
        <v>2.6879183825407851</v>
      </c>
      <c r="CY83" s="88">
        <f t="shared" ca="1" si="39"/>
        <v>5.1334693983585075E-2</v>
      </c>
      <c r="CZ83" s="88">
        <f t="shared" ca="1" si="39"/>
        <v>3.7498812224471205E-2</v>
      </c>
      <c r="DA83" s="88">
        <f t="shared" ca="1" si="39"/>
        <v>0</v>
      </c>
      <c r="DB83" s="88">
        <f t="shared" ca="1" si="39"/>
        <v>-1.0134154686994599E-2</v>
      </c>
      <c r="DC83" s="88">
        <f t="shared" ca="1" si="38"/>
        <v>-7.1706805565700587E-3</v>
      </c>
      <c r="DD83" s="88">
        <f t="shared" ca="1" si="38"/>
        <v>-7.284794267097117E-4</v>
      </c>
      <c r="DE83" s="88">
        <f t="shared" ca="1" si="38"/>
        <v>-1.6800191537781912E-2</v>
      </c>
      <c r="DF83" s="88">
        <f t="shared" ca="1" si="38"/>
        <v>-0.32765724764408538</v>
      </c>
      <c r="DG83" s="88">
        <f t="shared" ca="1" si="38"/>
        <v>-4.168373988170114E-2</v>
      </c>
      <c r="DH83" s="88">
        <f t="shared" ca="1" si="38"/>
        <v>-2.2313958441896445E-2</v>
      </c>
      <c r="DI83" s="88">
        <f t="shared" ca="1" si="38"/>
        <v>-0.12423825569637602</v>
      </c>
      <c r="DJ83" s="88">
        <f t="shared" ca="1" si="38"/>
        <v>-3.5106798335941165E-2</v>
      </c>
      <c r="DO83" s="17">
        <v>0.98442994926403005</v>
      </c>
      <c r="DP83" s="17">
        <v>1.5570050735969954E-2</v>
      </c>
      <c r="DQ83" s="50">
        <f t="shared" si="33"/>
        <v>1.1346799999999999</v>
      </c>
      <c r="DV83" s="17">
        <v>0.5</v>
      </c>
      <c r="DX83" s="17">
        <v>1</v>
      </c>
      <c r="DY83" s="17">
        <v>0.5</v>
      </c>
      <c r="EA83" s="17">
        <v>2</v>
      </c>
      <c r="EC83" s="17">
        <f t="shared" si="37"/>
        <v>2.0945090502352826</v>
      </c>
      <c r="ED83" s="17">
        <v>0</v>
      </c>
      <c r="EE83" s="17">
        <v>-5</v>
      </c>
      <c r="EF83" s="17">
        <f t="shared" si="30"/>
        <v>3.0116663157894998</v>
      </c>
      <c r="EG83" s="17">
        <f t="shared" si="30"/>
        <v>3.4981736842104998</v>
      </c>
      <c r="EH83" s="43">
        <v>0.75</v>
      </c>
      <c r="EI83" s="43">
        <v>0.05</v>
      </c>
      <c r="EJ83" s="43">
        <v>60</v>
      </c>
    </row>
    <row r="84" spans="1:140" x14ac:dyDescent="0.3">
      <c r="A84" s="10">
        <v>2044</v>
      </c>
      <c r="J84" s="13">
        <v>13908258</v>
      </c>
      <c r="K84" s="31">
        <f t="shared" si="35"/>
        <v>13917603.047074113</v>
      </c>
      <c r="P84" s="28" cm="1">
        <f t="array" aca="1" ref="P84" ca="1">INDEX([7]CSMDPART2023!$C$2:$BK$29, MATCH(MID(CELL("filename",A83),FIND("]",CELL("filename",A83))+1,255),[7]CSMDPART2023!A$2:A$29,0), MATCH(A84,[7]CSMDPART2023!C$1:BK$1,0))</f>
        <v>4.5145397602814885E-3</v>
      </c>
      <c r="Q84" s="19">
        <f t="shared" ca="1" si="36"/>
        <v>82.300744445157818</v>
      </c>
      <c r="AM84" s="19">
        <f t="shared" ca="1" si="31"/>
        <v>6.1856470597171344E-2</v>
      </c>
      <c r="AN84" s="11"/>
      <c r="AS84" s="17">
        <f t="shared" ca="1" si="32"/>
        <v>5.9944330086800994E-2</v>
      </c>
      <c r="CM84" s="88">
        <f t="shared" ca="1" si="39"/>
        <v>10.521376699373951</v>
      </c>
      <c r="CN84" s="88">
        <f t="shared" ca="1" si="39"/>
        <v>4.3718528563436303</v>
      </c>
      <c r="CO84" s="88">
        <f t="shared" ca="1" si="39"/>
        <v>11.074097423982575</v>
      </c>
      <c r="CP84" s="88">
        <f t="shared" ca="1" si="39"/>
        <v>6.7726483435878189</v>
      </c>
      <c r="CQ84" s="88">
        <f t="shared" ca="1" si="39"/>
        <v>5.1487210765199132</v>
      </c>
      <c r="CR84" s="88">
        <f t="shared" ca="1" si="39"/>
        <v>0.5191845772397693</v>
      </c>
      <c r="CS84" s="88">
        <f t="shared" ca="1" si="39"/>
        <v>4.6009523889736839</v>
      </c>
      <c r="CT84" s="88">
        <f t="shared" ca="1" si="39"/>
        <v>25.255626494138703</v>
      </c>
      <c r="CU84" s="88">
        <f t="shared" ca="1" si="39"/>
        <v>3.1547304674703818</v>
      </c>
      <c r="CV84" s="88">
        <f t="shared" ca="1" si="39"/>
        <v>1.3414701827311182</v>
      </c>
      <c r="CW84" s="88">
        <f t="shared" ca="1" si="39"/>
        <v>10.333197478428303</v>
      </c>
      <c r="CX84" s="88">
        <f t="shared" ca="1" si="39"/>
        <v>2.6879183825407851</v>
      </c>
      <c r="CY84" s="88">
        <f t="shared" ca="1" si="39"/>
        <v>5.1334693983585075E-2</v>
      </c>
      <c r="CZ84" s="88">
        <f t="shared" ca="1" si="39"/>
        <v>3.7498812224471205E-2</v>
      </c>
      <c r="DA84" s="88">
        <f t="shared" ca="1" si="39"/>
        <v>0</v>
      </c>
      <c r="DB84" s="88">
        <f t="shared" ca="1" si="39"/>
        <v>-1.0134154686994599E-2</v>
      </c>
      <c r="DC84" s="88">
        <f t="shared" ca="1" si="38"/>
        <v>-7.1706805565700587E-3</v>
      </c>
      <c r="DD84" s="88">
        <f t="shared" ca="1" si="38"/>
        <v>-7.284794267097117E-4</v>
      </c>
      <c r="DE84" s="88">
        <f t="shared" ca="1" si="38"/>
        <v>-1.6800191537781912E-2</v>
      </c>
      <c r="DF84" s="88">
        <f t="shared" ca="1" si="38"/>
        <v>-0.32765724764408538</v>
      </c>
      <c r="DG84" s="88">
        <f t="shared" ca="1" si="38"/>
        <v>-4.168373988170114E-2</v>
      </c>
      <c r="DH84" s="88">
        <f t="shared" ca="1" si="38"/>
        <v>-2.2313958441896445E-2</v>
      </c>
      <c r="DI84" s="88">
        <f t="shared" ca="1" si="38"/>
        <v>-0.12423825569637602</v>
      </c>
      <c r="DJ84" s="88">
        <f t="shared" ca="1" si="38"/>
        <v>-3.5106798335941165E-2</v>
      </c>
      <c r="DO84" s="17">
        <v>0.98442994926403005</v>
      </c>
      <c r="DP84" s="17">
        <v>1.5570050735969954E-2</v>
      </c>
      <c r="DQ84" s="50">
        <f t="shared" si="33"/>
        <v>1.1346799999999999</v>
      </c>
      <c r="DV84" s="17">
        <v>0.5</v>
      </c>
      <c r="DX84" s="17">
        <v>1</v>
      </c>
      <c r="DY84" s="17">
        <v>0.5</v>
      </c>
      <c r="EA84" s="17">
        <v>2</v>
      </c>
      <c r="EC84" s="17">
        <f t="shared" si="37"/>
        <v>2.0897835977235184</v>
      </c>
      <c r="ED84" s="17">
        <v>0</v>
      </c>
      <c r="EE84" s="17">
        <v>-5</v>
      </c>
      <c r="EF84" s="17">
        <f t="shared" si="30"/>
        <v>3.0116663157894998</v>
      </c>
      <c r="EG84" s="17">
        <f t="shared" si="30"/>
        <v>3.4981736842104998</v>
      </c>
      <c r="EH84" s="43">
        <v>0.75</v>
      </c>
      <c r="EI84" s="43">
        <v>0.05</v>
      </c>
      <c r="EJ84" s="43">
        <v>60</v>
      </c>
    </row>
    <row r="85" spans="1:140" x14ac:dyDescent="0.3">
      <c r="A85" s="10">
        <v>2045</v>
      </c>
      <c r="J85" s="13">
        <v>13905330</v>
      </c>
      <c r="K85" s="31">
        <f t="shared" si="35"/>
        <v>13914673.079732276</v>
      </c>
      <c r="P85" s="28" cm="1">
        <f t="array" aca="1" ref="P85" ca="1">INDEX([7]CSMDPART2023!$C$2:$BK$29, MATCH(MID(CELL("filename",A84),FIND("]",CELL("filename",A84))+1,255),[7]CSMDPART2023!A$2:A$29,0), MATCH(A85,[7]CSMDPART2023!C$1:BK$1,0))</f>
        <v>4.7676674399517172E-3</v>
      </c>
      <c r="Q85" s="19">
        <f t="shared" ca="1" si="36"/>
        <v>82.693127024732789</v>
      </c>
      <c r="AM85" s="19">
        <f t="shared" ca="1" si="31"/>
        <v>6.1856470597171344E-2</v>
      </c>
      <c r="AN85" s="11"/>
      <c r="AS85" s="17">
        <f t="shared" ca="1" si="32"/>
        <v>5.9944330086800994E-2</v>
      </c>
      <c r="CM85" s="88">
        <f t="shared" ca="1" si="39"/>
        <v>10.521376699373951</v>
      </c>
      <c r="CN85" s="88">
        <f t="shared" ca="1" si="39"/>
        <v>4.3718528563436303</v>
      </c>
      <c r="CO85" s="88">
        <f t="shared" ca="1" si="39"/>
        <v>11.074097423982575</v>
      </c>
      <c r="CP85" s="88">
        <f t="shared" ca="1" si="39"/>
        <v>6.7726483435878189</v>
      </c>
      <c r="CQ85" s="88">
        <f t="shared" ca="1" si="39"/>
        <v>5.1487210765199132</v>
      </c>
      <c r="CR85" s="88">
        <f t="shared" ca="1" si="39"/>
        <v>0.5191845772397693</v>
      </c>
      <c r="CS85" s="88">
        <f t="shared" ca="1" si="39"/>
        <v>4.6009523889736839</v>
      </c>
      <c r="CT85" s="88">
        <f t="shared" ca="1" si="39"/>
        <v>25.255626494138703</v>
      </c>
      <c r="CU85" s="88">
        <f t="shared" ca="1" si="39"/>
        <v>3.1547304674703818</v>
      </c>
      <c r="CV85" s="88">
        <f t="shared" ca="1" si="39"/>
        <v>1.3414701827311182</v>
      </c>
      <c r="CW85" s="88">
        <f t="shared" ca="1" si="39"/>
        <v>10.333197478428303</v>
      </c>
      <c r="CX85" s="88">
        <f t="shared" ca="1" si="39"/>
        <v>2.6879183825407851</v>
      </c>
      <c r="CY85" s="88">
        <f t="shared" ca="1" si="39"/>
        <v>5.1334693983585075E-2</v>
      </c>
      <c r="CZ85" s="88">
        <f t="shared" ca="1" si="39"/>
        <v>3.7498812224471205E-2</v>
      </c>
      <c r="DA85" s="88">
        <f t="shared" ca="1" si="39"/>
        <v>0</v>
      </c>
      <c r="DB85" s="88">
        <f t="shared" ca="1" si="39"/>
        <v>-1.0134154686994599E-2</v>
      </c>
      <c r="DC85" s="88">
        <f t="shared" ca="1" si="38"/>
        <v>-7.1706805565700587E-3</v>
      </c>
      <c r="DD85" s="88">
        <f t="shared" ca="1" si="38"/>
        <v>-7.284794267097117E-4</v>
      </c>
      <c r="DE85" s="88">
        <f t="shared" ca="1" si="38"/>
        <v>-1.6800191537781912E-2</v>
      </c>
      <c r="DF85" s="88">
        <f t="shared" ca="1" si="38"/>
        <v>-0.32765724764408538</v>
      </c>
      <c r="DG85" s="88">
        <f t="shared" ca="1" si="38"/>
        <v>-4.168373988170114E-2</v>
      </c>
      <c r="DH85" s="88">
        <f t="shared" ca="1" si="38"/>
        <v>-2.2313958441896445E-2</v>
      </c>
      <c r="DI85" s="88">
        <f t="shared" ca="1" si="38"/>
        <v>-0.12423825569637602</v>
      </c>
      <c r="DJ85" s="88">
        <f t="shared" ca="1" si="38"/>
        <v>-3.5106798335941165E-2</v>
      </c>
      <c r="DO85" s="17">
        <v>0.98442994926403005</v>
      </c>
      <c r="DP85" s="17">
        <v>1.5570050735969954E-2</v>
      </c>
      <c r="DQ85" s="50">
        <f t="shared" si="33"/>
        <v>1.1346799999999999</v>
      </c>
      <c r="DV85" s="17">
        <v>0.5</v>
      </c>
      <c r="DX85" s="17">
        <v>1</v>
      </c>
      <c r="DY85" s="17">
        <v>0.5</v>
      </c>
      <c r="EA85" s="17">
        <v>2</v>
      </c>
      <c r="EC85" s="17">
        <f t="shared" si="37"/>
        <v>2.0852944178373427</v>
      </c>
      <c r="ED85" s="17">
        <v>0</v>
      </c>
      <c r="EE85" s="17">
        <v>-5</v>
      </c>
      <c r="EF85" s="17">
        <f t="shared" si="30"/>
        <v>3.0116663157894998</v>
      </c>
      <c r="EG85" s="17">
        <f t="shared" si="30"/>
        <v>3.4981736842104998</v>
      </c>
      <c r="EH85" s="43">
        <v>0.75</v>
      </c>
      <c r="EI85" s="43">
        <v>0.05</v>
      </c>
      <c r="EJ85" s="43">
        <v>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68692-46AE-466A-878F-00383880F045}">
  <dimension ref="A1:CN66"/>
  <sheetViews>
    <sheetView topLeftCell="BL1" zoomScale="83" workbookViewId="0">
      <selection activeCell="BT3" sqref="BT3"/>
    </sheetView>
  </sheetViews>
  <sheetFormatPr defaultRowHeight="14.4" x14ac:dyDescent="0.3"/>
  <cols>
    <col min="71" max="71" width="13.44140625" customWidth="1"/>
  </cols>
  <sheetData>
    <row r="1" spans="1:92" x14ac:dyDescent="0.3">
      <c r="A1" s="15" t="s">
        <v>321</v>
      </c>
      <c r="B1" s="1" t="s">
        <v>359</v>
      </c>
      <c r="C1" s="1" t="s">
        <v>360</v>
      </c>
      <c r="D1" s="1" t="s">
        <v>361</v>
      </c>
      <c r="E1" s="1" t="s">
        <v>365</v>
      </c>
      <c r="F1" s="1" t="s">
        <v>362</v>
      </c>
      <c r="G1" s="1" t="s">
        <v>363</v>
      </c>
      <c r="H1" s="1" t="s">
        <v>364</v>
      </c>
      <c r="I1" s="1" t="s">
        <v>366</v>
      </c>
      <c r="J1" s="1" t="s">
        <v>367</v>
      </c>
      <c r="K1" s="1" t="s">
        <v>368</v>
      </c>
      <c r="L1" s="1" t="s">
        <v>369</v>
      </c>
      <c r="M1" s="1" t="s">
        <v>370</v>
      </c>
      <c r="N1" s="1" t="s">
        <v>371</v>
      </c>
      <c r="O1" s="1" t="s">
        <v>372</v>
      </c>
      <c r="P1" s="1" t="s">
        <v>373</v>
      </c>
      <c r="Q1" s="1" t="s">
        <v>374</v>
      </c>
      <c r="R1" s="1" t="s">
        <v>375</v>
      </c>
      <c r="S1" s="1" t="s">
        <v>376</v>
      </c>
      <c r="T1" s="1" t="s">
        <v>377</v>
      </c>
      <c r="U1" s="1" t="s">
        <v>378</v>
      </c>
      <c r="V1" s="1" t="s">
        <v>379</v>
      </c>
      <c r="X1" s="15" t="s">
        <v>321</v>
      </c>
      <c r="Y1" s="1" t="s">
        <v>380</v>
      </c>
      <c r="Z1" s="1" t="s">
        <v>381</v>
      </c>
      <c r="AA1" s="1" t="s">
        <v>382</v>
      </c>
      <c r="AB1" s="1" t="s">
        <v>383</v>
      </c>
      <c r="AC1" s="1" t="s">
        <v>384</v>
      </c>
      <c r="AD1" s="1" t="s">
        <v>385</v>
      </c>
      <c r="AE1" s="1" t="s">
        <v>386</v>
      </c>
      <c r="AF1" s="1" t="s">
        <v>387</v>
      </c>
      <c r="AG1" s="1" t="s">
        <v>388</v>
      </c>
      <c r="AH1" s="1" t="s">
        <v>389</v>
      </c>
      <c r="AI1" s="1" t="s">
        <v>390</v>
      </c>
      <c r="AJ1" s="1" t="s">
        <v>391</v>
      </c>
      <c r="AK1" s="1" t="s">
        <v>392</v>
      </c>
      <c r="AL1" s="1" t="s">
        <v>393</v>
      </c>
      <c r="AM1" s="1" t="s">
        <v>394</v>
      </c>
      <c r="AN1" s="1" t="s">
        <v>395</v>
      </c>
      <c r="AO1" s="1" t="s">
        <v>396</v>
      </c>
      <c r="AP1" s="1" t="s">
        <v>397</v>
      </c>
      <c r="AQ1" s="1" t="s">
        <v>398</v>
      </c>
      <c r="AR1" s="1" t="s">
        <v>399</v>
      </c>
      <c r="AS1" s="1" t="s">
        <v>400</v>
      </c>
      <c r="AU1" s="15" t="s">
        <v>321</v>
      </c>
      <c r="AV1" s="1" t="s">
        <v>401</v>
      </c>
      <c r="AW1" s="1" t="s">
        <v>402</v>
      </c>
      <c r="AX1" s="1" t="s">
        <v>403</v>
      </c>
      <c r="AY1" s="1" t="s">
        <v>404</v>
      </c>
      <c r="AZ1" s="1" t="s">
        <v>405</v>
      </c>
      <c r="BA1" s="1" t="s">
        <v>406</v>
      </c>
      <c r="BB1" s="1" t="s">
        <v>407</v>
      </c>
      <c r="BC1" s="1" t="s">
        <v>408</v>
      </c>
      <c r="BD1" s="1" t="s">
        <v>409</v>
      </c>
      <c r="BE1" s="1" t="s">
        <v>410</v>
      </c>
      <c r="BF1" s="1" t="s">
        <v>411</v>
      </c>
      <c r="BG1" s="1" t="s">
        <v>412</v>
      </c>
      <c r="BH1" s="1" t="s">
        <v>413</v>
      </c>
      <c r="BI1" s="1" t="s">
        <v>414</v>
      </c>
      <c r="BJ1" s="1" t="s">
        <v>415</v>
      </c>
      <c r="BK1" s="1" t="s">
        <v>416</v>
      </c>
      <c r="BL1" s="1" t="s">
        <v>417</v>
      </c>
      <c r="BM1" s="1" t="s">
        <v>418</v>
      </c>
      <c r="BN1" s="1" t="s">
        <v>419</v>
      </c>
      <c r="BO1" s="1" t="s">
        <v>420</v>
      </c>
      <c r="BP1" s="1" t="s">
        <v>421</v>
      </c>
      <c r="BT1" t="s">
        <v>650</v>
      </c>
      <c r="BU1" t="s">
        <v>651</v>
      </c>
      <c r="BV1" t="s">
        <v>652</v>
      </c>
      <c r="BW1" t="s">
        <v>653</v>
      </c>
      <c r="BX1" t="s">
        <v>656</v>
      </c>
      <c r="BY1" t="s">
        <v>654</v>
      </c>
      <c r="BZ1" t="s">
        <v>655</v>
      </c>
      <c r="CA1" t="s">
        <v>657</v>
      </c>
      <c r="CB1" t="s">
        <v>658</v>
      </c>
      <c r="CC1" t="s">
        <v>669</v>
      </c>
      <c r="CD1" t="s">
        <v>659</v>
      </c>
      <c r="CE1" t="s">
        <v>660</v>
      </c>
      <c r="CF1" t="s">
        <v>661</v>
      </c>
      <c r="CG1" t="s">
        <v>662</v>
      </c>
      <c r="CH1" t="s">
        <v>663</v>
      </c>
      <c r="CI1" t="s">
        <v>664</v>
      </c>
      <c r="CJ1" t="s">
        <v>665</v>
      </c>
      <c r="CK1" t="s">
        <v>666</v>
      </c>
      <c r="CL1" t="s">
        <v>667</v>
      </c>
      <c r="CM1" t="s">
        <v>668</v>
      </c>
    </row>
    <row r="2" spans="1:92" ht="15" x14ac:dyDescent="0.35">
      <c r="A2" s="16">
        <v>1965</v>
      </c>
      <c r="B2">
        <f>INDEX([2]EUCAM_output!$B$2:$APK$66,MATCH($A2,[2]EUCAM_output!$A$2:$A$66,0),MATCH(B$1,[2]EUCAM_output!$B$1:$APK$1,0))</f>
        <v>102.00194567748601</v>
      </c>
      <c r="C2">
        <f>INDEX([2]EUCAM_output!$B$2:$APK$66,MATCH($A2,[2]EUCAM_output!$A$2:$A$66,0),MATCH(C$1,[2]EUCAM_output!$B$1:$APK$1,0))</f>
        <v>135.55151398685001</v>
      </c>
      <c r="D2" t="e">
        <f>INDEX([2]EUCAM_output!$B$2:$APK$66,MATCH($A2,[2]EUCAM_output!$A$2:$A$66,0),MATCH(D$1,[2]EUCAM_output!$B$1:$APK$1,0))</f>
        <v>#N/A</v>
      </c>
      <c r="E2">
        <f>INDEX([2]EUCAM_output!$B$2:$APK$66,MATCH($A2,[2]EUCAM_output!$A$2:$A$66,0),MATCH(E$1,[2]EUCAM_output!$B$1:$APK$1,0))</f>
        <v>1132.9182386959701</v>
      </c>
      <c r="F2" t="e">
        <f>INDEX([2]EUCAM_output!$B$2:$APK$66,MATCH($A2,[2]EUCAM_output!$A$2:$A$66,0),MATCH(F$1,[2]EUCAM_output!$B$1:$APK$1,0))</f>
        <v>#N/A</v>
      </c>
      <c r="G2">
        <f>INDEX([2]EUCAM_output!$B$2:$APK$66,MATCH($A2,[2]EUCAM_output!$A$2:$A$66,0),MATCH(G$1,[2]EUCAM_output!$B$1:$APK$1,0))</f>
        <v>57.2889428907758</v>
      </c>
      <c r="H2">
        <f>INDEX([2]EUCAM_output!$B$2:$APK$66,MATCH($A2,[2]EUCAM_output!$A$2:$A$66,0),MATCH(H$1,[2]EUCAM_output!$B$1:$APK$1,0))</f>
        <v>276.90261553482497</v>
      </c>
      <c r="I2">
        <f>INDEX([2]EUCAM_output!$B$2:$APK$66,MATCH($A2,[2]EUCAM_output!$A$2:$A$66,0),MATCH(I$1,[2]EUCAM_output!$B$1:$APK$1,0))</f>
        <v>58.748396749162197</v>
      </c>
      <c r="J2">
        <f>INDEX([2]EUCAM_output!$B$2:$APK$66,MATCH($A2,[2]EUCAM_output!$A$2:$A$66,0),MATCH(J$1,[2]EUCAM_output!$B$1:$APK$1,0))</f>
        <v>652.37400402191793</v>
      </c>
      <c r="K2" t="e">
        <f>INDEX([2]EUCAM_output!$B$2:$APK$66,MATCH($A2,[2]EUCAM_output!$A$2:$A$66,0),MATCH(K$1,[2]EUCAM_output!$B$1:$APK$1,0))</f>
        <v>#N/A</v>
      </c>
      <c r="L2">
        <f>INDEX([2]EUCAM_output!$B$2:$APK$66,MATCH($A2,[2]EUCAM_output!$A$2:$A$66,0),MATCH(L$1,[2]EUCAM_output!$B$1:$APK$1,0))</f>
        <v>27.359788342838399</v>
      </c>
      <c r="M2">
        <f>INDEX([2]EUCAM_output!$B$2:$APK$66,MATCH($A2,[2]EUCAM_output!$A$2:$A$66,0),MATCH(M$1,[2]EUCAM_output!$B$1:$APK$1,0))</f>
        <v>615.77885685949309</v>
      </c>
      <c r="N2" t="e">
        <f>INDEX([2]EUCAM_output!$B$2:$APK$66,MATCH($A2,[2]EUCAM_output!$A$2:$A$66,0),MATCH(N$1,[2]EUCAM_output!$B$1:$APK$1,0))</f>
        <v>#N/A</v>
      </c>
      <c r="O2">
        <f>INDEX([2]EUCAM_output!$B$2:$APK$66,MATCH($A2,[2]EUCAM_output!$A$2:$A$66,0),MATCH(O$1,[2]EUCAM_output!$B$1:$APK$1,0))</f>
        <v>9.9028781517291105</v>
      </c>
      <c r="P2" t="e">
        <f>INDEX([2]EUCAM_output!$B$2:$APK$66,MATCH($A2,[2]EUCAM_output!$A$2:$A$66,0),MATCH(P$1,[2]EUCAM_output!$B$1:$APK$1,0))</f>
        <v>#N/A</v>
      </c>
      <c r="Q2" t="e">
        <f>INDEX([2]EUCAM_output!$B$2:$APK$66,MATCH($A2,[2]EUCAM_output!$A$2:$A$66,0),MATCH(Q$1,[2]EUCAM_output!$B$1:$APK$1,0))</f>
        <v>#N/A</v>
      </c>
      <c r="R2">
        <f>INDEX([2]EUCAM_output!$B$2:$APK$66,MATCH($A2,[2]EUCAM_output!$A$2:$A$66,0),MATCH(R$1,[2]EUCAM_output!$B$1:$APK$1,0))</f>
        <v>214.35177515540099</v>
      </c>
      <c r="S2">
        <f>INDEX([2]EUCAM_output!$B$2:$APK$66,MATCH($A2,[2]EUCAM_output!$A$2:$A$66,0),MATCH(S$1,[2]EUCAM_output!$B$1:$APK$1,0))</f>
        <v>48.5489131598626</v>
      </c>
      <c r="T2" t="e">
        <f>INDEX([2]EUCAM_output!$B$2:$APK$66,MATCH($A2,[2]EUCAM_output!$A$2:$A$66,0),MATCH(T$1,[2]EUCAM_output!$B$1:$APK$1,0))</f>
        <v>#N/A</v>
      </c>
      <c r="U2" t="e">
        <f>INDEX([2]EUCAM_output!$B$2:$APK$66,MATCH($A2,[2]EUCAM_output!$A$2:$A$66,0),MATCH(U$1,[2]EUCAM_output!$B$1:$APK$1,0))</f>
        <v>#N/A</v>
      </c>
      <c r="V2" s="1" t="e">
        <f>SUM(B2:U2)</f>
        <v>#N/A</v>
      </c>
      <c r="X2" s="16">
        <v>1965</v>
      </c>
      <c r="Y2">
        <f>INDEX([2]EUCAM_output!$B$2:$APK$66,MATCH($X2,[2]EUCAM_output!$A$2:$A$66,0),MATCH(Y$1,[2]EUCAM_output!$B$1:$APK$1,0))</f>
        <v>9.2021383462863593E-2</v>
      </c>
      <c r="Z2">
        <f>INDEX([2]EUCAM_output!$B$2:$APK$66,MATCH($X2,[2]EUCAM_output!$A$2:$A$66,0),MATCH(Z$1,[2]EUCAM_output!$B$1:$APK$1,0))</f>
        <v>0.12404412451355799</v>
      </c>
      <c r="AA2" t="e">
        <f>INDEX([2]EUCAM_output!$B$2:$APK$66,MATCH($X2,[2]EUCAM_output!$A$2:$A$66,0),MATCH(AA$1,[2]EUCAM_output!$B$1:$APK$1,0))</f>
        <v>#N/A</v>
      </c>
      <c r="AB2">
        <f>INDEX([2]EUCAM_output!$B$2:$APK$66,MATCH($X2,[2]EUCAM_output!$A$2:$A$66,0),MATCH(AB$1,[2]EUCAM_output!$B$1:$APK$1,0))</f>
        <v>0.111200352635056</v>
      </c>
      <c r="AC2" t="e">
        <f>INDEX([2]EUCAM_output!$B$2:$APK$66,MATCH($X2,[2]EUCAM_output!$A$2:$A$66,0),MATCH(AC$1,[2]EUCAM_output!$B$1:$APK$1,0))</f>
        <v>#N/A</v>
      </c>
      <c r="AD2">
        <f>INDEX([2]EUCAM_output!$B$2:$APK$66,MATCH($X2,[2]EUCAM_output!$A$2:$A$66,0),MATCH(AD$1,[2]EUCAM_output!$B$1:$APK$1,0))</f>
        <v>0.12387627646206401</v>
      </c>
      <c r="AE2">
        <f>INDEX([2]EUCAM_output!$B$2:$APK$66,MATCH($X2,[2]EUCAM_output!$A$2:$A$66,0),MATCH(AE$1,[2]EUCAM_output!$B$1:$APK$1,0))</f>
        <v>8.6811534151338604E-2</v>
      </c>
      <c r="AF2">
        <f>INDEX([2]EUCAM_output!$B$2:$APK$66,MATCH($X2,[2]EUCAM_output!$A$2:$A$66,0),MATCH(AF$1,[2]EUCAM_output!$B$1:$APK$1,0))</f>
        <v>0.13785296282595699</v>
      </c>
      <c r="AG2">
        <f>INDEX([2]EUCAM_output!$B$2:$APK$66,MATCH($X2,[2]EUCAM_output!$A$2:$A$66,0),MATCH(AG$1,[2]EUCAM_output!$B$1:$APK$1,0))</f>
        <v>0.144056429049255</v>
      </c>
      <c r="AH2" t="e">
        <f>INDEX([2]EUCAM_output!$B$2:$APK$66,MATCH($X2,[2]EUCAM_output!$A$2:$A$66,0),MATCH(AH$1,[2]EUCAM_output!$B$1:$APK$1,0))</f>
        <v>#N/A</v>
      </c>
      <c r="AI2">
        <f>INDEX([2]EUCAM_output!$B$2:$APK$66,MATCH($X2,[2]EUCAM_output!$A$2:$A$66,0),MATCH(AI$1,[2]EUCAM_output!$B$1:$APK$1,0))</f>
        <v>0.104580571477858</v>
      </c>
      <c r="AJ2">
        <f>INDEX([2]EUCAM_output!$B$2:$APK$66,MATCH($X2,[2]EUCAM_output!$A$2:$A$66,0),MATCH(AJ$1,[2]EUCAM_output!$B$1:$APK$1,0))</f>
        <v>0.10444223062197799</v>
      </c>
      <c r="AK2" t="e">
        <f>INDEX([2]EUCAM_output!$B$2:$APK$66,MATCH($X2,[2]EUCAM_output!$A$2:$A$66,0),MATCH(AK$1,[2]EUCAM_output!$B$1:$APK$1,0))</f>
        <v>#N/A</v>
      </c>
      <c r="AL2">
        <f>INDEX([2]EUCAM_output!$B$2:$APK$66,MATCH($X2,[2]EUCAM_output!$A$2:$A$66,0),MATCH(AL$1,[2]EUCAM_output!$B$1:$APK$1,0))</f>
        <v>8.7729025747474113E-2</v>
      </c>
      <c r="AM2" t="e">
        <f>INDEX([2]EUCAM_output!$B$2:$APK$66,MATCH($X2,[2]EUCAM_output!$A$2:$A$66,0),MATCH(AM$1,[2]EUCAM_output!$B$1:$APK$1,0))</f>
        <v>#N/A</v>
      </c>
      <c r="AN2" t="e">
        <f>INDEX([2]EUCAM_output!$B$2:$APK$66,MATCH($X2,[2]EUCAM_output!$A$2:$A$66,0),MATCH(AN$1,[2]EUCAM_output!$B$1:$APK$1,0))</f>
        <v>#N/A</v>
      </c>
      <c r="AO2">
        <f>INDEX([2]EUCAM_output!$B$2:$APK$66,MATCH($X2,[2]EUCAM_output!$A$2:$A$66,0),MATCH(AO$1,[2]EUCAM_output!$B$1:$APK$1,0))</f>
        <v>9.9084081127865986E-2</v>
      </c>
      <c r="AP2">
        <f>INDEX([2]EUCAM_output!$B$2:$APK$66,MATCH($X2,[2]EUCAM_output!$A$2:$A$66,0),MATCH(AP$1,[2]EUCAM_output!$B$1:$APK$1,0))</f>
        <v>0.10191855677586401</v>
      </c>
      <c r="AQ2" t="e">
        <f>INDEX([2]EUCAM_output!$B$2:$APK$66,MATCH($X2,[2]EUCAM_output!$A$2:$A$66,0),MATCH(AQ$1,[2]EUCAM_output!$B$1:$APK$1,0))</f>
        <v>#N/A</v>
      </c>
      <c r="AR2" t="e">
        <f>INDEX([2]EUCAM_output!$B$2:$APK$66,MATCH($X2,[2]EUCAM_output!$A$2:$A$66,0),MATCH(AR$1,[2]EUCAM_output!$B$1:$APK$1,0))</f>
        <v>#N/A</v>
      </c>
      <c r="AS2" s="1" t="e">
        <f>SUMPRODUCT(B2:U2,Y2:AR2)/V2</f>
        <v>#N/A</v>
      </c>
      <c r="AU2" s="16">
        <v>1965</v>
      </c>
      <c r="AV2">
        <f>INDEX([2]EUCAM_output!$B$2:$APK$66,MATCH($X2,[2]EUCAM_output!$A$2:$A$66,0),MATCH(AV$1,[2]EUCAM_output!$B$1:$APK$1,0))</f>
        <v>-1.583857570854674</v>
      </c>
      <c r="AW2">
        <f>INDEX([2]EUCAM_output!$B$2:$APK$66,MATCH($X2,[2]EUCAM_output!$A$2:$A$66,0),MATCH(AW$1,[2]EUCAM_output!$B$1:$APK$1,0))</f>
        <v>-0.25032739112756941</v>
      </c>
      <c r="AX2" t="e">
        <f>INDEX([2]EUCAM_output!$B$2:$APK$66,MATCH($X2,[2]EUCAM_output!$A$2:$A$66,0),MATCH(AX$1,[2]EUCAM_output!$B$1:$APK$1,0))</f>
        <v>#N/A</v>
      </c>
      <c r="AY2">
        <f>INDEX([2]EUCAM_output!$B$2:$APK$66,MATCH($X2,[2]EUCAM_output!$A$2:$A$66,0),MATCH(AY$1,[2]EUCAM_output!$B$1:$APK$1,0))</f>
        <v>1.0918682261586541</v>
      </c>
      <c r="AZ2" t="e">
        <f>INDEX([2]EUCAM_output!$B$2:$APK$66,MATCH($X2,[2]EUCAM_output!$A$2:$A$66,0),MATCH(AZ$1,[2]EUCAM_output!$B$1:$APK$1,0))</f>
        <v>#N/A</v>
      </c>
      <c r="BA2">
        <f>INDEX([2]EUCAM_output!$B$2:$APK$66,MATCH($X2,[2]EUCAM_output!$A$2:$A$66,0),MATCH(BA$1,[2]EUCAM_output!$B$1:$APK$1,0))</f>
        <v>-4.1617766359746886</v>
      </c>
      <c r="BB2">
        <f>INDEX([2]EUCAM_output!$B$2:$APK$66,MATCH($X2,[2]EUCAM_output!$A$2:$A$66,0),MATCH(BB$1,[2]EUCAM_output!$B$1:$APK$1,0))</f>
        <v>-0.48502251773814292</v>
      </c>
      <c r="BC2">
        <f>INDEX([2]EUCAM_output!$B$2:$APK$66,MATCH($X2,[2]EUCAM_output!$A$2:$A$66,0),MATCH(BC$1,[2]EUCAM_output!$B$1:$APK$1,0))</f>
        <v>-0.2931390445861437</v>
      </c>
      <c r="BD2">
        <f>INDEX([2]EUCAM_output!$B$2:$APK$66,MATCH($X2,[2]EUCAM_output!$A$2:$A$66,0),MATCH(BD$1,[2]EUCAM_output!$B$1:$APK$1,0))</f>
        <v>-0.40175361418263172</v>
      </c>
      <c r="BE2" t="e">
        <f>INDEX([2]EUCAM_output!$B$2:$APK$66,MATCH($X2,[2]EUCAM_output!$A$2:$A$66,0),MATCH(BE$1,[2]EUCAM_output!$B$1:$APK$1,0))</f>
        <v>#N/A</v>
      </c>
      <c r="BF2">
        <f>INDEX([2]EUCAM_output!$B$2:$APK$66,MATCH($X2,[2]EUCAM_output!$A$2:$A$66,0),MATCH(BF$1,[2]EUCAM_output!$B$1:$APK$1,0))</f>
        <v>-3.0488532685268851E-2</v>
      </c>
      <c r="BG2">
        <f>INDEX([2]EUCAM_output!$B$2:$APK$66,MATCH($X2,[2]EUCAM_output!$A$2:$A$66,0),MATCH(BG$1,[2]EUCAM_output!$B$1:$APK$1,0))</f>
        <v>-4.7790476809035258</v>
      </c>
      <c r="BH2" t="e">
        <f>INDEX([2]EUCAM_output!$B$2:$APK$66,MATCH($X2,[2]EUCAM_output!$A$2:$A$66,0),MATCH(BH$1,[2]EUCAM_output!$B$1:$APK$1,0))</f>
        <v>#N/A</v>
      </c>
      <c r="BI2" t="e">
        <f>INDEX([2]EUCAM_output!$B$2:$APK$66,MATCH($X2,[2]EUCAM_output!$A$2:$A$66,0),MATCH(BI$1,[2]EUCAM_output!$B$1:$APK$1,0))</f>
        <v>#N/A</v>
      </c>
      <c r="BJ2" t="e">
        <f>INDEX([2]EUCAM_output!$B$2:$APK$66,MATCH($X2,[2]EUCAM_output!$A$2:$A$66,0),MATCH(BJ$1,[2]EUCAM_output!$B$1:$APK$1,0))</f>
        <v>#N/A</v>
      </c>
      <c r="BK2" t="e">
        <f>INDEX([2]EUCAM_output!$B$2:$APK$66,MATCH($X2,[2]EUCAM_output!$A$2:$A$66,0),MATCH(BK$1,[2]EUCAM_output!$B$1:$APK$1,0))</f>
        <v>#N/A</v>
      </c>
      <c r="BL2">
        <f>INDEX([2]EUCAM_output!$B$2:$APK$66,MATCH($X2,[2]EUCAM_output!$A$2:$A$66,0),MATCH(BL$1,[2]EUCAM_output!$B$1:$APK$1,0))</f>
        <v>1.314558914667407</v>
      </c>
      <c r="BM2">
        <f>INDEX([2]EUCAM_output!$B$2:$APK$66,MATCH($X2,[2]EUCAM_output!$A$2:$A$66,0),MATCH(BM$1,[2]EUCAM_output!$B$1:$APK$1,0))</f>
        <v>-3.4365418492241839</v>
      </c>
      <c r="BN2" t="e">
        <f>INDEX([2]EUCAM_output!$B$2:$APK$66,MATCH($X2,[2]EUCAM_output!$A$2:$A$66,0),MATCH(BN$1,[2]EUCAM_output!$B$1:$APK$1,0))</f>
        <v>#N/A</v>
      </c>
      <c r="BO2" t="e">
        <f>INDEX([2]EUCAM_output!$B$2:$APK$66,MATCH($X2,[2]EUCAM_output!$A$2:$A$66,0),MATCH(BO$1,[2]EUCAM_output!$B$1:$APK$1,0))</f>
        <v>#N/A</v>
      </c>
      <c r="BP2" s="1" t="e">
        <f>SUMPRODUCT(B2:U2,AV2:BO2)/V2</f>
        <v>#N/A</v>
      </c>
      <c r="BS2" s="90" t="s">
        <v>649</v>
      </c>
      <c r="BT2" s="1" t="s">
        <v>359</v>
      </c>
      <c r="BU2" s="1" t="s">
        <v>360</v>
      </c>
      <c r="BV2" s="1" t="s">
        <v>361</v>
      </c>
      <c r="BW2" s="1" t="s">
        <v>365</v>
      </c>
      <c r="BX2" s="1" t="s">
        <v>362</v>
      </c>
      <c r="BY2" s="1" t="s">
        <v>363</v>
      </c>
      <c r="BZ2" s="1" t="s">
        <v>364</v>
      </c>
      <c r="CA2" s="1" t="s">
        <v>366</v>
      </c>
      <c r="CB2" s="1" t="s">
        <v>367</v>
      </c>
      <c r="CC2" s="1" t="s">
        <v>368</v>
      </c>
      <c r="CD2" s="1" t="s">
        <v>369</v>
      </c>
      <c r="CE2" s="1" t="s">
        <v>370</v>
      </c>
      <c r="CF2" s="1" t="s">
        <v>371</v>
      </c>
      <c r="CG2" s="1" t="s">
        <v>372</v>
      </c>
      <c r="CH2" s="1" t="s">
        <v>373</v>
      </c>
      <c r="CI2" s="1" t="s">
        <v>374</v>
      </c>
      <c r="CJ2" s="1" t="s">
        <v>375</v>
      </c>
      <c r="CK2" s="1" t="s">
        <v>376</v>
      </c>
      <c r="CL2" s="1" t="s">
        <v>377</v>
      </c>
      <c r="CM2" s="1" t="s">
        <v>378</v>
      </c>
      <c r="CN2" s="1" t="s">
        <v>379</v>
      </c>
    </row>
    <row r="3" spans="1:92" x14ac:dyDescent="0.3">
      <c r="A3" s="15">
        <v>1966</v>
      </c>
      <c r="B3">
        <f>INDEX([2]EUCAM_output!$B$2:$APK$66,MATCH($A3,[2]EUCAM_output!$A$2:$A$66,0),MATCH(B$1,[2]EUCAM_output!$B$1:$APK$1,0))</f>
        <v>107.757897845556</v>
      </c>
      <c r="C3">
        <f>INDEX([2]EUCAM_output!$B$2:$APK$66,MATCH($A3,[2]EUCAM_output!$A$2:$A$66,0),MATCH(C$1,[2]EUCAM_output!$B$1:$APK$1,0))</f>
        <v>139.76309110326699</v>
      </c>
      <c r="D3" t="e">
        <f>INDEX([2]EUCAM_output!$B$2:$APK$66,MATCH($A3,[2]EUCAM_output!$A$2:$A$66,0),MATCH(D$1,[2]EUCAM_output!$B$1:$APK$1,0))</f>
        <v>#N/A</v>
      </c>
      <c r="E3">
        <f>INDEX([2]EUCAM_output!$B$2:$APK$66,MATCH($A3,[2]EUCAM_output!$A$2:$A$66,0),MATCH(E$1,[2]EUCAM_output!$B$1:$APK$1,0))</f>
        <v>1164.52748136588</v>
      </c>
      <c r="F3" t="e">
        <f>INDEX([2]EUCAM_output!$B$2:$APK$66,MATCH($A3,[2]EUCAM_output!$A$2:$A$66,0),MATCH(F$1,[2]EUCAM_output!$B$1:$APK$1,0))</f>
        <v>#N/A</v>
      </c>
      <c r="G3">
        <f>INDEX([2]EUCAM_output!$B$2:$APK$66,MATCH($A3,[2]EUCAM_output!$A$2:$A$66,0),MATCH(G$1,[2]EUCAM_output!$B$1:$APK$1,0))</f>
        <v>61.009574116623</v>
      </c>
      <c r="H3">
        <f>INDEX([2]EUCAM_output!$B$2:$APK$66,MATCH($A3,[2]EUCAM_output!$A$2:$A$66,0),MATCH(H$1,[2]EUCAM_output!$B$1:$APK$1,0))</f>
        <v>296.96680290146998</v>
      </c>
      <c r="I3">
        <f>INDEX([2]EUCAM_output!$B$2:$APK$66,MATCH($A3,[2]EUCAM_output!$A$2:$A$66,0),MATCH(I$1,[2]EUCAM_output!$B$1:$APK$1,0))</f>
        <v>60.142323458434603</v>
      </c>
      <c r="J3">
        <f>INDEX([2]EUCAM_output!$B$2:$APK$66,MATCH($A3,[2]EUCAM_output!$A$2:$A$66,0),MATCH(J$1,[2]EUCAM_output!$B$1:$APK$1,0))</f>
        <v>686.05900143944802</v>
      </c>
      <c r="K3" t="e">
        <f>INDEX([2]EUCAM_output!$B$2:$APK$66,MATCH($A3,[2]EUCAM_output!$A$2:$A$66,0),MATCH(K$1,[2]EUCAM_output!$B$1:$APK$1,0))</f>
        <v>#N/A</v>
      </c>
      <c r="L3">
        <f>INDEX([2]EUCAM_output!$B$2:$APK$66,MATCH($A3,[2]EUCAM_output!$A$2:$A$66,0),MATCH(L$1,[2]EUCAM_output!$B$1:$APK$1,0))</f>
        <v>27.604308190346899</v>
      </c>
      <c r="M3">
        <f>INDEX([2]EUCAM_output!$B$2:$APK$66,MATCH($A3,[2]EUCAM_output!$A$2:$A$66,0),MATCH(M$1,[2]EUCAM_output!$B$1:$APK$1,0))</f>
        <v>656.9314478683051</v>
      </c>
      <c r="N3" t="e">
        <f>INDEX([2]EUCAM_output!$B$2:$APK$66,MATCH($A3,[2]EUCAM_output!$A$2:$A$66,0),MATCH(N$1,[2]EUCAM_output!$B$1:$APK$1,0))</f>
        <v>#N/A</v>
      </c>
      <c r="O3">
        <f>INDEX([2]EUCAM_output!$B$2:$APK$66,MATCH($A3,[2]EUCAM_output!$A$2:$A$66,0),MATCH(O$1,[2]EUCAM_output!$B$1:$APK$1,0))</f>
        <v>10.0123514496337</v>
      </c>
      <c r="P3" t="e">
        <f>INDEX([2]EUCAM_output!$B$2:$APK$66,MATCH($A3,[2]EUCAM_output!$A$2:$A$66,0),MATCH(P$1,[2]EUCAM_output!$B$1:$APK$1,0))</f>
        <v>#N/A</v>
      </c>
      <c r="Q3" t="e">
        <f>INDEX([2]EUCAM_output!$B$2:$APK$66,MATCH($A3,[2]EUCAM_output!$A$2:$A$66,0),MATCH(Q$1,[2]EUCAM_output!$B$1:$APK$1,0))</f>
        <v>#N/A</v>
      </c>
      <c r="R3">
        <f>INDEX([2]EUCAM_output!$B$2:$APK$66,MATCH($A3,[2]EUCAM_output!$A$2:$A$66,0),MATCH(R$1,[2]EUCAM_output!$B$1:$APK$1,0))</f>
        <v>220.22785181466199</v>
      </c>
      <c r="S3">
        <f>INDEX([2]EUCAM_output!$B$2:$APK$66,MATCH($A3,[2]EUCAM_output!$A$2:$A$66,0),MATCH(S$1,[2]EUCAM_output!$B$1:$APK$1,0))</f>
        <v>50.759701210019003</v>
      </c>
      <c r="T3" t="e">
        <f>INDEX([2]EUCAM_output!$B$2:$APK$66,MATCH($A3,[2]EUCAM_output!$A$2:$A$66,0),MATCH(T$1,[2]EUCAM_output!$B$1:$APK$1,0))</f>
        <v>#N/A</v>
      </c>
      <c r="U3" t="e">
        <f>INDEX([2]EUCAM_output!$B$2:$APK$66,MATCH($A3,[2]EUCAM_output!$A$2:$A$66,0),MATCH(U$1,[2]EUCAM_output!$B$1:$APK$1,0))</f>
        <v>#N/A</v>
      </c>
      <c r="V3" s="1" t="e">
        <f t="shared" ref="V3:V66" si="0">SUM(B3:U3)</f>
        <v>#N/A</v>
      </c>
      <c r="X3" s="15">
        <v>1966</v>
      </c>
      <c r="Y3">
        <f>INDEX([2]EUCAM_output!$B$2:$APK$66,MATCH($X3,[2]EUCAM_output!$A$2:$A$66,0),MATCH(Y$1,[2]EUCAM_output!$B$1:$APK$1,0))</f>
        <v>9.4894283134264595E-2</v>
      </c>
      <c r="Z3">
        <f>INDEX([2]EUCAM_output!$B$2:$APK$66,MATCH($X3,[2]EUCAM_output!$A$2:$A$66,0),MATCH(Z$1,[2]EUCAM_output!$B$1:$APK$1,0))</f>
        <v>0.12917394613503499</v>
      </c>
      <c r="AA3" t="e">
        <f>INDEX([2]EUCAM_output!$B$2:$APK$66,MATCH($X3,[2]EUCAM_output!$A$2:$A$66,0),MATCH(AA$1,[2]EUCAM_output!$B$1:$APK$1,0))</f>
        <v>#N/A</v>
      </c>
      <c r="AB3">
        <f>INDEX([2]EUCAM_output!$B$2:$APK$66,MATCH($X3,[2]EUCAM_output!$A$2:$A$66,0),MATCH(AB$1,[2]EUCAM_output!$B$1:$APK$1,0))</f>
        <v>0.115028630007799</v>
      </c>
      <c r="AC3" t="e">
        <f>INDEX([2]EUCAM_output!$B$2:$APK$66,MATCH($X3,[2]EUCAM_output!$A$2:$A$66,0),MATCH(AC$1,[2]EUCAM_output!$B$1:$APK$1,0))</f>
        <v>#N/A</v>
      </c>
      <c r="AD3">
        <f>INDEX([2]EUCAM_output!$B$2:$APK$66,MATCH($X3,[2]EUCAM_output!$A$2:$A$66,0),MATCH(AD$1,[2]EUCAM_output!$B$1:$APK$1,0))</f>
        <v>0.12984321118365599</v>
      </c>
      <c r="AE3">
        <f>INDEX([2]EUCAM_output!$B$2:$APK$66,MATCH($X3,[2]EUCAM_output!$A$2:$A$66,0),MATCH(AE$1,[2]EUCAM_output!$B$1:$APK$1,0))</f>
        <v>9.3904014125628502E-2</v>
      </c>
      <c r="AF3">
        <f>INDEX([2]EUCAM_output!$B$2:$APK$66,MATCH($X3,[2]EUCAM_output!$A$2:$A$66,0),MATCH(AF$1,[2]EUCAM_output!$B$1:$APK$1,0))</f>
        <v>0.14434832022354099</v>
      </c>
      <c r="AG3">
        <f>INDEX([2]EUCAM_output!$B$2:$APK$66,MATCH($X3,[2]EUCAM_output!$A$2:$A$66,0),MATCH(AG$1,[2]EUCAM_output!$B$1:$APK$1,0))</f>
        <v>0.148462275873704</v>
      </c>
      <c r="AH3" t="e">
        <f>INDEX([2]EUCAM_output!$B$2:$APK$66,MATCH($X3,[2]EUCAM_output!$A$2:$A$66,0),MATCH(AH$1,[2]EUCAM_output!$B$1:$APK$1,0))</f>
        <v>#N/A</v>
      </c>
      <c r="AI3">
        <f>INDEX([2]EUCAM_output!$B$2:$APK$66,MATCH($X3,[2]EUCAM_output!$A$2:$A$66,0),MATCH(AI$1,[2]EUCAM_output!$B$1:$APK$1,0))</f>
        <v>0.109221187853053</v>
      </c>
      <c r="AJ3">
        <f>INDEX([2]EUCAM_output!$B$2:$APK$66,MATCH($X3,[2]EUCAM_output!$A$2:$A$66,0),MATCH(AJ$1,[2]EUCAM_output!$B$1:$APK$1,0))</f>
        <v>0.10696249186753</v>
      </c>
      <c r="AK3" t="e">
        <f>INDEX([2]EUCAM_output!$B$2:$APK$66,MATCH($X3,[2]EUCAM_output!$A$2:$A$66,0),MATCH(AK$1,[2]EUCAM_output!$B$1:$APK$1,0))</f>
        <v>#N/A</v>
      </c>
      <c r="AL3">
        <f>INDEX([2]EUCAM_output!$B$2:$APK$66,MATCH($X3,[2]EUCAM_output!$A$2:$A$66,0),MATCH(AL$1,[2]EUCAM_output!$B$1:$APK$1,0))</f>
        <v>9.1178022979282305E-2</v>
      </c>
      <c r="AM3" t="e">
        <f>INDEX([2]EUCAM_output!$B$2:$APK$66,MATCH($X3,[2]EUCAM_output!$A$2:$A$66,0),MATCH(AM$1,[2]EUCAM_output!$B$1:$APK$1,0))</f>
        <v>#N/A</v>
      </c>
      <c r="AN3" t="e">
        <f>INDEX([2]EUCAM_output!$B$2:$APK$66,MATCH($X3,[2]EUCAM_output!$A$2:$A$66,0),MATCH(AN$1,[2]EUCAM_output!$B$1:$APK$1,0))</f>
        <v>#N/A</v>
      </c>
      <c r="AO3">
        <f>INDEX([2]EUCAM_output!$B$2:$APK$66,MATCH($X3,[2]EUCAM_output!$A$2:$A$66,0),MATCH(AO$1,[2]EUCAM_output!$B$1:$APK$1,0))</f>
        <v>0.10501303480332801</v>
      </c>
      <c r="AP3">
        <f>INDEX([2]EUCAM_output!$B$2:$APK$66,MATCH($X3,[2]EUCAM_output!$A$2:$A$66,0),MATCH(AP$1,[2]EUCAM_output!$B$1:$APK$1,0))</f>
        <v>0.10403949837898301</v>
      </c>
      <c r="AQ3" t="e">
        <f>INDEX([2]EUCAM_output!$B$2:$APK$66,MATCH($X3,[2]EUCAM_output!$A$2:$A$66,0),MATCH(AQ$1,[2]EUCAM_output!$B$1:$APK$1,0))</f>
        <v>#N/A</v>
      </c>
      <c r="AR3" t="e">
        <f>INDEX([2]EUCAM_output!$B$2:$APK$66,MATCH($X3,[2]EUCAM_output!$A$2:$A$66,0),MATCH(AR$1,[2]EUCAM_output!$B$1:$APK$1,0))</f>
        <v>#N/A</v>
      </c>
      <c r="AS3" s="1" t="e">
        <f t="shared" ref="AS3:AS66" si="1">SUMPRODUCT(B3:U3,Y3:AR3)/V3</f>
        <v>#N/A</v>
      </c>
      <c r="AU3" s="15">
        <v>1966</v>
      </c>
      <c r="AV3">
        <f>INDEX([2]EUCAM_output!$B$2:$APK$66,MATCH($X3,[2]EUCAM_output!$A$2:$A$66,0),MATCH(AV$1,[2]EUCAM_output!$B$1:$APK$1,0))</f>
        <v>-0.47164483887790493</v>
      </c>
      <c r="AW3">
        <f>INDEX([2]EUCAM_output!$B$2:$APK$66,MATCH($X3,[2]EUCAM_output!$A$2:$A$66,0),MATCH(AW$1,[2]EUCAM_output!$B$1:$APK$1,0))</f>
        <v>-2.08270518677931</v>
      </c>
      <c r="AX3" t="e">
        <f>INDEX([2]EUCAM_output!$B$2:$APK$66,MATCH($X3,[2]EUCAM_output!$A$2:$A$66,0),MATCH(AX$1,[2]EUCAM_output!$B$1:$APK$1,0))</f>
        <v>#N/A</v>
      </c>
      <c r="AY3">
        <f>INDEX([2]EUCAM_output!$B$2:$APK$66,MATCH($X3,[2]EUCAM_output!$A$2:$A$66,0),MATCH(AY$1,[2]EUCAM_output!$B$1:$APK$1,0))</f>
        <v>-8.8979317929982482E-2</v>
      </c>
      <c r="AZ3" t="e">
        <f>INDEX([2]EUCAM_output!$B$2:$APK$66,MATCH($X3,[2]EUCAM_output!$A$2:$A$66,0),MATCH(AZ$1,[2]EUCAM_output!$B$1:$APK$1,0))</f>
        <v>#N/A</v>
      </c>
      <c r="BA3">
        <f>INDEX([2]EUCAM_output!$B$2:$APK$66,MATCH($X3,[2]EUCAM_output!$A$2:$A$66,0),MATCH(BA$1,[2]EUCAM_output!$B$1:$APK$1,0))</f>
        <v>-4.6494879508485187</v>
      </c>
      <c r="BB3">
        <f>INDEX([2]EUCAM_output!$B$2:$APK$66,MATCH($X3,[2]EUCAM_output!$A$2:$A$66,0),MATCH(BB$1,[2]EUCAM_output!$B$1:$APK$1,0))</f>
        <v>0.5696664191116918</v>
      </c>
      <c r="BC3">
        <f>INDEX([2]EUCAM_output!$B$2:$APK$66,MATCH($X3,[2]EUCAM_output!$A$2:$A$66,0),MATCH(BC$1,[2]EUCAM_output!$B$1:$APK$1,0))</f>
        <v>-2.8893910888907581</v>
      </c>
      <c r="BD3">
        <f>INDEX([2]EUCAM_output!$B$2:$APK$66,MATCH($X3,[2]EUCAM_output!$A$2:$A$66,0),MATCH(BD$1,[2]EUCAM_output!$B$1:$APK$1,0))</f>
        <v>-0.40680637825626359</v>
      </c>
      <c r="BE3" t="e">
        <f>INDEX([2]EUCAM_output!$B$2:$APK$66,MATCH($X3,[2]EUCAM_output!$A$2:$A$66,0),MATCH(BE$1,[2]EUCAM_output!$B$1:$APK$1,0))</f>
        <v>#N/A</v>
      </c>
      <c r="BF3">
        <f>INDEX([2]EUCAM_output!$B$2:$APK$66,MATCH($X3,[2]EUCAM_output!$A$2:$A$66,0),MATCH(BF$1,[2]EUCAM_output!$B$1:$APK$1,0))</f>
        <v>-3.6150250710626159</v>
      </c>
      <c r="BG3">
        <f>INDEX([2]EUCAM_output!$B$2:$APK$66,MATCH($X3,[2]EUCAM_output!$A$2:$A$66,0),MATCH(BG$1,[2]EUCAM_output!$B$1:$APK$1,0))</f>
        <v>-3.8302704287005001</v>
      </c>
      <c r="BH3" t="e">
        <f>INDEX([2]EUCAM_output!$B$2:$APK$66,MATCH($X3,[2]EUCAM_output!$A$2:$A$66,0),MATCH(BH$1,[2]EUCAM_output!$B$1:$APK$1,0))</f>
        <v>#N/A</v>
      </c>
      <c r="BI3" t="e">
        <f>INDEX([2]EUCAM_output!$B$2:$APK$66,MATCH($X3,[2]EUCAM_output!$A$2:$A$66,0),MATCH(BI$1,[2]EUCAM_output!$B$1:$APK$1,0))</f>
        <v>#N/A</v>
      </c>
      <c r="BJ3" t="e">
        <f>INDEX([2]EUCAM_output!$B$2:$APK$66,MATCH($X3,[2]EUCAM_output!$A$2:$A$66,0),MATCH(BJ$1,[2]EUCAM_output!$B$1:$APK$1,0))</f>
        <v>#N/A</v>
      </c>
      <c r="BK3" t="e">
        <f>INDEX([2]EUCAM_output!$B$2:$APK$66,MATCH($X3,[2]EUCAM_output!$A$2:$A$66,0),MATCH(BK$1,[2]EUCAM_output!$B$1:$APK$1,0))</f>
        <v>#N/A</v>
      </c>
      <c r="BL3">
        <f>INDEX([2]EUCAM_output!$B$2:$APK$66,MATCH($X3,[2]EUCAM_output!$A$2:$A$66,0),MATCH(BL$1,[2]EUCAM_output!$B$1:$APK$1,0))</f>
        <v>-1.4771960837991931</v>
      </c>
      <c r="BM3">
        <f>INDEX([2]EUCAM_output!$B$2:$APK$66,MATCH($X3,[2]EUCAM_output!$A$2:$A$66,0),MATCH(BM$1,[2]EUCAM_output!$B$1:$APK$1,0))</f>
        <v>-3.450659406027035</v>
      </c>
      <c r="BN3" t="e">
        <f>INDEX([2]EUCAM_output!$B$2:$APK$66,MATCH($X3,[2]EUCAM_output!$A$2:$A$66,0),MATCH(BN$1,[2]EUCAM_output!$B$1:$APK$1,0))</f>
        <v>#N/A</v>
      </c>
      <c r="BO3" t="e">
        <f>INDEX([2]EUCAM_output!$B$2:$APK$66,MATCH($X3,[2]EUCAM_output!$A$2:$A$66,0),MATCH(BO$1,[2]EUCAM_output!$B$1:$APK$1,0))</f>
        <v>#N/A</v>
      </c>
      <c r="BP3" s="1" t="e">
        <f t="shared" ref="BP3:BP66" si="2">SUMPRODUCT(B3:U3,AV3:BO3)/V3</f>
        <v>#N/A</v>
      </c>
      <c r="BS3" t="s">
        <v>648</v>
      </c>
      <c r="BT3">
        <f>_xlfn.XLOOKUP(BT$1,[8]Worksheet!$A:$A,[8]Worksheet!$AK:$AK)</f>
        <v>2.1578473684211001</v>
      </c>
      <c r="BU3">
        <f>_xlfn.XLOOKUP(BU$1,[8]Worksheet!$A:$A,[8]Worksheet!$AK:$AK)</f>
        <v>2.1578473684211001</v>
      </c>
      <c r="BV3">
        <f>_xlfn.XLOOKUP(BV$1,[8]Worksheet!$A:$A,[8]Worksheet!$AK:$AK)</f>
        <v>2.1578473684211001</v>
      </c>
      <c r="BW3">
        <f>_xlfn.XLOOKUP(BW$1,[8]Worksheet!$A:$A,[8]Worksheet!$AK:$AK)</f>
        <v>2.1578473684211001</v>
      </c>
      <c r="BX3">
        <f>_xlfn.XLOOKUP(BX$1,[8]Worksheet!$A:$A,[8]Worksheet!$AK:$AK)</f>
        <v>2.1578473684211001</v>
      </c>
      <c r="BY3">
        <f>_xlfn.XLOOKUP(BY$1,[8]Worksheet!$A:$A,[8]Worksheet!$AK:$AK)</f>
        <v>2.1578473684211001</v>
      </c>
      <c r="BZ3">
        <f>_xlfn.XLOOKUP(BZ$1,[8]Worksheet!$A:$A,[8]Worksheet!$AK:$AK)</f>
        <v>2.1578473684211001</v>
      </c>
      <c r="CA3">
        <f>_xlfn.XLOOKUP(CA$1,[8]Worksheet!$A:$A,[8]Worksheet!$AK:$AK)</f>
        <v>2.1578473684211001</v>
      </c>
      <c r="CB3">
        <f>_xlfn.XLOOKUP(CB$1,[8]Worksheet!$A:$A,[8]Worksheet!$AK:$AK)</f>
        <v>2.1578473684211001</v>
      </c>
      <c r="CC3">
        <f>_xlfn.XLOOKUP(CC$1,[8]Worksheet!$A:$A,[8]Worksheet!$AK:$AK)</f>
        <v>2.1578473684211001</v>
      </c>
      <c r="CD3">
        <f>_xlfn.XLOOKUP(CD$1,[8]Worksheet!$A:$A,[8]Worksheet!$AK:$AK)</f>
        <v>2.1578473684211001</v>
      </c>
      <c r="CE3">
        <f>_xlfn.XLOOKUP(CE$1,[8]Worksheet!$A:$A,[8]Worksheet!$AK:$AK)</f>
        <v>2.1578473684211001</v>
      </c>
      <c r="CF3">
        <f>_xlfn.XLOOKUP(CF$1,[8]Worksheet!$A:$A,[8]Worksheet!$AK:$AK)</f>
        <v>2.1578473684211001</v>
      </c>
      <c r="CG3">
        <f>_xlfn.XLOOKUP(CG$1,[8]Worksheet!$A:$A,[8]Worksheet!$AK:$AK)</f>
        <v>2.1578473684211001</v>
      </c>
      <c r="CH3">
        <f>_xlfn.XLOOKUP(CH$1,[8]Worksheet!$A:$A,[8]Worksheet!$AK:$AK)</f>
        <v>2.1578473684211001</v>
      </c>
      <c r="CI3">
        <f>_xlfn.XLOOKUP(CI$1,[8]Worksheet!$A:$A,[8]Worksheet!$AK:$AK)</f>
        <v>2.1578473684211001</v>
      </c>
      <c r="CJ3">
        <f>_xlfn.XLOOKUP(CJ$1,[8]Worksheet!$A:$A,[8]Worksheet!$AK:$AK)</f>
        <v>2.1578473684211001</v>
      </c>
      <c r="CK3">
        <f>_xlfn.XLOOKUP(CK$1,[8]Worksheet!$A:$A,[8]Worksheet!$AK:$AK)</f>
        <v>2.1578473684211001</v>
      </c>
      <c r="CL3">
        <f>_xlfn.XLOOKUP(CL$1,[8]Worksheet!$A:$A,[8]Worksheet!$AK:$AK)</f>
        <v>2.1578473684211001</v>
      </c>
      <c r="CM3">
        <f>_xlfn.XLOOKUP(CM$1,[8]Worksheet!$A:$A,[8]Worksheet!$AK:$AK)</f>
        <v>2.1578473684211001</v>
      </c>
    </row>
    <row r="4" spans="1:92" x14ac:dyDescent="0.3">
      <c r="A4" s="15">
        <v>1967</v>
      </c>
      <c r="B4">
        <f>INDEX([2]EUCAM_output!$B$2:$APK$66,MATCH($A4,[2]EUCAM_output!$A$2:$A$66,0),MATCH(B$1,[2]EUCAM_output!$B$1:$APK$1,0))</f>
        <v>110.998901307973</v>
      </c>
      <c r="C4">
        <f>INDEX([2]EUCAM_output!$B$2:$APK$66,MATCH($A4,[2]EUCAM_output!$A$2:$A$66,0),MATCH(C$1,[2]EUCAM_output!$B$1:$APK$1,0))</f>
        <v>145.17023018192501</v>
      </c>
      <c r="D4" t="e">
        <f>INDEX([2]EUCAM_output!$B$2:$APK$66,MATCH($A4,[2]EUCAM_output!$A$2:$A$66,0),MATCH(D$1,[2]EUCAM_output!$B$1:$APK$1,0))</f>
        <v>#N/A</v>
      </c>
      <c r="E4">
        <f>INDEX([2]EUCAM_output!$B$2:$APK$66,MATCH($A4,[2]EUCAM_output!$A$2:$A$66,0),MATCH(E$1,[2]EUCAM_output!$B$1:$APK$1,0))</f>
        <v>1160.9456974939401</v>
      </c>
      <c r="F4" t="e">
        <f>INDEX([2]EUCAM_output!$B$2:$APK$66,MATCH($A4,[2]EUCAM_output!$A$2:$A$66,0),MATCH(F$1,[2]EUCAM_output!$B$1:$APK$1,0))</f>
        <v>#N/A</v>
      </c>
      <c r="G4">
        <f>INDEX([2]EUCAM_output!$B$2:$APK$66,MATCH($A4,[2]EUCAM_output!$A$2:$A$66,0),MATCH(G$1,[2]EUCAM_output!$B$1:$APK$1,0))</f>
        <v>64.468509930564494</v>
      </c>
      <c r="H4">
        <f>INDEX([2]EUCAM_output!$B$2:$APK$66,MATCH($A4,[2]EUCAM_output!$A$2:$A$66,0),MATCH(H$1,[2]EUCAM_output!$B$1:$APK$1,0))</f>
        <v>309.85608141396602</v>
      </c>
      <c r="I4">
        <f>INDEX([2]EUCAM_output!$B$2:$APK$66,MATCH($A4,[2]EUCAM_output!$A$2:$A$66,0),MATCH(I$1,[2]EUCAM_output!$B$1:$APK$1,0))</f>
        <v>61.446699276954099</v>
      </c>
      <c r="J4">
        <f>INDEX([2]EUCAM_output!$B$2:$APK$66,MATCH($A4,[2]EUCAM_output!$A$2:$A$66,0),MATCH(J$1,[2]EUCAM_output!$B$1:$APK$1,0))</f>
        <v>719.0019994139659</v>
      </c>
      <c r="K4" t="e">
        <f>INDEX([2]EUCAM_output!$B$2:$APK$66,MATCH($A4,[2]EUCAM_output!$A$2:$A$66,0),MATCH(K$1,[2]EUCAM_output!$B$1:$APK$1,0))</f>
        <v>#N/A</v>
      </c>
      <c r="L4">
        <f>INDEX([2]EUCAM_output!$B$2:$APK$66,MATCH($A4,[2]EUCAM_output!$A$2:$A$66,0),MATCH(L$1,[2]EUCAM_output!$B$1:$APK$1,0))</f>
        <v>29.201513225565702</v>
      </c>
      <c r="M4">
        <f>INDEX([2]EUCAM_output!$B$2:$APK$66,MATCH($A4,[2]EUCAM_output!$A$2:$A$66,0),MATCH(M$1,[2]EUCAM_output!$B$1:$APK$1,0))</f>
        <v>707.60954100594995</v>
      </c>
      <c r="N4" t="e">
        <f>INDEX([2]EUCAM_output!$B$2:$APK$66,MATCH($A4,[2]EUCAM_output!$A$2:$A$66,0),MATCH(N$1,[2]EUCAM_output!$B$1:$APK$1,0))</f>
        <v>#N/A</v>
      </c>
      <c r="O4">
        <f>INDEX([2]EUCAM_output!$B$2:$APK$66,MATCH($A4,[2]EUCAM_output!$A$2:$A$66,0),MATCH(O$1,[2]EUCAM_output!$B$1:$APK$1,0))</f>
        <v>10.0339915201497</v>
      </c>
      <c r="P4" t="e">
        <f>INDEX([2]EUCAM_output!$B$2:$APK$66,MATCH($A4,[2]EUCAM_output!$A$2:$A$66,0),MATCH(P$1,[2]EUCAM_output!$B$1:$APK$1,0))</f>
        <v>#N/A</v>
      </c>
      <c r="Q4" t="e">
        <f>INDEX([2]EUCAM_output!$B$2:$APK$66,MATCH($A4,[2]EUCAM_output!$A$2:$A$66,0),MATCH(Q$1,[2]EUCAM_output!$B$1:$APK$1,0))</f>
        <v>#N/A</v>
      </c>
      <c r="R4">
        <f>INDEX([2]EUCAM_output!$B$2:$APK$66,MATCH($A4,[2]EUCAM_output!$A$2:$A$66,0),MATCH(R$1,[2]EUCAM_output!$B$1:$APK$1,0))</f>
        <v>231.85498222554099</v>
      </c>
      <c r="S4">
        <f>INDEX([2]EUCAM_output!$B$2:$APK$66,MATCH($A4,[2]EUCAM_output!$A$2:$A$66,0),MATCH(S$1,[2]EUCAM_output!$B$1:$APK$1,0))</f>
        <v>52.867921199132297</v>
      </c>
      <c r="T4" t="e">
        <f>INDEX([2]EUCAM_output!$B$2:$APK$66,MATCH($A4,[2]EUCAM_output!$A$2:$A$66,0),MATCH(T$1,[2]EUCAM_output!$B$1:$APK$1,0))</f>
        <v>#N/A</v>
      </c>
      <c r="U4" t="e">
        <f>INDEX([2]EUCAM_output!$B$2:$APK$66,MATCH($A4,[2]EUCAM_output!$A$2:$A$66,0),MATCH(U$1,[2]EUCAM_output!$B$1:$APK$1,0))</f>
        <v>#N/A</v>
      </c>
      <c r="V4" s="1" t="e">
        <f t="shared" si="0"/>
        <v>#N/A</v>
      </c>
      <c r="X4" s="15">
        <v>1967</v>
      </c>
      <c r="Y4">
        <f>INDEX([2]EUCAM_output!$B$2:$APK$66,MATCH($X4,[2]EUCAM_output!$A$2:$A$66,0),MATCH(Y$1,[2]EUCAM_output!$B$1:$APK$1,0))</f>
        <v>9.8435775235947598E-2</v>
      </c>
      <c r="Z4">
        <f>INDEX([2]EUCAM_output!$B$2:$APK$66,MATCH($X4,[2]EUCAM_output!$A$2:$A$66,0),MATCH(Z$1,[2]EUCAM_output!$B$1:$APK$1,0))</f>
        <v>0.133923348895686</v>
      </c>
      <c r="AA4" t="e">
        <f>INDEX([2]EUCAM_output!$B$2:$APK$66,MATCH($X4,[2]EUCAM_output!$A$2:$A$66,0),MATCH(AA$1,[2]EUCAM_output!$B$1:$APK$1,0))</f>
        <v>#N/A</v>
      </c>
      <c r="AB4">
        <f>INDEX([2]EUCAM_output!$B$2:$APK$66,MATCH($X4,[2]EUCAM_output!$A$2:$A$66,0),MATCH(AB$1,[2]EUCAM_output!$B$1:$APK$1,0))</f>
        <v>0.117377632856976</v>
      </c>
      <c r="AC4" t="e">
        <f>INDEX([2]EUCAM_output!$B$2:$APK$66,MATCH($X4,[2]EUCAM_output!$A$2:$A$66,0),MATCH(AC$1,[2]EUCAM_output!$B$1:$APK$1,0))</f>
        <v>#N/A</v>
      </c>
      <c r="AD4">
        <f>INDEX([2]EUCAM_output!$B$2:$APK$66,MATCH($X4,[2]EUCAM_output!$A$2:$A$66,0),MATCH(AD$1,[2]EUCAM_output!$B$1:$APK$1,0))</f>
        <v>0.133281991938627</v>
      </c>
      <c r="AE4">
        <f>INDEX([2]EUCAM_output!$B$2:$APK$66,MATCH($X4,[2]EUCAM_output!$A$2:$A$66,0),MATCH(AE$1,[2]EUCAM_output!$B$1:$APK$1,0))</f>
        <v>0.100380861243329</v>
      </c>
      <c r="AF4">
        <f>INDEX([2]EUCAM_output!$B$2:$APK$66,MATCH($X4,[2]EUCAM_output!$A$2:$A$66,0),MATCH(AF$1,[2]EUCAM_output!$B$1:$APK$1,0))</f>
        <v>0.144419413054375</v>
      </c>
      <c r="AG4">
        <f>INDEX([2]EUCAM_output!$B$2:$APK$66,MATCH($X4,[2]EUCAM_output!$A$2:$A$66,0),MATCH(AG$1,[2]EUCAM_output!$B$1:$APK$1,0))</f>
        <v>0.15386993317117401</v>
      </c>
      <c r="AH4" t="e">
        <f>INDEX([2]EUCAM_output!$B$2:$APK$66,MATCH($X4,[2]EUCAM_output!$A$2:$A$66,0),MATCH(AH$1,[2]EUCAM_output!$B$1:$APK$1,0))</f>
        <v>#N/A</v>
      </c>
      <c r="AI4">
        <f>INDEX([2]EUCAM_output!$B$2:$APK$66,MATCH($X4,[2]EUCAM_output!$A$2:$A$66,0),MATCH(AI$1,[2]EUCAM_output!$B$1:$APK$1,0))</f>
        <v>0.11114785336920401</v>
      </c>
      <c r="AJ4">
        <f>INDEX([2]EUCAM_output!$B$2:$APK$66,MATCH($X4,[2]EUCAM_output!$A$2:$A$66,0),MATCH(AJ$1,[2]EUCAM_output!$B$1:$APK$1,0))</f>
        <v>0.110777975162138</v>
      </c>
      <c r="AK4" t="e">
        <f>INDEX([2]EUCAM_output!$B$2:$APK$66,MATCH($X4,[2]EUCAM_output!$A$2:$A$66,0),MATCH(AK$1,[2]EUCAM_output!$B$1:$APK$1,0))</f>
        <v>#N/A</v>
      </c>
      <c r="AL4">
        <f>INDEX([2]EUCAM_output!$B$2:$APK$66,MATCH($X4,[2]EUCAM_output!$A$2:$A$66,0),MATCH(AL$1,[2]EUCAM_output!$B$1:$APK$1,0))</f>
        <v>9.1997994004833702E-2</v>
      </c>
      <c r="AM4" t="e">
        <f>INDEX([2]EUCAM_output!$B$2:$APK$66,MATCH($X4,[2]EUCAM_output!$A$2:$A$66,0),MATCH(AM$1,[2]EUCAM_output!$B$1:$APK$1,0))</f>
        <v>#N/A</v>
      </c>
      <c r="AN4" t="e">
        <f>INDEX([2]EUCAM_output!$B$2:$APK$66,MATCH($X4,[2]EUCAM_output!$A$2:$A$66,0),MATCH(AN$1,[2]EUCAM_output!$B$1:$APK$1,0))</f>
        <v>#N/A</v>
      </c>
      <c r="AO4">
        <f>INDEX([2]EUCAM_output!$B$2:$APK$66,MATCH($X4,[2]EUCAM_output!$A$2:$A$66,0),MATCH(AO$1,[2]EUCAM_output!$B$1:$APK$1,0))</f>
        <v>0.10994415247955799</v>
      </c>
      <c r="AP4">
        <f>INDEX([2]EUCAM_output!$B$2:$APK$66,MATCH($X4,[2]EUCAM_output!$A$2:$A$66,0),MATCH(AP$1,[2]EUCAM_output!$B$1:$APK$1,0))</f>
        <v>0.11241922712637301</v>
      </c>
      <c r="AQ4" t="e">
        <f>INDEX([2]EUCAM_output!$B$2:$APK$66,MATCH($X4,[2]EUCAM_output!$A$2:$A$66,0),MATCH(AQ$1,[2]EUCAM_output!$B$1:$APK$1,0))</f>
        <v>#N/A</v>
      </c>
      <c r="AR4" t="e">
        <f>INDEX([2]EUCAM_output!$B$2:$APK$66,MATCH($X4,[2]EUCAM_output!$A$2:$A$66,0),MATCH(AR$1,[2]EUCAM_output!$B$1:$APK$1,0))</f>
        <v>#N/A</v>
      </c>
      <c r="AS4" s="1" t="e">
        <f t="shared" si="1"/>
        <v>#N/A</v>
      </c>
      <c r="AU4" s="15">
        <v>1967</v>
      </c>
      <c r="AV4">
        <f>INDEX([2]EUCAM_output!$B$2:$APK$66,MATCH($X4,[2]EUCAM_output!$A$2:$A$66,0),MATCH(AV$1,[2]EUCAM_output!$B$1:$APK$1,0))</f>
        <v>-1.729490372778963</v>
      </c>
      <c r="AW4">
        <f>INDEX([2]EUCAM_output!$B$2:$APK$66,MATCH($X4,[2]EUCAM_output!$A$2:$A$66,0),MATCH(AW$1,[2]EUCAM_output!$B$1:$APK$1,0))</f>
        <v>-3.1157700991616522</v>
      </c>
      <c r="AX4" t="e">
        <f>INDEX([2]EUCAM_output!$B$2:$APK$66,MATCH($X4,[2]EUCAM_output!$A$2:$A$66,0),MATCH(AX$1,[2]EUCAM_output!$B$1:$APK$1,0))</f>
        <v>#N/A</v>
      </c>
      <c r="AY4">
        <f>INDEX([2]EUCAM_output!$B$2:$APK$66,MATCH($X4,[2]EUCAM_output!$A$2:$A$66,0),MATCH(AY$1,[2]EUCAM_output!$B$1:$APK$1,0))</f>
        <v>-3.687767165142974</v>
      </c>
      <c r="AZ4" t="e">
        <f>INDEX([2]EUCAM_output!$B$2:$APK$66,MATCH($X4,[2]EUCAM_output!$A$2:$A$66,0),MATCH(AZ$1,[2]EUCAM_output!$B$1:$APK$1,0))</f>
        <v>#N/A</v>
      </c>
      <c r="BA4">
        <f>INDEX([2]EUCAM_output!$B$2:$APK$66,MATCH($X4,[2]EUCAM_output!$A$2:$A$66,0),MATCH(BA$1,[2]EUCAM_output!$B$1:$APK$1,0))</f>
        <v>-5.6006647106887186</v>
      </c>
      <c r="BB4">
        <f>INDEX([2]EUCAM_output!$B$2:$APK$66,MATCH($X4,[2]EUCAM_output!$A$2:$A$66,0),MATCH(BB$1,[2]EUCAM_output!$B$1:$APK$1,0))</f>
        <v>-1.0676150028536611</v>
      </c>
      <c r="BC4">
        <f>INDEX([2]EUCAM_output!$B$2:$APK$66,MATCH($X4,[2]EUCAM_output!$A$2:$A$66,0),MATCH(BC$1,[2]EUCAM_output!$B$1:$APK$1,0))</f>
        <v>-5.4459715541976026</v>
      </c>
      <c r="BD4">
        <f>INDEX([2]EUCAM_output!$B$2:$APK$66,MATCH($X4,[2]EUCAM_output!$A$2:$A$66,0),MATCH(BD$1,[2]EUCAM_output!$B$1:$APK$1,0))</f>
        <v>-0.69380059840640218</v>
      </c>
      <c r="BE4" t="e">
        <f>INDEX([2]EUCAM_output!$B$2:$APK$66,MATCH($X4,[2]EUCAM_output!$A$2:$A$66,0),MATCH(BE$1,[2]EUCAM_output!$B$1:$APK$1,0))</f>
        <v>#N/A</v>
      </c>
      <c r="BF4">
        <f>INDEX([2]EUCAM_output!$B$2:$APK$66,MATCH($X4,[2]EUCAM_output!$A$2:$A$66,0),MATCH(BF$1,[2]EUCAM_output!$B$1:$APK$1,0))</f>
        <v>-2.630209328417787</v>
      </c>
      <c r="BG4">
        <f>INDEX([2]EUCAM_output!$B$2:$APK$66,MATCH($X4,[2]EUCAM_output!$A$2:$A$66,0),MATCH(BG$1,[2]EUCAM_output!$B$1:$APK$1,0))</f>
        <v>-1.933719232337028</v>
      </c>
      <c r="BH4" t="e">
        <f>INDEX([2]EUCAM_output!$B$2:$APK$66,MATCH($X4,[2]EUCAM_output!$A$2:$A$66,0),MATCH(BH$1,[2]EUCAM_output!$B$1:$APK$1,0))</f>
        <v>#N/A</v>
      </c>
      <c r="BI4" t="e">
        <f>INDEX([2]EUCAM_output!$B$2:$APK$66,MATCH($X4,[2]EUCAM_output!$A$2:$A$66,0),MATCH(BI$1,[2]EUCAM_output!$B$1:$APK$1,0))</f>
        <v>#N/A</v>
      </c>
      <c r="BJ4" t="e">
        <f>INDEX([2]EUCAM_output!$B$2:$APK$66,MATCH($X4,[2]EUCAM_output!$A$2:$A$66,0),MATCH(BJ$1,[2]EUCAM_output!$B$1:$APK$1,0))</f>
        <v>#N/A</v>
      </c>
      <c r="BK4" t="e">
        <f>INDEX([2]EUCAM_output!$B$2:$APK$66,MATCH($X4,[2]EUCAM_output!$A$2:$A$66,0),MATCH(BK$1,[2]EUCAM_output!$B$1:$APK$1,0))</f>
        <v>#N/A</v>
      </c>
      <c r="BL4">
        <f>INDEX([2]EUCAM_output!$B$2:$APK$66,MATCH($X4,[2]EUCAM_output!$A$2:$A$66,0),MATCH(BL$1,[2]EUCAM_output!$B$1:$APK$1,0))</f>
        <v>-1.76767357015708</v>
      </c>
      <c r="BM4">
        <f>INDEX([2]EUCAM_output!$B$2:$APK$66,MATCH($X4,[2]EUCAM_output!$A$2:$A$66,0),MATCH(BM$1,[2]EUCAM_output!$B$1:$APK$1,0))</f>
        <v>-3.9055183302866281</v>
      </c>
      <c r="BN4" t="e">
        <f>INDEX([2]EUCAM_output!$B$2:$APK$66,MATCH($X4,[2]EUCAM_output!$A$2:$A$66,0),MATCH(BN$1,[2]EUCAM_output!$B$1:$APK$1,0))</f>
        <v>#N/A</v>
      </c>
      <c r="BO4" t="e">
        <f>INDEX([2]EUCAM_output!$B$2:$APK$66,MATCH($X4,[2]EUCAM_output!$A$2:$A$66,0),MATCH(BO$1,[2]EUCAM_output!$B$1:$APK$1,0))</f>
        <v>#N/A</v>
      </c>
      <c r="BP4" s="1" t="e">
        <f t="shared" si="2"/>
        <v>#N/A</v>
      </c>
    </row>
    <row r="5" spans="1:92" x14ac:dyDescent="0.3">
      <c r="A5" s="15">
        <v>1968</v>
      </c>
      <c r="B5">
        <f>INDEX([2]EUCAM_output!$B$2:$APK$66,MATCH($A5,[2]EUCAM_output!$A$2:$A$66,0),MATCH(B$1,[2]EUCAM_output!$B$1:$APK$1,0))</f>
        <v>115.96319136174201</v>
      </c>
      <c r="C5">
        <f>INDEX([2]EUCAM_output!$B$2:$APK$66,MATCH($A5,[2]EUCAM_output!$A$2:$A$66,0),MATCH(C$1,[2]EUCAM_output!$B$1:$APK$1,0))</f>
        <v>151.22706636772699</v>
      </c>
      <c r="D5" t="e">
        <f>INDEX([2]EUCAM_output!$B$2:$APK$66,MATCH($A5,[2]EUCAM_output!$A$2:$A$66,0),MATCH(D$1,[2]EUCAM_output!$B$1:$APK$1,0))</f>
        <v>#N/A</v>
      </c>
      <c r="E5">
        <f>INDEX([2]EUCAM_output!$B$2:$APK$66,MATCH($A5,[2]EUCAM_output!$A$2:$A$66,0),MATCH(E$1,[2]EUCAM_output!$B$1:$APK$1,0))</f>
        <v>1224.25372743055</v>
      </c>
      <c r="F5" t="e">
        <f>INDEX([2]EUCAM_output!$B$2:$APK$66,MATCH($A5,[2]EUCAM_output!$A$2:$A$66,0),MATCH(F$1,[2]EUCAM_output!$B$1:$APK$1,0))</f>
        <v>#N/A</v>
      </c>
      <c r="G5">
        <f>INDEX([2]EUCAM_output!$B$2:$APK$66,MATCH($A5,[2]EUCAM_output!$A$2:$A$66,0),MATCH(G$1,[2]EUCAM_output!$B$1:$APK$1,0))</f>
        <v>69.112636965278696</v>
      </c>
      <c r="H5">
        <f>INDEX([2]EUCAM_output!$B$2:$APK$66,MATCH($A5,[2]EUCAM_output!$A$2:$A$66,0),MATCH(H$1,[2]EUCAM_output!$B$1:$APK$1,0))</f>
        <v>330.29693915549598</v>
      </c>
      <c r="I5">
        <f>INDEX([2]EUCAM_output!$B$2:$APK$66,MATCH($A5,[2]EUCAM_output!$A$2:$A$66,0),MATCH(I$1,[2]EUCAM_output!$B$1:$APK$1,0))</f>
        <v>62.861986749158397</v>
      </c>
      <c r="J5">
        <f>INDEX([2]EUCAM_output!$B$2:$APK$66,MATCH($A5,[2]EUCAM_output!$A$2:$A$66,0),MATCH(J$1,[2]EUCAM_output!$B$1:$APK$1,0))</f>
        <v>751.67400248873003</v>
      </c>
      <c r="K5" t="e">
        <f>INDEX([2]EUCAM_output!$B$2:$APK$66,MATCH($A5,[2]EUCAM_output!$A$2:$A$66,0),MATCH(K$1,[2]EUCAM_output!$B$1:$APK$1,0))</f>
        <v>#N/A</v>
      </c>
      <c r="L5">
        <f>INDEX([2]EUCAM_output!$B$2:$APK$66,MATCH($A5,[2]EUCAM_output!$A$2:$A$66,0),MATCH(L$1,[2]EUCAM_output!$B$1:$APK$1,0))</f>
        <v>31.608798950467701</v>
      </c>
      <c r="M5">
        <f>INDEX([2]EUCAM_output!$B$2:$APK$66,MATCH($A5,[2]EUCAM_output!$A$2:$A$66,0),MATCH(M$1,[2]EUCAM_output!$B$1:$APK$1,0))</f>
        <v>759.40448078274801</v>
      </c>
      <c r="N5" t="e">
        <f>INDEX([2]EUCAM_output!$B$2:$APK$66,MATCH($A5,[2]EUCAM_output!$A$2:$A$66,0),MATCH(N$1,[2]EUCAM_output!$B$1:$APK$1,0))</f>
        <v>#N/A</v>
      </c>
      <c r="O5">
        <f>INDEX([2]EUCAM_output!$B$2:$APK$66,MATCH($A5,[2]EUCAM_output!$A$2:$A$66,0),MATCH(O$1,[2]EUCAM_output!$B$1:$APK$1,0))</f>
        <v>10.4539043590598</v>
      </c>
      <c r="P5" t="e">
        <f>INDEX([2]EUCAM_output!$B$2:$APK$66,MATCH($A5,[2]EUCAM_output!$A$2:$A$66,0),MATCH(P$1,[2]EUCAM_output!$B$1:$APK$1,0))</f>
        <v>#N/A</v>
      </c>
      <c r="Q5" t="e">
        <f>INDEX([2]EUCAM_output!$B$2:$APK$66,MATCH($A5,[2]EUCAM_output!$A$2:$A$66,0),MATCH(Q$1,[2]EUCAM_output!$B$1:$APK$1,0))</f>
        <v>#N/A</v>
      </c>
      <c r="R5">
        <f>INDEX([2]EUCAM_output!$B$2:$APK$66,MATCH($A5,[2]EUCAM_output!$A$2:$A$66,0),MATCH(R$1,[2]EUCAM_output!$B$1:$APK$1,0))</f>
        <v>246.732708235161</v>
      </c>
      <c r="S5">
        <f>INDEX([2]EUCAM_output!$B$2:$APK$66,MATCH($A5,[2]EUCAM_output!$A$2:$A$66,0),MATCH(S$1,[2]EUCAM_output!$B$1:$APK$1,0))</f>
        <v>55.549856709947314</v>
      </c>
      <c r="T5" t="e">
        <f>INDEX([2]EUCAM_output!$B$2:$APK$66,MATCH($A5,[2]EUCAM_output!$A$2:$A$66,0),MATCH(T$1,[2]EUCAM_output!$B$1:$APK$1,0))</f>
        <v>#N/A</v>
      </c>
      <c r="U5" t="e">
        <f>INDEX([2]EUCAM_output!$B$2:$APK$66,MATCH($A5,[2]EUCAM_output!$A$2:$A$66,0),MATCH(U$1,[2]EUCAM_output!$B$1:$APK$1,0))</f>
        <v>#N/A</v>
      </c>
      <c r="V5" s="1" t="e">
        <f t="shared" si="0"/>
        <v>#N/A</v>
      </c>
      <c r="X5" s="15">
        <v>1968</v>
      </c>
      <c r="Y5">
        <f>INDEX([2]EUCAM_output!$B$2:$APK$66,MATCH($X5,[2]EUCAM_output!$A$2:$A$66,0),MATCH(Y$1,[2]EUCAM_output!$B$1:$APK$1,0))</f>
        <v>0.104764064836148</v>
      </c>
      <c r="Z5">
        <f>INDEX([2]EUCAM_output!$B$2:$APK$66,MATCH($X5,[2]EUCAM_output!$A$2:$A$66,0),MATCH(Z$1,[2]EUCAM_output!$B$1:$APK$1,0))</f>
        <v>0.14226125029177</v>
      </c>
      <c r="AA5" t="e">
        <f>INDEX([2]EUCAM_output!$B$2:$APK$66,MATCH($X5,[2]EUCAM_output!$A$2:$A$66,0),MATCH(AA$1,[2]EUCAM_output!$B$1:$APK$1,0))</f>
        <v>#N/A</v>
      </c>
      <c r="AB5">
        <f>INDEX([2]EUCAM_output!$B$2:$APK$66,MATCH($X5,[2]EUCAM_output!$A$2:$A$66,0),MATCH(AB$1,[2]EUCAM_output!$B$1:$APK$1,0))</f>
        <v>0.124265869070594</v>
      </c>
      <c r="AC5" t="e">
        <f>INDEX([2]EUCAM_output!$B$2:$APK$66,MATCH($X5,[2]EUCAM_output!$A$2:$A$66,0),MATCH(AC$1,[2]EUCAM_output!$B$1:$APK$1,0))</f>
        <v>#N/A</v>
      </c>
      <c r="AD5">
        <f>INDEX([2]EUCAM_output!$B$2:$APK$66,MATCH($X5,[2]EUCAM_output!$A$2:$A$66,0),MATCH(AD$1,[2]EUCAM_output!$B$1:$APK$1,0))</f>
        <v>0.13997408407428599</v>
      </c>
      <c r="AE5">
        <f>INDEX([2]EUCAM_output!$B$2:$APK$66,MATCH($X5,[2]EUCAM_output!$A$2:$A$66,0),MATCH(AE$1,[2]EUCAM_output!$B$1:$APK$1,0))</f>
        <v>9.6116905125209595E-2</v>
      </c>
      <c r="AF5">
        <f>INDEX([2]EUCAM_output!$B$2:$APK$66,MATCH($X5,[2]EUCAM_output!$A$2:$A$66,0),MATCH(AF$1,[2]EUCAM_output!$B$1:$APK$1,0))</f>
        <v>0.13758386475412099</v>
      </c>
      <c r="AG5">
        <f>INDEX([2]EUCAM_output!$B$2:$APK$66,MATCH($X5,[2]EUCAM_output!$A$2:$A$66,0),MATCH(AG$1,[2]EUCAM_output!$B$1:$APK$1,0))</f>
        <v>0.16616399974951401</v>
      </c>
      <c r="AH5" t="e">
        <f>INDEX([2]EUCAM_output!$B$2:$APK$66,MATCH($X5,[2]EUCAM_output!$A$2:$A$66,0),MATCH(AH$1,[2]EUCAM_output!$B$1:$APK$1,0))</f>
        <v>#N/A</v>
      </c>
      <c r="AI5">
        <f>INDEX([2]EUCAM_output!$B$2:$APK$66,MATCH($X5,[2]EUCAM_output!$A$2:$A$66,0),MATCH(AI$1,[2]EUCAM_output!$B$1:$APK$1,0))</f>
        <v>0.10476407483126</v>
      </c>
      <c r="AJ5">
        <f>INDEX([2]EUCAM_output!$B$2:$APK$66,MATCH($X5,[2]EUCAM_output!$A$2:$A$66,0),MATCH(AJ$1,[2]EUCAM_output!$B$1:$APK$1,0))</f>
        <v>0.11612050160451599</v>
      </c>
      <c r="AK5" t="e">
        <f>INDEX([2]EUCAM_output!$B$2:$APK$66,MATCH($X5,[2]EUCAM_output!$A$2:$A$66,0),MATCH(AK$1,[2]EUCAM_output!$B$1:$APK$1,0))</f>
        <v>#N/A</v>
      </c>
      <c r="AL5">
        <f>INDEX([2]EUCAM_output!$B$2:$APK$66,MATCH($X5,[2]EUCAM_output!$A$2:$A$66,0),MATCH(AL$1,[2]EUCAM_output!$B$1:$APK$1,0))</f>
        <v>9.9983396251570905E-2</v>
      </c>
      <c r="AM5" t="e">
        <f>INDEX([2]EUCAM_output!$B$2:$APK$66,MATCH($X5,[2]EUCAM_output!$A$2:$A$66,0),MATCH(AM$1,[2]EUCAM_output!$B$1:$APK$1,0))</f>
        <v>#N/A</v>
      </c>
      <c r="AN5" t="e">
        <f>INDEX([2]EUCAM_output!$B$2:$APK$66,MATCH($X5,[2]EUCAM_output!$A$2:$A$66,0),MATCH(AN$1,[2]EUCAM_output!$B$1:$APK$1,0))</f>
        <v>#N/A</v>
      </c>
      <c r="AO5">
        <f>INDEX([2]EUCAM_output!$B$2:$APK$66,MATCH($X5,[2]EUCAM_output!$A$2:$A$66,0),MATCH(AO$1,[2]EUCAM_output!$B$1:$APK$1,0))</f>
        <v>0.118557193508914</v>
      </c>
      <c r="AP5">
        <f>INDEX([2]EUCAM_output!$B$2:$APK$66,MATCH($X5,[2]EUCAM_output!$A$2:$A$66,0),MATCH(AP$1,[2]EUCAM_output!$B$1:$APK$1,0))</f>
        <v>0.119748045743199</v>
      </c>
      <c r="AQ5" t="e">
        <f>INDEX([2]EUCAM_output!$B$2:$APK$66,MATCH($X5,[2]EUCAM_output!$A$2:$A$66,0),MATCH(AQ$1,[2]EUCAM_output!$B$1:$APK$1,0))</f>
        <v>#N/A</v>
      </c>
      <c r="AR5" t="e">
        <f>INDEX([2]EUCAM_output!$B$2:$APK$66,MATCH($X5,[2]EUCAM_output!$A$2:$A$66,0),MATCH(AR$1,[2]EUCAM_output!$B$1:$APK$1,0))</f>
        <v>#N/A</v>
      </c>
      <c r="AS5" s="1" t="e">
        <f t="shared" si="1"/>
        <v>#N/A</v>
      </c>
      <c r="AU5" s="15">
        <v>1968</v>
      </c>
      <c r="AV5">
        <f>INDEX([2]EUCAM_output!$B$2:$APK$66,MATCH($X5,[2]EUCAM_output!$A$2:$A$66,0),MATCH(AV$1,[2]EUCAM_output!$B$1:$APK$1,0))</f>
        <v>-1.4654245180888199</v>
      </c>
      <c r="AW5">
        <f>INDEX([2]EUCAM_output!$B$2:$APK$66,MATCH($X5,[2]EUCAM_output!$A$2:$A$66,0),MATCH(AW$1,[2]EUCAM_output!$B$1:$APK$1,0))</f>
        <v>-3.525583584073622</v>
      </c>
      <c r="AX5" t="e">
        <f>INDEX([2]EUCAM_output!$B$2:$APK$66,MATCH($X5,[2]EUCAM_output!$A$2:$A$66,0),MATCH(AX$1,[2]EUCAM_output!$B$1:$APK$1,0))</f>
        <v>#N/A</v>
      </c>
      <c r="AY5">
        <f>INDEX([2]EUCAM_output!$B$2:$APK$66,MATCH($X5,[2]EUCAM_output!$A$2:$A$66,0),MATCH(AY$1,[2]EUCAM_output!$B$1:$APK$1,0))</f>
        <v>-1.971437354513939</v>
      </c>
      <c r="AZ5" t="e">
        <f>INDEX([2]EUCAM_output!$B$2:$APK$66,MATCH($X5,[2]EUCAM_output!$A$2:$A$66,0),MATCH(AZ$1,[2]EUCAM_output!$B$1:$APK$1,0))</f>
        <v>#N/A</v>
      </c>
      <c r="BA5">
        <f>INDEX([2]EUCAM_output!$B$2:$APK$66,MATCH($X5,[2]EUCAM_output!$A$2:$A$66,0),MATCH(BA$1,[2]EUCAM_output!$B$1:$APK$1,0))</f>
        <v>-5.460201569808687</v>
      </c>
      <c r="BB5">
        <f>INDEX([2]EUCAM_output!$B$2:$APK$66,MATCH($X5,[2]EUCAM_output!$A$2:$A$66,0),MATCH(BB$1,[2]EUCAM_output!$B$1:$APK$1,0))</f>
        <v>-0.72280952180960867</v>
      </c>
      <c r="BC5">
        <f>INDEX([2]EUCAM_output!$B$2:$APK$66,MATCH($X5,[2]EUCAM_output!$A$2:$A$66,0),MATCH(BC$1,[2]EUCAM_output!$B$1:$APK$1,0))</f>
        <v>-7.5860748534670623</v>
      </c>
      <c r="BD5">
        <f>INDEX([2]EUCAM_output!$B$2:$APK$66,MATCH($X5,[2]EUCAM_output!$A$2:$A$66,0),MATCH(BD$1,[2]EUCAM_output!$B$1:$APK$1,0))</f>
        <v>-1.1765891963708359</v>
      </c>
      <c r="BE5" t="e">
        <f>INDEX([2]EUCAM_output!$B$2:$APK$66,MATCH($X5,[2]EUCAM_output!$A$2:$A$66,0),MATCH(BE$1,[2]EUCAM_output!$B$1:$APK$1,0))</f>
        <v>#N/A</v>
      </c>
      <c r="BF5">
        <f>INDEX([2]EUCAM_output!$B$2:$APK$66,MATCH($X5,[2]EUCAM_output!$A$2:$A$66,0),MATCH(BF$1,[2]EUCAM_output!$B$1:$APK$1,0))</f>
        <v>0.58871269032407803</v>
      </c>
      <c r="BG5">
        <f>INDEX([2]EUCAM_output!$B$2:$APK$66,MATCH($X5,[2]EUCAM_output!$A$2:$A$66,0),MATCH(BG$1,[2]EUCAM_output!$B$1:$APK$1,0))</f>
        <v>-0.14072808970219119</v>
      </c>
      <c r="BH5" t="e">
        <f>INDEX([2]EUCAM_output!$B$2:$APK$66,MATCH($X5,[2]EUCAM_output!$A$2:$A$66,0),MATCH(BH$1,[2]EUCAM_output!$B$1:$APK$1,0))</f>
        <v>#N/A</v>
      </c>
      <c r="BI5" t="e">
        <f>INDEX([2]EUCAM_output!$B$2:$APK$66,MATCH($X5,[2]EUCAM_output!$A$2:$A$66,0),MATCH(BI$1,[2]EUCAM_output!$B$1:$APK$1,0))</f>
        <v>#N/A</v>
      </c>
      <c r="BJ5" t="e">
        <f>INDEX([2]EUCAM_output!$B$2:$APK$66,MATCH($X5,[2]EUCAM_output!$A$2:$A$66,0),MATCH(BJ$1,[2]EUCAM_output!$B$1:$APK$1,0))</f>
        <v>#N/A</v>
      </c>
      <c r="BK5" t="e">
        <f>INDEX([2]EUCAM_output!$B$2:$APK$66,MATCH($X5,[2]EUCAM_output!$A$2:$A$66,0),MATCH(BK$1,[2]EUCAM_output!$B$1:$APK$1,0))</f>
        <v>#N/A</v>
      </c>
      <c r="BL5">
        <f>INDEX([2]EUCAM_output!$B$2:$APK$66,MATCH($X5,[2]EUCAM_output!$A$2:$A$66,0),MATCH(BL$1,[2]EUCAM_output!$B$1:$APK$1,0))</f>
        <v>-0.67731815753703239</v>
      </c>
      <c r="BM5">
        <f>INDEX([2]EUCAM_output!$B$2:$APK$66,MATCH($X5,[2]EUCAM_output!$A$2:$A$66,0),MATCH(BM$1,[2]EUCAM_output!$B$1:$APK$1,0))</f>
        <v>-3.5325222756189878</v>
      </c>
      <c r="BN5" t="e">
        <f>INDEX([2]EUCAM_output!$B$2:$APK$66,MATCH($X5,[2]EUCAM_output!$A$2:$A$66,0),MATCH(BN$1,[2]EUCAM_output!$B$1:$APK$1,0))</f>
        <v>#N/A</v>
      </c>
      <c r="BO5" t="e">
        <f>INDEX([2]EUCAM_output!$B$2:$APK$66,MATCH($X5,[2]EUCAM_output!$A$2:$A$66,0),MATCH(BO$1,[2]EUCAM_output!$B$1:$APK$1,0))</f>
        <v>#N/A</v>
      </c>
      <c r="BP5" s="1" t="e">
        <f t="shared" si="2"/>
        <v>#N/A</v>
      </c>
    </row>
    <row r="6" spans="1:92" x14ac:dyDescent="0.3">
      <c r="A6" s="15">
        <v>1969</v>
      </c>
      <c r="B6">
        <f>INDEX([2]EUCAM_output!$B$2:$APK$66,MATCH($A6,[2]EUCAM_output!$A$2:$A$66,0),MATCH(B$1,[2]EUCAM_output!$B$1:$APK$1,0))</f>
        <v>123.241234224712</v>
      </c>
      <c r="C6">
        <f>INDEX([2]EUCAM_output!$B$2:$APK$66,MATCH($A6,[2]EUCAM_output!$A$2:$A$66,0),MATCH(C$1,[2]EUCAM_output!$B$1:$APK$1,0))</f>
        <v>161.24308325569501</v>
      </c>
      <c r="D6" t="e">
        <f>INDEX([2]EUCAM_output!$B$2:$APK$66,MATCH($A6,[2]EUCAM_output!$A$2:$A$66,0),MATCH(D$1,[2]EUCAM_output!$B$1:$APK$1,0))</f>
        <v>#N/A</v>
      </c>
      <c r="E6">
        <f>INDEX([2]EUCAM_output!$B$2:$APK$66,MATCH($A6,[2]EUCAM_output!$A$2:$A$66,0),MATCH(E$1,[2]EUCAM_output!$B$1:$APK$1,0))</f>
        <v>1315.58921616513</v>
      </c>
      <c r="F6" t="e">
        <f>INDEX([2]EUCAM_output!$B$2:$APK$66,MATCH($A6,[2]EUCAM_output!$A$2:$A$66,0),MATCH(F$1,[2]EUCAM_output!$B$1:$APK$1,0))</f>
        <v>#N/A</v>
      </c>
      <c r="G6">
        <f>INDEX([2]EUCAM_output!$B$2:$APK$66,MATCH($A6,[2]EUCAM_output!$A$2:$A$66,0),MATCH(G$1,[2]EUCAM_output!$B$1:$APK$1,0))</f>
        <v>77.104589988570609</v>
      </c>
      <c r="H6">
        <f>INDEX([2]EUCAM_output!$B$2:$APK$66,MATCH($A6,[2]EUCAM_output!$A$2:$A$66,0),MATCH(H$1,[2]EUCAM_output!$B$1:$APK$1,0))</f>
        <v>359.71837987259198</v>
      </c>
      <c r="I6">
        <f>INDEX([2]EUCAM_output!$B$2:$APK$66,MATCH($A6,[2]EUCAM_output!$A$2:$A$66,0),MATCH(I$1,[2]EUCAM_output!$B$1:$APK$1,0))</f>
        <v>68.8925682943228</v>
      </c>
      <c r="J6">
        <f>INDEX([2]EUCAM_output!$B$2:$APK$66,MATCH($A6,[2]EUCAM_output!$A$2:$A$66,0),MATCH(J$1,[2]EUCAM_output!$B$1:$APK$1,0))</f>
        <v>804.99500073277295</v>
      </c>
      <c r="K6" t="e">
        <f>INDEX([2]EUCAM_output!$B$2:$APK$66,MATCH($A6,[2]EUCAM_output!$A$2:$A$66,0),MATCH(K$1,[2]EUCAM_output!$B$1:$APK$1,0))</f>
        <v>#N/A</v>
      </c>
      <c r="L6">
        <f>INDEX([2]EUCAM_output!$B$2:$APK$66,MATCH($A6,[2]EUCAM_output!$A$2:$A$66,0),MATCH(L$1,[2]EUCAM_output!$B$1:$APK$1,0))</f>
        <v>33.462349828664799</v>
      </c>
      <c r="M6">
        <f>INDEX([2]EUCAM_output!$B$2:$APK$66,MATCH($A6,[2]EUCAM_output!$A$2:$A$66,0),MATCH(M$1,[2]EUCAM_output!$B$1:$APK$1,0))</f>
        <v>809.482010430581</v>
      </c>
      <c r="N6" t="e">
        <f>INDEX([2]EUCAM_output!$B$2:$APK$66,MATCH($A6,[2]EUCAM_output!$A$2:$A$66,0),MATCH(N$1,[2]EUCAM_output!$B$1:$APK$1,0))</f>
        <v>#N/A</v>
      </c>
      <c r="O6">
        <f>INDEX([2]EUCAM_output!$B$2:$APK$66,MATCH($A6,[2]EUCAM_output!$A$2:$A$66,0),MATCH(O$1,[2]EUCAM_output!$B$1:$APK$1,0))</f>
        <v>11.496446579802299</v>
      </c>
      <c r="P6" t="e">
        <f>INDEX([2]EUCAM_output!$B$2:$APK$66,MATCH($A6,[2]EUCAM_output!$A$2:$A$66,0),MATCH(P$1,[2]EUCAM_output!$B$1:$APK$1,0))</f>
        <v>#N/A</v>
      </c>
      <c r="Q6" t="e">
        <f>INDEX([2]EUCAM_output!$B$2:$APK$66,MATCH($A6,[2]EUCAM_output!$A$2:$A$66,0),MATCH(Q$1,[2]EUCAM_output!$B$1:$APK$1,0))</f>
        <v>#N/A</v>
      </c>
      <c r="R6">
        <f>INDEX([2]EUCAM_output!$B$2:$APK$66,MATCH($A6,[2]EUCAM_output!$A$2:$A$66,0),MATCH(R$1,[2]EUCAM_output!$B$1:$APK$1,0))</f>
        <v>262.59498964247598</v>
      </c>
      <c r="S6">
        <f>INDEX([2]EUCAM_output!$B$2:$APK$66,MATCH($A6,[2]EUCAM_output!$A$2:$A$66,0),MATCH(S$1,[2]EUCAM_output!$B$1:$APK$1,0))</f>
        <v>56.902407117728401</v>
      </c>
      <c r="T6" t="e">
        <f>INDEX([2]EUCAM_output!$B$2:$APK$66,MATCH($A6,[2]EUCAM_output!$A$2:$A$66,0),MATCH(T$1,[2]EUCAM_output!$B$1:$APK$1,0))</f>
        <v>#N/A</v>
      </c>
      <c r="U6" t="e">
        <f>INDEX([2]EUCAM_output!$B$2:$APK$66,MATCH($A6,[2]EUCAM_output!$A$2:$A$66,0),MATCH(U$1,[2]EUCAM_output!$B$1:$APK$1,0))</f>
        <v>#N/A</v>
      </c>
      <c r="V6" s="1" t="e">
        <f t="shared" si="0"/>
        <v>#N/A</v>
      </c>
      <c r="X6" s="15">
        <v>1969</v>
      </c>
      <c r="Y6">
        <f>INDEX([2]EUCAM_output!$B$2:$APK$66,MATCH($X6,[2]EUCAM_output!$A$2:$A$66,0),MATCH(Y$1,[2]EUCAM_output!$B$1:$APK$1,0))</f>
        <v>0.10833331689162699</v>
      </c>
      <c r="Z6">
        <f>INDEX([2]EUCAM_output!$B$2:$APK$66,MATCH($X6,[2]EUCAM_output!$A$2:$A$66,0),MATCH(Z$1,[2]EUCAM_output!$B$1:$APK$1,0))</f>
        <v>0.14896450625381999</v>
      </c>
      <c r="AA6" t="e">
        <f>INDEX([2]EUCAM_output!$B$2:$APK$66,MATCH($X6,[2]EUCAM_output!$A$2:$A$66,0),MATCH(AA$1,[2]EUCAM_output!$B$1:$APK$1,0))</f>
        <v>#N/A</v>
      </c>
      <c r="AB6">
        <f>INDEX([2]EUCAM_output!$B$2:$APK$66,MATCH($X6,[2]EUCAM_output!$A$2:$A$66,0),MATCH(AB$1,[2]EUCAM_output!$B$1:$APK$1,0))</f>
        <v>0.13231679626929699</v>
      </c>
      <c r="AC6" t="e">
        <f>INDEX([2]EUCAM_output!$B$2:$APK$66,MATCH($X6,[2]EUCAM_output!$A$2:$A$66,0),MATCH(AC$1,[2]EUCAM_output!$B$1:$APK$1,0))</f>
        <v>#N/A</v>
      </c>
      <c r="AD6">
        <f>INDEX([2]EUCAM_output!$B$2:$APK$66,MATCH($X6,[2]EUCAM_output!$A$2:$A$66,0),MATCH(AD$1,[2]EUCAM_output!$B$1:$APK$1,0))</f>
        <v>0.14537359685493301</v>
      </c>
      <c r="AE6">
        <f>INDEX([2]EUCAM_output!$B$2:$APK$66,MATCH($X6,[2]EUCAM_output!$A$2:$A$66,0),MATCH(AE$1,[2]EUCAM_output!$B$1:$APK$1,0))</f>
        <v>0.101715255258111</v>
      </c>
      <c r="AF6">
        <f>INDEX([2]EUCAM_output!$B$2:$APK$66,MATCH($X6,[2]EUCAM_output!$A$2:$A$66,0),MATCH(AF$1,[2]EUCAM_output!$B$1:$APK$1,0))</f>
        <v>0.144233514027646</v>
      </c>
      <c r="AG6">
        <f>INDEX([2]EUCAM_output!$B$2:$APK$66,MATCH($X6,[2]EUCAM_output!$A$2:$A$66,0),MATCH(AG$1,[2]EUCAM_output!$B$1:$APK$1,0))</f>
        <v>0.171374767254247</v>
      </c>
      <c r="AH6" t="e">
        <f>INDEX([2]EUCAM_output!$B$2:$APK$66,MATCH($X6,[2]EUCAM_output!$A$2:$A$66,0),MATCH(AH$1,[2]EUCAM_output!$B$1:$APK$1,0))</f>
        <v>#N/A</v>
      </c>
      <c r="AI6">
        <f>INDEX([2]EUCAM_output!$B$2:$APK$66,MATCH($X6,[2]EUCAM_output!$A$2:$A$66,0),MATCH(AI$1,[2]EUCAM_output!$B$1:$APK$1,0))</f>
        <v>0.115056177834788</v>
      </c>
      <c r="AJ6">
        <f>INDEX([2]EUCAM_output!$B$2:$APK$66,MATCH($X6,[2]EUCAM_output!$A$2:$A$66,0),MATCH(AJ$1,[2]EUCAM_output!$B$1:$APK$1,0))</f>
        <v>0.121262472623252</v>
      </c>
      <c r="AK6" t="e">
        <f>INDEX([2]EUCAM_output!$B$2:$APK$66,MATCH($X6,[2]EUCAM_output!$A$2:$A$66,0),MATCH(AK$1,[2]EUCAM_output!$B$1:$APK$1,0))</f>
        <v>#N/A</v>
      </c>
      <c r="AL6">
        <f>INDEX([2]EUCAM_output!$B$2:$APK$66,MATCH($X6,[2]EUCAM_output!$A$2:$A$66,0),MATCH(AL$1,[2]EUCAM_output!$B$1:$APK$1,0))</f>
        <v>0.105968439880803</v>
      </c>
      <c r="AM6" t="e">
        <f>INDEX([2]EUCAM_output!$B$2:$APK$66,MATCH($X6,[2]EUCAM_output!$A$2:$A$66,0),MATCH(AM$1,[2]EUCAM_output!$B$1:$APK$1,0))</f>
        <v>#N/A</v>
      </c>
      <c r="AN6" t="e">
        <f>INDEX([2]EUCAM_output!$B$2:$APK$66,MATCH($X6,[2]EUCAM_output!$A$2:$A$66,0),MATCH(AN$1,[2]EUCAM_output!$B$1:$APK$1,0))</f>
        <v>#N/A</v>
      </c>
      <c r="AO6">
        <f>INDEX([2]EUCAM_output!$B$2:$APK$66,MATCH($X6,[2]EUCAM_output!$A$2:$A$66,0),MATCH(AO$1,[2]EUCAM_output!$B$1:$APK$1,0))</f>
        <v>0.12698702932032599</v>
      </c>
      <c r="AP6">
        <f>INDEX([2]EUCAM_output!$B$2:$APK$66,MATCH($X6,[2]EUCAM_output!$A$2:$A$66,0),MATCH(AP$1,[2]EUCAM_output!$B$1:$APK$1,0))</f>
        <v>0.12625276039447</v>
      </c>
      <c r="AQ6" t="e">
        <f>INDEX([2]EUCAM_output!$B$2:$APK$66,MATCH($X6,[2]EUCAM_output!$A$2:$A$66,0),MATCH(AQ$1,[2]EUCAM_output!$B$1:$APK$1,0))</f>
        <v>#N/A</v>
      </c>
      <c r="AR6" t="e">
        <f>INDEX([2]EUCAM_output!$B$2:$APK$66,MATCH($X6,[2]EUCAM_output!$A$2:$A$66,0),MATCH(AR$1,[2]EUCAM_output!$B$1:$APK$1,0))</f>
        <v>#N/A</v>
      </c>
      <c r="AS6" s="1" t="e">
        <f t="shared" si="1"/>
        <v>#N/A</v>
      </c>
      <c r="AU6" s="15">
        <v>1969</v>
      </c>
      <c r="AV6">
        <f>INDEX([2]EUCAM_output!$B$2:$APK$66,MATCH($X6,[2]EUCAM_output!$A$2:$A$66,0),MATCH(AV$1,[2]EUCAM_output!$B$1:$APK$1,0))</f>
        <v>0.50324034287245745</v>
      </c>
      <c r="AW6">
        <f>INDEX([2]EUCAM_output!$B$2:$APK$66,MATCH($X6,[2]EUCAM_output!$A$2:$A$66,0),MATCH(AW$1,[2]EUCAM_output!$B$1:$APK$1,0))</f>
        <v>-1.662644769952049</v>
      </c>
      <c r="AX6" t="e">
        <f>INDEX([2]EUCAM_output!$B$2:$APK$66,MATCH($X6,[2]EUCAM_output!$A$2:$A$66,0),MATCH(AX$1,[2]EUCAM_output!$B$1:$APK$1,0))</f>
        <v>#N/A</v>
      </c>
      <c r="AY6">
        <f>INDEX([2]EUCAM_output!$B$2:$APK$66,MATCH($X6,[2]EUCAM_output!$A$2:$A$66,0),MATCH(AY$1,[2]EUCAM_output!$B$1:$APK$1,0))</f>
        <v>1.014609120574095</v>
      </c>
      <c r="AZ6" t="e">
        <f>INDEX([2]EUCAM_output!$B$2:$APK$66,MATCH($X6,[2]EUCAM_output!$A$2:$A$66,0),MATCH(AZ$1,[2]EUCAM_output!$B$1:$APK$1,0))</f>
        <v>#N/A</v>
      </c>
      <c r="BA6">
        <f>INDEX([2]EUCAM_output!$B$2:$APK$66,MATCH($X6,[2]EUCAM_output!$A$2:$A$66,0),MATCH(BA$1,[2]EUCAM_output!$B$1:$APK$1,0))</f>
        <v>-1.3767941088666189</v>
      </c>
      <c r="BB6">
        <f>INDEX([2]EUCAM_output!$B$2:$APK$66,MATCH($X6,[2]EUCAM_output!$A$2:$A$66,0),MATCH(BB$1,[2]EUCAM_output!$B$1:$APK$1,0))</f>
        <v>1.9209218700865891</v>
      </c>
      <c r="BC6">
        <f>INDEX([2]EUCAM_output!$B$2:$APK$66,MATCH($X6,[2]EUCAM_output!$A$2:$A$66,0),MATCH(BC$1,[2]EUCAM_output!$B$1:$APK$1,0))</f>
        <v>-3.3924738187242398</v>
      </c>
      <c r="BD6">
        <f>INDEX([2]EUCAM_output!$B$2:$APK$66,MATCH($X6,[2]EUCAM_output!$A$2:$A$66,0),MATCH(BD$1,[2]EUCAM_output!$B$1:$APK$1,0))</f>
        <v>0.69838860495561317</v>
      </c>
      <c r="BE6" t="e">
        <f>INDEX([2]EUCAM_output!$B$2:$APK$66,MATCH($X6,[2]EUCAM_output!$A$2:$A$66,0),MATCH(BE$1,[2]EUCAM_output!$B$1:$APK$1,0))</f>
        <v>#N/A</v>
      </c>
      <c r="BF6">
        <f>INDEX([2]EUCAM_output!$B$2:$APK$66,MATCH($X6,[2]EUCAM_output!$A$2:$A$66,0),MATCH(BF$1,[2]EUCAM_output!$B$1:$APK$1,0))</f>
        <v>1.3879953308042039</v>
      </c>
      <c r="BG6">
        <f>INDEX([2]EUCAM_output!$B$2:$APK$66,MATCH($X6,[2]EUCAM_output!$A$2:$A$66,0),MATCH(BG$1,[2]EUCAM_output!$B$1:$APK$1,0))</f>
        <v>0.99530836501811049</v>
      </c>
      <c r="BH6" t="e">
        <f>INDEX([2]EUCAM_output!$B$2:$APK$66,MATCH($X6,[2]EUCAM_output!$A$2:$A$66,0),MATCH(BH$1,[2]EUCAM_output!$B$1:$APK$1,0))</f>
        <v>#N/A</v>
      </c>
      <c r="BI6" t="e">
        <f>INDEX([2]EUCAM_output!$B$2:$APK$66,MATCH($X6,[2]EUCAM_output!$A$2:$A$66,0),MATCH(BI$1,[2]EUCAM_output!$B$1:$APK$1,0))</f>
        <v>#N/A</v>
      </c>
      <c r="BJ6" t="e">
        <f>INDEX([2]EUCAM_output!$B$2:$APK$66,MATCH($X6,[2]EUCAM_output!$A$2:$A$66,0),MATCH(BJ$1,[2]EUCAM_output!$B$1:$APK$1,0))</f>
        <v>#N/A</v>
      </c>
      <c r="BK6" t="e">
        <f>INDEX([2]EUCAM_output!$B$2:$APK$66,MATCH($X6,[2]EUCAM_output!$A$2:$A$66,0),MATCH(BK$1,[2]EUCAM_output!$B$1:$APK$1,0))</f>
        <v>#N/A</v>
      </c>
      <c r="BL6">
        <f>INDEX([2]EUCAM_output!$B$2:$APK$66,MATCH($X6,[2]EUCAM_output!$A$2:$A$66,0),MATCH(BL$1,[2]EUCAM_output!$B$1:$APK$1,0))</f>
        <v>0.708866981994416</v>
      </c>
      <c r="BM6">
        <f>INDEX([2]EUCAM_output!$B$2:$APK$66,MATCH($X6,[2]EUCAM_output!$A$2:$A$66,0),MATCH(BM$1,[2]EUCAM_output!$B$1:$APK$1,0))</f>
        <v>-5.4883898018344262</v>
      </c>
      <c r="BN6" t="e">
        <f>INDEX([2]EUCAM_output!$B$2:$APK$66,MATCH($X6,[2]EUCAM_output!$A$2:$A$66,0),MATCH(BN$1,[2]EUCAM_output!$B$1:$APK$1,0))</f>
        <v>#N/A</v>
      </c>
      <c r="BO6" t="e">
        <f>INDEX([2]EUCAM_output!$B$2:$APK$66,MATCH($X6,[2]EUCAM_output!$A$2:$A$66,0),MATCH(BO$1,[2]EUCAM_output!$B$1:$APK$1,0))</f>
        <v>#N/A</v>
      </c>
      <c r="BP6" s="1" t="e">
        <f t="shared" si="2"/>
        <v>#N/A</v>
      </c>
    </row>
    <row r="7" spans="1:92" x14ac:dyDescent="0.3">
      <c r="A7" s="15">
        <v>1970</v>
      </c>
      <c r="B7">
        <f>INDEX([2]EUCAM_output!$B$2:$APK$66,MATCH($A7,[2]EUCAM_output!$A$2:$A$66,0),MATCH(B$1,[2]EUCAM_output!$B$1:$APK$1,0))</f>
        <v>132.019498663403</v>
      </c>
      <c r="C7">
        <f>INDEX([2]EUCAM_output!$B$2:$APK$66,MATCH($A7,[2]EUCAM_output!$A$2:$A$66,0),MATCH(C$1,[2]EUCAM_output!$B$1:$APK$1,0))</f>
        <v>171.22724560158599</v>
      </c>
      <c r="D7" t="e">
        <f>INDEX([2]EUCAM_output!$B$2:$APK$66,MATCH($A7,[2]EUCAM_output!$A$2:$A$66,0),MATCH(D$1,[2]EUCAM_output!$B$1:$APK$1,0))</f>
        <v>#N/A</v>
      </c>
      <c r="E7">
        <f>INDEX([2]EUCAM_output!$B$2:$APK$66,MATCH($A7,[2]EUCAM_output!$A$2:$A$66,0),MATCH(E$1,[2]EUCAM_output!$B$1:$APK$1,0))</f>
        <v>1381.8522177960999</v>
      </c>
      <c r="F7" t="e">
        <f>INDEX([2]EUCAM_output!$B$2:$APK$66,MATCH($A7,[2]EUCAM_output!$A$2:$A$66,0),MATCH(F$1,[2]EUCAM_output!$B$1:$APK$1,0))</f>
        <v>#N/A</v>
      </c>
      <c r="G7">
        <f>INDEX([2]EUCAM_output!$B$2:$APK$66,MATCH($A7,[2]EUCAM_output!$A$2:$A$66,0),MATCH(G$1,[2]EUCAM_output!$B$1:$APK$1,0))</f>
        <v>83.990481070000001</v>
      </c>
      <c r="H7">
        <f>INDEX([2]EUCAM_output!$B$2:$APK$66,MATCH($A7,[2]EUCAM_output!$A$2:$A$66,0),MATCH(H$1,[2]EUCAM_output!$B$1:$APK$1,0))</f>
        <v>374.99069630866097</v>
      </c>
      <c r="I7">
        <f>INDEX([2]EUCAM_output!$B$2:$APK$66,MATCH($A7,[2]EUCAM_output!$A$2:$A$66,0),MATCH(I$1,[2]EUCAM_output!$B$1:$APK$1,0))</f>
        <v>74.039142881229594</v>
      </c>
      <c r="J7">
        <f>INDEX([2]EUCAM_output!$B$2:$APK$66,MATCH($A7,[2]EUCAM_output!$A$2:$A$66,0),MATCH(J$1,[2]EUCAM_output!$B$1:$APK$1,0))</f>
        <v>854.90600024414402</v>
      </c>
      <c r="K7" t="e">
        <f>INDEX([2]EUCAM_output!$B$2:$APK$66,MATCH($A7,[2]EUCAM_output!$A$2:$A$66,0),MATCH(K$1,[2]EUCAM_output!$B$1:$APK$1,0))</f>
        <v>#N/A</v>
      </c>
      <c r="L7">
        <f>INDEX([2]EUCAM_output!$B$2:$APK$66,MATCH($A7,[2]EUCAM_output!$A$2:$A$66,0),MATCH(L$1,[2]EUCAM_output!$B$1:$APK$1,0))</f>
        <v>34.352429899467303</v>
      </c>
      <c r="M7">
        <f>INDEX([2]EUCAM_output!$B$2:$APK$66,MATCH($A7,[2]EUCAM_output!$A$2:$A$66,0),MATCH(M$1,[2]EUCAM_output!$B$1:$APK$1,0))</f>
        <v>858.33921886328505</v>
      </c>
      <c r="N7" t="e">
        <f>INDEX([2]EUCAM_output!$B$2:$APK$66,MATCH($A7,[2]EUCAM_output!$A$2:$A$66,0),MATCH(N$1,[2]EUCAM_output!$B$1:$APK$1,0))</f>
        <v>#N/A</v>
      </c>
      <c r="O7">
        <f>INDEX([2]EUCAM_output!$B$2:$APK$66,MATCH($A7,[2]EUCAM_output!$A$2:$A$66,0),MATCH(O$1,[2]EUCAM_output!$B$1:$APK$1,0))</f>
        <v>11.6923210416054</v>
      </c>
      <c r="P7" t="e">
        <f>INDEX([2]EUCAM_output!$B$2:$APK$66,MATCH($A7,[2]EUCAM_output!$A$2:$A$66,0),MATCH(P$1,[2]EUCAM_output!$B$1:$APK$1,0))</f>
        <v>#N/A</v>
      </c>
      <c r="Q7" t="e">
        <f>INDEX([2]EUCAM_output!$B$2:$APK$66,MATCH($A7,[2]EUCAM_output!$A$2:$A$66,0),MATCH(Q$1,[2]EUCAM_output!$B$1:$APK$1,0))</f>
        <v>#N/A</v>
      </c>
      <c r="R7">
        <f>INDEX([2]EUCAM_output!$B$2:$APK$66,MATCH($A7,[2]EUCAM_output!$A$2:$A$66,0),MATCH(R$1,[2]EUCAM_output!$B$1:$APK$1,0))</f>
        <v>278.71880254011597</v>
      </c>
      <c r="S7">
        <f>INDEX([2]EUCAM_output!$B$2:$APK$66,MATCH($A7,[2]EUCAM_output!$A$2:$A$66,0),MATCH(S$1,[2]EUCAM_output!$B$1:$APK$1,0))</f>
        <v>61.724841060220903</v>
      </c>
      <c r="T7" t="e">
        <f>INDEX([2]EUCAM_output!$B$2:$APK$66,MATCH($A7,[2]EUCAM_output!$A$2:$A$66,0),MATCH(T$1,[2]EUCAM_output!$B$1:$APK$1,0))</f>
        <v>#N/A</v>
      </c>
      <c r="U7" t="e">
        <f>INDEX([2]EUCAM_output!$B$2:$APK$66,MATCH($A7,[2]EUCAM_output!$A$2:$A$66,0),MATCH(U$1,[2]EUCAM_output!$B$1:$APK$1,0))</f>
        <v>#N/A</v>
      </c>
      <c r="V7" s="1" t="e">
        <f t="shared" si="0"/>
        <v>#N/A</v>
      </c>
      <c r="X7" s="15">
        <v>1970</v>
      </c>
      <c r="Y7">
        <f>INDEX([2]EUCAM_output!$B$2:$APK$66,MATCH($X7,[2]EUCAM_output!$A$2:$A$66,0),MATCH(Y$1,[2]EUCAM_output!$B$1:$APK$1,0))</f>
        <v>0.113466445343787</v>
      </c>
      <c r="Z7">
        <f>INDEX([2]EUCAM_output!$B$2:$APK$66,MATCH($X7,[2]EUCAM_output!$A$2:$A$66,0),MATCH(Z$1,[2]EUCAM_output!$B$1:$APK$1,0))</f>
        <v>0.15596479608948299</v>
      </c>
      <c r="AA7" t="e">
        <f>INDEX([2]EUCAM_output!$B$2:$APK$66,MATCH($X7,[2]EUCAM_output!$A$2:$A$66,0),MATCH(AA$1,[2]EUCAM_output!$B$1:$APK$1,0))</f>
        <v>#N/A</v>
      </c>
      <c r="AB7">
        <f>INDEX([2]EUCAM_output!$B$2:$APK$66,MATCH($X7,[2]EUCAM_output!$A$2:$A$66,0),MATCH(AB$1,[2]EUCAM_output!$B$1:$APK$1,0))</f>
        <v>0.15335507639557</v>
      </c>
      <c r="AC7" t="e">
        <f>INDEX([2]EUCAM_output!$B$2:$APK$66,MATCH($X7,[2]EUCAM_output!$A$2:$A$66,0),MATCH(AC$1,[2]EUCAM_output!$B$1:$APK$1,0))</f>
        <v>#N/A</v>
      </c>
      <c r="AD7">
        <f>INDEX([2]EUCAM_output!$B$2:$APK$66,MATCH($X7,[2]EUCAM_output!$A$2:$A$66,0),MATCH(AD$1,[2]EUCAM_output!$B$1:$APK$1,0))</f>
        <v>0.15089161673257501</v>
      </c>
      <c r="AE7">
        <f>INDEX([2]EUCAM_output!$B$2:$APK$66,MATCH($X7,[2]EUCAM_output!$A$2:$A$66,0),MATCH(AE$1,[2]EUCAM_output!$B$1:$APK$1,0))</f>
        <v>0.10805241436332499</v>
      </c>
      <c r="AF7">
        <f>INDEX([2]EUCAM_output!$B$2:$APK$66,MATCH($X7,[2]EUCAM_output!$A$2:$A$66,0),MATCH(AF$1,[2]EUCAM_output!$B$1:$APK$1,0))</f>
        <v>0.14977854064510501</v>
      </c>
      <c r="AG7">
        <f>INDEX([2]EUCAM_output!$B$2:$APK$66,MATCH($X7,[2]EUCAM_output!$A$2:$A$66,0),MATCH(AG$1,[2]EUCAM_output!$B$1:$APK$1,0))</f>
        <v>0.16819877696164701</v>
      </c>
      <c r="AH7" t="e">
        <f>INDEX([2]EUCAM_output!$B$2:$APK$66,MATCH($X7,[2]EUCAM_output!$A$2:$A$66,0),MATCH(AH$1,[2]EUCAM_output!$B$1:$APK$1,0))</f>
        <v>#N/A</v>
      </c>
      <c r="AI7">
        <f>INDEX([2]EUCAM_output!$B$2:$APK$66,MATCH($X7,[2]EUCAM_output!$A$2:$A$66,0),MATCH(AI$1,[2]EUCAM_output!$B$1:$APK$1,0))</f>
        <v>0.12624340208938101</v>
      </c>
      <c r="AJ7">
        <f>INDEX([2]EUCAM_output!$B$2:$APK$66,MATCH($X7,[2]EUCAM_output!$A$2:$A$66,0),MATCH(AJ$1,[2]EUCAM_output!$B$1:$APK$1,0))</f>
        <v>0.12915354097229501</v>
      </c>
      <c r="AK7" t="e">
        <f>INDEX([2]EUCAM_output!$B$2:$APK$66,MATCH($X7,[2]EUCAM_output!$A$2:$A$66,0),MATCH(AK$1,[2]EUCAM_output!$B$1:$APK$1,0))</f>
        <v>#N/A</v>
      </c>
      <c r="AL7">
        <f>INDEX([2]EUCAM_output!$B$2:$APK$66,MATCH($X7,[2]EUCAM_output!$A$2:$A$66,0),MATCH(AL$1,[2]EUCAM_output!$B$1:$APK$1,0))</f>
        <v>0.121953572884865</v>
      </c>
      <c r="AM7" t="e">
        <f>INDEX([2]EUCAM_output!$B$2:$APK$66,MATCH($X7,[2]EUCAM_output!$A$2:$A$66,0),MATCH(AM$1,[2]EUCAM_output!$B$1:$APK$1,0))</f>
        <v>#N/A</v>
      </c>
      <c r="AN7" t="e">
        <f>INDEX([2]EUCAM_output!$B$2:$APK$66,MATCH($X7,[2]EUCAM_output!$A$2:$A$66,0),MATCH(AN$1,[2]EUCAM_output!$B$1:$APK$1,0))</f>
        <v>#N/A</v>
      </c>
      <c r="AO7">
        <f>INDEX([2]EUCAM_output!$B$2:$APK$66,MATCH($X7,[2]EUCAM_output!$A$2:$A$66,0),MATCH(AO$1,[2]EUCAM_output!$B$1:$APK$1,0))</f>
        <v>0.13414915164153099</v>
      </c>
      <c r="AP7">
        <f>INDEX([2]EUCAM_output!$B$2:$APK$66,MATCH($X7,[2]EUCAM_output!$A$2:$A$66,0),MATCH(AP$1,[2]EUCAM_output!$B$1:$APK$1,0))</f>
        <v>0.131349450980739</v>
      </c>
      <c r="AQ7" t="e">
        <f>INDEX([2]EUCAM_output!$B$2:$APK$66,MATCH($X7,[2]EUCAM_output!$A$2:$A$66,0),MATCH(AQ$1,[2]EUCAM_output!$B$1:$APK$1,0))</f>
        <v>#N/A</v>
      </c>
      <c r="AR7" t="e">
        <f>INDEX([2]EUCAM_output!$B$2:$APK$66,MATCH($X7,[2]EUCAM_output!$A$2:$A$66,0),MATCH(AR$1,[2]EUCAM_output!$B$1:$APK$1,0))</f>
        <v>#N/A</v>
      </c>
      <c r="AS7" s="1" t="e">
        <f t="shared" si="1"/>
        <v>#N/A</v>
      </c>
      <c r="AU7" s="15">
        <v>1970</v>
      </c>
      <c r="AV7">
        <f>INDEX([2]EUCAM_output!$B$2:$APK$66,MATCH($X7,[2]EUCAM_output!$A$2:$A$66,0),MATCH(AV$1,[2]EUCAM_output!$B$1:$APK$1,0))</f>
        <v>2.9876053422033029</v>
      </c>
      <c r="AW7">
        <f>INDEX([2]EUCAM_output!$B$2:$APK$66,MATCH($X7,[2]EUCAM_output!$A$2:$A$66,0),MATCH(AW$1,[2]EUCAM_output!$B$1:$APK$1,0))</f>
        <v>-4.903290927682491E-2</v>
      </c>
      <c r="AX7" t="e">
        <f>INDEX([2]EUCAM_output!$B$2:$APK$66,MATCH($X7,[2]EUCAM_output!$A$2:$A$66,0),MATCH(AX$1,[2]EUCAM_output!$B$1:$APK$1,0))</f>
        <v>#N/A</v>
      </c>
      <c r="AY7">
        <f>INDEX([2]EUCAM_output!$B$2:$APK$66,MATCH($X7,[2]EUCAM_output!$A$2:$A$66,0),MATCH(AY$1,[2]EUCAM_output!$B$1:$APK$1,0))</f>
        <v>1.848581683520778</v>
      </c>
      <c r="AZ7" t="e">
        <f>INDEX([2]EUCAM_output!$B$2:$APK$66,MATCH($X7,[2]EUCAM_output!$A$2:$A$66,0),MATCH(AZ$1,[2]EUCAM_output!$B$1:$APK$1,0))</f>
        <v>#N/A</v>
      </c>
      <c r="BA7">
        <f>INDEX([2]EUCAM_output!$B$2:$APK$66,MATCH($X7,[2]EUCAM_output!$A$2:$A$66,0),MATCH(BA$1,[2]EUCAM_output!$B$1:$APK$1,0))</f>
        <v>0.96444594539668582</v>
      </c>
      <c r="BB7">
        <f>INDEX([2]EUCAM_output!$B$2:$APK$66,MATCH($X7,[2]EUCAM_output!$A$2:$A$66,0),MATCH(BB$1,[2]EUCAM_output!$B$1:$APK$1,0))</f>
        <v>0.50836501987825411</v>
      </c>
      <c r="BC7">
        <f>INDEX([2]EUCAM_output!$B$2:$APK$66,MATCH($X7,[2]EUCAM_output!$A$2:$A$66,0),MATCH(BC$1,[2]EUCAM_output!$B$1:$APK$1,0))</f>
        <v>-0.84532199443921874</v>
      </c>
      <c r="BD7">
        <f>INDEX([2]EUCAM_output!$B$2:$APK$66,MATCH($X7,[2]EUCAM_output!$A$2:$A$66,0),MATCH(BD$1,[2]EUCAM_output!$B$1:$APK$1,0))</f>
        <v>1.7334256337194101</v>
      </c>
      <c r="BE7" t="e">
        <f>INDEX([2]EUCAM_output!$B$2:$APK$66,MATCH($X7,[2]EUCAM_output!$A$2:$A$66,0),MATCH(BE$1,[2]EUCAM_output!$B$1:$APK$1,0))</f>
        <v>#N/A</v>
      </c>
      <c r="BF7">
        <f>INDEX([2]EUCAM_output!$B$2:$APK$66,MATCH($X7,[2]EUCAM_output!$A$2:$A$66,0),MATCH(BF$1,[2]EUCAM_output!$B$1:$APK$1,0))</f>
        <v>-0.63958744788334965</v>
      </c>
      <c r="BG7">
        <f>INDEX([2]EUCAM_output!$B$2:$APK$66,MATCH($X7,[2]EUCAM_output!$A$2:$A$66,0),MATCH(BG$1,[2]EUCAM_output!$B$1:$APK$1,0))</f>
        <v>2.0588395287215682</v>
      </c>
      <c r="BH7" t="e">
        <f>INDEX([2]EUCAM_output!$B$2:$APK$66,MATCH($X7,[2]EUCAM_output!$A$2:$A$66,0),MATCH(BH$1,[2]EUCAM_output!$B$1:$APK$1,0))</f>
        <v>#N/A</v>
      </c>
      <c r="BI7" t="e">
        <f>INDEX([2]EUCAM_output!$B$2:$APK$66,MATCH($X7,[2]EUCAM_output!$A$2:$A$66,0),MATCH(BI$1,[2]EUCAM_output!$B$1:$APK$1,0))</f>
        <v>#N/A</v>
      </c>
      <c r="BJ7" t="e">
        <f>INDEX([2]EUCAM_output!$B$2:$APK$66,MATCH($X7,[2]EUCAM_output!$A$2:$A$66,0),MATCH(BJ$1,[2]EUCAM_output!$B$1:$APK$1,0))</f>
        <v>#N/A</v>
      </c>
      <c r="BK7" t="e">
        <f>INDEX([2]EUCAM_output!$B$2:$APK$66,MATCH($X7,[2]EUCAM_output!$A$2:$A$66,0),MATCH(BK$1,[2]EUCAM_output!$B$1:$APK$1,0))</f>
        <v>#N/A</v>
      </c>
      <c r="BL7">
        <f>INDEX([2]EUCAM_output!$B$2:$APK$66,MATCH($X7,[2]EUCAM_output!$A$2:$A$66,0),MATCH(BL$1,[2]EUCAM_output!$B$1:$APK$1,0))</f>
        <v>1.761896185488232</v>
      </c>
      <c r="BM7">
        <f>INDEX([2]EUCAM_output!$B$2:$APK$66,MATCH($X7,[2]EUCAM_output!$A$2:$A$66,0),MATCH(BM$1,[2]EUCAM_output!$B$1:$APK$1,0))</f>
        <v>-2.032661818308934</v>
      </c>
      <c r="BN7" t="e">
        <f>INDEX([2]EUCAM_output!$B$2:$APK$66,MATCH($X7,[2]EUCAM_output!$A$2:$A$66,0),MATCH(BN$1,[2]EUCAM_output!$B$1:$APK$1,0))</f>
        <v>#N/A</v>
      </c>
      <c r="BO7" t="e">
        <f>INDEX([2]EUCAM_output!$B$2:$APK$66,MATCH($X7,[2]EUCAM_output!$A$2:$A$66,0),MATCH(BO$1,[2]EUCAM_output!$B$1:$APK$1,0))</f>
        <v>#N/A</v>
      </c>
      <c r="BP7" s="1" t="e">
        <f t="shared" si="2"/>
        <v>#N/A</v>
      </c>
    </row>
    <row r="8" spans="1:92" x14ac:dyDescent="0.3">
      <c r="A8" s="15">
        <v>1971</v>
      </c>
      <c r="B8">
        <f>INDEX([2]EUCAM_output!$B$2:$APK$66,MATCH($A8,[2]EUCAM_output!$A$2:$A$66,0),MATCH(B$1,[2]EUCAM_output!$B$1:$APK$1,0))</f>
        <v>138.769826328801</v>
      </c>
      <c r="C8">
        <f>INDEX([2]EUCAM_output!$B$2:$APK$66,MATCH($A8,[2]EUCAM_output!$A$2:$A$66,0),MATCH(C$1,[2]EUCAM_output!$B$1:$APK$1,0))</f>
        <v>177.653455578262</v>
      </c>
      <c r="D8" t="e">
        <f>INDEX([2]EUCAM_output!$B$2:$APK$66,MATCH($A8,[2]EUCAM_output!$A$2:$A$66,0),MATCH(D$1,[2]EUCAM_output!$B$1:$APK$1,0))</f>
        <v>#N/A</v>
      </c>
      <c r="E8">
        <f>INDEX([2]EUCAM_output!$B$2:$APK$66,MATCH($A8,[2]EUCAM_output!$A$2:$A$66,0),MATCH(E$1,[2]EUCAM_output!$B$1:$APK$1,0))</f>
        <v>1425.14150376353</v>
      </c>
      <c r="F8" t="e">
        <f>INDEX([2]EUCAM_output!$B$2:$APK$66,MATCH($A8,[2]EUCAM_output!$A$2:$A$66,0),MATCH(F$1,[2]EUCAM_output!$B$1:$APK$1,0))</f>
        <v>#N/A</v>
      </c>
      <c r="G8">
        <f>INDEX([2]EUCAM_output!$B$2:$APK$66,MATCH($A8,[2]EUCAM_output!$A$2:$A$66,0),MATCH(G$1,[2]EUCAM_output!$B$1:$APK$1,0))</f>
        <v>90.577660692318503</v>
      </c>
      <c r="H8">
        <f>INDEX([2]EUCAM_output!$B$2:$APK$66,MATCH($A8,[2]EUCAM_output!$A$2:$A$66,0),MATCH(H$1,[2]EUCAM_output!$B$1:$APK$1,0))</f>
        <v>392.424443296709</v>
      </c>
      <c r="I8">
        <f>INDEX([2]EUCAM_output!$B$2:$APK$66,MATCH($A8,[2]EUCAM_output!$A$2:$A$66,0),MATCH(I$1,[2]EUCAM_output!$B$1:$APK$1,0))</f>
        <v>75.784197537168509</v>
      </c>
      <c r="J8">
        <f>INDEX([2]EUCAM_output!$B$2:$APK$66,MATCH($A8,[2]EUCAM_output!$A$2:$A$66,0),MATCH(J$1,[2]EUCAM_output!$B$1:$APK$1,0))</f>
        <v>900.15999614304201</v>
      </c>
      <c r="K8" t="e">
        <f>INDEX([2]EUCAM_output!$B$2:$APK$66,MATCH($A8,[2]EUCAM_output!$A$2:$A$66,0),MATCH(K$1,[2]EUCAM_output!$B$1:$APK$1,0))</f>
        <v>#N/A</v>
      </c>
      <c r="L8">
        <f>INDEX([2]EUCAM_output!$B$2:$APK$66,MATCH($A8,[2]EUCAM_output!$A$2:$A$66,0),MATCH(L$1,[2]EUCAM_output!$B$1:$APK$1,0))</f>
        <v>35.544420678146501</v>
      </c>
      <c r="M8">
        <f>INDEX([2]EUCAM_output!$B$2:$APK$66,MATCH($A8,[2]EUCAM_output!$A$2:$A$66,0),MATCH(M$1,[2]EUCAM_output!$B$1:$APK$1,0))</f>
        <v>872.19997023701694</v>
      </c>
      <c r="N8" t="e">
        <f>INDEX([2]EUCAM_output!$B$2:$APK$66,MATCH($A8,[2]EUCAM_output!$A$2:$A$66,0),MATCH(N$1,[2]EUCAM_output!$B$1:$APK$1,0))</f>
        <v>#N/A</v>
      </c>
      <c r="O8">
        <f>INDEX([2]EUCAM_output!$B$2:$APK$66,MATCH($A8,[2]EUCAM_output!$A$2:$A$66,0),MATCH(O$1,[2]EUCAM_output!$B$1:$APK$1,0))</f>
        <v>12.004182870946799</v>
      </c>
      <c r="P8" t="e">
        <f>INDEX([2]EUCAM_output!$B$2:$APK$66,MATCH($A8,[2]EUCAM_output!$A$2:$A$66,0),MATCH(P$1,[2]EUCAM_output!$B$1:$APK$1,0))</f>
        <v>#N/A</v>
      </c>
      <c r="Q8" t="e">
        <f>INDEX([2]EUCAM_output!$B$2:$APK$66,MATCH($A8,[2]EUCAM_output!$A$2:$A$66,0),MATCH(Q$1,[2]EUCAM_output!$B$1:$APK$1,0))</f>
        <v>#N/A</v>
      </c>
      <c r="R8">
        <f>INDEX([2]EUCAM_output!$B$2:$APK$66,MATCH($A8,[2]EUCAM_output!$A$2:$A$66,0),MATCH(R$1,[2]EUCAM_output!$B$1:$APK$1,0))</f>
        <v>290.75103174049201</v>
      </c>
      <c r="S8">
        <f>INDEX([2]EUCAM_output!$B$2:$APK$66,MATCH($A8,[2]EUCAM_output!$A$2:$A$66,0),MATCH(S$1,[2]EUCAM_output!$B$1:$APK$1,0))</f>
        <v>68.199014331430106</v>
      </c>
      <c r="T8" t="e">
        <f>INDEX([2]EUCAM_output!$B$2:$APK$66,MATCH($A8,[2]EUCAM_output!$A$2:$A$66,0),MATCH(T$1,[2]EUCAM_output!$B$1:$APK$1,0))</f>
        <v>#N/A</v>
      </c>
      <c r="U8" t="e">
        <f>INDEX([2]EUCAM_output!$B$2:$APK$66,MATCH($A8,[2]EUCAM_output!$A$2:$A$66,0),MATCH(U$1,[2]EUCAM_output!$B$1:$APK$1,0))</f>
        <v>#N/A</v>
      </c>
      <c r="V8" s="1" t="e">
        <f t="shared" si="0"/>
        <v>#N/A</v>
      </c>
      <c r="X8" s="15">
        <v>1971</v>
      </c>
      <c r="Y8">
        <f>INDEX([2]EUCAM_output!$B$2:$APK$66,MATCH($X8,[2]EUCAM_output!$A$2:$A$66,0),MATCH(Y$1,[2]EUCAM_output!$B$1:$APK$1,0))</f>
        <v>0.122345605061778</v>
      </c>
      <c r="Z8">
        <f>INDEX([2]EUCAM_output!$B$2:$APK$66,MATCH($X8,[2]EUCAM_output!$A$2:$A$66,0),MATCH(Z$1,[2]EUCAM_output!$B$1:$APK$1,0))</f>
        <v>0.16435696874811001</v>
      </c>
      <c r="AA8" t="e">
        <f>INDEX([2]EUCAM_output!$B$2:$APK$66,MATCH($X8,[2]EUCAM_output!$A$2:$A$66,0),MATCH(AA$1,[2]EUCAM_output!$B$1:$APK$1,0))</f>
        <v>#N/A</v>
      </c>
      <c r="AB8">
        <f>INDEX([2]EUCAM_output!$B$2:$APK$66,MATCH($X8,[2]EUCAM_output!$A$2:$A$66,0),MATCH(AB$1,[2]EUCAM_output!$B$1:$APK$1,0))</f>
        <v>0.16937566053081901</v>
      </c>
      <c r="AC8" t="e">
        <f>INDEX([2]EUCAM_output!$B$2:$APK$66,MATCH($X8,[2]EUCAM_output!$A$2:$A$66,0),MATCH(AC$1,[2]EUCAM_output!$B$1:$APK$1,0))</f>
        <v>#N/A</v>
      </c>
      <c r="AD8">
        <f>INDEX([2]EUCAM_output!$B$2:$APK$66,MATCH($X8,[2]EUCAM_output!$A$2:$A$66,0),MATCH(AD$1,[2]EUCAM_output!$B$1:$APK$1,0))</f>
        <v>0.151550398667116</v>
      </c>
      <c r="AE8">
        <f>INDEX([2]EUCAM_output!$B$2:$APK$66,MATCH($X8,[2]EUCAM_output!$A$2:$A$66,0),MATCH(AE$1,[2]EUCAM_output!$B$1:$APK$1,0))</f>
        <v>0.11458637569630201</v>
      </c>
      <c r="AF8">
        <f>INDEX([2]EUCAM_output!$B$2:$APK$66,MATCH($X8,[2]EUCAM_output!$A$2:$A$66,0),MATCH(AF$1,[2]EUCAM_output!$B$1:$APK$1,0))</f>
        <v>0.15747602231507701</v>
      </c>
      <c r="AG8">
        <f>INDEX([2]EUCAM_output!$B$2:$APK$66,MATCH($X8,[2]EUCAM_output!$A$2:$A$66,0),MATCH(AG$1,[2]EUCAM_output!$B$1:$APK$1,0))</f>
        <v>0.17524661764277599</v>
      </c>
      <c r="AH8" t="e">
        <f>INDEX([2]EUCAM_output!$B$2:$APK$66,MATCH($X8,[2]EUCAM_output!$A$2:$A$66,0),MATCH(AH$1,[2]EUCAM_output!$B$1:$APK$1,0))</f>
        <v>#N/A</v>
      </c>
      <c r="AI8">
        <f>INDEX([2]EUCAM_output!$B$2:$APK$66,MATCH($X8,[2]EUCAM_output!$A$2:$A$66,0),MATCH(AI$1,[2]EUCAM_output!$B$1:$APK$1,0))</f>
        <v>0.138684922807498</v>
      </c>
      <c r="AJ8">
        <f>INDEX([2]EUCAM_output!$B$2:$APK$66,MATCH($X8,[2]EUCAM_output!$A$2:$A$66,0),MATCH(AJ$1,[2]EUCAM_output!$B$1:$APK$1,0))</f>
        <v>0.136986325587063</v>
      </c>
      <c r="AK8" t="e">
        <f>INDEX([2]EUCAM_output!$B$2:$APK$66,MATCH($X8,[2]EUCAM_output!$A$2:$A$66,0),MATCH(AK$1,[2]EUCAM_output!$B$1:$APK$1,0))</f>
        <v>#N/A</v>
      </c>
      <c r="AL8">
        <f>INDEX([2]EUCAM_output!$B$2:$APK$66,MATCH($X8,[2]EUCAM_output!$A$2:$A$66,0),MATCH(AL$1,[2]EUCAM_output!$B$1:$APK$1,0))</f>
        <v>0.12154372500323</v>
      </c>
      <c r="AM8" t="e">
        <f>INDEX([2]EUCAM_output!$B$2:$APK$66,MATCH($X8,[2]EUCAM_output!$A$2:$A$66,0),MATCH(AM$1,[2]EUCAM_output!$B$1:$APK$1,0))</f>
        <v>#N/A</v>
      </c>
      <c r="AN8" t="e">
        <f>INDEX([2]EUCAM_output!$B$2:$APK$66,MATCH($X8,[2]EUCAM_output!$A$2:$A$66,0),MATCH(AN$1,[2]EUCAM_output!$B$1:$APK$1,0))</f>
        <v>#N/A</v>
      </c>
      <c r="AO8">
        <f>INDEX([2]EUCAM_output!$B$2:$APK$66,MATCH($X8,[2]EUCAM_output!$A$2:$A$66,0),MATCH(AO$1,[2]EUCAM_output!$B$1:$APK$1,0))</f>
        <v>0.147655880834102</v>
      </c>
      <c r="AP8">
        <f>INDEX([2]EUCAM_output!$B$2:$APK$66,MATCH($X8,[2]EUCAM_output!$A$2:$A$66,0),MATCH(AP$1,[2]EUCAM_output!$B$1:$APK$1,0))</f>
        <v>0.136367471904705</v>
      </c>
      <c r="AQ8" t="e">
        <f>INDEX([2]EUCAM_output!$B$2:$APK$66,MATCH($X8,[2]EUCAM_output!$A$2:$A$66,0),MATCH(AQ$1,[2]EUCAM_output!$B$1:$APK$1,0))</f>
        <v>#N/A</v>
      </c>
      <c r="AR8" t="e">
        <f>INDEX([2]EUCAM_output!$B$2:$APK$66,MATCH($X8,[2]EUCAM_output!$A$2:$A$66,0),MATCH(AR$1,[2]EUCAM_output!$B$1:$APK$1,0))</f>
        <v>#N/A</v>
      </c>
      <c r="AS8" s="1" t="e">
        <f t="shared" si="1"/>
        <v>#N/A</v>
      </c>
      <c r="AU8" s="15">
        <v>1971</v>
      </c>
      <c r="AV8">
        <f>INDEX([2]EUCAM_output!$B$2:$APK$66,MATCH($X8,[2]EUCAM_output!$A$2:$A$66,0),MATCH(AV$1,[2]EUCAM_output!$B$1:$APK$1,0))</f>
        <v>3.0286553478972471</v>
      </c>
      <c r="AW8">
        <f>INDEX([2]EUCAM_output!$B$2:$APK$66,MATCH($X8,[2]EUCAM_output!$A$2:$A$66,0),MATCH(AW$1,[2]EUCAM_output!$B$1:$APK$1,0))</f>
        <v>-0.52112232928410718</v>
      </c>
      <c r="AX8" t="e">
        <f>INDEX([2]EUCAM_output!$B$2:$APK$66,MATCH($X8,[2]EUCAM_output!$A$2:$A$66,0),MATCH(AX$1,[2]EUCAM_output!$B$1:$APK$1,0))</f>
        <v>#N/A</v>
      </c>
      <c r="AY8">
        <f>INDEX([2]EUCAM_output!$B$2:$APK$66,MATCH($X8,[2]EUCAM_output!$A$2:$A$66,0),MATCH(AY$1,[2]EUCAM_output!$B$1:$APK$1,0))</f>
        <v>1.002262157970746</v>
      </c>
      <c r="AZ8" t="e">
        <f>INDEX([2]EUCAM_output!$B$2:$APK$66,MATCH($X8,[2]EUCAM_output!$A$2:$A$66,0),MATCH(AZ$1,[2]EUCAM_output!$B$1:$APK$1,0))</f>
        <v>#N/A</v>
      </c>
      <c r="BA8">
        <f>INDEX([2]EUCAM_output!$B$2:$APK$66,MATCH($X8,[2]EUCAM_output!$A$2:$A$66,0),MATCH(BA$1,[2]EUCAM_output!$B$1:$APK$1,0))</f>
        <v>2.866233132856189</v>
      </c>
      <c r="BB8">
        <f>INDEX([2]EUCAM_output!$B$2:$APK$66,MATCH($X8,[2]EUCAM_output!$A$2:$A$66,0),MATCH(BB$1,[2]EUCAM_output!$B$1:$APK$1,0))</f>
        <v>-0.22245724427948371</v>
      </c>
      <c r="BC8">
        <f>INDEX([2]EUCAM_output!$B$2:$APK$66,MATCH($X8,[2]EUCAM_output!$A$2:$A$66,0),MATCH(BC$1,[2]EUCAM_output!$B$1:$APK$1,0))</f>
        <v>-3.1476013975434309</v>
      </c>
      <c r="BD8">
        <f>INDEX([2]EUCAM_output!$B$2:$APK$66,MATCH($X8,[2]EUCAM_output!$A$2:$A$66,0),MATCH(BD$1,[2]EUCAM_output!$B$1:$APK$1,0))</f>
        <v>2.0355581056808791</v>
      </c>
      <c r="BE8" t="e">
        <f>INDEX([2]EUCAM_output!$B$2:$APK$66,MATCH($X8,[2]EUCAM_output!$A$2:$A$66,0),MATCH(BE$1,[2]EUCAM_output!$B$1:$APK$1,0))</f>
        <v>#N/A</v>
      </c>
      <c r="BF8">
        <f>INDEX([2]EUCAM_output!$B$2:$APK$66,MATCH($X8,[2]EUCAM_output!$A$2:$A$66,0),MATCH(BF$1,[2]EUCAM_output!$B$1:$APK$1,0))</f>
        <v>-1.95299669636374</v>
      </c>
      <c r="BG8">
        <f>INDEX([2]EUCAM_output!$B$2:$APK$66,MATCH($X8,[2]EUCAM_output!$A$2:$A$66,0),MATCH(BG$1,[2]EUCAM_output!$B$1:$APK$1,0))</f>
        <v>-0.84127155540445475</v>
      </c>
      <c r="BH8" t="e">
        <f>INDEX([2]EUCAM_output!$B$2:$APK$66,MATCH($X8,[2]EUCAM_output!$A$2:$A$66,0),MATCH(BH$1,[2]EUCAM_output!$B$1:$APK$1,0))</f>
        <v>#N/A</v>
      </c>
      <c r="BI8" t="e">
        <f>INDEX([2]EUCAM_output!$B$2:$APK$66,MATCH($X8,[2]EUCAM_output!$A$2:$A$66,0),MATCH(BI$1,[2]EUCAM_output!$B$1:$APK$1,0))</f>
        <v>#N/A</v>
      </c>
      <c r="BJ8" t="e">
        <f>INDEX([2]EUCAM_output!$B$2:$APK$66,MATCH($X8,[2]EUCAM_output!$A$2:$A$66,0),MATCH(BJ$1,[2]EUCAM_output!$B$1:$APK$1,0))</f>
        <v>#N/A</v>
      </c>
      <c r="BK8" t="e">
        <f>INDEX([2]EUCAM_output!$B$2:$APK$66,MATCH($X8,[2]EUCAM_output!$A$2:$A$66,0),MATCH(BK$1,[2]EUCAM_output!$B$1:$APK$1,0))</f>
        <v>#N/A</v>
      </c>
      <c r="BL8">
        <f>INDEX([2]EUCAM_output!$B$2:$APK$66,MATCH($X8,[2]EUCAM_output!$A$2:$A$66,0),MATCH(BL$1,[2]EUCAM_output!$B$1:$APK$1,0))</f>
        <v>1.3936359703907719</v>
      </c>
      <c r="BM8">
        <f>INDEX([2]EUCAM_output!$B$2:$APK$66,MATCH($X8,[2]EUCAM_output!$A$2:$A$66,0),MATCH(BM$1,[2]EUCAM_output!$B$1:$APK$1,0))</f>
        <v>2.976552142741395</v>
      </c>
      <c r="BN8" t="e">
        <f>INDEX([2]EUCAM_output!$B$2:$APK$66,MATCH($X8,[2]EUCAM_output!$A$2:$A$66,0),MATCH(BN$1,[2]EUCAM_output!$B$1:$APK$1,0))</f>
        <v>#N/A</v>
      </c>
      <c r="BO8" t="e">
        <f>INDEX([2]EUCAM_output!$B$2:$APK$66,MATCH($X8,[2]EUCAM_output!$A$2:$A$66,0),MATCH(BO$1,[2]EUCAM_output!$B$1:$APK$1,0))</f>
        <v>#N/A</v>
      </c>
      <c r="BP8" s="1" t="e">
        <f t="shared" si="2"/>
        <v>#N/A</v>
      </c>
    </row>
    <row r="9" spans="1:92" x14ac:dyDescent="0.3">
      <c r="A9" s="15">
        <v>1972</v>
      </c>
      <c r="B9">
        <f>INDEX([2]EUCAM_output!$B$2:$APK$66,MATCH($A9,[2]EUCAM_output!$A$2:$A$66,0),MATCH(B$1,[2]EUCAM_output!$B$1:$APK$1,0))</f>
        <v>147.38446420158201</v>
      </c>
      <c r="C9">
        <f>INDEX([2]EUCAM_output!$B$2:$APK$66,MATCH($A9,[2]EUCAM_output!$A$2:$A$66,0),MATCH(C$1,[2]EUCAM_output!$B$1:$APK$1,0))</f>
        <v>186.99026188074399</v>
      </c>
      <c r="D9" t="e">
        <f>INDEX([2]EUCAM_output!$B$2:$APK$66,MATCH($A9,[2]EUCAM_output!$A$2:$A$66,0),MATCH(D$1,[2]EUCAM_output!$B$1:$APK$1,0))</f>
        <v>#N/A</v>
      </c>
      <c r="E9">
        <f>INDEX([2]EUCAM_output!$B$2:$APK$66,MATCH($A9,[2]EUCAM_output!$A$2:$A$66,0),MATCH(E$1,[2]EUCAM_output!$B$1:$APK$1,0))</f>
        <v>1486.4274506965301</v>
      </c>
      <c r="F9" t="e">
        <f>INDEX([2]EUCAM_output!$B$2:$APK$66,MATCH($A9,[2]EUCAM_output!$A$2:$A$66,0),MATCH(F$1,[2]EUCAM_output!$B$1:$APK$1,0))</f>
        <v>#N/A</v>
      </c>
      <c r="G9">
        <f>INDEX([2]EUCAM_output!$B$2:$APK$66,MATCH($A9,[2]EUCAM_output!$A$2:$A$66,0),MATCH(G$1,[2]EUCAM_output!$B$1:$APK$1,0))</f>
        <v>99.779670269617711</v>
      </c>
      <c r="H9">
        <f>INDEX([2]EUCAM_output!$B$2:$APK$66,MATCH($A9,[2]EUCAM_output!$A$2:$A$66,0),MATCH(H$1,[2]EUCAM_output!$B$1:$APK$1,0))</f>
        <v>424.40371059270097</v>
      </c>
      <c r="I9">
        <f>INDEX([2]EUCAM_output!$B$2:$APK$66,MATCH($A9,[2]EUCAM_output!$A$2:$A$66,0),MATCH(I$1,[2]EUCAM_output!$B$1:$APK$1,0))</f>
        <v>81.646468376553202</v>
      </c>
      <c r="J9">
        <f>INDEX([2]EUCAM_output!$B$2:$APK$66,MATCH($A9,[2]EUCAM_output!$A$2:$A$66,0),MATCH(J$1,[2]EUCAM_output!$B$1:$APK$1,0))</f>
        <v>940.79400475792795</v>
      </c>
      <c r="K9" t="e">
        <f>INDEX([2]EUCAM_output!$B$2:$APK$66,MATCH($A9,[2]EUCAM_output!$A$2:$A$66,0),MATCH(K$1,[2]EUCAM_output!$B$1:$APK$1,0))</f>
        <v>#N/A</v>
      </c>
      <c r="L9">
        <f>INDEX([2]EUCAM_output!$B$2:$APK$66,MATCH($A9,[2]EUCAM_output!$A$2:$A$66,0),MATCH(L$1,[2]EUCAM_output!$B$1:$APK$1,0))</f>
        <v>37.851185441554897</v>
      </c>
      <c r="M9">
        <f>INDEX([2]EUCAM_output!$B$2:$APK$66,MATCH($A9,[2]EUCAM_output!$A$2:$A$66,0),MATCH(M$1,[2]EUCAM_output!$B$1:$APK$1,0))</f>
        <v>902.07696184930603</v>
      </c>
      <c r="N9" t="e">
        <f>INDEX([2]EUCAM_output!$B$2:$APK$66,MATCH($A9,[2]EUCAM_output!$A$2:$A$66,0),MATCH(N$1,[2]EUCAM_output!$B$1:$APK$1,0))</f>
        <v>#N/A</v>
      </c>
      <c r="O9">
        <f>INDEX([2]EUCAM_output!$B$2:$APK$66,MATCH($A9,[2]EUCAM_output!$A$2:$A$66,0),MATCH(O$1,[2]EUCAM_output!$B$1:$APK$1,0))</f>
        <v>12.7962419858305</v>
      </c>
      <c r="P9" t="e">
        <f>INDEX([2]EUCAM_output!$B$2:$APK$66,MATCH($A9,[2]EUCAM_output!$A$2:$A$66,0),MATCH(P$1,[2]EUCAM_output!$B$1:$APK$1,0))</f>
        <v>#N/A</v>
      </c>
      <c r="Q9" t="e">
        <f>INDEX([2]EUCAM_output!$B$2:$APK$66,MATCH($A9,[2]EUCAM_output!$A$2:$A$66,0),MATCH(Q$1,[2]EUCAM_output!$B$1:$APK$1,0))</f>
        <v>#N/A</v>
      </c>
      <c r="R9">
        <f>INDEX([2]EUCAM_output!$B$2:$APK$66,MATCH($A9,[2]EUCAM_output!$A$2:$A$66,0),MATCH(R$1,[2]EUCAM_output!$B$1:$APK$1,0))</f>
        <v>301.02580669606499</v>
      </c>
      <c r="S9">
        <f>INDEX([2]EUCAM_output!$B$2:$APK$66,MATCH($A9,[2]EUCAM_output!$A$2:$A$66,0),MATCH(S$1,[2]EUCAM_output!$B$1:$APK$1,0))</f>
        <v>75.276949164072207</v>
      </c>
      <c r="T9" t="e">
        <f>INDEX([2]EUCAM_output!$B$2:$APK$66,MATCH($A9,[2]EUCAM_output!$A$2:$A$66,0),MATCH(T$1,[2]EUCAM_output!$B$1:$APK$1,0))</f>
        <v>#N/A</v>
      </c>
      <c r="U9" t="e">
        <f>INDEX([2]EUCAM_output!$B$2:$APK$66,MATCH($A9,[2]EUCAM_output!$A$2:$A$66,0),MATCH(U$1,[2]EUCAM_output!$B$1:$APK$1,0))</f>
        <v>#N/A</v>
      </c>
      <c r="V9" s="1" t="e">
        <f t="shared" si="0"/>
        <v>#N/A</v>
      </c>
      <c r="X9" s="15">
        <v>1972</v>
      </c>
      <c r="Y9">
        <f>INDEX([2]EUCAM_output!$B$2:$APK$66,MATCH($X9,[2]EUCAM_output!$A$2:$A$66,0),MATCH(Y$1,[2]EUCAM_output!$B$1:$APK$1,0))</f>
        <v>0.132905688379687</v>
      </c>
      <c r="Z9">
        <f>INDEX([2]EUCAM_output!$B$2:$APK$66,MATCH($X9,[2]EUCAM_output!$A$2:$A$66,0),MATCH(Z$1,[2]EUCAM_output!$B$1:$APK$1,0))</f>
        <v>0.178609878815289</v>
      </c>
      <c r="AA9" t="e">
        <f>INDEX([2]EUCAM_output!$B$2:$APK$66,MATCH($X9,[2]EUCAM_output!$A$2:$A$66,0),MATCH(AA$1,[2]EUCAM_output!$B$1:$APK$1,0))</f>
        <v>#N/A</v>
      </c>
      <c r="AB9">
        <f>INDEX([2]EUCAM_output!$B$2:$APK$66,MATCH($X9,[2]EUCAM_output!$A$2:$A$66,0),MATCH(AB$1,[2]EUCAM_output!$B$1:$APK$1,0))</f>
        <v>0.18045957815378999</v>
      </c>
      <c r="AC9" t="e">
        <f>INDEX([2]EUCAM_output!$B$2:$APK$66,MATCH($X9,[2]EUCAM_output!$A$2:$A$66,0),MATCH(AC$1,[2]EUCAM_output!$B$1:$APK$1,0))</f>
        <v>#N/A</v>
      </c>
      <c r="AD9">
        <f>INDEX([2]EUCAM_output!$B$2:$APK$66,MATCH($X9,[2]EUCAM_output!$A$2:$A$66,0),MATCH(AD$1,[2]EUCAM_output!$B$1:$APK$1,0))</f>
        <v>0.148738913573809</v>
      </c>
      <c r="AE9">
        <f>INDEX([2]EUCAM_output!$B$2:$APK$66,MATCH($X9,[2]EUCAM_output!$A$2:$A$66,0),MATCH(AE$1,[2]EUCAM_output!$B$1:$APK$1,0))</f>
        <v>0.12533125354278199</v>
      </c>
      <c r="AF9">
        <f>INDEX([2]EUCAM_output!$B$2:$APK$66,MATCH($X9,[2]EUCAM_output!$A$2:$A$66,0),MATCH(AF$1,[2]EUCAM_output!$B$1:$APK$1,0))</f>
        <v>0.160672245175146</v>
      </c>
      <c r="AG9">
        <f>INDEX([2]EUCAM_output!$B$2:$APK$66,MATCH($X9,[2]EUCAM_output!$A$2:$A$66,0),MATCH(AG$1,[2]EUCAM_output!$B$1:$APK$1,0))</f>
        <v>0.19097102179875</v>
      </c>
      <c r="AH9" t="e">
        <f>INDEX([2]EUCAM_output!$B$2:$APK$66,MATCH($X9,[2]EUCAM_output!$A$2:$A$66,0),MATCH(AH$1,[2]EUCAM_output!$B$1:$APK$1,0))</f>
        <v>#N/A</v>
      </c>
      <c r="AI9">
        <f>INDEX([2]EUCAM_output!$B$2:$APK$66,MATCH($X9,[2]EUCAM_output!$A$2:$A$66,0),MATCH(AI$1,[2]EUCAM_output!$B$1:$APK$1,0))</f>
        <v>0.15011740995272499</v>
      </c>
      <c r="AJ9">
        <f>INDEX([2]EUCAM_output!$B$2:$APK$66,MATCH($X9,[2]EUCAM_output!$A$2:$A$66,0),MATCH(AJ$1,[2]EUCAM_output!$B$1:$APK$1,0))</f>
        <v>0.14370267824623001</v>
      </c>
      <c r="AK9" t="e">
        <f>INDEX([2]EUCAM_output!$B$2:$APK$66,MATCH($X9,[2]EUCAM_output!$A$2:$A$66,0),MATCH(AK$1,[2]EUCAM_output!$B$1:$APK$1,0))</f>
        <v>#N/A</v>
      </c>
      <c r="AL9">
        <f>INDEX([2]EUCAM_output!$B$2:$APK$66,MATCH($X9,[2]EUCAM_output!$A$2:$A$66,0),MATCH(AL$1,[2]EUCAM_output!$B$1:$APK$1,0))</f>
        <v>0.132500511459893</v>
      </c>
      <c r="AM9" t="e">
        <f>INDEX([2]EUCAM_output!$B$2:$APK$66,MATCH($X9,[2]EUCAM_output!$A$2:$A$66,0),MATCH(AM$1,[2]EUCAM_output!$B$1:$APK$1,0))</f>
        <v>#N/A</v>
      </c>
      <c r="AN9" t="e">
        <f>INDEX([2]EUCAM_output!$B$2:$APK$66,MATCH($X9,[2]EUCAM_output!$A$2:$A$66,0),MATCH(AN$1,[2]EUCAM_output!$B$1:$APK$1,0))</f>
        <v>#N/A</v>
      </c>
      <c r="AO9">
        <f>INDEX([2]EUCAM_output!$B$2:$APK$66,MATCH($X9,[2]EUCAM_output!$A$2:$A$66,0),MATCH(AO$1,[2]EUCAM_output!$B$1:$APK$1,0))</f>
        <v>0.162261919120118</v>
      </c>
      <c r="AP9">
        <f>INDEX([2]EUCAM_output!$B$2:$APK$66,MATCH($X9,[2]EUCAM_output!$A$2:$A$66,0),MATCH(AP$1,[2]EUCAM_output!$B$1:$APK$1,0))</f>
        <v>0.14176402304117799</v>
      </c>
      <c r="AQ9" t="e">
        <f>INDEX([2]EUCAM_output!$B$2:$APK$66,MATCH($X9,[2]EUCAM_output!$A$2:$A$66,0),MATCH(AQ$1,[2]EUCAM_output!$B$1:$APK$1,0))</f>
        <v>#N/A</v>
      </c>
      <c r="AR9" t="e">
        <f>INDEX([2]EUCAM_output!$B$2:$APK$66,MATCH($X9,[2]EUCAM_output!$A$2:$A$66,0),MATCH(AR$1,[2]EUCAM_output!$B$1:$APK$1,0))</f>
        <v>#N/A</v>
      </c>
      <c r="AS9" s="1" t="e">
        <f t="shared" si="1"/>
        <v>#N/A</v>
      </c>
      <c r="AU9" s="15">
        <v>1972</v>
      </c>
      <c r="AV9">
        <f>INDEX([2]EUCAM_output!$B$2:$APK$66,MATCH($X9,[2]EUCAM_output!$A$2:$A$66,0),MATCH(AV$1,[2]EUCAM_output!$B$1:$APK$1,0))</f>
        <v>3.6660849355557801</v>
      </c>
      <c r="AW9">
        <f>INDEX([2]EUCAM_output!$B$2:$APK$66,MATCH($X9,[2]EUCAM_output!$A$2:$A$66,0),MATCH(AW$1,[2]EUCAM_output!$B$1:$APK$1,0))</f>
        <v>0.59729018147951507</v>
      </c>
      <c r="AX9" t="e">
        <f>INDEX([2]EUCAM_output!$B$2:$APK$66,MATCH($X9,[2]EUCAM_output!$A$2:$A$66,0),MATCH(AX$1,[2]EUCAM_output!$B$1:$APK$1,0))</f>
        <v>#N/A</v>
      </c>
      <c r="AY9">
        <f>INDEX([2]EUCAM_output!$B$2:$APK$66,MATCH($X9,[2]EUCAM_output!$A$2:$A$66,0),MATCH(AY$1,[2]EUCAM_output!$B$1:$APK$1,0))</f>
        <v>1.295916165231104</v>
      </c>
      <c r="AZ9" t="e">
        <f>INDEX([2]EUCAM_output!$B$2:$APK$66,MATCH($X9,[2]EUCAM_output!$A$2:$A$66,0),MATCH(AZ$1,[2]EUCAM_output!$B$1:$APK$1,0))</f>
        <v>#N/A</v>
      </c>
      <c r="BA9">
        <f>INDEX([2]EUCAM_output!$B$2:$APK$66,MATCH($X9,[2]EUCAM_output!$A$2:$A$66,0),MATCH(BA$1,[2]EUCAM_output!$B$1:$APK$1,0))</f>
        <v>6.1782007430975172</v>
      </c>
      <c r="BB9">
        <f>INDEX([2]EUCAM_output!$B$2:$APK$66,MATCH($X9,[2]EUCAM_output!$A$2:$A$66,0),MATCH(BB$1,[2]EUCAM_output!$B$1:$APK$1,0))</f>
        <v>2.2260262262796542</v>
      </c>
      <c r="BC9">
        <f>INDEX([2]EUCAM_output!$B$2:$APK$66,MATCH($X9,[2]EUCAM_output!$A$2:$A$66,0),MATCH(BC$1,[2]EUCAM_output!$B$1:$APK$1,0))</f>
        <v>-0.6797205073633017</v>
      </c>
      <c r="BD9">
        <f>INDEX([2]EUCAM_output!$B$2:$APK$66,MATCH($X9,[2]EUCAM_output!$A$2:$A$66,0),MATCH(BD$1,[2]EUCAM_output!$B$1:$APK$1,0))</f>
        <v>1.8562937588937121</v>
      </c>
      <c r="BE9" t="e">
        <f>INDEX([2]EUCAM_output!$B$2:$APK$66,MATCH($X9,[2]EUCAM_output!$A$2:$A$66,0),MATCH(BE$1,[2]EUCAM_output!$B$1:$APK$1,0))</f>
        <v>#N/A</v>
      </c>
      <c r="BF9">
        <f>INDEX([2]EUCAM_output!$B$2:$APK$66,MATCH($X9,[2]EUCAM_output!$A$2:$A$66,0),MATCH(BF$1,[2]EUCAM_output!$B$1:$APK$1,0))</f>
        <v>-0.51981726892241786</v>
      </c>
      <c r="BG9">
        <f>INDEX([2]EUCAM_output!$B$2:$APK$66,MATCH($X9,[2]EUCAM_output!$A$2:$A$66,0),MATCH(BG$1,[2]EUCAM_output!$B$1:$APK$1,0))</f>
        <v>-1.493827962239902</v>
      </c>
      <c r="BH9" t="e">
        <f>INDEX([2]EUCAM_output!$B$2:$APK$66,MATCH($X9,[2]EUCAM_output!$A$2:$A$66,0),MATCH(BH$1,[2]EUCAM_output!$B$1:$APK$1,0))</f>
        <v>#N/A</v>
      </c>
      <c r="BI9">
        <f>INDEX([2]EUCAM_output!$B$2:$APK$66,MATCH($X9,[2]EUCAM_output!$A$2:$A$66,0),MATCH(BI$1,[2]EUCAM_output!$B$1:$APK$1,0))</f>
        <v>4.0899658842738162</v>
      </c>
      <c r="BJ9" t="e">
        <f>INDEX([2]EUCAM_output!$B$2:$APK$66,MATCH($X9,[2]EUCAM_output!$A$2:$A$66,0),MATCH(BJ$1,[2]EUCAM_output!$B$1:$APK$1,0))</f>
        <v>#N/A</v>
      </c>
      <c r="BK9" t="e">
        <f>INDEX([2]EUCAM_output!$B$2:$APK$66,MATCH($X9,[2]EUCAM_output!$A$2:$A$66,0),MATCH(BK$1,[2]EUCAM_output!$B$1:$APK$1,0))</f>
        <v>#N/A</v>
      </c>
      <c r="BL9">
        <f>INDEX([2]EUCAM_output!$B$2:$APK$66,MATCH($X9,[2]EUCAM_output!$A$2:$A$66,0),MATCH(BL$1,[2]EUCAM_output!$B$1:$APK$1,0))</f>
        <v>0.90978643731423059</v>
      </c>
      <c r="BM9">
        <f>INDEX([2]EUCAM_output!$B$2:$APK$66,MATCH($X9,[2]EUCAM_output!$A$2:$A$66,0),MATCH(BM$1,[2]EUCAM_output!$B$1:$APK$1,0))</f>
        <v>8.108507629537387</v>
      </c>
      <c r="BN9" t="e">
        <f>INDEX([2]EUCAM_output!$B$2:$APK$66,MATCH($X9,[2]EUCAM_output!$A$2:$A$66,0),MATCH(BN$1,[2]EUCAM_output!$B$1:$APK$1,0))</f>
        <v>#N/A</v>
      </c>
      <c r="BO9" t="e">
        <f>INDEX([2]EUCAM_output!$B$2:$APK$66,MATCH($X9,[2]EUCAM_output!$A$2:$A$66,0),MATCH(BO$1,[2]EUCAM_output!$B$1:$APK$1,0))</f>
        <v>#N/A</v>
      </c>
      <c r="BP9" s="1" t="e">
        <f t="shared" si="2"/>
        <v>#N/A</v>
      </c>
    </row>
    <row r="10" spans="1:92" x14ac:dyDescent="0.3">
      <c r="A10" s="15">
        <v>1973</v>
      </c>
      <c r="B10">
        <f>INDEX([2]EUCAM_output!$B$2:$APK$66,MATCH($A10,[2]EUCAM_output!$A$2:$A$66,0),MATCH(B$1,[2]EUCAM_output!$B$1:$APK$1,0))</f>
        <v>154.58758591982601</v>
      </c>
      <c r="C10">
        <f>INDEX([2]EUCAM_output!$B$2:$APK$66,MATCH($A10,[2]EUCAM_output!$A$2:$A$66,0),MATCH(C$1,[2]EUCAM_output!$B$1:$APK$1,0))</f>
        <v>198.438408000045</v>
      </c>
      <c r="D10" t="e">
        <f>INDEX([2]EUCAM_output!$B$2:$APK$66,MATCH($A10,[2]EUCAM_output!$A$2:$A$66,0),MATCH(D$1,[2]EUCAM_output!$B$1:$APK$1,0))</f>
        <v>#N/A</v>
      </c>
      <c r="E10">
        <f>INDEX([2]EUCAM_output!$B$2:$APK$66,MATCH($A10,[2]EUCAM_output!$A$2:$A$66,0),MATCH(E$1,[2]EUCAM_output!$B$1:$APK$1,0))</f>
        <v>1557.4412675164799</v>
      </c>
      <c r="F10" t="e">
        <f>INDEX([2]EUCAM_output!$B$2:$APK$66,MATCH($A10,[2]EUCAM_output!$A$2:$A$66,0),MATCH(F$1,[2]EUCAM_output!$B$1:$APK$1,0))</f>
        <v>#N/A</v>
      </c>
      <c r="G10">
        <f>INDEX([2]EUCAM_output!$B$2:$APK$66,MATCH($A10,[2]EUCAM_output!$A$2:$A$66,0),MATCH(G$1,[2]EUCAM_output!$B$1:$APK$1,0))</f>
        <v>107.853234537528</v>
      </c>
      <c r="H10">
        <f>INDEX([2]EUCAM_output!$B$2:$APK$66,MATCH($A10,[2]EUCAM_output!$A$2:$A$66,0),MATCH(H$1,[2]EUCAM_output!$B$1:$APK$1,0))</f>
        <v>457.459278201784</v>
      </c>
      <c r="I10">
        <f>INDEX([2]EUCAM_output!$B$2:$APK$66,MATCH($A10,[2]EUCAM_output!$A$2:$A$66,0),MATCH(I$1,[2]EUCAM_output!$B$1:$APK$1,0))</f>
        <v>87.348510553722789</v>
      </c>
      <c r="J10">
        <f>INDEX([2]EUCAM_output!$B$2:$APK$66,MATCH($A10,[2]EUCAM_output!$A$2:$A$66,0),MATCH(J$1,[2]EUCAM_output!$B$1:$APK$1,0))</f>
        <v>999.07300669005895</v>
      </c>
      <c r="K10" t="e">
        <f>INDEX([2]EUCAM_output!$B$2:$APK$66,MATCH($A10,[2]EUCAM_output!$A$2:$A$66,0),MATCH(K$1,[2]EUCAM_output!$B$1:$APK$1,0))</f>
        <v>#N/A</v>
      </c>
      <c r="L10">
        <f>INDEX([2]EUCAM_output!$B$2:$APK$66,MATCH($A10,[2]EUCAM_output!$A$2:$A$66,0),MATCH(L$1,[2]EUCAM_output!$B$1:$APK$1,0))</f>
        <v>39.638302051083301</v>
      </c>
      <c r="M10">
        <f>INDEX([2]EUCAM_output!$B$2:$APK$66,MATCH($A10,[2]EUCAM_output!$A$2:$A$66,0),MATCH(M$1,[2]EUCAM_output!$B$1:$APK$1,0))</f>
        <v>962.69353218317099</v>
      </c>
      <c r="N10" t="e">
        <f>INDEX([2]EUCAM_output!$B$2:$APK$66,MATCH($A10,[2]EUCAM_output!$A$2:$A$66,0),MATCH(N$1,[2]EUCAM_output!$B$1:$APK$1,0))</f>
        <v>#N/A</v>
      </c>
      <c r="O10">
        <f>INDEX([2]EUCAM_output!$B$2:$APK$66,MATCH($A10,[2]EUCAM_output!$A$2:$A$66,0),MATCH(O$1,[2]EUCAM_output!$B$1:$APK$1,0))</f>
        <v>13.859952235028301</v>
      </c>
      <c r="P10" t="e">
        <f>INDEX([2]EUCAM_output!$B$2:$APK$66,MATCH($A10,[2]EUCAM_output!$A$2:$A$66,0),MATCH(P$1,[2]EUCAM_output!$B$1:$APK$1,0))</f>
        <v>#N/A</v>
      </c>
      <c r="Q10" t="e">
        <f>INDEX([2]EUCAM_output!$B$2:$APK$66,MATCH($A10,[2]EUCAM_output!$A$2:$A$66,0),MATCH(Q$1,[2]EUCAM_output!$B$1:$APK$1,0))</f>
        <v>#N/A</v>
      </c>
      <c r="R10">
        <f>INDEX([2]EUCAM_output!$B$2:$APK$66,MATCH($A10,[2]EUCAM_output!$A$2:$A$66,0),MATCH(R$1,[2]EUCAM_output!$B$1:$APK$1,0))</f>
        <v>317.41433553623</v>
      </c>
      <c r="S10">
        <f>INDEX([2]EUCAM_output!$B$2:$APK$66,MATCH($A10,[2]EUCAM_output!$A$2:$A$66,0),MATCH(S$1,[2]EUCAM_output!$B$1:$APK$1,0))</f>
        <v>78.9812439468474</v>
      </c>
      <c r="T10" t="e">
        <f>INDEX([2]EUCAM_output!$B$2:$APK$66,MATCH($A10,[2]EUCAM_output!$A$2:$A$66,0),MATCH(T$1,[2]EUCAM_output!$B$1:$APK$1,0))</f>
        <v>#N/A</v>
      </c>
      <c r="U10" t="e">
        <f>INDEX([2]EUCAM_output!$B$2:$APK$66,MATCH($A10,[2]EUCAM_output!$A$2:$A$66,0),MATCH(U$1,[2]EUCAM_output!$B$1:$APK$1,0))</f>
        <v>#N/A</v>
      </c>
      <c r="V10" s="1" t="e">
        <f t="shared" si="0"/>
        <v>#N/A</v>
      </c>
      <c r="X10" s="15">
        <v>1973</v>
      </c>
      <c r="Y10">
        <f>INDEX([2]EUCAM_output!$B$2:$APK$66,MATCH($X10,[2]EUCAM_output!$A$2:$A$66,0),MATCH(Y$1,[2]EUCAM_output!$B$1:$APK$1,0))</f>
        <v>0.154398045175621</v>
      </c>
      <c r="Z10">
        <f>INDEX([2]EUCAM_output!$B$2:$APK$66,MATCH($X10,[2]EUCAM_output!$A$2:$A$66,0),MATCH(Z$1,[2]EUCAM_output!$B$1:$APK$1,0))</f>
        <v>0.19747824424924501</v>
      </c>
      <c r="AA10" t="e">
        <f>INDEX([2]EUCAM_output!$B$2:$APK$66,MATCH($X10,[2]EUCAM_output!$A$2:$A$66,0),MATCH(AA$1,[2]EUCAM_output!$B$1:$APK$1,0))</f>
        <v>#N/A</v>
      </c>
      <c r="AB10">
        <f>INDEX([2]EUCAM_output!$B$2:$APK$66,MATCH($X10,[2]EUCAM_output!$A$2:$A$66,0),MATCH(AB$1,[2]EUCAM_output!$B$1:$APK$1,0))</f>
        <v>0.20941354696935</v>
      </c>
      <c r="AC10" t="e">
        <f>INDEX([2]EUCAM_output!$B$2:$APK$66,MATCH($X10,[2]EUCAM_output!$A$2:$A$66,0),MATCH(AC$1,[2]EUCAM_output!$B$1:$APK$1,0))</f>
        <v>#N/A</v>
      </c>
      <c r="AD10">
        <f>INDEX([2]EUCAM_output!$B$2:$APK$66,MATCH($X10,[2]EUCAM_output!$A$2:$A$66,0),MATCH(AD$1,[2]EUCAM_output!$B$1:$APK$1,0))</f>
        <v>0.16372345639864799</v>
      </c>
      <c r="AE10">
        <f>INDEX([2]EUCAM_output!$B$2:$APK$66,MATCH($X10,[2]EUCAM_output!$A$2:$A$66,0),MATCH(AE$1,[2]EUCAM_output!$B$1:$APK$1,0))</f>
        <v>0.140549340250673</v>
      </c>
      <c r="AF10">
        <f>INDEX([2]EUCAM_output!$B$2:$APK$66,MATCH($X10,[2]EUCAM_output!$A$2:$A$66,0),MATCH(AF$1,[2]EUCAM_output!$B$1:$APK$1,0))</f>
        <v>0.180646279244113</v>
      </c>
      <c r="AG10">
        <f>INDEX([2]EUCAM_output!$B$2:$APK$66,MATCH($X10,[2]EUCAM_output!$A$2:$A$66,0),MATCH(AG$1,[2]EUCAM_output!$B$1:$APK$1,0))</f>
        <v>0.21341722017172499</v>
      </c>
      <c r="AH10" t="e">
        <f>INDEX([2]EUCAM_output!$B$2:$APK$66,MATCH($X10,[2]EUCAM_output!$A$2:$A$66,0),MATCH(AH$1,[2]EUCAM_output!$B$1:$APK$1,0))</f>
        <v>#N/A</v>
      </c>
      <c r="AI10">
        <f>INDEX([2]EUCAM_output!$B$2:$APK$66,MATCH($X10,[2]EUCAM_output!$A$2:$A$66,0),MATCH(AI$1,[2]EUCAM_output!$B$1:$APK$1,0))</f>
        <v>0.154655361563167</v>
      </c>
      <c r="AJ10">
        <f>INDEX([2]EUCAM_output!$B$2:$APK$66,MATCH($X10,[2]EUCAM_output!$A$2:$A$66,0),MATCH(AJ$1,[2]EUCAM_output!$B$1:$APK$1,0))</f>
        <v>0.14827222836888099</v>
      </c>
      <c r="AK10" t="e">
        <f>INDEX([2]EUCAM_output!$B$2:$APK$66,MATCH($X10,[2]EUCAM_output!$A$2:$A$66,0),MATCH(AK$1,[2]EUCAM_output!$B$1:$APK$1,0))</f>
        <v>#N/A</v>
      </c>
      <c r="AL10">
        <f>INDEX([2]EUCAM_output!$B$2:$APK$66,MATCH($X10,[2]EUCAM_output!$A$2:$A$66,0),MATCH(AL$1,[2]EUCAM_output!$B$1:$APK$1,0))</f>
        <v>0.15352134192845299</v>
      </c>
      <c r="AM10" t="e">
        <f>INDEX([2]EUCAM_output!$B$2:$APK$66,MATCH($X10,[2]EUCAM_output!$A$2:$A$66,0),MATCH(AM$1,[2]EUCAM_output!$B$1:$APK$1,0))</f>
        <v>#N/A</v>
      </c>
      <c r="AN10" t="e">
        <f>INDEX([2]EUCAM_output!$B$2:$APK$66,MATCH($X10,[2]EUCAM_output!$A$2:$A$66,0),MATCH(AN$1,[2]EUCAM_output!$B$1:$APK$1,0))</f>
        <v>#N/A</v>
      </c>
      <c r="AO10">
        <f>INDEX([2]EUCAM_output!$B$2:$APK$66,MATCH($X10,[2]EUCAM_output!$A$2:$A$66,0),MATCH(AO$1,[2]EUCAM_output!$B$1:$APK$1,0))</f>
        <v>0.18482210214141401</v>
      </c>
      <c r="AP10">
        <f>INDEX([2]EUCAM_output!$B$2:$APK$66,MATCH($X10,[2]EUCAM_output!$A$2:$A$66,0),MATCH(AP$1,[2]EUCAM_output!$B$1:$APK$1,0))</f>
        <v>0.16085137391222401</v>
      </c>
      <c r="AQ10" t="e">
        <f>INDEX([2]EUCAM_output!$B$2:$APK$66,MATCH($X10,[2]EUCAM_output!$A$2:$A$66,0),MATCH(AQ$1,[2]EUCAM_output!$B$1:$APK$1,0))</f>
        <v>#N/A</v>
      </c>
      <c r="AR10" t="e">
        <f>INDEX([2]EUCAM_output!$B$2:$APK$66,MATCH($X10,[2]EUCAM_output!$A$2:$A$66,0),MATCH(AR$1,[2]EUCAM_output!$B$1:$APK$1,0))</f>
        <v>#N/A</v>
      </c>
      <c r="AS10" s="1" t="e">
        <f t="shared" si="1"/>
        <v>#N/A</v>
      </c>
      <c r="AU10" s="15">
        <v>1973</v>
      </c>
      <c r="AV10">
        <f>INDEX([2]EUCAM_output!$B$2:$APK$66,MATCH($X10,[2]EUCAM_output!$A$2:$A$66,0),MATCH(AV$1,[2]EUCAM_output!$B$1:$APK$1,0))</f>
        <v>3.2856014560253888</v>
      </c>
      <c r="AW10">
        <f>INDEX([2]EUCAM_output!$B$2:$APK$66,MATCH($X10,[2]EUCAM_output!$A$2:$A$66,0),MATCH(AW$1,[2]EUCAM_output!$B$1:$APK$1,0))</f>
        <v>2.6155453975563958</v>
      </c>
      <c r="AX10" t="e">
        <f>INDEX([2]EUCAM_output!$B$2:$APK$66,MATCH($X10,[2]EUCAM_output!$A$2:$A$66,0),MATCH(AX$1,[2]EUCAM_output!$B$1:$APK$1,0))</f>
        <v>#N/A</v>
      </c>
      <c r="AY10">
        <f>INDEX([2]EUCAM_output!$B$2:$APK$66,MATCH($X10,[2]EUCAM_output!$A$2:$A$66,0),MATCH(AY$1,[2]EUCAM_output!$B$1:$APK$1,0))</f>
        <v>2.4290920946817618</v>
      </c>
      <c r="AZ10" t="e">
        <f>INDEX([2]EUCAM_output!$B$2:$APK$66,MATCH($X10,[2]EUCAM_output!$A$2:$A$66,0),MATCH(AZ$1,[2]EUCAM_output!$B$1:$APK$1,0))</f>
        <v>#N/A</v>
      </c>
      <c r="BA10">
        <f>INDEX([2]EUCAM_output!$B$2:$APK$66,MATCH($X10,[2]EUCAM_output!$A$2:$A$66,0),MATCH(BA$1,[2]EUCAM_output!$B$1:$APK$1,0))</f>
        <v>8.0981610986137653</v>
      </c>
      <c r="BB10">
        <f>INDEX([2]EUCAM_output!$B$2:$APK$66,MATCH($X10,[2]EUCAM_output!$A$2:$A$66,0),MATCH(BB$1,[2]EUCAM_output!$B$1:$APK$1,0))</f>
        <v>4.4242928968184048</v>
      </c>
      <c r="BC10">
        <f>INDEX([2]EUCAM_output!$B$2:$APK$66,MATCH($X10,[2]EUCAM_output!$A$2:$A$66,0),MATCH(BC$1,[2]EUCAM_output!$B$1:$APK$1,0))</f>
        <v>1.342279816909242</v>
      </c>
      <c r="BD10">
        <f>INDEX([2]EUCAM_output!$B$2:$APK$66,MATCH($X10,[2]EUCAM_output!$A$2:$A$66,0),MATCH(BD$1,[2]EUCAM_output!$B$1:$APK$1,0))</f>
        <v>3.3075514674344442</v>
      </c>
      <c r="BE10" t="e">
        <f>INDEX([2]EUCAM_output!$B$2:$APK$66,MATCH($X10,[2]EUCAM_output!$A$2:$A$66,0),MATCH(BE$1,[2]EUCAM_output!$B$1:$APK$1,0))</f>
        <v>#N/A</v>
      </c>
      <c r="BF10">
        <f>INDEX([2]EUCAM_output!$B$2:$APK$66,MATCH($X10,[2]EUCAM_output!$A$2:$A$66,0),MATCH(BF$1,[2]EUCAM_output!$B$1:$APK$1,0))</f>
        <v>-0.98676523713278064</v>
      </c>
      <c r="BG10">
        <f>INDEX([2]EUCAM_output!$B$2:$APK$66,MATCH($X10,[2]EUCAM_output!$A$2:$A$66,0),MATCH(BG$1,[2]EUCAM_output!$B$1:$APK$1,0))</f>
        <v>0.88417284869719559</v>
      </c>
      <c r="BH10" t="e">
        <f>INDEX([2]EUCAM_output!$B$2:$APK$66,MATCH($X10,[2]EUCAM_output!$A$2:$A$66,0),MATCH(BH$1,[2]EUCAM_output!$B$1:$APK$1,0))</f>
        <v>#N/A</v>
      </c>
      <c r="BI10">
        <f>INDEX([2]EUCAM_output!$B$2:$APK$66,MATCH($X10,[2]EUCAM_output!$A$2:$A$66,0),MATCH(BI$1,[2]EUCAM_output!$B$1:$APK$1,0))</f>
        <v>8.7520312512057394</v>
      </c>
      <c r="BJ10" t="e">
        <f>INDEX([2]EUCAM_output!$B$2:$APK$66,MATCH($X10,[2]EUCAM_output!$A$2:$A$66,0),MATCH(BJ$1,[2]EUCAM_output!$B$1:$APK$1,0))</f>
        <v>#N/A</v>
      </c>
      <c r="BK10" t="e">
        <f>INDEX([2]EUCAM_output!$B$2:$APK$66,MATCH($X10,[2]EUCAM_output!$A$2:$A$66,0),MATCH(BK$1,[2]EUCAM_output!$B$1:$APK$1,0))</f>
        <v>#N/A</v>
      </c>
      <c r="BL10">
        <f>INDEX([2]EUCAM_output!$B$2:$APK$66,MATCH($X10,[2]EUCAM_output!$A$2:$A$66,0),MATCH(BL$1,[2]EUCAM_output!$B$1:$APK$1,0))</f>
        <v>2.5327050281076291</v>
      </c>
      <c r="BM10">
        <f>INDEX([2]EUCAM_output!$B$2:$APK$66,MATCH($X10,[2]EUCAM_output!$A$2:$A$66,0),MATCH(BM$1,[2]EUCAM_output!$B$1:$APK$1,0))</f>
        <v>7.8868483296064884</v>
      </c>
      <c r="BN10" t="e">
        <f>INDEX([2]EUCAM_output!$B$2:$APK$66,MATCH($X10,[2]EUCAM_output!$A$2:$A$66,0),MATCH(BN$1,[2]EUCAM_output!$B$1:$APK$1,0))</f>
        <v>#N/A</v>
      </c>
      <c r="BO10" t="e">
        <f>INDEX([2]EUCAM_output!$B$2:$APK$66,MATCH($X10,[2]EUCAM_output!$A$2:$A$66,0),MATCH(BO$1,[2]EUCAM_output!$B$1:$APK$1,0))</f>
        <v>#N/A</v>
      </c>
      <c r="BP10" s="1" t="e">
        <f t="shared" si="2"/>
        <v>#N/A</v>
      </c>
    </row>
    <row r="11" spans="1:92" x14ac:dyDescent="0.3">
      <c r="A11" s="15">
        <v>1974</v>
      </c>
      <c r="B11">
        <f>INDEX([2]EUCAM_output!$B$2:$APK$66,MATCH($A11,[2]EUCAM_output!$A$2:$A$66,0),MATCH(B$1,[2]EUCAM_output!$B$1:$APK$1,0))</f>
        <v>160.68413441708299</v>
      </c>
      <c r="C11">
        <f>INDEX([2]EUCAM_output!$B$2:$APK$66,MATCH($A11,[2]EUCAM_output!$A$2:$A$66,0),MATCH(C$1,[2]EUCAM_output!$B$1:$APK$1,0))</f>
        <v>206.77213242658499</v>
      </c>
      <c r="D11" t="e">
        <f>INDEX([2]EUCAM_output!$B$2:$APK$66,MATCH($A11,[2]EUCAM_output!$A$2:$A$66,0),MATCH(D$1,[2]EUCAM_output!$B$1:$APK$1,0))</f>
        <v>#N/A</v>
      </c>
      <c r="E11">
        <f>INDEX([2]EUCAM_output!$B$2:$APK$66,MATCH($A11,[2]EUCAM_output!$A$2:$A$66,0),MATCH(E$1,[2]EUCAM_output!$B$1:$APK$1,0))</f>
        <v>1571.3036946980101</v>
      </c>
      <c r="F11" t="e">
        <f>INDEX([2]EUCAM_output!$B$2:$APK$66,MATCH($A11,[2]EUCAM_output!$A$2:$A$66,0),MATCH(F$1,[2]EUCAM_output!$B$1:$APK$1,0))</f>
        <v>#N/A</v>
      </c>
      <c r="G11">
        <f>INDEX([2]EUCAM_output!$B$2:$APK$66,MATCH($A11,[2]EUCAM_output!$A$2:$A$66,0),MATCH(G$1,[2]EUCAM_output!$B$1:$APK$1,0))</f>
        <v>100.90864102208501</v>
      </c>
      <c r="H11">
        <f>INDEX([2]EUCAM_output!$B$2:$APK$66,MATCH($A11,[2]EUCAM_output!$A$2:$A$66,0),MATCH(H$1,[2]EUCAM_output!$B$1:$APK$1,0))</f>
        <v>483.161967334341</v>
      </c>
      <c r="I11">
        <f>INDEX([2]EUCAM_output!$B$2:$APK$66,MATCH($A11,[2]EUCAM_output!$A$2:$A$66,0),MATCH(I$1,[2]EUCAM_output!$B$1:$APK$1,0))</f>
        <v>90.175583550262104</v>
      </c>
      <c r="J11">
        <f>INDEX([2]EUCAM_output!$B$2:$APK$66,MATCH($A11,[2]EUCAM_output!$A$2:$A$66,0),MATCH(J$1,[2]EUCAM_output!$B$1:$APK$1,0))</f>
        <v>1043.1790062652999</v>
      </c>
      <c r="K11" t="e">
        <f>INDEX([2]EUCAM_output!$B$2:$APK$66,MATCH($A11,[2]EUCAM_output!$A$2:$A$66,0),MATCH(K$1,[2]EUCAM_output!$B$1:$APK$1,0))</f>
        <v>#N/A</v>
      </c>
      <c r="L11">
        <f>INDEX([2]EUCAM_output!$B$2:$APK$66,MATCH($A11,[2]EUCAM_output!$A$2:$A$66,0),MATCH(L$1,[2]EUCAM_output!$B$1:$APK$1,0))</f>
        <v>41.326984639495201</v>
      </c>
      <c r="M11">
        <f>INDEX([2]EUCAM_output!$B$2:$APK$66,MATCH($A11,[2]EUCAM_output!$A$2:$A$66,0),MATCH(M$1,[2]EUCAM_output!$B$1:$APK$1,0))</f>
        <v>1011.30592722872</v>
      </c>
      <c r="N11" t="e">
        <f>INDEX([2]EUCAM_output!$B$2:$APK$66,MATCH($A11,[2]EUCAM_output!$A$2:$A$66,0),MATCH(N$1,[2]EUCAM_output!$B$1:$APK$1,0))</f>
        <v>#N/A</v>
      </c>
      <c r="O11">
        <f>INDEX([2]EUCAM_output!$B$2:$APK$66,MATCH($A11,[2]EUCAM_output!$A$2:$A$66,0),MATCH(O$1,[2]EUCAM_output!$B$1:$APK$1,0))</f>
        <v>14.4437982065103</v>
      </c>
      <c r="P11" t="e">
        <f>INDEX([2]EUCAM_output!$B$2:$APK$66,MATCH($A11,[2]EUCAM_output!$A$2:$A$66,0),MATCH(P$1,[2]EUCAM_output!$B$1:$APK$1,0))</f>
        <v>#N/A</v>
      </c>
      <c r="Q11" t="e">
        <f>INDEX([2]EUCAM_output!$B$2:$APK$66,MATCH($A11,[2]EUCAM_output!$A$2:$A$66,0),MATCH(Q$1,[2]EUCAM_output!$B$1:$APK$1,0))</f>
        <v>#N/A</v>
      </c>
      <c r="R11">
        <f>INDEX([2]EUCAM_output!$B$2:$APK$66,MATCH($A11,[2]EUCAM_output!$A$2:$A$66,0),MATCH(R$1,[2]EUCAM_output!$B$1:$APK$1,0))</f>
        <v>328.3293143532</v>
      </c>
      <c r="S11">
        <f>INDEX([2]EUCAM_output!$B$2:$APK$66,MATCH($A11,[2]EUCAM_output!$A$2:$A$66,0),MATCH(S$1,[2]EUCAM_output!$B$1:$APK$1,0))</f>
        <v>81.2832623639475</v>
      </c>
      <c r="T11" t="e">
        <f>INDEX([2]EUCAM_output!$B$2:$APK$66,MATCH($A11,[2]EUCAM_output!$A$2:$A$66,0),MATCH(T$1,[2]EUCAM_output!$B$1:$APK$1,0))</f>
        <v>#N/A</v>
      </c>
      <c r="U11" t="e">
        <f>INDEX([2]EUCAM_output!$B$2:$APK$66,MATCH($A11,[2]EUCAM_output!$A$2:$A$66,0),MATCH(U$1,[2]EUCAM_output!$B$1:$APK$1,0))</f>
        <v>#N/A</v>
      </c>
      <c r="V11" s="1" t="e">
        <f t="shared" si="0"/>
        <v>#N/A</v>
      </c>
      <c r="X11" s="15">
        <v>1974</v>
      </c>
      <c r="Y11">
        <f>INDEX([2]EUCAM_output!$B$2:$APK$66,MATCH($X11,[2]EUCAM_output!$A$2:$A$66,0),MATCH(Y$1,[2]EUCAM_output!$B$1:$APK$1,0))</f>
        <v>0.18619051725559299</v>
      </c>
      <c r="Z11">
        <f>INDEX([2]EUCAM_output!$B$2:$APK$66,MATCH($X11,[2]EUCAM_output!$A$2:$A$66,0),MATCH(Z$1,[2]EUCAM_output!$B$1:$APK$1,0))</f>
        <v>0.230014607969488</v>
      </c>
      <c r="AA11" t="e">
        <f>INDEX([2]EUCAM_output!$B$2:$APK$66,MATCH($X11,[2]EUCAM_output!$A$2:$A$66,0),MATCH(AA$1,[2]EUCAM_output!$B$1:$APK$1,0))</f>
        <v>#N/A</v>
      </c>
      <c r="AB11">
        <f>INDEX([2]EUCAM_output!$B$2:$APK$66,MATCH($X11,[2]EUCAM_output!$A$2:$A$66,0),MATCH(AB$1,[2]EUCAM_output!$B$1:$APK$1,0))</f>
        <v>0.23846586488472801</v>
      </c>
      <c r="AC11" t="e">
        <f>INDEX([2]EUCAM_output!$B$2:$APK$66,MATCH($X11,[2]EUCAM_output!$A$2:$A$66,0),MATCH(AC$1,[2]EUCAM_output!$B$1:$APK$1,0))</f>
        <v>#N/A</v>
      </c>
      <c r="AD11">
        <f>INDEX([2]EUCAM_output!$B$2:$APK$66,MATCH($X11,[2]EUCAM_output!$A$2:$A$66,0),MATCH(AD$1,[2]EUCAM_output!$B$1:$APK$1,0))</f>
        <v>0.20762040187071801</v>
      </c>
      <c r="AE11">
        <f>INDEX([2]EUCAM_output!$B$2:$APK$66,MATCH($X11,[2]EUCAM_output!$A$2:$A$66,0),MATCH(AE$1,[2]EUCAM_output!$B$1:$APK$1,0))</f>
        <v>0.169993764654704</v>
      </c>
      <c r="AF11">
        <f>INDEX([2]EUCAM_output!$B$2:$APK$66,MATCH($X11,[2]EUCAM_output!$A$2:$A$66,0),MATCH(AF$1,[2]EUCAM_output!$B$1:$APK$1,0))</f>
        <v>0.22879126963807001</v>
      </c>
      <c r="AG11">
        <f>INDEX([2]EUCAM_output!$B$2:$APK$66,MATCH($X11,[2]EUCAM_output!$A$2:$A$66,0),MATCH(AG$1,[2]EUCAM_output!$B$1:$APK$1,0))</f>
        <v>0.22977093378036201</v>
      </c>
      <c r="AH11" t="e">
        <f>INDEX([2]EUCAM_output!$B$2:$APK$66,MATCH($X11,[2]EUCAM_output!$A$2:$A$66,0),MATCH(AH$1,[2]EUCAM_output!$B$1:$APK$1,0))</f>
        <v>#N/A</v>
      </c>
      <c r="AI11">
        <f>INDEX([2]EUCAM_output!$B$2:$APK$66,MATCH($X11,[2]EUCAM_output!$A$2:$A$66,0),MATCH(AI$1,[2]EUCAM_output!$B$1:$APK$1,0))</f>
        <v>0.16047583017314701</v>
      </c>
      <c r="AJ11">
        <f>INDEX([2]EUCAM_output!$B$2:$APK$66,MATCH($X11,[2]EUCAM_output!$A$2:$A$66,0),MATCH(AJ$1,[2]EUCAM_output!$B$1:$APK$1,0))</f>
        <v>0.16151104610643</v>
      </c>
      <c r="AK11" t="e">
        <f>INDEX([2]EUCAM_output!$B$2:$APK$66,MATCH($X11,[2]EUCAM_output!$A$2:$A$66,0),MATCH(AK$1,[2]EUCAM_output!$B$1:$APK$1,0))</f>
        <v>#N/A</v>
      </c>
      <c r="AL11">
        <f>INDEX([2]EUCAM_output!$B$2:$APK$66,MATCH($X11,[2]EUCAM_output!$A$2:$A$66,0),MATCH(AL$1,[2]EUCAM_output!$B$1:$APK$1,0))</f>
        <v>0.18697860554734599</v>
      </c>
      <c r="AM11" t="e">
        <f>INDEX([2]EUCAM_output!$B$2:$APK$66,MATCH($X11,[2]EUCAM_output!$A$2:$A$66,0),MATCH(AM$1,[2]EUCAM_output!$B$1:$APK$1,0))</f>
        <v>#N/A</v>
      </c>
      <c r="AN11" t="e">
        <f>INDEX([2]EUCAM_output!$B$2:$APK$66,MATCH($X11,[2]EUCAM_output!$A$2:$A$66,0),MATCH(AN$1,[2]EUCAM_output!$B$1:$APK$1,0))</f>
        <v>#N/A</v>
      </c>
      <c r="AO11">
        <f>INDEX([2]EUCAM_output!$B$2:$APK$66,MATCH($X11,[2]EUCAM_output!$A$2:$A$66,0),MATCH(AO$1,[2]EUCAM_output!$B$1:$APK$1,0))</f>
        <v>0.225599047774249</v>
      </c>
      <c r="AP11">
        <f>INDEX([2]EUCAM_output!$B$2:$APK$66,MATCH($X11,[2]EUCAM_output!$A$2:$A$66,0),MATCH(AP$1,[2]EUCAM_output!$B$1:$APK$1,0))</f>
        <v>0.187053594575945</v>
      </c>
      <c r="AQ11" t="e">
        <f>INDEX([2]EUCAM_output!$B$2:$APK$66,MATCH($X11,[2]EUCAM_output!$A$2:$A$66,0),MATCH(AQ$1,[2]EUCAM_output!$B$1:$APK$1,0))</f>
        <v>#N/A</v>
      </c>
      <c r="AR11" t="e">
        <f>INDEX([2]EUCAM_output!$B$2:$APK$66,MATCH($X11,[2]EUCAM_output!$A$2:$A$66,0),MATCH(AR$1,[2]EUCAM_output!$B$1:$APK$1,0))</f>
        <v>#N/A</v>
      </c>
      <c r="AS11" s="1" t="e">
        <f t="shared" si="1"/>
        <v>#N/A</v>
      </c>
      <c r="AU11" s="15">
        <v>1974</v>
      </c>
      <c r="AV11">
        <f>INDEX([2]EUCAM_output!$B$2:$APK$66,MATCH($X11,[2]EUCAM_output!$A$2:$A$66,0),MATCH(AV$1,[2]EUCAM_output!$B$1:$APK$1,0))</f>
        <v>2.592386889727694</v>
      </c>
      <c r="AW11">
        <f>INDEX([2]EUCAM_output!$B$2:$APK$66,MATCH($X11,[2]EUCAM_output!$A$2:$A$66,0),MATCH(AW$1,[2]EUCAM_output!$B$1:$APK$1,0))</f>
        <v>2.8217299531068329</v>
      </c>
      <c r="AX11" t="e">
        <f>INDEX([2]EUCAM_output!$B$2:$APK$66,MATCH($X11,[2]EUCAM_output!$A$2:$A$66,0),MATCH(AX$1,[2]EUCAM_output!$B$1:$APK$1,0))</f>
        <v>#N/A</v>
      </c>
      <c r="AY11">
        <f>INDEX([2]EUCAM_output!$B$2:$APK$66,MATCH($X11,[2]EUCAM_output!$A$2:$A$66,0),MATCH(AY$1,[2]EUCAM_output!$B$1:$APK$1,0))</f>
        <v>0.50568294104536005</v>
      </c>
      <c r="AZ11" t="e">
        <f>INDEX([2]EUCAM_output!$B$2:$APK$66,MATCH($X11,[2]EUCAM_output!$A$2:$A$66,0),MATCH(AZ$1,[2]EUCAM_output!$B$1:$APK$1,0))</f>
        <v>#N/A</v>
      </c>
      <c r="BA11">
        <f>INDEX([2]EUCAM_output!$B$2:$APK$66,MATCH($X11,[2]EUCAM_output!$A$2:$A$66,0),MATCH(BA$1,[2]EUCAM_output!$B$1:$APK$1,0))</f>
        <v>-2.894341621808894</v>
      </c>
      <c r="BB11">
        <f>INDEX([2]EUCAM_output!$B$2:$APK$66,MATCH($X11,[2]EUCAM_output!$A$2:$A$66,0),MATCH(BB$1,[2]EUCAM_output!$B$1:$APK$1,0))</f>
        <v>4.9463762908129372</v>
      </c>
      <c r="BC11">
        <f>INDEX([2]EUCAM_output!$B$2:$APK$66,MATCH($X11,[2]EUCAM_output!$A$2:$A$66,0),MATCH(BC$1,[2]EUCAM_output!$B$1:$APK$1,0))</f>
        <v>0.18540558073030231</v>
      </c>
      <c r="BD11">
        <f>INDEX([2]EUCAM_output!$B$2:$APK$66,MATCH($X11,[2]EUCAM_output!$A$2:$A$66,0),MATCH(BD$1,[2]EUCAM_output!$B$1:$APK$1,0))</f>
        <v>3.277743855560256</v>
      </c>
      <c r="BE11" t="e">
        <f>INDEX([2]EUCAM_output!$B$2:$APK$66,MATCH($X11,[2]EUCAM_output!$A$2:$A$66,0),MATCH(BE$1,[2]EUCAM_output!$B$1:$APK$1,0))</f>
        <v>#N/A</v>
      </c>
      <c r="BF11">
        <f>INDEX([2]EUCAM_output!$B$2:$APK$66,MATCH($X11,[2]EUCAM_output!$A$2:$A$66,0),MATCH(BF$1,[2]EUCAM_output!$B$1:$APK$1,0))</f>
        <v>-1.346619557477891</v>
      </c>
      <c r="BG11">
        <f>INDEX([2]EUCAM_output!$B$2:$APK$66,MATCH($X11,[2]EUCAM_output!$A$2:$A$66,0),MATCH(BG$1,[2]EUCAM_output!$B$1:$APK$1,0))</f>
        <v>1.7269229815439551</v>
      </c>
      <c r="BH11" t="e">
        <f>INDEX([2]EUCAM_output!$B$2:$APK$66,MATCH($X11,[2]EUCAM_output!$A$2:$A$66,0),MATCH(BH$1,[2]EUCAM_output!$B$1:$APK$1,0))</f>
        <v>#N/A</v>
      </c>
      <c r="BI11">
        <f>INDEX([2]EUCAM_output!$B$2:$APK$66,MATCH($X11,[2]EUCAM_output!$A$2:$A$66,0),MATCH(BI$1,[2]EUCAM_output!$B$1:$APK$1,0))</f>
        <v>9.6363091509881649</v>
      </c>
      <c r="BJ11" t="e">
        <f>INDEX([2]EUCAM_output!$B$2:$APK$66,MATCH($X11,[2]EUCAM_output!$A$2:$A$66,0),MATCH(BJ$1,[2]EUCAM_output!$B$1:$APK$1,0))</f>
        <v>#N/A</v>
      </c>
      <c r="BK11" t="e">
        <f>INDEX([2]EUCAM_output!$B$2:$APK$66,MATCH($X11,[2]EUCAM_output!$A$2:$A$66,0),MATCH(BK$1,[2]EUCAM_output!$B$1:$APK$1,0))</f>
        <v>#N/A</v>
      </c>
      <c r="BL11">
        <f>INDEX([2]EUCAM_output!$B$2:$APK$66,MATCH($X11,[2]EUCAM_output!$A$2:$A$66,0),MATCH(BL$1,[2]EUCAM_output!$B$1:$APK$1,0))</f>
        <v>2.6871529837765311</v>
      </c>
      <c r="BM11">
        <f>INDEX([2]EUCAM_output!$B$2:$APK$66,MATCH($X11,[2]EUCAM_output!$A$2:$A$66,0),MATCH(BM$1,[2]EUCAM_output!$B$1:$APK$1,0))</f>
        <v>4.4939891989990821</v>
      </c>
      <c r="BN11" t="e">
        <f>INDEX([2]EUCAM_output!$B$2:$APK$66,MATCH($X11,[2]EUCAM_output!$A$2:$A$66,0),MATCH(BN$1,[2]EUCAM_output!$B$1:$APK$1,0))</f>
        <v>#N/A</v>
      </c>
      <c r="BO11" t="e">
        <f>INDEX([2]EUCAM_output!$B$2:$APK$66,MATCH($X11,[2]EUCAM_output!$A$2:$A$66,0),MATCH(BO$1,[2]EUCAM_output!$B$1:$APK$1,0))</f>
        <v>#N/A</v>
      </c>
      <c r="BP11" s="1" t="e">
        <f t="shared" si="2"/>
        <v>#N/A</v>
      </c>
    </row>
    <row r="12" spans="1:92" x14ac:dyDescent="0.3">
      <c r="A12" s="15">
        <v>1975</v>
      </c>
      <c r="B12">
        <f>INDEX([2]EUCAM_output!$B$2:$APK$66,MATCH($A12,[2]EUCAM_output!$A$2:$A$66,0),MATCH(B$1,[2]EUCAM_output!$B$1:$APK$1,0))</f>
        <v>160.10197063485199</v>
      </c>
      <c r="C12">
        <f>INDEX([2]EUCAM_output!$B$2:$APK$66,MATCH($A12,[2]EUCAM_output!$A$2:$A$66,0),MATCH(C$1,[2]EUCAM_output!$B$1:$APK$1,0))</f>
        <v>204.02824050364001</v>
      </c>
      <c r="D12" t="e">
        <f>INDEX([2]EUCAM_output!$B$2:$APK$66,MATCH($A12,[2]EUCAM_output!$A$2:$A$66,0),MATCH(D$1,[2]EUCAM_output!$B$1:$APK$1,0))</f>
        <v>#N/A</v>
      </c>
      <c r="E12">
        <f>INDEX([2]EUCAM_output!$B$2:$APK$66,MATCH($A12,[2]EUCAM_output!$A$2:$A$66,0),MATCH(E$1,[2]EUCAM_output!$B$1:$APK$1,0))</f>
        <v>1557.6845166415501</v>
      </c>
      <c r="F12" t="e">
        <f>INDEX([2]EUCAM_output!$B$2:$APK$66,MATCH($A12,[2]EUCAM_output!$A$2:$A$66,0),MATCH(F$1,[2]EUCAM_output!$B$1:$APK$1,0))</f>
        <v>#N/A</v>
      </c>
      <c r="G12">
        <f>INDEX([2]EUCAM_output!$B$2:$APK$66,MATCH($A12,[2]EUCAM_output!$A$2:$A$66,0),MATCH(G$1,[2]EUCAM_output!$B$1:$APK$1,0))</f>
        <v>107.335016300973</v>
      </c>
      <c r="H12">
        <f>INDEX([2]EUCAM_output!$B$2:$APK$66,MATCH($A12,[2]EUCAM_output!$A$2:$A$66,0),MATCH(H$1,[2]EUCAM_output!$B$1:$APK$1,0))</f>
        <v>485.78114635830099</v>
      </c>
      <c r="I12">
        <f>INDEX([2]EUCAM_output!$B$2:$APK$66,MATCH($A12,[2]EUCAM_output!$A$2:$A$66,0),MATCH(I$1,[2]EUCAM_output!$B$1:$APK$1,0))</f>
        <v>93.162300752834895</v>
      </c>
      <c r="J12">
        <f>INDEX([2]EUCAM_output!$B$2:$APK$66,MATCH($A12,[2]EUCAM_output!$A$2:$A$66,0),MATCH(J$1,[2]EUCAM_output!$B$1:$APK$1,0))</f>
        <v>1033.3149964950201</v>
      </c>
      <c r="K12" t="e">
        <f>INDEX([2]EUCAM_output!$B$2:$APK$66,MATCH($A12,[2]EUCAM_output!$A$2:$A$66,0),MATCH(K$1,[2]EUCAM_output!$B$1:$APK$1,0))</f>
        <v>#N/A</v>
      </c>
      <c r="L12">
        <f>INDEX([2]EUCAM_output!$B$2:$APK$66,MATCH($A12,[2]EUCAM_output!$A$2:$A$66,0),MATCH(L$1,[2]EUCAM_output!$B$1:$APK$1,0))</f>
        <v>43.6647056851629</v>
      </c>
      <c r="M12">
        <f>INDEX([2]EUCAM_output!$B$2:$APK$66,MATCH($A12,[2]EUCAM_output!$A$2:$A$66,0),MATCH(M$1,[2]EUCAM_output!$B$1:$APK$1,0))</f>
        <v>986.91176198577</v>
      </c>
      <c r="N12" t="e">
        <f>INDEX([2]EUCAM_output!$B$2:$APK$66,MATCH($A12,[2]EUCAM_output!$A$2:$A$66,0),MATCH(N$1,[2]EUCAM_output!$B$1:$APK$1,0))</f>
        <v>#N/A</v>
      </c>
      <c r="O12">
        <f>INDEX([2]EUCAM_output!$B$2:$APK$66,MATCH($A12,[2]EUCAM_output!$A$2:$A$66,0),MATCH(O$1,[2]EUCAM_output!$B$1:$APK$1,0))</f>
        <v>13.494642649563801</v>
      </c>
      <c r="P12" t="e">
        <f>INDEX([2]EUCAM_output!$B$2:$APK$66,MATCH($A12,[2]EUCAM_output!$A$2:$A$66,0),MATCH(P$1,[2]EUCAM_output!$B$1:$APK$1,0))</f>
        <v>#N/A</v>
      </c>
      <c r="Q12" t="e">
        <f>INDEX([2]EUCAM_output!$B$2:$APK$66,MATCH($A12,[2]EUCAM_output!$A$2:$A$66,0),MATCH(Q$1,[2]EUCAM_output!$B$1:$APK$1,0))</f>
        <v>#N/A</v>
      </c>
      <c r="R12">
        <f>INDEX([2]EUCAM_output!$B$2:$APK$66,MATCH($A12,[2]EUCAM_output!$A$2:$A$66,0),MATCH(R$1,[2]EUCAM_output!$B$1:$APK$1,0))</f>
        <v>328.33597653411601</v>
      </c>
      <c r="S12">
        <f>INDEX([2]EUCAM_output!$B$2:$APK$66,MATCH($A12,[2]EUCAM_output!$A$2:$A$66,0),MATCH(S$1,[2]EUCAM_output!$B$1:$APK$1,0))</f>
        <v>77.141814414463198</v>
      </c>
      <c r="T12" t="e">
        <f>INDEX([2]EUCAM_output!$B$2:$APK$66,MATCH($A12,[2]EUCAM_output!$A$2:$A$66,0),MATCH(T$1,[2]EUCAM_output!$B$1:$APK$1,0))</f>
        <v>#N/A</v>
      </c>
      <c r="U12" t="e">
        <f>INDEX([2]EUCAM_output!$B$2:$APK$66,MATCH($A12,[2]EUCAM_output!$A$2:$A$66,0),MATCH(U$1,[2]EUCAM_output!$B$1:$APK$1,0))</f>
        <v>#N/A</v>
      </c>
      <c r="V12" s="1" t="e">
        <f t="shared" si="0"/>
        <v>#N/A</v>
      </c>
      <c r="X12" s="15">
        <v>1975</v>
      </c>
      <c r="Y12">
        <f>INDEX([2]EUCAM_output!$B$2:$APK$66,MATCH($X12,[2]EUCAM_output!$A$2:$A$66,0),MATCH(Y$1,[2]EUCAM_output!$B$1:$APK$1,0))</f>
        <v>0.20145226611511499</v>
      </c>
      <c r="Z12">
        <f>INDEX([2]EUCAM_output!$B$2:$APK$66,MATCH($X12,[2]EUCAM_output!$A$2:$A$66,0),MATCH(Z$1,[2]EUCAM_output!$B$1:$APK$1,0))</f>
        <v>0.26087049811780699</v>
      </c>
      <c r="AA12" t="e">
        <f>INDEX([2]EUCAM_output!$B$2:$APK$66,MATCH($X12,[2]EUCAM_output!$A$2:$A$66,0),MATCH(AA$1,[2]EUCAM_output!$B$1:$APK$1,0))</f>
        <v>#N/A</v>
      </c>
      <c r="AB12">
        <f>INDEX([2]EUCAM_output!$B$2:$APK$66,MATCH($X12,[2]EUCAM_output!$A$2:$A$66,0),MATCH(AB$1,[2]EUCAM_output!$B$1:$APK$1,0))</f>
        <v>0.25505358730765798</v>
      </c>
      <c r="AC12" t="e">
        <f>INDEX([2]EUCAM_output!$B$2:$APK$66,MATCH($X12,[2]EUCAM_output!$A$2:$A$66,0),MATCH(AC$1,[2]EUCAM_output!$B$1:$APK$1,0))</f>
        <v>#N/A</v>
      </c>
      <c r="AD12">
        <f>INDEX([2]EUCAM_output!$B$2:$APK$66,MATCH($X12,[2]EUCAM_output!$A$2:$A$66,0),MATCH(AD$1,[2]EUCAM_output!$B$1:$APK$1,0))</f>
        <v>0.21011993558932199</v>
      </c>
      <c r="AE12">
        <f>INDEX([2]EUCAM_output!$B$2:$APK$66,MATCH($X12,[2]EUCAM_output!$A$2:$A$66,0),MATCH(AE$1,[2]EUCAM_output!$B$1:$APK$1,0))</f>
        <v>0.19447936043087499</v>
      </c>
      <c r="AF12">
        <f>INDEX([2]EUCAM_output!$B$2:$APK$66,MATCH($X12,[2]EUCAM_output!$A$2:$A$66,0),MATCH(AF$1,[2]EUCAM_output!$B$1:$APK$1,0))</f>
        <v>0.25458972887606801</v>
      </c>
      <c r="AG12">
        <f>INDEX([2]EUCAM_output!$B$2:$APK$66,MATCH($X12,[2]EUCAM_output!$A$2:$A$66,0),MATCH(AG$1,[2]EUCAM_output!$B$1:$APK$1,0))</f>
        <v>0.27873044879403802</v>
      </c>
      <c r="AH12" t="e">
        <f>INDEX([2]EUCAM_output!$B$2:$APK$66,MATCH($X12,[2]EUCAM_output!$A$2:$A$66,0),MATCH(AH$1,[2]EUCAM_output!$B$1:$APK$1,0))</f>
        <v>#N/A</v>
      </c>
      <c r="AI12">
        <f>INDEX([2]EUCAM_output!$B$2:$APK$66,MATCH($X12,[2]EUCAM_output!$A$2:$A$66,0),MATCH(AI$1,[2]EUCAM_output!$B$1:$APK$1,0))</f>
        <v>0.176860484350919</v>
      </c>
      <c r="AJ12">
        <f>INDEX([2]EUCAM_output!$B$2:$APK$66,MATCH($X12,[2]EUCAM_output!$A$2:$A$66,0),MATCH(AJ$1,[2]EUCAM_output!$B$1:$APK$1,0))</f>
        <v>0.18549413319515501</v>
      </c>
      <c r="AK12" t="e">
        <f>INDEX([2]EUCAM_output!$B$2:$APK$66,MATCH($X12,[2]EUCAM_output!$A$2:$A$66,0),MATCH(AK$1,[2]EUCAM_output!$B$1:$APK$1,0))</f>
        <v>#N/A</v>
      </c>
      <c r="AL12">
        <f>INDEX([2]EUCAM_output!$B$2:$APK$66,MATCH($X12,[2]EUCAM_output!$A$2:$A$66,0),MATCH(AL$1,[2]EUCAM_output!$B$1:$APK$1,0))</f>
        <v>0.18677514184374799</v>
      </c>
      <c r="AM12" t="e">
        <f>INDEX([2]EUCAM_output!$B$2:$APK$66,MATCH($X12,[2]EUCAM_output!$A$2:$A$66,0),MATCH(AM$1,[2]EUCAM_output!$B$1:$APK$1,0))</f>
        <v>#N/A</v>
      </c>
      <c r="AN12" t="e">
        <f>INDEX([2]EUCAM_output!$B$2:$APK$66,MATCH($X12,[2]EUCAM_output!$A$2:$A$66,0),MATCH(AN$1,[2]EUCAM_output!$B$1:$APK$1,0))</f>
        <v>#N/A</v>
      </c>
      <c r="AO12">
        <f>INDEX([2]EUCAM_output!$B$2:$APK$66,MATCH($X12,[2]EUCAM_output!$A$2:$A$66,0),MATCH(AO$1,[2]EUCAM_output!$B$1:$APK$1,0))</f>
        <v>0.246674253457491</v>
      </c>
      <c r="AP12">
        <f>INDEX([2]EUCAM_output!$B$2:$APK$66,MATCH($X12,[2]EUCAM_output!$A$2:$A$66,0),MATCH(AP$1,[2]EUCAM_output!$B$1:$APK$1,0))</f>
        <v>0.21728454462844901</v>
      </c>
      <c r="AQ12" t="e">
        <f>INDEX([2]EUCAM_output!$B$2:$APK$66,MATCH($X12,[2]EUCAM_output!$A$2:$A$66,0),MATCH(AQ$1,[2]EUCAM_output!$B$1:$APK$1,0))</f>
        <v>#N/A</v>
      </c>
      <c r="AR12" t="e">
        <f>INDEX([2]EUCAM_output!$B$2:$APK$66,MATCH($X12,[2]EUCAM_output!$A$2:$A$66,0),MATCH(AR$1,[2]EUCAM_output!$B$1:$APK$1,0))</f>
        <v>#N/A</v>
      </c>
      <c r="AS12" s="1" t="e">
        <f t="shared" si="1"/>
        <v>#N/A</v>
      </c>
      <c r="AU12" s="15">
        <v>1975</v>
      </c>
      <c r="AV12">
        <f>INDEX([2]EUCAM_output!$B$2:$APK$66,MATCH($X12,[2]EUCAM_output!$A$2:$A$66,0),MATCH(AV$1,[2]EUCAM_output!$B$1:$APK$1,0))</f>
        <v>-1.2836977198952491</v>
      </c>
      <c r="AW12">
        <f>INDEX([2]EUCAM_output!$B$2:$APK$66,MATCH($X12,[2]EUCAM_output!$A$2:$A$66,0),MATCH(AW$1,[2]EUCAM_output!$B$1:$APK$1,0))</f>
        <v>-2.082643468800538</v>
      </c>
      <c r="AX12" t="e">
        <f>INDEX([2]EUCAM_output!$B$2:$APK$66,MATCH($X12,[2]EUCAM_output!$A$2:$A$66,0),MATCH(AX$1,[2]EUCAM_output!$B$1:$APK$1,0))</f>
        <v>#N/A</v>
      </c>
      <c r="AY12">
        <f>INDEX([2]EUCAM_output!$B$2:$APK$66,MATCH($X12,[2]EUCAM_output!$A$2:$A$66,0),MATCH(AY$1,[2]EUCAM_output!$B$1:$APK$1,0))</f>
        <v>-2.498571697158869</v>
      </c>
      <c r="AZ12" t="e">
        <f>INDEX([2]EUCAM_output!$B$2:$APK$66,MATCH($X12,[2]EUCAM_output!$A$2:$A$66,0),MATCH(AZ$1,[2]EUCAM_output!$B$1:$APK$1,0))</f>
        <v>#N/A</v>
      </c>
      <c r="BA12">
        <f>INDEX([2]EUCAM_output!$B$2:$APK$66,MATCH($X12,[2]EUCAM_output!$A$2:$A$66,0),MATCH(BA$1,[2]EUCAM_output!$B$1:$APK$1,0))</f>
        <v>-0.75192860862692834</v>
      </c>
      <c r="BB12">
        <f>INDEX([2]EUCAM_output!$B$2:$APK$66,MATCH($X12,[2]EUCAM_output!$A$2:$A$66,0),MATCH(BB$1,[2]EUCAM_output!$B$1:$APK$1,0))</f>
        <v>1.390403830000797</v>
      </c>
      <c r="BC12">
        <f>INDEX([2]EUCAM_output!$B$2:$APK$66,MATCH($X12,[2]EUCAM_output!$A$2:$A$66,0),MATCH(BC$1,[2]EUCAM_output!$B$1:$APK$1,0))</f>
        <v>-0.52817827947557738</v>
      </c>
      <c r="BD12">
        <f>INDEX([2]EUCAM_output!$B$2:$APK$66,MATCH($X12,[2]EUCAM_output!$A$2:$A$66,0),MATCH(BD$1,[2]EUCAM_output!$B$1:$APK$1,0))</f>
        <v>-1.568554905013908</v>
      </c>
      <c r="BE12" t="e">
        <f>INDEX([2]EUCAM_output!$B$2:$APK$66,MATCH($X12,[2]EUCAM_output!$A$2:$A$66,0),MATCH(BE$1,[2]EUCAM_output!$B$1:$APK$1,0))</f>
        <v>#N/A</v>
      </c>
      <c r="BF12">
        <f>INDEX([2]EUCAM_output!$B$2:$APK$66,MATCH($X12,[2]EUCAM_output!$A$2:$A$66,0),MATCH(BF$1,[2]EUCAM_output!$B$1:$APK$1,0))</f>
        <v>-0.20071237124892341</v>
      </c>
      <c r="BG12">
        <f>INDEX([2]EUCAM_output!$B$2:$APK$66,MATCH($X12,[2]EUCAM_output!$A$2:$A$66,0),MATCH(BG$1,[2]EUCAM_output!$B$1:$APK$1,0))</f>
        <v>-3.8486939647008889</v>
      </c>
      <c r="BH12" t="e">
        <f>INDEX([2]EUCAM_output!$B$2:$APK$66,MATCH($X12,[2]EUCAM_output!$A$2:$A$66,0),MATCH(BH$1,[2]EUCAM_output!$B$1:$APK$1,0))</f>
        <v>#N/A</v>
      </c>
      <c r="BI12">
        <f>INDEX([2]EUCAM_output!$B$2:$APK$66,MATCH($X12,[2]EUCAM_output!$A$2:$A$66,0),MATCH(BI$1,[2]EUCAM_output!$B$1:$APK$1,0))</f>
        <v>-0.32706032656835138</v>
      </c>
      <c r="BJ12" t="e">
        <f>INDEX([2]EUCAM_output!$B$2:$APK$66,MATCH($X12,[2]EUCAM_output!$A$2:$A$66,0),MATCH(BJ$1,[2]EUCAM_output!$B$1:$APK$1,0))</f>
        <v>#N/A</v>
      </c>
      <c r="BK12" t="e">
        <f>INDEX([2]EUCAM_output!$B$2:$APK$66,MATCH($X12,[2]EUCAM_output!$A$2:$A$66,0),MATCH(BK$1,[2]EUCAM_output!$B$1:$APK$1,0))</f>
        <v>#N/A</v>
      </c>
      <c r="BL12">
        <f>INDEX([2]EUCAM_output!$B$2:$APK$66,MATCH($X12,[2]EUCAM_output!$A$2:$A$66,0),MATCH(BL$1,[2]EUCAM_output!$B$1:$APK$1,0))</f>
        <v>-6.7240429709869431E-2</v>
      </c>
      <c r="BM12">
        <f>INDEX([2]EUCAM_output!$B$2:$APK$66,MATCH($X12,[2]EUCAM_output!$A$2:$A$66,0),MATCH(BM$1,[2]EUCAM_output!$B$1:$APK$1,0))</f>
        <v>-6.1936284233835792</v>
      </c>
      <c r="BN12" t="e">
        <f>INDEX([2]EUCAM_output!$B$2:$APK$66,MATCH($X12,[2]EUCAM_output!$A$2:$A$66,0),MATCH(BN$1,[2]EUCAM_output!$B$1:$APK$1,0))</f>
        <v>#N/A</v>
      </c>
      <c r="BO12" t="e">
        <f>INDEX([2]EUCAM_output!$B$2:$APK$66,MATCH($X12,[2]EUCAM_output!$A$2:$A$66,0),MATCH(BO$1,[2]EUCAM_output!$B$1:$APK$1,0))</f>
        <v>#N/A</v>
      </c>
      <c r="BP12" s="1" t="e">
        <f t="shared" si="2"/>
        <v>#N/A</v>
      </c>
    </row>
    <row r="13" spans="1:92" x14ac:dyDescent="0.3">
      <c r="A13" s="15">
        <v>1976</v>
      </c>
      <c r="B13">
        <f>INDEX([2]EUCAM_output!$B$2:$APK$66,MATCH($A13,[2]EUCAM_output!$A$2:$A$66,0),MATCH(B$1,[2]EUCAM_output!$B$1:$APK$1,0))</f>
        <v>167.42984173500199</v>
      </c>
      <c r="C13">
        <f>INDEX([2]EUCAM_output!$B$2:$APK$66,MATCH($A13,[2]EUCAM_output!$A$2:$A$66,0),MATCH(C$1,[2]EUCAM_output!$B$1:$APK$1,0))</f>
        <v>215.56143850221599</v>
      </c>
      <c r="D13" t="e">
        <f>INDEX([2]EUCAM_output!$B$2:$APK$66,MATCH($A13,[2]EUCAM_output!$A$2:$A$66,0),MATCH(D$1,[2]EUCAM_output!$B$1:$APK$1,0))</f>
        <v>#N/A</v>
      </c>
      <c r="E13">
        <f>INDEX([2]EUCAM_output!$B$2:$APK$66,MATCH($A13,[2]EUCAM_output!$A$2:$A$66,0),MATCH(E$1,[2]EUCAM_output!$B$1:$APK$1,0))</f>
        <v>1634.7783137618901</v>
      </c>
      <c r="F13" t="e">
        <f>INDEX([2]EUCAM_output!$B$2:$APK$66,MATCH($A13,[2]EUCAM_output!$A$2:$A$66,0),MATCH(F$1,[2]EUCAM_output!$B$1:$APK$1,0))</f>
        <v>#N/A</v>
      </c>
      <c r="G13">
        <f>INDEX([2]EUCAM_output!$B$2:$APK$66,MATCH($A13,[2]EUCAM_output!$A$2:$A$66,0),MATCH(G$1,[2]EUCAM_output!$B$1:$APK$1,0))</f>
        <v>114.688235639374</v>
      </c>
      <c r="H13">
        <f>INDEX([2]EUCAM_output!$B$2:$APK$66,MATCH($A13,[2]EUCAM_output!$A$2:$A$66,0),MATCH(H$1,[2]EUCAM_output!$B$1:$APK$1,0))</f>
        <v>501.83025860582597</v>
      </c>
      <c r="I13">
        <f>INDEX([2]EUCAM_output!$B$2:$APK$66,MATCH($A13,[2]EUCAM_output!$A$2:$A$66,0),MATCH(I$1,[2]EUCAM_output!$B$1:$APK$1,0))</f>
        <v>93.593583932931793</v>
      </c>
      <c r="J13">
        <f>INDEX([2]EUCAM_output!$B$2:$APK$66,MATCH($A13,[2]EUCAM_output!$A$2:$A$66,0),MATCH(J$1,[2]EUCAM_output!$B$1:$APK$1,0))</f>
        <v>1078.13500417912</v>
      </c>
      <c r="K13" t="e">
        <f>INDEX([2]EUCAM_output!$B$2:$APK$66,MATCH($A13,[2]EUCAM_output!$A$2:$A$66,0),MATCH(K$1,[2]EUCAM_output!$B$1:$APK$1,0))</f>
        <v>#N/A</v>
      </c>
      <c r="L13">
        <f>INDEX([2]EUCAM_output!$B$2:$APK$66,MATCH($A13,[2]EUCAM_output!$A$2:$A$66,0),MATCH(L$1,[2]EUCAM_output!$B$1:$APK$1,0))</f>
        <v>44.254145861234598</v>
      </c>
      <c r="M13">
        <f>INDEX([2]EUCAM_output!$B$2:$APK$66,MATCH($A13,[2]EUCAM_output!$A$2:$A$66,0),MATCH(M$1,[2]EUCAM_output!$B$1:$APK$1,0))</f>
        <v>1052.5371575481699</v>
      </c>
      <c r="N13" t="e">
        <f>INDEX([2]EUCAM_output!$B$2:$APK$66,MATCH($A13,[2]EUCAM_output!$A$2:$A$66,0),MATCH(N$1,[2]EUCAM_output!$B$1:$APK$1,0))</f>
        <v>#N/A</v>
      </c>
      <c r="O13">
        <f>INDEX([2]EUCAM_output!$B$2:$APK$66,MATCH($A13,[2]EUCAM_output!$A$2:$A$66,0),MATCH(O$1,[2]EUCAM_output!$B$1:$APK$1,0))</f>
        <v>13.8366416871865</v>
      </c>
      <c r="P13" t="e">
        <f>INDEX([2]EUCAM_output!$B$2:$APK$66,MATCH($A13,[2]EUCAM_output!$A$2:$A$66,0),MATCH(P$1,[2]EUCAM_output!$B$1:$APK$1,0))</f>
        <v>#N/A</v>
      </c>
      <c r="Q13" t="e">
        <f>INDEX([2]EUCAM_output!$B$2:$APK$66,MATCH($A13,[2]EUCAM_output!$A$2:$A$66,0),MATCH(Q$1,[2]EUCAM_output!$B$1:$APK$1,0))</f>
        <v>#N/A</v>
      </c>
      <c r="R13">
        <f>INDEX([2]EUCAM_output!$B$2:$APK$66,MATCH($A13,[2]EUCAM_output!$A$2:$A$66,0),MATCH(R$1,[2]EUCAM_output!$B$1:$APK$1,0))</f>
        <v>342.96764596705901</v>
      </c>
      <c r="S13">
        <f>INDEX([2]EUCAM_output!$B$2:$APK$66,MATCH($A13,[2]EUCAM_output!$A$2:$A$66,0),MATCH(S$1,[2]EUCAM_output!$B$1:$APK$1,0))</f>
        <v>78.908405638566293</v>
      </c>
      <c r="T13" t="e">
        <f>INDEX([2]EUCAM_output!$B$2:$APK$66,MATCH($A13,[2]EUCAM_output!$A$2:$A$66,0),MATCH(T$1,[2]EUCAM_output!$B$1:$APK$1,0))</f>
        <v>#N/A</v>
      </c>
      <c r="U13" t="e">
        <f>INDEX([2]EUCAM_output!$B$2:$APK$66,MATCH($A13,[2]EUCAM_output!$A$2:$A$66,0),MATCH(U$1,[2]EUCAM_output!$B$1:$APK$1,0))</f>
        <v>#N/A</v>
      </c>
      <c r="V13" s="1" t="e">
        <f t="shared" si="0"/>
        <v>#N/A</v>
      </c>
      <c r="X13" s="15">
        <v>1976</v>
      </c>
      <c r="Y13">
        <f>INDEX([2]EUCAM_output!$B$2:$APK$66,MATCH($X13,[2]EUCAM_output!$A$2:$A$66,0),MATCH(Y$1,[2]EUCAM_output!$B$1:$APK$1,0))</f>
        <v>0.22885153129101801</v>
      </c>
      <c r="Z13">
        <f>INDEX([2]EUCAM_output!$B$2:$APK$66,MATCH($X13,[2]EUCAM_output!$A$2:$A$66,0),MATCH(Z$1,[2]EUCAM_output!$B$1:$APK$1,0))</f>
        <v>0.29626570769987298</v>
      </c>
      <c r="AA13" t="e">
        <f>INDEX([2]EUCAM_output!$B$2:$APK$66,MATCH($X13,[2]EUCAM_output!$A$2:$A$66,0),MATCH(AA$1,[2]EUCAM_output!$B$1:$APK$1,0))</f>
        <v>#N/A</v>
      </c>
      <c r="AB13">
        <f>INDEX([2]EUCAM_output!$B$2:$APK$66,MATCH($X13,[2]EUCAM_output!$A$2:$A$66,0),MATCH(AB$1,[2]EUCAM_output!$B$1:$APK$1,0))</f>
        <v>0.28537954637217999</v>
      </c>
      <c r="AC13" t="e">
        <f>INDEX([2]EUCAM_output!$B$2:$APK$66,MATCH($X13,[2]EUCAM_output!$A$2:$A$66,0),MATCH(AC$1,[2]EUCAM_output!$B$1:$APK$1,0))</f>
        <v>#N/A</v>
      </c>
      <c r="AD13">
        <f>INDEX([2]EUCAM_output!$B$2:$APK$66,MATCH($X13,[2]EUCAM_output!$A$2:$A$66,0),MATCH(AD$1,[2]EUCAM_output!$B$1:$APK$1,0))</f>
        <v>0.23928333745295399</v>
      </c>
      <c r="AE13">
        <f>INDEX([2]EUCAM_output!$B$2:$APK$66,MATCH($X13,[2]EUCAM_output!$A$2:$A$66,0),MATCH(AE$1,[2]EUCAM_output!$B$1:$APK$1,0))</f>
        <v>0.21299409012444701</v>
      </c>
      <c r="AF13">
        <f>INDEX([2]EUCAM_output!$B$2:$APK$66,MATCH($X13,[2]EUCAM_output!$A$2:$A$66,0),MATCH(AF$1,[2]EUCAM_output!$B$1:$APK$1,0))</f>
        <v>0.30331551630326697</v>
      </c>
      <c r="AG13">
        <f>INDEX([2]EUCAM_output!$B$2:$APK$66,MATCH($X13,[2]EUCAM_output!$A$2:$A$66,0),MATCH(AG$1,[2]EUCAM_output!$B$1:$APK$1,0))</f>
        <v>0.30726822635293799</v>
      </c>
      <c r="AH13" t="e">
        <f>INDEX([2]EUCAM_output!$B$2:$APK$66,MATCH($X13,[2]EUCAM_output!$A$2:$A$66,0),MATCH(AH$1,[2]EUCAM_output!$B$1:$APK$1,0))</f>
        <v>#N/A</v>
      </c>
      <c r="AI13">
        <f>INDEX([2]EUCAM_output!$B$2:$APK$66,MATCH($X13,[2]EUCAM_output!$A$2:$A$66,0),MATCH(AI$1,[2]EUCAM_output!$B$1:$APK$1,0))</f>
        <v>0.19266117029233901</v>
      </c>
      <c r="AJ13">
        <f>INDEX([2]EUCAM_output!$B$2:$APK$66,MATCH($X13,[2]EUCAM_output!$A$2:$A$66,0),MATCH(AJ$1,[2]EUCAM_output!$B$1:$APK$1,0))</f>
        <v>0.19008362884485999</v>
      </c>
      <c r="AK13" t="e">
        <f>INDEX([2]EUCAM_output!$B$2:$APK$66,MATCH($X13,[2]EUCAM_output!$A$2:$A$66,0),MATCH(AK$1,[2]EUCAM_output!$B$1:$APK$1,0))</f>
        <v>#N/A</v>
      </c>
      <c r="AL13">
        <f>INDEX([2]EUCAM_output!$B$2:$APK$66,MATCH($X13,[2]EUCAM_output!$A$2:$A$66,0),MATCH(AL$1,[2]EUCAM_output!$B$1:$APK$1,0))</f>
        <v>0.221261248555675</v>
      </c>
      <c r="AM13" t="e">
        <f>INDEX([2]EUCAM_output!$B$2:$APK$66,MATCH($X13,[2]EUCAM_output!$A$2:$A$66,0),MATCH(AM$1,[2]EUCAM_output!$B$1:$APK$1,0))</f>
        <v>#N/A</v>
      </c>
      <c r="AN13" t="e">
        <f>INDEX([2]EUCAM_output!$B$2:$APK$66,MATCH($X13,[2]EUCAM_output!$A$2:$A$66,0),MATCH(AN$1,[2]EUCAM_output!$B$1:$APK$1,0))</f>
        <v>#N/A</v>
      </c>
      <c r="AO13">
        <f>INDEX([2]EUCAM_output!$B$2:$APK$66,MATCH($X13,[2]EUCAM_output!$A$2:$A$66,0),MATCH(AO$1,[2]EUCAM_output!$B$1:$APK$1,0))</f>
        <v>0.28521182466106798</v>
      </c>
      <c r="AP13">
        <f>INDEX([2]EUCAM_output!$B$2:$APK$66,MATCH($X13,[2]EUCAM_output!$A$2:$A$66,0),MATCH(AP$1,[2]EUCAM_output!$B$1:$APK$1,0))</f>
        <v>0.23759638530152499</v>
      </c>
      <c r="AQ13" t="e">
        <f>INDEX([2]EUCAM_output!$B$2:$APK$66,MATCH($X13,[2]EUCAM_output!$A$2:$A$66,0),MATCH(AQ$1,[2]EUCAM_output!$B$1:$APK$1,0))</f>
        <v>#N/A</v>
      </c>
      <c r="AR13" t="e">
        <f>INDEX([2]EUCAM_output!$B$2:$APK$66,MATCH($X13,[2]EUCAM_output!$A$2:$A$66,0),MATCH(AR$1,[2]EUCAM_output!$B$1:$APK$1,0))</f>
        <v>#N/A</v>
      </c>
      <c r="AS13" s="1" t="e">
        <f t="shared" si="1"/>
        <v>#N/A</v>
      </c>
      <c r="AU13" s="15">
        <v>1976</v>
      </c>
      <c r="AV13">
        <f>INDEX([2]EUCAM_output!$B$2:$APK$66,MATCH($X13,[2]EUCAM_output!$A$2:$A$66,0),MATCH(AV$1,[2]EUCAM_output!$B$1:$APK$1,0))</f>
        <v>-9.6849893812511745E-2</v>
      </c>
      <c r="AW13">
        <f>INDEX([2]EUCAM_output!$B$2:$APK$66,MATCH($X13,[2]EUCAM_output!$A$2:$A$66,0),MATCH(AW$1,[2]EUCAM_output!$B$1:$APK$1,0))</f>
        <v>8.3685549571765883E-2</v>
      </c>
      <c r="AX13" t="e">
        <f>INDEX([2]EUCAM_output!$B$2:$APK$66,MATCH($X13,[2]EUCAM_output!$A$2:$A$66,0),MATCH(AX$1,[2]EUCAM_output!$B$1:$APK$1,0))</f>
        <v>#N/A</v>
      </c>
      <c r="AY13">
        <f>INDEX([2]EUCAM_output!$B$2:$APK$66,MATCH($X13,[2]EUCAM_output!$A$2:$A$66,0),MATCH(AY$1,[2]EUCAM_output!$B$1:$APK$1,0))</f>
        <v>9.7415273762524457E-2</v>
      </c>
      <c r="AZ13" t="e">
        <f>INDEX([2]EUCAM_output!$B$2:$APK$66,MATCH($X13,[2]EUCAM_output!$A$2:$A$66,0),MATCH(AZ$1,[2]EUCAM_output!$B$1:$APK$1,0))</f>
        <v>#N/A</v>
      </c>
      <c r="BA13">
        <f>INDEX([2]EUCAM_output!$B$2:$APK$66,MATCH($X13,[2]EUCAM_output!$A$2:$A$66,0),MATCH(BA$1,[2]EUCAM_output!$B$1:$APK$1,0))</f>
        <v>1.833571682787505</v>
      </c>
      <c r="BB13">
        <f>INDEX([2]EUCAM_output!$B$2:$APK$66,MATCH($X13,[2]EUCAM_output!$A$2:$A$66,0),MATCH(BB$1,[2]EUCAM_output!$B$1:$APK$1,0))</f>
        <v>1.1080359776485249</v>
      </c>
      <c r="BC13">
        <f>INDEX([2]EUCAM_output!$B$2:$APK$66,MATCH($X13,[2]EUCAM_output!$A$2:$A$66,0),MATCH(BC$1,[2]EUCAM_output!$B$1:$APK$1,0))</f>
        <v>-3.4163853928911641</v>
      </c>
      <c r="BD13">
        <f>INDEX([2]EUCAM_output!$B$2:$APK$66,MATCH($X13,[2]EUCAM_output!$A$2:$A$66,0),MATCH(BD$1,[2]EUCAM_output!$B$1:$APK$1,0))</f>
        <v>-1.0338355010923841</v>
      </c>
      <c r="BE13" t="e">
        <f>INDEX([2]EUCAM_output!$B$2:$APK$66,MATCH($X13,[2]EUCAM_output!$A$2:$A$66,0),MATCH(BE$1,[2]EUCAM_output!$B$1:$APK$1,0))</f>
        <v>#N/A</v>
      </c>
      <c r="BF13">
        <f>INDEX([2]EUCAM_output!$B$2:$APK$66,MATCH($X13,[2]EUCAM_output!$A$2:$A$66,0),MATCH(BF$1,[2]EUCAM_output!$B$1:$APK$1,0))</f>
        <v>-3.1872685264778711</v>
      </c>
      <c r="BG13">
        <f>INDEX([2]EUCAM_output!$B$2:$APK$66,MATCH($X13,[2]EUCAM_output!$A$2:$A$66,0),MATCH(BG$1,[2]EUCAM_output!$B$1:$APK$1,0))</f>
        <v>-0.4689357925163451</v>
      </c>
      <c r="BH13" t="e">
        <f>INDEX([2]EUCAM_output!$B$2:$APK$66,MATCH($X13,[2]EUCAM_output!$A$2:$A$66,0),MATCH(BH$1,[2]EUCAM_output!$B$1:$APK$1,0))</f>
        <v>#N/A</v>
      </c>
      <c r="BI13">
        <f>INDEX([2]EUCAM_output!$B$2:$APK$66,MATCH($X13,[2]EUCAM_output!$A$2:$A$66,0),MATCH(BI$1,[2]EUCAM_output!$B$1:$APK$1,0))</f>
        <v>0.1050919579502763</v>
      </c>
      <c r="BJ13" t="e">
        <f>INDEX([2]EUCAM_output!$B$2:$APK$66,MATCH($X13,[2]EUCAM_output!$A$2:$A$66,0),MATCH(BJ$1,[2]EUCAM_output!$B$1:$APK$1,0))</f>
        <v>#N/A</v>
      </c>
      <c r="BK13" t="e">
        <f>INDEX([2]EUCAM_output!$B$2:$APK$66,MATCH($X13,[2]EUCAM_output!$A$2:$A$66,0),MATCH(BK$1,[2]EUCAM_output!$B$1:$APK$1,0))</f>
        <v>#N/A</v>
      </c>
      <c r="BL13">
        <f>INDEX([2]EUCAM_output!$B$2:$APK$66,MATCH($X13,[2]EUCAM_output!$A$2:$A$66,0),MATCH(BL$1,[2]EUCAM_output!$B$1:$APK$1,0))</f>
        <v>1.600390023140186</v>
      </c>
      <c r="BM13">
        <f>INDEX([2]EUCAM_output!$B$2:$APK$66,MATCH($X13,[2]EUCAM_output!$A$2:$A$66,0),MATCH(BM$1,[2]EUCAM_output!$B$1:$APK$1,0))</f>
        <v>-8.2620865110259896</v>
      </c>
      <c r="BN13" t="e">
        <f>INDEX([2]EUCAM_output!$B$2:$APK$66,MATCH($X13,[2]EUCAM_output!$A$2:$A$66,0),MATCH(BN$1,[2]EUCAM_output!$B$1:$APK$1,0))</f>
        <v>#N/A</v>
      </c>
      <c r="BO13" t="e">
        <f>INDEX([2]EUCAM_output!$B$2:$APK$66,MATCH($X13,[2]EUCAM_output!$A$2:$A$66,0),MATCH(BO$1,[2]EUCAM_output!$B$1:$APK$1,0))</f>
        <v>#N/A</v>
      </c>
      <c r="BP13" s="1" t="e">
        <f t="shared" si="2"/>
        <v>#N/A</v>
      </c>
    </row>
    <row r="14" spans="1:92" x14ac:dyDescent="0.3">
      <c r="A14" s="15">
        <v>1977</v>
      </c>
      <c r="B14">
        <f>INDEX([2]EUCAM_output!$B$2:$APK$66,MATCH($A14,[2]EUCAM_output!$A$2:$A$66,0),MATCH(B$1,[2]EUCAM_output!$B$1:$APK$1,0))</f>
        <v>175.935237322158</v>
      </c>
      <c r="C14">
        <f>INDEX([2]EUCAM_output!$B$2:$APK$66,MATCH($A14,[2]EUCAM_output!$A$2:$A$66,0),MATCH(C$1,[2]EUCAM_output!$B$1:$APK$1,0))</f>
        <v>216.91118667105599</v>
      </c>
      <c r="D14" t="e">
        <f>INDEX([2]EUCAM_output!$B$2:$APK$66,MATCH($A14,[2]EUCAM_output!$A$2:$A$66,0),MATCH(D$1,[2]EUCAM_output!$B$1:$APK$1,0))</f>
        <v>#N/A</v>
      </c>
      <c r="E14">
        <f>INDEX([2]EUCAM_output!$B$2:$APK$66,MATCH($A14,[2]EUCAM_output!$A$2:$A$66,0),MATCH(E$1,[2]EUCAM_output!$B$1:$APK$1,0))</f>
        <v>1689.49796700753</v>
      </c>
      <c r="F14" t="e">
        <f>INDEX([2]EUCAM_output!$B$2:$APK$66,MATCH($A14,[2]EUCAM_output!$A$2:$A$66,0),MATCH(F$1,[2]EUCAM_output!$B$1:$APK$1,0))</f>
        <v>#N/A</v>
      </c>
      <c r="G14">
        <f>INDEX([2]EUCAM_output!$B$2:$APK$66,MATCH($A14,[2]EUCAM_output!$A$2:$A$66,0),MATCH(G$1,[2]EUCAM_output!$B$1:$APK$1,0))</f>
        <v>118.06360691486501</v>
      </c>
      <c r="H14">
        <f>INDEX([2]EUCAM_output!$B$2:$APK$66,MATCH($A14,[2]EUCAM_output!$A$2:$A$66,0),MATCH(H$1,[2]EUCAM_output!$B$1:$APK$1,0))</f>
        <v>516.07738957874494</v>
      </c>
      <c r="I14">
        <f>INDEX([2]EUCAM_output!$B$2:$APK$66,MATCH($A14,[2]EUCAM_output!$A$2:$A$66,0),MATCH(I$1,[2]EUCAM_output!$B$1:$APK$1,0))</f>
        <v>93.857048686620303</v>
      </c>
      <c r="J14">
        <f>INDEX([2]EUCAM_output!$B$2:$APK$66,MATCH($A14,[2]EUCAM_output!$A$2:$A$66,0),MATCH(J$1,[2]EUCAM_output!$B$1:$APK$1,0))</f>
        <v>1116.4540005306201</v>
      </c>
      <c r="K14" t="e">
        <f>INDEX([2]EUCAM_output!$B$2:$APK$66,MATCH($A14,[2]EUCAM_output!$A$2:$A$66,0),MATCH(K$1,[2]EUCAM_output!$B$1:$APK$1,0))</f>
        <v>#N/A</v>
      </c>
      <c r="L14">
        <f>INDEX([2]EUCAM_output!$B$2:$APK$66,MATCH($A14,[2]EUCAM_output!$A$2:$A$66,0),MATCH(L$1,[2]EUCAM_output!$B$1:$APK$1,0))</f>
        <v>47.848085439267187</v>
      </c>
      <c r="M14">
        <f>INDEX([2]EUCAM_output!$B$2:$APK$66,MATCH($A14,[2]EUCAM_output!$A$2:$A$66,0),MATCH(M$1,[2]EUCAM_output!$B$1:$APK$1,0))</f>
        <v>1075.57647602475</v>
      </c>
      <c r="N14" t="e">
        <f>INDEX([2]EUCAM_output!$B$2:$APK$66,MATCH($A14,[2]EUCAM_output!$A$2:$A$66,0),MATCH(N$1,[2]EUCAM_output!$B$1:$APK$1,0))</f>
        <v>#N/A</v>
      </c>
      <c r="O14">
        <f>INDEX([2]EUCAM_output!$B$2:$APK$66,MATCH($A14,[2]EUCAM_output!$A$2:$A$66,0),MATCH(O$1,[2]EUCAM_output!$B$1:$APK$1,0))</f>
        <v>14.0538460418986</v>
      </c>
      <c r="P14" t="e">
        <f>INDEX([2]EUCAM_output!$B$2:$APK$66,MATCH($A14,[2]EUCAM_output!$A$2:$A$66,0),MATCH(P$1,[2]EUCAM_output!$B$1:$APK$1,0))</f>
        <v>#N/A</v>
      </c>
      <c r="Q14" t="e">
        <f>INDEX([2]EUCAM_output!$B$2:$APK$66,MATCH($A14,[2]EUCAM_output!$A$2:$A$66,0),MATCH(Q$1,[2]EUCAM_output!$B$1:$APK$1,0))</f>
        <v>#N/A</v>
      </c>
      <c r="R14">
        <f>INDEX([2]EUCAM_output!$B$2:$APK$66,MATCH($A14,[2]EUCAM_output!$A$2:$A$66,0),MATCH(R$1,[2]EUCAM_output!$B$1:$APK$1,0))</f>
        <v>351.61193145501699</v>
      </c>
      <c r="S14">
        <f>INDEX([2]EUCAM_output!$B$2:$APK$66,MATCH($A14,[2]EUCAM_output!$A$2:$A$66,0),MATCH(S$1,[2]EUCAM_output!$B$1:$APK$1,0))</f>
        <v>83.656007085705198</v>
      </c>
      <c r="T14" t="e">
        <f>INDEX([2]EUCAM_output!$B$2:$APK$66,MATCH($A14,[2]EUCAM_output!$A$2:$A$66,0),MATCH(T$1,[2]EUCAM_output!$B$1:$APK$1,0))</f>
        <v>#N/A</v>
      </c>
      <c r="U14" t="e">
        <f>INDEX([2]EUCAM_output!$B$2:$APK$66,MATCH($A14,[2]EUCAM_output!$A$2:$A$66,0),MATCH(U$1,[2]EUCAM_output!$B$1:$APK$1,0))</f>
        <v>#N/A</v>
      </c>
      <c r="V14" s="1" t="e">
        <f t="shared" si="0"/>
        <v>#N/A</v>
      </c>
      <c r="X14" s="15">
        <v>1977</v>
      </c>
      <c r="Y14">
        <f>INDEX([2]EUCAM_output!$B$2:$APK$66,MATCH($X14,[2]EUCAM_output!$A$2:$A$66,0),MATCH(Y$1,[2]EUCAM_output!$B$1:$APK$1,0))</f>
        <v>0.25598844304990498</v>
      </c>
      <c r="Z14">
        <f>INDEX([2]EUCAM_output!$B$2:$APK$66,MATCH($X14,[2]EUCAM_output!$A$2:$A$66,0),MATCH(Z$1,[2]EUCAM_output!$B$1:$APK$1,0))</f>
        <v>0.33626532888088301</v>
      </c>
      <c r="AA14" t="e">
        <f>INDEX([2]EUCAM_output!$B$2:$APK$66,MATCH($X14,[2]EUCAM_output!$A$2:$A$66,0),MATCH(AA$1,[2]EUCAM_output!$B$1:$APK$1,0))</f>
        <v>#N/A</v>
      </c>
      <c r="AB14">
        <f>INDEX([2]EUCAM_output!$B$2:$APK$66,MATCH($X14,[2]EUCAM_output!$A$2:$A$66,0),MATCH(AB$1,[2]EUCAM_output!$B$1:$APK$1,0))</f>
        <v>0.31279760596950301</v>
      </c>
      <c r="AC14" t="e">
        <f>INDEX([2]EUCAM_output!$B$2:$APK$66,MATCH($X14,[2]EUCAM_output!$A$2:$A$66,0),MATCH(AC$1,[2]EUCAM_output!$B$1:$APK$1,0))</f>
        <v>#N/A</v>
      </c>
      <c r="AD14">
        <f>INDEX([2]EUCAM_output!$B$2:$APK$66,MATCH($X14,[2]EUCAM_output!$A$2:$A$66,0),MATCH(AD$1,[2]EUCAM_output!$B$1:$APK$1,0))</f>
        <v>0.26403081239538301</v>
      </c>
      <c r="AE14">
        <f>INDEX([2]EUCAM_output!$B$2:$APK$66,MATCH($X14,[2]EUCAM_output!$A$2:$A$66,0),MATCH(AE$1,[2]EUCAM_output!$B$1:$APK$1,0))</f>
        <v>0.226231504584605</v>
      </c>
      <c r="AF14">
        <f>INDEX([2]EUCAM_output!$B$2:$APK$66,MATCH($X14,[2]EUCAM_output!$A$2:$A$66,0),MATCH(AF$1,[2]EUCAM_output!$B$1:$APK$1,0))</f>
        <v>0.31157225206337402</v>
      </c>
      <c r="AG14">
        <f>INDEX([2]EUCAM_output!$B$2:$APK$66,MATCH($X14,[2]EUCAM_output!$A$2:$A$66,0),MATCH(AG$1,[2]EUCAM_output!$B$1:$APK$1,0))</f>
        <v>0.31838171424256001</v>
      </c>
      <c r="AH14" t="e">
        <f>INDEX([2]EUCAM_output!$B$2:$APK$66,MATCH($X14,[2]EUCAM_output!$A$2:$A$66,0),MATCH(AH$1,[2]EUCAM_output!$B$1:$APK$1,0))</f>
        <v>#N/A</v>
      </c>
      <c r="AI14">
        <f>INDEX([2]EUCAM_output!$B$2:$APK$66,MATCH($X14,[2]EUCAM_output!$A$2:$A$66,0),MATCH(AI$1,[2]EUCAM_output!$B$1:$APK$1,0))</f>
        <v>0.20771480311597201</v>
      </c>
      <c r="AJ14">
        <f>INDEX([2]EUCAM_output!$B$2:$APK$66,MATCH($X14,[2]EUCAM_output!$A$2:$A$66,0),MATCH(AJ$1,[2]EUCAM_output!$B$1:$APK$1,0))</f>
        <v>0.20884308693158801</v>
      </c>
      <c r="AK14" t="e">
        <f>INDEX([2]EUCAM_output!$B$2:$APK$66,MATCH($X14,[2]EUCAM_output!$A$2:$A$66,0),MATCH(AK$1,[2]EUCAM_output!$B$1:$APK$1,0))</f>
        <v>#N/A</v>
      </c>
      <c r="AL14">
        <f>INDEX([2]EUCAM_output!$B$2:$APK$66,MATCH($X14,[2]EUCAM_output!$A$2:$A$66,0),MATCH(AL$1,[2]EUCAM_output!$B$1:$APK$1,0))</f>
        <v>0.23635444855573101</v>
      </c>
      <c r="AM14" t="e">
        <f>INDEX([2]EUCAM_output!$B$2:$APK$66,MATCH($X14,[2]EUCAM_output!$A$2:$A$66,0),MATCH(AM$1,[2]EUCAM_output!$B$1:$APK$1,0))</f>
        <v>#N/A</v>
      </c>
      <c r="AN14" t="e">
        <f>INDEX([2]EUCAM_output!$B$2:$APK$66,MATCH($X14,[2]EUCAM_output!$A$2:$A$66,0),MATCH(AN$1,[2]EUCAM_output!$B$1:$APK$1,0))</f>
        <v>#N/A</v>
      </c>
      <c r="AO14">
        <f>INDEX([2]EUCAM_output!$B$2:$APK$66,MATCH($X14,[2]EUCAM_output!$A$2:$A$66,0),MATCH(AO$1,[2]EUCAM_output!$B$1:$APK$1,0))</f>
        <v>0.31709140721789603</v>
      </c>
      <c r="AP14">
        <f>INDEX([2]EUCAM_output!$B$2:$APK$66,MATCH($X14,[2]EUCAM_output!$A$2:$A$66,0),MATCH(AP$1,[2]EUCAM_output!$B$1:$APK$1,0))</f>
        <v>0.22200509898957299</v>
      </c>
      <c r="AQ14" t="e">
        <f>INDEX([2]EUCAM_output!$B$2:$APK$66,MATCH($X14,[2]EUCAM_output!$A$2:$A$66,0),MATCH(AQ$1,[2]EUCAM_output!$B$1:$APK$1,0))</f>
        <v>#N/A</v>
      </c>
      <c r="AR14" t="e">
        <f>INDEX([2]EUCAM_output!$B$2:$APK$66,MATCH($X14,[2]EUCAM_output!$A$2:$A$66,0),MATCH(AR$1,[2]EUCAM_output!$B$1:$APK$1,0))</f>
        <v>#N/A</v>
      </c>
      <c r="AS14" s="1" t="e">
        <f t="shared" si="1"/>
        <v>#N/A</v>
      </c>
      <c r="AU14" s="15">
        <v>1977</v>
      </c>
      <c r="AV14">
        <f>INDEX([2]EUCAM_output!$B$2:$APK$66,MATCH($X14,[2]EUCAM_output!$A$2:$A$66,0),MATCH(AV$1,[2]EUCAM_output!$B$1:$APK$1,0))</f>
        <v>1.6413397681525941</v>
      </c>
      <c r="AW14">
        <f>INDEX([2]EUCAM_output!$B$2:$APK$66,MATCH($X14,[2]EUCAM_output!$A$2:$A$66,0),MATCH(AW$1,[2]EUCAM_output!$B$1:$APK$1,0))</f>
        <v>-2.1004405969984652</v>
      </c>
      <c r="AX14" t="e">
        <f>INDEX([2]EUCAM_output!$B$2:$APK$66,MATCH($X14,[2]EUCAM_output!$A$2:$A$66,0),MATCH(AX$1,[2]EUCAM_output!$B$1:$APK$1,0))</f>
        <v>#N/A</v>
      </c>
      <c r="AY14">
        <f>INDEX([2]EUCAM_output!$B$2:$APK$66,MATCH($X14,[2]EUCAM_output!$A$2:$A$66,0),MATCH(AY$1,[2]EUCAM_output!$B$1:$APK$1,0))</f>
        <v>1.0821454764685661</v>
      </c>
      <c r="AZ14" t="e">
        <f>INDEX([2]EUCAM_output!$B$2:$APK$66,MATCH($X14,[2]EUCAM_output!$A$2:$A$66,0),MATCH(AZ$1,[2]EUCAM_output!$B$1:$APK$1,0))</f>
        <v>#N/A</v>
      </c>
      <c r="BA14">
        <f>INDEX([2]EUCAM_output!$B$2:$APK$66,MATCH($X14,[2]EUCAM_output!$A$2:$A$66,0),MATCH(BA$1,[2]EUCAM_output!$B$1:$APK$1,0))</f>
        <v>1.2782384549217869</v>
      </c>
      <c r="BB14">
        <f>INDEX([2]EUCAM_output!$B$2:$APK$66,MATCH($X14,[2]EUCAM_output!$A$2:$A$66,0),MATCH(BB$1,[2]EUCAM_output!$B$1:$APK$1,0))</f>
        <v>0.86565866100127842</v>
      </c>
      <c r="BC14">
        <f>INDEX([2]EUCAM_output!$B$2:$APK$66,MATCH($X14,[2]EUCAM_output!$A$2:$A$66,0),MATCH(BC$1,[2]EUCAM_output!$B$1:$APK$1,0))</f>
        <v>-6.2336166909852331</v>
      </c>
      <c r="BD14">
        <f>INDEX([2]EUCAM_output!$B$2:$APK$66,MATCH($X14,[2]EUCAM_output!$A$2:$A$66,0),MATCH(BD$1,[2]EUCAM_output!$B$1:$APK$1,0))</f>
        <v>-0.98134045062286956</v>
      </c>
      <c r="BE14" t="e">
        <f>INDEX([2]EUCAM_output!$B$2:$APK$66,MATCH($X14,[2]EUCAM_output!$A$2:$A$66,0),MATCH(BE$1,[2]EUCAM_output!$B$1:$APK$1,0))</f>
        <v>#N/A</v>
      </c>
      <c r="BF14">
        <f>INDEX([2]EUCAM_output!$B$2:$APK$66,MATCH($X14,[2]EUCAM_output!$A$2:$A$66,0),MATCH(BF$1,[2]EUCAM_output!$B$1:$APK$1,0))</f>
        <v>0.29426718544669489</v>
      </c>
      <c r="BG14">
        <f>INDEX([2]EUCAM_output!$B$2:$APK$66,MATCH($X14,[2]EUCAM_output!$A$2:$A$66,0),MATCH(BG$1,[2]EUCAM_output!$B$1:$APK$1,0))</f>
        <v>-1.1410284346988211</v>
      </c>
      <c r="BH14" t="e">
        <f>INDEX([2]EUCAM_output!$B$2:$APK$66,MATCH($X14,[2]EUCAM_output!$A$2:$A$66,0),MATCH(BH$1,[2]EUCAM_output!$B$1:$APK$1,0))</f>
        <v>#N/A</v>
      </c>
      <c r="BI14">
        <f>INDEX([2]EUCAM_output!$B$2:$APK$66,MATCH($X14,[2]EUCAM_output!$A$2:$A$66,0),MATCH(BI$1,[2]EUCAM_output!$B$1:$APK$1,0))</f>
        <v>-0.15010099046693931</v>
      </c>
      <c r="BJ14" t="e">
        <f>INDEX([2]EUCAM_output!$B$2:$APK$66,MATCH($X14,[2]EUCAM_output!$A$2:$A$66,0),MATCH(BJ$1,[2]EUCAM_output!$B$1:$APK$1,0))</f>
        <v>#N/A</v>
      </c>
      <c r="BK14" t="e">
        <f>INDEX([2]EUCAM_output!$B$2:$APK$66,MATCH($X14,[2]EUCAM_output!$A$2:$A$66,0),MATCH(BK$1,[2]EUCAM_output!$B$1:$APK$1,0))</f>
        <v>#N/A</v>
      </c>
      <c r="BL14">
        <f>INDEX([2]EUCAM_output!$B$2:$APK$66,MATCH($X14,[2]EUCAM_output!$A$2:$A$66,0),MATCH(BL$1,[2]EUCAM_output!$B$1:$APK$1,0))</f>
        <v>1.6252597881640349</v>
      </c>
      <c r="BM14">
        <f>INDEX([2]EUCAM_output!$B$2:$APK$66,MATCH($X14,[2]EUCAM_output!$A$2:$A$66,0),MATCH(BM$1,[2]EUCAM_output!$B$1:$APK$1,0))</f>
        <v>-6.1976737307305019</v>
      </c>
      <c r="BN14" t="e">
        <f>INDEX([2]EUCAM_output!$B$2:$APK$66,MATCH($X14,[2]EUCAM_output!$A$2:$A$66,0),MATCH(BN$1,[2]EUCAM_output!$B$1:$APK$1,0))</f>
        <v>#N/A</v>
      </c>
      <c r="BO14" t="e">
        <f>INDEX([2]EUCAM_output!$B$2:$APK$66,MATCH($X14,[2]EUCAM_output!$A$2:$A$66,0),MATCH(BO$1,[2]EUCAM_output!$B$1:$APK$1,0))</f>
        <v>#N/A</v>
      </c>
      <c r="BP14" s="1" t="e">
        <f t="shared" si="2"/>
        <v>#N/A</v>
      </c>
    </row>
    <row r="15" spans="1:92" x14ac:dyDescent="0.3">
      <c r="A15" s="15">
        <v>1978</v>
      </c>
      <c r="B15">
        <f>INDEX([2]EUCAM_output!$B$2:$APK$66,MATCH($A15,[2]EUCAM_output!$A$2:$A$66,0),MATCH(B$1,[2]EUCAM_output!$B$1:$APK$1,0))</f>
        <v>175.564631258433</v>
      </c>
      <c r="C15">
        <f>INDEX([2]EUCAM_output!$B$2:$APK$66,MATCH($A15,[2]EUCAM_output!$A$2:$A$66,0),MATCH(C$1,[2]EUCAM_output!$B$1:$APK$1,0))</f>
        <v>223.07557827276599</v>
      </c>
      <c r="D15" t="e">
        <f>INDEX([2]EUCAM_output!$B$2:$APK$66,MATCH($A15,[2]EUCAM_output!$A$2:$A$66,0),MATCH(D$1,[2]EUCAM_output!$B$1:$APK$1,0))</f>
        <v>#N/A</v>
      </c>
      <c r="E15">
        <f>INDEX([2]EUCAM_output!$B$2:$APK$66,MATCH($A15,[2]EUCAM_output!$A$2:$A$66,0),MATCH(E$1,[2]EUCAM_output!$B$1:$APK$1,0))</f>
        <v>1740.32640451523</v>
      </c>
      <c r="F15" t="e">
        <f>INDEX([2]EUCAM_output!$B$2:$APK$66,MATCH($A15,[2]EUCAM_output!$A$2:$A$66,0),MATCH(F$1,[2]EUCAM_output!$B$1:$APK$1,0))</f>
        <v>#N/A</v>
      </c>
      <c r="G15">
        <f>INDEX([2]EUCAM_output!$B$2:$APK$66,MATCH($A15,[2]EUCAM_output!$A$2:$A$66,0),MATCH(G$1,[2]EUCAM_output!$B$1:$APK$1,0))</f>
        <v>126.61686318215401</v>
      </c>
      <c r="H15">
        <f>INDEX([2]EUCAM_output!$B$2:$APK$66,MATCH($A15,[2]EUCAM_output!$A$2:$A$66,0),MATCH(H$1,[2]EUCAM_output!$B$1:$APK$1,0))</f>
        <v>523.62516627244497</v>
      </c>
      <c r="I15">
        <f>INDEX([2]EUCAM_output!$B$2:$APK$66,MATCH($A15,[2]EUCAM_output!$A$2:$A$66,0),MATCH(I$1,[2]EUCAM_output!$B$1:$APK$1,0))</f>
        <v>96.766476084888396</v>
      </c>
      <c r="J15">
        <f>INDEX([2]EUCAM_output!$B$2:$APK$66,MATCH($A15,[2]EUCAM_output!$A$2:$A$66,0),MATCH(J$1,[2]EUCAM_output!$B$1:$APK$1,0))</f>
        <v>1160.5464999077701</v>
      </c>
      <c r="K15" t="e">
        <f>INDEX([2]EUCAM_output!$B$2:$APK$66,MATCH($A15,[2]EUCAM_output!$A$2:$A$66,0),MATCH(K$1,[2]EUCAM_output!$B$1:$APK$1,0))</f>
        <v>#N/A</v>
      </c>
      <c r="L15">
        <f>INDEX([2]EUCAM_output!$B$2:$APK$66,MATCH($A15,[2]EUCAM_output!$A$2:$A$66,0),MATCH(L$1,[2]EUCAM_output!$B$1:$APK$1,0))</f>
        <v>51.257788232455901</v>
      </c>
      <c r="M15">
        <f>INDEX([2]EUCAM_output!$B$2:$APK$66,MATCH($A15,[2]EUCAM_output!$A$2:$A$66,0),MATCH(M$1,[2]EUCAM_output!$B$1:$APK$1,0))</f>
        <v>1106.75468782344</v>
      </c>
      <c r="N15" t="e">
        <f>INDEX([2]EUCAM_output!$B$2:$APK$66,MATCH($A15,[2]EUCAM_output!$A$2:$A$66,0),MATCH(N$1,[2]EUCAM_output!$B$1:$APK$1,0))</f>
        <v>#N/A</v>
      </c>
      <c r="O15">
        <f>INDEX([2]EUCAM_output!$B$2:$APK$66,MATCH($A15,[2]EUCAM_output!$A$2:$A$66,0),MATCH(O$1,[2]EUCAM_output!$B$1:$APK$1,0))</f>
        <v>14.6265362511991</v>
      </c>
      <c r="P15" t="e">
        <f>INDEX([2]EUCAM_output!$B$2:$APK$66,MATCH($A15,[2]EUCAM_output!$A$2:$A$66,0),MATCH(P$1,[2]EUCAM_output!$B$1:$APK$1,0))</f>
        <v>#N/A</v>
      </c>
      <c r="Q15" t="e">
        <f>INDEX([2]EUCAM_output!$B$2:$APK$66,MATCH($A15,[2]EUCAM_output!$A$2:$A$66,0),MATCH(Q$1,[2]EUCAM_output!$B$1:$APK$1,0))</f>
        <v>#N/A</v>
      </c>
      <c r="R15">
        <f>INDEX([2]EUCAM_output!$B$2:$APK$66,MATCH($A15,[2]EUCAM_output!$A$2:$A$66,0),MATCH(R$1,[2]EUCAM_output!$B$1:$APK$1,0))</f>
        <v>361.09226777353302</v>
      </c>
      <c r="S15">
        <f>INDEX([2]EUCAM_output!$B$2:$APK$66,MATCH($A15,[2]EUCAM_output!$A$2:$A$66,0),MATCH(S$1,[2]EUCAM_output!$B$1:$APK$1,0))</f>
        <v>88.813689798280393</v>
      </c>
      <c r="T15" t="e">
        <f>INDEX([2]EUCAM_output!$B$2:$APK$66,MATCH($A15,[2]EUCAM_output!$A$2:$A$66,0),MATCH(T$1,[2]EUCAM_output!$B$1:$APK$1,0))</f>
        <v>#N/A</v>
      </c>
      <c r="U15" t="e">
        <f>INDEX([2]EUCAM_output!$B$2:$APK$66,MATCH($A15,[2]EUCAM_output!$A$2:$A$66,0),MATCH(U$1,[2]EUCAM_output!$B$1:$APK$1,0))</f>
        <v>#N/A</v>
      </c>
      <c r="V15" s="1" t="e">
        <f t="shared" si="0"/>
        <v>#N/A</v>
      </c>
      <c r="X15" s="15">
        <v>1978</v>
      </c>
      <c r="Y15">
        <f>INDEX([2]EUCAM_output!$B$2:$APK$66,MATCH($X15,[2]EUCAM_output!$A$2:$A$66,0),MATCH(Y$1,[2]EUCAM_output!$B$1:$APK$1,0))</f>
        <v>0.27688767264240399</v>
      </c>
      <c r="Z15">
        <f>INDEX([2]EUCAM_output!$B$2:$APK$66,MATCH($X15,[2]EUCAM_output!$A$2:$A$66,0),MATCH(Z$1,[2]EUCAM_output!$B$1:$APK$1,0))</f>
        <v>0.35709114320723701</v>
      </c>
      <c r="AA15" t="e">
        <f>INDEX([2]EUCAM_output!$B$2:$APK$66,MATCH($X15,[2]EUCAM_output!$A$2:$A$66,0),MATCH(AA$1,[2]EUCAM_output!$B$1:$APK$1,0))</f>
        <v>#N/A</v>
      </c>
      <c r="AB15">
        <f>INDEX([2]EUCAM_output!$B$2:$APK$66,MATCH($X15,[2]EUCAM_output!$A$2:$A$66,0),MATCH(AB$1,[2]EUCAM_output!$B$1:$APK$1,0))</f>
        <v>0.33557693178349901</v>
      </c>
      <c r="AC15" t="e">
        <f>INDEX([2]EUCAM_output!$B$2:$APK$66,MATCH($X15,[2]EUCAM_output!$A$2:$A$66,0),MATCH(AC$1,[2]EUCAM_output!$B$1:$APK$1,0))</f>
        <v>#N/A</v>
      </c>
      <c r="AD15">
        <f>INDEX([2]EUCAM_output!$B$2:$APK$66,MATCH($X15,[2]EUCAM_output!$A$2:$A$66,0),MATCH(AD$1,[2]EUCAM_output!$B$1:$APK$1,0))</f>
        <v>0.27059507114398101</v>
      </c>
      <c r="AE15">
        <f>INDEX([2]EUCAM_output!$B$2:$APK$66,MATCH($X15,[2]EUCAM_output!$A$2:$A$66,0),MATCH(AE$1,[2]EUCAM_output!$B$1:$APK$1,0))</f>
        <v>0.24322970403494101</v>
      </c>
      <c r="AF15">
        <f>INDEX([2]EUCAM_output!$B$2:$APK$66,MATCH($X15,[2]EUCAM_output!$A$2:$A$66,0),MATCH(AF$1,[2]EUCAM_output!$B$1:$APK$1,0))</f>
        <v>0.29354770627530702</v>
      </c>
      <c r="AG15">
        <f>INDEX([2]EUCAM_output!$B$2:$APK$66,MATCH($X15,[2]EUCAM_output!$A$2:$A$66,0),MATCH(AG$1,[2]EUCAM_output!$B$1:$APK$1,0))</f>
        <v>0.33991276292491102</v>
      </c>
      <c r="AH15" t="e">
        <f>INDEX([2]EUCAM_output!$B$2:$APK$66,MATCH($X15,[2]EUCAM_output!$A$2:$A$66,0),MATCH(AH$1,[2]EUCAM_output!$B$1:$APK$1,0))</f>
        <v>#N/A</v>
      </c>
      <c r="AI15">
        <f>INDEX([2]EUCAM_output!$B$2:$APK$66,MATCH($X15,[2]EUCAM_output!$A$2:$A$66,0),MATCH(AI$1,[2]EUCAM_output!$B$1:$APK$1,0))</f>
        <v>0.22639889509394301</v>
      </c>
      <c r="AJ15">
        <f>INDEX([2]EUCAM_output!$B$2:$APK$66,MATCH($X15,[2]EUCAM_output!$A$2:$A$66,0),MATCH(AJ$1,[2]EUCAM_output!$B$1:$APK$1,0))</f>
        <v>0.22272437688771499</v>
      </c>
      <c r="AK15" t="e">
        <f>INDEX([2]EUCAM_output!$B$2:$APK$66,MATCH($X15,[2]EUCAM_output!$A$2:$A$66,0),MATCH(AK$1,[2]EUCAM_output!$B$1:$APK$1,0))</f>
        <v>#N/A</v>
      </c>
      <c r="AL15">
        <f>INDEX([2]EUCAM_output!$B$2:$APK$66,MATCH($X15,[2]EUCAM_output!$A$2:$A$66,0),MATCH(AL$1,[2]EUCAM_output!$B$1:$APK$1,0))</f>
        <v>0.25357474538090002</v>
      </c>
      <c r="AM15" t="e">
        <f>INDEX([2]EUCAM_output!$B$2:$APK$66,MATCH($X15,[2]EUCAM_output!$A$2:$A$66,0),MATCH(AM$1,[2]EUCAM_output!$B$1:$APK$1,0))</f>
        <v>#N/A</v>
      </c>
      <c r="AN15" t="e">
        <f>INDEX([2]EUCAM_output!$B$2:$APK$66,MATCH($X15,[2]EUCAM_output!$A$2:$A$66,0),MATCH(AN$1,[2]EUCAM_output!$B$1:$APK$1,0))</f>
        <v>#N/A</v>
      </c>
      <c r="AO15">
        <f>INDEX([2]EUCAM_output!$B$2:$APK$66,MATCH($X15,[2]EUCAM_output!$A$2:$A$66,0),MATCH(AO$1,[2]EUCAM_output!$B$1:$APK$1,0))</f>
        <v>0.33958904068631701</v>
      </c>
      <c r="AP15">
        <f>INDEX([2]EUCAM_output!$B$2:$APK$66,MATCH($X15,[2]EUCAM_output!$A$2:$A$66,0),MATCH(AP$1,[2]EUCAM_output!$B$1:$APK$1,0))</f>
        <v>0.201950116789022</v>
      </c>
      <c r="AQ15" t="e">
        <f>INDEX([2]EUCAM_output!$B$2:$APK$66,MATCH($X15,[2]EUCAM_output!$A$2:$A$66,0),MATCH(AQ$1,[2]EUCAM_output!$B$1:$APK$1,0))</f>
        <v>#N/A</v>
      </c>
      <c r="AR15" t="e">
        <f>INDEX([2]EUCAM_output!$B$2:$APK$66,MATCH($X15,[2]EUCAM_output!$A$2:$A$66,0),MATCH(AR$1,[2]EUCAM_output!$B$1:$APK$1,0))</f>
        <v>#N/A</v>
      </c>
      <c r="AS15" s="1" t="e">
        <f t="shared" si="1"/>
        <v>#N/A</v>
      </c>
      <c r="AU15" s="15">
        <v>1978</v>
      </c>
      <c r="AV15">
        <f>INDEX([2]EUCAM_output!$B$2:$APK$66,MATCH($X15,[2]EUCAM_output!$A$2:$A$66,0),MATCH(AV$1,[2]EUCAM_output!$B$1:$APK$1,0))</f>
        <v>-1.138952291174278</v>
      </c>
      <c r="AW15">
        <f>INDEX([2]EUCAM_output!$B$2:$APK$66,MATCH($X15,[2]EUCAM_output!$A$2:$A$66,0),MATCH(AW$1,[2]EUCAM_output!$B$1:$APK$1,0))</f>
        <v>-1.842362539006948</v>
      </c>
      <c r="AX15" t="e">
        <f>INDEX([2]EUCAM_output!$B$2:$APK$66,MATCH($X15,[2]EUCAM_output!$A$2:$A$66,0),MATCH(AX$1,[2]EUCAM_output!$B$1:$APK$1,0))</f>
        <v>#N/A</v>
      </c>
      <c r="AY15">
        <f>INDEX([2]EUCAM_output!$B$2:$APK$66,MATCH($X15,[2]EUCAM_output!$A$2:$A$66,0),MATCH(AY$1,[2]EUCAM_output!$B$1:$APK$1,0))</f>
        <v>1.6456003309923251</v>
      </c>
      <c r="AZ15" t="e">
        <f>INDEX([2]EUCAM_output!$B$2:$APK$66,MATCH($X15,[2]EUCAM_output!$A$2:$A$66,0),MATCH(AZ$1,[2]EUCAM_output!$B$1:$APK$1,0))</f>
        <v>#N/A</v>
      </c>
      <c r="BA15">
        <f>INDEX([2]EUCAM_output!$B$2:$APK$66,MATCH($X15,[2]EUCAM_output!$A$2:$A$66,0),MATCH(BA$1,[2]EUCAM_output!$B$1:$APK$1,0))</f>
        <v>4.9949402887118577</v>
      </c>
      <c r="BB15">
        <f>INDEX([2]EUCAM_output!$B$2:$APK$66,MATCH($X15,[2]EUCAM_output!$A$2:$A$66,0),MATCH(BB$1,[2]EUCAM_output!$B$1:$APK$1,0))</f>
        <v>-4.4272588286953241E-2</v>
      </c>
      <c r="BC15">
        <f>INDEX([2]EUCAM_output!$B$2:$APK$66,MATCH($X15,[2]EUCAM_output!$A$2:$A$66,0),MATCH(BC$1,[2]EUCAM_output!$B$1:$APK$1,0))</f>
        <v>-6.2013271977466866</v>
      </c>
      <c r="BD15">
        <f>INDEX([2]EUCAM_output!$B$2:$APK$66,MATCH($X15,[2]EUCAM_output!$A$2:$A$66,0),MATCH(BD$1,[2]EUCAM_output!$B$1:$APK$1,0))</f>
        <v>-0.342955715626303</v>
      </c>
      <c r="BE15" t="e">
        <f>INDEX([2]EUCAM_output!$B$2:$APK$66,MATCH($X15,[2]EUCAM_output!$A$2:$A$66,0),MATCH(BE$1,[2]EUCAM_output!$B$1:$APK$1,0))</f>
        <v>#N/A</v>
      </c>
      <c r="BF15">
        <f>INDEX([2]EUCAM_output!$B$2:$APK$66,MATCH($X15,[2]EUCAM_output!$A$2:$A$66,0),MATCH(BF$1,[2]EUCAM_output!$B$1:$APK$1,0))</f>
        <v>2.769417841814148</v>
      </c>
      <c r="BG15">
        <f>INDEX([2]EUCAM_output!$B$2:$APK$66,MATCH($X15,[2]EUCAM_output!$A$2:$A$66,0),MATCH(BG$1,[2]EUCAM_output!$B$1:$APK$1,0))</f>
        <v>-1.328286759040598</v>
      </c>
      <c r="BH15" t="e">
        <f>INDEX([2]EUCAM_output!$B$2:$APK$66,MATCH($X15,[2]EUCAM_output!$A$2:$A$66,0),MATCH(BH$1,[2]EUCAM_output!$B$1:$APK$1,0))</f>
        <v>#N/A</v>
      </c>
      <c r="BI15">
        <f>INDEX([2]EUCAM_output!$B$2:$APK$66,MATCH($X15,[2]EUCAM_output!$A$2:$A$66,0),MATCH(BI$1,[2]EUCAM_output!$B$1:$APK$1,0))</f>
        <v>2.0137619426878972</v>
      </c>
      <c r="BJ15" t="e">
        <f>INDEX([2]EUCAM_output!$B$2:$APK$66,MATCH($X15,[2]EUCAM_output!$A$2:$A$66,0),MATCH(BJ$1,[2]EUCAM_output!$B$1:$APK$1,0))</f>
        <v>#N/A</v>
      </c>
      <c r="BK15" t="e">
        <f>INDEX([2]EUCAM_output!$B$2:$APK$66,MATCH($X15,[2]EUCAM_output!$A$2:$A$66,0),MATCH(BK$1,[2]EUCAM_output!$B$1:$APK$1,0))</f>
        <v>#N/A</v>
      </c>
      <c r="BL15">
        <f>INDEX([2]EUCAM_output!$B$2:$APK$66,MATCH($X15,[2]EUCAM_output!$A$2:$A$66,0),MATCH(BL$1,[2]EUCAM_output!$B$1:$APK$1,0))</f>
        <v>2.001380601437885</v>
      </c>
      <c r="BM15">
        <f>INDEX([2]EUCAM_output!$B$2:$APK$66,MATCH($X15,[2]EUCAM_output!$A$2:$A$66,0),MATCH(BM$1,[2]EUCAM_output!$B$1:$APK$1,0))</f>
        <v>-3.367457871169433</v>
      </c>
      <c r="BN15" t="e">
        <f>INDEX([2]EUCAM_output!$B$2:$APK$66,MATCH($X15,[2]EUCAM_output!$A$2:$A$66,0),MATCH(BN$1,[2]EUCAM_output!$B$1:$APK$1,0))</f>
        <v>#N/A</v>
      </c>
      <c r="BO15" t="e">
        <f>INDEX([2]EUCAM_output!$B$2:$APK$66,MATCH($X15,[2]EUCAM_output!$A$2:$A$66,0),MATCH(BO$1,[2]EUCAM_output!$B$1:$APK$1,0))</f>
        <v>#N/A</v>
      </c>
      <c r="BP15" s="1" t="e">
        <f t="shared" si="2"/>
        <v>#N/A</v>
      </c>
    </row>
    <row r="16" spans="1:92" x14ac:dyDescent="0.3">
      <c r="A16" s="15">
        <v>1979</v>
      </c>
      <c r="B16">
        <f>INDEX([2]EUCAM_output!$B$2:$APK$66,MATCH($A16,[2]EUCAM_output!$A$2:$A$66,0),MATCH(B$1,[2]EUCAM_output!$B$1:$APK$1,0))</f>
        <v>184.96909272061899</v>
      </c>
      <c r="C16">
        <f>INDEX([2]EUCAM_output!$B$2:$APK$66,MATCH($A16,[2]EUCAM_output!$A$2:$A$66,0),MATCH(C$1,[2]EUCAM_output!$B$1:$APK$1,0))</f>
        <v>228.297940426661</v>
      </c>
      <c r="D16" t="e">
        <f>INDEX([2]EUCAM_output!$B$2:$APK$66,MATCH($A16,[2]EUCAM_output!$A$2:$A$66,0),MATCH(D$1,[2]EUCAM_output!$B$1:$APK$1,0))</f>
        <v>#N/A</v>
      </c>
      <c r="E16">
        <f>INDEX([2]EUCAM_output!$B$2:$APK$66,MATCH($A16,[2]EUCAM_output!$A$2:$A$66,0),MATCH(E$1,[2]EUCAM_output!$B$1:$APK$1,0))</f>
        <v>1812.5562975026301</v>
      </c>
      <c r="F16" t="e">
        <f>INDEX([2]EUCAM_output!$B$2:$APK$66,MATCH($A16,[2]EUCAM_output!$A$2:$A$66,0),MATCH(F$1,[2]EUCAM_output!$B$1:$APK$1,0))</f>
        <v>#N/A</v>
      </c>
      <c r="G16">
        <f>INDEX([2]EUCAM_output!$B$2:$APK$66,MATCH($A16,[2]EUCAM_output!$A$2:$A$66,0),MATCH(G$1,[2]EUCAM_output!$B$1:$APK$1,0))</f>
        <v>130.77424388562599</v>
      </c>
      <c r="H16">
        <f>INDEX([2]EUCAM_output!$B$2:$APK$66,MATCH($A16,[2]EUCAM_output!$A$2:$A$66,0),MATCH(H$1,[2]EUCAM_output!$B$1:$APK$1,0))</f>
        <v>523.84516487909195</v>
      </c>
      <c r="I16">
        <f>INDEX([2]EUCAM_output!$B$2:$APK$66,MATCH($A16,[2]EUCAM_output!$A$2:$A$66,0),MATCH(I$1,[2]EUCAM_output!$B$1:$APK$1,0))</f>
        <v>103.67698766367999</v>
      </c>
      <c r="J16">
        <f>INDEX([2]EUCAM_output!$B$2:$APK$66,MATCH($A16,[2]EUCAM_output!$A$2:$A$66,0),MATCH(J$1,[2]EUCAM_output!$B$1:$APK$1,0))</f>
        <v>1203.4323032049499</v>
      </c>
      <c r="K16" t="e">
        <f>INDEX([2]EUCAM_output!$B$2:$APK$66,MATCH($A16,[2]EUCAM_output!$A$2:$A$66,0),MATCH(K$1,[2]EUCAM_output!$B$1:$APK$1,0))</f>
        <v>#N/A</v>
      </c>
      <c r="L16">
        <f>INDEX([2]EUCAM_output!$B$2:$APK$66,MATCH($A16,[2]EUCAM_output!$A$2:$A$66,0),MATCH(L$1,[2]EUCAM_output!$B$1:$APK$1,0))</f>
        <v>52.8224786300541</v>
      </c>
      <c r="M16">
        <f>INDEX([2]EUCAM_output!$B$2:$APK$66,MATCH($A16,[2]EUCAM_output!$A$2:$A$66,0),MATCH(M$1,[2]EUCAM_output!$B$1:$APK$1,0))</f>
        <v>1168.2716476784601</v>
      </c>
      <c r="N16" t="e">
        <f>INDEX([2]EUCAM_output!$B$2:$APK$66,MATCH($A16,[2]EUCAM_output!$A$2:$A$66,0),MATCH(N$1,[2]EUCAM_output!$B$1:$APK$1,0))</f>
        <v>#N/A</v>
      </c>
      <c r="O16">
        <f>INDEX([2]EUCAM_output!$B$2:$APK$66,MATCH($A16,[2]EUCAM_output!$A$2:$A$66,0),MATCH(O$1,[2]EUCAM_output!$B$1:$APK$1,0))</f>
        <v>14.9696175642573</v>
      </c>
      <c r="P16" t="e">
        <f>INDEX([2]EUCAM_output!$B$2:$APK$66,MATCH($A16,[2]EUCAM_output!$A$2:$A$66,0),MATCH(P$1,[2]EUCAM_output!$B$1:$APK$1,0))</f>
        <v>#N/A</v>
      </c>
      <c r="Q16" t="e">
        <f>INDEX([2]EUCAM_output!$B$2:$APK$66,MATCH($A16,[2]EUCAM_output!$A$2:$A$66,0),MATCH(Q$1,[2]EUCAM_output!$B$1:$APK$1,0))</f>
        <v>#N/A</v>
      </c>
      <c r="R16">
        <f>INDEX([2]EUCAM_output!$B$2:$APK$66,MATCH($A16,[2]EUCAM_output!$A$2:$A$66,0),MATCH(R$1,[2]EUCAM_output!$B$1:$APK$1,0))</f>
        <v>368.36525435619399</v>
      </c>
      <c r="S16">
        <f>INDEX([2]EUCAM_output!$B$2:$APK$66,MATCH($A16,[2]EUCAM_output!$A$2:$A$66,0),MATCH(S$1,[2]EUCAM_output!$B$1:$APK$1,0))</f>
        <v>95.120370695764294</v>
      </c>
      <c r="T16" t="e">
        <f>INDEX([2]EUCAM_output!$B$2:$APK$66,MATCH($A16,[2]EUCAM_output!$A$2:$A$66,0),MATCH(T$1,[2]EUCAM_output!$B$1:$APK$1,0))</f>
        <v>#N/A</v>
      </c>
      <c r="U16" t="e">
        <f>INDEX([2]EUCAM_output!$B$2:$APK$66,MATCH($A16,[2]EUCAM_output!$A$2:$A$66,0),MATCH(U$1,[2]EUCAM_output!$B$1:$APK$1,0))</f>
        <v>#N/A</v>
      </c>
      <c r="V16" s="1" t="e">
        <f t="shared" si="0"/>
        <v>#N/A</v>
      </c>
      <c r="X16" s="15">
        <v>1979</v>
      </c>
      <c r="Y16">
        <f>INDEX([2]EUCAM_output!$B$2:$APK$66,MATCH($X16,[2]EUCAM_output!$A$2:$A$66,0),MATCH(Y$1,[2]EUCAM_output!$B$1:$APK$1,0))</f>
        <v>0.29070614697881803</v>
      </c>
      <c r="Z16">
        <f>INDEX([2]EUCAM_output!$B$2:$APK$66,MATCH($X16,[2]EUCAM_output!$A$2:$A$66,0),MATCH(Z$1,[2]EUCAM_output!$B$1:$APK$1,0))</f>
        <v>0.37396686267488799</v>
      </c>
      <c r="AA16" t="e">
        <f>INDEX([2]EUCAM_output!$B$2:$APK$66,MATCH($X16,[2]EUCAM_output!$A$2:$A$66,0),MATCH(AA$1,[2]EUCAM_output!$B$1:$APK$1,0))</f>
        <v>#N/A</v>
      </c>
      <c r="AB16">
        <f>INDEX([2]EUCAM_output!$B$2:$APK$66,MATCH($X16,[2]EUCAM_output!$A$2:$A$66,0),MATCH(AB$1,[2]EUCAM_output!$B$1:$APK$1,0))</f>
        <v>0.35621999262618698</v>
      </c>
      <c r="AC16" t="e">
        <f>INDEX([2]EUCAM_output!$B$2:$APK$66,MATCH($X16,[2]EUCAM_output!$A$2:$A$66,0),MATCH(AC$1,[2]EUCAM_output!$B$1:$APK$1,0))</f>
        <v>#N/A</v>
      </c>
      <c r="AD16">
        <f>INDEX([2]EUCAM_output!$B$2:$APK$66,MATCH($X16,[2]EUCAM_output!$A$2:$A$66,0),MATCH(AD$1,[2]EUCAM_output!$B$1:$APK$1,0))</f>
        <v>0.29976772584019701</v>
      </c>
      <c r="AE16">
        <f>INDEX([2]EUCAM_output!$B$2:$APK$66,MATCH($X16,[2]EUCAM_output!$A$2:$A$66,0),MATCH(AE$1,[2]EUCAM_output!$B$1:$APK$1,0))</f>
        <v>0.30125226008500799</v>
      </c>
      <c r="AF16">
        <f>INDEX([2]EUCAM_output!$B$2:$APK$66,MATCH($X16,[2]EUCAM_output!$A$2:$A$66,0),MATCH(AF$1,[2]EUCAM_output!$B$1:$APK$1,0))</f>
        <v>0.31279750594844802</v>
      </c>
      <c r="AG16">
        <f>INDEX([2]EUCAM_output!$B$2:$APK$66,MATCH($X16,[2]EUCAM_output!$A$2:$A$66,0),MATCH(AG$1,[2]EUCAM_output!$B$1:$APK$1,0))</f>
        <v>0.368838259899264</v>
      </c>
      <c r="AH16" t="e">
        <f>INDEX([2]EUCAM_output!$B$2:$APK$66,MATCH($X16,[2]EUCAM_output!$A$2:$A$66,0),MATCH(AH$1,[2]EUCAM_output!$B$1:$APK$1,0))</f>
        <v>#N/A</v>
      </c>
      <c r="AI16">
        <f>INDEX([2]EUCAM_output!$B$2:$APK$66,MATCH($X16,[2]EUCAM_output!$A$2:$A$66,0),MATCH(AI$1,[2]EUCAM_output!$B$1:$APK$1,0))</f>
        <v>0.25550363201295101</v>
      </c>
      <c r="AJ16">
        <f>INDEX([2]EUCAM_output!$B$2:$APK$66,MATCH($X16,[2]EUCAM_output!$A$2:$A$66,0),MATCH(AJ$1,[2]EUCAM_output!$B$1:$APK$1,0))</f>
        <v>0.24501235558752801</v>
      </c>
      <c r="AK16" t="e">
        <f>INDEX([2]EUCAM_output!$B$2:$APK$66,MATCH($X16,[2]EUCAM_output!$A$2:$A$66,0),MATCH(AK$1,[2]EUCAM_output!$B$1:$APK$1,0))</f>
        <v>#N/A</v>
      </c>
      <c r="AL16">
        <f>INDEX([2]EUCAM_output!$B$2:$APK$66,MATCH($X16,[2]EUCAM_output!$A$2:$A$66,0),MATCH(AL$1,[2]EUCAM_output!$B$1:$APK$1,0))</f>
        <v>0.26898898960578799</v>
      </c>
      <c r="AM16" t="e">
        <f>INDEX([2]EUCAM_output!$B$2:$APK$66,MATCH($X16,[2]EUCAM_output!$A$2:$A$66,0),MATCH(AM$1,[2]EUCAM_output!$B$1:$APK$1,0))</f>
        <v>#N/A</v>
      </c>
      <c r="AN16" t="e">
        <f>INDEX([2]EUCAM_output!$B$2:$APK$66,MATCH($X16,[2]EUCAM_output!$A$2:$A$66,0),MATCH(AN$1,[2]EUCAM_output!$B$1:$APK$1,0))</f>
        <v>#N/A</v>
      </c>
      <c r="AO16">
        <f>INDEX([2]EUCAM_output!$B$2:$APK$66,MATCH($X16,[2]EUCAM_output!$A$2:$A$66,0),MATCH(AO$1,[2]EUCAM_output!$B$1:$APK$1,0))</f>
        <v>0.35648094665554603</v>
      </c>
      <c r="AP16">
        <f>INDEX([2]EUCAM_output!$B$2:$APK$66,MATCH($X16,[2]EUCAM_output!$A$2:$A$66,0),MATCH(AP$1,[2]EUCAM_output!$B$1:$APK$1,0))</f>
        <v>0.199875512449329</v>
      </c>
      <c r="AQ16" t="e">
        <f>INDEX([2]EUCAM_output!$B$2:$APK$66,MATCH($X16,[2]EUCAM_output!$A$2:$A$66,0),MATCH(AQ$1,[2]EUCAM_output!$B$1:$APK$1,0))</f>
        <v>#N/A</v>
      </c>
      <c r="AR16" t="e">
        <f>INDEX([2]EUCAM_output!$B$2:$APK$66,MATCH($X16,[2]EUCAM_output!$A$2:$A$66,0),MATCH(AR$1,[2]EUCAM_output!$B$1:$APK$1,0))</f>
        <v>#N/A</v>
      </c>
      <c r="AS16" s="1" t="e">
        <f t="shared" si="1"/>
        <v>#N/A</v>
      </c>
      <c r="AU16" s="15">
        <v>1979</v>
      </c>
      <c r="AV16">
        <f>INDEX([2]EUCAM_output!$B$2:$APK$66,MATCH($X16,[2]EUCAM_output!$A$2:$A$66,0),MATCH(AV$1,[2]EUCAM_output!$B$1:$APK$1,0))</f>
        <v>1.6876415029707379</v>
      </c>
      <c r="AW16">
        <f>INDEX([2]EUCAM_output!$B$2:$APK$66,MATCH($X16,[2]EUCAM_output!$A$2:$A$66,0),MATCH(AW$1,[2]EUCAM_output!$B$1:$APK$1,0))</f>
        <v>-1.787606176438217</v>
      </c>
      <c r="AX16" t="e">
        <f>INDEX([2]EUCAM_output!$B$2:$APK$66,MATCH($X16,[2]EUCAM_output!$A$2:$A$66,0),MATCH(AX$1,[2]EUCAM_output!$B$1:$APK$1,0))</f>
        <v>#N/A</v>
      </c>
      <c r="AY16">
        <f>INDEX([2]EUCAM_output!$B$2:$APK$66,MATCH($X16,[2]EUCAM_output!$A$2:$A$66,0),MATCH(AY$1,[2]EUCAM_output!$B$1:$APK$1,0))</f>
        <v>3.195133129211825</v>
      </c>
      <c r="AZ16" t="e">
        <f>INDEX([2]EUCAM_output!$B$2:$APK$66,MATCH($X16,[2]EUCAM_output!$A$2:$A$66,0),MATCH(AZ$1,[2]EUCAM_output!$B$1:$APK$1,0))</f>
        <v>#N/A</v>
      </c>
      <c r="BA16">
        <f>INDEX([2]EUCAM_output!$B$2:$APK$66,MATCH($X16,[2]EUCAM_output!$A$2:$A$66,0),MATCH(BA$1,[2]EUCAM_output!$B$1:$APK$1,0))</f>
        <v>5.0682913443755861</v>
      </c>
      <c r="BB16">
        <f>INDEX([2]EUCAM_output!$B$2:$APK$66,MATCH($X16,[2]EUCAM_output!$A$2:$A$66,0),MATCH(BB$1,[2]EUCAM_output!$B$1:$APK$1,0))</f>
        <v>-2.057585404612039</v>
      </c>
      <c r="BC16">
        <f>INDEX([2]EUCAM_output!$B$2:$APK$66,MATCH($X16,[2]EUCAM_output!$A$2:$A$66,0),MATCH(BC$1,[2]EUCAM_output!$B$1:$APK$1,0))</f>
        <v>-2.7128034154241591</v>
      </c>
      <c r="BD16">
        <f>INDEX([2]EUCAM_output!$B$2:$APK$66,MATCH($X16,[2]EUCAM_output!$A$2:$A$66,0),MATCH(BD$1,[2]EUCAM_output!$B$1:$APK$1,0))</f>
        <v>0.24086983562474629</v>
      </c>
      <c r="BE16" t="e">
        <f>INDEX([2]EUCAM_output!$B$2:$APK$66,MATCH($X16,[2]EUCAM_output!$A$2:$A$66,0),MATCH(BE$1,[2]EUCAM_output!$B$1:$APK$1,0))</f>
        <v>#N/A</v>
      </c>
      <c r="BF16">
        <f>INDEX([2]EUCAM_output!$B$2:$APK$66,MATCH($X16,[2]EUCAM_output!$A$2:$A$66,0),MATCH(BF$1,[2]EUCAM_output!$B$1:$APK$1,0))</f>
        <v>1.3216737831725609</v>
      </c>
      <c r="BG16">
        <f>INDEX([2]EUCAM_output!$B$2:$APK$66,MATCH($X16,[2]EUCAM_output!$A$2:$A$66,0),MATCH(BG$1,[2]EUCAM_output!$B$1:$APK$1,0))</f>
        <v>1.3169709163478589</v>
      </c>
      <c r="BH16" t="e">
        <f>INDEX([2]EUCAM_output!$B$2:$APK$66,MATCH($X16,[2]EUCAM_output!$A$2:$A$66,0),MATCH(BH$1,[2]EUCAM_output!$B$1:$APK$1,0))</f>
        <v>#N/A</v>
      </c>
      <c r="BI16">
        <f>INDEX([2]EUCAM_output!$B$2:$APK$66,MATCH($X16,[2]EUCAM_output!$A$2:$A$66,0),MATCH(BI$1,[2]EUCAM_output!$B$1:$APK$1,0))</f>
        <v>2.6998736234006948</v>
      </c>
      <c r="BJ16" t="e">
        <f>INDEX([2]EUCAM_output!$B$2:$APK$66,MATCH($X16,[2]EUCAM_output!$A$2:$A$66,0),MATCH(BJ$1,[2]EUCAM_output!$B$1:$APK$1,0))</f>
        <v>#N/A</v>
      </c>
      <c r="BK16" t="e">
        <f>INDEX([2]EUCAM_output!$B$2:$APK$66,MATCH($X16,[2]EUCAM_output!$A$2:$A$66,0),MATCH(BK$1,[2]EUCAM_output!$B$1:$APK$1,0))</f>
        <v>#N/A</v>
      </c>
      <c r="BL16">
        <f>INDEX([2]EUCAM_output!$B$2:$APK$66,MATCH($X16,[2]EUCAM_output!$A$2:$A$66,0),MATCH(BL$1,[2]EUCAM_output!$B$1:$APK$1,0))</f>
        <v>1.79734704289507</v>
      </c>
      <c r="BM16">
        <f>INDEX([2]EUCAM_output!$B$2:$APK$66,MATCH($X16,[2]EUCAM_output!$A$2:$A$66,0),MATCH(BM$1,[2]EUCAM_output!$B$1:$APK$1,0))</f>
        <v>5.927016460556267E-2</v>
      </c>
      <c r="BN16" t="e">
        <f>INDEX([2]EUCAM_output!$B$2:$APK$66,MATCH($X16,[2]EUCAM_output!$A$2:$A$66,0),MATCH(BN$1,[2]EUCAM_output!$B$1:$APK$1,0))</f>
        <v>#N/A</v>
      </c>
      <c r="BO16" t="e">
        <f>INDEX([2]EUCAM_output!$B$2:$APK$66,MATCH($X16,[2]EUCAM_output!$A$2:$A$66,0),MATCH(BO$1,[2]EUCAM_output!$B$1:$APK$1,0))</f>
        <v>#N/A</v>
      </c>
      <c r="BP16" s="1" t="e">
        <f t="shared" si="2"/>
        <v>#N/A</v>
      </c>
    </row>
    <row r="17" spans="1:68" x14ac:dyDescent="0.3">
      <c r="A17" s="15">
        <v>1980</v>
      </c>
      <c r="B17">
        <f>INDEX([2]EUCAM_output!$B$2:$APK$66,MATCH($A17,[2]EUCAM_output!$A$2:$A$66,0),MATCH(B$1,[2]EUCAM_output!$B$1:$APK$1,0))</f>
        <v>188.17180787688</v>
      </c>
      <c r="C17">
        <f>INDEX([2]EUCAM_output!$B$2:$APK$66,MATCH($A17,[2]EUCAM_output!$A$2:$A$66,0),MATCH(C$1,[2]EUCAM_output!$B$1:$APK$1,0))</f>
        <v>238.443657408278</v>
      </c>
      <c r="D17" t="e">
        <f>INDEX([2]EUCAM_output!$B$2:$APK$66,MATCH($A17,[2]EUCAM_output!$A$2:$A$66,0),MATCH(D$1,[2]EUCAM_output!$B$1:$APK$1,0))</f>
        <v>#N/A</v>
      </c>
      <c r="E17">
        <f>INDEX([2]EUCAM_output!$B$2:$APK$66,MATCH($A17,[2]EUCAM_output!$A$2:$A$66,0),MATCH(E$1,[2]EUCAM_output!$B$1:$APK$1,0))</f>
        <v>1838.0920637926899</v>
      </c>
      <c r="F17" t="e">
        <f>INDEX([2]EUCAM_output!$B$2:$APK$66,MATCH($A17,[2]EUCAM_output!$A$2:$A$66,0),MATCH(F$1,[2]EUCAM_output!$B$1:$APK$1,0))</f>
        <v>#N/A</v>
      </c>
      <c r="G17">
        <f>INDEX([2]EUCAM_output!$B$2:$APK$66,MATCH($A17,[2]EUCAM_output!$A$2:$A$66,0),MATCH(G$1,[2]EUCAM_output!$B$1:$APK$1,0))</f>
        <v>131.66091031542899</v>
      </c>
      <c r="H17">
        <f>INDEX([2]EUCAM_output!$B$2:$APK$66,MATCH($A17,[2]EUCAM_output!$A$2:$A$66,0),MATCH(H$1,[2]EUCAM_output!$B$1:$APK$1,0))</f>
        <v>530.65819302702698</v>
      </c>
      <c r="I17">
        <f>INDEX([2]EUCAM_output!$B$2:$APK$66,MATCH($A17,[2]EUCAM_output!$A$2:$A$66,0),MATCH(I$1,[2]EUCAM_output!$B$1:$APK$1,0))</f>
        <v>109.47527735499099</v>
      </c>
      <c r="J17">
        <f>INDEX([2]EUCAM_output!$B$2:$APK$66,MATCH($A17,[2]EUCAM_output!$A$2:$A$66,0),MATCH(J$1,[2]EUCAM_output!$B$1:$APK$1,0))</f>
        <v>1223.6067989099199</v>
      </c>
      <c r="K17" t="e">
        <f>INDEX([2]EUCAM_output!$B$2:$APK$66,MATCH($A17,[2]EUCAM_output!$A$2:$A$66,0),MATCH(K$1,[2]EUCAM_output!$B$1:$APK$1,0))</f>
        <v>#N/A</v>
      </c>
      <c r="L17">
        <f>INDEX([2]EUCAM_output!$B$2:$APK$66,MATCH($A17,[2]EUCAM_output!$A$2:$A$66,0),MATCH(L$1,[2]EUCAM_output!$B$1:$APK$1,0))</f>
        <v>54.436827746374199</v>
      </c>
      <c r="M17">
        <f>INDEX([2]EUCAM_output!$B$2:$APK$66,MATCH($A17,[2]EUCAM_output!$A$2:$A$66,0),MATCH(M$1,[2]EUCAM_output!$B$1:$APK$1,0))</f>
        <v>1204.47857969395</v>
      </c>
      <c r="N17" t="e">
        <f>INDEX([2]EUCAM_output!$B$2:$APK$66,MATCH($A17,[2]EUCAM_output!$A$2:$A$66,0),MATCH(N$1,[2]EUCAM_output!$B$1:$APK$1,0))</f>
        <v>#N/A</v>
      </c>
      <c r="O17">
        <f>INDEX([2]EUCAM_output!$B$2:$APK$66,MATCH($A17,[2]EUCAM_output!$A$2:$A$66,0),MATCH(O$1,[2]EUCAM_output!$B$1:$APK$1,0))</f>
        <v>15.0954945226033</v>
      </c>
      <c r="P17" t="e">
        <f>INDEX([2]EUCAM_output!$B$2:$APK$66,MATCH($A17,[2]EUCAM_output!$A$2:$A$66,0),MATCH(P$1,[2]EUCAM_output!$B$1:$APK$1,0))</f>
        <v>#N/A</v>
      </c>
      <c r="Q17" t="e">
        <f>INDEX([2]EUCAM_output!$B$2:$APK$66,MATCH($A17,[2]EUCAM_output!$A$2:$A$66,0),MATCH(Q$1,[2]EUCAM_output!$B$1:$APK$1,0))</f>
        <v>#N/A</v>
      </c>
      <c r="R17">
        <f>INDEX([2]EUCAM_output!$B$2:$APK$66,MATCH($A17,[2]EUCAM_output!$A$2:$A$66,0),MATCH(R$1,[2]EUCAM_output!$B$1:$APK$1,0))</f>
        <v>373.30840753559602</v>
      </c>
      <c r="S17">
        <f>INDEX([2]EUCAM_output!$B$2:$APK$66,MATCH($A17,[2]EUCAM_output!$A$2:$A$66,0),MATCH(S$1,[2]EUCAM_output!$B$1:$APK$1,0))</f>
        <v>99.652112960049493</v>
      </c>
      <c r="T17" t="e">
        <f>INDEX([2]EUCAM_output!$B$2:$APK$66,MATCH($A17,[2]EUCAM_output!$A$2:$A$66,0),MATCH(T$1,[2]EUCAM_output!$B$1:$APK$1,0))</f>
        <v>#N/A</v>
      </c>
      <c r="U17" t="e">
        <f>INDEX([2]EUCAM_output!$B$2:$APK$66,MATCH($A17,[2]EUCAM_output!$A$2:$A$66,0),MATCH(U$1,[2]EUCAM_output!$B$1:$APK$1,0))</f>
        <v>#N/A</v>
      </c>
      <c r="V17" s="1" t="e">
        <f t="shared" si="0"/>
        <v>#N/A</v>
      </c>
      <c r="X17" s="15">
        <v>1980</v>
      </c>
      <c r="Y17">
        <f>INDEX([2]EUCAM_output!$B$2:$APK$66,MATCH($X17,[2]EUCAM_output!$A$2:$A$66,0),MATCH(Y$1,[2]EUCAM_output!$B$1:$APK$1,0))</f>
        <v>0.31275243850786</v>
      </c>
      <c r="Z17">
        <f>INDEX([2]EUCAM_output!$B$2:$APK$66,MATCH($X17,[2]EUCAM_output!$A$2:$A$66,0),MATCH(Z$1,[2]EUCAM_output!$B$1:$APK$1,0))</f>
        <v>0.383124724159632</v>
      </c>
      <c r="AA17" t="e">
        <f>INDEX([2]EUCAM_output!$B$2:$APK$66,MATCH($X17,[2]EUCAM_output!$A$2:$A$66,0),MATCH(AA$1,[2]EUCAM_output!$B$1:$APK$1,0))</f>
        <v>#N/A</v>
      </c>
      <c r="AB17">
        <f>INDEX([2]EUCAM_output!$B$2:$APK$66,MATCH($X17,[2]EUCAM_output!$A$2:$A$66,0),MATCH(AB$1,[2]EUCAM_output!$B$1:$APK$1,0))</f>
        <v>0.37366792890096789</v>
      </c>
      <c r="AC17" t="e">
        <f>INDEX([2]EUCAM_output!$B$2:$APK$66,MATCH($X17,[2]EUCAM_output!$A$2:$A$66,0),MATCH(AC$1,[2]EUCAM_output!$B$1:$APK$1,0))</f>
        <v>#N/A</v>
      </c>
      <c r="AD17">
        <f>INDEX([2]EUCAM_output!$B$2:$APK$66,MATCH($X17,[2]EUCAM_output!$A$2:$A$66,0),MATCH(AD$1,[2]EUCAM_output!$B$1:$APK$1,0))</f>
        <v>0.305379538960596</v>
      </c>
      <c r="AE17">
        <f>INDEX([2]EUCAM_output!$B$2:$APK$66,MATCH($X17,[2]EUCAM_output!$A$2:$A$66,0),MATCH(AE$1,[2]EUCAM_output!$B$1:$APK$1,0))</f>
        <v>0.315205300542234</v>
      </c>
      <c r="AF17">
        <f>INDEX([2]EUCAM_output!$B$2:$APK$66,MATCH($X17,[2]EUCAM_output!$A$2:$A$66,0),MATCH(AF$1,[2]EUCAM_output!$B$1:$APK$1,0))</f>
        <v>0.353075032130438</v>
      </c>
      <c r="AG17">
        <f>INDEX([2]EUCAM_output!$B$2:$APK$66,MATCH($X17,[2]EUCAM_output!$A$2:$A$66,0),MATCH(AG$1,[2]EUCAM_output!$B$1:$APK$1,0))</f>
        <v>0.40868016451128703</v>
      </c>
      <c r="AH17" t="e">
        <f>INDEX([2]EUCAM_output!$B$2:$APK$66,MATCH($X17,[2]EUCAM_output!$A$2:$A$66,0),MATCH(AH$1,[2]EUCAM_output!$B$1:$APK$1,0))</f>
        <v>#N/A</v>
      </c>
      <c r="AI17">
        <f>INDEX([2]EUCAM_output!$B$2:$APK$66,MATCH($X17,[2]EUCAM_output!$A$2:$A$66,0),MATCH(AI$1,[2]EUCAM_output!$B$1:$APK$1,0))</f>
        <v>0.290376214750872</v>
      </c>
      <c r="AJ17">
        <f>INDEX([2]EUCAM_output!$B$2:$APK$66,MATCH($X17,[2]EUCAM_output!$A$2:$A$66,0),MATCH(AJ$1,[2]EUCAM_output!$B$1:$APK$1,0))</f>
        <v>0.28414104206266899</v>
      </c>
      <c r="AK17" t="e">
        <f>INDEX([2]EUCAM_output!$B$2:$APK$66,MATCH($X17,[2]EUCAM_output!$A$2:$A$66,0),MATCH(AK$1,[2]EUCAM_output!$B$1:$APK$1,0))</f>
        <v>#N/A</v>
      </c>
      <c r="AL17">
        <f>INDEX([2]EUCAM_output!$B$2:$APK$66,MATCH($X17,[2]EUCAM_output!$A$2:$A$66,0),MATCH(AL$1,[2]EUCAM_output!$B$1:$APK$1,0))</f>
        <v>0.287202544811548</v>
      </c>
      <c r="AM17" t="e">
        <f>INDEX([2]EUCAM_output!$B$2:$APK$66,MATCH($X17,[2]EUCAM_output!$A$2:$A$66,0),MATCH(AM$1,[2]EUCAM_output!$B$1:$APK$1,0))</f>
        <v>#N/A</v>
      </c>
      <c r="AN17" t="e">
        <f>INDEX([2]EUCAM_output!$B$2:$APK$66,MATCH($X17,[2]EUCAM_output!$A$2:$A$66,0),MATCH(AN$1,[2]EUCAM_output!$B$1:$APK$1,0))</f>
        <v>#N/A</v>
      </c>
      <c r="AO17">
        <f>INDEX([2]EUCAM_output!$B$2:$APK$66,MATCH($X17,[2]EUCAM_output!$A$2:$A$66,0),MATCH(AO$1,[2]EUCAM_output!$B$1:$APK$1,0))</f>
        <v>0.37709281442610898</v>
      </c>
      <c r="AP17">
        <f>INDEX([2]EUCAM_output!$B$2:$APK$66,MATCH($X17,[2]EUCAM_output!$A$2:$A$66,0),MATCH(AP$1,[2]EUCAM_output!$B$1:$APK$1,0))</f>
        <v>0.238912070330211</v>
      </c>
      <c r="AQ17" t="e">
        <f>INDEX([2]EUCAM_output!$B$2:$APK$66,MATCH($X17,[2]EUCAM_output!$A$2:$A$66,0),MATCH(AQ$1,[2]EUCAM_output!$B$1:$APK$1,0))</f>
        <v>#N/A</v>
      </c>
      <c r="AR17" t="e">
        <f>INDEX([2]EUCAM_output!$B$2:$APK$66,MATCH($X17,[2]EUCAM_output!$A$2:$A$66,0),MATCH(AR$1,[2]EUCAM_output!$B$1:$APK$1,0))</f>
        <v>#N/A</v>
      </c>
      <c r="AS17" s="1" t="e">
        <f t="shared" si="1"/>
        <v>#N/A</v>
      </c>
      <c r="AU17" s="15">
        <v>1980</v>
      </c>
      <c r="AV17">
        <f>INDEX([2]EUCAM_output!$B$2:$APK$66,MATCH($X17,[2]EUCAM_output!$A$2:$A$66,0),MATCH(AV$1,[2]EUCAM_output!$B$1:$APK$1,0))</f>
        <v>1.1482314026639351</v>
      </c>
      <c r="AW17">
        <f>INDEX([2]EUCAM_output!$B$2:$APK$66,MATCH($X17,[2]EUCAM_output!$A$2:$A$66,0),MATCH(AW$1,[2]EUCAM_output!$B$1:$APK$1,0))</f>
        <v>0.23859781034223371</v>
      </c>
      <c r="AX17" t="e">
        <f>INDEX([2]EUCAM_output!$B$2:$APK$66,MATCH($X17,[2]EUCAM_output!$A$2:$A$66,0),MATCH(AX$1,[2]EUCAM_output!$B$1:$APK$1,0))</f>
        <v>#N/A</v>
      </c>
      <c r="AY17">
        <f>INDEX([2]EUCAM_output!$B$2:$APK$66,MATCH($X17,[2]EUCAM_output!$A$2:$A$66,0),MATCH(AY$1,[2]EUCAM_output!$B$1:$APK$1,0))</f>
        <v>2.01634456328319</v>
      </c>
      <c r="AZ17" t="e">
        <f>INDEX([2]EUCAM_output!$B$2:$APK$66,MATCH($X17,[2]EUCAM_output!$A$2:$A$66,0),MATCH(AZ$1,[2]EUCAM_output!$B$1:$APK$1,0))</f>
        <v>#N/A</v>
      </c>
      <c r="BA17">
        <f>INDEX([2]EUCAM_output!$B$2:$APK$66,MATCH($X17,[2]EUCAM_output!$A$2:$A$66,0),MATCH(BA$1,[2]EUCAM_output!$B$1:$APK$1,0))</f>
        <v>3.0455504408194218</v>
      </c>
      <c r="BB17">
        <f>INDEX([2]EUCAM_output!$B$2:$APK$66,MATCH($X17,[2]EUCAM_output!$A$2:$A$66,0),MATCH(BB$1,[2]EUCAM_output!$B$1:$APK$1,0))</f>
        <v>-2.5423082539816289</v>
      </c>
      <c r="BC17">
        <f>INDEX([2]EUCAM_output!$B$2:$APK$66,MATCH($X17,[2]EUCAM_output!$A$2:$A$66,0),MATCH(BC$1,[2]EUCAM_output!$B$1:$APK$1,0))</f>
        <v>-0.6785382379383309</v>
      </c>
      <c r="BD17">
        <f>INDEX([2]EUCAM_output!$B$2:$APK$66,MATCH($X17,[2]EUCAM_output!$A$2:$A$66,0),MATCH(BD$1,[2]EUCAM_output!$B$1:$APK$1,0))</f>
        <v>-0.85217499820129383</v>
      </c>
      <c r="BE17" t="e">
        <f>INDEX([2]EUCAM_output!$B$2:$APK$66,MATCH($X17,[2]EUCAM_output!$A$2:$A$66,0),MATCH(BE$1,[2]EUCAM_output!$B$1:$APK$1,0))</f>
        <v>#N/A</v>
      </c>
      <c r="BF17">
        <f>INDEX([2]EUCAM_output!$B$2:$APK$66,MATCH($X17,[2]EUCAM_output!$A$2:$A$66,0),MATCH(BF$1,[2]EUCAM_output!$B$1:$APK$1,0))</f>
        <v>0.71377987319056757</v>
      </c>
      <c r="BG17">
        <f>INDEX([2]EUCAM_output!$B$2:$APK$66,MATCH($X17,[2]EUCAM_output!$A$2:$A$66,0),MATCH(BG$1,[2]EUCAM_output!$B$1:$APK$1,0))</f>
        <v>1.3562193315864279</v>
      </c>
      <c r="BH17" t="e">
        <f>INDEX([2]EUCAM_output!$B$2:$APK$66,MATCH($X17,[2]EUCAM_output!$A$2:$A$66,0),MATCH(BH$1,[2]EUCAM_output!$B$1:$APK$1,0))</f>
        <v>#N/A</v>
      </c>
      <c r="BI17">
        <f>INDEX([2]EUCAM_output!$B$2:$APK$66,MATCH($X17,[2]EUCAM_output!$A$2:$A$66,0),MATCH(BI$1,[2]EUCAM_output!$B$1:$APK$1,0))</f>
        <v>1.3610802356418541</v>
      </c>
      <c r="BJ17" t="e">
        <f>INDEX([2]EUCAM_output!$B$2:$APK$66,MATCH($X17,[2]EUCAM_output!$A$2:$A$66,0),MATCH(BJ$1,[2]EUCAM_output!$B$1:$APK$1,0))</f>
        <v>#N/A</v>
      </c>
      <c r="BK17" t="e">
        <f>INDEX([2]EUCAM_output!$B$2:$APK$66,MATCH($X17,[2]EUCAM_output!$A$2:$A$66,0),MATCH(BK$1,[2]EUCAM_output!$B$1:$APK$1,0))</f>
        <v>#N/A</v>
      </c>
      <c r="BL17">
        <f>INDEX([2]EUCAM_output!$B$2:$APK$66,MATCH($X17,[2]EUCAM_output!$A$2:$A$66,0),MATCH(BL$1,[2]EUCAM_output!$B$1:$APK$1,0))</f>
        <v>0.95059460939195262</v>
      </c>
      <c r="BM17">
        <f>INDEX([2]EUCAM_output!$B$2:$APK$66,MATCH($X17,[2]EUCAM_output!$A$2:$A$66,0),MATCH(BM$1,[2]EUCAM_output!$B$1:$APK$1,0))</f>
        <v>1.6668357126142339</v>
      </c>
      <c r="BN17" t="e">
        <f>INDEX([2]EUCAM_output!$B$2:$APK$66,MATCH($X17,[2]EUCAM_output!$A$2:$A$66,0),MATCH(BN$1,[2]EUCAM_output!$B$1:$APK$1,0))</f>
        <v>#N/A</v>
      </c>
      <c r="BO17" t="e">
        <f>INDEX([2]EUCAM_output!$B$2:$APK$66,MATCH($X17,[2]EUCAM_output!$A$2:$A$66,0),MATCH(BO$1,[2]EUCAM_output!$B$1:$APK$1,0))</f>
        <v>#N/A</v>
      </c>
      <c r="BP17" s="1" t="e">
        <f t="shared" si="2"/>
        <v>#N/A</v>
      </c>
    </row>
    <row r="18" spans="1:68" x14ac:dyDescent="0.3">
      <c r="A18" s="15">
        <v>1981</v>
      </c>
      <c r="B18">
        <f>INDEX([2]EUCAM_output!$B$2:$APK$66,MATCH($A18,[2]EUCAM_output!$A$2:$A$66,0),MATCH(B$1,[2]EUCAM_output!$B$1:$APK$1,0))</f>
        <v>187.90028802777601</v>
      </c>
      <c r="C18">
        <f>INDEX([2]EUCAM_output!$B$2:$APK$66,MATCH($A18,[2]EUCAM_output!$A$2:$A$66,0),MATCH(C$1,[2]EUCAM_output!$B$1:$APK$1,0))</f>
        <v>237.77772333205999</v>
      </c>
      <c r="D18" t="e">
        <f>INDEX([2]EUCAM_output!$B$2:$APK$66,MATCH($A18,[2]EUCAM_output!$A$2:$A$66,0),MATCH(D$1,[2]EUCAM_output!$B$1:$APK$1,0))</f>
        <v>#N/A</v>
      </c>
      <c r="E18">
        <f>INDEX([2]EUCAM_output!$B$2:$APK$66,MATCH($A18,[2]EUCAM_output!$A$2:$A$66,0),MATCH(E$1,[2]EUCAM_output!$B$1:$APK$1,0))</f>
        <v>1847.8200261112199</v>
      </c>
      <c r="F18" t="e">
        <f>INDEX([2]EUCAM_output!$B$2:$APK$66,MATCH($A18,[2]EUCAM_output!$A$2:$A$66,0),MATCH(F$1,[2]EUCAM_output!$B$1:$APK$1,0))</f>
        <v>#N/A</v>
      </c>
      <c r="G18">
        <f>INDEX([2]EUCAM_output!$B$2:$APK$66,MATCH($A18,[2]EUCAM_output!$A$2:$A$66,0),MATCH(G$1,[2]EUCAM_output!$B$1:$APK$1,0))</f>
        <v>129.61222651666199</v>
      </c>
      <c r="H18">
        <f>INDEX([2]EUCAM_output!$B$2:$APK$66,MATCH($A18,[2]EUCAM_output!$A$2:$A$66,0),MATCH(H$1,[2]EUCAM_output!$B$1:$APK$1,0))</f>
        <v>529.94955451336602</v>
      </c>
      <c r="I18">
        <f>INDEX([2]EUCAM_output!$B$2:$APK$66,MATCH($A18,[2]EUCAM_output!$A$2:$A$66,0),MATCH(I$1,[2]EUCAM_output!$B$1:$APK$1,0))</f>
        <v>110.88683449393599</v>
      </c>
      <c r="J18">
        <f>INDEX([2]EUCAM_output!$B$2:$APK$66,MATCH($A18,[2]EUCAM_output!$A$2:$A$66,0),MATCH(J$1,[2]EUCAM_output!$B$1:$APK$1,0))</f>
        <v>1238.14709828994</v>
      </c>
      <c r="K18" t="e">
        <f>INDEX([2]EUCAM_output!$B$2:$APK$66,MATCH($A18,[2]EUCAM_output!$A$2:$A$66,0),MATCH(K$1,[2]EUCAM_output!$B$1:$APK$1,0))</f>
        <v>#N/A</v>
      </c>
      <c r="L18">
        <f>INDEX([2]EUCAM_output!$B$2:$APK$66,MATCH($A18,[2]EUCAM_output!$A$2:$A$66,0),MATCH(L$1,[2]EUCAM_output!$B$1:$APK$1,0))</f>
        <v>56.236295163255299</v>
      </c>
      <c r="M18">
        <f>INDEX([2]EUCAM_output!$B$2:$APK$66,MATCH($A18,[2]EUCAM_output!$A$2:$A$66,0),MATCH(M$1,[2]EUCAM_output!$B$1:$APK$1,0))</f>
        <v>1211.18438099176</v>
      </c>
      <c r="N18" t="e">
        <f>INDEX([2]EUCAM_output!$B$2:$APK$66,MATCH($A18,[2]EUCAM_output!$A$2:$A$66,0),MATCH(N$1,[2]EUCAM_output!$B$1:$APK$1,0))</f>
        <v>#N/A</v>
      </c>
      <c r="O18">
        <f>INDEX([2]EUCAM_output!$B$2:$APK$66,MATCH($A18,[2]EUCAM_output!$A$2:$A$66,0),MATCH(O$1,[2]EUCAM_output!$B$1:$APK$1,0))</f>
        <v>15.0123258179818</v>
      </c>
      <c r="P18" t="e">
        <f>INDEX([2]EUCAM_output!$B$2:$APK$66,MATCH($A18,[2]EUCAM_output!$A$2:$A$66,0),MATCH(P$1,[2]EUCAM_output!$B$1:$APK$1,0))</f>
        <v>#N/A</v>
      </c>
      <c r="Q18" t="e">
        <f>INDEX([2]EUCAM_output!$B$2:$APK$66,MATCH($A18,[2]EUCAM_output!$A$2:$A$66,0),MATCH(Q$1,[2]EUCAM_output!$B$1:$APK$1,0))</f>
        <v>#N/A</v>
      </c>
      <c r="R18">
        <f>INDEX([2]EUCAM_output!$B$2:$APK$66,MATCH($A18,[2]EUCAM_output!$A$2:$A$66,0),MATCH(R$1,[2]EUCAM_output!$B$1:$APK$1,0))</f>
        <v>370.38311527570602</v>
      </c>
      <c r="S18">
        <f>INDEX([2]EUCAM_output!$B$2:$APK$66,MATCH($A18,[2]EUCAM_output!$A$2:$A$66,0),MATCH(S$1,[2]EUCAM_output!$B$1:$APK$1,0))</f>
        <v>101.819366059712</v>
      </c>
      <c r="T18" t="e">
        <f>INDEX([2]EUCAM_output!$B$2:$APK$66,MATCH($A18,[2]EUCAM_output!$A$2:$A$66,0),MATCH(T$1,[2]EUCAM_output!$B$1:$APK$1,0))</f>
        <v>#N/A</v>
      </c>
      <c r="U18" t="e">
        <f>INDEX([2]EUCAM_output!$B$2:$APK$66,MATCH($A18,[2]EUCAM_output!$A$2:$A$66,0),MATCH(U$1,[2]EUCAM_output!$B$1:$APK$1,0))</f>
        <v>#N/A</v>
      </c>
      <c r="V18" s="1" t="e">
        <f t="shared" si="0"/>
        <v>#N/A</v>
      </c>
      <c r="X18" s="15">
        <v>1981</v>
      </c>
      <c r="Y18">
        <f>INDEX([2]EUCAM_output!$B$2:$APK$66,MATCH($X18,[2]EUCAM_output!$A$2:$A$66,0),MATCH(Y$1,[2]EUCAM_output!$B$1:$APK$1,0))</f>
        <v>0.33853498907769303</v>
      </c>
      <c r="Z18">
        <f>INDEX([2]EUCAM_output!$B$2:$APK$66,MATCH($X18,[2]EUCAM_output!$A$2:$A$66,0),MATCH(Z$1,[2]EUCAM_output!$B$1:$APK$1,0))</f>
        <v>0.39601572833220899</v>
      </c>
      <c r="AA18" t="e">
        <f>INDEX([2]EUCAM_output!$B$2:$APK$66,MATCH($X18,[2]EUCAM_output!$A$2:$A$66,0),MATCH(AA$1,[2]EUCAM_output!$B$1:$APK$1,0))</f>
        <v>#N/A</v>
      </c>
      <c r="AB18">
        <f>INDEX([2]EUCAM_output!$B$2:$APK$66,MATCH($X18,[2]EUCAM_output!$A$2:$A$66,0),MATCH(AB$1,[2]EUCAM_output!$B$1:$APK$1,0))</f>
        <v>0.39086592083800598</v>
      </c>
      <c r="AC18" t="e">
        <f>INDEX([2]EUCAM_output!$B$2:$APK$66,MATCH($X18,[2]EUCAM_output!$A$2:$A$66,0),MATCH(AC$1,[2]EUCAM_output!$B$1:$APK$1,0))</f>
        <v>#N/A</v>
      </c>
      <c r="AD18">
        <f>INDEX([2]EUCAM_output!$B$2:$APK$66,MATCH($X18,[2]EUCAM_output!$A$2:$A$66,0),MATCH(AD$1,[2]EUCAM_output!$B$1:$APK$1,0))</f>
        <v>0.358058342437375</v>
      </c>
      <c r="AE18">
        <f>INDEX([2]EUCAM_output!$B$2:$APK$66,MATCH($X18,[2]EUCAM_output!$A$2:$A$66,0),MATCH(AE$1,[2]EUCAM_output!$B$1:$APK$1,0))</f>
        <v>0.34387542640159502</v>
      </c>
      <c r="AF18">
        <f>INDEX([2]EUCAM_output!$B$2:$APK$66,MATCH($X18,[2]EUCAM_output!$A$2:$A$66,0),MATCH(AF$1,[2]EUCAM_output!$B$1:$APK$1,0))</f>
        <v>0.42545083159849201</v>
      </c>
      <c r="AG18">
        <f>INDEX([2]EUCAM_output!$B$2:$APK$66,MATCH($X18,[2]EUCAM_output!$A$2:$A$66,0),MATCH(AG$1,[2]EUCAM_output!$B$1:$APK$1,0))</f>
        <v>0.44270332808868301</v>
      </c>
      <c r="AH18" t="e">
        <f>INDEX([2]EUCAM_output!$B$2:$APK$66,MATCH($X18,[2]EUCAM_output!$A$2:$A$66,0),MATCH(AH$1,[2]EUCAM_output!$B$1:$APK$1,0))</f>
        <v>#N/A</v>
      </c>
      <c r="AI18">
        <f>INDEX([2]EUCAM_output!$B$2:$APK$66,MATCH($X18,[2]EUCAM_output!$A$2:$A$66,0),MATCH(AI$1,[2]EUCAM_output!$B$1:$APK$1,0))</f>
        <v>0.33371573242448299</v>
      </c>
      <c r="AJ18">
        <f>INDEX([2]EUCAM_output!$B$2:$APK$66,MATCH($X18,[2]EUCAM_output!$A$2:$A$66,0),MATCH(AJ$1,[2]EUCAM_output!$B$1:$APK$1,0))</f>
        <v>0.31886698641696798</v>
      </c>
      <c r="AK18" t="e">
        <f>INDEX([2]EUCAM_output!$B$2:$APK$66,MATCH($X18,[2]EUCAM_output!$A$2:$A$66,0),MATCH(AK$1,[2]EUCAM_output!$B$1:$APK$1,0))</f>
        <v>#N/A</v>
      </c>
      <c r="AL18">
        <f>INDEX([2]EUCAM_output!$B$2:$APK$66,MATCH($X18,[2]EUCAM_output!$A$2:$A$66,0),MATCH(AL$1,[2]EUCAM_output!$B$1:$APK$1,0))</f>
        <v>0.30263593769255698</v>
      </c>
      <c r="AM18" t="e">
        <f>INDEX([2]EUCAM_output!$B$2:$APK$66,MATCH($X18,[2]EUCAM_output!$A$2:$A$66,0),MATCH(AM$1,[2]EUCAM_output!$B$1:$APK$1,0))</f>
        <v>#N/A</v>
      </c>
      <c r="AN18" t="e">
        <f>INDEX([2]EUCAM_output!$B$2:$APK$66,MATCH($X18,[2]EUCAM_output!$A$2:$A$66,0),MATCH(AN$1,[2]EUCAM_output!$B$1:$APK$1,0))</f>
        <v>#N/A</v>
      </c>
      <c r="AO18">
        <f>INDEX([2]EUCAM_output!$B$2:$APK$66,MATCH($X18,[2]EUCAM_output!$A$2:$A$66,0),MATCH(AO$1,[2]EUCAM_output!$B$1:$APK$1,0))</f>
        <v>0.39904546883040898</v>
      </c>
      <c r="AP18">
        <f>INDEX([2]EUCAM_output!$B$2:$APK$66,MATCH($X18,[2]EUCAM_output!$A$2:$A$66,0),MATCH(AP$1,[2]EUCAM_output!$B$1:$APK$1,0))</f>
        <v>0.28526899264403299</v>
      </c>
      <c r="AQ18" t="e">
        <f>INDEX([2]EUCAM_output!$B$2:$APK$66,MATCH($X18,[2]EUCAM_output!$A$2:$A$66,0),MATCH(AQ$1,[2]EUCAM_output!$B$1:$APK$1,0))</f>
        <v>#N/A</v>
      </c>
      <c r="AR18" t="e">
        <f>INDEX([2]EUCAM_output!$B$2:$APK$66,MATCH($X18,[2]EUCAM_output!$A$2:$A$66,0),MATCH(AR$1,[2]EUCAM_output!$B$1:$APK$1,0))</f>
        <v>#N/A</v>
      </c>
      <c r="AS18" s="1" t="e">
        <f t="shared" si="1"/>
        <v>#N/A</v>
      </c>
      <c r="AU18" s="15">
        <v>1981</v>
      </c>
      <c r="AV18">
        <f>INDEX([2]EUCAM_output!$B$2:$APK$66,MATCH($X18,[2]EUCAM_output!$A$2:$A$66,0),MATCH(AV$1,[2]EUCAM_output!$B$1:$APK$1,0))</f>
        <v>-1.084640810842818</v>
      </c>
      <c r="AW18">
        <f>INDEX([2]EUCAM_output!$B$2:$APK$66,MATCH($X18,[2]EUCAM_output!$A$2:$A$66,0),MATCH(AW$1,[2]EUCAM_output!$B$1:$APK$1,0))</f>
        <v>-1.069905380363867</v>
      </c>
      <c r="AX18" t="e">
        <f>INDEX([2]EUCAM_output!$B$2:$APK$66,MATCH($X18,[2]EUCAM_output!$A$2:$A$66,0),MATCH(AX$1,[2]EUCAM_output!$B$1:$APK$1,0))</f>
        <v>#N/A</v>
      </c>
      <c r="AY18">
        <f>INDEX([2]EUCAM_output!$B$2:$APK$66,MATCH($X18,[2]EUCAM_output!$A$2:$A$66,0),MATCH(AY$1,[2]EUCAM_output!$B$1:$APK$1,0))</f>
        <v>0.59052603325304709</v>
      </c>
      <c r="AZ18" t="e">
        <f>INDEX([2]EUCAM_output!$B$2:$APK$66,MATCH($X18,[2]EUCAM_output!$A$2:$A$66,0),MATCH(AZ$1,[2]EUCAM_output!$B$1:$APK$1,0))</f>
        <v>#N/A</v>
      </c>
      <c r="BA18">
        <f>INDEX([2]EUCAM_output!$B$2:$APK$66,MATCH($X18,[2]EUCAM_output!$A$2:$A$66,0),MATCH(BA$1,[2]EUCAM_output!$B$1:$APK$1,0))</f>
        <v>0.66886403732149269</v>
      </c>
      <c r="BB18">
        <f>INDEX([2]EUCAM_output!$B$2:$APK$66,MATCH($X18,[2]EUCAM_output!$A$2:$A$66,0),MATCH(BB$1,[2]EUCAM_output!$B$1:$APK$1,0))</f>
        <v>-3.8400293886719279</v>
      </c>
      <c r="BC18">
        <f>INDEX([2]EUCAM_output!$B$2:$APK$66,MATCH($X18,[2]EUCAM_output!$A$2:$A$66,0),MATCH(BC$1,[2]EUCAM_output!$B$1:$APK$1,0))</f>
        <v>-1.872701912003583</v>
      </c>
      <c r="BD18">
        <f>INDEX([2]EUCAM_output!$B$2:$APK$66,MATCH($X18,[2]EUCAM_output!$A$2:$A$66,0),MATCH(BD$1,[2]EUCAM_output!$B$1:$APK$1,0))</f>
        <v>-1.780451820429096</v>
      </c>
      <c r="BE18" t="e">
        <f>INDEX([2]EUCAM_output!$B$2:$APK$66,MATCH($X18,[2]EUCAM_output!$A$2:$A$66,0),MATCH(BE$1,[2]EUCAM_output!$B$1:$APK$1,0))</f>
        <v>#N/A</v>
      </c>
      <c r="BF18">
        <f>INDEX([2]EUCAM_output!$B$2:$APK$66,MATCH($X18,[2]EUCAM_output!$A$2:$A$66,0),MATCH(BF$1,[2]EUCAM_output!$B$1:$APK$1,0))</f>
        <v>0.1541189470312343</v>
      </c>
      <c r="BG18">
        <f>INDEX([2]EUCAM_output!$B$2:$APK$66,MATCH($X18,[2]EUCAM_output!$A$2:$A$66,0),MATCH(BG$1,[2]EUCAM_output!$B$1:$APK$1,0))</f>
        <v>-5.9007542522060419E-2</v>
      </c>
      <c r="BH18" t="e">
        <f>INDEX([2]EUCAM_output!$B$2:$APK$66,MATCH($X18,[2]EUCAM_output!$A$2:$A$66,0),MATCH(BH$1,[2]EUCAM_output!$B$1:$APK$1,0))</f>
        <v>#N/A</v>
      </c>
      <c r="BI18">
        <f>INDEX([2]EUCAM_output!$B$2:$APK$66,MATCH($X18,[2]EUCAM_output!$A$2:$A$66,0),MATCH(BI$1,[2]EUCAM_output!$B$1:$APK$1,0))</f>
        <v>-2.0602122948773172</v>
      </c>
      <c r="BJ18" t="e">
        <f>INDEX([2]EUCAM_output!$B$2:$APK$66,MATCH($X18,[2]EUCAM_output!$A$2:$A$66,0),MATCH(BJ$1,[2]EUCAM_output!$B$1:$APK$1,0))</f>
        <v>#N/A</v>
      </c>
      <c r="BK18" t="e">
        <f>INDEX([2]EUCAM_output!$B$2:$APK$66,MATCH($X18,[2]EUCAM_output!$A$2:$A$66,0),MATCH(BK$1,[2]EUCAM_output!$B$1:$APK$1,0))</f>
        <v>#N/A</v>
      </c>
      <c r="BL18">
        <f>INDEX([2]EUCAM_output!$B$2:$APK$66,MATCH($X18,[2]EUCAM_output!$A$2:$A$66,0),MATCH(BL$1,[2]EUCAM_output!$B$1:$APK$1,0))</f>
        <v>-1.286157582458114</v>
      </c>
      <c r="BM18">
        <f>INDEX([2]EUCAM_output!$B$2:$APK$66,MATCH($X18,[2]EUCAM_output!$A$2:$A$66,0),MATCH(BM$1,[2]EUCAM_output!$B$1:$APK$1,0))</f>
        <v>1.083795545391153</v>
      </c>
      <c r="BN18" t="e">
        <f>INDEX([2]EUCAM_output!$B$2:$APK$66,MATCH($X18,[2]EUCAM_output!$A$2:$A$66,0),MATCH(BN$1,[2]EUCAM_output!$B$1:$APK$1,0))</f>
        <v>#N/A</v>
      </c>
      <c r="BO18" t="e">
        <f>INDEX([2]EUCAM_output!$B$2:$APK$66,MATCH($X18,[2]EUCAM_output!$A$2:$A$66,0),MATCH(BO$1,[2]EUCAM_output!$B$1:$APK$1,0))</f>
        <v>#N/A</v>
      </c>
      <c r="BP18" s="1" t="e">
        <f t="shared" si="2"/>
        <v>#N/A</v>
      </c>
    </row>
    <row r="19" spans="1:68" x14ac:dyDescent="0.3">
      <c r="A19" s="15">
        <v>1982</v>
      </c>
      <c r="B19">
        <f>INDEX([2]EUCAM_output!$B$2:$APK$66,MATCH($A19,[2]EUCAM_output!$A$2:$A$66,0),MATCH(B$1,[2]EUCAM_output!$B$1:$APK$1,0))</f>
        <v>191.67943815392101</v>
      </c>
      <c r="C19">
        <f>INDEX([2]EUCAM_output!$B$2:$APK$66,MATCH($A19,[2]EUCAM_output!$A$2:$A$66,0),MATCH(C$1,[2]EUCAM_output!$B$1:$APK$1,0))</f>
        <v>239.19246974288899</v>
      </c>
      <c r="D19" t="e">
        <f>INDEX([2]EUCAM_output!$B$2:$APK$66,MATCH($A19,[2]EUCAM_output!$A$2:$A$66,0),MATCH(D$1,[2]EUCAM_output!$B$1:$APK$1,0))</f>
        <v>#N/A</v>
      </c>
      <c r="E19">
        <f>INDEX([2]EUCAM_output!$B$2:$APK$66,MATCH($A19,[2]EUCAM_output!$A$2:$A$66,0),MATCH(E$1,[2]EUCAM_output!$B$1:$APK$1,0))</f>
        <v>1840.5240928854901</v>
      </c>
      <c r="F19" t="e">
        <f>INDEX([2]EUCAM_output!$B$2:$APK$66,MATCH($A19,[2]EUCAM_output!$A$2:$A$66,0),MATCH(F$1,[2]EUCAM_output!$B$1:$APK$1,0))</f>
        <v>#N/A</v>
      </c>
      <c r="G19">
        <f>INDEX([2]EUCAM_output!$B$2:$APK$66,MATCH($A19,[2]EUCAM_output!$A$2:$A$66,0),MATCH(G$1,[2]EUCAM_output!$B$1:$APK$1,0))</f>
        <v>128.14730997854099</v>
      </c>
      <c r="H19">
        <f>INDEX([2]EUCAM_output!$B$2:$APK$66,MATCH($A19,[2]EUCAM_output!$A$2:$A$66,0),MATCH(H$1,[2]EUCAM_output!$B$1:$APK$1,0))</f>
        <v>536.55412965084997</v>
      </c>
      <c r="I19">
        <f>INDEX([2]EUCAM_output!$B$2:$APK$66,MATCH($A19,[2]EUCAM_output!$A$2:$A$66,0),MATCH(I$1,[2]EUCAM_output!$B$1:$APK$1,0))</f>
        <v>114.309595225588</v>
      </c>
      <c r="J19">
        <f>INDEX([2]EUCAM_output!$B$2:$APK$66,MATCH($A19,[2]EUCAM_output!$A$2:$A$66,0),MATCH(J$1,[2]EUCAM_output!$B$1:$APK$1,0))</f>
        <v>1268.3890017772701</v>
      </c>
      <c r="K19" t="e">
        <f>INDEX([2]EUCAM_output!$B$2:$APK$66,MATCH($A19,[2]EUCAM_output!$A$2:$A$66,0),MATCH(K$1,[2]EUCAM_output!$B$1:$APK$1,0))</f>
        <v>#N/A</v>
      </c>
      <c r="L19">
        <f>INDEX([2]EUCAM_output!$B$2:$APK$66,MATCH($A19,[2]EUCAM_output!$A$2:$A$66,0),MATCH(L$1,[2]EUCAM_output!$B$1:$APK$1,0))</f>
        <v>57.509497697113098</v>
      </c>
      <c r="M19">
        <f>INDEX([2]EUCAM_output!$B$2:$APK$66,MATCH($A19,[2]EUCAM_output!$A$2:$A$66,0),MATCH(M$1,[2]EUCAM_output!$B$1:$APK$1,0))</f>
        <v>1213.07060495424</v>
      </c>
      <c r="N19" t="e">
        <f>INDEX([2]EUCAM_output!$B$2:$APK$66,MATCH($A19,[2]EUCAM_output!$A$2:$A$66,0),MATCH(N$1,[2]EUCAM_output!$B$1:$APK$1,0))</f>
        <v>#N/A</v>
      </c>
      <c r="O19">
        <f>INDEX([2]EUCAM_output!$B$2:$APK$66,MATCH($A19,[2]EUCAM_output!$A$2:$A$66,0),MATCH(O$1,[2]EUCAM_output!$B$1:$APK$1,0))</f>
        <v>15.182159809401099</v>
      </c>
      <c r="P19" t="e">
        <f>INDEX([2]EUCAM_output!$B$2:$APK$66,MATCH($A19,[2]EUCAM_output!$A$2:$A$66,0),MATCH(P$1,[2]EUCAM_output!$B$1:$APK$1,0))</f>
        <v>#N/A</v>
      </c>
      <c r="Q19" t="e">
        <f>INDEX([2]EUCAM_output!$B$2:$APK$66,MATCH($A19,[2]EUCAM_output!$A$2:$A$66,0),MATCH(Q$1,[2]EUCAM_output!$B$1:$APK$1,0))</f>
        <v>#N/A</v>
      </c>
      <c r="R19">
        <f>INDEX([2]EUCAM_output!$B$2:$APK$66,MATCH($A19,[2]EUCAM_output!$A$2:$A$66,0),MATCH(R$1,[2]EUCAM_output!$B$1:$APK$1,0))</f>
        <v>365.78755874189602</v>
      </c>
      <c r="S19">
        <f>INDEX([2]EUCAM_output!$B$2:$APK$66,MATCH($A19,[2]EUCAM_output!$A$2:$A$66,0),MATCH(S$1,[2]EUCAM_output!$B$1:$APK$1,0))</f>
        <v>104.02199547143501</v>
      </c>
      <c r="T19" t="e">
        <f>INDEX([2]EUCAM_output!$B$2:$APK$66,MATCH($A19,[2]EUCAM_output!$A$2:$A$66,0),MATCH(T$1,[2]EUCAM_output!$B$1:$APK$1,0))</f>
        <v>#N/A</v>
      </c>
      <c r="U19" t="e">
        <f>INDEX([2]EUCAM_output!$B$2:$APK$66,MATCH($A19,[2]EUCAM_output!$A$2:$A$66,0),MATCH(U$1,[2]EUCAM_output!$B$1:$APK$1,0))</f>
        <v>#N/A</v>
      </c>
      <c r="V19" s="1" t="e">
        <f t="shared" si="0"/>
        <v>#N/A</v>
      </c>
      <c r="X19" s="15">
        <v>1982</v>
      </c>
      <c r="Y19">
        <f>INDEX([2]EUCAM_output!$B$2:$APK$66,MATCH($X19,[2]EUCAM_output!$A$2:$A$66,0),MATCH(Y$1,[2]EUCAM_output!$B$1:$APK$1,0))</f>
        <v>0.37836459694793201</v>
      </c>
      <c r="Z19">
        <f>INDEX([2]EUCAM_output!$B$2:$APK$66,MATCH($X19,[2]EUCAM_output!$A$2:$A$66,0),MATCH(Z$1,[2]EUCAM_output!$B$1:$APK$1,0))</f>
        <v>0.393445046631831</v>
      </c>
      <c r="AA19" t="e">
        <f>INDEX([2]EUCAM_output!$B$2:$APK$66,MATCH($X19,[2]EUCAM_output!$A$2:$A$66,0),MATCH(AA$1,[2]EUCAM_output!$B$1:$APK$1,0))</f>
        <v>#N/A</v>
      </c>
      <c r="AB19">
        <f>INDEX([2]EUCAM_output!$B$2:$APK$66,MATCH($X19,[2]EUCAM_output!$A$2:$A$66,0),MATCH(AB$1,[2]EUCAM_output!$B$1:$APK$1,0))</f>
        <v>0.43249812216319811</v>
      </c>
      <c r="AC19" t="e">
        <f>INDEX([2]EUCAM_output!$B$2:$APK$66,MATCH($X19,[2]EUCAM_output!$A$2:$A$66,0),MATCH(AC$1,[2]EUCAM_output!$B$1:$APK$1,0))</f>
        <v>#N/A</v>
      </c>
      <c r="AD19">
        <f>INDEX([2]EUCAM_output!$B$2:$APK$66,MATCH($X19,[2]EUCAM_output!$A$2:$A$66,0),MATCH(AD$1,[2]EUCAM_output!$B$1:$APK$1,0))</f>
        <v>0.42957121873585202</v>
      </c>
      <c r="AE19">
        <f>INDEX([2]EUCAM_output!$B$2:$APK$66,MATCH($X19,[2]EUCAM_output!$A$2:$A$66,0),MATCH(AE$1,[2]EUCAM_output!$B$1:$APK$1,0))</f>
        <v>0.37285744156745498</v>
      </c>
      <c r="AF19">
        <f>INDEX([2]EUCAM_output!$B$2:$APK$66,MATCH($X19,[2]EUCAM_output!$A$2:$A$66,0),MATCH(AF$1,[2]EUCAM_output!$B$1:$APK$1,0))</f>
        <v>0.472513559657464</v>
      </c>
      <c r="AG19">
        <f>INDEX([2]EUCAM_output!$B$2:$APK$66,MATCH($X19,[2]EUCAM_output!$A$2:$A$66,0),MATCH(AG$1,[2]EUCAM_output!$B$1:$APK$1,0))</f>
        <v>0.465800076866624</v>
      </c>
      <c r="AH19" t="e">
        <f>INDEX([2]EUCAM_output!$B$2:$APK$66,MATCH($X19,[2]EUCAM_output!$A$2:$A$66,0),MATCH(AH$1,[2]EUCAM_output!$B$1:$APK$1,0))</f>
        <v>#N/A</v>
      </c>
      <c r="AI19">
        <f>INDEX([2]EUCAM_output!$B$2:$APK$66,MATCH($X19,[2]EUCAM_output!$A$2:$A$66,0),MATCH(AI$1,[2]EUCAM_output!$B$1:$APK$1,0))</f>
        <v>0.38531155443563903</v>
      </c>
      <c r="AJ19">
        <f>INDEX([2]EUCAM_output!$B$2:$APK$66,MATCH($X19,[2]EUCAM_output!$A$2:$A$66,0),MATCH(AJ$1,[2]EUCAM_output!$B$1:$APK$1,0))</f>
        <v>0.358702980913709</v>
      </c>
      <c r="AK19" t="e">
        <f>INDEX([2]EUCAM_output!$B$2:$APK$66,MATCH($X19,[2]EUCAM_output!$A$2:$A$66,0),MATCH(AK$1,[2]EUCAM_output!$B$1:$APK$1,0))</f>
        <v>#N/A</v>
      </c>
      <c r="AL19">
        <f>INDEX([2]EUCAM_output!$B$2:$APK$66,MATCH($X19,[2]EUCAM_output!$A$2:$A$66,0),MATCH(AL$1,[2]EUCAM_output!$B$1:$APK$1,0))</f>
        <v>0.30972693070097901</v>
      </c>
      <c r="AM19" t="e">
        <f>INDEX([2]EUCAM_output!$B$2:$APK$66,MATCH($X19,[2]EUCAM_output!$A$2:$A$66,0),MATCH(AM$1,[2]EUCAM_output!$B$1:$APK$1,0))</f>
        <v>#N/A</v>
      </c>
      <c r="AN19" t="e">
        <f>INDEX([2]EUCAM_output!$B$2:$APK$66,MATCH($X19,[2]EUCAM_output!$A$2:$A$66,0),MATCH(AN$1,[2]EUCAM_output!$B$1:$APK$1,0))</f>
        <v>#N/A</v>
      </c>
      <c r="AO19">
        <f>INDEX([2]EUCAM_output!$B$2:$APK$66,MATCH($X19,[2]EUCAM_output!$A$2:$A$66,0),MATCH(AO$1,[2]EUCAM_output!$B$1:$APK$1,0))</f>
        <v>0.44324296210369002</v>
      </c>
      <c r="AP19">
        <f>INDEX([2]EUCAM_output!$B$2:$APK$66,MATCH($X19,[2]EUCAM_output!$A$2:$A$66,0),MATCH(AP$1,[2]EUCAM_output!$B$1:$APK$1,0))</f>
        <v>0.29647665887410801</v>
      </c>
      <c r="AQ19" t="e">
        <f>INDEX([2]EUCAM_output!$B$2:$APK$66,MATCH($X19,[2]EUCAM_output!$A$2:$A$66,0),MATCH(AQ$1,[2]EUCAM_output!$B$1:$APK$1,0))</f>
        <v>#N/A</v>
      </c>
      <c r="AR19" t="e">
        <f>INDEX([2]EUCAM_output!$B$2:$APK$66,MATCH($X19,[2]EUCAM_output!$A$2:$A$66,0),MATCH(AR$1,[2]EUCAM_output!$B$1:$APK$1,0))</f>
        <v>#N/A</v>
      </c>
      <c r="AS19" s="1" t="e">
        <f t="shared" si="1"/>
        <v>#N/A</v>
      </c>
      <c r="AU19" s="15">
        <v>1982</v>
      </c>
      <c r="AV19">
        <f>INDEX([2]EUCAM_output!$B$2:$APK$66,MATCH($X19,[2]EUCAM_output!$A$2:$A$66,0),MATCH(AV$1,[2]EUCAM_output!$B$1:$APK$1,0))</f>
        <v>-0.76730012898602595</v>
      </c>
      <c r="AW19">
        <f>INDEX([2]EUCAM_output!$B$2:$APK$66,MATCH($X19,[2]EUCAM_output!$A$2:$A$66,0),MATCH(AW$1,[2]EUCAM_output!$B$1:$APK$1,0))</f>
        <v>-1.5060493083924991</v>
      </c>
      <c r="AX19" t="e">
        <f>INDEX([2]EUCAM_output!$B$2:$APK$66,MATCH($X19,[2]EUCAM_output!$A$2:$A$66,0),MATCH(AX$1,[2]EUCAM_output!$B$1:$APK$1,0))</f>
        <v>#N/A</v>
      </c>
      <c r="AY19">
        <f>INDEX([2]EUCAM_output!$B$2:$APK$66,MATCH($X19,[2]EUCAM_output!$A$2:$A$66,0),MATCH(AY$1,[2]EUCAM_output!$B$1:$APK$1,0))</f>
        <v>-1.4944360610615099</v>
      </c>
      <c r="AZ19" t="e">
        <f>INDEX([2]EUCAM_output!$B$2:$APK$66,MATCH($X19,[2]EUCAM_output!$A$2:$A$66,0),MATCH(AZ$1,[2]EUCAM_output!$B$1:$APK$1,0))</f>
        <v>#N/A</v>
      </c>
      <c r="BA19">
        <f>INDEX([2]EUCAM_output!$B$2:$APK$66,MATCH($X19,[2]EUCAM_output!$A$2:$A$66,0),MATCH(BA$1,[2]EUCAM_output!$B$1:$APK$1,0))</f>
        <v>-1.1355745143188929</v>
      </c>
      <c r="BB19">
        <f>INDEX([2]EUCAM_output!$B$2:$APK$66,MATCH($X19,[2]EUCAM_output!$A$2:$A$66,0),MATCH(BB$1,[2]EUCAM_output!$B$1:$APK$1,0))</f>
        <v>-3.770433979024201</v>
      </c>
      <c r="BC19">
        <f>INDEX([2]EUCAM_output!$B$2:$APK$66,MATCH($X19,[2]EUCAM_output!$A$2:$A$66,0),MATCH(BC$1,[2]EUCAM_output!$B$1:$APK$1,0))</f>
        <v>-1.714458660596974</v>
      </c>
      <c r="BD19">
        <f>INDEX([2]EUCAM_output!$B$2:$APK$66,MATCH($X19,[2]EUCAM_output!$A$2:$A$66,0),MATCH(BD$1,[2]EUCAM_output!$B$1:$APK$1,0))</f>
        <v>-1.183663222649767</v>
      </c>
      <c r="BE19" t="e">
        <f>INDEX([2]EUCAM_output!$B$2:$APK$66,MATCH($X19,[2]EUCAM_output!$A$2:$A$66,0),MATCH(BE$1,[2]EUCAM_output!$B$1:$APK$1,0))</f>
        <v>#N/A</v>
      </c>
      <c r="BF19">
        <f>INDEX([2]EUCAM_output!$B$2:$APK$66,MATCH($X19,[2]EUCAM_output!$A$2:$A$66,0),MATCH(BF$1,[2]EUCAM_output!$B$1:$APK$1,0))</f>
        <v>-0.92729233280594014</v>
      </c>
      <c r="BG19">
        <f>INDEX([2]EUCAM_output!$B$2:$APK$66,MATCH($X19,[2]EUCAM_output!$A$2:$A$66,0),MATCH(BG$1,[2]EUCAM_output!$B$1:$APK$1,0))</f>
        <v>-1.629142707050468</v>
      </c>
      <c r="BH19" t="e">
        <f>INDEX([2]EUCAM_output!$B$2:$APK$66,MATCH($X19,[2]EUCAM_output!$A$2:$A$66,0),MATCH(BH$1,[2]EUCAM_output!$B$1:$APK$1,0))</f>
        <v>#N/A</v>
      </c>
      <c r="BI19">
        <f>INDEX([2]EUCAM_output!$B$2:$APK$66,MATCH($X19,[2]EUCAM_output!$A$2:$A$66,0),MATCH(BI$1,[2]EUCAM_output!$B$1:$APK$1,0))</f>
        <v>-3.9358489772026268</v>
      </c>
      <c r="BJ19" t="e">
        <f>INDEX([2]EUCAM_output!$B$2:$APK$66,MATCH($X19,[2]EUCAM_output!$A$2:$A$66,0),MATCH(BJ$1,[2]EUCAM_output!$B$1:$APK$1,0))</f>
        <v>#N/A</v>
      </c>
      <c r="BK19" t="e">
        <f>INDEX([2]EUCAM_output!$B$2:$APK$66,MATCH($X19,[2]EUCAM_output!$A$2:$A$66,0),MATCH(BK$1,[2]EUCAM_output!$B$1:$APK$1,0))</f>
        <v>#N/A</v>
      </c>
      <c r="BL19">
        <f>INDEX([2]EUCAM_output!$B$2:$APK$66,MATCH($X19,[2]EUCAM_output!$A$2:$A$66,0),MATCH(BL$1,[2]EUCAM_output!$B$1:$APK$1,0))</f>
        <v>-3.399577207999116</v>
      </c>
      <c r="BM19">
        <f>INDEX([2]EUCAM_output!$B$2:$APK$66,MATCH($X19,[2]EUCAM_output!$A$2:$A$66,0),MATCH(BM$1,[2]EUCAM_output!$B$1:$APK$1,0))</f>
        <v>0.64290977183507625</v>
      </c>
      <c r="BN19" t="e">
        <f>INDEX([2]EUCAM_output!$B$2:$APK$66,MATCH($X19,[2]EUCAM_output!$A$2:$A$66,0),MATCH(BN$1,[2]EUCAM_output!$B$1:$APK$1,0))</f>
        <v>#N/A</v>
      </c>
      <c r="BO19" t="e">
        <f>INDEX([2]EUCAM_output!$B$2:$APK$66,MATCH($X19,[2]EUCAM_output!$A$2:$A$66,0),MATCH(BO$1,[2]EUCAM_output!$B$1:$APK$1,0))</f>
        <v>#N/A</v>
      </c>
      <c r="BP19" s="1" t="e">
        <f t="shared" si="2"/>
        <v>#N/A</v>
      </c>
    </row>
    <row r="20" spans="1:68" x14ac:dyDescent="0.3">
      <c r="A20" s="15">
        <v>1983</v>
      </c>
      <c r="B20">
        <f>INDEX([2]EUCAM_output!$B$2:$APK$66,MATCH($A20,[2]EUCAM_output!$A$2:$A$66,0),MATCH(B$1,[2]EUCAM_output!$B$1:$APK$1,0))</f>
        <v>197.37823266296201</v>
      </c>
      <c r="C20">
        <f>INDEX([2]EUCAM_output!$B$2:$APK$66,MATCH($A20,[2]EUCAM_output!$A$2:$A$66,0),MATCH(C$1,[2]EUCAM_output!$B$1:$APK$1,0))</f>
        <v>239.938374068434</v>
      </c>
      <c r="D20" t="e">
        <f>INDEX([2]EUCAM_output!$B$2:$APK$66,MATCH($A20,[2]EUCAM_output!$A$2:$A$66,0),MATCH(D$1,[2]EUCAM_output!$B$1:$APK$1,0))</f>
        <v>#N/A</v>
      </c>
      <c r="E20">
        <f>INDEX([2]EUCAM_output!$B$2:$APK$66,MATCH($A20,[2]EUCAM_output!$A$2:$A$66,0),MATCH(E$1,[2]EUCAM_output!$B$1:$APK$1,0))</f>
        <v>1869.46457666335</v>
      </c>
      <c r="F20" t="e">
        <f>INDEX([2]EUCAM_output!$B$2:$APK$66,MATCH($A20,[2]EUCAM_output!$A$2:$A$66,0),MATCH(F$1,[2]EUCAM_output!$B$1:$APK$1,0))</f>
        <v>#N/A</v>
      </c>
      <c r="G20">
        <f>INDEX([2]EUCAM_output!$B$2:$APK$66,MATCH($A20,[2]EUCAM_output!$A$2:$A$66,0),MATCH(G$1,[2]EUCAM_output!$B$1:$APK$1,0))</f>
        <v>126.765544807655</v>
      </c>
      <c r="H20">
        <f>INDEX([2]EUCAM_output!$B$2:$APK$66,MATCH($A20,[2]EUCAM_output!$A$2:$A$66,0),MATCH(H$1,[2]EUCAM_output!$B$1:$APK$1,0))</f>
        <v>546.05839093104998</v>
      </c>
      <c r="I20">
        <f>INDEX([2]EUCAM_output!$B$2:$APK$66,MATCH($A20,[2]EUCAM_output!$A$2:$A$66,0),MATCH(I$1,[2]EUCAM_output!$B$1:$APK$1,0))</f>
        <v>117.857591853777</v>
      </c>
      <c r="J20">
        <f>INDEX([2]EUCAM_output!$B$2:$APK$66,MATCH($A20,[2]EUCAM_output!$A$2:$A$66,0),MATCH(J$1,[2]EUCAM_output!$B$1:$APK$1,0))</f>
        <v>1284.3968057207901</v>
      </c>
      <c r="K20" t="e">
        <f>INDEX([2]EUCAM_output!$B$2:$APK$66,MATCH($A20,[2]EUCAM_output!$A$2:$A$66,0),MATCH(K$1,[2]EUCAM_output!$B$1:$APK$1,0))</f>
        <v>#N/A</v>
      </c>
      <c r="L20">
        <f>INDEX([2]EUCAM_output!$B$2:$APK$66,MATCH($A20,[2]EUCAM_output!$A$2:$A$66,0),MATCH(L$1,[2]EUCAM_output!$B$1:$APK$1,0))</f>
        <v>57.371981245267897</v>
      </c>
      <c r="M20">
        <f>INDEX([2]EUCAM_output!$B$2:$APK$66,MATCH($A20,[2]EUCAM_output!$A$2:$A$66,0),MATCH(M$1,[2]EUCAM_output!$B$1:$APK$1,0))</f>
        <v>1224.29224203936</v>
      </c>
      <c r="N20" t="e">
        <f>INDEX([2]EUCAM_output!$B$2:$APK$66,MATCH($A20,[2]EUCAM_output!$A$2:$A$66,0),MATCH(N$1,[2]EUCAM_output!$B$1:$APK$1,0))</f>
        <v>#N/A</v>
      </c>
      <c r="O20">
        <f>INDEX([2]EUCAM_output!$B$2:$APK$66,MATCH($A20,[2]EUCAM_output!$A$2:$A$66,0),MATCH(O$1,[2]EUCAM_output!$B$1:$APK$1,0))</f>
        <v>15.635966224708101</v>
      </c>
      <c r="P20" t="e">
        <f>INDEX([2]EUCAM_output!$B$2:$APK$66,MATCH($A20,[2]EUCAM_output!$A$2:$A$66,0),MATCH(P$1,[2]EUCAM_output!$B$1:$APK$1,0))</f>
        <v>#N/A</v>
      </c>
      <c r="Q20" t="e">
        <f>INDEX([2]EUCAM_output!$B$2:$APK$66,MATCH($A20,[2]EUCAM_output!$A$2:$A$66,0),MATCH(Q$1,[2]EUCAM_output!$B$1:$APK$1,0))</f>
        <v>#N/A</v>
      </c>
      <c r="R20">
        <f>INDEX([2]EUCAM_output!$B$2:$APK$66,MATCH($A20,[2]EUCAM_output!$A$2:$A$66,0),MATCH(R$1,[2]EUCAM_output!$B$1:$APK$1,0))</f>
        <v>373.35921988369603</v>
      </c>
      <c r="S20">
        <f>INDEX([2]EUCAM_output!$B$2:$APK$66,MATCH($A20,[2]EUCAM_output!$A$2:$A$66,0),MATCH(S$1,[2]EUCAM_output!$B$1:$APK$1,0))</f>
        <v>105.032797345875</v>
      </c>
      <c r="T20" t="e">
        <f>INDEX([2]EUCAM_output!$B$2:$APK$66,MATCH($A20,[2]EUCAM_output!$A$2:$A$66,0),MATCH(T$1,[2]EUCAM_output!$B$1:$APK$1,0))</f>
        <v>#N/A</v>
      </c>
      <c r="U20" t="e">
        <f>INDEX([2]EUCAM_output!$B$2:$APK$66,MATCH($A20,[2]EUCAM_output!$A$2:$A$66,0),MATCH(U$1,[2]EUCAM_output!$B$1:$APK$1,0))</f>
        <v>#N/A</v>
      </c>
      <c r="V20" s="1" t="e">
        <f t="shared" si="0"/>
        <v>#N/A</v>
      </c>
      <c r="X20" s="15">
        <v>1983</v>
      </c>
      <c r="Y20">
        <f>INDEX([2]EUCAM_output!$B$2:$APK$66,MATCH($X20,[2]EUCAM_output!$A$2:$A$66,0),MATCH(Y$1,[2]EUCAM_output!$B$1:$APK$1,0))</f>
        <v>0.40940644043615998</v>
      </c>
      <c r="Z20">
        <f>INDEX([2]EUCAM_output!$B$2:$APK$66,MATCH($X20,[2]EUCAM_output!$A$2:$A$66,0),MATCH(Z$1,[2]EUCAM_output!$B$1:$APK$1,0))</f>
        <v>0.40888177509770302</v>
      </c>
      <c r="AA20" t="e">
        <f>INDEX([2]EUCAM_output!$B$2:$APK$66,MATCH($X20,[2]EUCAM_output!$A$2:$A$66,0),MATCH(AA$1,[2]EUCAM_output!$B$1:$APK$1,0))</f>
        <v>#N/A</v>
      </c>
      <c r="AB20">
        <f>INDEX([2]EUCAM_output!$B$2:$APK$66,MATCH($X20,[2]EUCAM_output!$A$2:$A$66,0),MATCH(AB$1,[2]EUCAM_output!$B$1:$APK$1,0))</f>
        <v>0.46529487089351601</v>
      </c>
      <c r="AC20" t="e">
        <f>INDEX([2]EUCAM_output!$B$2:$APK$66,MATCH($X20,[2]EUCAM_output!$A$2:$A$66,0),MATCH(AC$1,[2]EUCAM_output!$B$1:$APK$1,0))</f>
        <v>#N/A</v>
      </c>
      <c r="AD20">
        <f>INDEX([2]EUCAM_output!$B$2:$APK$66,MATCH($X20,[2]EUCAM_output!$A$2:$A$66,0),MATCH(AD$1,[2]EUCAM_output!$B$1:$APK$1,0))</f>
        <v>0.433554516538115</v>
      </c>
      <c r="AE20">
        <f>INDEX([2]EUCAM_output!$B$2:$APK$66,MATCH($X20,[2]EUCAM_output!$A$2:$A$66,0),MATCH(AE$1,[2]EUCAM_output!$B$1:$APK$1,0))</f>
        <v>0.35190875068819599</v>
      </c>
      <c r="AF20">
        <f>INDEX([2]EUCAM_output!$B$2:$APK$66,MATCH($X20,[2]EUCAM_output!$A$2:$A$66,0),MATCH(AF$1,[2]EUCAM_output!$B$1:$APK$1,0))</f>
        <v>0.48637804516985589</v>
      </c>
      <c r="AG20">
        <f>INDEX([2]EUCAM_output!$B$2:$APK$66,MATCH($X20,[2]EUCAM_output!$A$2:$A$66,0),MATCH(AG$1,[2]EUCAM_output!$B$1:$APK$1,0))</f>
        <v>0.48496575429310801</v>
      </c>
      <c r="AH20" t="e">
        <f>INDEX([2]EUCAM_output!$B$2:$APK$66,MATCH($X20,[2]EUCAM_output!$A$2:$A$66,0),MATCH(AH$1,[2]EUCAM_output!$B$1:$APK$1,0))</f>
        <v>#N/A</v>
      </c>
      <c r="AI20">
        <f>INDEX([2]EUCAM_output!$B$2:$APK$66,MATCH($X20,[2]EUCAM_output!$A$2:$A$66,0),MATCH(AI$1,[2]EUCAM_output!$B$1:$APK$1,0))</f>
        <v>0.41193622393444002</v>
      </c>
      <c r="AJ20">
        <f>INDEX([2]EUCAM_output!$B$2:$APK$66,MATCH($X20,[2]EUCAM_output!$A$2:$A$66,0),MATCH(AJ$1,[2]EUCAM_output!$B$1:$APK$1,0))</f>
        <v>0.40619748613374201</v>
      </c>
      <c r="AK20" t="e">
        <f>INDEX([2]EUCAM_output!$B$2:$APK$66,MATCH($X20,[2]EUCAM_output!$A$2:$A$66,0),MATCH(AK$1,[2]EUCAM_output!$B$1:$APK$1,0))</f>
        <v>#N/A</v>
      </c>
      <c r="AL20">
        <f>INDEX([2]EUCAM_output!$B$2:$APK$66,MATCH($X20,[2]EUCAM_output!$A$2:$A$66,0),MATCH(AL$1,[2]EUCAM_output!$B$1:$APK$1,0))</f>
        <v>0.32555715250475797</v>
      </c>
      <c r="AM20" t="e">
        <f>INDEX([2]EUCAM_output!$B$2:$APK$66,MATCH($X20,[2]EUCAM_output!$A$2:$A$66,0),MATCH(AM$1,[2]EUCAM_output!$B$1:$APK$1,0))</f>
        <v>#N/A</v>
      </c>
      <c r="AN20" t="e">
        <f>INDEX([2]EUCAM_output!$B$2:$APK$66,MATCH($X20,[2]EUCAM_output!$A$2:$A$66,0),MATCH(AN$1,[2]EUCAM_output!$B$1:$APK$1,0))</f>
        <v>#N/A</v>
      </c>
      <c r="AO20">
        <f>INDEX([2]EUCAM_output!$B$2:$APK$66,MATCH($X20,[2]EUCAM_output!$A$2:$A$66,0),MATCH(AO$1,[2]EUCAM_output!$B$1:$APK$1,0))</f>
        <v>0.462987122853174</v>
      </c>
      <c r="AP20">
        <f>INDEX([2]EUCAM_output!$B$2:$APK$66,MATCH($X20,[2]EUCAM_output!$A$2:$A$66,0),MATCH(AP$1,[2]EUCAM_output!$B$1:$APK$1,0))</f>
        <v>0.29652962212268902</v>
      </c>
      <c r="AQ20" t="e">
        <f>INDEX([2]EUCAM_output!$B$2:$APK$66,MATCH($X20,[2]EUCAM_output!$A$2:$A$66,0),MATCH(AQ$1,[2]EUCAM_output!$B$1:$APK$1,0))</f>
        <v>#N/A</v>
      </c>
      <c r="AR20" t="e">
        <f>INDEX([2]EUCAM_output!$B$2:$APK$66,MATCH($X20,[2]EUCAM_output!$A$2:$A$66,0),MATCH(AR$1,[2]EUCAM_output!$B$1:$APK$1,0))</f>
        <v>#N/A</v>
      </c>
      <c r="AS20" s="1" t="e">
        <f t="shared" si="1"/>
        <v>#N/A</v>
      </c>
      <c r="AU20" s="15">
        <v>1983</v>
      </c>
      <c r="AV20">
        <f>INDEX([2]EUCAM_output!$B$2:$APK$66,MATCH($X20,[2]EUCAM_output!$A$2:$A$66,0),MATCH(AV$1,[2]EUCAM_output!$B$1:$APK$1,0))</f>
        <v>0.54859538203861913</v>
      </c>
      <c r="AW20">
        <f>INDEX([2]EUCAM_output!$B$2:$APK$66,MATCH($X20,[2]EUCAM_output!$A$2:$A$66,0),MATCH(AW$1,[2]EUCAM_output!$B$1:$APK$1,0))</f>
        <v>-2.438888997851663</v>
      </c>
      <c r="AX20" t="e">
        <f>INDEX([2]EUCAM_output!$B$2:$APK$66,MATCH($X20,[2]EUCAM_output!$A$2:$A$66,0),MATCH(AX$1,[2]EUCAM_output!$B$1:$APK$1,0))</f>
        <v>#N/A</v>
      </c>
      <c r="AY20">
        <f>INDEX([2]EUCAM_output!$B$2:$APK$66,MATCH($X20,[2]EUCAM_output!$A$2:$A$66,0),MATCH(AY$1,[2]EUCAM_output!$B$1:$APK$1,0))</f>
        <v>-1.732794925314141</v>
      </c>
      <c r="AZ20" t="e">
        <f>INDEX([2]EUCAM_output!$B$2:$APK$66,MATCH($X20,[2]EUCAM_output!$A$2:$A$66,0),MATCH(AZ$1,[2]EUCAM_output!$B$1:$APK$1,0))</f>
        <v>#N/A</v>
      </c>
      <c r="BA20">
        <f>INDEX([2]EUCAM_output!$B$2:$APK$66,MATCH($X20,[2]EUCAM_output!$A$2:$A$66,0),MATCH(BA$1,[2]EUCAM_output!$B$1:$APK$1,0))</f>
        <v>-2.652876411894356</v>
      </c>
      <c r="BB20">
        <f>INDEX([2]EUCAM_output!$B$2:$APK$66,MATCH($X20,[2]EUCAM_output!$A$2:$A$66,0),MATCH(BB$1,[2]EUCAM_output!$B$1:$APK$1,0))</f>
        <v>-3.7247434205959991</v>
      </c>
      <c r="BC20">
        <f>INDEX([2]EUCAM_output!$B$2:$APK$66,MATCH($X20,[2]EUCAM_output!$A$2:$A$66,0),MATCH(BC$1,[2]EUCAM_output!$B$1:$APK$1,0))</f>
        <v>-1.7103004205078931</v>
      </c>
      <c r="BD20">
        <f>INDEX([2]EUCAM_output!$B$2:$APK$66,MATCH($X20,[2]EUCAM_output!$A$2:$A$66,0),MATCH(BD$1,[2]EUCAM_output!$B$1:$APK$1,0))</f>
        <v>-1.4638710030442039</v>
      </c>
      <c r="BE20" t="e">
        <f>INDEX([2]EUCAM_output!$B$2:$APK$66,MATCH($X20,[2]EUCAM_output!$A$2:$A$66,0),MATCH(BE$1,[2]EUCAM_output!$B$1:$APK$1,0))</f>
        <v>#N/A</v>
      </c>
      <c r="BF20">
        <f>INDEX([2]EUCAM_output!$B$2:$APK$66,MATCH($X20,[2]EUCAM_output!$A$2:$A$66,0),MATCH(BF$1,[2]EUCAM_output!$B$1:$APK$1,0))</f>
        <v>-4.0431545166836784</v>
      </c>
      <c r="BG20">
        <f>INDEX([2]EUCAM_output!$B$2:$APK$66,MATCH($X20,[2]EUCAM_output!$A$2:$A$66,0),MATCH(BG$1,[2]EUCAM_output!$B$1:$APK$1,0))</f>
        <v>-2.742887639972968</v>
      </c>
      <c r="BH20" t="e">
        <f>INDEX([2]EUCAM_output!$B$2:$APK$66,MATCH($X20,[2]EUCAM_output!$A$2:$A$66,0),MATCH(BH$1,[2]EUCAM_output!$B$1:$APK$1,0))</f>
        <v>#N/A</v>
      </c>
      <c r="BI20">
        <f>INDEX([2]EUCAM_output!$B$2:$APK$66,MATCH($X20,[2]EUCAM_output!$A$2:$A$66,0),MATCH(BI$1,[2]EUCAM_output!$B$1:$APK$1,0))</f>
        <v>-4.2366979733576944</v>
      </c>
      <c r="BJ20" t="e">
        <f>INDEX([2]EUCAM_output!$B$2:$APK$66,MATCH($X20,[2]EUCAM_output!$A$2:$A$66,0),MATCH(BJ$1,[2]EUCAM_output!$B$1:$APK$1,0))</f>
        <v>#N/A</v>
      </c>
      <c r="BK20" t="e">
        <f>INDEX([2]EUCAM_output!$B$2:$APK$66,MATCH($X20,[2]EUCAM_output!$A$2:$A$66,0),MATCH(BK$1,[2]EUCAM_output!$B$1:$APK$1,0))</f>
        <v>#N/A</v>
      </c>
      <c r="BL20">
        <f>INDEX([2]EUCAM_output!$B$2:$APK$66,MATCH($X20,[2]EUCAM_output!$A$2:$A$66,0),MATCH(BL$1,[2]EUCAM_output!$B$1:$APK$1,0))</f>
        <v>-2.890951469483471</v>
      </c>
      <c r="BM20">
        <f>INDEX([2]EUCAM_output!$B$2:$APK$66,MATCH($X20,[2]EUCAM_output!$A$2:$A$66,0),MATCH(BM$1,[2]EUCAM_output!$B$1:$APK$1,0))</f>
        <v>-0.65523750206044618</v>
      </c>
      <c r="BN20" t="e">
        <f>INDEX([2]EUCAM_output!$B$2:$APK$66,MATCH($X20,[2]EUCAM_output!$A$2:$A$66,0),MATCH(BN$1,[2]EUCAM_output!$B$1:$APK$1,0))</f>
        <v>#N/A</v>
      </c>
      <c r="BO20" t="e">
        <f>INDEX([2]EUCAM_output!$B$2:$APK$66,MATCH($X20,[2]EUCAM_output!$A$2:$A$66,0),MATCH(BO$1,[2]EUCAM_output!$B$1:$APK$1,0))</f>
        <v>#N/A</v>
      </c>
      <c r="BP20" s="1" t="e">
        <f t="shared" si="2"/>
        <v>#N/A</v>
      </c>
    </row>
    <row r="21" spans="1:68" x14ac:dyDescent="0.3">
      <c r="A21" s="15">
        <v>1984</v>
      </c>
      <c r="B21">
        <f>INDEX([2]EUCAM_output!$B$2:$APK$66,MATCH($A21,[2]EUCAM_output!$A$2:$A$66,0),MATCH(B$1,[2]EUCAM_output!$B$1:$APK$1,0))</f>
        <v>197.47945020183101</v>
      </c>
      <c r="C21">
        <f>INDEX([2]EUCAM_output!$B$2:$APK$66,MATCH($A21,[2]EUCAM_output!$A$2:$A$66,0),MATCH(C$1,[2]EUCAM_output!$B$1:$APK$1,0))</f>
        <v>245.85617251866401</v>
      </c>
      <c r="D21" t="e">
        <f>INDEX([2]EUCAM_output!$B$2:$APK$66,MATCH($A21,[2]EUCAM_output!$A$2:$A$66,0),MATCH(D$1,[2]EUCAM_output!$B$1:$APK$1,0))</f>
        <v>#N/A</v>
      </c>
      <c r="E21">
        <f>INDEX([2]EUCAM_output!$B$2:$APK$66,MATCH($A21,[2]EUCAM_output!$A$2:$A$66,0),MATCH(E$1,[2]EUCAM_output!$B$1:$APK$1,0))</f>
        <v>1922.2386990663399</v>
      </c>
      <c r="F21" t="e">
        <f>INDEX([2]EUCAM_output!$B$2:$APK$66,MATCH($A21,[2]EUCAM_output!$A$2:$A$66,0),MATCH(F$1,[2]EUCAM_output!$B$1:$APK$1,0))</f>
        <v>#N/A</v>
      </c>
      <c r="G21">
        <f>INDEX([2]EUCAM_output!$B$2:$APK$66,MATCH($A21,[2]EUCAM_output!$A$2:$A$66,0),MATCH(G$1,[2]EUCAM_output!$B$1:$APK$1,0))</f>
        <v>129.30932734750601</v>
      </c>
      <c r="H21">
        <f>INDEX([2]EUCAM_output!$B$2:$APK$66,MATCH($A21,[2]EUCAM_output!$A$2:$A$66,0),MATCH(H$1,[2]EUCAM_output!$B$1:$APK$1,0))</f>
        <v>555.79642303190792</v>
      </c>
      <c r="I21">
        <f>INDEX([2]EUCAM_output!$B$2:$APK$66,MATCH($A21,[2]EUCAM_output!$A$2:$A$66,0),MATCH(I$1,[2]EUCAM_output!$B$1:$APK$1,0))</f>
        <v>121.660305559671</v>
      </c>
      <c r="J21">
        <f>INDEX([2]EUCAM_output!$B$2:$APK$66,MATCH($A21,[2]EUCAM_output!$A$2:$A$66,0),MATCH(J$1,[2]EUCAM_output!$B$1:$APK$1,0))</f>
        <v>1305.06880556858</v>
      </c>
      <c r="K21" t="e">
        <f>INDEX([2]EUCAM_output!$B$2:$APK$66,MATCH($A21,[2]EUCAM_output!$A$2:$A$66,0),MATCH(K$1,[2]EUCAM_output!$B$1:$APK$1,0))</f>
        <v>#N/A</v>
      </c>
      <c r="L21">
        <f>INDEX([2]EUCAM_output!$B$2:$APK$66,MATCH($A21,[2]EUCAM_output!$A$2:$A$66,0),MATCH(L$1,[2]EUCAM_output!$B$1:$APK$1,0))</f>
        <v>59.861381629953698</v>
      </c>
      <c r="M21">
        <f>INDEX([2]EUCAM_output!$B$2:$APK$66,MATCH($A21,[2]EUCAM_output!$A$2:$A$66,0),MATCH(M$1,[2]EUCAM_output!$B$1:$APK$1,0))</f>
        <v>1261.17643682217</v>
      </c>
      <c r="N21" t="e">
        <f>INDEX([2]EUCAM_output!$B$2:$APK$66,MATCH($A21,[2]EUCAM_output!$A$2:$A$66,0),MATCH(N$1,[2]EUCAM_output!$B$1:$APK$1,0))</f>
        <v>#N/A</v>
      </c>
      <c r="O21">
        <f>INDEX([2]EUCAM_output!$B$2:$APK$66,MATCH($A21,[2]EUCAM_output!$A$2:$A$66,0),MATCH(O$1,[2]EUCAM_output!$B$1:$APK$1,0))</f>
        <v>16.6033539601451</v>
      </c>
      <c r="P21" t="e">
        <f>INDEX([2]EUCAM_output!$B$2:$APK$66,MATCH($A21,[2]EUCAM_output!$A$2:$A$66,0),MATCH(P$1,[2]EUCAM_output!$B$1:$APK$1,0))</f>
        <v>#N/A</v>
      </c>
      <c r="Q21" t="e">
        <f>INDEX([2]EUCAM_output!$B$2:$APK$66,MATCH($A21,[2]EUCAM_output!$A$2:$A$66,0),MATCH(Q$1,[2]EUCAM_output!$B$1:$APK$1,0))</f>
        <v>#N/A</v>
      </c>
      <c r="R21">
        <f>INDEX([2]EUCAM_output!$B$2:$APK$66,MATCH($A21,[2]EUCAM_output!$A$2:$A$66,0),MATCH(R$1,[2]EUCAM_output!$B$1:$APK$1,0))</f>
        <v>384.79027978665601</v>
      </c>
      <c r="S21">
        <f>INDEX([2]EUCAM_output!$B$2:$APK$66,MATCH($A21,[2]EUCAM_output!$A$2:$A$66,0),MATCH(S$1,[2]EUCAM_output!$B$1:$APK$1,0))</f>
        <v>103.938481004256</v>
      </c>
      <c r="T21" t="e">
        <f>INDEX([2]EUCAM_output!$B$2:$APK$66,MATCH($A21,[2]EUCAM_output!$A$2:$A$66,0),MATCH(T$1,[2]EUCAM_output!$B$1:$APK$1,0))</f>
        <v>#N/A</v>
      </c>
      <c r="U21" t="e">
        <f>INDEX([2]EUCAM_output!$B$2:$APK$66,MATCH($A21,[2]EUCAM_output!$A$2:$A$66,0),MATCH(U$1,[2]EUCAM_output!$B$1:$APK$1,0))</f>
        <v>#N/A</v>
      </c>
      <c r="V21" s="1" t="e">
        <f t="shared" si="0"/>
        <v>#N/A</v>
      </c>
      <c r="X21" s="15">
        <v>1984</v>
      </c>
      <c r="Y21">
        <f>INDEX([2]EUCAM_output!$B$2:$APK$66,MATCH($X21,[2]EUCAM_output!$A$2:$A$66,0),MATCH(Y$1,[2]EUCAM_output!$B$1:$APK$1,0))</f>
        <v>0.43606093562728898</v>
      </c>
      <c r="Z21">
        <f>INDEX([2]EUCAM_output!$B$2:$APK$66,MATCH($X21,[2]EUCAM_output!$A$2:$A$66,0),MATCH(Z$1,[2]EUCAM_output!$B$1:$APK$1,0))</f>
        <v>0.43108486431338799</v>
      </c>
      <c r="AA21" t="e">
        <f>INDEX([2]EUCAM_output!$B$2:$APK$66,MATCH($X21,[2]EUCAM_output!$A$2:$A$66,0),MATCH(AA$1,[2]EUCAM_output!$B$1:$APK$1,0))</f>
        <v>#N/A</v>
      </c>
      <c r="AB21">
        <f>INDEX([2]EUCAM_output!$B$2:$APK$66,MATCH($X21,[2]EUCAM_output!$A$2:$A$66,0),MATCH(AB$1,[2]EUCAM_output!$B$1:$APK$1,0))</f>
        <v>0.481424306291236</v>
      </c>
      <c r="AC21" t="e">
        <f>INDEX([2]EUCAM_output!$B$2:$APK$66,MATCH($X21,[2]EUCAM_output!$A$2:$A$66,0),MATCH(AC$1,[2]EUCAM_output!$B$1:$APK$1,0))</f>
        <v>#N/A</v>
      </c>
      <c r="AD21">
        <f>INDEX([2]EUCAM_output!$B$2:$APK$66,MATCH($X21,[2]EUCAM_output!$A$2:$A$66,0),MATCH(AD$1,[2]EUCAM_output!$B$1:$APK$1,0))</f>
        <v>0.46686016884153497</v>
      </c>
      <c r="AE21">
        <f>INDEX([2]EUCAM_output!$B$2:$APK$66,MATCH($X21,[2]EUCAM_output!$A$2:$A$66,0),MATCH(AE$1,[2]EUCAM_output!$B$1:$APK$1,0))</f>
        <v>0.39302427518903299</v>
      </c>
      <c r="AF21">
        <f>INDEX([2]EUCAM_output!$B$2:$APK$66,MATCH($X21,[2]EUCAM_output!$A$2:$A$66,0),MATCH(AF$1,[2]EUCAM_output!$B$1:$APK$1,0))</f>
        <v>0.55252144034752704</v>
      </c>
      <c r="AG21">
        <f>INDEX([2]EUCAM_output!$B$2:$APK$66,MATCH($X21,[2]EUCAM_output!$A$2:$A$66,0),MATCH(AG$1,[2]EUCAM_output!$B$1:$APK$1,0))</f>
        <v>0.51164554535950701</v>
      </c>
      <c r="AH21" t="e">
        <f>INDEX([2]EUCAM_output!$B$2:$APK$66,MATCH($X21,[2]EUCAM_output!$A$2:$A$66,0),MATCH(AH$1,[2]EUCAM_output!$B$1:$APK$1,0))</f>
        <v>#N/A</v>
      </c>
      <c r="AI21">
        <f>INDEX([2]EUCAM_output!$B$2:$APK$66,MATCH($X21,[2]EUCAM_output!$A$2:$A$66,0),MATCH(AI$1,[2]EUCAM_output!$B$1:$APK$1,0))</f>
        <v>0.43158017153123701</v>
      </c>
      <c r="AJ21">
        <f>INDEX([2]EUCAM_output!$B$2:$APK$66,MATCH($X21,[2]EUCAM_output!$A$2:$A$66,0),MATCH(AJ$1,[2]EUCAM_output!$B$1:$APK$1,0))</f>
        <v>0.44081212793956498</v>
      </c>
      <c r="AK21" t="e">
        <f>INDEX([2]EUCAM_output!$B$2:$APK$66,MATCH($X21,[2]EUCAM_output!$A$2:$A$66,0),MATCH(AK$1,[2]EUCAM_output!$B$1:$APK$1,0))</f>
        <v>#N/A</v>
      </c>
      <c r="AL21">
        <f>INDEX([2]EUCAM_output!$B$2:$APK$66,MATCH($X21,[2]EUCAM_output!$A$2:$A$66,0),MATCH(AL$1,[2]EUCAM_output!$B$1:$APK$1,0))</f>
        <v>0.33987536993073902</v>
      </c>
      <c r="AM21" t="e">
        <f>INDEX([2]EUCAM_output!$B$2:$APK$66,MATCH($X21,[2]EUCAM_output!$A$2:$A$66,0),MATCH(AM$1,[2]EUCAM_output!$B$1:$APK$1,0))</f>
        <v>#N/A</v>
      </c>
      <c r="AN21" t="e">
        <f>INDEX([2]EUCAM_output!$B$2:$APK$66,MATCH($X21,[2]EUCAM_output!$A$2:$A$66,0),MATCH(AN$1,[2]EUCAM_output!$B$1:$APK$1,0))</f>
        <v>#N/A</v>
      </c>
      <c r="AO21">
        <f>INDEX([2]EUCAM_output!$B$2:$APK$66,MATCH($X21,[2]EUCAM_output!$A$2:$A$66,0),MATCH(AO$1,[2]EUCAM_output!$B$1:$APK$1,0))</f>
        <v>0.47626858145123702</v>
      </c>
      <c r="AP21">
        <f>INDEX([2]EUCAM_output!$B$2:$APK$66,MATCH($X21,[2]EUCAM_output!$A$2:$A$66,0),MATCH(AP$1,[2]EUCAM_output!$B$1:$APK$1,0))</f>
        <v>0.31391942687155899</v>
      </c>
      <c r="AQ21" t="e">
        <f>INDEX([2]EUCAM_output!$B$2:$APK$66,MATCH($X21,[2]EUCAM_output!$A$2:$A$66,0),MATCH(AQ$1,[2]EUCAM_output!$B$1:$APK$1,0))</f>
        <v>#N/A</v>
      </c>
      <c r="AR21" t="e">
        <f>INDEX([2]EUCAM_output!$B$2:$APK$66,MATCH($X21,[2]EUCAM_output!$A$2:$A$66,0),MATCH(AR$1,[2]EUCAM_output!$B$1:$APK$1,0))</f>
        <v>#N/A</v>
      </c>
      <c r="AS21" s="1" t="e">
        <f t="shared" si="1"/>
        <v>#N/A</v>
      </c>
      <c r="AU21" s="15">
        <v>1984</v>
      </c>
      <c r="AV21">
        <f>INDEX([2]EUCAM_output!$B$2:$APK$66,MATCH($X21,[2]EUCAM_output!$A$2:$A$66,0),MATCH(AV$1,[2]EUCAM_output!$B$1:$APK$1,0))</f>
        <v>-1.11129738543092</v>
      </c>
      <c r="AW21">
        <f>INDEX([2]EUCAM_output!$B$2:$APK$66,MATCH($X21,[2]EUCAM_output!$A$2:$A$66,0),MATCH(AW$1,[2]EUCAM_output!$B$1:$APK$1,0))</f>
        <v>-1.519207280678325</v>
      </c>
      <c r="AX21" t="e">
        <f>INDEX([2]EUCAM_output!$B$2:$APK$66,MATCH($X21,[2]EUCAM_output!$A$2:$A$66,0),MATCH(AX$1,[2]EUCAM_output!$B$1:$APK$1,0))</f>
        <v>#N/A</v>
      </c>
      <c r="AY21">
        <f>INDEX([2]EUCAM_output!$B$2:$APK$66,MATCH($X21,[2]EUCAM_output!$A$2:$A$66,0),MATCH(AY$1,[2]EUCAM_output!$B$1:$APK$1,0))</f>
        <v>-0.84769524663905749</v>
      </c>
      <c r="AZ21" t="e">
        <f>INDEX([2]EUCAM_output!$B$2:$APK$66,MATCH($X21,[2]EUCAM_output!$A$2:$A$66,0),MATCH(AZ$1,[2]EUCAM_output!$B$1:$APK$1,0))</f>
        <v>#N/A</v>
      </c>
      <c r="BA21">
        <f>INDEX([2]EUCAM_output!$B$2:$APK$66,MATCH($X21,[2]EUCAM_output!$A$2:$A$66,0),MATCH(BA$1,[2]EUCAM_output!$B$1:$APK$1,0))</f>
        <v>-1.3403126134999499</v>
      </c>
      <c r="BB21">
        <f>INDEX([2]EUCAM_output!$B$2:$APK$66,MATCH($X21,[2]EUCAM_output!$A$2:$A$66,0),MATCH(BB$1,[2]EUCAM_output!$B$1:$APK$1,0))</f>
        <v>-3.233895025568867</v>
      </c>
      <c r="BC21">
        <f>INDEX([2]EUCAM_output!$B$2:$APK$66,MATCH($X21,[2]EUCAM_output!$A$2:$A$66,0),MATCH(BC$1,[2]EUCAM_output!$B$1:$APK$1,0))</f>
        <v>-1.477758673120644</v>
      </c>
      <c r="BD21">
        <f>INDEX([2]EUCAM_output!$B$2:$APK$66,MATCH($X21,[2]EUCAM_output!$A$2:$A$66,0),MATCH(BD$1,[2]EUCAM_output!$B$1:$APK$1,0))</f>
        <v>-1.4150749736430379</v>
      </c>
      <c r="BE21" t="e">
        <f>INDEX([2]EUCAM_output!$B$2:$APK$66,MATCH($X21,[2]EUCAM_output!$A$2:$A$66,0),MATCH(BE$1,[2]EUCAM_output!$B$1:$APK$1,0))</f>
        <v>#N/A</v>
      </c>
      <c r="BF21">
        <f>INDEX([2]EUCAM_output!$B$2:$APK$66,MATCH($X21,[2]EUCAM_output!$A$2:$A$66,0),MATCH(BF$1,[2]EUCAM_output!$B$1:$APK$1,0))</f>
        <v>-3.1552788196589239</v>
      </c>
      <c r="BG21">
        <f>INDEX([2]EUCAM_output!$B$2:$APK$66,MATCH($X21,[2]EUCAM_output!$A$2:$A$66,0),MATCH(BG$1,[2]EUCAM_output!$B$1:$APK$1,0))</f>
        <v>-1.7636865610214489</v>
      </c>
      <c r="BH21" t="e">
        <f>INDEX([2]EUCAM_output!$B$2:$APK$66,MATCH($X21,[2]EUCAM_output!$A$2:$A$66,0),MATCH(BH$1,[2]EUCAM_output!$B$1:$APK$1,0))</f>
        <v>#N/A</v>
      </c>
      <c r="BI21">
        <f>INDEX([2]EUCAM_output!$B$2:$APK$66,MATCH($X21,[2]EUCAM_output!$A$2:$A$66,0),MATCH(BI$1,[2]EUCAM_output!$B$1:$APK$1,0))</f>
        <v>-2.147859962984477</v>
      </c>
      <c r="BJ21" t="e">
        <f>INDEX([2]EUCAM_output!$B$2:$APK$66,MATCH($X21,[2]EUCAM_output!$A$2:$A$66,0),MATCH(BJ$1,[2]EUCAM_output!$B$1:$APK$1,0))</f>
        <v>#N/A</v>
      </c>
      <c r="BK21" t="e">
        <f>INDEX([2]EUCAM_output!$B$2:$APK$66,MATCH($X21,[2]EUCAM_output!$A$2:$A$66,0),MATCH(BK$1,[2]EUCAM_output!$B$1:$APK$1,0))</f>
        <v>#N/A</v>
      </c>
      <c r="BL21">
        <f>INDEX([2]EUCAM_output!$B$2:$APK$66,MATCH($X21,[2]EUCAM_output!$A$2:$A$66,0),MATCH(BL$1,[2]EUCAM_output!$B$1:$APK$1,0))</f>
        <v>-1.152556408559047</v>
      </c>
      <c r="BM21">
        <f>INDEX([2]EUCAM_output!$B$2:$APK$66,MATCH($X21,[2]EUCAM_output!$A$2:$A$66,0),MATCH(BM$1,[2]EUCAM_output!$B$1:$APK$1,0))</f>
        <v>-3.7638131691768328</v>
      </c>
      <c r="BN21" t="e">
        <f>INDEX([2]EUCAM_output!$B$2:$APK$66,MATCH($X21,[2]EUCAM_output!$A$2:$A$66,0),MATCH(BN$1,[2]EUCAM_output!$B$1:$APK$1,0))</f>
        <v>#N/A</v>
      </c>
      <c r="BO21" t="e">
        <f>INDEX([2]EUCAM_output!$B$2:$APK$66,MATCH($X21,[2]EUCAM_output!$A$2:$A$66,0),MATCH(BO$1,[2]EUCAM_output!$B$1:$APK$1,0))</f>
        <v>#N/A</v>
      </c>
      <c r="BP21" s="1" t="e">
        <f t="shared" si="2"/>
        <v>#N/A</v>
      </c>
    </row>
    <row r="22" spans="1:68" x14ac:dyDescent="0.3">
      <c r="A22" s="15">
        <v>1985</v>
      </c>
      <c r="B22">
        <f>INDEX([2]EUCAM_output!$B$2:$APK$66,MATCH($A22,[2]EUCAM_output!$A$2:$A$66,0),MATCH(B$1,[2]EUCAM_output!$B$1:$APK$1,0))</f>
        <v>202.41381879701501</v>
      </c>
      <c r="C22">
        <f>INDEX([2]EUCAM_output!$B$2:$APK$66,MATCH($A22,[2]EUCAM_output!$A$2:$A$66,0),MATCH(C$1,[2]EUCAM_output!$B$1:$APK$1,0))</f>
        <v>249.91720717996401</v>
      </c>
      <c r="D22" t="e">
        <f>INDEX([2]EUCAM_output!$B$2:$APK$66,MATCH($A22,[2]EUCAM_output!$A$2:$A$66,0),MATCH(D$1,[2]EUCAM_output!$B$1:$APK$1,0))</f>
        <v>#N/A</v>
      </c>
      <c r="E22">
        <f>INDEX([2]EUCAM_output!$B$2:$APK$66,MATCH($A22,[2]EUCAM_output!$A$2:$A$66,0),MATCH(E$1,[2]EUCAM_output!$B$1:$APK$1,0))</f>
        <v>1966.98714086838</v>
      </c>
      <c r="F22" t="e">
        <f>INDEX([2]EUCAM_output!$B$2:$APK$66,MATCH($A22,[2]EUCAM_output!$A$2:$A$66,0),MATCH(F$1,[2]EUCAM_output!$B$1:$APK$1,0))</f>
        <v>#N/A</v>
      </c>
      <c r="G22">
        <f>INDEX([2]EUCAM_output!$B$2:$APK$66,MATCH($A22,[2]EUCAM_output!$A$2:$A$66,0),MATCH(G$1,[2]EUCAM_output!$B$1:$APK$1,0))</f>
        <v>132.55913649296599</v>
      </c>
      <c r="H22">
        <f>INDEX([2]EUCAM_output!$B$2:$APK$66,MATCH($A22,[2]EUCAM_output!$A$2:$A$66,0),MATCH(H$1,[2]EUCAM_output!$B$1:$APK$1,0))</f>
        <v>568.69845475447096</v>
      </c>
      <c r="I22">
        <f>INDEX([2]EUCAM_output!$B$2:$APK$66,MATCH($A22,[2]EUCAM_output!$A$2:$A$66,0),MATCH(I$1,[2]EUCAM_output!$B$1:$APK$1,0))</f>
        <v>125.967146815188</v>
      </c>
      <c r="J22">
        <f>INDEX([2]EUCAM_output!$B$2:$APK$66,MATCH($A22,[2]EUCAM_output!$A$2:$A$66,0),MATCH(J$1,[2]EUCAM_output!$B$1:$APK$1,0))</f>
        <v>1325.54630453562</v>
      </c>
      <c r="K22" t="e">
        <f>INDEX([2]EUCAM_output!$B$2:$APK$66,MATCH($A22,[2]EUCAM_output!$A$2:$A$66,0),MATCH(K$1,[2]EUCAM_output!$B$1:$APK$1,0))</f>
        <v>#N/A</v>
      </c>
      <c r="L22">
        <f>INDEX([2]EUCAM_output!$B$2:$APK$66,MATCH($A22,[2]EUCAM_output!$A$2:$A$66,0),MATCH(L$1,[2]EUCAM_output!$B$1:$APK$1,0))</f>
        <v>61.716972214147702</v>
      </c>
      <c r="M22">
        <f>INDEX([2]EUCAM_output!$B$2:$APK$66,MATCH($A22,[2]EUCAM_output!$A$2:$A$66,0),MATCH(M$1,[2]EUCAM_output!$B$1:$APK$1,0))</f>
        <v>1294.23199527717</v>
      </c>
      <c r="N22" t="e">
        <f>INDEX([2]EUCAM_output!$B$2:$APK$66,MATCH($A22,[2]EUCAM_output!$A$2:$A$66,0),MATCH(N$1,[2]EUCAM_output!$B$1:$APK$1,0))</f>
        <v>#N/A</v>
      </c>
      <c r="O22">
        <f>INDEX([2]EUCAM_output!$B$2:$APK$66,MATCH($A22,[2]EUCAM_output!$A$2:$A$66,0),MATCH(O$1,[2]EUCAM_output!$B$1:$APK$1,0))</f>
        <v>17.087880347429401</v>
      </c>
      <c r="P22" t="e">
        <f>INDEX([2]EUCAM_output!$B$2:$APK$66,MATCH($A22,[2]EUCAM_output!$A$2:$A$66,0),MATCH(P$1,[2]EUCAM_output!$B$1:$APK$1,0))</f>
        <v>#N/A</v>
      </c>
      <c r="Q22" t="e">
        <f>INDEX([2]EUCAM_output!$B$2:$APK$66,MATCH($A22,[2]EUCAM_output!$A$2:$A$66,0),MATCH(Q$1,[2]EUCAM_output!$B$1:$APK$1,0))</f>
        <v>#N/A</v>
      </c>
      <c r="R22">
        <f>INDEX([2]EUCAM_output!$B$2:$APK$66,MATCH($A22,[2]EUCAM_output!$A$2:$A$66,0),MATCH(R$1,[2]EUCAM_output!$B$1:$APK$1,0))</f>
        <v>394.71855524151101</v>
      </c>
      <c r="S22">
        <f>INDEX([2]EUCAM_output!$B$2:$APK$66,MATCH($A22,[2]EUCAM_output!$A$2:$A$66,0),MATCH(S$1,[2]EUCAM_output!$B$1:$APK$1,0))</f>
        <v>105.63934206703</v>
      </c>
      <c r="T22" t="e">
        <f>INDEX([2]EUCAM_output!$B$2:$APK$66,MATCH($A22,[2]EUCAM_output!$A$2:$A$66,0),MATCH(T$1,[2]EUCAM_output!$B$1:$APK$1,0))</f>
        <v>#N/A</v>
      </c>
      <c r="U22" t="e">
        <f>INDEX([2]EUCAM_output!$B$2:$APK$66,MATCH($A22,[2]EUCAM_output!$A$2:$A$66,0),MATCH(U$1,[2]EUCAM_output!$B$1:$APK$1,0))</f>
        <v>#N/A</v>
      </c>
      <c r="V22" s="1" t="e">
        <f t="shared" si="0"/>
        <v>#N/A</v>
      </c>
      <c r="X22" s="15">
        <v>1985</v>
      </c>
      <c r="Y22">
        <f>INDEX([2]EUCAM_output!$B$2:$APK$66,MATCH($X22,[2]EUCAM_output!$A$2:$A$66,0),MATCH(Y$1,[2]EUCAM_output!$B$1:$APK$1,0))</f>
        <v>0.45162489240044801</v>
      </c>
      <c r="Z22">
        <f>INDEX([2]EUCAM_output!$B$2:$APK$66,MATCH($X22,[2]EUCAM_output!$A$2:$A$66,0),MATCH(Z$1,[2]EUCAM_output!$B$1:$APK$1,0))</f>
        <v>0.45634068595425398</v>
      </c>
      <c r="AA22" t="e">
        <f>INDEX([2]EUCAM_output!$B$2:$APK$66,MATCH($X22,[2]EUCAM_output!$A$2:$A$66,0),MATCH(AA$1,[2]EUCAM_output!$B$1:$APK$1,0))</f>
        <v>#N/A</v>
      </c>
      <c r="AB22">
        <f>INDEX([2]EUCAM_output!$B$2:$APK$66,MATCH($X22,[2]EUCAM_output!$A$2:$A$66,0),MATCH(AB$1,[2]EUCAM_output!$B$1:$APK$1,0))</f>
        <v>0.494256924859932</v>
      </c>
      <c r="AC22" t="e">
        <f>INDEX([2]EUCAM_output!$B$2:$APK$66,MATCH($X22,[2]EUCAM_output!$A$2:$A$66,0),MATCH(AC$1,[2]EUCAM_output!$B$1:$APK$1,0))</f>
        <v>#N/A</v>
      </c>
      <c r="AD22">
        <f>INDEX([2]EUCAM_output!$B$2:$APK$66,MATCH($X22,[2]EUCAM_output!$A$2:$A$66,0),MATCH(AD$1,[2]EUCAM_output!$B$1:$APK$1,0))</f>
        <v>0.46462468026014597</v>
      </c>
      <c r="AE22">
        <f>INDEX([2]EUCAM_output!$B$2:$APK$66,MATCH($X22,[2]EUCAM_output!$A$2:$A$66,0),MATCH(AE$1,[2]EUCAM_output!$B$1:$APK$1,0))</f>
        <v>0.41832944169373998</v>
      </c>
      <c r="AF22">
        <f>INDEX([2]EUCAM_output!$B$2:$APK$66,MATCH($X22,[2]EUCAM_output!$A$2:$A$66,0),MATCH(AF$1,[2]EUCAM_output!$B$1:$APK$1,0))</f>
        <v>0.58509086793141096</v>
      </c>
      <c r="AG22">
        <f>INDEX([2]EUCAM_output!$B$2:$APK$66,MATCH($X22,[2]EUCAM_output!$A$2:$A$66,0),MATCH(AG$1,[2]EUCAM_output!$B$1:$APK$1,0))</f>
        <v>0.54589484290097601</v>
      </c>
      <c r="AH22" t="e">
        <f>INDEX([2]EUCAM_output!$B$2:$APK$66,MATCH($X22,[2]EUCAM_output!$A$2:$A$66,0),MATCH(AH$1,[2]EUCAM_output!$B$1:$APK$1,0))</f>
        <v>#N/A</v>
      </c>
      <c r="AI22">
        <f>INDEX([2]EUCAM_output!$B$2:$APK$66,MATCH($X22,[2]EUCAM_output!$A$2:$A$66,0),MATCH(AI$1,[2]EUCAM_output!$B$1:$APK$1,0))</f>
        <v>0.46118099430974402</v>
      </c>
      <c r="AJ22">
        <f>INDEX([2]EUCAM_output!$B$2:$APK$66,MATCH($X22,[2]EUCAM_output!$A$2:$A$66,0),MATCH(AJ$1,[2]EUCAM_output!$B$1:$APK$1,0))</f>
        <v>0.460234007017855</v>
      </c>
      <c r="AK22" t="e">
        <f>INDEX([2]EUCAM_output!$B$2:$APK$66,MATCH($X22,[2]EUCAM_output!$A$2:$A$66,0),MATCH(AK$1,[2]EUCAM_output!$B$1:$APK$1,0))</f>
        <v>#N/A</v>
      </c>
      <c r="AL22">
        <f>INDEX([2]EUCAM_output!$B$2:$APK$66,MATCH($X22,[2]EUCAM_output!$A$2:$A$66,0),MATCH(AL$1,[2]EUCAM_output!$B$1:$APK$1,0))</f>
        <v>0.35411738410392601</v>
      </c>
      <c r="AM22" t="e">
        <f>INDEX([2]EUCAM_output!$B$2:$APK$66,MATCH($X22,[2]EUCAM_output!$A$2:$A$66,0),MATCH(AM$1,[2]EUCAM_output!$B$1:$APK$1,0))</f>
        <v>#N/A</v>
      </c>
      <c r="AN22" t="e">
        <f>INDEX([2]EUCAM_output!$B$2:$APK$66,MATCH($X22,[2]EUCAM_output!$A$2:$A$66,0),MATCH(AN$1,[2]EUCAM_output!$B$1:$APK$1,0))</f>
        <v>#N/A</v>
      </c>
      <c r="AO22">
        <f>INDEX([2]EUCAM_output!$B$2:$APK$66,MATCH($X22,[2]EUCAM_output!$A$2:$A$66,0),MATCH(AO$1,[2]EUCAM_output!$B$1:$APK$1,0))</f>
        <v>0.48275333975329099</v>
      </c>
      <c r="AP22">
        <f>INDEX([2]EUCAM_output!$B$2:$APK$66,MATCH($X22,[2]EUCAM_output!$A$2:$A$66,0),MATCH(AP$1,[2]EUCAM_output!$B$1:$APK$1,0))</f>
        <v>0.33674751397347702</v>
      </c>
      <c r="AQ22" t="e">
        <f>INDEX([2]EUCAM_output!$B$2:$APK$66,MATCH($X22,[2]EUCAM_output!$A$2:$A$66,0),MATCH(AQ$1,[2]EUCAM_output!$B$1:$APK$1,0))</f>
        <v>#N/A</v>
      </c>
      <c r="AR22" t="e">
        <f>INDEX([2]EUCAM_output!$B$2:$APK$66,MATCH($X22,[2]EUCAM_output!$A$2:$A$66,0),MATCH(AR$1,[2]EUCAM_output!$B$1:$APK$1,0))</f>
        <v>#N/A</v>
      </c>
      <c r="AS22" s="1" t="e">
        <f t="shared" si="1"/>
        <v>#N/A</v>
      </c>
      <c r="AU22" s="15">
        <v>1985</v>
      </c>
      <c r="AV22">
        <f>INDEX([2]EUCAM_output!$B$2:$APK$66,MATCH($X22,[2]EUCAM_output!$A$2:$A$66,0),MATCH(AV$1,[2]EUCAM_output!$B$1:$APK$1,0))</f>
        <v>-0.63994320540645688</v>
      </c>
      <c r="AW22">
        <f>INDEX([2]EUCAM_output!$B$2:$APK$66,MATCH($X22,[2]EUCAM_output!$A$2:$A$66,0),MATCH(AW$1,[2]EUCAM_output!$B$1:$APK$1,0))</f>
        <v>-1.712180578790923</v>
      </c>
      <c r="AX22" t="e">
        <f>INDEX([2]EUCAM_output!$B$2:$APK$66,MATCH($X22,[2]EUCAM_output!$A$2:$A$66,0),MATCH(AX$1,[2]EUCAM_output!$B$1:$APK$1,0))</f>
        <v>#N/A</v>
      </c>
      <c r="AY22">
        <f>INDEX([2]EUCAM_output!$B$2:$APK$66,MATCH($X22,[2]EUCAM_output!$A$2:$A$66,0),MATCH(AY$1,[2]EUCAM_output!$B$1:$APK$1,0))</f>
        <v>-0.54981545432728485</v>
      </c>
      <c r="AZ22" t="e">
        <f>INDEX([2]EUCAM_output!$B$2:$APK$66,MATCH($X22,[2]EUCAM_output!$A$2:$A$66,0),MATCH(AZ$1,[2]EUCAM_output!$B$1:$APK$1,0))</f>
        <v>#N/A</v>
      </c>
      <c r="BA22">
        <f>INDEX([2]EUCAM_output!$B$2:$APK$66,MATCH($X22,[2]EUCAM_output!$A$2:$A$66,0),MATCH(BA$1,[2]EUCAM_output!$B$1:$APK$1,0))</f>
        <v>1.0935720799731821</v>
      </c>
      <c r="BB22">
        <f>INDEX([2]EUCAM_output!$B$2:$APK$66,MATCH($X22,[2]EUCAM_output!$A$2:$A$66,0),MATCH(BB$1,[2]EUCAM_output!$B$1:$APK$1,0))</f>
        <v>-2.8978867363053329</v>
      </c>
      <c r="BC22">
        <f>INDEX([2]EUCAM_output!$B$2:$APK$66,MATCH($X22,[2]EUCAM_output!$A$2:$A$66,0),MATCH(BC$1,[2]EUCAM_output!$B$1:$APK$1,0))</f>
        <v>-0.89214488402410419</v>
      </c>
      <c r="BD22">
        <f>INDEX([2]EUCAM_output!$B$2:$APK$66,MATCH($X22,[2]EUCAM_output!$A$2:$A$66,0),MATCH(BD$1,[2]EUCAM_output!$B$1:$APK$1,0))</f>
        <v>-1.6364602079950941</v>
      </c>
      <c r="BE22" t="e">
        <f>INDEX([2]EUCAM_output!$B$2:$APK$66,MATCH($X22,[2]EUCAM_output!$A$2:$A$66,0),MATCH(BE$1,[2]EUCAM_output!$B$1:$APK$1,0))</f>
        <v>#N/A</v>
      </c>
      <c r="BF22">
        <f>INDEX([2]EUCAM_output!$B$2:$APK$66,MATCH($X22,[2]EUCAM_output!$A$2:$A$66,0),MATCH(BF$1,[2]EUCAM_output!$B$1:$APK$1,0))</f>
        <v>-3.2521724718357241</v>
      </c>
      <c r="BG22">
        <f>INDEX([2]EUCAM_output!$B$2:$APK$66,MATCH($X22,[2]EUCAM_output!$A$2:$A$66,0),MATCH(BG$1,[2]EUCAM_output!$B$1:$APK$1,0))</f>
        <v>-1.375569110634689</v>
      </c>
      <c r="BH22" t="e">
        <f>INDEX([2]EUCAM_output!$B$2:$APK$66,MATCH($X22,[2]EUCAM_output!$A$2:$A$66,0),MATCH(BH$1,[2]EUCAM_output!$B$1:$APK$1,0))</f>
        <v>#N/A</v>
      </c>
      <c r="BI22">
        <f>INDEX([2]EUCAM_output!$B$2:$APK$66,MATCH($X22,[2]EUCAM_output!$A$2:$A$66,0),MATCH(BI$1,[2]EUCAM_output!$B$1:$APK$1,0))</f>
        <v>-3.3405877559507968</v>
      </c>
      <c r="BJ22" t="e">
        <f>INDEX([2]EUCAM_output!$B$2:$APK$66,MATCH($X22,[2]EUCAM_output!$A$2:$A$66,0),MATCH(BJ$1,[2]EUCAM_output!$B$1:$APK$1,0))</f>
        <v>#N/A</v>
      </c>
      <c r="BK22" t="e">
        <f>INDEX([2]EUCAM_output!$B$2:$APK$66,MATCH($X22,[2]EUCAM_output!$A$2:$A$66,0),MATCH(BK$1,[2]EUCAM_output!$B$1:$APK$1,0))</f>
        <v>#N/A</v>
      </c>
      <c r="BL22">
        <f>INDEX([2]EUCAM_output!$B$2:$APK$66,MATCH($X22,[2]EUCAM_output!$A$2:$A$66,0),MATCH(BL$1,[2]EUCAM_output!$B$1:$APK$1,0))</f>
        <v>-0.31383413713284009</v>
      </c>
      <c r="BM22">
        <f>INDEX([2]EUCAM_output!$B$2:$APK$66,MATCH($X22,[2]EUCAM_output!$A$2:$A$66,0),MATCH(BM$1,[2]EUCAM_output!$B$1:$APK$1,0))</f>
        <v>-4.5633060426508942</v>
      </c>
      <c r="BN22" t="e">
        <f>INDEX([2]EUCAM_output!$B$2:$APK$66,MATCH($X22,[2]EUCAM_output!$A$2:$A$66,0),MATCH(BN$1,[2]EUCAM_output!$B$1:$APK$1,0))</f>
        <v>#N/A</v>
      </c>
      <c r="BO22" t="e">
        <f>INDEX([2]EUCAM_output!$B$2:$APK$66,MATCH($X22,[2]EUCAM_output!$A$2:$A$66,0),MATCH(BO$1,[2]EUCAM_output!$B$1:$APK$1,0))</f>
        <v>#N/A</v>
      </c>
      <c r="BP22" s="1" t="e">
        <f t="shared" si="2"/>
        <v>#N/A</v>
      </c>
    </row>
    <row r="23" spans="1:68" x14ac:dyDescent="0.3">
      <c r="A23" s="15">
        <v>1986</v>
      </c>
      <c r="B23">
        <f>INDEX([2]EUCAM_output!$B$2:$APK$66,MATCH($A23,[2]EUCAM_output!$A$2:$A$66,0),MATCH(B$1,[2]EUCAM_output!$B$1:$APK$1,0))</f>
        <v>207.07216053894899</v>
      </c>
      <c r="C23">
        <f>INDEX([2]EUCAM_output!$B$2:$APK$66,MATCH($A23,[2]EUCAM_output!$A$2:$A$66,0),MATCH(C$1,[2]EUCAM_output!$B$1:$APK$1,0))</f>
        <v>254.472603382562</v>
      </c>
      <c r="D23" t="e">
        <f>INDEX([2]EUCAM_output!$B$2:$APK$66,MATCH($A23,[2]EUCAM_output!$A$2:$A$66,0),MATCH(D$1,[2]EUCAM_output!$B$1:$APK$1,0))</f>
        <v>#N/A</v>
      </c>
      <c r="E23">
        <f>INDEX([2]EUCAM_output!$B$2:$APK$66,MATCH($A23,[2]EUCAM_output!$A$2:$A$66,0),MATCH(E$1,[2]EUCAM_output!$B$1:$APK$1,0))</f>
        <v>2011.9788317954999</v>
      </c>
      <c r="F23" t="e">
        <f>INDEX([2]EUCAM_output!$B$2:$APK$66,MATCH($A23,[2]EUCAM_output!$A$2:$A$66,0),MATCH(F$1,[2]EUCAM_output!$B$1:$APK$1,0))</f>
        <v>#N/A</v>
      </c>
      <c r="G23">
        <f>INDEX([2]EUCAM_output!$B$2:$APK$66,MATCH($A23,[2]EUCAM_output!$A$2:$A$66,0),MATCH(G$1,[2]EUCAM_output!$B$1:$APK$1,0))</f>
        <v>133.24148059999999</v>
      </c>
      <c r="H23">
        <f>INDEX([2]EUCAM_output!$B$2:$APK$66,MATCH($A23,[2]EUCAM_output!$A$2:$A$66,0),MATCH(H$1,[2]EUCAM_output!$B$1:$APK$1,0))</f>
        <v>587.20376477904006</v>
      </c>
      <c r="I23">
        <f>INDEX([2]EUCAM_output!$B$2:$APK$66,MATCH($A23,[2]EUCAM_output!$A$2:$A$66,0),MATCH(I$1,[2]EUCAM_output!$B$1:$APK$1,0))</f>
        <v>129.43766699890901</v>
      </c>
      <c r="J23">
        <f>INDEX([2]EUCAM_output!$B$2:$APK$66,MATCH($A23,[2]EUCAM_output!$A$2:$A$66,0),MATCH(J$1,[2]EUCAM_output!$B$1:$APK$1,0))</f>
        <v>1357.22069944444</v>
      </c>
      <c r="K23" t="e">
        <f>INDEX([2]EUCAM_output!$B$2:$APK$66,MATCH($A23,[2]EUCAM_output!$A$2:$A$66,0),MATCH(K$1,[2]EUCAM_output!$B$1:$APK$1,0))</f>
        <v>#N/A</v>
      </c>
      <c r="L23">
        <f>INDEX([2]EUCAM_output!$B$2:$APK$66,MATCH($A23,[2]EUCAM_output!$A$2:$A$66,0),MATCH(L$1,[2]EUCAM_output!$B$1:$APK$1,0))</f>
        <v>61.895746652991299</v>
      </c>
      <c r="M23">
        <f>INDEX([2]EUCAM_output!$B$2:$APK$66,MATCH($A23,[2]EUCAM_output!$A$2:$A$66,0),MATCH(M$1,[2]EUCAM_output!$B$1:$APK$1,0))</f>
        <v>1329.30406543039</v>
      </c>
      <c r="N23" t="e">
        <f>INDEX([2]EUCAM_output!$B$2:$APK$66,MATCH($A23,[2]EUCAM_output!$A$2:$A$66,0),MATCH(N$1,[2]EUCAM_output!$B$1:$APK$1,0))</f>
        <v>#N/A</v>
      </c>
      <c r="O23">
        <f>INDEX([2]EUCAM_output!$B$2:$APK$66,MATCH($A23,[2]EUCAM_output!$A$2:$A$66,0),MATCH(O$1,[2]EUCAM_output!$B$1:$APK$1,0))</f>
        <v>18.793916004109199</v>
      </c>
      <c r="P23" t="e">
        <f>INDEX([2]EUCAM_output!$B$2:$APK$66,MATCH($A23,[2]EUCAM_output!$A$2:$A$66,0),MATCH(P$1,[2]EUCAM_output!$B$1:$APK$1,0))</f>
        <v>#N/A</v>
      </c>
      <c r="Q23" t="e">
        <f>INDEX([2]EUCAM_output!$B$2:$APK$66,MATCH($A23,[2]EUCAM_output!$A$2:$A$66,0),MATCH(Q$1,[2]EUCAM_output!$B$1:$APK$1,0))</f>
        <v>#N/A</v>
      </c>
      <c r="R23">
        <f>INDEX([2]EUCAM_output!$B$2:$APK$66,MATCH($A23,[2]EUCAM_output!$A$2:$A$66,0),MATCH(R$1,[2]EUCAM_output!$B$1:$APK$1,0))</f>
        <v>405.71926998194101</v>
      </c>
      <c r="S23">
        <f>INDEX([2]EUCAM_output!$B$2:$APK$66,MATCH($A23,[2]EUCAM_output!$A$2:$A$66,0),MATCH(S$1,[2]EUCAM_output!$B$1:$APK$1,0))</f>
        <v>109.146443152278</v>
      </c>
      <c r="T23" t="e">
        <f>INDEX([2]EUCAM_output!$B$2:$APK$66,MATCH($A23,[2]EUCAM_output!$A$2:$A$66,0),MATCH(T$1,[2]EUCAM_output!$B$1:$APK$1,0))</f>
        <v>#N/A</v>
      </c>
      <c r="U23" t="e">
        <f>INDEX([2]EUCAM_output!$B$2:$APK$66,MATCH($A23,[2]EUCAM_output!$A$2:$A$66,0),MATCH(U$1,[2]EUCAM_output!$B$1:$APK$1,0))</f>
        <v>#N/A</v>
      </c>
      <c r="V23" s="1" t="e">
        <f t="shared" si="0"/>
        <v>#N/A</v>
      </c>
      <c r="X23" s="15">
        <v>1986</v>
      </c>
      <c r="Y23">
        <f>INDEX([2]EUCAM_output!$B$2:$APK$66,MATCH($X23,[2]EUCAM_output!$A$2:$A$66,0),MATCH(Y$1,[2]EUCAM_output!$B$1:$APK$1,0))</f>
        <v>0.48603382960889602</v>
      </c>
      <c r="Z23">
        <f>INDEX([2]EUCAM_output!$B$2:$APK$66,MATCH($X23,[2]EUCAM_output!$A$2:$A$66,0),MATCH(Z$1,[2]EUCAM_output!$B$1:$APK$1,0))</f>
        <v>0.48105446474430003</v>
      </c>
      <c r="AA23" t="e">
        <f>INDEX([2]EUCAM_output!$B$2:$APK$66,MATCH($X23,[2]EUCAM_output!$A$2:$A$66,0),MATCH(AA$1,[2]EUCAM_output!$B$1:$APK$1,0))</f>
        <v>#N/A</v>
      </c>
      <c r="AB23">
        <f>INDEX([2]EUCAM_output!$B$2:$APK$66,MATCH($X23,[2]EUCAM_output!$A$2:$A$66,0),MATCH(AB$1,[2]EUCAM_output!$B$1:$APK$1,0))</f>
        <v>0.53255595587989502</v>
      </c>
      <c r="AC23" t="e">
        <f>INDEX([2]EUCAM_output!$B$2:$APK$66,MATCH($X23,[2]EUCAM_output!$A$2:$A$66,0),MATCH(AC$1,[2]EUCAM_output!$B$1:$APK$1,0))</f>
        <v>#N/A</v>
      </c>
      <c r="AD23">
        <f>INDEX([2]EUCAM_output!$B$2:$APK$66,MATCH($X23,[2]EUCAM_output!$A$2:$A$66,0),MATCH(AD$1,[2]EUCAM_output!$B$1:$APK$1,0))</f>
        <v>0.42501152904366402</v>
      </c>
      <c r="AE23">
        <f>INDEX([2]EUCAM_output!$B$2:$APK$66,MATCH($X23,[2]EUCAM_output!$A$2:$A$66,0),MATCH(AE$1,[2]EUCAM_output!$B$1:$APK$1,0))</f>
        <v>0.43575211258209889</v>
      </c>
      <c r="AF23">
        <f>INDEX([2]EUCAM_output!$B$2:$APK$66,MATCH($X23,[2]EUCAM_output!$A$2:$A$66,0),MATCH(AF$1,[2]EUCAM_output!$B$1:$APK$1,0))</f>
        <v>0.57774744680246104</v>
      </c>
      <c r="AG23">
        <f>INDEX([2]EUCAM_output!$B$2:$APK$66,MATCH($X23,[2]EUCAM_output!$A$2:$A$66,0),MATCH(AG$1,[2]EUCAM_output!$B$1:$APK$1,0))</f>
        <v>0.57409691411879893</v>
      </c>
      <c r="AH23" t="e">
        <f>INDEX([2]EUCAM_output!$B$2:$APK$66,MATCH($X23,[2]EUCAM_output!$A$2:$A$66,0),MATCH(AH$1,[2]EUCAM_output!$B$1:$APK$1,0))</f>
        <v>#N/A</v>
      </c>
      <c r="AI23">
        <f>INDEX([2]EUCAM_output!$B$2:$APK$66,MATCH($X23,[2]EUCAM_output!$A$2:$A$66,0),MATCH(AI$1,[2]EUCAM_output!$B$1:$APK$1,0))</f>
        <v>0.47550811408142202</v>
      </c>
      <c r="AJ23">
        <f>INDEX([2]EUCAM_output!$B$2:$APK$66,MATCH($X23,[2]EUCAM_output!$A$2:$A$66,0),MATCH(AJ$1,[2]EUCAM_output!$B$1:$APK$1,0))</f>
        <v>0.49160861769591002</v>
      </c>
      <c r="AK23" t="e">
        <f>INDEX([2]EUCAM_output!$B$2:$APK$66,MATCH($X23,[2]EUCAM_output!$A$2:$A$66,0),MATCH(AK$1,[2]EUCAM_output!$B$1:$APK$1,0))</f>
        <v>#N/A</v>
      </c>
      <c r="AL23">
        <f>INDEX([2]EUCAM_output!$B$2:$APK$66,MATCH($X23,[2]EUCAM_output!$A$2:$A$66,0),MATCH(AL$1,[2]EUCAM_output!$B$1:$APK$1,0))</f>
        <v>0.36283485870659299</v>
      </c>
      <c r="AM23" t="e">
        <f>INDEX([2]EUCAM_output!$B$2:$APK$66,MATCH($X23,[2]EUCAM_output!$A$2:$A$66,0),MATCH(AM$1,[2]EUCAM_output!$B$1:$APK$1,0))</f>
        <v>#N/A</v>
      </c>
      <c r="AN23" t="e">
        <f>INDEX([2]EUCAM_output!$B$2:$APK$66,MATCH($X23,[2]EUCAM_output!$A$2:$A$66,0),MATCH(AN$1,[2]EUCAM_output!$B$1:$APK$1,0))</f>
        <v>#N/A</v>
      </c>
      <c r="AO23">
        <f>INDEX([2]EUCAM_output!$B$2:$APK$66,MATCH($X23,[2]EUCAM_output!$A$2:$A$66,0),MATCH(AO$1,[2]EUCAM_output!$B$1:$APK$1,0))</f>
        <v>0.50596221350022197</v>
      </c>
      <c r="AP23">
        <f>INDEX([2]EUCAM_output!$B$2:$APK$66,MATCH($X23,[2]EUCAM_output!$A$2:$A$66,0),MATCH(AP$1,[2]EUCAM_output!$B$1:$APK$1,0))</f>
        <v>0.35272015189542011</v>
      </c>
      <c r="AQ23" t="e">
        <f>INDEX([2]EUCAM_output!$B$2:$APK$66,MATCH($X23,[2]EUCAM_output!$A$2:$A$66,0),MATCH(AQ$1,[2]EUCAM_output!$B$1:$APK$1,0))</f>
        <v>#N/A</v>
      </c>
      <c r="AR23" t="e">
        <f>INDEX([2]EUCAM_output!$B$2:$APK$66,MATCH($X23,[2]EUCAM_output!$A$2:$A$66,0),MATCH(AR$1,[2]EUCAM_output!$B$1:$APK$1,0))</f>
        <v>#N/A</v>
      </c>
      <c r="AS23" s="1" t="e">
        <f t="shared" si="1"/>
        <v>#N/A</v>
      </c>
      <c r="AU23" s="15">
        <v>1986</v>
      </c>
      <c r="AV23">
        <f>INDEX([2]EUCAM_output!$B$2:$APK$66,MATCH($X23,[2]EUCAM_output!$A$2:$A$66,0),MATCH(AV$1,[2]EUCAM_output!$B$1:$APK$1,0))</f>
        <v>-0.49258192131875772</v>
      </c>
      <c r="AW23">
        <f>INDEX([2]EUCAM_output!$B$2:$APK$66,MATCH($X23,[2]EUCAM_output!$A$2:$A$66,0),MATCH(AW$1,[2]EUCAM_output!$B$1:$APK$1,0))</f>
        <v>-1.818774619939056</v>
      </c>
      <c r="AX23" t="e">
        <f>INDEX([2]EUCAM_output!$B$2:$APK$66,MATCH($X23,[2]EUCAM_output!$A$2:$A$66,0),MATCH(AX$1,[2]EUCAM_output!$B$1:$APK$1,0))</f>
        <v>#N/A</v>
      </c>
      <c r="AY23">
        <f>INDEX([2]EUCAM_output!$B$2:$APK$66,MATCH($X23,[2]EUCAM_output!$A$2:$A$66,0),MATCH(AY$1,[2]EUCAM_output!$B$1:$APK$1,0))</f>
        <v>-0.5888313798227629</v>
      </c>
      <c r="AZ23" t="e">
        <f>INDEX([2]EUCAM_output!$B$2:$APK$66,MATCH($X23,[2]EUCAM_output!$A$2:$A$66,0),MATCH(AZ$1,[2]EUCAM_output!$B$1:$APK$1,0))</f>
        <v>#N/A</v>
      </c>
      <c r="BA23">
        <f>INDEX([2]EUCAM_output!$B$2:$APK$66,MATCH($X23,[2]EUCAM_output!$A$2:$A$66,0),MATCH(BA$1,[2]EUCAM_output!$B$1:$APK$1,0))</f>
        <v>1.560465900465946</v>
      </c>
      <c r="BB23">
        <f>INDEX([2]EUCAM_output!$B$2:$APK$66,MATCH($X23,[2]EUCAM_output!$A$2:$A$66,0),MATCH(BB$1,[2]EUCAM_output!$B$1:$APK$1,0))</f>
        <v>-2.5619621715305851</v>
      </c>
      <c r="BC23">
        <f>INDEX([2]EUCAM_output!$B$2:$APK$66,MATCH($X23,[2]EUCAM_output!$A$2:$A$66,0),MATCH(BC$1,[2]EUCAM_output!$B$1:$APK$1,0))</f>
        <v>-0.83443843632337034</v>
      </c>
      <c r="BD23">
        <f>INDEX([2]EUCAM_output!$B$2:$APK$66,MATCH($X23,[2]EUCAM_output!$A$2:$A$66,0),MATCH(BD$1,[2]EUCAM_output!$B$1:$APK$1,0))</f>
        <v>-1.44356210715586</v>
      </c>
      <c r="BE23" t="e">
        <f>INDEX([2]EUCAM_output!$B$2:$APK$66,MATCH($X23,[2]EUCAM_output!$A$2:$A$66,0),MATCH(BE$1,[2]EUCAM_output!$B$1:$APK$1,0))</f>
        <v>#N/A</v>
      </c>
      <c r="BF23">
        <f>INDEX([2]EUCAM_output!$B$2:$APK$66,MATCH($X23,[2]EUCAM_output!$A$2:$A$66,0),MATCH(BF$1,[2]EUCAM_output!$B$1:$APK$1,0))</f>
        <v>-5.6277618884713609</v>
      </c>
      <c r="BG23">
        <f>INDEX([2]EUCAM_output!$B$2:$APK$66,MATCH($X23,[2]EUCAM_output!$A$2:$A$66,0),MATCH(BG$1,[2]EUCAM_output!$B$1:$APK$1,0))</f>
        <v>-0.94708423903746564</v>
      </c>
      <c r="BH23" t="e">
        <f>INDEX([2]EUCAM_output!$B$2:$APK$66,MATCH($X23,[2]EUCAM_output!$A$2:$A$66,0),MATCH(BH$1,[2]EUCAM_output!$B$1:$APK$1,0))</f>
        <v>#N/A</v>
      </c>
      <c r="BI23">
        <f>INDEX([2]EUCAM_output!$B$2:$APK$66,MATCH($X23,[2]EUCAM_output!$A$2:$A$66,0),MATCH(BI$1,[2]EUCAM_output!$B$1:$APK$1,0))</f>
        <v>0.71641738916916609</v>
      </c>
      <c r="BJ23" t="e">
        <f>INDEX([2]EUCAM_output!$B$2:$APK$66,MATCH($X23,[2]EUCAM_output!$A$2:$A$66,0),MATCH(BJ$1,[2]EUCAM_output!$B$1:$APK$1,0))</f>
        <v>#N/A</v>
      </c>
      <c r="BK23" t="e">
        <f>INDEX([2]EUCAM_output!$B$2:$APK$66,MATCH($X23,[2]EUCAM_output!$A$2:$A$66,0),MATCH(BK$1,[2]EUCAM_output!$B$1:$APK$1,0))</f>
        <v>#N/A</v>
      </c>
      <c r="BL23">
        <f>INDEX([2]EUCAM_output!$B$2:$APK$66,MATCH($X23,[2]EUCAM_output!$A$2:$A$66,0),MATCH(BL$1,[2]EUCAM_output!$B$1:$APK$1,0))</f>
        <v>0.34681433146528379</v>
      </c>
      <c r="BM23">
        <f>INDEX([2]EUCAM_output!$B$2:$APK$66,MATCH($X23,[2]EUCAM_output!$A$2:$A$66,0),MATCH(BM$1,[2]EUCAM_output!$B$1:$APK$1,0))</f>
        <v>-4.1568645347271671</v>
      </c>
      <c r="BN23" t="e">
        <f>INDEX([2]EUCAM_output!$B$2:$APK$66,MATCH($X23,[2]EUCAM_output!$A$2:$A$66,0),MATCH(BN$1,[2]EUCAM_output!$B$1:$APK$1,0))</f>
        <v>#N/A</v>
      </c>
      <c r="BO23" t="e">
        <f>INDEX([2]EUCAM_output!$B$2:$APK$66,MATCH($X23,[2]EUCAM_output!$A$2:$A$66,0),MATCH(BO$1,[2]EUCAM_output!$B$1:$APK$1,0))</f>
        <v>#N/A</v>
      </c>
      <c r="BP23" s="1" t="e">
        <f t="shared" si="2"/>
        <v>#N/A</v>
      </c>
    </row>
    <row r="24" spans="1:68" x14ac:dyDescent="0.3">
      <c r="A24" s="15">
        <v>1987</v>
      </c>
      <c r="B24">
        <f>INDEX([2]EUCAM_output!$B$2:$APK$66,MATCH($A24,[2]EUCAM_output!$A$2:$A$66,0),MATCH(B$1,[2]EUCAM_output!$B$1:$APK$1,0))</f>
        <v>209.88248125301399</v>
      </c>
      <c r="C24">
        <f>INDEX([2]EUCAM_output!$B$2:$APK$66,MATCH($A24,[2]EUCAM_output!$A$2:$A$66,0),MATCH(C$1,[2]EUCAM_output!$B$1:$APK$1,0))</f>
        <v>260.342419683196</v>
      </c>
      <c r="D24" t="e">
        <f>INDEX([2]EUCAM_output!$B$2:$APK$66,MATCH($A24,[2]EUCAM_output!$A$2:$A$66,0),MATCH(D$1,[2]EUCAM_output!$B$1:$APK$1,0))</f>
        <v>#N/A</v>
      </c>
      <c r="E24">
        <f>INDEX([2]EUCAM_output!$B$2:$APK$66,MATCH($A24,[2]EUCAM_output!$A$2:$A$66,0),MATCH(E$1,[2]EUCAM_output!$B$1:$APK$1,0))</f>
        <v>2040.1897222507801</v>
      </c>
      <c r="F24" t="e">
        <f>INDEX([2]EUCAM_output!$B$2:$APK$66,MATCH($A24,[2]EUCAM_output!$A$2:$A$66,0),MATCH(F$1,[2]EUCAM_output!$B$1:$APK$1,0))</f>
        <v>#N/A</v>
      </c>
      <c r="G24">
        <f>INDEX([2]EUCAM_output!$B$2:$APK$66,MATCH($A24,[2]EUCAM_output!$A$2:$A$66,0),MATCH(G$1,[2]EUCAM_output!$B$1:$APK$1,0))</f>
        <v>130.23453878031</v>
      </c>
      <c r="H24">
        <f>INDEX([2]EUCAM_output!$B$2:$APK$66,MATCH($A24,[2]EUCAM_output!$A$2:$A$66,0),MATCH(H$1,[2]EUCAM_output!$B$1:$APK$1,0))</f>
        <v>619.77587897210003</v>
      </c>
      <c r="I24">
        <f>INDEX([2]EUCAM_output!$B$2:$APK$66,MATCH($A24,[2]EUCAM_output!$A$2:$A$66,0),MATCH(I$1,[2]EUCAM_output!$B$1:$APK$1,0))</f>
        <v>134.046984784199</v>
      </c>
      <c r="J24">
        <f>INDEX([2]EUCAM_output!$B$2:$APK$66,MATCH($A24,[2]EUCAM_output!$A$2:$A$66,0),MATCH(J$1,[2]EUCAM_output!$B$1:$APK$1,0))</f>
        <v>1391.86709849823</v>
      </c>
      <c r="K24" t="e">
        <f>INDEX([2]EUCAM_output!$B$2:$APK$66,MATCH($A24,[2]EUCAM_output!$A$2:$A$66,0),MATCH(K$1,[2]EUCAM_output!$B$1:$APK$1,0))</f>
        <v>#N/A</v>
      </c>
      <c r="L24">
        <f>INDEX([2]EUCAM_output!$B$2:$APK$66,MATCH($A24,[2]EUCAM_output!$A$2:$A$66,0),MATCH(L$1,[2]EUCAM_output!$B$1:$APK$1,0))</f>
        <v>64.782001703002408</v>
      </c>
      <c r="M24">
        <f>INDEX([2]EUCAM_output!$B$2:$APK$66,MATCH($A24,[2]EUCAM_output!$A$2:$A$66,0),MATCH(M$1,[2]EUCAM_output!$B$1:$APK$1,0))</f>
        <v>1370.0736041176799</v>
      </c>
      <c r="N24" t="e">
        <f>INDEX([2]EUCAM_output!$B$2:$APK$66,MATCH($A24,[2]EUCAM_output!$A$2:$A$66,0),MATCH(N$1,[2]EUCAM_output!$B$1:$APK$1,0))</f>
        <v>#N/A</v>
      </c>
      <c r="O24">
        <f>INDEX([2]EUCAM_output!$B$2:$APK$66,MATCH($A24,[2]EUCAM_output!$A$2:$A$66,0),MATCH(O$1,[2]EUCAM_output!$B$1:$APK$1,0))</f>
        <v>19.536568426396101</v>
      </c>
      <c r="P24" t="e">
        <f>INDEX([2]EUCAM_output!$B$2:$APK$66,MATCH($A24,[2]EUCAM_output!$A$2:$A$66,0),MATCH(P$1,[2]EUCAM_output!$B$1:$APK$1,0))</f>
        <v>#N/A</v>
      </c>
      <c r="Q24" t="e">
        <f>INDEX([2]EUCAM_output!$B$2:$APK$66,MATCH($A24,[2]EUCAM_output!$A$2:$A$66,0),MATCH(Q$1,[2]EUCAM_output!$B$1:$APK$1,0))</f>
        <v>#N/A</v>
      </c>
      <c r="R24">
        <f>INDEX([2]EUCAM_output!$B$2:$APK$66,MATCH($A24,[2]EUCAM_output!$A$2:$A$66,0),MATCH(R$1,[2]EUCAM_output!$B$1:$APK$1,0))</f>
        <v>413.554708544748</v>
      </c>
      <c r="S24">
        <f>INDEX([2]EUCAM_output!$B$2:$APK$66,MATCH($A24,[2]EUCAM_output!$A$2:$A$66,0),MATCH(S$1,[2]EUCAM_output!$B$1:$APK$1,0))</f>
        <v>117.47673651563299</v>
      </c>
      <c r="T24" t="e">
        <f>INDEX([2]EUCAM_output!$B$2:$APK$66,MATCH($A24,[2]EUCAM_output!$A$2:$A$66,0),MATCH(T$1,[2]EUCAM_output!$B$1:$APK$1,0))</f>
        <v>#N/A</v>
      </c>
      <c r="U24" t="e">
        <f>INDEX([2]EUCAM_output!$B$2:$APK$66,MATCH($A24,[2]EUCAM_output!$A$2:$A$66,0),MATCH(U$1,[2]EUCAM_output!$B$1:$APK$1,0))</f>
        <v>#N/A</v>
      </c>
      <c r="V24" s="1" t="e">
        <f t="shared" si="0"/>
        <v>#N/A</v>
      </c>
      <c r="X24" s="15">
        <v>1987</v>
      </c>
      <c r="Y24">
        <f>INDEX([2]EUCAM_output!$B$2:$APK$66,MATCH($X24,[2]EUCAM_output!$A$2:$A$66,0),MATCH(Y$1,[2]EUCAM_output!$B$1:$APK$1,0))</f>
        <v>0.51131691375525801</v>
      </c>
      <c r="Z24">
        <f>INDEX([2]EUCAM_output!$B$2:$APK$66,MATCH($X24,[2]EUCAM_output!$A$2:$A$66,0),MATCH(Z$1,[2]EUCAM_output!$B$1:$APK$1,0))</f>
        <v>0.497758035006377</v>
      </c>
      <c r="AA24" t="e">
        <f>INDEX([2]EUCAM_output!$B$2:$APK$66,MATCH($X24,[2]EUCAM_output!$A$2:$A$66,0),MATCH(AA$1,[2]EUCAM_output!$B$1:$APK$1,0))</f>
        <v>#N/A</v>
      </c>
      <c r="AB24">
        <f>INDEX([2]EUCAM_output!$B$2:$APK$66,MATCH($X24,[2]EUCAM_output!$A$2:$A$66,0),MATCH(AB$1,[2]EUCAM_output!$B$1:$APK$1,0))</f>
        <v>0.55412365346709402</v>
      </c>
      <c r="AC24" t="e">
        <f>INDEX([2]EUCAM_output!$B$2:$APK$66,MATCH($X24,[2]EUCAM_output!$A$2:$A$66,0),MATCH(AC$1,[2]EUCAM_output!$B$1:$APK$1,0))</f>
        <v>#N/A</v>
      </c>
      <c r="AD24">
        <f>INDEX([2]EUCAM_output!$B$2:$APK$66,MATCH($X24,[2]EUCAM_output!$A$2:$A$66,0),MATCH(AD$1,[2]EUCAM_output!$B$1:$APK$1,0))</f>
        <v>0.43076240411139399</v>
      </c>
      <c r="AE24">
        <f>INDEX([2]EUCAM_output!$B$2:$APK$66,MATCH($X24,[2]EUCAM_output!$A$2:$A$66,0),MATCH(AE$1,[2]EUCAM_output!$B$1:$APK$1,0))</f>
        <v>0.44636329741781089</v>
      </c>
      <c r="AF24">
        <f>INDEX([2]EUCAM_output!$B$2:$APK$66,MATCH($X24,[2]EUCAM_output!$A$2:$A$66,0),MATCH(AF$1,[2]EUCAM_output!$B$1:$APK$1,0))</f>
        <v>0.59241451489657504</v>
      </c>
      <c r="AG24">
        <f>INDEX([2]EUCAM_output!$B$2:$APK$66,MATCH($X24,[2]EUCAM_output!$A$2:$A$66,0),MATCH(AG$1,[2]EUCAM_output!$B$1:$APK$1,0))</f>
        <v>0.57729779884496901</v>
      </c>
      <c r="AH24" t="e">
        <f>INDEX([2]EUCAM_output!$B$2:$APK$66,MATCH($X24,[2]EUCAM_output!$A$2:$A$66,0),MATCH(AH$1,[2]EUCAM_output!$B$1:$APK$1,0))</f>
        <v>#N/A</v>
      </c>
      <c r="AI24">
        <f>INDEX([2]EUCAM_output!$B$2:$APK$66,MATCH($X24,[2]EUCAM_output!$A$2:$A$66,0),MATCH(AI$1,[2]EUCAM_output!$B$1:$APK$1,0))</f>
        <v>0.45968986028685699</v>
      </c>
      <c r="AJ24">
        <f>INDEX([2]EUCAM_output!$B$2:$APK$66,MATCH($X24,[2]EUCAM_output!$A$2:$A$66,0),MATCH(AJ$1,[2]EUCAM_output!$B$1:$APK$1,0))</f>
        <v>0.51094609841540295</v>
      </c>
      <c r="AK24" t="e">
        <f>INDEX([2]EUCAM_output!$B$2:$APK$66,MATCH($X24,[2]EUCAM_output!$A$2:$A$66,0),MATCH(AK$1,[2]EUCAM_output!$B$1:$APK$1,0))</f>
        <v>#N/A</v>
      </c>
      <c r="AL24">
        <f>INDEX([2]EUCAM_output!$B$2:$APK$66,MATCH($X24,[2]EUCAM_output!$A$2:$A$66,0),MATCH(AL$1,[2]EUCAM_output!$B$1:$APK$1,0))</f>
        <v>0.36944621340203698</v>
      </c>
      <c r="AM24" t="e">
        <f>INDEX([2]EUCAM_output!$B$2:$APK$66,MATCH($X24,[2]EUCAM_output!$A$2:$A$66,0),MATCH(AM$1,[2]EUCAM_output!$B$1:$APK$1,0))</f>
        <v>#N/A</v>
      </c>
      <c r="AN24" t="e">
        <f>INDEX([2]EUCAM_output!$B$2:$APK$66,MATCH($X24,[2]EUCAM_output!$A$2:$A$66,0),MATCH(AN$1,[2]EUCAM_output!$B$1:$APK$1,0))</f>
        <v>#N/A</v>
      </c>
      <c r="AO24">
        <f>INDEX([2]EUCAM_output!$B$2:$APK$66,MATCH($X24,[2]EUCAM_output!$A$2:$A$66,0),MATCH(AO$1,[2]EUCAM_output!$B$1:$APK$1,0))</f>
        <v>0.51497245771942302</v>
      </c>
      <c r="AP24">
        <f>INDEX([2]EUCAM_output!$B$2:$APK$66,MATCH($X24,[2]EUCAM_output!$A$2:$A$66,0),MATCH(AP$1,[2]EUCAM_output!$B$1:$APK$1,0))</f>
        <v>0.34925633030842301</v>
      </c>
      <c r="AQ24" t="e">
        <f>INDEX([2]EUCAM_output!$B$2:$APK$66,MATCH($X24,[2]EUCAM_output!$A$2:$A$66,0),MATCH(AQ$1,[2]EUCAM_output!$B$1:$APK$1,0))</f>
        <v>#N/A</v>
      </c>
      <c r="AR24" t="e">
        <f>INDEX([2]EUCAM_output!$B$2:$APK$66,MATCH($X24,[2]EUCAM_output!$A$2:$A$66,0),MATCH(AR$1,[2]EUCAM_output!$B$1:$APK$1,0))</f>
        <v>#N/A</v>
      </c>
      <c r="AS24" s="1" t="e">
        <f t="shared" si="1"/>
        <v>#N/A</v>
      </c>
      <c r="AU24" s="15">
        <v>1987</v>
      </c>
      <c r="AV24">
        <f>INDEX([2]EUCAM_output!$B$2:$APK$66,MATCH($X24,[2]EUCAM_output!$A$2:$A$66,0),MATCH(AV$1,[2]EUCAM_output!$B$1:$APK$1,0))</f>
        <v>-1.4125805264931679</v>
      </c>
      <c r="AW24">
        <f>INDEX([2]EUCAM_output!$B$2:$APK$66,MATCH($X24,[2]EUCAM_output!$A$2:$A$66,0),MATCH(AW$1,[2]EUCAM_output!$B$1:$APK$1,0))</f>
        <v>-1.571239354435072</v>
      </c>
      <c r="AX24" t="e">
        <f>INDEX([2]EUCAM_output!$B$2:$APK$66,MATCH($X24,[2]EUCAM_output!$A$2:$A$66,0),MATCH(AX$1,[2]EUCAM_output!$B$1:$APK$1,0))</f>
        <v>#N/A</v>
      </c>
      <c r="AY24">
        <f>INDEX([2]EUCAM_output!$B$2:$APK$66,MATCH($X24,[2]EUCAM_output!$A$2:$A$66,0),MATCH(AY$1,[2]EUCAM_output!$B$1:$APK$1,0))</f>
        <v>-1.6056294025857401</v>
      </c>
      <c r="AZ24" t="e">
        <f>INDEX([2]EUCAM_output!$B$2:$APK$66,MATCH($X24,[2]EUCAM_output!$A$2:$A$66,0),MATCH(AZ$1,[2]EUCAM_output!$B$1:$APK$1,0))</f>
        <v>#N/A</v>
      </c>
      <c r="BA24">
        <f>INDEX([2]EUCAM_output!$B$2:$APK$66,MATCH($X24,[2]EUCAM_output!$A$2:$A$66,0),MATCH(BA$1,[2]EUCAM_output!$B$1:$APK$1,0))</f>
        <v>-0.95517896604632169</v>
      </c>
      <c r="BB24">
        <f>INDEX([2]EUCAM_output!$B$2:$APK$66,MATCH($X24,[2]EUCAM_output!$A$2:$A$66,0),MATCH(BB$1,[2]EUCAM_output!$B$1:$APK$1,0))</f>
        <v>-9.4421868842253787E-2</v>
      </c>
      <c r="BC24">
        <f>INDEX([2]EUCAM_output!$B$2:$APK$66,MATCH($X24,[2]EUCAM_output!$A$2:$A$66,0),MATCH(BC$1,[2]EUCAM_output!$B$1:$APK$1,0))</f>
        <v>0.1400244284027741</v>
      </c>
      <c r="BD24">
        <f>INDEX([2]EUCAM_output!$B$2:$APK$66,MATCH($X24,[2]EUCAM_output!$A$2:$A$66,0),MATCH(BD$1,[2]EUCAM_output!$B$1:$APK$1,0))</f>
        <v>-1.4309969139195471</v>
      </c>
      <c r="BE24" t="e">
        <f>INDEX([2]EUCAM_output!$B$2:$APK$66,MATCH($X24,[2]EUCAM_output!$A$2:$A$66,0),MATCH(BE$1,[2]EUCAM_output!$B$1:$APK$1,0))</f>
        <v>#N/A</v>
      </c>
      <c r="BF24">
        <f>INDEX([2]EUCAM_output!$B$2:$APK$66,MATCH($X24,[2]EUCAM_output!$A$2:$A$66,0),MATCH(BF$1,[2]EUCAM_output!$B$1:$APK$1,0))</f>
        <v>-4.0422714076023816</v>
      </c>
      <c r="BG24">
        <f>INDEX([2]EUCAM_output!$B$2:$APK$66,MATCH($X24,[2]EUCAM_output!$A$2:$A$66,0),MATCH(BG$1,[2]EUCAM_output!$B$1:$APK$1,0))</f>
        <v>-0.20046927503220011</v>
      </c>
      <c r="BH24" t="e">
        <f>INDEX([2]EUCAM_output!$B$2:$APK$66,MATCH($X24,[2]EUCAM_output!$A$2:$A$66,0),MATCH(BH$1,[2]EUCAM_output!$B$1:$APK$1,0))</f>
        <v>#N/A</v>
      </c>
      <c r="BI24">
        <f>INDEX([2]EUCAM_output!$B$2:$APK$66,MATCH($X24,[2]EUCAM_output!$A$2:$A$66,0),MATCH(BI$1,[2]EUCAM_output!$B$1:$APK$1,0))</f>
        <v>-1.3332730494803771</v>
      </c>
      <c r="BJ24" t="e">
        <f>INDEX([2]EUCAM_output!$B$2:$APK$66,MATCH($X24,[2]EUCAM_output!$A$2:$A$66,0),MATCH(BJ$1,[2]EUCAM_output!$B$1:$APK$1,0))</f>
        <v>#N/A</v>
      </c>
      <c r="BK24" t="e">
        <f>INDEX([2]EUCAM_output!$B$2:$APK$66,MATCH($X24,[2]EUCAM_output!$A$2:$A$66,0),MATCH(BK$1,[2]EUCAM_output!$B$1:$APK$1,0))</f>
        <v>#N/A</v>
      </c>
      <c r="BL24">
        <f>INDEX([2]EUCAM_output!$B$2:$APK$66,MATCH($X24,[2]EUCAM_output!$A$2:$A$66,0),MATCH(BL$1,[2]EUCAM_output!$B$1:$APK$1,0))</f>
        <v>-6.8344122330810109E-3</v>
      </c>
      <c r="BM24">
        <f>INDEX([2]EUCAM_output!$B$2:$APK$66,MATCH($X24,[2]EUCAM_output!$A$2:$A$66,0),MATCH(BM$1,[2]EUCAM_output!$B$1:$APK$1,0))</f>
        <v>-0.77975395060849717</v>
      </c>
      <c r="BN24" t="e">
        <f>INDEX([2]EUCAM_output!$B$2:$APK$66,MATCH($X24,[2]EUCAM_output!$A$2:$A$66,0),MATCH(BN$1,[2]EUCAM_output!$B$1:$APK$1,0))</f>
        <v>#N/A</v>
      </c>
      <c r="BO24" t="e">
        <f>INDEX([2]EUCAM_output!$B$2:$APK$66,MATCH($X24,[2]EUCAM_output!$A$2:$A$66,0),MATCH(BO$1,[2]EUCAM_output!$B$1:$APK$1,0))</f>
        <v>#N/A</v>
      </c>
      <c r="BP24" s="1" t="e">
        <f t="shared" si="2"/>
        <v>#N/A</v>
      </c>
    </row>
    <row r="25" spans="1:68" x14ac:dyDescent="0.3">
      <c r="A25" s="15">
        <v>1988</v>
      </c>
      <c r="B25">
        <f>INDEX([2]EUCAM_output!$B$2:$APK$66,MATCH($A25,[2]EUCAM_output!$A$2:$A$66,0),MATCH(B$1,[2]EUCAM_output!$B$1:$APK$1,0))</f>
        <v>216.799945247278</v>
      </c>
      <c r="C25">
        <f>INDEX([2]EUCAM_output!$B$2:$APK$66,MATCH($A25,[2]EUCAM_output!$A$2:$A$66,0),MATCH(C$1,[2]EUCAM_output!$B$1:$APK$1,0))</f>
        <v>272.63893602068902</v>
      </c>
      <c r="D25" t="e">
        <f>INDEX([2]EUCAM_output!$B$2:$APK$66,MATCH($A25,[2]EUCAM_output!$A$2:$A$66,0),MATCH(D$1,[2]EUCAM_output!$B$1:$APK$1,0))</f>
        <v>#N/A</v>
      </c>
      <c r="E25">
        <f>INDEX([2]EUCAM_output!$B$2:$APK$66,MATCH($A25,[2]EUCAM_output!$A$2:$A$66,0),MATCH(E$1,[2]EUCAM_output!$B$1:$APK$1,0))</f>
        <v>2115.8243327259802</v>
      </c>
      <c r="F25" t="e">
        <f>INDEX([2]EUCAM_output!$B$2:$APK$66,MATCH($A25,[2]EUCAM_output!$A$2:$A$66,0),MATCH(F$1,[2]EUCAM_output!$B$1:$APK$1,0))</f>
        <v>#N/A</v>
      </c>
      <c r="G25">
        <f>INDEX([2]EUCAM_output!$B$2:$APK$66,MATCH($A25,[2]EUCAM_output!$A$2:$A$66,0),MATCH(G$1,[2]EUCAM_output!$B$1:$APK$1,0))</f>
        <v>135.81885399362901</v>
      </c>
      <c r="H25">
        <f>INDEX([2]EUCAM_output!$B$2:$APK$66,MATCH($A25,[2]EUCAM_output!$A$2:$A$66,0),MATCH(H$1,[2]EUCAM_output!$B$1:$APK$1,0))</f>
        <v>651.34779523743202</v>
      </c>
      <c r="I25">
        <f>INDEX([2]EUCAM_output!$B$2:$APK$66,MATCH($A25,[2]EUCAM_output!$A$2:$A$66,0),MATCH(I$1,[2]EUCAM_output!$B$1:$APK$1,0))</f>
        <v>141.05913366916701</v>
      </c>
      <c r="J25">
        <f>INDEX([2]EUCAM_output!$B$2:$APK$66,MATCH($A25,[2]EUCAM_output!$A$2:$A$66,0),MATCH(J$1,[2]EUCAM_output!$B$1:$APK$1,0))</f>
        <v>1458.87469772383</v>
      </c>
      <c r="K25" t="e">
        <f>INDEX([2]EUCAM_output!$B$2:$APK$66,MATCH($A25,[2]EUCAM_output!$A$2:$A$66,0),MATCH(K$1,[2]EUCAM_output!$B$1:$APK$1,0))</f>
        <v>#N/A</v>
      </c>
      <c r="L25">
        <f>INDEX([2]EUCAM_output!$B$2:$APK$66,MATCH($A25,[2]EUCAM_output!$A$2:$A$66,0),MATCH(L$1,[2]EUCAM_output!$B$1:$APK$1,0))</f>
        <v>67.545757892693103</v>
      </c>
      <c r="M25">
        <f>INDEX([2]EUCAM_output!$B$2:$APK$66,MATCH($A25,[2]EUCAM_output!$A$2:$A$66,0),MATCH(M$1,[2]EUCAM_output!$B$1:$APK$1,0))</f>
        <v>1425.2742601949101</v>
      </c>
      <c r="N25" t="e">
        <f>INDEX([2]EUCAM_output!$B$2:$APK$66,MATCH($A25,[2]EUCAM_output!$A$2:$A$66,0),MATCH(N$1,[2]EUCAM_output!$B$1:$APK$1,0))</f>
        <v>#N/A</v>
      </c>
      <c r="O25">
        <f>INDEX([2]EUCAM_output!$B$2:$APK$66,MATCH($A25,[2]EUCAM_output!$A$2:$A$66,0),MATCH(O$1,[2]EUCAM_output!$B$1:$APK$1,0))</f>
        <v>21.190014646824</v>
      </c>
      <c r="P25" t="e">
        <f>INDEX([2]EUCAM_output!$B$2:$APK$66,MATCH($A25,[2]EUCAM_output!$A$2:$A$66,0),MATCH(P$1,[2]EUCAM_output!$B$1:$APK$1,0))</f>
        <v>#N/A</v>
      </c>
      <c r="Q25" t="e">
        <f>INDEX([2]EUCAM_output!$B$2:$APK$66,MATCH($A25,[2]EUCAM_output!$A$2:$A$66,0),MATCH(Q$1,[2]EUCAM_output!$B$1:$APK$1,0))</f>
        <v>#N/A</v>
      </c>
      <c r="R25">
        <f>INDEX([2]EUCAM_output!$B$2:$APK$66,MATCH($A25,[2]EUCAM_output!$A$2:$A$66,0),MATCH(R$1,[2]EUCAM_output!$B$1:$APK$1,0))</f>
        <v>427.78603906651199</v>
      </c>
      <c r="S25">
        <f>INDEX([2]EUCAM_output!$B$2:$APK$66,MATCH($A25,[2]EUCAM_output!$A$2:$A$66,0),MATCH(S$1,[2]EUCAM_output!$B$1:$APK$1,0))</f>
        <v>123.749985862747</v>
      </c>
      <c r="T25" t="e">
        <f>INDEX([2]EUCAM_output!$B$2:$APK$66,MATCH($A25,[2]EUCAM_output!$A$2:$A$66,0),MATCH(T$1,[2]EUCAM_output!$B$1:$APK$1,0))</f>
        <v>#N/A</v>
      </c>
      <c r="U25" t="e">
        <f>INDEX([2]EUCAM_output!$B$2:$APK$66,MATCH($A25,[2]EUCAM_output!$A$2:$A$66,0),MATCH(U$1,[2]EUCAM_output!$B$1:$APK$1,0))</f>
        <v>#N/A</v>
      </c>
      <c r="V25" s="1" t="e">
        <f t="shared" si="0"/>
        <v>#N/A</v>
      </c>
      <c r="X25" s="15">
        <v>1988</v>
      </c>
      <c r="Y25">
        <f>INDEX([2]EUCAM_output!$B$2:$APK$66,MATCH($X25,[2]EUCAM_output!$A$2:$A$66,0),MATCH(Y$1,[2]EUCAM_output!$B$1:$APK$1,0))</f>
        <v>0.51858661182913002</v>
      </c>
      <c r="Z25">
        <f>INDEX([2]EUCAM_output!$B$2:$APK$66,MATCH($X25,[2]EUCAM_output!$A$2:$A$66,0),MATCH(Z$1,[2]EUCAM_output!$B$1:$APK$1,0))</f>
        <v>0.50401667370866199</v>
      </c>
      <c r="AA25" t="e">
        <f>INDEX([2]EUCAM_output!$B$2:$APK$66,MATCH($X25,[2]EUCAM_output!$A$2:$A$66,0),MATCH(AA$1,[2]EUCAM_output!$B$1:$APK$1,0))</f>
        <v>#N/A</v>
      </c>
      <c r="AB25">
        <f>INDEX([2]EUCAM_output!$B$2:$APK$66,MATCH($X25,[2]EUCAM_output!$A$2:$A$66,0),MATCH(AB$1,[2]EUCAM_output!$B$1:$APK$1,0))</f>
        <v>0.562711299435808</v>
      </c>
      <c r="AC25" t="e">
        <f>INDEX([2]EUCAM_output!$B$2:$APK$66,MATCH($X25,[2]EUCAM_output!$A$2:$A$66,0),MATCH(AC$1,[2]EUCAM_output!$B$1:$APK$1,0))</f>
        <v>#N/A</v>
      </c>
      <c r="AD25">
        <f>INDEX([2]EUCAM_output!$B$2:$APK$66,MATCH($X25,[2]EUCAM_output!$A$2:$A$66,0),MATCH(AD$1,[2]EUCAM_output!$B$1:$APK$1,0))</f>
        <v>0.4686949687018</v>
      </c>
      <c r="AE25">
        <f>INDEX([2]EUCAM_output!$B$2:$APK$66,MATCH($X25,[2]EUCAM_output!$A$2:$A$66,0),MATCH(AE$1,[2]EUCAM_output!$B$1:$APK$1,0))</f>
        <v>0.48854182764156301</v>
      </c>
      <c r="AF25">
        <f>INDEX([2]EUCAM_output!$B$2:$APK$66,MATCH($X25,[2]EUCAM_output!$A$2:$A$66,0),MATCH(AF$1,[2]EUCAM_output!$B$1:$APK$1,0))</f>
        <v>0.65353012370540098</v>
      </c>
      <c r="AG25">
        <f>INDEX([2]EUCAM_output!$B$2:$APK$66,MATCH($X25,[2]EUCAM_output!$A$2:$A$66,0),MATCH(AG$1,[2]EUCAM_output!$B$1:$APK$1,0))</f>
        <v>0.58656370168490801</v>
      </c>
      <c r="AH25" t="e">
        <f>INDEX([2]EUCAM_output!$B$2:$APK$66,MATCH($X25,[2]EUCAM_output!$A$2:$A$66,0),MATCH(AH$1,[2]EUCAM_output!$B$1:$APK$1,0))</f>
        <v>#N/A</v>
      </c>
      <c r="AI25">
        <f>INDEX([2]EUCAM_output!$B$2:$APK$66,MATCH($X25,[2]EUCAM_output!$A$2:$A$66,0),MATCH(AI$1,[2]EUCAM_output!$B$1:$APK$1,0))</f>
        <v>0.47511691861945299</v>
      </c>
      <c r="AJ25">
        <f>INDEX([2]EUCAM_output!$B$2:$APK$66,MATCH($X25,[2]EUCAM_output!$A$2:$A$66,0),MATCH(AJ$1,[2]EUCAM_output!$B$1:$APK$1,0))</f>
        <v>0.53134950137608394</v>
      </c>
      <c r="AK25" t="e">
        <f>INDEX([2]EUCAM_output!$B$2:$APK$66,MATCH($X25,[2]EUCAM_output!$A$2:$A$66,0),MATCH(AK$1,[2]EUCAM_output!$B$1:$APK$1,0))</f>
        <v>#N/A</v>
      </c>
      <c r="AL25">
        <f>INDEX([2]EUCAM_output!$B$2:$APK$66,MATCH($X25,[2]EUCAM_output!$A$2:$A$66,0),MATCH(AL$1,[2]EUCAM_output!$B$1:$APK$1,0))</f>
        <v>0.37631525564336499</v>
      </c>
      <c r="AM25" t="e">
        <f>INDEX([2]EUCAM_output!$B$2:$APK$66,MATCH($X25,[2]EUCAM_output!$A$2:$A$66,0),MATCH(AM$1,[2]EUCAM_output!$B$1:$APK$1,0))</f>
        <v>#N/A</v>
      </c>
      <c r="AN25" t="e">
        <f>INDEX([2]EUCAM_output!$B$2:$APK$66,MATCH($X25,[2]EUCAM_output!$A$2:$A$66,0),MATCH(AN$1,[2]EUCAM_output!$B$1:$APK$1,0))</f>
        <v>#N/A</v>
      </c>
      <c r="AO25">
        <f>INDEX([2]EUCAM_output!$B$2:$APK$66,MATCH($X25,[2]EUCAM_output!$A$2:$A$66,0),MATCH(AO$1,[2]EUCAM_output!$B$1:$APK$1,0))</f>
        <v>0.51905771074671403</v>
      </c>
      <c r="AP25">
        <f>INDEX([2]EUCAM_output!$B$2:$APK$66,MATCH($X25,[2]EUCAM_output!$A$2:$A$66,0),MATCH(AP$1,[2]EUCAM_output!$B$1:$APK$1,0))</f>
        <v>0.37843453969447099</v>
      </c>
      <c r="AQ25" t="e">
        <f>INDEX([2]EUCAM_output!$B$2:$APK$66,MATCH($X25,[2]EUCAM_output!$A$2:$A$66,0),MATCH(AQ$1,[2]EUCAM_output!$B$1:$APK$1,0))</f>
        <v>#N/A</v>
      </c>
      <c r="AR25" t="e">
        <f>INDEX([2]EUCAM_output!$B$2:$APK$66,MATCH($X25,[2]EUCAM_output!$A$2:$A$66,0),MATCH(AR$1,[2]EUCAM_output!$B$1:$APK$1,0))</f>
        <v>#N/A</v>
      </c>
      <c r="AS25" s="1" t="e">
        <f t="shared" si="1"/>
        <v>#N/A</v>
      </c>
      <c r="AU25" s="15">
        <v>1988</v>
      </c>
      <c r="AV25">
        <f>INDEX([2]EUCAM_output!$B$2:$APK$66,MATCH($X25,[2]EUCAM_output!$A$2:$A$66,0),MATCH(AV$1,[2]EUCAM_output!$B$1:$APK$1,0))</f>
        <v>-0.71700532666512107</v>
      </c>
      <c r="AW25">
        <f>INDEX([2]EUCAM_output!$B$2:$APK$66,MATCH($X25,[2]EUCAM_output!$A$2:$A$66,0),MATCH(AW$1,[2]EUCAM_output!$B$1:$APK$1,0))</f>
        <v>0.56951851306772383</v>
      </c>
      <c r="AX25" t="e">
        <f>INDEX([2]EUCAM_output!$B$2:$APK$66,MATCH($X25,[2]EUCAM_output!$A$2:$A$66,0),MATCH(AX$1,[2]EUCAM_output!$B$1:$APK$1,0))</f>
        <v>#N/A</v>
      </c>
      <c r="AY25">
        <f>INDEX([2]EUCAM_output!$B$2:$APK$66,MATCH($X25,[2]EUCAM_output!$A$2:$A$66,0),MATCH(AY$1,[2]EUCAM_output!$B$1:$APK$1,0))</f>
        <v>-0.61985750277104845</v>
      </c>
      <c r="AZ25" t="e">
        <f>INDEX([2]EUCAM_output!$B$2:$APK$66,MATCH($X25,[2]EUCAM_output!$A$2:$A$66,0),MATCH(AZ$1,[2]EUCAM_output!$B$1:$APK$1,0))</f>
        <v>#N/A</v>
      </c>
      <c r="BA25">
        <f>INDEX([2]EUCAM_output!$B$2:$APK$66,MATCH($X25,[2]EUCAM_output!$A$2:$A$66,0),MATCH(BA$1,[2]EUCAM_output!$B$1:$APK$1,0))</f>
        <v>2.160948265027884</v>
      </c>
      <c r="BB25">
        <f>INDEX([2]EUCAM_output!$B$2:$APK$66,MATCH($X25,[2]EUCAM_output!$A$2:$A$66,0),MATCH(BB$1,[2]EUCAM_output!$B$1:$APK$1,0))</f>
        <v>1.283580053411093</v>
      </c>
      <c r="BC25">
        <f>INDEX([2]EUCAM_output!$B$2:$APK$66,MATCH($X25,[2]EUCAM_output!$A$2:$A$66,0),MATCH(BC$1,[2]EUCAM_output!$B$1:$APK$1,0))</f>
        <v>2.910216880703187</v>
      </c>
      <c r="BD25">
        <f>INDEX([2]EUCAM_output!$B$2:$APK$66,MATCH($X25,[2]EUCAM_output!$A$2:$A$66,0),MATCH(BD$1,[2]EUCAM_output!$B$1:$APK$1,0))</f>
        <v>0.48589070511120269</v>
      </c>
      <c r="BE25" t="e">
        <f>INDEX([2]EUCAM_output!$B$2:$APK$66,MATCH($X25,[2]EUCAM_output!$A$2:$A$66,0),MATCH(BE$1,[2]EUCAM_output!$B$1:$APK$1,0))</f>
        <v>#N/A</v>
      </c>
      <c r="BF25">
        <f>INDEX([2]EUCAM_output!$B$2:$APK$66,MATCH($X25,[2]EUCAM_output!$A$2:$A$66,0),MATCH(BF$1,[2]EUCAM_output!$B$1:$APK$1,0))</f>
        <v>-2.9029258333925219</v>
      </c>
      <c r="BG25">
        <f>INDEX([2]EUCAM_output!$B$2:$APK$66,MATCH($X25,[2]EUCAM_output!$A$2:$A$66,0),MATCH(BG$1,[2]EUCAM_output!$B$1:$APK$1,0))</f>
        <v>1.305519388478116</v>
      </c>
      <c r="BH25" t="e">
        <f>INDEX([2]EUCAM_output!$B$2:$APK$66,MATCH($X25,[2]EUCAM_output!$A$2:$A$66,0),MATCH(BH$1,[2]EUCAM_output!$B$1:$APK$1,0))</f>
        <v>#N/A</v>
      </c>
      <c r="BI25">
        <f>INDEX([2]EUCAM_output!$B$2:$APK$66,MATCH($X25,[2]EUCAM_output!$A$2:$A$66,0),MATCH(BI$1,[2]EUCAM_output!$B$1:$APK$1,0))</f>
        <v>0.57520297820758959</v>
      </c>
      <c r="BJ25" t="e">
        <f>INDEX([2]EUCAM_output!$B$2:$APK$66,MATCH($X25,[2]EUCAM_output!$A$2:$A$66,0),MATCH(BJ$1,[2]EUCAM_output!$B$1:$APK$1,0))</f>
        <v>#N/A</v>
      </c>
      <c r="BK25" t="e">
        <f>INDEX([2]EUCAM_output!$B$2:$APK$66,MATCH($X25,[2]EUCAM_output!$A$2:$A$66,0),MATCH(BK$1,[2]EUCAM_output!$B$1:$APK$1,0))</f>
        <v>#N/A</v>
      </c>
      <c r="BL25">
        <f>INDEX([2]EUCAM_output!$B$2:$APK$66,MATCH($X25,[2]EUCAM_output!$A$2:$A$66,0),MATCH(BL$1,[2]EUCAM_output!$B$1:$APK$1,0))</f>
        <v>0.72484716793925763</v>
      </c>
      <c r="BM25">
        <f>INDEX([2]EUCAM_output!$B$2:$APK$66,MATCH($X25,[2]EUCAM_output!$A$2:$A$66,0),MATCH(BM$1,[2]EUCAM_output!$B$1:$APK$1,0))</f>
        <v>2.4979319376594589E-2</v>
      </c>
      <c r="BN25" t="e">
        <f>INDEX([2]EUCAM_output!$B$2:$APK$66,MATCH($X25,[2]EUCAM_output!$A$2:$A$66,0),MATCH(BN$1,[2]EUCAM_output!$B$1:$APK$1,0))</f>
        <v>#N/A</v>
      </c>
      <c r="BO25" t="e">
        <f>INDEX([2]EUCAM_output!$B$2:$APK$66,MATCH($X25,[2]EUCAM_output!$A$2:$A$66,0),MATCH(BO$1,[2]EUCAM_output!$B$1:$APK$1,0))</f>
        <v>#N/A</v>
      </c>
      <c r="BP25" s="1" t="e">
        <f t="shared" si="2"/>
        <v>#N/A</v>
      </c>
    </row>
    <row r="26" spans="1:68" x14ac:dyDescent="0.3">
      <c r="A26" s="15">
        <v>1989</v>
      </c>
      <c r="B26">
        <f>INDEX([2]EUCAM_output!$B$2:$APK$66,MATCH($A26,[2]EUCAM_output!$A$2:$A$66,0),MATCH(B$1,[2]EUCAM_output!$B$1:$APK$1,0))</f>
        <v>225.22711987695399</v>
      </c>
      <c r="C26">
        <f>INDEX([2]EUCAM_output!$B$2:$APK$66,MATCH($A26,[2]EUCAM_output!$A$2:$A$66,0),MATCH(C$1,[2]EUCAM_output!$B$1:$APK$1,0))</f>
        <v>282.09723550932398</v>
      </c>
      <c r="D26" t="e">
        <f>INDEX([2]EUCAM_output!$B$2:$APK$66,MATCH($A26,[2]EUCAM_output!$A$2:$A$66,0),MATCH(D$1,[2]EUCAM_output!$B$1:$APK$1,0))</f>
        <v>#N/A</v>
      </c>
      <c r="E26">
        <f>INDEX([2]EUCAM_output!$B$2:$APK$66,MATCH($A26,[2]EUCAM_output!$A$2:$A$66,0),MATCH(E$1,[2]EUCAM_output!$B$1:$APK$1,0))</f>
        <v>2198.2685322294001</v>
      </c>
      <c r="F26" t="e">
        <f>INDEX([2]EUCAM_output!$B$2:$APK$66,MATCH($A26,[2]EUCAM_output!$A$2:$A$66,0),MATCH(F$1,[2]EUCAM_output!$B$1:$APK$1,0))</f>
        <v>#N/A</v>
      </c>
      <c r="G26">
        <f>INDEX([2]EUCAM_output!$B$2:$APK$66,MATCH($A26,[2]EUCAM_output!$A$2:$A$66,0),MATCH(G$1,[2]EUCAM_output!$B$1:$APK$1,0))</f>
        <v>140.97857366755599</v>
      </c>
      <c r="H26">
        <f>INDEX([2]EUCAM_output!$B$2:$APK$66,MATCH($A26,[2]EUCAM_output!$A$2:$A$66,0),MATCH(H$1,[2]EUCAM_output!$B$1:$APK$1,0))</f>
        <v>682.79288359372094</v>
      </c>
      <c r="I26">
        <f>INDEX([2]EUCAM_output!$B$2:$APK$66,MATCH($A26,[2]EUCAM_output!$A$2:$A$66,0),MATCH(I$1,[2]EUCAM_output!$B$1:$APK$1,0))</f>
        <v>148.23048072770001</v>
      </c>
      <c r="J26">
        <f>INDEX([2]EUCAM_output!$B$2:$APK$66,MATCH($A26,[2]EUCAM_output!$A$2:$A$66,0),MATCH(J$1,[2]EUCAM_output!$B$1:$APK$1,0))</f>
        <v>1523.1406059707499</v>
      </c>
      <c r="K26" t="e">
        <f>INDEX([2]EUCAM_output!$B$2:$APK$66,MATCH($A26,[2]EUCAM_output!$A$2:$A$66,0),MATCH(K$1,[2]EUCAM_output!$B$1:$APK$1,0))</f>
        <v>#N/A</v>
      </c>
      <c r="L26">
        <f>INDEX([2]EUCAM_output!$B$2:$APK$66,MATCH($A26,[2]EUCAM_output!$A$2:$A$66,0),MATCH(L$1,[2]EUCAM_output!$B$1:$APK$1,0))</f>
        <v>71.741497641231291</v>
      </c>
      <c r="M26">
        <f>INDEX([2]EUCAM_output!$B$2:$APK$66,MATCH($A26,[2]EUCAM_output!$A$2:$A$66,0),MATCH(M$1,[2]EUCAM_output!$B$1:$APK$1,0))</f>
        <v>1471.6298101928601</v>
      </c>
      <c r="N26" t="e">
        <f>INDEX([2]EUCAM_output!$B$2:$APK$66,MATCH($A26,[2]EUCAM_output!$A$2:$A$66,0),MATCH(N$1,[2]EUCAM_output!$B$1:$APK$1,0))</f>
        <v>#N/A</v>
      </c>
      <c r="O26">
        <f>INDEX([2]EUCAM_output!$B$2:$APK$66,MATCH($A26,[2]EUCAM_output!$A$2:$A$66,0),MATCH(O$1,[2]EUCAM_output!$B$1:$APK$1,0))</f>
        <v>23.266283793935202</v>
      </c>
      <c r="P26" t="e">
        <f>INDEX([2]EUCAM_output!$B$2:$APK$66,MATCH($A26,[2]EUCAM_output!$A$2:$A$66,0),MATCH(P$1,[2]EUCAM_output!$B$1:$APK$1,0))</f>
        <v>#N/A</v>
      </c>
      <c r="Q26" t="e">
        <f>INDEX([2]EUCAM_output!$B$2:$APK$66,MATCH($A26,[2]EUCAM_output!$A$2:$A$66,0),MATCH(Q$1,[2]EUCAM_output!$B$1:$APK$1,0))</f>
        <v>#N/A</v>
      </c>
      <c r="R26">
        <f>INDEX([2]EUCAM_output!$B$2:$APK$66,MATCH($A26,[2]EUCAM_output!$A$2:$A$66,0),MATCH(R$1,[2]EUCAM_output!$B$1:$APK$1,0))</f>
        <v>446.69468324305399</v>
      </c>
      <c r="S26">
        <f>INDEX([2]EUCAM_output!$B$2:$APK$66,MATCH($A26,[2]EUCAM_output!$A$2:$A$66,0),MATCH(S$1,[2]EUCAM_output!$B$1:$APK$1,0))</f>
        <v>131.977663849175</v>
      </c>
      <c r="T26" t="e">
        <f>INDEX([2]EUCAM_output!$B$2:$APK$66,MATCH($A26,[2]EUCAM_output!$A$2:$A$66,0),MATCH(T$1,[2]EUCAM_output!$B$1:$APK$1,0))</f>
        <v>#N/A</v>
      </c>
      <c r="U26" t="e">
        <f>INDEX([2]EUCAM_output!$B$2:$APK$66,MATCH($A26,[2]EUCAM_output!$A$2:$A$66,0),MATCH(U$1,[2]EUCAM_output!$B$1:$APK$1,0))</f>
        <v>#N/A</v>
      </c>
      <c r="V26" s="1" t="e">
        <f t="shared" si="0"/>
        <v>#N/A</v>
      </c>
      <c r="X26" s="15">
        <v>1989</v>
      </c>
      <c r="Y26">
        <f>INDEX([2]EUCAM_output!$B$2:$APK$66,MATCH($X26,[2]EUCAM_output!$A$2:$A$66,0),MATCH(Y$1,[2]EUCAM_output!$B$1:$APK$1,0))</f>
        <v>0.53456985816338898</v>
      </c>
      <c r="Z26">
        <f>INDEX([2]EUCAM_output!$B$2:$APK$66,MATCH($X26,[2]EUCAM_output!$A$2:$A$66,0),MATCH(Z$1,[2]EUCAM_output!$B$1:$APK$1,0))</f>
        <v>0.52877988537019904</v>
      </c>
      <c r="AA26" t="e">
        <f>INDEX([2]EUCAM_output!$B$2:$APK$66,MATCH($X26,[2]EUCAM_output!$A$2:$A$66,0),MATCH(AA$1,[2]EUCAM_output!$B$1:$APK$1,0))</f>
        <v>#N/A</v>
      </c>
      <c r="AB26">
        <f>INDEX([2]EUCAM_output!$B$2:$APK$66,MATCH($X26,[2]EUCAM_output!$A$2:$A$66,0),MATCH(AB$1,[2]EUCAM_output!$B$1:$APK$1,0))</f>
        <v>0.58010063228040099</v>
      </c>
      <c r="AC26" t="e">
        <f>INDEX([2]EUCAM_output!$B$2:$APK$66,MATCH($X26,[2]EUCAM_output!$A$2:$A$66,0),MATCH(AC$1,[2]EUCAM_output!$B$1:$APK$1,0))</f>
        <v>#N/A</v>
      </c>
      <c r="AD26">
        <f>INDEX([2]EUCAM_output!$B$2:$APK$66,MATCH($X26,[2]EUCAM_output!$A$2:$A$66,0),MATCH(AD$1,[2]EUCAM_output!$B$1:$APK$1,0))</f>
        <v>0.50284297971029301</v>
      </c>
      <c r="AE26">
        <f>INDEX([2]EUCAM_output!$B$2:$APK$66,MATCH($X26,[2]EUCAM_output!$A$2:$A$66,0),MATCH(AE$1,[2]EUCAM_output!$B$1:$APK$1,0))</f>
        <v>0.55104925981514596</v>
      </c>
      <c r="AF26">
        <f>INDEX([2]EUCAM_output!$B$2:$APK$66,MATCH($X26,[2]EUCAM_output!$A$2:$A$66,0),MATCH(AF$1,[2]EUCAM_output!$B$1:$APK$1,0))</f>
        <v>0.72874838323351299</v>
      </c>
      <c r="AG26">
        <f>INDEX([2]EUCAM_output!$B$2:$APK$66,MATCH($X26,[2]EUCAM_output!$A$2:$A$66,0),MATCH(AG$1,[2]EUCAM_output!$B$1:$APK$1,0))</f>
        <v>0.60632299637993903</v>
      </c>
      <c r="AH26" t="e">
        <f>INDEX([2]EUCAM_output!$B$2:$APK$66,MATCH($X26,[2]EUCAM_output!$A$2:$A$66,0),MATCH(AH$1,[2]EUCAM_output!$B$1:$APK$1,0))</f>
        <v>#N/A</v>
      </c>
      <c r="AI26">
        <f>INDEX([2]EUCAM_output!$B$2:$APK$66,MATCH($X26,[2]EUCAM_output!$A$2:$A$66,0),MATCH(AI$1,[2]EUCAM_output!$B$1:$APK$1,0))</f>
        <v>0.49869759831646399</v>
      </c>
      <c r="AJ26">
        <f>INDEX([2]EUCAM_output!$B$2:$APK$66,MATCH($X26,[2]EUCAM_output!$A$2:$A$66,0),MATCH(AJ$1,[2]EUCAM_output!$B$1:$APK$1,0))</f>
        <v>0.57553107066748399</v>
      </c>
      <c r="AK26" t="e">
        <f>INDEX([2]EUCAM_output!$B$2:$APK$66,MATCH($X26,[2]EUCAM_output!$A$2:$A$66,0),MATCH(AK$1,[2]EUCAM_output!$B$1:$APK$1,0))</f>
        <v>#N/A</v>
      </c>
      <c r="AL26">
        <f>INDEX([2]EUCAM_output!$B$2:$APK$66,MATCH($X26,[2]EUCAM_output!$A$2:$A$66,0),MATCH(AL$1,[2]EUCAM_output!$B$1:$APK$1,0))</f>
        <v>0.39187786448526801</v>
      </c>
      <c r="AM26" t="e">
        <f>INDEX([2]EUCAM_output!$B$2:$APK$66,MATCH($X26,[2]EUCAM_output!$A$2:$A$66,0),MATCH(AM$1,[2]EUCAM_output!$B$1:$APK$1,0))</f>
        <v>#N/A</v>
      </c>
      <c r="AN26" t="e">
        <f>INDEX([2]EUCAM_output!$B$2:$APK$66,MATCH($X26,[2]EUCAM_output!$A$2:$A$66,0),MATCH(AN$1,[2]EUCAM_output!$B$1:$APK$1,0))</f>
        <v>#N/A</v>
      </c>
      <c r="AO26">
        <f>INDEX([2]EUCAM_output!$B$2:$APK$66,MATCH($X26,[2]EUCAM_output!$A$2:$A$66,0),MATCH(AO$1,[2]EUCAM_output!$B$1:$APK$1,0))</f>
        <v>0.52594909258926803</v>
      </c>
      <c r="AP26">
        <f>INDEX([2]EUCAM_output!$B$2:$APK$66,MATCH($X26,[2]EUCAM_output!$A$2:$A$66,0),MATCH(AP$1,[2]EUCAM_output!$B$1:$APK$1,0))</f>
        <v>0.41110659573931102</v>
      </c>
      <c r="AQ26" t="e">
        <f>INDEX([2]EUCAM_output!$B$2:$APK$66,MATCH($X26,[2]EUCAM_output!$A$2:$A$66,0),MATCH(AQ$1,[2]EUCAM_output!$B$1:$APK$1,0))</f>
        <v>#N/A</v>
      </c>
      <c r="AR26" t="e">
        <f>INDEX([2]EUCAM_output!$B$2:$APK$66,MATCH($X26,[2]EUCAM_output!$A$2:$A$66,0),MATCH(AR$1,[2]EUCAM_output!$B$1:$APK$1,0))</f>
        <v>#N/A</v>
      </c>
      <c r="AS26" s="1" t="e">
        <f t="shared" si="1"/>
        <v>#N/A</v>
      </c>
      <c r="AU26" s="15">
        <v>1989</v>
      </c>
      <c r="AV26">
        <f>INDEX([2]EUCAM_output!$B$2:$APK$66,MATCH($X26,[2]EUCAM_output!$A$2:$A$66,0),MATCH(AV$1,[2]EUCAM_output!$B$1:$APK$1,0))</f>
        <v>0.27238808396754521</v>
      </c>
      <c r="AW26">
        <f>INDEX([2]EUCAM_output!$B$2:$APK$66,MATCH($X26,[2]EUCAM_output!$A$2:$A$66,0),MATCH(AW$1,[2]EUCAM_output!$B$1:$APK$1,0))</f>
        <v>1.3884678540622359</v>
      </c>
      <c r="AX26" t="e">
        <f>INDEX([2]EUCAM_output!$B$2:$APK$66,MATCH($X26,[2]EUCAM_output!$A$2:$A$66,0),MATCH(AX$1,[2]EUCAM_output!$B$1:$APK$1,0))</f>
        <v>#N/A</v>
      </c>
      <c r="AY26">
        <f>INDEX([2]EUCAM_output!$B$2:$APK$66,MATCH($X26,[2]EUCAM_output!$A$2:$A$66,0),MATCH(AY$1,[2]EUCAM_output!$B$1:$APK$1,0))</f>
        <v>0.19538772015186279</v>
      </c>
      <c r="AZ26" t="e">
        <f>INDEX([2]EUCAM_output!$B$2:$APK$66,MATCH($X26,[2]EUCAM_output!$A$2:$A$66,0),MATCH(AZ$1,[2]EUCAM_output!$B$1:$APK$1,0))</f>
        <v>#N/A</v>
      </c>
      <c r="BA26">
        <f>INDEX([2]EUCAM_output!$B$2:$APK$66,MATCH($X26,[2]EUCAM_output!$A$2:$A$66,0),MATCH(BA$1,[2]EUCAM_output!$B$1:$APK$1,0))</f>
        <v>4.6664179719288379</v>
      </c>
      <c r="BB26">
        <f>INDEX([2]EUCAM_output!$B$2:$APK$66,MATCH($X26,[2]EUCAM_output!$A$2:$A$66,0),MATCH(BB$1,[2]EUCAM_output!$B$1:$APK$1,0))</f>
        <v>2.268477151214876</v>
      </c>
      <c r="BC26">
        <f>INDEX([2]EUCAM_output!$B$2:$APK$66,MATCH($X26,[2]EUCAM_output!$A$2:$A$66,0),MATCH(BC$1,[2]EUCAM_output!$B$1:$APK$1,0))</f>
        <v>5.7288343732206704</v>
      </c>
      <c r="BD26">
        <f>INDEX([2]EUCAM_output!$B$2:$APK$66,MATCH($X26,[2]EUCAM_output!$A$2:$A$66,0),MATCH(BD$1,[2]EUCAM_output!$B$1:$APK$1,0))</f>
        <v>1.969132999591916</v>
      </c>
      <c r="BE26" t="e">
        <f>INDEX([2]EUCAM_output!$B$2:$APK$66,MATCH($X26,[2]EUCAM_output!$A$2:$A$66,0),MATCH(BE$1,[2]EUCAM_output!$B$1:$APK$1,0))</f>
        <v>#N/A</v>
      </c>
      <c r="BF26">
        <f>INDEX([2]EUCAM_output!$B$2:$APK$66,MATCH($X26,[2]EUCAM_output!$A$2:$A$66,0),MATCH(BF$1,[2]EUCAM_output!$B$1:$APK$1,0))</f>
        <v>-0.44946772593563722</v>
      </c>
      <c r="BG26">
        <f>INDEX([2]EUCAM_output!$B$2:$APK$66,MATCH($X26,[2]EUCAM_output!$A$2:$A$66,0),MATCH(BG$1,[2]EUCAM_output!$B$1:$APK$1,0))</f>
        <v>2.2801612687281199</v>
      </c>
      <c r="BH26" t="e">
        <f>INDEX([2]EUCAM_output!$B$2:$APK$66,MATCH($X26,[2]EUCAM_output!$A$2:$A$66,0),MATCH(BH$1,[2]EUCAM_output!$B$1:$APK$1,0))</f>
        <v>#N/A</v>
      </c>
      <c r="BI26">
        <f>INDEX([2]EUCAM_output!$B$2:$APK$66,MATCH($X26,[2]EUCAM_output!$A$2:$A$66,0),MATCH(BI$1,[2]EUCAM_output!$B$1:$APK$1,0))</f>
        <v>3.721750554678116</v>
      </c>
      <c r="BJ26" t="e">
        <f>INDEX([2]EUCAM_output!$B$2:$APK$66,MATCH($X26,[2]EUCAM_output!$A$2:$A$66,0),MATCH(BJ$1,[2]EUCAM_output!$B$1:$APK$1,0))</f>
        <v>#N/A</v>
      </c>
      <c r="BK26" t="e">
        <f>INDEX([2]EUCAM_output!$B$2:$APK$66,MATCH($X26,[2]EUCAM_output!$A$2:$A$66,0),MATCH(BK$1,[2]EUCAM_output!$B$1:$APK$1,0))</f>
        <v>#N/A</v>
      </c>
      <c r="BL26">
        <f>INDEX([2]EUCAM_output!$B$2:$APK$66,MATCH($X26,[2]EUCAM_output!$A$2:$A$66,0),MATCH(BL$1,[2]EUCAM_output!$B$1:$APK$1,0))</f>
        <v>2.1669165957952208</v>
      </c>
      <c r="BM26">
        <f>INDEX([2]EUCAM_output!$B$2:$APK$66,MATCH($X26,[2]EUCAM_output!$A$2:$A$66,0),MATCH(BM$1,[2]EUCAM_output!$B$1:$APK$1,0))</f>
        <v>2.0204206098707318</v>
      </c>
      <c r="BN26" t="e">
        <f>INDEX([2]EUCAM_output!$B$2:$APK$66,MATCH($X26,[2]EUCAM_output!$A$2:$A$66,0),MATCH(BN$1,[2]EUCAM_output!$B$1:$APK$1,0))</f>
        <v>#N/A</v>
      </c>
      <c r="BO26" t="e">
        <f>INDEX([2]EUCAM_output!$B$2:$APK$66,MATCH($X26,[2]EUCAM_output!$A$2:$A$66,0),MATCH(BO$1,[2]EUCAM_output!$B$1:$APK$1,0))</f>
        <v>#N/A</v>
      </c>
      <c r="BP26" s="1" t="e">
        <f t="shared" si="2"/>
        <v>#N/A</v>
      </c>
    </row>
    <row r="27" spans="1:68" x14ac:dyDescent="0.3">
      <c r="A27" s="15">
        <v>1990</v>
      </c>
      <c r="B27">
        <f>INDEX([2]EUCAM_output!$B$2:$APK$66,MATCH($A27,[2]EUCAM_output!$A$2:$A$66,0),MATCH(B$1,[2]EUCAM_output!$B$1:$APK$1,0))</f>
        <v>235.01469026677199</v>
      </c>
      <c r="C27">
        <f>INDEX([2]EUCAM_output!$B$2:$APK$66,MATCH($A27,[2]EUCAM_output!$A$2:$A$66,0),MATCH(C$1,[2]EUCAM_output!$B$1:$APK$1,0))</f>
        <v>290.947761103071</v>
      </c>
      <c r="D27">
        <f>INDEX([2]EUCAM_output!$B$2:$APK$66,MATCH($A27,[2]EUCAM_output!$A$2:$A$66,0),MATCH(D$1,[2]EUCAM_output!$B$1:$APK$1,0))</f>
        <v>8.9511349415768109</v>
      </c>
      <c r="E27">
        <f>INDEX([2]EUCAM_output!$B$2:$APK$66,MATCH($A27,[2]EUCAM_output!$A$2:$A$66,0),MATCH(E$1,[2]EUCAM_output!$B$1:$APK$1,0))</f>
        <v>2313.7876803736999</v>
      </c>
      <c r="F27" t="e">
        <f>INDEX([2]EUCAM_output!$B$2:$APK$66,MATCH($A27,[2]EUCAM_output!$A$2:$A$66,0),MATCH(F$1,[2]EUCAM_output!$B$1:$APK$1,0))</f>
        <v>#N/A</v>
      </c>
      <c r="G27">
        <f>INDEX([2]EUCAM_output!$B$2:$APK$66,MATCH($A27,[2]EUCAM_output!$A$2:$A$66,0),MATCH(G$1,[2]EUCAM_output!$B$1:$APK$1,0))</f>
        <v>140.97911790000001</v>
      </c>
      <c r="H27">
        <f>INDEX([2]EUCAM_output!$B$2:$APK$66,MATCH($A27,[2]EUCAM_output!$A$2:$A$66,0),MATCH(H$1,[2]EUCAM_output!$B$1:$APK$1,0))</f>
        <v>708.62408831604102</v>
      </c>
      <c r="I27">
        <f>INDEX([2]EUCAM_output!$B$2:$APK$66,MATCH($A27,[2]EUCAM_output!$A$2:$A$66,0),MATCH(I$1,[2]EUCAM_output!$B$1:$APK$1,0))</f>
        <v>149.25571696546001</v>
      </c>
      <c r="J27">
        <f>INDEX([2]EUCAM_output!$B$2:$APK$66,MATCH($A27,[2]EUCAM_output!$A$2:$A$66,0),MATCH(J$1,[2]EUCAM_output!$B$1:$APK$1,0))</f>
        <v>1566.2398019018001</v>
      </c>
      <c r="K27" t="e">
        <f>INDEX([2]EUCAM_output!$B$2:$APK$66,MATCH($A27,[2]EUCAM_output!$A$2:$A$66,0),MATCH(K$1,[2]EUCAM_output!$B$1:$APK$1,0))</f>
        <v>#N/A</v>
      </c>
      <c r="L27">
        <f>INDEX([2]EUCAM_output!$B$2:$APK$66,MATCH($A27,[2]EUCAM_output!$A$2:$A$66,0),MATCH(L$1,[2]EUCAM_output!$B$1:$APK$1,0))</f>
        <v>77.221182681092188</v>
      </c>
      <c r="M27">
        <f>INDEX([2]EUCAM_output!$B$2:$APK$66,MATCH($A27,[2]EUCAM_output!$A$2:$A$66,0),MATCH(M$1,[2]EUCAM_output!$B$1:$APK$1,0))</f>
        <v>1500.80416908488</v>
      </c>
      <c r="N27">
        <f>INDEX([2]EUCAM_output!$B$2:$APK$66,MATCH($A27,[2]EUCAM_output!$A$2:$A$66,0),MATCH(N$1,[2]EUCAM_output!$B$1:$APK$1,0))</f>
        <v>31.5959181753256</v>
      </c>
      <c r="O27">
        <f>INDEX([2]EUCAM_output!$B$2:$APK$66,MATCH($A27,[2]EUCAM_output!$A$2:$A$66,0),MATCH(O$1,[2]EUCAM_output!$B$1:$APK$1,0))</f>
        <v>24.502888768399501</v>
      </c>
      <c r="P27">
        <f>INDEX([2]EUCAM_output!$B$2:$APK$66,MATCH($A27,[2]EUCAM_output!$A$2:$A$66,0),MATCH(P$1,[2]EUCAM_output!$B$1:$APK$1,0))</f>
        <v>22.450117872119499</v>
      </c>
      <c r="Q27" t="e">
        <f>INDEX([2]EUCAM_output!$B$2:$APK$66,MATCH($A27,[2]EUCAM_output!$A$2:$A$66,0),MATCH(Q$1,[2]EUCAM_output!$B$1:$APK$1,0))</f>
        <v>#N/A</v>
      </c>
      <c r="R27">
        <f>INDEX([2]EUCAM_output!$B$2:$APK$66,MATCH($A27,[2]EUCAM_output!$A$2:$A$66,0),MATCH(R$1,[2]EUCAM_output!$B$1:$APK$1,0))</f>
        <v>465.38092425705901</v>
      </c>
      <c r="S27">
        <f>INDEX([2]EUCAM_output!$B$2:$APK$66,MATCH($A27,[2]EUCAM_output!$A$2:$A$66,0),MATCH(S$1,[2]EUCAM_output!$B$1:$APK$1,0))</f>
        <v>142.35037269523099</v>
      </c>
      <c r="T27">
        <f>INDEX([2]EUCAM_output!$B$2:$APK$66,MATCH($A27,[2]EUCAM_output!$A$2:$A$66,0),MATCH(T$1,[2]EUCAM_output!$B$1:$APK$1,0))</f>
        <v>26.513340647182702</v>
      </c>
      <c r="U27" t="e">
        <f>INDEX([2]EUCAM_output!$B$2:$APK$66,MATCH($A27,[2]EUCAM_output!$A$2:$A$66,0),MATCH(U$1,[2]EUCAM_output!$B$1:$APK$1,0))</f>
        <v>#N/A</v>
      </c>
      <c r="V27" s="1" t="e">
        <f t="shared" si="0"/>
        <v>#N/A</v>
      </c>
      <c r="X27" s="15">
        <v>1990</v>
      </c>
      <c r="Y27">
        <f>INDEX([2]EUCAM_output!$B$2:$APK$66,MATCH($X27,[2]EUCAM_output!$A$2:$A$66,0),MATCH(Y$1,[2]EUCAM_output!$B$1:$APK$1,0))</f>
        <v>0.55554696130673498</v>
      </c>
      <c r="Z27">
        <f>INDEX([2]EUCAM_output!$B$2:$APK$66,MATCH($X27,[2]EUCAM_output!$A$2:$A$66,0),MATCH(Z$1,[2]EUCAM_output!$B$1:$APK$1,0))</f>
        <v>0.55588758520395098</v>
      </c>
      <c r="AA27">
        <f>INDEX([2]EUCAM_output!$B$2:$APK$66,MATCH($X27,[2]EUCAM_output!$A$2:$A$66,0),MATCH(AA$1,[2]EUCAM_output!$B$1:$APK$1,0))</f>
        <v>0.55029497711157904</v>
      </c>
      <c r="AB27">
        <f>INDEX([2]EUCAM_output!$B$2:$APK$66,MATCH($X27,[2]EUCAM_output!$A$2:$A$66,0),MATCH(AB$1,[2]EUCAM_output!$B$1:$APK$1,0))</f>
        <v>0.60508333231735301</v>
      </c>
      <c r="AC27" t="e">
        <f>INDEX([2]EUCAM_output!$B$2:$APK$66,MATCH($X27,[2]EUCAM_output!$A$2:$A$66,0),MATCH(AC$1,[2]EUCAM_output!$B$1:$APK$1,0))</f>
        <v>#N/A</v>
      </c>
      <c r="AD27">
        <f>INDEX([2]EUCAM_output!$B$2:$APK$66,MATCH($X27,[2]EUCAM_output!$A$2:$A$66,0),MATCH(AD$1,[2]EUCAM_output!$B$1:$APK$1,0))</f>
        <v>0.53888454587217194</v>
      </c>
      <c r="AE27">
        <f>INDEX([2]EUCAM_output!$B$2:$APK$66,MATCH($X27,[2]EUCAM_output!$A$2:$A$66,0),MATCH(AE$1,[2]EUCAM_output!$B$1:$APK$1,0))</f>
        <v>0.59595000784479601</v>
      </c>
      <c r="AF27">
        <f>INDEX([2]EUCAM_output!$B$2:$APK$66,MATCH($X27,[2]EUCAM_output!$A$2:$A$66,0),MATCH(AF$1,[2]EUCAM_output!$B$1:$APK$1,0))</f>
        <v>0.74561626520094804</v>
      </c>
      <c r="AG27">
        <f>INDEX([2]EUCAM_output!$B$2:$APK$66,MATCH($X27,[2]EUCAM_output!$A$2:$A$66,0),MATCH(AG$1,[2]EUCAM_output!$B$1:$APK$1,0))</f>
        <v>0.63236848413417002</v>
      </c>
      <c r="AH27" t="e">
        <f>INDEX([2]EUCAM_output!$B$2:$APK$66,MATCH($X27,[2]EUCAM_output!$A$2:$A$66,0),MATCH(AH$1,[2]EUCAM_output!$B$1:$APK$1,0))</f>
        <v>#N/A</v>
      </c>
      <c r="AI27">
        <f>INDEX([2]EUCAM_output!$B$2:$APK$66,MATCH($X27,[2]EUCAM_output!$A$2:$A$66,0),MATCH(AI$1,[2]EUCAM_output!$B$1:$APK$1,0))</f>
        <v>0.50281403829981697</v>
      </c>
      <c r="AJ27">
        <f>INDEX([2]EUCAM_output!$B$2:$APK$66,MATCH($X27,[2]EUCAM_output!$A$2:$A$66,0),MATCH(AJ$1,[2]EUCAM_output!$B$1:$APK$1,0))</f>
        <v>0.61955349965840101</v>
      </c>
      <c r="AK27" t="e">
        <f>INDEX([2]EUCAM_output!$B$2:$APK$66,MATCH($X27,[2]EUCAM_output!$A$2:$A$66,0),MATCH(AK$1,[2]EUCAM_output!$B$1:$APK$1,0))</f>
        <v>#N/A</v>
      </c>
      <c r="AL27">
        <f>INDEX([2]EUCAM_output!$B$2:$APK$66,MATCH($X27,[2]EUCAM_output!$A$2:$A$66,0),MATCH(AL$1,[2]EUCAM_output!$B$1:$APK$1,0))</f>
        <v>0.41078843921019997</v>
      </c>
      <c r="AM27" t="e">
        <f>INDEX([2]EUCAM_output!$B$2:$APK$66,MATCH($X27,[2]EUCAM_output!$A$2:$A$66,0),MATCH(AM$1,[2]EUCAM_output!$B$1:$APK$1,0))</f>
        <v>#N/A</v>
      </c>
      <c r="AN27" t="e">
        <f>INDEX([2]EUCAM_output!$B$2:$APK$66,MATCH($X27,[2]EUCAM_output!$A$2:$A$66,0),MATCH(AN$1,[2]EUCAM_output!$B$1:$APK$1,0))</f>
        <v>#N/A</v>
      </c>
      <c r="AO27">
        <f>INDEX([2]EUCAM_output!$B$2:$APK$66,MATCH($X27,[2]EUCAM_output!$A$2:$A$66,0),MATCH(AO$1,[2]EUCAM_output!$B$1:$APK$1,0))</f>
        <v>0.53949845273749597</v>
      </c>
      <c r="AP27">
        <f>INDEX([2]EUCAM_output!$B$2:$APK$66,MATCH($X27,[2]EUCAM_output!$A$2:$A$66,0),MATCH(AP$1,[2]EUCAM_output!$B$1:$APK$1,0))</f>
        <v>0.438204322592602</v>
      </c>
      <c r="AQ27" t="e">
        <f>INDEX([2]EUCAM_output!$B$2:$APK$66,MATCH($X27,[2]EUCAM_output!$A$2:$A$66,0),MATCH(AQ$1,[2]EUCAM_output!$B$1:$APK$1,0))</f>
        <v>#N/A</v>
      </c>
      <c r="AR27" t="e">
        <f>INDEX([2]EUCAM_output!$B$2:$APK$66,MATCH($X27,[2]EUCAM_output!$A$2:$A$66,0),MATCH(AR$1,[2]EUCAM_output!$B$1:$APK$1,0))</f>
        <v>#N/A</v>
      </c>
      <c r="AS27" s="1" t="e">
        <f t="shared" si="1"/>
        <v>#N/A</v>
      </c>
      <c r="AU27" s="15">
        <v>1990</v>
      </c>
      <c r="AV27">
        <f>INDEX([2]EUCAM_output!$B$2:$APK$66,MATCH($X27,[2]EUCAM_output!$A$2:$A$66,0),MATCH(AV$1,[2]EUCAM_output!$B$1:$APK$1,0))</f>
        <v>1.4559506388726049</v>
      </c>
      <c r="AW27">
        <f>INDEX([2]EUCAM_output!$B$2:$APK$66,MATCH($X27,[2]EUCAM_output!$A$2:$A$66,0),MATCH(AW$1,[2]EUCAM_output!$B$1:$APK$1,0))</f>
        <v>1.9379354359242651</v>
      </c>
      <c r="AX27" t="e">
        <f>INDEX([2]EUCAM_output!$B$2:$APK$66,MATCH($X27,[2]EUCAM_output!$A$2:$A$66,0),MATCH(AX$1,[2]EUCAM_output!$B$1:$APK$1,0))</f>
        <v>#N/A</v>
      </c>
      <c r="AY27">
        <f>INDEX([2]EUCAM_output!$B$2:$APK$66,MATCH($X27,[2]EUCAM_output!$A$2:$A$66,0),MATCH(AY$1,[2]EUCAM_output!$B$1:$APK$1,0))</f>
        <v>2.10985232189973</v>
      </c>
      <c r="AZ27" t="e">
        <f>INDEX([2]EUCAM_output!$B$2:$APK$66,MATCH($X27,[2]EUCAM_output!$A$2:$A$66,0),MATCH(AZ$1,[2]EUCAM_output!$B$1:$APK$1,0))</f>
        <v>#N/A</v>
      </c>
      <c r="BA27">
        <f>INDEX([2]EUCAM_output!$B$2:$APK$66,MATCH($X27,[2]EUCAM_output!$A$2:$A$66,0),MATCH(BA$1,[2]EUCAM_output!$B$1:$APK$1,0))</f>
        <v>3.0568879271017479</v>
      </c>
      <c r="BB27">
        <f>INDEX([2]EUCAM_output!$B$2:$APK$66,MATCH($X27,[2]EUCAM_output!$A$2:$A$66,0),MATCH(BB$1,[2]EUCAM_output!$B$1:$APK$1,0))</f>
        <v>2.5435141203560501</v>
      </c>
      <c r="BC27">
        <f>INDEX([2]EUCAM_output!$B$2:$APK$66,MATCH($X27,[2]EUCAM_output!$A$2:$A$66,0),MATCH(BC$1,[2]EUCAM_output!$B$1:$APK$1,0))</f>
        <v>4.804507630523891</v>
      </c>
      <c r="BD27">
        <f>INDEX([2]EUCAM_output!$B$2:$APK$66,MATCH($X27,[2]EUCAM_output!$A$2:$A$66,0),MATCH(BD$1,[2]EUCAM_output!$B$1:$APK$1,0))</f>
        <v>1.9755713850607259</v>
      </c>
      <c r="BE27" t="e">
        <f>INDEX([2]EUCAM_output!$B$2:$APK$66,MATCH($X27,[2]EUCAM_output!$A$2:$A$66,0),MATCH(BE$1,[2]EUCAM_output!$B$1:$APK$1,0))</f>
        <v>#N/A</v>
      </c>
      <c r="BF27">
        <f>INDEX([2]EUCAM_output!$B$2:$APK$66,MATCH($X27,[2]EUCAM_output!$A$2:$A$66,0),MATCH(BF$1,[2]EUCAM_output!$B$1:$APK$1,0))</f>
        <v>2.7731049144429809</v>
      </c>
      <c r="BG27">
        <f>INDEX([2]EUCAM_output!$B$2:$APK$66,MATCH($X27,[2]EUCAM_output!$A$2:$A$66,0),MATCH(BG$1,[2]EUCAM_output!$B$1:$APK$1,0))</f>
        <v>1.9374735552297959</v>
      </c>
      <c r="BH27" t="e">
        <f>INDEX([2]EUCAM_output!$B$2:$APK$66,MATCH($X27,[2]EUCAM_output!$A$2:$A$66,0),MATCH(BH$1,[2]EUCAM_output!$B$1:$APK$1,0))</f>
        <v>#N/A</v>
      </c>
      <c r="BI27">
        <f>INDEX([2]EUCAM_output!$B$2:$APK$66,MATCH($X27,[2]EUCAM_output!$A$2:$A$66,0),MATCH(BI$1,[2]EUCAM_output!$B$1:$APK$1,0))</f>
        <v>2.8242494154513191</v>
      </c>
      <c r="BJ27" t="e">
        <f>INDEX([2]EUCAM_output!$B$2:$APK$66,MATCH($X27,[2]EUCAM_output!$A$2:$A$66,0),MATCH(BJ$1,[2]EUCAM_output!$B$1:$APK$1,0))</f>
        <v>#N/A</v>
      </c>
      <c r="BK27" t="e">
        <f>INDEX([2]EUCAM_output!$B$2:$APK$66,MATCH($X27,[2]EUCAM_output!$A$2:$A$66,0),MATCH(BK$1,[2]EUCAM_output!$B$1:$APK$1,0))</f>
        <v>#N/A</v>
      </c>
      <c r="BL27">
        <f>INDEX([2]EUCAM_output!$B$2:$APK$66,MATCH($X27,[2]EUCAM_output!$A$2:$A$66,0),MATCH(BL$1,[2]EUCAM_output!$B$1:$APK$1,0))</f>
        <v>3.2603894307857479</v>
      </c>
      <c r="BM27">
        <f>INDEX([2]EUCAM_output!$B$2:$APK$66,MATCH($X27,[2]EUCAM_output!$A$2:$A$66,0),MATCH(BM$1,[2]EUCAM_output!$B$1:$APK$1,0))</f>
        <v>5.2098585618266968</v>
      </c>
      <c r="BN27" t="e">
        <f>INDEX([2]EUCAM_output!$B$2:$APK$66,MATCH($X27,[2]EUCAM_output!$A$2:$A$66,0),MATCH(BN$1,[2]EUCAM_output!$B$1:$APK$1,0))</f>
        <v>#N/A</v>
      </c>
      <c r="BO27" t="e">
        <f>INDEX([2]EUCAM_output!$B$2:$APK$66,MATCH($X27,[2]EUCAM_output!$A$2:$A$66,0),MATCH(BO$1,[2]EUCAM_output!$B$1:$APK$1,0))</f>
        <v>#N/A</v>
      </c>
      <c r="BP27" s="1" t="e">
        <f t="shared" si="2"/>
        <v>#N/A</v>
      </c>
    </row>
    <row r="28" spans="1:68" x14ac:dyDescent="0.3">
      <c r="A28" s="15">
        <v>1991</v>
      </c>
      <c r="B28">
        <f>INDEX([2]EUCAM_output!$B$2:$APK$66,MATCH($A28,[2]EUCAM_output!$A$2:$A$66,0),MATCH(B$1,[2]EUCAM_output!$B$1:$APK$1,0))</f>
        <v>243.103025066757</v>
      </c>
      <c r="C28">
        <f>INDEX([2]EUCAM_output!$B$2:$APK$66,MATCH($A28,[2]EUCAM_output!$A$2:$A$66,0),MATCH(C$1,[2]EUCAM_output!$B$1:$APK$1,0))</f>
        <v>296.28104973094503</v>
      </c>
      <c r="D28">
        <f>INDEX([2]EUCAM_output!$B$2:$APK$66,MATCH($A28,[2]EUCAM_output!$A$2:$A$66,0),MATCH(D$1,[2]EUCAM_output!$B$1:$APK$1,0))</f>
        <v>9.0173775327135388</v>
      </c>
      <c r="E28">
        <f>INDEX([2]EUCAM_output!$B$2:$APK$66,MATCH($A28,[2]EUCAM_output!$A$2:$A$66,0),MATCH(E$1,[2]EUCAM_output!$B$1:$APK$1,0))</f>
        <v>2431.9821067358598</v>
      </c>
      <c r="F28" t="e">
        <f>INDEX([2]EUCAM_output!$B$2:$APK$66,MATCH($A28,[2]EUCAM_output!$A$2:$A$66,0),MATCH(F$1,[2]EUCAM_output!$B$1:$APK$1,0))</f>
        <v>#N/A</v>
      </c>
      <c r="G28">
        <f>INDEX([2]EUCAM_output!$B$2:$APK$66,MATCH($A28,[2]EUCAM_output!$A$2:$A$66,0),MATCH(G$1,[2]EUCAM_output!$B$1:$APK$1,0))</f>
        <v>145.35183641315601</v>
      </c>
      <c r="H28">
        <f>INDEX([2]EUCAM_output!$B$2:$APK$66,MATCH($A28,[2]EUCAM_output!$A$2:$A$66,0),MATCH(H$1,[2]EUCAM_output!$B$1:$APK$1,0))</f>
        <v>726.64723948188407</v>
      </c>
      <c r="I28">
        <f>INDEX([2]EUCAM_output!$B$2:$APK$66,MATCH($A28,[2]EUCAM_output!$A$2:$A$66,0),MATCH(I$1,[2]EUCAM_output!$B$1:$APK$1,0))</f>
        <v>140.47859099623301</v>
      </c>
      <c r="J28">
        <f>INDEX([2]EUCAM_output!$B$2:$APK$66,MATCH($A28,[2]EUCAM_output!$A$2:$A$66,0),MATCH(J$1,[2]EUCAM_output!$B$1:$APK$1,0))</f>
        <v>1585.6088994434499</v>
      </c>
      <c r="K28" t="e">
        <f>INDEX([2]EUCAM_output!$B$2:$APK$66,MATCH($A28,[2]EUCAM_output!$A$2:$A$66,0),MATCH(K$1,[2]EUCAM_output!$B$1:$APK$1,0))</f>
        <v>#N/A</v>
      </c>
      <c r="L28">
        <f>INDEX([2]EUCAM_output!$B$2:$APK$66,MATCH($A28,[2]EUCAM_output!$A$2:$A$66,0),MATCH(L$1,[2]EUCAM_output!$B$1:$APK$1,0))</f>
        <v>78.711284188305598</v>
      </c>
      <c r="M28">
        <f>INDEX([2]EUCAM_output!$B$2:$APK$66,MATCH($A28,[2]EUCAM_output!$A$2:$A$66,0),MATCH(M$1,[2]EUCAM_output!$B$1:$APK$1,0))</f>
        <v>1522.40046721515</v>
      </c>
      <c r="N28">
        <f>INDEX([2]EUCAM_output!$B$2:$APK$66,MATCH($A28,[2]EUCAM_output!$A$2:$A$66,0),MATCH(N$1,[2]EUCAM_output!$B$1:$APK$1,0))</f>
        <v>29.802475227635298</v>
      </c>
      <c r="O28">
        <f>INDEX([2]EUCAM_output!$B$2:$APK$66,MATCH($A28,[2]EUCAM_output!$A$2:$A$66,0),MATCH(O$1,[2]EUCAM_output!$B$1:$APK$1,0))</f>
        <v>26.620924589439099</v>
      </c>
      <c r="P28">
        <f>INDEX([2]EUCAM_output!$B$2:$APK$66,MATCH($A28,[2]EUCAM_output!$A$2:$A$66,0),MATCH(P$1,[2]EUCAM_output!$B$1:$APK$1,0))</f>
        <v>19.6213913499999</v>
      </c>
      <c r="Q28">
        <f>INDEX([2]EUCAM_output!$B$2:$APK$66,MATCH($A28,[2]EUCAM_output!$A$2:$A$66,0),MATCH(Q$1,[2]EUCAM_output!$B$1:$APK$1,0))</f>
        <v>4.3652662104095201</v>
      </c>
      <c r="R28">
        <f>INDEX([2]EUCAM_output!$B$2:$APK$66,MATCH($A28,[2]EUCAM_output!$A$2:$A$66,0),MATCH(R$1,[2]EUCAM_output!$B$1:$APK$1,0))</f>
        <v>476.73218339376399</v>
      </c>
      <c r="S28">
        <f>INDEX([2]EUCAM_output!$B$2:$APK$66,MATCH($A28,[2]EUCAM_output!$A$2:$A$66,0),MATCH(S$1,[2]EUCAM_output!$B$1:$APK$1,0))</f>
        <v>147.14738424702401</v>
      </c>
      <c r="T28">
        <f>INDEX([2]EUCAM_output!$B$2:$APK$66,MATCH($A28,[2]EUCAM_output!$A$2:$A$66,0),MATCH(T$1,[2]EUCAM_output!$B$1:$APK$1,0))</f>
        <v>24.153624675819</v>
      </c>
      <c r="U28" t="e">
        <f>INDEX([2]EUCAM_output!$B$2:$APK$66,MATCH($A28,[2]EUCAM_output!$A$2:$A$66,0),MATCH(U$1,[2]EUCAM_output!$B$1:$APK$1,0))</f>
        <v>#N/A</v>
      </c>
      <c r="V28" s="1" t="e">
        <f t="shared" si="0"/>
        <v>#N/A</v>
      </c>
      <c r="X28" s="15">
        <v>1991</v>
      </c>
      <c r="Y28">
        <f>INDEX([2]EUCAM_output!$B$2:$APK$66,MATCH($X28,[2]EUCAM_output!$A$2:$A$66,0),MATCH(Y$1,[2]EUCAM_output!$B$1:$APK$1,0))</f>
        <v>0.57613835981946604</v>
      </c>
      <c r="Z28">
        <f>INDEX([2]EUCAM_output!$B$2:$APK$66,MATCH($X28,[2]EUCAM_output!$A$2:$A$66,0),MATCH(Z$1,[2]EUCAM_output!$B$1:$APK$1,0))</f>
        <v>0.57461971838586201</v>
      </c>
      <c r="AA28">
        <f>INDEX([2]EUCAM_output!$B$2:$APK$66,MATCH($X28,[2]EUCAM_output!$A$2:$A$66,0),MATCH(AA$1,[2]EUCAM_output!$B$1:$APK$1,0))</f>
        <v>0.58026244112618597</v>
      </c>
      <c r="AB28">
        <f>INDEX([2]EUCAM_output!$B$2:$APK$66,MATCH($X28,[2]EUCAM_output!$A$2:$A$66,0),MATCH(AB$1,[2]EUCAM_output!$B$1:$APK$1,0))</f>
        <v>0.62415513701842296</v>
      </c>
      <c r="AC28" t="e">
        <f>INDEX([2]EUCAM_output!$B$2:$APK$66,MATCH($X28,[2]EUCAM_output!$A$2:$A$66,0),MATCH(AC$1,[2]EUCAM_output!$B$1:$APK$1,0))</f>
        <v>#N/A</v>
      </c>
      <c r="AD28">
        <f>INDEX([2]EUCAM_output!$B$2:$APK$66,MATCH($X28,[2]EUCAM_output!$A$2:$A$66,0),MATCH(AD$1,[2]EUCAM_output!$B$1:$APK$1,0))</f>
        <v>0.57728151347444601</v>
      </c>
      <c r="AE28">
        <f>INDEX([2]EUCAM_output!$B$2:$APK$66,MATCH($X28,[2]EUCAM_output!$A$2:$A$66,0),MATCH(AE$1,[2]EUCAM_output!$B$1:$APK$1,0))</f>
        <v>0.6419777467178599</v>
      </c>
      <c r="AF28">
        <f>INDEX([2]EUCAM_output!$B$2:$APK$66,MATCH($X28,[2]EUCAM_output!$A$2:$A$66,0),MATCH(AF$1,[2]EUCAM_output!$B$1:$APK$1,0))</f>
        <v>0.73457767545336095</v>
      </c>
      <c r="AG28">
        <f>INDEX([2]EUCAM_output!$B$2:$APK$66,MATCH($X28,[2]EUCAM_output!$A$2:$A$66,0),MATCH(AG$1,[2]EUCAM_output!$B$1:$APK$1,0))</f>
        <v>0.64239356799429903</v>
      </c>
      <c r="AH28" t="e">
        <f>INDEX([2]EUCAM_output!$B$2:$APK$66,MATCH($X28,[2]EUCAM_output!$A$2:$A$66,0),MATCH(AH$1,[2]EUCAM_output!$B$1:$APK$1,0))</f>
        <v>#N/A</v>
      </c>
      <c r="AI28">
        <f>INDEX([2]EUCAM_output!$B$2:$APK$66,MATCH($X28,[2]EUCAM_output!$A$2:$A$66,0),MATCH(AI$1,[2]EUCAM_output!$B$1:$APK$1,0))</f>
        <v>0.51184433562204501</v>
      </c>
      <c r="AJ28">
        <f>INDEX([2]EUCAM_output!$B$2:$APK$66,MATCH($X28,[2]EUCAM_output!$A$2:$A$66,0),MATCH(AJ$1,[2]EUCAM_output!$B$1:$APK$1,0))</f>
        <v>0.6624842724373271</v>
      </c>
      <c r="AK28" t="e">
        <f>INDEX([2]EUCAM_output!$B$2:$APK$66,MATCH($X28,[2]EUCAM_output!$A$2:$A$66,0),MATCH(AK$1,[2]EUCAM_output!$B$1:$APK$1,0))</f>
        <v>#N/A</v>
      </c>
      <c r="AL28">
        <f>INDEX([2]EUCAM_output!$B$2:$APK$66,MATCH($X28,[2]EUCAM_output!$A$2:$A$66,0),MATCH(AL$1,[2]EUCAM_output!$B$1:$APK$1,0))</f>
        <v>0.42028224113178297</v>
      </c>
      <c r="AM28" t="e">
        <f>INDEX([2]EUCAM_output!$B$2:$APK$66,MATCH($X28,[2]EUCAM_output!$A$2:$A$66,0),MATCH(AM$1,[2]EUCAM_output!$B$1:$APK$1,0))</f>
        <v>#N/A</v>
      </c>
      <c r="AN28">
        <f>INDEX([2]EUCAM_output!$B$2:$APK$66,MATCH($X28,[2]EUCAM_output!$A$2:$A$66,0),MATCH(AN$1,[2]EUCAM_output!$B$1:$APK$1,0))</f>
        <v>0.52854437037727198</v>
      </c>
      <c r="AO28">
        <f>INDEX([2]EUCAM_output!$B$2:$APK$66,MATCH($X28,[2]EUCAM_output!$A$2:$A$66,0),MATCH(AO$1,[2]EUCAM_output!$B$1:$APK$1,0))</f>
        <v>0.55658932462036803</v>
      </c>
      <c r="AP28">
        <f>INDEX([2]EUCAM_output!$B$2:$APK$66,MATCH($X28,[2]EUCAM_output!$A$2:$A$66,0),MATCH(AP$1,[2]EUCAM_output!$B$1:$APK$1,0))</f>
        <v>0.49288582877543002</v>
      </c>
      <c r="AQ28">
        <f>INDEX([2]EUCAM_output!$B$2:$APK$66,MATCH($X28,[2]EUCAM_output!$A$2:$A$66,0),MATCH(AQ$1,[2]EUCAM_output!$B$1:$APK$1,0))</f>
        <v>0.41767542099979998</v>
      </c>
      <c r="AR28" t="e">
        <f>INDEX([2]EUCAM_output!$B$2:$APK$66,MATCH($X28,[2]EUCAM_output!$A$2:$A$66,0),MATCH(AR$1,[2]EUCAM_output!$B$1:$APK$1,0))</f>
        <v>#N/A</v>
      </c>
      <c r="AS28" s="1" t="e">
        <f t="shared" si="1"/>
        <v>#N/A</v>
      </c>
      <c r="AU28" s="15">
        <v>1991</v>
      </c>
      <c r="AV28">
        <f>INDEX([2]EUCAM_output!$B$2:$APK$66,MATCH($X28,[2]EUCAM_output!$A$2:$A$66,0),MATCH(AV$1,[2]EUCAM_output!$B$1:$APK$1,0))</f>
        <v>1.650246973205749</v>
      </c>
      <c r="AW28">
        <f>INDEX([2]EUCAM_output!$B$2:$APK$66,MATCH($X28,[2]EUCAM_output!$A$2:$A$66,0),MATCH(AW$1,[2]EUCAM_output!$B$1:$APK$1,0))</f>
        <v>1.50396097870571</v>
      </c>
      <c r="AX28" t="e">
        <f>INDEX([2]EUCAM_output!$B$2:$APK$66,MATCH($X28,[2]EUCAM_output!$A$2:$A$66,0),MATCH(AX$1,[2]EUCAM_output!$B$1:$APK$1,0))</f>
        <v>#N/A</v>
      </c>
      <c r="AY28">
        <f>INDEX([2]EUCAM_output!$B$2:$APK$66,MATCH($X28,[2]EUCAM_output!$A$2:$A$66,0),MATCH(AY$1,[2]EUCAM_output!$B$1:$APK$1,0))</f>
        <v>3.9470892094833898</v>
      </c>
      <c r="AZ28" t="e">
        <f>INDEX([2]EUCAM_output!$B$2:$APK$66,MATCH($X28,[2]EUCAM_output!$A$2:$A$66,0),MATCH(AZ$1,[2]EUCAM_output!$B$1:$APK$1,0))</f>
        <v>#N/A</v>
      </c>
      <c r="BA28">
        <f>INDEX([2]EUCAM_output!$B$2:$APK$66,MATCH($X28,[2]EUCAM_output!$A$2:$A$66,0),MATCH(BA$1,[2]EUCAM_output!$B$1:$APK$1,0))</f>
        <v>4.0594208815146526</v>
      </c>
      <c r="BB28">
        <f>INDEX([2]EUCAM_output!$B$2:$APK$66,MATCH($X28,[2]EUCAM_output!$A$2:$A$66,0),MATCH(BB$1,[2]EUCAM_output!$B$1:$APK$1,0))</f>
        <v>1.644399190634926</v>
      </c>
      <c r="BC28">
        <f>INDEX([2]EUCAM_output!$B$2:$APK$66,MATCH($X28,[2]EUCAM_output!$A$2:$A$66,0),MATCH(BC$1,[2]EUCAM_output!$B$1:$APK$1,0))</f>
        <v>-1.9001248119835501</v>
      </c>
      <c r="BD28">
        <f>INDEX([2]EUCAM_output!$B$2:$APK$66,MATCH($X28,[2]EUCAM_output!$A$2:$A$66,0),MATCH(BD$1,[2]EUCAM_output!$B$1:$APK$1,0))</f>
        <v>0.57648879183309631</v>
      </c>
      <c r="BE28" t="e">
        <f>INDEX([2]EUCAM_output!$B$2:$APK$66,MATCH($X28,[2]EUCAM_output!$A$2:$A$66,0),MATCH(BE$1,[2]EUCAM_output!$B$1:$APK$1,0))</f>
        <v>#N/A</v>
      </c>
      <c r="BF28">
        <f>INDEX([2]EUCAM_output!$B$2:$APK$66,MATCH($X28,[2]EUCAM_output!$A$2:$A$66,0),MATCH(BF$1,[2]EUCAM_output!$B$1:$APK$1,0))</f>
        <v>0.3676368349044834</v>
      </c>
      <c r="BG28">
        <f>INDEX([2]EUCAM_output!$B$2:$APK$66,MATCH($X28,[2]EUCAM_output!$A$2:$A$66,0),MATCH(BG$1,[2]EUCAM_output!$B$1:$APK$1,0))</f>
        <v>1.0979801730641501</v>
      </c>
      <c r="BH28" t="e">
        <f>INDEX([2]EUCAM_output!$B$2:$APK$66,MATCH($X28,[2]EUCAM_output!$A$2:$A$66,0),MATCH(BH$1,[2]EUCAM_output!$B$1:$APK$1,0))</f>
        <v>#N/A</v>
      </c>
      <c r="BI28">
        <f>INDEX([2]EUCAM_output!$B$2:$APK$66,MATCH($X28,[2]EUCAM_output!$A$2:$A$66,0),MATCH(BI$1,[2]EUCAM_output!$B$1:$APK$1,0))</f>
        <v>5.1747168776865582</v>
      </c>
      <c r="BJ28" t="e">
        <f>INDEX([2]EUCAM_output!$B$2:$APK$66,MATCH($X28,[2]EUCAM_output!$A$2:$A$66,0),MATCH(BJ$1,[2]EUCAM_output!$B$1:$APK$1,0))</f>
        <v>#N/A</v>
      </c>
      <c r="BK28" t="e">
        <f>INDEX([2]EUCAM_output!$B$2:$APK$66,MATCH($X28,[2]EUCAM_output!$A$2:$A$66,0),MATCH(BK$1,[2]EUCAM_output!$B$1:$APK$1,0))</f>
        <v>#N/A</v>
      </c>
      <c r="BL28">
        <f>INDEX([2]EUCAM_output!$B$2:$APK$66,MATCH($X28,[2]EUCAM_output!$A$2:$A$66,0),MATCH(BL$1,[2]EUCAM_output!$B$1:$APK$1,0))</f>
        <v>2.5084652874967528</v>
      </c>
      <c r="BM28">
        <f>INDEX([2]EUCAM_output!$B$2:$APK$66,MATCH($X28,[2]EUCAM_output!$A$2:$A$66,0),MATCH(BM$1,[2]EUCAM_output!$B$1:$APK$1,0))</f>
        <v>4.4559900116799334</v>
      </c>
      <c r="BN28" t="e">
        <f>INDEX([2]EUCAM_output!$B$2:$APK$66,MATCH($X28,[2]EUCAM_output!$A$2:$A$66,0),MATCH(BN$1,[2]EUCAM_output!$B$1:$APK$1,0))</f>
        <v>#N/A</v>
      </c>
      <c r="BO28" t="e">
        <f>INDEX([2]EUCAM_output!$B$2:$APK$66,MATCH($X28,[2]EUCAM_output!$A$2:$A$66,0),MATCH(BO$1,[2]EUCAM_output!$B$1:$APK$1,0))</f>
        <v>#N/A</v>
      </c>
      <c r="BP28" s="1" t="e">
        <f t="shared" si="2"/>
        <v>#N/A</v>
      </c>
    </row>
    <row r="29" spans="1:68" x14ac:dyDescent="0.3">
      <c r="A29" s="15">
        <v>1992</v>
      </c>
      <c r="B29">
        <f>INDEX([2]EUCAM_output!$B$2:$APK$66,MATCH($A29,[2]EUCAM_output!$A$2:$A$66,0),MATCH(B$1,[2]EUCAM_output!$B$1:$APK$1,0))</f>
        <v>248.192437319589</v>
      </c>
      <c r="C29">
        <f>INDEX([2]EUCAM_output!$B$2:$APK$66,MATCH($A29,[2]EUCAM_output!$A$2:$A$66,0),MATCH(C$1,[2]EUCAM_output!$B$1:$APK$1,0))</f>
        <v>300.81608987007701</v>
      </c>
      <c r="D29">
        <f>INDEX([2]EUCAM_output!$B$2:$APK$66,MATCH($A29,[2]EUCAM_output!$A$2:$A$66,0),MATCH(D$1,[2]EUCAM_output!$B$1:$APK$1,0))</f>
        <v>9.8908294200649109</v>
      </c>
      <c r="E29">
        <f>INDEX([2]EUCAM_output!$B$2:$APK$66,MATCH($A29,[2]EUCAM_output!$A$2:$A$66,0),MATCH(E$1,[2]EUCAM_output!$B$1:$APK$1,0))</f>
        <v>2480.9667073548899</v>
      </c>
      <c r="F29" t="e">
        <f>INDEX([2]EUCAM_output!$B$2:$APK$66,MATCH($A29,[2]EUCAM_output!$A$2:$A$66,0),MATCH(F$1,[2]EUCAM_output!$B$1:$APK$1,0))</f>
        <v>#N/A</v>
      </c>
      <c r="G29">
        <f>INDEX([2]EUCAM_output!$B$2:$APK$66,MATCH($A29,[2]EUCAM_output!$A$2:$A$66,0),MATCH(G$1,[2]EUCAM_output!$B$1:$APK$1,0))</f>
        <v>146.365172156619</v>
      </c>
      <c r="H29">
        <f>INDEX([2]EUCAM_output!$B$2:$APK$66,MATCH($A29,[2]EUCAM_output!$A$2:$A$66,0),MATCH(H$1,[2]EUCAM_output!$B$1:$APK$1,0))</f>
        <v>733.40691759931997</v>
      </c>
      <c r="I29">
        <f>INDEX([2]EUCAM_output!$B$2:$APK$66,MATCH($A29,[2]EUCAM_output!$A$2:$A$66,0),MATCH(I$1,[2]EUCAM_output!$B$1:$APK$1,0))</f>
        <v>135.826820364658</v>
      </c>
      <c r="J29">
        <f>INDEX([2]EUCAM_output!$B$2:$APK$66,MATCH($A29,[2]EUCAM_output!$A$2:$A$66,0),MATCH(J$1,[2]EUCAM_output!$B$1:$APK$1,0))</f>
        <v>1609.6477016521301</v>
      </c>
      <c r="K29" t="e">
        <f>INDEX([2]EUCAM_output!$B$2:$APK$66,MATCH($A29,[2]EUCAM_output!$A$2:$A$66,0),MATCH(K$1,[2]EUCAM_output!$B$1:$APK$1,0))</f>
        <v>#N/A</v>
      </c>
      <c r="L29">
        <f>INDEX([2]EUCAM_output!$B$2:$APK$66,MATCH($A29,[2]EUCAM_output!$A$2:$A$66,0),MATCH(L$1,[2]EUCAM_output!$B$1:$APK$1,0))</f>
        <v>81.342801237570001</v>
      </c>
      <c r="M29">
        <f>INDEX([2]EUCAM_output!$B$2:$APK$66,MATCH($A29,[2]EUCAM_output!$A$2:$A$66,0),MATCH(M$1,[2]EUCAM_output!$B$1:$APK$1,0))</f>
        <v>1533.4051778839901</v>
      </c>
      <c r="N29">
        <f>INDEX([2]EUCAM_output!$B$2:$APK$66,MATCH($A29,[2]EUCAM_output!$A$2:$A$66,0),MATCH(N$1,[2]EUCAM_output!$B$1:$APK$1,0))</f>
        <v>23.466962549005402</v>
      </c>
      <c r="O29">
        <f>INDEX([2]EUCAM_output!$B$2:$APK$66,MATCH($A29,[2]EUCAM_output!$A$2:$A$66,0),MATCH(O$1,[2]EUCAM_output!$B$1:$APK$1,0))</f>
        <v>27.1053270002805</v>
      </c>
      <c r="P29">
        <f>INDEX([2]EUCAM_output!$B$2:$APK$66,MATCH($A29,[2]EUCAM_output!$A$2:$A$66,0),MATCH(P$1,[2]EUCAM_output!$B$1:$APK$1,0))</f>
        <v>13.322940209568801</v>
      </c>
      <c r="Q29">
        <f>INDEX([2]EUCAM_output!$B$2:$APK$66,MATCH($A29,[2]EUCAM_output!$A$2:$A$66,0),MATCH(Q$1,[2]EUCAM_output!$B$1:$APK$1,0))</f>
        <v>4.5698368628437303</v>
      </c>
      <c r="R29">
        <f>INDEX([2]EUCAM_output!$B$2:$APK$66,MATCH($A29,[2]EUCAM_output!$A$2:$A$66,0),MATCH(R$1,[2]EUCAM_output!$B$1:$APK$1,0))</f>
        <v>484.865569491999</v>
      </c>
      <c r="S29">
        <f>INDEX([2]EUCAM_output!$B$2:$APK$66,MATCH($A29,[2]EUCAM_output!$A$2:$A$66,0),MATCH(S$1,[2]EUCAM_output!$B$1:$APK$1,0))</f>
        <v>151.75324372850301</v>
      </c>
      <c r="T29">
        <f>INDEX([2]EUCAM_output!$B$2:$APK$66,MATCH($A29,[2]EUCAM_output!$A$2:$A$66,0),MATCH(T$1,[2]EUCAM_output!$B$1:$APK$1,0))</f>
        <v>22.833943113367202</v>
      </c>
      <c r="U29">
        <f>INDEX([2]EUCAM_output!$B$2:$APK$66,MATCH($A29,[2]EUCAM_output!$A$2:$A$66,0),MATCH(U$1,[2]EUCAM_output!$B$1:$APK$1,0))</f>
        <v>33.594876759969303</v>
      </c>
      <c r="V29" s="1" t="e">
        <f t="shared" si="0"/>
        <v>#N/A</v>
      </c>
      <c r="X29" s="15">
        <v>1992</v>
      </c>
      <c r="Y29">
        <f>INDEX([2]EUCAM_output!$B$2:$APK$66,MATCH($X29,[2]EUCAM_output!$A$2:$A$66,0),MATCH(Y$1,[2]EUCAM_output!$B$1:$APK$1,0))</f>
        <v>0.60515682610448496</v>
      </c>
      <c r="Z29">
        <f>INDEX([2]EUCAM_output!$B$2:$APK$66,MATCH($X29,[2]EUCAM_output!$A$2:$A$66,0),MATCH(Z$1,[2]EUCAM_output!$B$1:$APK$1,0))</f>
        <v>0.603300793649864</v>
      </c>
      <c r="AA29">
        <f>INDEX([2]EUCAM_output!$B$2:$APK$66,MATCH($X29,[2]EUCAM_output!$A$2:$A$66,0),MATCH(AA$1,[2]EUCAM_output!$B$1:$APK$1,0))</f>
        <v>0.60285577852217198</v>
      </c>
      <c r="AB29">
        <f>INDEX([2]EUCAM_output!$B$2:$APK$66,MATCH($X29,[2]EUCAM_output!$A$2:$A$66,0),MATCH(AB$1,[2]EUCAM_output!$B$1:$APK$1,0))</f>
        <v>0.66720658803597699</v>
      </c>
      <c r="AC29" t="e">
        <f>INDEX([2]EUCAM_output!$B$2:$APK$66,MATCH($X29,[2]EUCAM_output!$A$2:$A$66,0),MATCH(AC$1,[2]EUCAM_output!$B$1:$APK$1,0))</f>
        <v>#N/A</v>
      </c>
      <c r="AD29">
        <f>INDEX([2]EUCAM_output!$B$2:$APK$66,MATCH($X29,[2]EUCAM_output!$A$2:$A$66,0),MATCH(AD$1,[2]EUCAM_output!$B$1:$APK$1,0))</f>
        <v>0.604217312486233</v>
      </c>
      <c r="AE29">
        <f>INDEX([2]EUCAM_output!$B$2:$APK$66,MATCH($X29,[2]EUCAM_output!$A$2:$A$66,0),MATCH(AE$1,[2]EUCAM_output!$B$1:$APK$1,0))</f>
        <v>0.664082444838068</v>
      </c>
      <c r="AF29">
        <f>INDEX([2]EUCAM_output!$B$2:$APK$66,MATCH($X29,[2]EUCAM_output!$A$2:$A$66,0),MATCH(AF$1,[2]EUCAM_output!$B$1:$APK$1,0))</f>
        <v>0.63848453247144699</v>
      </c>
      <c r="AG29">
        <f>INDEX([2]EUCAM_output!$B$2:$APK$66,MATCH($X29,[2]EUCAM_output!$A$2:$A$66,0),MATCH(AG$1,[2]EUCAM_output!$B$1:$APK$1,0))</f>
        <v>0.66732762702369997</v>
      </c>
      <c r="AH29" t="e">
        <f>INDEX([2]EUCAM_output!$B$2:$APK$66,MATCH($X29,[2]EUCAM_output!$A$2:$A$66,0),MATCH(AH$1,[2]EUCAM_output!$B$1:$APK$1,0))</f>
        <v>#N/A</v>
      </c>
      <c r="AI29">
        <f>INDEX([2]EUCAM_output!$B$2:$APK$66,MATCH($X29,[2]EUCAM_output!$A$2:$A$66,0),MATCH(AI$1,[2]EUCAM_output!$B$1:$APK$1,0))</f>
        <v>0.53114393464944198</v>
      </c>
      <c r="AJ29">
        <f>INDEX([2]EUCAM_output!$B$2:$APK$66,MATCH($X29,[2]EUCAM_output!$A$2:$A$66,0),MATCH(AJ$1,[2]EUCAM_output!$B$1:$APK$1,0))</f>
        <v>0.66551241040381304</v>
      </c>
      <c r="AK29">
        <f>INDEX([2]EUCAM_output!$B$2:$APK$66,MATCH($X29,[2]EUCAM_output!$A$2:$A$66,0),MATCH(AK$1,[2]EUCAM_output!$B$1:$APK$1,0))</f>
        <v>7.1457091389358199E-2</v>
      </c>
      <c r="AL29">
        <f>INDEX([2]EUCAM_output!$B$2:$APK$66,MATCH($X29,[2]EUCAM_output!$A$2:$A$66,0),MATCH(AL$1,[2]EUCAM_output!$B$1:$APK$1,0))</f>
        <v>0.44255916598358802</v>
      </c>
      <c r="AM29">
        <f>INDEX([2]EUCAM_output!$B$2:$APK$66,MATCH($X29,[2]EUCAM_output!$A$2:$A$66,0),MATCH(AM$1,[2]EUCAM_output!$B$1:$APK$1,0))</f>
        <v>9.9835359493868611E-2</v>
      </c>
      <c r="AN29">
        <f>INDEX([2]EUCAM_output!$B$2:$APK$66,MATCH($X29,[2]EUCAM_output!$A$2:$A$66,0),MATCH(AN$1,[2]EUCAM_output!$B$1:$APK$1,0))</f>
        <v>0.52994448658343207</v>
      </c>
      <c r="AO29">
        <f>INDEX([2]EUCAM_output!$B$2:$APK$66,MATCH($X29,[2]EUCAM_output!$A$2:$A$66,0),MATCH(AO$1,[2]EUCAM_output!$B$1:$APK$1,0))</f>
        <v>0.57954857376408908</v>
      </c>
      <c r="AP29">
        <f>INDEX([2]EUCAM_output!$B$2:$APK$66,MATCH($X29,[2]EUCAM_output!$A$2:$A$66,0),MATCH(AP$1,[2]EUCAM_output!$B$1:$APK$1,0))</f>
        <v>0.54930399011377906</v>
      </c>
      <c r="AQ29">
        <f>INDEX([2]EUCAM_output!$B$2:$APK$66,MATCH($X29,[2]EUCAM_output!$A$2:$A$66,0),MATCH(AQ$1,[2]EUCAM_output!$B$1:$APK$1,0))</f>
        <v>0.45239367480871201</v>
      </c>
      <c r="AR29" t="e">
        <f>INDEX([2]EUCAM_output!$B$2:$APK$66,MATCH($X29,[2]EUCAM_output!$A$2:$A$66,0),MATCH(AR$1,[2]EUCAM_output!$B$1:$APK$1,0))</f>
        <v>#N/A</v>
      </c>
      <c r="AS29" s="1" t="e">
        <f t="shared" si="1"/>
        <v>#N/A</v>
      </c>
      <c r="AU29" s="15">
        <v>1992</v>
      </c>
      <c r="AV29">
        <f>INDEX([2]EUCAM_output!$B$2:$APK$66,MATCH($X29,[2]EUCAM_output!$A$2:$A$66,0),MATCH(AV$1,[2]EUCAM_output!$B$1:$APK$1,0))</f>
        <v>0.78632005407133221</v>
      </c>
      <c r="AW29">
        <f>INDEX([2]EUCAM_output!$B$2:$APK$66,MATCH($X29,[2]EUCAM_output!$A$2:$A$66,0),MATCH(AW$1,[2]EUCAM_output!$B$1:$APK$1,0))</f>
        <v>0.85942253521666956</v>
      </c>
      <c r="AX29" t="e">
        <f>INDEX([2]EUCAM_output!$B$2:$APK$66,MATCH($X29,[2]EUCAM_output!$A$2:$A$66,0),MATCH(AX$1,[2]EUCAM_output!$B$1:$APK$1,0))</f>
        <v>#N/A</v>
      </c>
      <c r="AY29">
        <f>INDEX([2]EUCAM_output!$B$2:$APK$66,MATCH($X29,[2]EUCAM_output!$A$2:$A$66,0),MATCH(AY$1,[2]EUCAM_output!$B$1:$APK$1,0))</f>
        <v>2.7278924317664099</v>
      </c>
      <c r="AZ29" t="e">
        <f>INDEX([2]EUCAM_output!$B$2:$APK$66,MATCH($X29,[2]EUCAM_output!$A$2:$A$66,0),MATCH(AZ$1,[2]EUCAM_output!$B$1:$APK$1,0))</f>
        <v>#N/A</v>
      </c>
      <c r="BA29">
        <f>INDEX([2]EUCAM_output!$B$2:$APK$66,MATCH($X29,[2]EUCAM_output!$A$2:$A$66,0),MATCH(BA$1,[2]EUCAM_output!$B$1:$APK$1,0))</f>
        <v>3.301563383396422</v>
      </c>
      <c r="BB29">
        <f>INDEX([2]EUCAM_output!$B$2:$APK$66,MATCH($X29,[2]EUCAM_output!$A$2:$A$66,0),MATCH(BB$1,[2]EUCAM_output!$B$1:$APK$1,0))</f>
        <v>-0.6378358114589866</v>
      </c>
      <c r="BC29">
        <f>INDEX([2]EUCAM_output!$B$2:$APK$66,MATCH($X29,[2]EUCAM_output!$A$2:$A$66,0),MATCH(BC$1,[2]EUCAM_output!$B$1:$APK$1,0))</f>
        <v>-5.4491666027917436</v>
      </c>
      <c r="BD29">
        <f>INDEX([2]EUCAM_output!$B$2:$APK$66,MATCH($X29,[2]EUCAM_output!$A$2:$A$66,0),MATCH(BD$1,[2]EUCAM_output!$B$1:$APK$1,0))</f>
        <v>-0.33772614355057629</v>
      </c>
      <c r="BE29" t="e">
        <f>INDEX([2]EUCAM_output!$B$2:$APK$66,MATCH($X29,[2]EUCAM_output!$A$2:$A$66,0),MATCH(BE$1,[2]EUCAM_output!$B$1:$APK$1,0))</f>
        <v>#N/A</v>
      </c>
      <c r="BF29">
        <f>INDEX([2]EUCAM_output!$B$2:$APK$66,MATCH($X29,[2]EUCAM_output!$A$2:$A$66,0),MATCH(BF$1,[2]EUCAM_output!$B$1:$APK$1,0))</f>
        <v>-0.94928316616774699</v>
      </c>
      <c r="BG29">
        <f>INDEX([2]EUCAM_output!$B$2:$APK$66,MATCH($X29,[2]EUCAM_output!$A$2:$A$66,0),MATCH(BG$1,[2]EUCAM_output!$B$1:$APK$1,0))</f>
        <v>-0.2029507441358547</v>
      </c>
      <c r="BH29" t="e">
        <f>INDEX([2]EUCAM_output!$B$2:$APK$66,MATCH($X29,[2]EUCAM_output!$A$2:$A$66,0),MATCH(BH$1,[2]EUCAM_output!$B$1:$APK$1,0))</f>
        <v>#N/A</v>
      </c>
      <c r="BI29">
        <f>INDEX([2]EUCAM_output!$B$2:$APK$66,MATCH($X29,[2]EUCAM_output!$A$2:$A$66,0),MATCH(BI$1,[2]EUCAM_output!$B$1:$APK$1,0))</f>
        <v>2.150088442386155</v>
      </c>
      <c r="BJ29" t="e">
        <f>INDEX([2]EUCAM_output!$B$2:$APK$66,MATCH($X29,[2]EUCAM_output!$A$2:$A$66,0),MATCH(BJ$1,[2]EUCAM_output!$B$1:$APK$1,0))</f>
        <v>#N/A</v>
      </c>
      <c r="BK29" t="e">
        <f>INDEX([2]EUCAM_output!$B$2:$APK$66,MATCH($X29,[2]EUCAM_output!$A$2:$A$66,0),MATCH(BK$1,[2]EUCAM_output!$B$1:$APK$1,0))</f>
        <v>#N/A</v>
      </c>
      <c r="BL29">
        <f>INDEX([2]EUCAM_output!$B$2:$APK$66,MATCH($X29,[2]EUCAM_output!$A$2:$A$66,0),MATCH(BL$1,[2]EUCAM_output!$B$1:$APK$1,0))</f>
        <v>0.99654240564241992</v>
      </c>
      <c r="BM29">
        <f>INDEX([2]EUCAM_output!$B$2:$APK$66,MATCH($X29,[2]EUCAM_output!$A$2:$A$66,0),MATCH(BM$1,[2]EUCAM_output!$B$1:$APK$1,0))</f>
        <v>3.8333950570203168</v>
      </c>
      <c r="BN29" t="e">
        <f>INDEX([2]EUCAM_output!$B$2:$APK$66,MATCH($X29,[2]EUCAM_output!$A$2:$A$66,0),MATCH(BN$1,[2]EUCAM_output!$B$1:$APK$1,0))</f>
        <v>#N/A</v>
      </c>
      <c r="BO29" t="e">
        <f>INDEX([2]EUCAM_output!$B$2:$APK$66,MATCH($X29,[2]EUCAM_output!$A$2:$A$66,0),MATCH(BO$1,[2]EUCAM_output!$B$1:$APK$1,0))</f>
        <v>#N/A</v>
      </c>
      <c r="BP29" s="1" t="e">
        <f t="shared" si="2"/>
        <v>#N/A</v>
      </c>
    </row>
    <row r="30" spans="1:68" x14ac:dyDescent="0.3">
      <c r="A30" s="15">
        <v>1993</v>
      </c>
      <c r="B30">
        <f>INDEX([2]EUCAM_output!$B$2:$APK$66,MATCH($A30,[2]EUCAM_output!$A$2:$A$66,0),MATCH(B$1,[2]EUCAM_output!$B$1:$APK$1,0))</f>
        <v>249.49994365759599</v>
      </c>
      <c r="C30">
        <f>INDEX([2]EUCAM_output!$B$2:$APK$66,MATCH($A30,[2]EUCAM_output!$A$2:$A$66,0),MATCH(C$1,[2]EUCAM_output!$B$1:$APK$1,0))</f>
        <v>297.92262084895702</v>
      </c>
      <c r="D30">
        <f>INDEX([2]EUCAM_output!$B$2:$APK$66,MATCH($A30,[2]EUCAM_output!$A$2:$A$66,0),MATCH(D$1,[2]EUCAM_output!$B$1:$APK$1,0))</f>
        <v>9.9601465618451108</v>
      </c>
      <c r="E30">
        <f>INDEX([2]EUCAM_output!$B$2:$APK$66,MATCH($A30,[2]EUCAM_output!$A$2:$A$66,0),MATCH(E$1,[2]EUCAM_output!$B$1:$APK$1,0))</f>
        <v>2456.8193592284001</v>
      </c>
      <c r="F30">
        <f>INDEX([2]EUCAM_output!$B$2:$APK$66,MATCH($A30,[2]EUCAM_output!$A$2:$A$66,0),MATCH(F$1,[2]EUCAM_output!$B$1:$APK$1,0))</f>
        <v>10.5265412767691</v>
      </c>
      <c r="G30">
        <f>INDEX([2]EUCAM_output!$B$2:$APK$66,MATCH($A30,[2]EUCAM_output!$A$2:$A$66,0),MATCH(G$1,[2]EUCAM_output!$B$1:$APK$1,0))</f>
        <v>144.02460472752901</v>
      </c>
      <c r="H30">
        <f>INDEX([2]EUCAM_output!$B$2:$APK$66,MATCH($A30,[2]EUCAM_output!$A$2:$A$66,0),MATCH(H$1,[2]EUCAM_output!$B$1:$APK$1,0))</f>
        <v>725.84317042354201</v>
      </c>
      <c r="I30">
        <f>INDEX([2]EUCAM_output!$B$2:$APK$66,MATCH($A30,[2]EUCAM_output!$A$2:$A$66,0),MATCH(I$1,[2]EUCAM_output!$B$1:$APK$1,0))</f>
        <v>134.76762184987101</v>
      </c>
      <c r="J30">
        <f>INDEX([2]EUCAM_output!$B$2:$APK$66,MATCH($A30,[2]EUCAM_output!$A$2:$A$66,0),MATCH(J$1,[2]EUCAM_output!$B$1:$APK$1,0))</f>
        <v>1603.86910541834</v>
      </c>
      <c r="K30" t="e">
        <f>INDEX([2]EUCAM_output!$B$2:$APK$66,MATCH($A30,[2]EUCAM_output!$A$2:$A$66,0),MATCH(K$1,[2]EUCAM_output!$B$1:$APK$1,0))</f>
        <v>#N/A</v>
      </c>
      <c r="L30">
        <f>INDEX([2]EUCAM_output!$B$2:$APK$66,MATCH($A30,[2]EUCAM_output!$A$2:$A$66,0),MATCH(L$1,[2]EUCAM_output!$B$1:$APK$1,0))</f>
        <v>83.533058705392392</v>
      </c>
      <c r="M30">
        <f>INDEX([2]EUCAM_output!$B$2:$APK$66,MATCH($A30,[2]EUCAM_output!$A$2:$A$66,0),MATCH(M$1,[2]EUCAM_output!$B$1:$APK$1,0))</f>
        <v>1520.60117601858</v>
      </c>
      <c r="N30">
        <f>INDEX([2]EUCAM_output!$B$2:$APK$66,MATCH($A30,[2]EUCAM_output!$A$2:$A$66,0),MATCH(N$1,[2]EUCAM_output!$B$1:$APK$1,0))</f>
        <v>19.6588541596178</v>
      </c>
      <c r="O30">
        <f>INDEX([2]EUCAM_output!$B$2:$APK$66,MATCH($A30,[2]EUCAM_output!$A$2:$A$66,0),MATCH(O$1,[2]EUCAM_output!$B$1:$APK$1,0))</f>
        <v>28.2440370229297</v>
      </c>
      <c r="P30">
        <f>INDEX([2]EUCAM_output!$B$2:$APK$66,MATCH($A30,[2]EUCAM_output!$A$2:$A$66,0),MATCH(P$1,[2]EUCAM_output!$B$1:$APK$1,0))</f>
        <v>11.804125489833</v>
      </c>
      <c r="Q30">
        <f>INDEX([2]EUCAM_output!$B$2:$APK$66,MATCH($A30,[2]EUCAM_output!$A$2:$A$66,0),MATCH(Q$1,[2]EUCAM_output!$B$1:$APK$1,0))</f>
        <v>4.77487564034071</v>
      </c>
      <c r="R30">
        <f>INDEX([2]EUCAM_output!$B$2:$APK$66,MATCH($A30,[2]EUCAM_output!$A$2:$A$66,0),MATCH(R$1,[2]EUCAM_output!$B$1:$APK$1,0))</f>
        <v>490.963011608236</v>
      </c>
      <c r="S30">
        <f>INDEX([2]EUCAM_output!$B$2:$APK$66,MATCH($A30,[2]EUCAM_output!$A$2:$A$66,0),MATCH(S$1,[2]EUCAM_output!$B$1:$APK$1,0))</f>
        <v>150.71020686325201</v>
      </c>
      <c r="T30">
        <f>INDEX([2]EUCAM_output!$B$2:$APK$66,MATCH($A30,[2]EUCAM_output!$A$2:$A$66,0),MATCH(T$1,[2]EUCAM_output!$B$1:$APK$1,0))</f>
        <v>23.4832077664636</v>
      </c>
      <c r="U30">
        <f>INDEX([2]EUCAM_output!$B$2:$APK$66,MATCH($A30,[2]EUCAM_output!$A$2:$A$66,0),MATCH(U$1,[2]EUCAM_output!$B$1:$APK$1,0))</f>
        <v>35.983408805841599</v>
      </c>
      <c r="V30" s="1" t="e">
        <f t="shared" si="0"/>
        <v>#N/A</v>
      </c>
      <c r="X30" s="15">
        <v>1993</v>
      </c>
      <c r="Y30">
        <f>INDEX([2]EUCAM_output!$B$2:$APK$66,MATCH($X30,[2]EUCAM_output!$A$2:$A$66,0),MATCH(Y$1,[2]EUCAM_output!$B$1:$APK$1,0))</f>
        <v>0.64891281029800596</v>
      </c>
      <c r="Z30">
        <f>INDEX([2]EUCAM_output!$B$2:$APK$66,MATCH($X30,[2]EUCAM_output!$A$2:$A$66,0),MATCH(Z$1,[2]EUCAM_output!$B$1:$APK$1,0))</f>
        <v>0.64478385040869701</v>
      </c>
      <c r="AA30">
        <f>INDEX([2]EUCAM_output!$B$2:$APK$66,MATCH($X30,[2]EUCAM_output!$A$2:$A$66,0),MATCH(AA$1,[2]EUCAM_output!$B$1:$APK$1,0))</f>
        <v>0.63466912972329703</v>
      </c>
      <c r="AB30">
        <f>INDEX([2]EUCAM_output!$B$2:$APK$66,MATCH($X30,[2]EUCAM_output!$A$2:$A$66,0),MATCH(AB$1,[2]EUCAM_output!$B$1:$APK$1,0))</f>
        <v>0.72247170174700992</v>
      </c>
      <c r="AC30">
        <f>INDEX([2]EUCAM_output!$B$2:$APK$66,MATCH($X30,[2]EUCAM_output!$A$2:$A$66,0),MATCH(AC$1,[2]EUCAM_output!$B$1:$APK$1,0))</f>
        <v>0.14557814156946</v>
      </c>
      <c r="AD30">
        <f>INDEX([2]EUCAM_output!$B$2:$APK$66,MATCH($X30,[2]EUCAM_output!$A$2:$A$66,0),MATCH(AD$1,[2]EUCAM_output!$B$1:$APK$1,0))</f>
        <v>0.63593592332067095</v>
      </c>
      <c r="AE30">
        <f>INDEX([2]EUCAM_output!$B$2:$APK$66,MATCH($X30,[2]EUCAM_output!$A$2:$A$66,0),MATCH(AE$1,[2]EUCAM_output!$B$1:$APK$1,0))</f>
        <v>0.61693742492030101</v>
      </c>
      <c r="AF30">
        <f>INDEX([2]EUCAM_output!$B$2:$APK$66,MATCH($X30,[2]EUCAM_output!$A$2:$A$66,0),MATCH(AF$1,[2]EUCAM_output!$B$1:$APK$1,0))</f>
        <v>0.56414210988305702</v>
      </c>
      <c r="AG30">
        <f>INDEX([2]EUCAM_output!$B$2:$APK$66,MATCH($X30,[2]EUCAM_output!$A$2:$A$66,0),MATCH(AG$1,[2]EUCAM_output!$B$1:$APK$1,0))</f>
        <v>0.69965836448398211</v>
      </c>
      <c r="AH30" t="e">
        <f>INDEX([2]EUCAM_output!$B$2:$APK$66,MATCH($X30,[2]EUCAM_output!$A$2:$A$66,0),MATCH(AH$1,[2]EUCAM_output!$B$1:$APK$1,0))</f>
        <v>#N/A</v>
      </c>
      <c r="AI30">
        <f>INDEX([2]EUCAM_output!$B$2:$APK$66,MATCH($X30,[2]EUCAM_output!$A$2:$A$66,0),MATCH(AI$1,[2]EUCAM_output!$B$1:$APK$1,0))</f>
        <v>0.53123608964282498</v>
      </c>
      <c r="AJ30">
        <f>INDEX([2]EUCAM_output!$B$2:$APK$66,MATCH($X30,[2]EUCAM_output!$A$2:$A$66,0),MATCH(AJ$1,[2]EUCAM_output!$B$1:$APK$1,0))</f>
        <v>0.599464634425528</v>
      </c>
      <c r="AK30">
        <f>INDEX([2]EUCAM_output!$B$2:$APK$66,MATCH($X30,[2]EUCAM_output!$A$2:$A$66,0),MATCH(AK$1,[2]EUCAM_output!$B$1:$APK$1,0))</f>
        <v>0.122300656384569</v>
      </c>
      <c r="AL30">
        <f>INDEX([2]EUCAM_output!$B$2:$APK$66,MATCH($X30,[2]EUCAM_output!$A$2:$A$66,0),MATCH(AL$1,[2]EUCAM_output!$B$1:$APK$1,0))</f>
        <v>0.48199142887479801</v>
      </c>
      <c r="AM30">
        <f>INDEX([2]EUCAM_output!$B$2:$APK$66,MATCH($X30,[2]EUCAM_output!$A$2:$A$66,0),MATCH(AM$1,[2]EUCAM_output!$B$1:$APK$1,0))</f>
        <v>0.18580256615080401</v>
      </c>
      <c r="AN30">
        <f>INDEX([2]EUCAM_output!$B$2:$APK$66,MATCH($X30,[2]EUCAM_output!$A$2:$A$66,0),MATCH(AN$1,[2]EUCAM_output!$B$1:$APK$1,0))</f>
        <v>0.503445938180345</v>
      </c>
      <c r="AO30">
        <f>INDEX([2]EUCAM_output!$B$2:$APK$66,MATCH($X30,[2]EUCAM_output!$A$2:$A$66,0),MATCH(AO$1,[2]EUCAM_output!$B$1:$APK$1,0))</f>
        <v>0.61577030716395198</v>
      </c>
      <c r="AP30">
        <f>INDEX([2]EUCAM_output!$B$2:$APK$66,MATCH($X30,[2]EUCAM_output!$A$2:$A$66,0),MATCH(AP$1,[2]EUCAM_output!$B$1:$APK$1,0))</f>
        <v>0.53651213157946098</v>
      </c>
      <c r="AQ30">
        <f>INDEX([2]EUCAM_output!$B$2:$APK$66,MATCH($X30,[2]EUCAM_output!$A$2:$A$66,0),MATCH(AQ$1,[2]EUCAM_output!$B$1:$APK$1,0))</f>
        <v>0.49236143987511199</v>
      </c>
      <c r="AR30">
        <f>INDEX([2]EUCAM_output!$B$2:$APK$66,MATCH($X30,[2]EUCAM_output!$A$2:$A$66,0),MATCH(AR$1,[2]EUCAM_output!$B$1:$APK$1,0))</f>
        <v>0.33205765955545302</v>
      </c>
      <c r="AS30" s="1" t="e">
        <f t="shared" si="1"/>
        <v>#N/A</v>
      </c>
      <c r="AU30" s="15">
        <v>1993</v>
      </c>
      <c r="AV30">
        <f>INDEX([2]EUCAM_output!$B$2:$APK$66,MATCH($X30,[2]EUCAM_output!$A$2:$A$66,0),MATCH(AV$1,[2]EUCAM_output!$B$1:$APK$1,0))</f>
        <v>-1.151492396703091</v>
      </c>
      <c r="AW30">
        <f>INDEX([2]EUCAM_output!$B$2:$APK$66,MATCH($X30,[2]EUCAM_output!$A$2:$A$66,0),MATCH(AW$1,[2]EUCAM_output!$B$1:$APK$1,0))</f>
        <v>-2.1039654106370431</v>
      </c>
      <c r="AX30" t="e">
        <f>INDEX([2]EUCAM_output!$B$2:$APK$66,MATCH($X30,[2]EUCAM_output!$A$2:$A$66,0),MATCH(AX$1,[2]EUCAM_output!$B$1:$APK$1,0))</f>
        <v>#N/A</v>
      </c>
      <c r="AY30">
        <f>INDEX([2]EUCAM_output!$B$2:$APK$66,MATCH($X30,[2]EUCAM_output!$A$2:$A$66,0),MATCH(AY$1,[2]EUCAM_output!$B$1:$APK$1,0))</f>
        <v>-0.8303423961309897</v>
      </c>
      <c r="AZ30" t="e">
        <f>INDEX([2]EUCAM_output!$B$2:$APK$66,MATCH($X30,[2]EUCAM_output!$A$2:$A$66,0),MATCH(AZ$1,[2]EUCAM_output!$B$1:$APK$1,0))</f>
        <v>#N/A</v>
      </c>
      <c r="BA30">
        <f>INDEX([2]EUCAM_output!$B$2:$APK$66,MATCH($X30,[2]EUCAM_output!$A$2:$A$66,0),MATCH(BA$1,[2]EUCAM_output!$B$1:$APK$1,0))</f>
        <v>0.50128695941911161</v>
      </c>
      <c r="BB30">
        <f>INDEX([2]EUCAM_output!$B$2:$APK$66,MATCH($X30,[2]EUCAM_output!$A$2:$A$66,0),MATCH(BB$1,[2]EUCAM_output!$B$1:$APK$1,0))</f>
        <v>-3.7396330769670749</v>
      </c>
      <c r="BC30">
        <f>INDEX([2]EUCAM_output!$B$2:$APK$66,MATCH($X30,[2]EUCAM_output!$A$2:$A$66,0),MATCH(BC$1,[2]EUCAM_output!$B$1:$APK$1,0))</f>
        <v>-6.543604593964103</v>
      </c>
      <c r="BD30">
        <f>INDEX([2]EUCAM_output!$B$2:$APK$66,MATCH($X30,[2]EUCAM_output!$A$2:$A$66,0),MATCH(BD$1,[2]EUCAM_output!$B$1:$APK$1,0))</f>
        <v>-2.7890217710194181</v>
      </c>
      <c r="BE30" t="e">
        <f>INDEX([2]EUCAM_output!$B$2:$APK$66,MATCH($X30,[2]EUCAM_output!$A$2:$A$66,0),MATCH(BE$1,[2]EUCAM_output!$B$1:$APK$1,0))</f>
        <v>#N/A</v>
      </c>
      <c r="BF30">
        <f>INDEX([2]EUCAM_output!$B$2:$APK$66,MATCH($X30,[2]EUCAM_output!$A$2:$A$66,0),MATCH(BF$1,[2]EUCAM_output!$B$1:$APK$1,0))</f>
        <v>-3.015607483593663</v>
      </c>
      <c r="BG30">
        <f>INDEX([2]EUCAM_output!$B$2:$APK$66,MATCH($X30,[2]EUCAM_output!$A$2:$A$66,0),MATCH(BG$1,[2]EUCAM_output!$B$1:$APK$1,0))</f>
        <v>-2.2734828426105191</v>
      </c>
      <c r="BH30" t="e">
        <f>INDEX([2]EUCAM_output!$B$2:$APK$66,MATCH($X30,[2]EUCAM_output!$A$2:$A$66,0),MATCH(BH$1,[2]EUCAM_output!$B$1:$APK$1,0))</f>
        <v>#N/A</v>
      </c>
      <c r="BI30">
        <f>INDEX([2]EUCAM_output!$B$2:$APK$66,MATCH($X30,[2]EUCAM_output!$A$2:$A$66,0),MATCH(BI$1,[2]EUCAM_output!$B$1:$APK$1,0))</f>
        <v>1.6048575168698731</v>
      </c>
      <c r="BJ30" t="e">
        <f>INDEX([2]EUCAM_output!$B$2:$APK$66,MATCH($X30,[2]EUCAM_output!$A$2:$A$66,0),MATCH(BJ$1,[2]EUCAM_output!$B$1:$APK$1,0))</f>
        <v>#N/A</v>
      </c>
      <c r="BK30" t="e">
        <f>INDEX([2]EUCAM_output!$B$2:$APK$66,MATCH($X30,[2]EUCAM_output!$A$2:$A$66,0),MATCH(BK$1,[2]EUCAM_output!$B$1:$APK$1,0))</f>
        <v>#N/A</v>
      </c>
      <c r="BL30">
        <f>INDEX([2]EUCAM_output!$B$2:$APK$66,MATCH($X30,[2]EUCAM_output!$A$2:$A$66,0),MATCH(BL$1,[2]EUCAM_output!$B$1:$APK$1,0))</f>
        <v>-0.83483707126883466</v>
      </c>
      <c r="BM30">
        <f>INDEX([2]EUCAM_output!$B$2:$APK$66,MATCH($X30,[2]EUCAM_output!$A$2:$A$66,0),MATCH(BM$1,[2]EUCAM_output!$B$1:$APK$1,0))</f>
        <v>0.23590796167562991</v>
      </c>
      <c r="BN30" t="e">
        <f>INDEX([2]EUCAM_output!$B$2:$APK$66,MATCH($X30,[2]EUCAM_output!$A$2:$A$66,0),MATCH(BN$1,[2]EUCAM_output!$B$1:$APK$1,0))</f>
        <v>#N/A</v>
      </c>
      <c r="BO30" t="e">
        <f>INDEX([2]EUCAM_output!$B$2:$APK$66,MATCH($X30,[2]EUCAM_output!$A$2:$A$66,0),MATCH(BO$1,[2]EUCAM_output!$B$1:$APK$1,0))</f>
        <v>#N/A</v>
      </c>
      <c r="BP30" s="1" t="e">
        <f t="shared" si="2"/>
        <v>#N/A</v>
      </c>
    </row>
    <row r="31" spans="1:68" x14ac:dyDescent="0.3">
      <c r="A31" s="15">
        <v>1994</v>
      </c>
      <c r="B31">
        <f>INDEX([2]EUCAM_output!$B$2:$APK$66,MATCH($A31,[2]EUCAM_output!$A$2:$A$66,0),MATCH(B$1,[2]EUCAM_output!$B$1:$APK$1,0))</f>
        <v>255.49322744650399</v>
      </c>
      <c r="C31">
        <f>INDEX([2]EUCAM_output!$B$2:$APK$66,MATCH($A31,[2]EUCAM_output!$A$2:$A$66,0),MATCH(C$1,[2]EUCAM_output!$B$1:$APK$1,0))</f>
        <v>307.53649882264801</v>
      </c>
      <c r="D31">
        <f>INDEX([2]EUCAM_output!$B$2:$APK$66,MATCH($A31,[2]EUCAM_output!$A$2:$A$66,0),MATCH(D$1,[2]EUCAM_output!$B$1:$APK$1,0))</f>
        <v>10.547665239353099</v>
      </c>
      <c r="E31">
        <f>INDEX([2]EUCAM_output!$B$2:$APK$66,MATCH($A31,[2]EUCAM_output!$A$2:$A$66,0),MATCH(E$1,[2]EUCAM_output!$B$1:$APK$1,0))</f>
        <v>2520.6373382892202</v>
      </c>
      <c r="F31">
        <f>INDEX([2]EUCAM_output!$B$2:$APK$66,MATCH($A31,[2]EUCAM_output!$A$2:$A$66,0),MATCH(F$1,[2]EUCAM_output!$B$1:$APK$1,0))</f>
        <v>10.3536538474028</v>
      </c>
      <c r="G31">
        <f>INDEX([2]EUCAM_output!$B$2:$APK$66,MATCH($A31,[2]EUCAM_output!$A$2:$A$66,0),MATCH(G$1,[2]EUCAM_output!$B$1:$APK$1,0))</f>
        <v>146.90487726193601</v>
      </c>
      <c r="H31">
        <f>INDEX([2]EUCAM_output!$B$2:$APK$66,MATCH($A31,[2]EUCAM_output!$A$2:$A$66,0),MATCH(H$1,[2]EUCAM_output!$B$1:$APK$1,0))</f>
        <v>743.13980402101799</v>
      </c>
      <c r="I31">
        <f>INDEX([2]EUCAM_output!$B$2:$APK$66,MATCH($A31,[2]EUCAM_output!$A$2:$A$66,0),MATCH(I$1,[2]EUCAM_output!$B$1:$APK$1,0))</f>
        <v>140.11031255471801</v>
      </c>
      <c r="J31">
        <f>INDEX([2]EUCAM_output!$B$2:$APK$66,MATCH($A31,[2]EUCAM_output!$A$2:$A$66,0),MATCH(J$1,[2]EUCAM_output!$B$1:$APK$1,0))</f>
        <v>1642.0998976342601</v>
      </c>
      <c r="K31" t="e">
        <f>INDEX([2]EUCAM_output!$B$2:$APK$66,MATCH($A31,[2]EUCAM_output!$A$2:$A$66,0),MATCH(K$1,[2]EUCAM_output!$B$1:$APK$1,0))</f>
        <v>#N/A</v>
      </c>
      <c r="L31">
        <f>INDEX([2]EUCAM_output!$B$2:$APK$66,MATCH($A31,[2]EUCAM_output!$A$2:$A$66,0),MATCH(L$1,[2]EUCAM_output!$B$1:$APK$1,0))</f>
        <v>88.341079006636988</v>
      </c>
      <c r="M31">
        <f>INDEX([2]EUCAM_output!$B$2:$APK$66,MATCH($A31,[2]EUCAM_output!$A$2:$A$66,0),MATCH(M$1,[2]EUCAM_output!$B$1:$APK$1,0))</f>
        <v>1552.14231359319</v>
      </c>
      <c r="N31">
        <f>INDEX([2]EUCAM_output!$B$2:$APK$66,MATCH($A31,[2]EUCAM_output!$A$2:$A$66,0),MATCH(N$1,[2]EUCAM_output!$B$1:$APK$1,0))</f>
        <v>17.738969693163</v>
      </c>
      <c r="O31">
        <f>INDEX([2]EUCAM_output!$B$2:$APK$66,MATCH($A31,[2]EUCAM_output!$A$2:$A$66,0),MATCH(O$1,[2]EUCAM_output!$B$1:$APK$1,0))</f>
        <v>29.323126514201501</v>
      </c>
      <c r="P31">
        <f>INDEX([2]EUCAM_output!$B$2:$APK$66,MATCH($A31,[2]EUCAM_output!$A$2:$A$66,0),MATCH(P$1,[2]EUCAM_output!$B$1:$APK$1,0))</f>
        <v>12.063820229080999</v>
      </c>
      <c r="Q31">
        <f>INDEX([2]EUCAM_output!$B$2:$APK$66,MATCH($A31,[2]EUCAM_output!$A$2:$A$66,0),MATCH(Q$1,[2]EUCAM_output!$B$1:$APK$1,0))</f>
        <v>5.0477925519405806</v>
      </c>
      <c r="R31">
        <f>INDEX([2]EUCAM_output!$B$2:$APK$66,MATCH($A31,[2]EUCAM_output!$A$2:$A$66,0),MATCH(R$1,[2]EUCAM_output!$B$1:$APK$1,0))</f>
        <v>505.50088176383201</v>
      </c>
      <c r="S31">
        <f>INDEX([2]EUCAM_output!$B$2:$APK$66,MATCH($A31,[2]EUCAM_output!$A$2:$A$66,0),MATCH(S$1,[2]EUCAM_output!$B$1:$APK$1,0))</f>
        <v>152.95450463356201</v>
      </c>
      <c r="T31">
        <f>INDEX([2]EUCAM_output!$B$2:$APK$66,MATCH($A31,[2]EUCAM_output!$A$2:$A$66,0),MATCH(T$1,[2]EUCAM_output!$B$1:$APK$1,0))</f>
        <v>24.7342731026602</v>
      </c>
      <c r="U31">
        <f>INDEX([2]EUCAM_output!$B$2:$APK$66,MATCH($A31,[2]EUCAM_output!$A$2:$A$66,0),MATCH(U$1,[2]EUCAM_output!$B$1:$APK$1,0))</f>
        <v>38.216357740875999</v>
      </c>
      <c r="V31" s="1" t="e">
        <f t="shared" si="0"/>
        <v>#N/A</v>
      </c>
      <c r="X31" s="15">
        <v>1994</v>
      </c>
      <c r="Y31">
        <f>INDEX([2]EUCAM_output!$B$2:$APK$66,MATCH($X31,[2]EUCAM_output!$A$2:$A$66,0),MATCH(Y$1,[2]EUCAM_output!$B$1:$APK$1,0))</f>
        <v>0.6694348433788031</v>
      </c>
      <c r="Z31">
        <f>INDEX([2]EUCAM_output!$B$2:$APK$66,MATCH($X31,[2]EUCAM_output!$A$2:$A$66,0),MATCH(Z$1,[2]EUCAM_output!$B$1:$APK$1,0))</f>
        <v>0.67181305949701697</v>
      </c>
      <c r="AA31">
        <f>INDEX([2]EUCAM_output!$B$2:$APK$66,MATCH($X31,[2]EUCAM_output!$A$2:$A$66,0),MATCH(AA$1,[2]EUCAM_output!$B$1:$APK$1,0))</f>
        <v>0.66710195518745197</v>
      </c>
      <c r="AB31">
        <f>INDEX([2]EUCAM_output!$B$2:$APK$66,MATCH($X31,[2]EUCAM_output!$A$2:$A$66,0),MATCH(AB$1,[2]EUCAM_output!$B$1:$APK$1,0))</f>
        <v>0.74104790799340292</v>
      </c>
      <c r="AC31">
        <f>INDEX([2]EUCAM_output!$B$2:$APK$66,MATCH($X31,[2]EUCAM_output!$A$2:$A$66,0),MATCH(AC$1,[2]EUCAM_output!$B$1:$APK$1,0))</f>
        <v>0.20453480619433101</v>
      </c>
      <c r="AD31">
        <f>INDEX([2]EUCAM_output!$B$2:$APK$66,MATCH($X31,[2]EUCAM_output!$A$2:$A$66,0),MATCH(AD$1,[2]EUCAM_output!$B$1:$APK$1,0))</f>
        <v>0.65928043526458591</v>
      </c>
      <c r="AE31">
        <f>INDEX([2]EUCAM_output!$B$2:$APK$66,MATCH($X31,[2]EUCAM_output!$A$2:$A$66,0),MATCH(AE$1,[2]EUCAM_output!$B$1:$APK$1,0))</f>
        <v>0.60137963710215803</v>
      </c>
      <c r="AF31">
        <f>INDEX([2]EUCAM_output!$B$2:$APK$66,MATCH($X31,[2]EUCAM_output!$A$2:$A$66,0),MATCH(AF$1,[2]EUCAM_output!$B$1:$APK$1,0))</f>
        <v>0.62146031973474503</v>
      </c>
      <c r="AG31">
        <f>INDEX([2]EUCAM_output!$B$2:$APK$66,MATCH($X31,[2]EUCAM_output!$A$2:$A$66,0),MATCH(AG$1,[2]EUCAM_output!$B$1:$APK$1,0))</f>
        <v>0.71180389845997993</v>
      </c>
      <c r="AH31" t="e">
        <f>INDEX([2]EUCAM_output!$B$2:$APK$66,MATCH($X31,[2]EUCAM_output!$A$2:$A$66,0),MATCH(AH$1,[2]EUCAM_output!$B$1:$APK$1,0))</f>
        <v>#N/A</v>
      </c>
      <c r="AI31">
        <f>INDEX([2]EUCAM_output!$B$2:$APK$66,MATCH($X31,[2]EUCAM_output!$A$2:$A$66,0),MATCH(AI$1,[2]EUCAM_output!$B$1:$APK$1,0))</f>
        <v>0.54454977679712402</v>
      </c>
      <c r="AJ31">
        <f>INDEX([2]EUCAM_output!$B$2:$APK$66,MATCH($X31,[2]EUCAM_output!$A$2:$A$66,0),MATCH(AJ$1,[2]EUCAM_output!$B$1:$APK$1,0))</f>
        <v>0.59735819265957601</v>
      </c>
      <c r="AK31">
        <f>INDEX([2]EUCAM_output!$B$2:$APK$66,MATCH($X31,[2]EUCAM_output!$A$2:$A$66,0),MATCH(AK$1,[2]EUCAM_output!$B$1:$APK$1,0))</f>
        <v>0.212518296421742</v>
      </c>
      <c r="AL31">
        <f>INDEX([2]EUCAM_output!$B$2:$APK$66,MATCH($X31,[2]EUCAM_output!$A$2:$A$66,0),MATCH(AL$1,[2]EUCAM_output!$B$1:$APK$1,0))</f>
        <v>0.50932104139730006</v>
      </c>
      <c r="AM31">
        <f>INDEX([2]EUCAM_output!$B$2:$APK$66,MATCH($X31,[2]EUCAM_output!$A$2:$A$66,0),MATCH(AM$1,[2]EUCAM_output!$B$1:$APK$1,0))</f>
        <v>0.30248832302369</v>
      </c>
      <c r="AN31">
        <f>INDEX([2]EUCAM_output!$B$2:$APK$66,MATCH($X31,[2]EUCAM_output!$A$2:$A$66,0),MATCH(AN$1,[2]EUCAM_output!$B$1:$APK$1,0))</f>
        <v>0.51925965844175104</v>
      </c>
      <c r="AO31">
        <f>INDEX([2]EUCAM_output!$B$2:$APK$66,MATCH($X31,[2]EUCAM_output!$A$2:$A$66,0),MATCH(AO$1,[2]EUCAM_output!$B$1:$APK$1,0))</f>
        <v>0.633404806581221</v>
      </c>
      <c r="AP31">
        <f>INDEX([2]EUCAM_output!$B$2:$APK$66,MATCH($X31,[2]EUCAM_output!$A$2:$A$66,0),MATCH(AP$1,[2]EUCAM_output!$B$1:$APK$1,0))</f>
        <v>0.54834288788200702</v>
      </c>
      <c r="AQ31">
        <f>INDEX([2]EUCAM_output!$B$2:$APK$66,MATCH($X31,[2]EUCAM_output!$A$2:$A$66,0),MATCH(AQ$1,[2]EUCAM_output!$B$1:$APK$1,0))</f>
        <v>0.52345535567296997</v>
      </c>
      <c r="AR31">
        <f>INDEX([2]EUCAM_output!$B$2:$APK$66,MATCH($X31,[2]EUCAM_output!$A$2:$A$66,0),MATCH(AR$1,[2]EUCAM_output!$B$1:$APK$1,0))</f>
        <v>0.35609405300190311</v>
      </c>
      <c r="AS31" s="1" t="e">
        <f t="shared" si="1"/>
        <v>#N/A</v>
      </c>
      <c r="AU31" s="15">
        <v>1994</v>
      </c>
      <c r="AV31">
        <f>INDEX([2]EUCAM_output!$B$2:$APK$66,MATCH($X31,[2]EUCAM_output!$A$2:$A$66,0),MATCH(AV$1,[2]EUCAM_output!$B$1:$APK$1,0))</f>
        <v>-1.032604003293669</v>
      </c>
      <c r="AW31">
        <f>INDEX([2]EUCAM_output!$B$2:$APK$66,MATCH($X31,[2]EUCAM_output!$A$2:$A$66,0),MATCH(AW$1,[2]EUCAM_output!$B$1:$APK$1,0))</f>
        <v>-0.9717053499206818</v>
      </c>
      <c r="AX31" t="e">
        <f>INDEX([2]EUCAM_output!$B$2:$APK$66,MATCH($X31,[2]EUCAM_output!$A$2:$A$66,0),MATCH(AX$1,[2]EUCAM_output!$B$1:$APK$1,0))</f>
        <v>#N/A</v>
      </c>
      <c r="AY31">
        <f>INDEX([2]EUCAM_output!$B$2:$APK$66,MATCH($X31,[2]EUCAM_output!$A$2:$A$66,0),MATCH(AY$1,[2]EUCAM_output!$B$1:$APK$1,0))</f>
        <v>-0.32982483860539702</v>
      </c>
      <c r="AZ31" t="e">
        <f>INDEX([2]EUCAM_output!$B$2:$APK$66,MATCH($X31,[2]EUCAM_output!$A$2:$A$66,0),MATCH(AZ$1,[2]EUCAM_output!$B$1:$APK$1,0))</f>
        <v>#N/A</v>
      </c>
      <c r="BA31">
        <f>INDEX([2]EUCAM_output!$B$2:$APK$66,MATCH($X31,[2]EUCAM_output!$A$2:$A$66,0),MATCH(BA$1,[2]EUCAM_output!$B$1:$APK$1,0))</f>
        <v>0.78273674397366655</v>
      </c>
      <c r="BB31">
        <f>INDEX([2]EUCAM_output!$B$2:$APK$66,MATCH($X31,[2]EUCAM_output!$A$2:$A$66,0),MATCH(BB$1,[2]EUCAM_output!$B$1:$APK$1,0))</f>
        <v>-3.8948557452932908</v>
      </c>
      <c r="BC31">
        <f>INDEX([2]EUCAM_output!$B$2:$APK$66,MATCH($X31,[2]EUCAM_output!$A$2:$A$66,0),MATCH(BC$1,[2]EUCAM_output!$B$1:$APK$1,0))</f>
        <v>-4.1848515162245974</v>
      </c>
      <c r="BD31">
        <f>INDEX([2]EUCAM_output!$B$2:$APK$66,MATCH($X31,[2]EUCAM_output!$A$2:$A$66,0),MATCH(BD$1,[2]EUCAM_output!$B$1:$APK$1,0))</f>
        <v>-2.5267929939853051</v>
      </c>
      <c r="BE31" t="e">
        <f>INDEX([2]EUCAM_output!$B$2:$APK$66,MATCH($X31,[2]EUCAM_output!$A$2:$A$66,0),MATCH(BE$1,[2]EUCAM_output!$B$1:$APK$1,0))</f>
        <v>#N/A</v>
      </c>
      <c r="BF31">
        <f>INDEX([2]EUCAM_output!$B$2:$APK$66,MATCH($X31,[2]EUCAM_output!$A$2:$A$66,0),MATCH(BF$1,[2]EUCAM_output!$B$1:$APK$1,0))</f>
        <v>-2.851344420314339</v>
      </c>
      <c r="BG31">
        <f>INDEX([2]EUCAM_output!$B$2:$APK$66,MATCH($X31,[2]EUCAM_output!$A$2:$A$66,0),MATCH(BG$1,[2]EUCAM_output!$B$1:$APK$1,0))</f>
        <v>-1.7620771807853259</v>
      </c>
      <c r="BH31" t="e">
        <f>INDEX([2]EUCAM_output!$B$2:$APK$66,MATCH($X31,[2]EUCAM_output!$A$2:$A$66,0),MATCH(BH$1,[2]EUCAM_output!$B$1:$APK$1,0))</f>
        <v>#N/A</v>
      </c>
      <c r="BI31">
        <f>INDEX([2]EUCAM_output!$B$2:$APK$66,MATCH($X31,[2]EUCAM_output!$A$2:$A$66,0),MATCH(BI$1,[2]EUCAM_output!$B$1:$APK$1,0))</f>
        <v>1.28761162353408</v>
      </c>
      <c r="BJ31" t="e">
        <f>INDEX([2]EUCAM_output!$B$2:$APK$66,MATCH($X31,[2]EUCAM_output!$A$2:$A$66,0),MATCH(BJ$1,[2]EUCAM_output!$B$1:$APK$1,0))</f>
        <v>#N/A</v>
      </c>
      <c r="BK31" t="e">
        <f>INDEX([2]EUCAM_output!$B$2:$APK$66,MATCH($X31,[2]EUCAM_output!$A$2:$A$66,0),MATCH(BK$1,[2]EUCAM_output!$B$1:$APK$1,0))</f>
        <v>#N/A</v>
      </c>
      <c r="BL31">
        <f>INDEX([2]EUCAM_output!$B$2:$APK$66,MATCH($X31,[2]EUCAM_output!$A$2:$A$66,0),MATCH(BL$1,[2]EUCAM_output!$B$1:$APK$1,0))</f>
        <v>-1.033390656949829</v>
      </c>
      <c r="BM31">
        <f>INDEX([2]EUCAM_output!$B$2:$APK$66,MATCH($X31,[2]EUCAM_output!$A$2:$A$66,0),MATCH(BM$1,[2]EUCAM_output!$B$1:$APK$1,0))</f>
        <v>-0.90858765959089816</v>
      </c>
      <c r="BN31" t="e">
        <f>INDEX([2]EUCAM_output!$B$2:$APK$66,MATCH($X31,[2]EUCAM_output!$A$2:$A$66,0),MATCH(BN$1,[2]EUCAM_output!$B$1:$APK$1,0))</f>
        <v>#N/A</v>
      </c>
      <c r="BO31" t="e">
        <f>INDEX([2]EUCAM_output!$B$2:$APK$66,MATCH($X31,[2]EUCAM_output!$A$2:$A$66,0),MATCH(BO$1,[2]EUCAM_output!$B$1:$APK$1,0))</f>
        <v>#N/A</v>
      </c>
      <c r="BP31" s="1" t="e">
        <f t="shared" si="2"/>
        <v>#N/A</v>
      </c>
    </row>
    <row r="32" spans="1:68" x14ac:dyDescent="0.3">
      <c r="A32" s="15">
        <v>1995</v>
      </c>
      <c r="B32">
        <f>INDEX([2]EUCAM_output!$B$2:$APK$66,MATCH($A32,[2]EUCAM_output!$A$2:$A$66,0),MATCH(B$1,[2]EUCAM_output!$B$1:$APK$1,0))</f>
        <v>262.30974540817198</v>
      </c>
      <c r="C32">
        <f>INDEX([2]EUCAM_output!$B$2:$APK$66,MATCH($A32,[2]EUCAM_output!$A$2:$A$66,0),MATCH(C$1,[2]EUCAM_output!$B$1:$APK$1,0))</f>
        <v>314.87049768823999</v>
      </c>
      <c r="D32">
        <f>INDEX([2]EUCAM_output!$B$2:$APK$66,MATCH($A32,[2]EUCAM_output!$A$2:$A$66,0),MATCH(D$1,[2]EUCAM_output!$B$1:$APK$1,0))</f>
        <v>11.594409981155</v>
      </c>
      <c r="E32">
        <f>INDEX([2]EUCAM_output!$B$2:$APK$66,MATCH($A32,[2]EUCAM_output!$A$2:$A$66,0),MATCH(E$1,[2]EUCAM_output!$B$1:$APK$1,0))</f>
        <v>2558.58315398696</v>
      </c>
      <c r="F32">
        <f>INDEX([2]EUCAM_output!$B$2:$APK$66,MATCH($A32,[2]EUCAM_output!$A$2:$A$66,0),MATCH(F$1,[2]EUCAM_output!$B$1:$APK$1,0))</f>
        <v>10.822332183326299</v>
      </c>
      <c r="G32">
        <f>INDEX([2]EUCAM_output!$B$2:$APK$66,MATCH($A32,[2]EUCAM_output!$A$2:$A$66,0),MATCH(G$1,[2]EUCAM_output!$B$1:$APK$1,0))</f>
        <v>149.989603451503</v>
      </c>
      <c r="H32">
        <f>INDEX([2]EUCAM_output!$B$2:$APK$66,MATCH($A32,[2]EUCAM_output!$A$2:$A$66,0),MATCH(H$1,[2]EUCAM_output!$B$1:$APK$1,0))</f>
        <v>763.63099734151297</v>
      </c>
      <c r="I32">
        <f>INDEX([2]EUCAM_output!$B$2:$APK$66,MATCH($A32,[2]EUCAM_output!$A$2:$A$66,0),MATCH(I$1,[2]EUCAM_output!$B$1:$APK$1,0))</f>
        <v>146.04309782291401</v>
      </c>
      <c r="J32">
        <f>INDEX([2]EUCAM_output!$B$2:$APK$66,MATCH($A32,[2]EUCAM_output!$A$2:$A$66,0),MATCH(J$1,[2]EUCAM_output!$B$1:$APK$1,0))</f>
        <v>1679.94689850451</v>
      </c>
      <c r="K32">
        <f>INDEX([2]EUCAM_output!$B$2:$APK$66,MATCH($A32,[2]EUCAM_output!$A$2:$A$66,0),MATCH(K$1,[2]EUCAM_output!$B$1:$APK$1,0))</f>
        <v>32.301474115196797</v>
      </c>
      <c r="L32">
        <f>INDEX([2]EUCAM_output!$B$2:$APK$66,MATCH($A32,[2]EUCAM_output!$A$2:$A$66,0),MATCH(L$1,[2]EUCAM_output!$B$1:$APK$1,0))</f>
        <v>97.003727516351901</v>
      </c>
      <c r="M32">
        <f>INDEX([2]EUCAM_output!$B$2:$APK$66,MATCH($A32,[2]EUCAM_output!$A$2:$A$66,0),MATCH(M$1,[2]EUCAM_output!$B$1:$APK$1,0))</f>
        <v>1593.7828980767199</v>
      </c>
      <c r="N32">
        <f>INDEX([2]EUCAM_output!$B$2:$APK$66,MATCH($A32,[2]EUCAM_output!$A$2:$A$66,0),MATCH(N$1,[2]EUCAM_output!$B$1:$APK$1,0))</f>
        <v>18.3226043662088</v>
      </c>
      <c r="O32">
        <f>INDEX([2]EUCAM_output!$B$2:$APK$66,MATCH($A32,[2]EUCAM_output!$A$2:$A$66,0),MATCH(O$1,[2]EUCAM_output!$B$1:$APK$1,0))</f>
        <v>29.7431677655767</v>
      </c>
      <c r="P32">
        <f>INDEX([2]EUCAM_output!$B$2:$APK$66,MATCH($A32,[2]EUCAM_output!$A$2:$A$66,0),MATCH(P$1,[2]EUCAM_output!$B$1:$APK$1,0))</f>
        <v>11.9552411060072</v>
      </c>
      <c r="Q32">
        <f>INDEX([2]EUCAM_output!$B$2:$APK$66,MATCH($A32,[2]EUCAM_output!$A$2:$A$66,0),MATCH(Q$1,[2]EUCAM_output!$B$1:$APK$1,0))</f>
        <v>5.3624662191402903</v>
      </c>
      <c r="R32">
        <f>INDEX([2]EUCAM_output!$B$2:$APK$66,MATCH($A32,[2]EUCAM_output!$A$2:$A$66,0),MATCH(R$1,[2]EUCAM_output!$B$1:$APK$1,0))</f>
        <v>521.25247173999298</v>
      </c>
      <c r="S32">
        <f>INDEX([2]EUCAM_output!$B$2:$APK$66,MATCH($A32,[2]EUCAM_output!$A$2:$A$66,0),MATCH(S$1,[2]EUCAM_output!$B$1:$APK$1,0))</f>
        <v>156.483633884862</v>
      </c>
      <c r="T32">
        <f>INDEX([2]EUCAM_output!$B$2:$APK$66,MATCH($A32,[2]EUCAM_output!$A$2:$A$66,0),MATCH(T$1,[2]EUCAM_output!$B$1:$APK$1,0))</f>
        <v>25.7501490085283</v>
      </c>
      <c r="U32">
        <f>INDEX([2]EUCAM_output!$B$2:$APK$66,MATCH($A32,[2]EUCAM_output!$A$2:$A$66,0),MATCH(U$1,[2]EUCAM_output!$B$1:$APK$1,0))</f>
        <v>40.449519092729403</v>
      </c>
      <c r="V32" s="1">
        <f t="shared" si="0"/>
        <v>8430.1980892596093</v>
      </c>
      <c r="X32" s="15">
        <v>1995</v>
      </c>
      <c r="Y32">
        <f>INDEX([2]EUCAM_output!$B$2:$APK$66,MATCH($X32,[2]EUCAM_output!$A$2:$A$66,0),MATCH(Y$1,[2]EUCAM_output!$B$1:$APK$1,0))</f>
        <v>0.70004635903019907</v>
      </c>
      <c r="Z32">
        <f>INDEX([2]EUCAM_output!$B$2:$APK$66,MATCH($X32,[2]EUCAM_output!$A$2:$A$66,0),MATCH(Z$1,[2]EUCAM_output!$B$1:$APK$1,0))</f>
        <v>0.6994983124588271</v>
      </c>
      <c r="AA32">
        <f>INDEX([2]EUCAM_output!$B$2:$APK$66,MATCH($X32,[2]EUCAM_output!$A$2:$A$66,0),MATCH(AA$1,[2]EUCAM_output!$B$1:$APK$1,0))</f>
        <v>0.65514084002321493</v>
      </c>
      <c r="AB32">
        <f>INDEX([2]EUCAM_output!$B$2:$APK$66,MATCH($X32,[2]EUCAM_output!$A$2:$A$66,0),MATCH(AB$1,[2]EUCAM_output!$B$1:$APK$1,0))</f>
        <v>0.7750996160263629</v>
      </c>
      <c r="AC32">
        <f>INDEX([2]EUCAM_output!$B$2:$APK$66,MATCH($X32,[2]EUCAM_output!$A$2:$A$66,0),MATCH(AC$1,[2]EUCAM_output!$B$1:$APK$1,0))</f>
        <v>0.27610531062134303</v>
      </c>
      <c r="AD32">
        <f>INDEX([2]EUCAM_output!$B$2:$APK$66,MATCH($X32,[2]EUCAM_output!$A$2:$A$66,0),MATCH(AD$1,[2]EUCAM_output!$B$1:$APK$1,0))</f>
        <v>0.68808957967639506</v>
      </c>
      <c r="AE32">
        <f>INDEX([2]EUCAM_output!$B$2:$APK$66,MATCH($X32,[2]EUCAM_output!$A$2:$A$66,0),MATCH(AE$1,[2]EUCAM_output!$B$1:$APK$1,0))</f>
        <v>0.615244751282091</v>
      </c>
      <c r="AF32">
        <f>INDEX([2]EUCAM_output!$B$2:$APK$66,MATCH($X32,[2]EUCAM_output!$A$2:$A$66,0),MATCH(AF$1,[2]EUCAM_output!$B$1:$APK$1,0))</f>
        <v>0.70215291517521194</v>
      </c>
      <c r="AG32">
        <f>INDEX([2]EUCAM_output!$B$2:$APK$66,MATCH($X32,[2]EUCAM_output!$A$2:$A$66,0),MATCH(AG$1,[2]EUCAM_output!$B$1:$APK$1,0))</f>
        <v>0.72634558156691598</v>
      </c>
      <c r="AH32">
        <f>INDEX([2]EUCAM_output!$B$2:$APK$66,MATCH($X32,[2]EUCAM_output!$A$2:$A$66,0),MATCH(AH$1,[2]EUCAM_output!$B$1:$APK$1,0))</f>
        <v>0.53622780578811302</v>
      </c>
      <c r="AI32">
        <f>INDEX([2]EUCAM_output!$B$2:$APK$66,MATCH($X32,[2]EUCAM_output!$A$2:$A$66,0),MATCH(AI$1,[2]EUCAM_output!$B$1:$APK$1,0))</f>
        <v>0.545146967518359</v>
      </c>
      <c r="AJ32">
        <f>INDEX([2]EUCAM_output!$B$2:$APK$66,MATCH($X32,[2]EUCAM_output!$A$2:$A$66,0),MATCH(AJ$1,[2]EUCAM_output!$B$1:$APK$1,0))</f>
        <v>0.56492689387763395</v>
      </c>
      <c r="AK32">
        <f>INDEX([2]EUCAM_output!$B$2:$APK$66,MATCH($X32,[2]EUCAM_output!$A$2:$A$66,0),MATCH(AK$1,[2]EUCAM_output!$B$1:$APK$1,0))</f>
        <v>0.28145128535921698</v>
      </c>
      <c r="AL32">
        <f>INDEX([2]EUCAM_output!$B$2:$APK$66,MATCH($X32,[2]EUCAM_output!$A$2:$A$66,0),MATCH(AL$1,[2]EUCAM_output!$B$1:$APK$1,0))</f>
        <v>0.53613087478362598</v>
      </c>
      <c r="AM32">
        <f>INDEX([2]EUCAM_output!$B$2:$APK$66,MATCH($X32,[2]EUCAM_output!$A$2:$A$66,0),MATCH(AM$1,[2]EUCAM_output!$B$1:$APK$1,0))</f>
        <v>0.33526238717318102</v>
      </c>
      <c r="AN32">
        <f>INDEX([2]EUCAM_output!$B$2:$APK$66,MATCH($X32,[2]EUCAM_output!$A$2:$A$66,0),MATCH(AN$1,[2]EUCAM_output!$B$1:$APK$1,0))</f>
        <v>0.52927220556519206</v>
      </c>
      <c r="AO32">
        <f>INDEX([2]EUCAM_output!$B$2:$APK$66,MATCH($X32,[2]EUCAM_output!$A$2:$A$66,0),MATCH(AO$1,[2]EUCAM_output!$B$1:$APK$1,0))</f>
        <v>0.66476561821469604</v>
      </c>
      <c r="AP32">
        <f>INDEX([2]EUCAM_output!$B$2:$APK$66,MATCH($X32,[2]EUCAM_output!$A$2:$A$66,0),MATCH(AP$1,[2]EUCAM_output!$B$1:$APK$1,0))</f>
        <v>0.58163046400606899</v>
      </c>
      <c r="AQ32">
        <f>INDEX([2]EUCAM_output!$B$2:$APK$66,MATCH($X32,[2]EUCAM_output!$A$2:$A$66,0),MATCH(AQ$1,[2]EUCAM_output!$B$1:$APK$1,0))</f>
        <v>0.63502465944719899</v>
      </c>
      <c r="AR32">
        <f>INDEX([2]EUCAM_output!$B$2:$APK$66,MATCH($X32,[2]EUCAM_output!$A$2:$A$66,0),MATCH(AR$1,[2]EUCAM_output!$B$1:$APK$1,0))</f>
        <v>0.38379743294672197</v>
      </c>
      <c r="AS32" s="1">
        <f t="shared" si="1"/>
        <v>0.68341685050645895</v>
      </c>
      <c r="AU32" s="15">
        <v>1995</v>
      </c>
      <c r="AV32">
        <f>INDEX([2]EUCAM_output!$B$2:$APK$66,MATCH($X32,[2]EUCAM_output!$A$2:$A$66,0),MATCH(AV$1,[2]EUCAM_output!$B$1:$APK$1,0))</f>
        <v>-0.51786479409191566</v>
      </c>
      <c r="AW32">
        <f>INDEX([2]EUCAM_output!$B$2:$APK$66,MATCH($X32,[2]EUCAM_output!$A$2:$A$66,0),MATCH(AW$1,[2]EUCAM_output!$B$1:$APK$1,0))</f>
        <v>-0.62055838986796452</v>
      </c>
      <c r="AX32" t="e">
        <f>INDEX([2]EUCAM_output!$B$2:$APK$66,MATCH($X32,[2]EUCAM_output!$A$2:$A$66,0),MATCH(AX$1,[2]EUCAM_output!$B$1:$APK$1,0))</f>
        <v>#N/A</v>
      </c>
      <c r="AY32">
        <f>INDEX([2]EUCAM_output!$B$2:$APK$66,MATCH($X32,[2]EUCAM_output!$A$2:$A$66,0),MATCH(AY$1,[2]EUCAM_output!$B$1:$APK$1,0))</f>
        <v>-0.51142374846078198</v>
      </c>
      <c r="AZ32">
        <f>INDEX([2]EUCAM_output!$B$2:$APK$66,MATCH($X32,[2]EUCAM_output!$A$2:$A$66,0),MATCH(AZ$1,[2]EUCAM_output!$B$1:$APK$1,0))</f>
        <v>-2.3935616812173932</v>
      </c>
      <c r="BA32">
        <f>INDEX([2]EUCAM_output!$B$2:$APK$66,MATCH($X32,[2]EUCAM_output!$A$2:$A$66,0),MATCH(BA$1,[2]EUCAM_output!$B$1:$APK$1,0))</f>
        <v>0.92846381133324662</v>
      </c>
      <c r="BB32">
        <f>INDEX([2]EUCAM_output!$B$2:$APK$66,MATCH($X32,[2]EUCAM_output!$A$2:$A$66,0),MATCH(BB$1,[2]EUCAM_output!$B$1:$APK$1,0))</f>
        <v>-3.697742731207065</v>
      </c>
      <c r="BC32">
        <f>INDEX([2]EUCAM_output!$B$2:$APK$66,MATCH($X32,[2]EUCAM_output!$A$2:$A$66,0),MATCH(BC$1,[2]EUCAM_output!$B$1:$APK$1,0))</f>
        <v>-2.284178375591539</v>
      </c>
      <c r="BD32">
        <f>INDEX([2]EUCAM_output!$B$2:$APK$66,MATCH($X32,[2]EUCAM_output!$A$2:$A$66,0),MATCH(BD$1,[2]EUCAM_output!$B$1:$APK$1,0))</f>
        <v>-2.2787260275996761</v>
      </c>
      <c r="BE32" t="e">
        <f>INDEX([2]EUCAM_output!$B$2:$APK$66,MATCH($X32,[2]EUCAM_output!$A$2:$A$66,0),MATCH(BE$1,[2]EUCAM_output!$B$1:$APK$1,0))</f>
        <v>#N/A</v>
      </c>
      <c r="BF32">
        <f>INDEX([2]EUCAM_output!$B$2:$APK$66,MATCH($X32,[2]EUCAM_output!$A$2:$A$66,0),MATCH(BF$1,[2]EUCAM_output!$B$1:$APK$1,0))</f>
        <v>0.1082275718882864</v>
      </c>
      <c r="BG32">
        <f>INDEX([2]EUCAM_output!$B$2:$APK$66,MATCH($X32,[2]EUCAM_output!$A$2:$A$66,0),MATCH(BG$1,[2]EUCAM_output!$B$1:$APK$1,0))</f>
        <v>-0.7182706473222833</v>
      </c>
      <c r="BH32">
        <f>INDEX([2]EUCAM_output!$B$2:$APK$66,MATCH($X32,[2]EUCAM_output!$A$2:$A$66,0),MATCH(BH$1,[2]EUCAM_output!$B$1:$APK$1,0))</f>
        <v>-1.872327908608296</v>
      </c>
      <c r="BI32">
        <f>INDEX([2]EUCAM_output!$B$2:$APK$66,MATCH($X32,[2]EUCAM_output!$A$2:$A$66,0),MATCH(BI$1,[2]EUCAM_output!$B$1:$APK$1,0))</f>
        <v>-0.93718287314413784</v>
      </c>
      <c r="BJ32">
        <f>INDEX([2]EUCAM_output!$B$2:$APK$66,MATCH($X32,[2]EUCAM_output!$A$2:$A$66,0),MATCH(BJ$1,[2]EUCAM_output!$B$1:$APK$1,0))</f>
        <v>-3.3170744514441912</v>
      </c>
      <c r="BK32">
        <f>INDEX([2]EUCAM_output!$B$2:$APK$66,MATCH($X32,[2]EUCAM_output!$A$2:$A$66,0),MATCH(BK$1,[2]EUCAM_output!$B$1:$APK$1,0))</f>
        <v>-0.4012623450345143</v>
      </c>
      <c r="BL32">
        <f>INDEX([2]EUCAM_output!$B$2:$APK$66,MATCH($X32,[2]EUCAM_output!$A$2:$A$66,0),MATCH(BL$1,[2]EUCAM_output!$B$1:$APK$1,0))</f>
        <v>-1.183355627009242</v>
      </c>
      <c r="BM32">
        <f>INDEX([2]EUCAM_output!$B$2:$APK$66,MATCH($X32,[2]EUCAM_output!$A$2:$A$66,0),MATCH(BM$1,[2]EUCAM_output!$B$1:$APK$1,0))</f>
        <v>-1.2216578115357479</v>
      </c>
      <c r="BN32">
        <f>INDEX([2]EUCAM_output!$B$2:$APK$66,MATCH($X32,[2]EUCAM_output!$A$2:$A$66,0),MATCH(BN$1,[2]EUCAM_output!$B$1:$APK$1,0))</f>
        <v>-4.3067216896701233</v>
      </c>
      <c r="BO32">
        <f>INDEX([2]EUCAM_output!$B$2:$APK$66,MATCH($X32,[2]EUCAM_output!$A$2:$A$66,0),MATCH(BO$1,[2]EUCAM_output!$B$1:$APK$1,0))</f>
        <v>-0.31592479906007442</v>
      </c>
      <c r="BP32" s="1" t="e">
        <f t="shared" si="2"/>
        <v>#N/A</v>
      </c>
    </row>
    <row r="33" spans="1:68" x14ac:dyDescent="0.3">
      <c r="A33" s="15">
        <v>1996</v>
      </c>
      <c r="B33">
        <f>INDEX([2]EUCAM_output!$B$2:$APK$66,MATCH($A33,[2]EUCAM_output!$A$2:$A$66,0),MATCH(B$1,[2]EUCAM_output!$B$1:$APK$1,0))</f>
        <v>268.121914915339</v>
      </c>
      <c r="C33">
        <f>INDEX([2]EUCAM_output!$B$2:$APK$66,MATCH($A33,[2]EUCAM_output!$A$2:$A$66,0),MATCH(C$1,[2]EUCAM_output!$B$1:$APK$1,0))</f>
        <v>319.03130390440998</v>
      </c>
      <c r="D33">
        <f>INDEX([2]EUCAM_output!$B$2:$APK$66,MATCH($A33,[2]EUCAM_output!$A$2:$A$66,0),MATCH(D$1,[2]EUCAM_output!$B$1:$APK$1,0))</f>
        <v>11.7391766604879</v>
      </c>
      <c r="E33">
        <f>INDEX([2]EUCAM_output!$B$2:$APK$66,MATCH($A33,[2]EUCAM_output!$A$2:$A$66,0),MATCH(E$1,[2]EUCAM_output!$B$1:$APK$1,0))</f>
        <v>2585.1452325803798</v>
      </c>
      <c r="F33">
        <f>INDEX([2]EUCAM_output!$B$2:$APK$66,MATCH($A33,[2]EUCAM_output!$A$2:$A$66,0),MATCH(F$1,[2]EUCAM_output!$B$1:$APK$1,0))</f>
        <v>11.3572842038775</v>
      </c>
      <c r="G33">
        <f>INDEX([2]EUCAM_output!$B$2:$APK$66,MATCH($A33,[2]EUCAM_output!$A$2:$A$66,0),MATCH(G$1,[2]EUCAM_output!$B$1:$APK$1,0))</f>
        <v>152.063163</v>
      </c>
      <c r="H33">
        <f>INDEX([2]EUCAM_output!$B$2:$APK$66,MATCH($A33,[2]EUCAM_output!$A$2:$A$66,0),MATCH(H$1,[2]EUCAM_output!$B$1:$APK$1,0))</f>
        <v>783.54200377414406</v>
      </c>
      <c r="I33">
        <f>INDEX([2]EUCAM_output!$B$2:$APK$66,MATCH($A33,[2]EUCAM_output!$A$2:$A$66,0),MATCH(I$1,[2]EUCAM_output!$B$1:$APK$1,0))</f>
        <v>151.392156454705</v>
      </c>
      <c r="J33">
        <f>INDEX([2]EUCAM_output!$B$2:$APK$66,MATCH($A33,[2]EUCAM_output!$A$2:$A$66,0),MATCH(J$1,[2]EUCAM_output!$B$1:$APK$1,0))</f>
        <v>1703.4171047616501</v>
      </c>
      <c r="K33">
        <f>INDEX([2]EUCAM_output!$B$2:$APK$66,MATCH($A33,[2]EUCAM_output!$A$2:$A$66,0),MATCH(K$1,[2]EUCAM_output!$B$1:$APK$1,0))</f>
        <v>34.274773184959301</v>
      </c>
      <c r="L33">
        <f>INDEX([2]EUCAM_output!$B$2:$APK$66,MATCH($A33,[2]EUCAM_output!$A$2:$A$66,0),MATCH(L$1,[2]EUCAM_output!$B$1:$APK$1,0))</f>
        <v>104.162229344281</v>
      </c>
      <c r="M33">
        <f>INDEX([2]EUCAM_output!$B$2:$APK$66,MATCH($A33,[2]EUCAM_output!$A$2:$A$66,0),MATCH(M$1,[2]EUCAM_output!$B$1:$APK$1,0))</f>
        <v>1615.2286044084699</v>
      </c>
      <c r="N33">
        <f>INDEX([2]EUCAM_output!$B$2:$APK$66,MATCH($A33,[2]EUCAM_output!$A$2:$A$66,0),MATCH(N$1,[2]EUCAM_output!$B$1:$APK$1,0))</f>
        <v>19.243671248181698</v>
      </c>
      <c r="O33">
        <f>INDEX([2]EUCAM_output!$B$2:$APK$66,MATCH($A33,[2]EUCAM_output!$A$2:$A$66,0),MATCH(O$1,[2]EUCAM_output!$B$1:$APK$1,0))</f>
        <v>30.158999434595</v>
      </c>
      <c r="P33">
        <f>INDEX([2]EUCAM_output!$B$2:$APK$66,MATCH($A33,[2]EUCAM_output!$A$2:$A$66,0),MATCH(P$1,[2]EUCAM_output!$B$1:$APK$1,0))</f>
        <v>12.2302178231068</v>
      </c>
      <c r="Q33">
        <f>INDEX([2]EUCAM_output!$B$2:$APK$66,MATCH($A33,[2]EUCAM_output!$A$2:$A$66,0),MATCH(Q$1,[2]EUCAM_output!$B$1:$APK$1,0))</f>
        <v>5.5763057480000002</v>
      </c>
      <c r="R33">
        <f>INDEX([2]EUCAM_output!$B$2:$APK$66,MATCH($A33,[2]EUCAM_output!$A$2:$A$66,0),MATCH(R$1,[2]EUCAM_output!$B$1:$APK$1,0))</f>
        <v>539.08232368651602</v>
      </c>
      <c r="S33">
        <f>INDEX([2]EUCAM_output!$B$2:$APK$66,MATCH($A33,[2]EUCAM_output!$A$2:$A$66,0),MATCH(S$1,[2]EUCAM_output!$B$1:$APK$1,0))</f>
        <v>161.96720686352401</v>
      </c>
      <c r="T33">
        <f>INDEX([2]EUCAM_output!$B$2:$APK$66,MATCH($A33,[2]EUCAM_output!$A$2:$A$66,0),MATCH(T$1,[2]EUCAM_output!$B$1:$APK$1,0))</f>
        <v>26.500413585780802</v>
      </c>
      <c r="U33">
        <f>INDEX([2]EUCAM_output!$B$2:$APK$66,MATCH($A33,[2]EUCAM_output!$A$2:$A$66,0),MATCH(U$1,[2]EUCAM_output!$B$1:$APK$1,0))</f>
        <v>42.924855031879702</v>
      </c>
      <c r="V33" s="1">
        <f t="shared" si="0"/>
        <v>8577.1589406142884</v>
      </c>
      <c r="X33" s="15">
        <v>1996</v>
      </c>
      <c r="Y33">
        <f>INDEX([2]EUCAM_output!$B$2:$APK$66,MATCH($X33,[2]EUCAM_output!$A$2:$A$66,0),MATCH(Y$1,[2]EUCAM_output!$B$1:$APK$1,0))</f>
        <v>0.693507251567268</v>
      </c>
      <c r="Z33">
        <f>INDEX([2]EUCAM_output!$B$2:$APK$66,MATCH($X33,[2]EUCAM_output!$A$2:$A$66,0),MATCH(Z$1,[2]EUCAM_output!$B$1:$APK$1,0))</f>
        <v>0.68947808518397391</v>
      </c>
      <c r="AA33">
        <f>INDEX([2]EUCAM_output!$B$2:$APK$66,MATCH($X33,[2]EUCAM_output!$A$2:$A$66,0),MATCH(AA$1,[2]EUCAM_output!$B$1:$APK$1,0))</f>
        <v>0.67211872908749004</v>
      </c>
      <c r="AB33">
        <f>INDEX([2]EUCAM_output!$B$2:$APK$66,MATCH($X33,[2]EUCAM_output!$A$2:$A$66,0),MATCH(AB$1,[2]EUCAM_output!$B$1:$APK$1,0))</f>
        <v>0.76410061891328296</v>
      </c>
      <c r="AC33">
        <f>INDEX([2]EUCAM_output!$B$2:$APK$66,MATCH($X33,[2]EUCAM_output!$A$2:$A$66,0),MATCH(AC$1,[2]EUCAM_output!$B$1:$APK$1,0))</f>
        <v>0.33194445085073598</v>
      </c>
      <c r="AD33">
        <f>INDEX([2]EUCAM_output!$B$2:$APK$66,MATCH($X33,[2]EUCAM_output!$A$2:$A$66,0),MATCH(AD$1,[2]EUCAM_output!$B$1:$APK$1,0))</f>
        <v>0.73826095517702195</v>
      </c>
      <c r="AE33">
        <f>INDEX([2]EUCAM_output!$B$2:$APK$66,MATCH($X33,[2]EUCAM_output!$A$2:$A$66,0),MATCH(AE$1,[2]EUCAM_output!$B$1:$APK$1,0))</f>
        <v>0.64590674190871</v>
      </c>
      <c r="AF33">
        <f>INDEX([2]EUCAM_output!$B$2:$APK$66,MATCH($X33,[2]EUCAM_output!$A$2:$A$66,0),MATCH(AF$1,[2]EUCAM_output!$B$1:$APK$1,0))</f>
        <v>0.68718208528489799</v>
      </c>
      <c r="AG33">
        <f>INDEX([2]EUCAM_output!$B$2:$APK$66,MATCH($X33,[2]EUCAM_output!$A$2:$A$66,0),MATCH(AG$1,[2]EUCAM_output!$B$1:$APK$1,0))</f>
        <v>0.73954781463864705</v>
      </c>
      <c r="AH33">
        <f>INDEX([2]EUCAM_output!$B$2:$APK$66,MATCH($X33,[2]EUCAM_output!$A$2:$A$66,0),MATCH(AH$1,[2]EUCAM_output!$B$1:$APK$1,0))</f>
        <v>0.55192790136713099</v>
      </c>
      <c r="AI33">
        <f>INDEX([2]EUCAM_output!$B$2:$APK$66,MATCH($X33,[2]EUCAM_output!$A$2:$A$66,0),MATCH(AI$1,[2]EUCAM_output!$B$1:$APK$1,0))</f>
        <v>0.57315911865291302</v>
      </c>
      <c r="AJ33">
        <f>INDEX([2]EUCAM_output!$B$2:$APK$66,MATCH($X33,[2]EUCAM_output!$A$2:$A$66,0),MATCH(AJ$1,[2]EUCAM_output!$B$1:$APK$1,0))</f>
        <v>0.641153642975135</v>
      </c>
      <c r="AK33">
        <f>INDEX([2]EUCAM_output!$B$2:$APK$66,MATCH($X33,[2]EUCAM_output!$A$2:$A$66,0),MATCH(AK$1,[2]EUCAM_output!$B$1:$APK$1,0))</f>
        <v>0.34501676535989001</v>
      </c>
      <c r="AL33">
        <f>INDEX([2]EUCAM_output!$B$2:$APK$66,MATCH($X33,[2]EUCAM_output!$A$2:$A$66,0),MATCH(AL$1,[2]EUCAM_output!$B$1:$APK$1,0))</f>
        <v>0.54584332076266195</v>
      </c>
      <c r="AM33">
        <f>INDEX([2]EUCAM_output!$B$2:$APK$66,MATCH($X33,[2]EUCAM_output!$A$2:$A$66,0),MATCH(AM$1,[2]EUCAM_output!$B$1:$APK$1,0))</f>
        <v>0.37327543744805602</v>
      </c>
      <c r="AN33">
        <f>INDEX([2]EUCAM_output!$B$2:$APK$66,MATCH($X33,[2]EUCAM_output!$A$2:$A$66,0),MATCH(AN$1,[2]EUCAM_output!$B$1:$APK$1,0))</f>
        <v>0.53987438933033305</v>
      </c>
      <c r="AO33">
        <f>INDEX([2]EUCAM_output!$B$2:$APK$66,MATCH($X33,[2]EUCAM_output!$A$2:$A$66,0),MATCH(AO$1,[2]EUCAM_output!$B$1:$APK$1,0))</f>
        <v>0.65968552279635406</v>
      </c>
      <c r="AP33">
        <f>INDEX([2]EUCAM_output!$B$2:$APK$66,MATCH($X33,[2]EUCAM_output!$A$2:$A$66,0),MATCH(AP$1,[2]EUCAM_output!$B$1:$APK$1,0))</f>
        <v>0.596583642935134</v>
      </c>
      <c r="AQ33">
        <f>INDEX([2]EUCAM_output!$B$2:$APK$66,MATCH($X33,[2]EUCAM_output!$A$2:$A$66,0),MATCH(AQ$1,[2]EUCAM_output!$B$1:$APK$1,0))</f>
        <v>0.63838101091437105</v>
      </c>
      <c r="AR33">
        <f>INDEX([2]EUCAM_output!$B$2:$APK$66,MATCH($X33,[2]EUCAM_output!$A$2:$A$66,0),MATCH(AR$1,[2]EUCAM_output!$B$1:$APK$1,0))</f>
        <v>0.40116181844061499</v>
      </c>
      <c r="AS33" s="1">
        <f t="shared" si="1"/>
        <v>0.70026977070676499</v>
      </c>
      <c r="AU33" s="15">
        <v>1996</v>
      </c>
      <c r="AV33">
        <f>INDEX([2]EUCAM_output!$B$2:$APK$66,MATCH($X33,[2]EUCAM_output!$A$2:$A$66,0),MATCH(AV$1,[2]EUCAM_output!$B$1:$APK$1,0))</f>
        <v>-0.58182116666660733</v>
      </c>
      <c r="AW33">
        <f>INDEX([2]EUCAM_output!$B$2:$APK$66,MATCH($X33,[2]EUCAM_output!$A$2:$A$66,0),MATCH(AW$1,[2]EUCAM_output!$B$1:$APK$1,0))</f>
        <v>-1.273330072177659</v>
      </c>
      <c r="AX33" t="e">
        <f>INDEX([2]EUCAM_output!$B$2:$APK$66,MATCH($X33,[2]EUCAM_output!$A$2:$A$66,0),MATCH(AX$1,[2]EUCAM_output!$B$1:$APK$1,0))</f>
        <v>#N/A</v>
      </c>
      <c r="AY33">
        <f>INDEX([2]EUCAM_output!$B$2:$APK$66,MATCH($X33,[2]EUCAM_output!$A$2:$A$66,0),MATCH(AY$1,[2]EUCAM_output!$B$1:$APK$1,0))</f>
        <v>-0.97087153962515105</v>
      </c>
      <c r="AZ33">
        <f>INDEX([2]EUCAM_output!$B$2:$APK$66,MATCH($X33,[2]EUCAM_output!$A$2:$A$66,0),MATCH(AZ$1,[2]EUCAM_output!$B$1:$APK$1,0))</f>
        <v>-1.947045818992166</v>
      </c>
      <c r="BA33">
        <f>INDEX([2]EUCAM_output!$B$2:$APK$66,MATCH($X33,[2]EUCAM_output!$A$2:$A$66,0),MATCH(BA$1,[2]EUCAM_output!$B$1:$APK$1,0))</f>
        <v>-3.4602183393728232E-2</v>
      </c>
      <c r="BB33">
        <f>INDEX([2]EUCAM_output!$B$2:$APK$66,MATCH($X33,[2]EUCAM_output!$A$2:$A$66,0),MATCH(BB$1,[2]EUCAM_output!$B$1:$APK$1,0))</f>
        <v>-3.2838958839891741</v>
      </c>
      <c r="BC33">
        <f>INDEX([2]EUCAM_output!$B$2:$APK$66,MATCH($X33,[2]EUCAM_output!$A$2:$A$66,0),MATCH(BC$1,[2]EUCAM_output!$B$1:$APK$1,0))</f>
        <v>-1.612010812625841</v>
      </c>
      <c r="BD33">
        <f>INDEX([2]EUCAM_output!$B$2:$APK$66,MATCH($X33,[2]EUCAM_output!$A$2:$A$66,0),MATCH(BD$1,[2]EUCAM_output!$B$1:$APK$1,0))</f>
        <v>-2.8573656138619512</v>
      </c>
      <c r="BE33" t="e">
        <f>INDEX([2]EUCAM_output!$B$2:$APK$66,MATCH($X33,[2]EUCAM_output!$A$2:$A$66,0),MATCH(BE$1,[2]EUCAM_output!$B$1:$APK$1,0))</f>
        <v>#N/A</v>
      </c>
      <c r="BF33">
        <f>INDEX([2]EUCAM_output!$B$2:$APK$66,MATCH($X33,[2]EUCAM_output!$A$2:$A$66,0),MATCH(BF$1,[2]EUCAM_output!$B$1:$APK$1,0))</f>
        <v>-1.6533857081668659E-3</v>
      </c>
      <c r="BG33">
        <f>INDEX([2]EUCAM_output!$B$2:$APK$66,MATCH($X33,[2]EUCAM_output!$A$2:$A$66,0),MATCH(BG$1,[2]EUCAM_output!$B$1:$APK$1,0))</f>
        <v>-0.86150773578593798</v>
      </c>
      <c r="BH33">
        <f>INDEX([2]EUCAM_output!$B$2:$APK$66,MATCH($X33,[2]EUCAM_output!$A$2:$A$66,0),MATCH(BH$1,[2]EUCAM_output!$B$1:$APK$1,0))</f>
        <v>-1.457785084012053</v>
      </c>
      <c r="BI33">
        <f>INDEX([2]EUCAM_output!$B$2:$APK$66,MATCH($X33,[2]EUCAM_output!$A$2:$A$66,0),MATCH(BI$1,[2]EUCAM_output!$B$1:$APK$1,0))</f>
        <v>-2.997078662431973</v>
      </c>
      <c r="BJ33">
        <f>INDEX([2]EUCAM_output!$B$2:$APK$66,MATCH($X33,[2]EUCAM_output!$A$2:$A$66,0),MATCH(BJ$1,[2]EUCAM_output!$B$1:$APK$1,0))</f>
        <v>-4.2099684324154341</v>
      </c>
      <c r="BK33">
        <f>INDEX([2]EUCAM_output!$B$2:$APK$66,MATCH($X33,[2]EUCAM_output!$A$2:$A$66,0),MATCH(BK$1,[2]EUCAM_output!$B$1:$APK$1,0))</f>
        <v>-0.44159309056878149</v>
      </c>
      <c r="BL33">
        <f>INDEX([2]EUCAM_output!$B$2:$APK$66,MATCH($X33,[2]EUCAM_output!$A$2:$A$66,0),MATCH(BL$1,[2]EUCAM_output!$B$1:$APK$1,0))</f>
        <v>-1.185336963276185</v>
      </c>
      <c r="BM33">
        <f>INDEX([2]EUCAM_output!$B$2:$APK$66,MATCH($X33,[2]EUCAM_output!$A$2:$A$66,0),MATCH(BM$1,[2]EUCAM_output!$B$1:$APK$1,0))</f>
        <v>-0.64538904340907255</v>
      </c>
      <c r="BN33">
        <f>INDEX([2]EUCAM_output!$B$2:$APK$66,MATCH($X33,[2]EUCAM_output!$A$2:$A$66,0),MATCH(BN$1,[2]EUCAM_output!$B$1:$APK$1,0))</f>
        <v>-3.680506386925841</v>
      </c>
      <c r="BO33">
        <f>INDEX([2]EUCAM_output!$B$2:$APK$66,MATCH($X33,[2]EUCAM_output!$A$2:$A$66,0),MATCH(BO$1,[2]EUCAM_output!$B$1:$APK$1,0))</f>
        <v>2.4368071302025118</v>
      </c>
      <c r="BP33" s="1" t="e">
        <f t="shared" si="2"/>
        <v>#N/A</v>
      </c>
    </row>
    <row r="34" spans="1:68" x14ac:dyDescent="0.3">
      <c r="A34" s="15">
        <v>1997</v>
      </c>
      <c r="B34">
        <f>INDEX([2]EUCAM_output!$B$2:$APK$66,MATCH($A34,[2]EUCAM_output!$A$2:$A$66,0),MATCH(B$1,[2]EUCAM_output!$B$1:$APK$1,0))</f>
        <v>273.87537365840802</v>
      </c>
      <c r="C34">
        <f>INDEX([2]EUCAM_output!$B$2:$APK$66,MATCH($A34,[2]EUCAM_output!$A$2:$A$66,0),MATCH(C$1,[2]EUCAM_output!$B$1:$APK$1,0))</f>
        <v>331.13429808246798</v>
      </c>
      <c r="D34">
        <f>INDEX([2]EUCAM_output!$B$2:$APK$66,MATCH($A34,[2]EUCAM_output!$A$2:$A$66,0),MATCH(D$1,[2]EUCAM_output!$B$1:$APK$1,0))</f>
        <v>12.0491921319711</v>
      </c>
      <c r="E34">
        <f>INDEX([2]EUCAM_output!$B$2:$APK$66,MATCH($A34,[2]EUCAM_output!$A$2:$A$66,0),MATCH(E$1,[2]EUCAM_output!$B$1:$APK$1,0))</f>
        <v>2633.0949549217498</v>
      </c>
      <c r="F34">
        <f>INDEX([2]EUCAM_output!$B$2:$APK$66,MATCH($A34,[2]EUCAM_output!$A$2:$A$66,0),MATCH(F$1,[2]EUCAM_output!$B$1:$APK$1,0))</f>
        <v>12.8394079567438</v>
      </c>
      <c r="G34">
        <f>INDEX([2]EUCAM_output!$B$2:$APK$66,MATCH($A34,[2]EUCAM_output!$A$2:$A$66,0),MATCH(G$1,[2]EUCAM_output!$B$1:$APK$1,0))</f>
        <v>157.54181610029599</v>
      </c>
      <c r="H34">
        <f>INDEX([2]EUCAM_output!$B$2:$APK$66,MATCH($A34,[2]EUCAM_output!$A$2:$A$66,0),MATCH(H$1,[2]EUCAM_output!$B$1:$APK$1,0))</f>
        <v>811.65000304365697</v>
      </c>
      <c r="I34">
        <f>INDEX([2]EUCAM_output!$B$2:$APK$66,MATCH($A34,[2]EUCAM_output!$A$2:$A$66,0),MATCH(I$1,[2]EUCAM_output!$B$1:$APK$1,0))</f>
        <v>161.07777333441001</v>
      </c>
      <c r="J34">
        <f>INDEX([2]EUCAM_output!$B$2:$APK$66,MATCH($A34,[2]EUCAM_output!$A$2:$A$66,0),MATCH(J$1,[2]EUCAM_output!$B$1:$APK$1,0))</f>
        <v>1746.4635039432701</v>
      </c>
      <c r="K34">
        <f>INDEX([2]EUCAM_output!$B$2:$APK$66,MATCH($A34,[2]EUCAM_output!$A$2:$A$66,0),MATCH(K$1,[2]EUCAM_output!$B$1:$APK$1,0))</f>
        <v>36.388837858687502</v>
      </c>
      <c r="L34">
        <f>INDEX([2]EUCAM_output!$B$2:$APK$66,MATCH($A34,[2]EUCAM_output!$A$2:$A$66,0),MATCH(L$1,[2]EUCAM_output!$B$1:$APK$1,0))</f>
        <v>115.642749137716</v>
      </c>
      <c r="M34">
        <f>INDEX([2]EUCAM_output!$B$2:$APK$66,MATCH($A34,[2]EUCAM_output!$A$2:$A$66,0),MATCH(M$1,[2]EUCAM_output!$B$1:$APK$1,0))</f>
        <v>1646.3333960103701</v>
      </c>
      <c r="N34">
        <f>INDEX([2]EUCAM_output!$B$2:$APK$66,MATCH($A34,[2]EUCAM_output!$A$2:$A$66,0),MATCH(N$1,[2]EUCAM_output!$B$1:$APK$1,0))</f>
        <v>20.84101384105</v>
      </c>
      <c r="O34">
        <f>INDEX([2]EUCAM_output!$B$2:$APK$66,MATCH($A34,[2]EUCAM_output!$A$2:$A$66,0),MATCH(O$1,[2]EUCAM_output!$B$1:$APK$1,0))</f>
        <v>31.793568122356</v>
      </c>
      <c r="P34">
        <f>INDEX([2]EUCAM_output!$B$2:$APK$66,MATCH($A34,[2]EUCAM_output!$A$2:$A$66,0),MATCH(P$1,[2]EUCAM_output!$B$1:$APK$1,0))</f>
        <v>13.3519029849022</v>
      </c>
      <c r="Q34">
        <f>INDEX([2]EUCAM_output!$B$2:$APK$66,MATCH($A34,[2]EUCAM_output!$A$2:$A$66,0),MATCH(Q$1,[2]EUCAM_output!$B$1:$APK$1,0))</f>
        <v>5.84702247162231</v>
      </c>
      <c r="R34">
        <f>INDEX([2]EUCAM_output!$B$2:$APK$66,MATCH($A34,[2]EUCAM_output!$A$2:$A$66,0),MATCH(R$1,[2]EUCAM_output!$B$1:$APK$1,0))</f>
        <v>561.98512738860802</v>
      </c>
      <c r="S34">
        <f>INDEX([2]EUCAM_output!$B$2:$APK$66,MATCH($A34,[2]EUCAM_output!$A$2:$A$66,0),MATCH(S$1,[2]EUCAM_output!$B$1:$APK$1,0))</f>
        <v>169.09516505571099</v>
      </c>
      <c r="T34">
        <f>INDEX([2]EUCAM_output!$B$2:$APK$66,MATCH($A34,[2]EUCAM_output!$A$2:$A$66,0),MATCH(T$1,[2]EUCAM_output!$B$1:$APK$1,0))</f>
        <v>27.8708455564282</v>
      </c>
      <c r="U34">
        <f>INDEX([2]EUCAM_output!$B$2:$APK$66,MATCH($A34,[2]EUCAM_output!$A$2:$A$66,0),MATCH(U$1,[2]EUCAM_output!$B$1:$APK$1,0))</f>
        <v>45.279638159840502</v>
      </c>
      <c r="V34" s="1">
        <f t="shared" si="0"/>
        <v>8814.1555897602648</v>
      </c>
      <c r="X34" s="15">
        <v>1997</v>
      </c>
      <c r="Y34">
        <f>INDEX([2]EUCAM_output!$B$2:$APK$66,MATCH($X34,[2]EUCAM_output!$A$2:$A$66,0),MATCH(Y$1,[2]EUCAM_output!$B$1:$APK$1,0))</f>
        <v>0.68247636340633899</v>
      </c>
      <c r="Z34">
        <f>INDEX([2]EUCAM_output!$B$2:$APK$66,MATCH($X34,[2]EUCAM_output!$A$2:$A$66,0),MATCH(Z$1,[2]EUCAM_output!$B$1:$APK$1,0))</f>
        <v>0.67354175296570706</v>
      </c>
      <c r="AA34">
        <f>INDEX([2]EUCAM_output!$B$2:$APK$66,MATCH($X34,[2]EUCAM_output!$A$2:$A$66,0),MATCH(AA$1,[2]EUCAM_output!$B$1:$APK$1,0))</f>
        <v>0.69832765491497495</v>
      </c>
      <c r="AB34">
        <f>INDEX([2]EUCAM_output!$B$2:$APK$66,MATCH($X34,[2]EUCAM_output!$A$2:$A$66,0),MATCH(AB$1,[2]EUCAM_output!$B$1:$APK$1,0))</f>
        <v>0.74384625183667696</v>
      </c>
      <c r="AC34">
        <f>INDEX([2]EUCAM_output!$B$2:$APK$66,MATCH($X34,[2]EUCAM_output!$A$2:$A$66,0),MATCH(AC$1,[2]EUCAM_output!$B$1:$APK$1,0))</f>
        <v>0.35466397131414701</v>
      </c>
      <c r="AD34">
        <f>INDEX([2]EUCAM_output!$B$2:$APK$66,MATCH($X34,[2]EUCAM_output!$A$2:$A$66,0),MATCH(AD$1,[2]EUCAM_output!$B$1:$APK$1,0))</f>
        <v>0.77743001041982196</v>
      </c>
      <c r="AE34">
        <f>INDEX([2]EUCAM_output!$B$2:$APK$66,MATCH($X34,[2]EUCAM_output!$A$2:$A$66,0),MATCH(AE$1,[2]EUCAM_output!$B$1:$APK$1,0))</f>
        <v>0.64132581784910103</v>
      </c>
      <c r="AF34">
        <f>INDEX([2]EUCAM_output!$B$2:$APK$66,MATCH($X34,[2]EUCAM_output!$A$2:$A$66,0),MATCH(AF$1,[2]EUCAM_output!$B$1:$APK$1,0))</f>
        <v>0.69525417182246896</v>
      </c>
      <c r="AG34">
        <f>INDEX([2]EUCAM_output!$B$2:$APK$66,MATCH($X34,[2]EUCAM_output!$A$2:$A$66,0),MATCH(AG$1,[2]EUCAM_output!$B$1:$APK$1,0))</f>
        <v>0.7325241239598751</v>
      </c>
      <c r="AH34">
        <f>INDEX([2]EUCAM_output!$B$2:$APK$66,MATCH($X34,[2]EUCAM_output!$A$2:$A$66,0),MATCH(AH$1,[2]EUCAM_output!$B$1:$APK$1,0))</f>
        <v>0.58293768880225505</v>
      </c>
      <c r="AI34">
        <f>INDEX([2]EUCAM_output!$B$2:$APK$66,MATCH($X34,[2]EUCAM_output!$A$2:$A$66,0),MATCH(AI$1,[2]EUCAM_output!$B$1:$APK$1,0))</f>
        <v>0.63228225634294699</v>
      </c>
      <c r="AJ34">
        <f>INDEX([2]EUCAM_output!$B$2:$APK$66,MATCH($X34,[2]EUCAM_output!$A$2:$A$66,0),MATCH(AJ$1,[2]EUCAM_output!$B$1:$APK$1,0))</f>
        <v>0.66757307495629103</v>
      </c>
      <c r="AK34">
        <f>INDEX([2]EUCAM_output!$B$2:$APK$66,MATCH($X34,[2]EUCAM_output!$A$2:$A$66,0),MATCH(AK$1,[2]EUCAM_output!$B$1:$APK$1,0))</f>
        <v>0.43023749093743802</v>
      </c>
      <c r="AL34">
        <f>INDEX([2]EUCAM_output!$B$2:$APK$66,MATCH($X34,[2]EUCAM_output!$A$2:$A$66,0),MATCH(AL$1,[2]EUCAM_output!$B$1:$APK$1,0))</f>
        <v>0.54308068734887005</v>
      </c>
      <c r="AM34">
        <f>INDEX([2]EUCAM_output!$B$2:$APK$66,MATCH($X34,[2]EUCAM_output!$A$2:$A$66,0),MATCH(AM$1,[2]EUCAM_output!$B$1:$APK$1,0))</f>
        <v>0.41896235462942699</v>
      </c>
      <c r="AN34">
        <f>INDEX([2]EUCAM_output!$B$2:$APK$66,MATCH($X34,[2]EUCAM_output!$A$2:$A$66,0),MATCH(AN$1,[2]EUCAM_output!$B$1:$APK$1,0))</f>
        <v>0.57139907852159</v>
      </c>
      <c r="AO34">
        <f>INDEX([2]EUCAM_output!$B$2:$APK$66,MATCH($X34,[2]EUCAM_output!$A$2:$A$66,0),MATCH(AO$1,[2]EUCAM_output!$B$1:$APK$1,0))</f>
        <v>0.65566297341382196</v>
      </c>
      <c r="AP34">
        <f>INDEX([2]EUCAM_output!$B$2:$APK$66,MATCH($X34,[2]EUCAM_output!$A$2:$A$66,0),MATCH(AP$1,[2]EUCAM_output!$B$1:$APK$1,0))</f>
        <v>0.61093647628464798</v>
      </c>
      <c r="AQ34">
        <f>INDEX([2]EUCAM_output!$B$2:$APK$66,MATCH($X34,[2]EUCAM_output!$A$2:$A$66,0),MATCH(AQ$1,[2]EUCAM_output!$B$1:$APK$1,0))</f>
        <v>0.65619515107371995</v>
      </c>
      <c r="AR34">
        <f>INDEX([2]EUCAM_output!$B$2:$APK$66,MATCH($X34,[2]EUCAM_output!$A$2:$A$66,0),MATCH(AR$1,[2]EUCAM_output!$B$1:$APK$1,0))</f>
        <v>0.429062955602448</v>
      </c>
      <c r="AS34" s="1">
        <f t="shared" si="1"/>
        <v>0.69818388438967716</v>
      </c>
      <c r="AU34" s="15">
        <v>1997</v>
      </c>
      <c r="AV34">
        <f>INDEX([2]EUCAM_output!$B$2:$APK$66,MATCH($X34,[2]EUCAM_output!$A$2:$A$66,0),MATCH(AV$1,[2]EUCAM_output!$B$1:$APK$1,0))</f>
        <v>-0.83376098120505615</v>
      </c>
      <c r="AW34">
        <f>INDEX([2]EUCAM_output!$B$2:$APK$66,MATCH($X34,[2]EUCAM_output!$A$2:$A$66,0),MATCH(AW$1,[2]EUCAM_output!$B$1:$APK$1,0))</f>
        <v>0.17887740976318961</v>
      </c>
      <c r="AX34">
        <f>INDEX([2]EUCAM_output!$B$2:$APK$66,MATCH($X34,[2]EUCAM_output!$A$2:$A$66,0),MATCH(AX$1,[2]EUCAM_output!$B$1:$APK$1,0))</f>
        <v>-3.5526815065883399</v>
      </c>
      <c r="AY34">
        <f>INDEX([2]EUCAM_output!$B$2:$APK$66,MATCH($X34,[2]EUCAM_output!$A$2:$A$66,0),MATCH(AY$1,[2]EUCAM_output!$B$1:$APK$1,0))</f>
        <v>-0.53909210160046905</v>
      </c>
      <c r="AZ34">
        <f>INDEX([2]EUCAM_output!$B$2:$APK$66,MATCH($X34,[2]EUCAM_output!$A$2:$A$66,0),MATCH(AZ$1,[2]EUCAM_output!$B$1:$APK$1,0))</f>
        <v>4.5416559005892143</v>
      </c>
      <c r="BA34">
        <f>INDEX([2]EUCAM_output!$B$2:$APK$66,MATCH($X34,[2]EUCAM_output!$A$2:$A$66,0),MATCH(BA$1,[2]EUCAM_output!$B$1:$APK$1,0))</f>
        <v>0.66452988866758655</v>
      </c>
      <c r="BB34">
        <f>INDEX([2]EUCAM_output!$B$2:$APK$66,MATCH($X34,[2]EUCAM_output!$A$2:$A$66,0),MATCH(BB$1,[2]EUCAM_output!$B$1:$APK$1,0))</f>
        <v>-2.0655330654921871</v>
      </c>
      <c r="BC34">
        <f>INDEX([2]EUCAM_output!$B$2:$APK$66,MATCH($X34,[2]EUCAM_output!$A$2:$A$66,0),MATCH(BC$1,[2]EUCAM_output!$B$1:$APK$1,0))</f>
        <v>1.0152946131235301</v>
      </c>
      <c r="BD34">
        <f>INDEX([2]EUCAM_output!$B$2:$APK$66,MATCH($X34,[2]EUCAM_output!$A$2:$A$66,0),MATCH(BD$1,[2]EUCAM_output!$B$1:$APK$1,0))</f>
        <v>-2.4005906351962421</v>
      </c>
      <c r="BE34" t="e">
        <f>INDEX([2]EUCAM_output!$B$2:$APK$66,MATCH($X34,[2]EUCAM_output!$A$2:$A$66,0),MATCH(BE$1,[2]EUCAM_output!$B$1:$APK$1,0))</f>
        <v>#N/A</v>
      </c>
      <c r="BF34">
        <f>INDEX([2]EUCAM_output!$B$2:$APK$66,MATCH($X34,[2]EUCAM_output!$A$2:$A$66,0),MATCH(BF$1,[2]EUCAM_output!$B$1:$APK$1,0))</f>
        <v>2.518667149612952</v>
      </c>
      <c r="BG34">
        <f>INDEX([2]EUCAM_output!$B$2:$APK$66,MATCH($X34,[2]EUCAM_output!$A$2:$A$66,0),MATCH(BG$1,[2]EUCAM_output!$B$1:$APK$1,0))</f>
        <v>-0.67651460252495799</v>
      </c>
      <c r="BH34">
        <f>INDEX([2]EUCAM_output!$B$2:$APK$66,MATCH($X34,[2]EUCAM_output!$A$2:$A$66,0),MATCH(BH$1,[2]EUCAM_output!$B$1:$APK$1,0))</f>
        <v>1.270855657881542</v>
      </c>
      <c r="BI34">
        <f>INDEX([2]EUCAM_output!$B$2:$APK$66,MATCH($X34,[2]EUCAM_output!$A$2:$A$66,0),MATCH(BI$1,[2]EUCAM_output!$B$1:$APK$1,0))</f>
        <v>-1.7270995452948299</v>
      </c>
      <c r="BJ34">
        <f>INDEX([2]EUCAM_output!$B$2:$APK$66,MATCH($X34,[2]EUCAM_output!$A$2:$A$66,0),MATCH(BJ$1,[2]EUCAM_output!$B$1:$APK$1,0))</f>
        <v>0.57844528020347674</v>
      </c>
      <c r="BK34">
        <f>INDEX([2]EUCAM_output!$B$2:$APK$66,MATCH($X34,[2]EUCAM_output!$A$2:$A$66,0),MATCH(BK$1,[2]EUCAM_output!$B$1:$APK$1,0))</f>
        <v>0.69001389357770115</v>
      </c>
      <c r="BL34">
        <f>INDEX([2]EUCAM_output!$B$2:$APK$66,MATCH($X34,[2]EUCAM_output!$A$2:$A$66,0),MATCH(BL$1,[2]EUCAM_output!$B$1:$APK$1,0))</f>
        <v>-0.48258183405185401</v>
      </c>
      <c r="BM34">
        <f>INDEX([2]EUCAM_output!$B$2:$APK$66,MATCH($X34,[2]EUCAM_output!$A$2:$A$66,0),MATCH(BM$1,[2]EUCAM_output!$B$1:$APK$1,0))</f>
        <v>0.30066040295806401</v>
      </c>
      <c r="BN34">
        <f>INDEX([2]EUCAM_output!$B$2:$APK$66,MATCH($X34,[2]EUCAM_output!$A$2:$A$66,0),MATCH(BN$1,[2]EUCAM_output!$B$1:$APK$1,0))</f>
        <v>-1.2985295446521941</v>
      </c>
      <c r="BO34">
        <f>INDEX([2]EUCAM_output!$B$2:$APK$66,MATCH($X34,[2]EUCAM_output!$A$2:$A$66,0),MATCH(BO$1,[2]EUCAM_output!$B$1:$APK$1,0))</f>
        <v>3.925115941605561</v>
      </c>
      <c r="BP34" s="1" t="e">
        <f t="shared" si="2"/>
        <v>#N/A</v>
      </c>
    </row>
    <row r="35" spans="1:68" x14ac:dyDescent="0.3">
      <c r="A35" s="15">
        <v>1998</v>
      </c>
      <c r="B35">
        <f>INDEX([2]EUCAM_output!$B$2:$APK$66,MATCH($A35,[2]EUCAM_output!$A$2:$A$66,0),MATCH(B$1,[2]EUCAM_output!$B$1:$APK$1,0))</f>
        <v>283.44151247296202</v>
      </c>
      <c r="C35">
        <f>INDEX([2]EUCAM_output!$B$2:$APK$66,MATCH($A35,[2]EUCAM_output!$A$2:$A$66,0),MATCH(C$1,[2]EUCAM_output!$B$1:$APK$1,0))</f>
        <v>337.63059541120799</v>
      </c>
      <c r="D35">
        <f>INDEX([2]EUCAM_output!$B$2:$APK$66,MATCH($A35,[2]EUCAM_output!$A$2:$A$66,0),MATCH(D$1,[2]EUCAM_output!$B$1:$APK$1,0))</f>
        <v>12.7855118960229</v>
      </c>
      <c r="E35">
        <f>INDEX([2]EUCAM_output!$B$2:$APK$66,MATCH($A35,[2]EUCAM_output!$A$2:$A$66,0),MATCH(E$1,[2]EUCAM_output!$B$1:$APK$1,0))</f>
        <v>2688.2888686639199</v>
      </c>
      <c r="F35">
        <f>INDEX([2]EUCAM_output!$B$2:$APK$66,MATCH($A35,[2]EUCAM_output!$A$2:$A$66,0),MATCH(F$1,[2]EUCAM_output!$B$1:$APK$1,0))</f>
        <v>13.3966103075395</v>
      </c>
      <c r="G35">
        <f>INDEX([2]EUCAM_output!$B$2:$APK$66,MATCH($A35,[2]EUCAM_output!$A$2:$A$66,0),MATCH(G$1,[2]EUCAM_output!$B$1:$APK$1,0))</f>
        <v>162.95643216547401</v>
      </c>
      <c r="H35">
        <f>INDEX([2]EUCAM_output!$B$2:$APK$66,MATCH($A35,[2]EUCAM_output!$A$2:$A$66,0),MATCH(H$1,[2]EUCAM_output!$B$1:$APK$1,0))</f>
        <v>846.567004801704</v>
      </c>
      <c r="I35">
        <f>INDEX([2]EUCAM_output!$B$2:$APK$66,MATCH($A35,[2]EUCAM_output!$A$2:$A$66,0),MATCH(I$1,[2]EUCAM_output!$B$1:$APK$1,0))</f>
        <v>169.863389872894</v>
      </c>
      <c r="J35">
        <f>INDEX([2]EUCAM_output!$B$2:$APK$66,MATCH($A35,[2]EUCAM_output!$A$2:$A$66,0),MATCH(J$1,[2]EUCAM_output!$B$1:$APK$1,0))</f>
        <v>1806.76180306574</v>
      </c>
      <c r="K35">
        <f>INDEX([2]EUCAM_output!$B$2:$APK$66,MATCH($A35,[2]EUCAM_output!$A$2:$A$66,0),MATCH(K$1,[2]EUCAM_output!$B$1:$APK$1,0))</f>
        <v>37.208188190092599</v>
      </c>
      <c r="L35">
        <f>INDEX([2]EUCAM_output!$B$2:$APK$66,MATCH($A35,[2]EUCAM_output!$A$2:$A$66,0),MATCH(L$1,[2]EUCAM_output!$B$1:$APK$1,0))</f>
        <v>125.780129452476</v>
      </c>
      <c r="M35">
        <f>INDEX([2]EUCAM_output!$B$2:$APK$66,MATCH($A35,[2]EUCAM_output!$A$2:$A$66,0),MATCH(M$1,[2]EUCAM_output!$B$1:$APK$1,0))</f>
        <v>1676.03940327896</v>
      </c>
      <c r="N35">
        <f>INDEX([2]EUCAM_output!$B$2:$APK$66,MATCH($A35,[2]EUCAM_output!$A$2:$A$66,0),MATCH(N$1,[2]EUCAM_output!$B$1:$APK$1,0))</f>
        <v>22.396367205716501</v>
      </c>
      <c r="O35">
        <f>INDEX([2]EUCAM_output!$B$2:$APK$66,MATCH($A35,[2]EUCAM_output!$A$2:$A$66,0),MATCH(O$1,[2]EUCAM_output!$B$1:$APK$1,0))</f>
        <v>33.915631617614203</v>
      </c>
      <c r="P35">
        <f>INDEX([2]EUCAM_output!$B$2:$APK$66,MATCH($A35,[2]EUCAM_output!$A$2:$A$66,0),MATCH(P$1,[2]EUCAM_output!$B$1:$APK$1,0))</f>
        <v>14.2264583326163</v>
      </c>
      <c r="Q35">
        <f>INDEX([2]EUCAM_output!$B$2:$APK$66,MATCH($A35,[2]EUCAM_output!$A$2:$A$66,0),MATCH(Q$1,[2]EUCAM_output!$B$1:$APK$1,0))</f>
        <v>6.0472395609726801</v>
      </c>
      <c r="R35">
        <f>INDEX([2]EUCAM_output!$B$2:$APK$66,MATCH($A35,[2]EUCAM_output!$A$2:$A$66,0),MATCH(R$1,[2]EUCAM_output!$B$1:$APK$1,0))</f>
        <v>588.10497734816602</v>
      </c>
      <c r="S35">
        <f>INDEX([2]EUCAM_output!$B$2:$APK$66,MATCH($A35,[2]EUCAM_output!$A$2:$A$66,0),MATCH(S$1,[2]EUCAM_output!$B$1:$APK$1,0))</f>
        <v>177.22519427340899</v>
      </c>
      <c r="T35">
        <f>INDEX([2]EUCAM_output!$B$2:$APK$66,MATCH($A35,[2]EUCAM_output!$A$2:$A$66,0),MATCH(T$1,[2]EUCAM_output!$B$1:$APK$1,0))</f>
        <v>28.724759701870202</v>
      </c>
      <c r="U35">
        <f>INDEX([2]EUCAM_output!$B$2:$APK$66,MATCH($A35,[2]EUCAM_output!$A$2:$A$66,0),MATCH(U$1,[2]EUCAM_output!$B$1:$APK$1,0))</f>
        <v>47.012089625474601</v>
      </c>
      <c r="V35" s="1">
        <f t="shared" si="0"/>
        <v>9078.3721672448319</v>
      </c>
      <c r="X35" s="15">
        <v>1998</v>
      </c>
      <c r="Y35">
        <f>INDEX([2]EUCAM_output!$B$2:$APK$66,MATCH($X35,[2]EUCAM_output!$A$2:$A$66,0),MATCH(Y$1,[2]EUCAM_output!$B$1:$APK$1,0))</f>
        <v>0.68425662653025798</v>
      </c>
      <c r="Z35">
        <f>INDEX([2]EUCAM_output!$B$2:$APK$66,MATCH($X35,[2]EUCAM_output!$A$2:$A$66,0),MATCH(Z$1,[2]EUCAM_output!$B$1:$APK$1,0))</f>
        <v>0.68422630302638299</v>
      </c>
      <c r="AA35">
        <f>INDEX([2]EUCAM_output!$B$2:$APK$66,MATCH($X35,[2]EUCAM_output!$A$2:$A$66,0),MATCH(AA$1,[2]EUCAM_output!$B$1:$APK$1,0))</f>
        <v>0.715855304977699</v>
      </c>
      <c r="AB35">
        <f>INDEX([2]EUCAM_output!$B$2:$APK$66,MATCH($X35,[2]EUCAM_output!$A$2:$A$66,0),MATCH(AB$1,[2]EUCAM_output!$B$1:$APK$1,0))</f>
        <v>0.74718562885819495</v>
      </c>
      <c r="AC35">
        <f>INDEX([2]EUCAM_output!$B$2:$APK$66,MATCH($X35,[2]EUCAM_output!$A$2:$A$66,0),MATCH(AC$1,[2]EUCAM_output!$B$1:$APK$1,0))</f>
        <v>0.37827155378922911</v>
      </c>
      <c r="AD35">
        <f>INDEX([2]EUCAM_output!$B$2:$APK$66,MATCH($X35,[2]EUCAM_output!$A$2:$A$66,0),MATCH(AD$1,[2]EUCAM_output!$B$1:$APK$1,0))</f>
        <v>0.765568520396819</v>
      </c>
      <c r="AE35">
        <f>INDEX([2]EUCAM_output!$B$2:$APK$66,MATCH($X35,[2]EUCAM_output!$A$2:$A$66,0),MATCH(AE$1,[2]EUCAM_output!$B$1:$APK$1,0))</f>
        <v>0.65311689625706293</v>
      </c>
      <c r="AF35">
        <f>INDEX([2]EUCAM_output!$B$2:$APK$66,MATCH($X35,[2]EUCAM_output!$A$2:$A$66,0),MATCH(AF$1,[2]EUCAM_output!$B$1:$APK$1,0))</f>
        <v>0.70462858296126296</v>
      </c>
      <c r="AG35">
        <f>INDEX([2]EUCAM_output!$B$2:$APK$66,MATCH($X35,[2]EUCAM_output!$A$2:$A$66,0),MATCH(AG$1,[2]EUCAM_output!$B$1:$APK$1,0))</f>
        <v>0.74043218262546107</v>
      </c>
      <c r="AH35">
        <f>INDEX([2]EUCAM_output!$B$2:$APK$66,MATCH($X35,[2]EUCAM_output!$A$2:$A$66,0),MATCH(AH$1,[2]EUCAM_output!$B$1:$APK$1,0))</f>
        <v>0.61750478203007697</v>
      </c>
      <c r="AI35">
        <f>INDEX([2]EUCAM_output!$B$2:$APK$66,MATCH($X35,[2]EUCAM_output!$A$2:$A$66,0),MATCH(AI$1,[2]EUCAM_output!$B$1:$APK$1,0))</f>
        <v>0.64052836171949101</v>
      </c>
      <c r="AJ35">
        <f>INDEX([2]EUCAM_output!$B$2:$APK$66,MATCH($X35,[2]EUCAM_output!$A$2:$A$66,0),MATCH(AJ$1,[2]EUCAM_output!$B$1:$APK$1,0))</f>
        <v>0.67834283518777094</v>
      </c>
      <c r="AK35">
        <f>INDEX([2]EUCAM_output!$B$2:$APK$66,MATCH($X35,[2]EUCAM_output!$A$2:$A$66,0),MATCH(AK$1,[2]EUCAM_output!$B$1:$APK$1,0))</f>
        <v>0.44962454326158302</v>
      </c>
      <c r="AL35">
        <f>INDEX([2]EUCAM_output!$B$2:$APK$66,MATCH($X35,[2]EUCAM_output!$A$2:$A$66,0),MATCH(AL$1,[2]EUCAM_output!$B$1:$APK$1,0))</f>
        <v>0.53089635264802293</v>
      </c>
      <c r="AM35">
        <f>INDEX([2]EUCAM_output!$B$2:$APK$66,MATCH($X35,[2]EUCAM_output!$A$2:$A$66,0),MATCH(AM$1,[2]EUCAM_output!$B$1:$APK$1,0))</f>
        <v>0.43796718677167901</v>
      </c>
      <c r="AN35">
        <f>INDEX([2]EUCAM_output!$B$2:$APK$66,MATCH($X35,[2]EUCAM_output!$A$2:$A$66,0),MATCH(AN$1,[2]EUCAM_output!$B$1:$APK$1,0))</f>
        <v>0.59220616032169604</v>
      </c>
      <c r="AO35">
        <f>INDEX([2]EUCAM_output!$B$2:$APK$66,MATCH($X35,[2]EUCAM_output!$A$2:$A$66,0),MATCH(AO$1,[2]EUCAM_output!$B$1:$APK$1,0))</f>
        <v>0.66655067891915809</v>
      </c>
      <c r="AP35">
        <f>INDEX([2]EUCAM_output!$B$2:$APK$66,MATCH($X35,[2]EUCAM_output!$A$2:$A$66,0),MATCH(AP$1,[2]EUCAM_output!$B$1:$APK$1,0))</f>
        <v>0.62453703473070699</v>
      </c>
      <c r="AQ35">
        <f>INDEX([2]EUCAM_output!$B$2:$APK$66,MATCH($X35,[2]EUCAM_output!$A$2:$A$66,0),MATCH(AQ$1,[2]EUCAM_output!$B$1:$APK$1,0))</f>
        <v>0.68603883928201892</v>
      </c>
      <c r="AR35">
        <f>INDEX([2]EUCAM_output!$B$2:$APK$66,MATCH($X35,[2]EUCAM_output!$A$2:$A$66,0),MATCH(AR$1,[2]EUCAM_output!$B$1:$APK$1,0))</f>
        <v>0.434263327650519</v>
      </c>
      <c r="AS35" s="1">
        <f t="shared" si="1"/>
        <v>0.70542783146255794</v>
      </c>
      <c r="AU35" s="15">
        <v>1998</v>
      </c>
      <c r="AV35">
        <f>INDEX([2]EUCAM_output!$B$2:$APK$66,MATCH($X35,[2]EUCAM_output!$A$2:$A$66,0),MATCH(AV$1,[2]EUCAM_output!$B$1:$APK$1,0))</f>
        <v>6.3372220560875547E-2</v>
      </c>
      <c r="AW35">
        <f>INDEX([2]EUCAM_output!$B$2:$APK$66,MATCH($X35,[2]EUCAM_output!$A$2:$A$66,0),MATCH(AW$1,[2]EUCAM_output!$B$1:$APK$1,0))</f>
        <v>-0.1513820931134835</v>
      </c>
      <c r="AX35">
        <f>INDEX([2]EUCAM_output!$B$2:$APK$66,MATCH($X35,[2]EUCAM_output!$A$2:$A$66,0),MATCH(AX$1,[2]EUCAM_output!$B$1:$APK$1,0))</f>
        <v>-1.330901202337798</v>
      </c>
      <c r="AY35">
        <f>INDEX([2]EUCAM_output!$B$2:$APK$66,MATCH($X35,[2]EUCAM_output!$A$2:$A$66,0),MATCH(AY$1,[2]EUCAM_output!$B$1:$APK$1,0))</f>
        <v>6.3360856822369804E-2</v>
      </c>
      <c r="AZ35">
        <f>INDEX([2]EUCAM_output!$B$2:$APK$66,MATCH($X35,[2]EUCAM_output!$A$2:$A$66,0),MATCH(AZ$1,[2]EUCAM_output!$B$1:$APK$1,0))</f>
        <v>2.7865790746710362</v>
      </c>
      <c r="BA35">
        <f>INDEX([2]EUCAM_output!$B$2:$APK$66,MATCH($X35,[2]EUCAM_output!$A$2:$A$66,0),MATCH(BA$1,[2]EUCAM_output!$B$1:$APK$1,0))</f>
        <v>0.97779301693021736</v>
      </c>
      <c r="BB35">
        <f>INDEX([2]EUCAM_output!$B$2:$APK$66,MATCH($X35,[2]EUCAM_output!$A$2:$A$66,0),MATCH(BB$1,[2]EUCAM_output!$B$1:$APK$1,0))</f>
        <v>-0.38288547472921097</v>
      </c>
      <c r="BC35">
        <f>INDEX([2]EUCAM_output!$B$2:$APK$66,MATCH($X35,[2]EUCAM_output!$A$2:$A$66,0),MATCH(BC$1,[2]EUCAM_output!$B$1:$APK$1,0))</f>
        <v>2.0579888438042588</v>
      </c>
      <c r="BD35">
        <f>INDEX([2]EUCAM_output!$B$2:$APK$66,MATCH($X35,[2]EUCAM_output!$A$2:$A$66,0),MATCH(BD$1,[2]EUCAM_output!$B$1:$APK$1,0))</f>
        <v>-1.1248782319556621</v>
      </c>
      <c r="BE35" t="e">
        <f>INDEX([2]EUCAM_output!$B$2:$APK$66,MATCH($X35,[2]EUCAM_output!$A$2:$A$66,0),MATCH(BE$1,[2]EUCAM_output!$B$1:$APK$1,0))</f>
        <v>#N/A</v>
      </c>
      <c r="BF35">
        <f>INDEX([2]EUCAM_output!$B$2:$APK$66,MATCH($X35,[2]EUCAM_output!$A$2:$A$66,0),MATCH(BF$1,[2]EUCAM_output!$B$1:$APK$1,0))</f>
        <v>2.8803826869904681</v>
      </c>
      <c r="BG35">
        <f>INDEX([2]EUCAM_output!$B$2:$APK$66,MATCH($X35,[2]EUCAM_output!$A$2:$A$66,0),MATCH(BG$1,[2]EUCAM_output!$B$1:$APK$1,0))</f>
        <v>-0.51351632559859528</v>
      </c>
      <c r="BH35">
        <f>INDEX([2]EUCAM_output!$B$2:$APK$66,MATCH($X35,[2]EUCAM_output!$A$2:$A$66,0),MATCH(BH$1,[2]EUCAM_output!$B$1:$APK$1,0))</f>
        <v>3.0076503649490771</v>
      </c>
      <c r="BI35">
        <f>INDEX([2]EUCAM_output!$B$2:$APK$66,MATCH($X35,[2]EUCAM_output!$A$2:$A$66,0),MATCH(BI$1,[2]EUCAM_output!$B$1:$APK$1,0))</f>
        <v>0.41916614501380511</v>
      </c>
      <c r="BJ35">
        <f>INDEX([2]EUCAM_output!$B$2:$APK$66,MATCH($X35,[2]EUCAM_output!$A$2:$A$66,0),MATCH(BJ$1,[2]EUCAM_output!$B$1:$APK$1,0))</f>
        <v>1.67132356837203</v>
      </c>
      <c r="BK35">
        <f>INDEX([2]EUCAM_output!$B$2:$APK$66,MATCH($X35,[2]EUCAM_output!$A$2:$A$66,0),MATCH(BK$1,[2]EUCAM_output!$B$1:$APK$1,0))</f>
        <v>0.25120751778344719</v>
      </c>
      <c r="BL35">
        <f>INDEX([2]EUCAM_output!$B$2:$APK$66,MATCH($X35,[2]EUCAM_output!$A$2:$A$66,0),MATCH(BL$1,[2]EUCAM_output!$B$1:$APK$1,0))</f>
        <v>0.51477195538209841</v>
      </c>
      <c r="BM35">
        <f>INDEX([2]EUCAM_output!$B$2:$APK$66,MATCH($X35,[2]EUCAM_output!$A$2:$A$66,0),MATCH(BM$1,[2]EUCAM_output!$B$1:$APK$1,0))</f>
        <v>1.220961308689628</v>
      </c>
      <c r="BN35">
        <f>INDEX([2]EUCAM_output!$B$2:$APK$66,MATCH($X35,[2]EUCAM_output!$A$2:$A$66,0),MATCH(BN$1,[2]EUCAM_output!$B$1:$APK$1,0))</f>
        <v>-1.047216730367095</v>
      </c>
      <c r="BO35">
        <f>INDEX([2]EUCAM_output!$B$2:$APK$66,MATCH($X35,[2]EUCAM_output!$A$2:$A$66,0),MATCH(BO$1,[2]EUCAM_output!$B$1:$APK$1,0))</f>
        <v>3.3095174672018279</v>
      </c>
      <c r="BP35" s="1" t="e">
        <f t="shared" si="2"/>
        <v>#N/A</v>
      </c>
    </row>
    <row r="36" spans="1:68" x14ac:dyDescent="0.3">
      <c r="A36" s="15">
        <v>1999</v>
      </c>
      <c r="B36">
        <f>INDEX([2]EUCAM_output!$B$2:$APK$66,MATCH($A36,[2]EUCAM_output!$A$2:$A$66,0),MATCH(B$1,[2]EUCAM_output!$B$1:$APK$1,0))</f>
        <v>294.10435920771602</v>
      </c>
      <c r="C36">
        <f>INDEX([2]EUCAM_output!$B$2:$APK$66,MATCH($A36,[2]EUCAM_output!$A$2:$A$66,0),MATCH(C$1,[2]EUCAM_output!$B$1:$APK$1,0))</f>
        <v>349.59190016062303</v>
      </c>
      <c r="D36">
        <f>INDEX([2]EUCAM_output!$B$2:$APK$66,MATCH($A36,[2]EUCAM_output!$A$2:$A$66,0),MATCH(D$1,[2]EUCAM_output!$B$1:$APK$1,0))</f>
        <v>13.424521304635601</v>
      </c>
      <c r="E36">
        <f>INDEX([2]EUCAM_output!$B$2:$APK$66,MATCH($A36,[2]EUCAM_output!$A$2:$A$66,0),MATCH(E$1,[2]EUCAM_output!$B$1:$APK$1,0))</f>
        <v>2745.5525606899901</v>
      </c>
      <c r="F36">
        <f>INDEX([2]EUCAM_output!$B$2:$APK$66,MATCH($A36,[2]EUCAM_output!$A$2:$A$66,0),MATCH(F$1,[2]EUCAM_output!$B$1:$APK$1,0))</f>
        <v>13.339673239313001</v>
      </c>
      <c r="G36">
        <f>INDEX([2]EUCAM_output!$B$2:$APK$66,MATCH($A36,[2]EUCAM_output!$A$2:$A$66,0),MATCH(G$1,[2]EUCAM_output!$B$1:$APK$1,0))</f>
        <v>167.28909476460001</v>
      </c>
      <c r="H36">
        <f>INDEX([2]EUCAM_output!$B$2:$APK$66,MATCH($A36,[2]EUCAM_output!$A$2:$A$66,0),MATCH(H$1,[2]EUCAM_output!$B$1:$APK$1,0))</f>
        <v>883.89100215780002</v>
      </c>
      <c r="I36">
        <f>INDEX([2]EUCAM_output!$B$2:$APK$66,MATCH($A36,[2]EUCAM_output!$A$2:$A$66,0),MATCH(I$1,[2]EUCAM_output!$B$1:$APK$1,0))</f>
        <v>177.319171001531</v>
      </c>
      <c r="J36">
        <f>INDEX([2]EUCAM_output!$B$2:$APK$66,MATCH($A36,[2]EUCAM_output!$A$2:$A$66,0),MATCH(J$1,[2]EUCAM_output!$B$1:$APK$1,0))</f>
        <v>1868.1792014817099</v>
      </c>
      <c r="K36">
        <f>INDEX([2]EUCAM_output!$B$2:$APK$66,MATCH($A36,[2]EUCAM_output!$A$2:$A$66,0),MATCH(K$1,[2]EUCAM_output!$B$1:$APK$1,0))</f>
        <v>36.892408089457099</v>
      </c>
      <c r="L36">
        <f>INDEX([2]EUCAM_output!$B$2:$APK$66,MATCH($A36,[2]EUCAM_output!$A$2:$A$66,0),MATCH(L$1,[2]EUCAM_output!$B$1:$APK$1,0))</f>
        <v>139.02463909457001</v>
      </c>
      <c r="M36">
        <f>INDEX([2]EUCAM_output!$B$2:$APK$66,MATCH($A36,[2]EUCAM_output!$A$2:$A$66,0),MATCH(M$1,[2]EUCAM_output!$B$1:$APK$1,0))</f>
        <v>1704.1632033660001</v>
      </c>
      <c r="N36">
        <f>INDEX([2]EUCAM_output!$B$2:$APK$66,MATCH($A36,[2]EUCAM_output!$A$2:$A$66,0),MATCH(N$1,[2]EUCAM_output!$B$1:$APK$1,0))</f>
        <v>22.150677321816399</v>
      </c>
      <c r="O36">
        <f>INDEX([2]EUCAM_output!$B$2:$APK$66,MATCH($A36,[2]EUCAM_output!$A$2:$A$66,0),MATCH(O$1,[2]EUCAM_output!$B$1:$APK$1,0))</f>
        <v>36.6883028147071</v>
      </c>
      <c r="P36">
        <f>INDEX([2]EUCAM_output!$B$2:$APK$66,MATCH($A36,[2]EUCAM_output!$A$2:$A$66,0),MATCH(P$1,[2]EUCAM_output!$B$1:$APK$1,0))</f>
        <v>14.627410225295</v>
      </c>
      <c r="Q36">
        <f>INDEX([2]EUCAM_output!$B$2:$APK$66,MATCH($A36,[2]EUCAM_output!$A$2:$A$66,0),MATCH(Q$1,[2]EUCAM_output!$B$1:$APK$1,0))</f>
        <v>6.2927243438937186</v>
      </c>
      <c r="R36">
        <f>INDEX([2]EUCAM_output!$B$2:$APK$66,MATCH($A36,[2]EUCAM_output!$A$2:$A$66,0),MATCH(R$1,[2]EUCAM_output!$B$1:$APK$1,0))</f>
        <v>617.76500661660998</v>
      </c>
      <c r="S36">
        <f>INDEX([2]EUCAM_output!$B$2:$APK$66,MATCH($A36,[2]EUCAM_output!$A$2:$A$66,0),MATCH(S$1,[2]EUCAM_output!$B$1:$APK$1,0))</f>
        <v>184.14863789336101</v>
      </c>
      <c r="T36">
        <f>INDEX([2]EUCAM_output!$B$2:$APK$66,MATCH($A36,[2]EUCAM_output!$A$2:$A$66,0),MATCH(T$1,[2]EUCAM_output!$B$1:$APK$1,0))</f>
        <v>30.237972034289399</v>
      </c>
      <c r="U36">
        <f>INDEX([2]EUCAM_output!$B$2:$APK$66,MATCH($A36,[2]EUCAM_output!$A$2:$A$66,0),MATCH(U$1,[2]EUCAM_output!$B$1:$APK$1,0))</f>
        <v>46.7896063012507</v>
      </c>
      <c r="V36" s="1">
        <f t="shared" si="0"/>
        <v>9351.4720721091689</v>
      </c>
      <c r="X36" s="15">
        <v>1999</v>
      </c>
      <c r="Y36">
        <f>INDEX([2]EUCAM_output!$B$2:$APK$66,MATCH($X36,[2]EUCAM_output!$A$2:$A$66,0),MATCH(Y$1,[2]EUCAM_output!$B$1:$APK$1,0))</f>
        <v>0.69045192171592906</v>
      </c>
      <c r="Z36">
        <f>INDEX([2]EUCAM_output!$B$2:$APK$66,MATCH($X36,[2]EUCAM_output!$A$2:$A$66,0),MATCH(Z$1,[2]EUCAM_output!$B$1:$APK$1,0))</f>
        <v>0.69311560104415804</v>
      </c>
      <c r="AA36">
        <f>INDEX([2]EUCAM_output!$B$2:$APK$66,MATCH($X36,[2]EUCAM_output!$A$2:$A$66,0),MATCH(AA$1,[2]EUCAM_output!$B$1:$APK$1,0))</f>
        <v>0.73296688357314499</v>
      </c>
      <c r="AB36">
        <f>INDEX([2]EUCAM_output!$B$2:$APK$66,MATCH($X36,[2]EUCAM_output!$A$2:$A$66,0),MATCH(AB$1,[2]EUCAM_output!$B$1:$APK$1,0))</f>
        <v>0.75658358530129799</v>
      </c>
      <c r="AC36">
        <f>INDEX([2]EUCAM_output!$B$2:$APK$66,MATCH($X36,[2]EUCAM_output!$A$2:$A$66,0),MATCH(AC$1,[2]EUCAM_output!$B$1:$APK$1,0))</f>
        <v>0.40532402128602901</v>
      </c>
      <c r="AD36">
        <f>INDEX([2]EUCAM_output!$B$2:$APK$66,MATCH($X36,[2]EUCAM_output!$A$2:$A$66,0),MATCH(AD$1,[2]EUCAM_output!$B$1:$APK$1,0))</f>
        <v>0.80451857640757296</v>
      </c>
      <c r="AE36">
        <f>INDEX([2]EUCAM_output!$B$2:$APK$66,MATCH($X36,[2]EUCAM_output!$A$2:$A$66,0),MATCH(AE$1,[2]EUCAM_output!$B$1:$APK$1,0))</f>
        <v>0.67343371359914794</v>
      </c>
      <c r="AF36">
        <f>INDEX([2]EUCAM_output!$B$2:$APK$66,MATCH($X36,[2]EUCAM_output!$A$2:$A$66,0),MATCH(AF$1,[2]EUCAM_output!$B$1:$APK$1,0))</f>
        <v>0.71559098366698504</v>
      </c>
      <c r="AG36">
        <f>INDEX([2]EUCAM_output!$B$2:$APK$66,MATCH($X36,[2]EUCAM_output!$A$2:$A$66,0),MATCH(AG$1,[2]EUCAM_output!$B$1:$APK$1,0))</f>
        <v>0.74679559589008404</v>
      </c>
      <c r="AH36">
        <f>INDEX([2]EUCAM_output!$B$2:$APK$66,MATCH($X36,[2]EUCAM_output!$A$2:$A$66,0),MATCH(AH$1,[2]EUCAM_output!$B$1:$APK$1,0))</f>
        <v>0.60098727457509293</v>
      </c>
      <c r="AI36">
        <f>INDEX([2]EUCAM_output!$B$2:$APK$66,MATCH($X36,[2]EUCAM_output!$A$2:$A$66,0),MATCH(AI$1,[2]EUCAM_output!$B$1:$APK$1,0))</f>
        <v>0.66743945968368801</v>
      </c>
      <c r="AJ36">
        <f>INDEX([2]EUCAM_output!$B$2:$APK$66,MATCH($X36,[2]EUCAM_output!$A$2:$A$66,0),MATCH(AJ$1,[2]EUCAM_output!$B$1:$APK$1,0))</f>
        <v>0.69098411330214304</v>
      </c>
      <c r="AK36">
        <f>INDEX([2]EUCAM_output!$B$2:$APK$66,MATCH($X36,[2]EUCAM_output!$A$2:$A$66,0),MATCH(AK$1,[2]EUCAM_output!$B$1:$APK$1,0))</f>
        <v>0.46678829168816099</v>
      </c>
      <c r="AL36">
        <f>INDEX([2]EUCAM_output!$B$2:$APK$66,MATCH($X36,[2]EUCAM_output!$A$2:$A$66,0),MATCH(AL$1,[2]EUCAM_output!$B$1:$APK$1,0))</f>
        <v>0.56006297439746999</v>
      </c>
      <c r="AM36">
        <f>INDEX([2]EUCAM_output!$B$2:$APK$66,MATCH($X36,[2]EUCAM_output!$A$2:$A$66,0),MATCH(AM$1,[2]EUCAM_output!$B$1:$APK$1,0))</f>
        <v>0.46832518737440199</v>
      </c>
      <c r="AN36">
        <f>INDEX([2]EUCAM_output!$B$2:$APK$66,MATCH($X36,[2]EUCAM_output!$A$2:$A$66,0),MATCH(AN$1,[2]EUCAM_output!$B$1:$APK$1,0))</f>
        <v>0.61214746036093304</v>
      </c>
      <c r="AO36">
        <f>INDEX([2]EUCAM_output!$B$2:$APK$66,MATCH($X36,[2]EUCAM_output!$A$2:$A$66,0),MATCH(AO$1,[2]EUCAM_output!$B$1:$APK$1,0))</f>
        <v>0.68010164949460106</v>
      </c>
      <c r="AP36">
        <f>INDEX([2]EUCAM_output!$B$2:$APK$66,MATCH($X36,[2]EUCAM_output!$A$2:$A$66,0),MATCH(AP$1,[2]EUCAM_output!$B$1:$APK$1,0))</f>
        <v>0.64949331892023399</v>
      </c>
      <c r="AQ36">
        <f>INDEX([2]EUCAM_output!$B$2:$APK$66,MATCH($X36,[2]EUCAM_output!$A$2:$A$66,0),MATCH(AQ$1,[2]EUCAM_output!$B$1:$APK$1,0))</f>
        <v>0.698870291846591</v>
      </c>
      <c r="AR36">
        <f>INDEX([2]EUCAM_output!$B$2:$APK$66,MATCH($X36,[2]EUCAM_output!$A$2:$A$66,0),MATCH(AR$1,[2]EUCAM_output!$B$1:$APK$1,0))</f>
        <v>0.41754928603515901</v>
      </c>
      <c r="AS36" s="1">
        <f t="shared" si="1"/>
        <v>0.71691835934910109</v>
      </c>
      <c r="AU36" s="15">
        <v>1999</v>
      </c>
      <c r="AV36">
        <f>INDEX([2]EUCAM_output!$B$2:$APK$66,MATCH($X36,[2]EUCAM_output!$A$2:$A$66,0),MATCH(AV$1,[2]EUCAM_output!$B$1:$APK$1,0))</f>
        <v>1.205402935310151</v>
      </c>
      <c r="AW36">
        <f>INDEX([2]EUCAM_output!$B$2:$APK$66,MATCH($X36,[2]EUCAM_output!$A$2:$A$66,0),MATCH(AW$1,[2]EUCAM_output!$B$1:$APK$1,0))</f>
        <v>0.93478536008517743</v>
      </c>
      <c r="AX36">
        <f>INDEX([2]EUCAM_output!$B$2:$APK$66,MATCH($X36,[2]EUCAM_output!$A$2:$A$66,0),MATCH(AX$1,[2]EUCAM_output!$B$1:$APK$1,0))</f>
        <v>-0.50276562664137714</v>
      </c>
      <c r="AY36">
        <f>INDEX([2]EUCAM_output!$B$2:$APK$66,MATCH($X36,[2]EUCAM_output!$A$2:$A$66,0),MATCH(AY$1,[2]EUCAM_output!$B$1:$APK$1,0))</f>
        <v>0.56292420184844705</v>
      </c>
      <c r="AZ36">
        <f>INDEX([2]EUCAM_output!$B$2:$APK$66,MATCH($X36,[2]EUCAM_output!$A$2:$A$66,0),MATCH(AZ$1,[2]EUCAM_output!$B$1:$APK$1,0))</f>
        <v>-3.5085560090881041</v>
      </c>
      <c r="BA36">
        <f>INDEX([2]EUCAM_output!$B$2:$APK$66,MATCH($X36,[2]EUCAM_output!$A$2:$A$66,0),MATCH(BA$1,[2]EUCAM_output!$B$1:$APK$1,0))</f>
        <v>4.0488908700386787E-2</v>
      </c>
      <c r="BB36">
        <f>INDEX([2]EUCAM_output!$B$2:$APK$66,MATCH($X36,[2]EUCAM_output!$A$2:$A$66,0),MATCH(BB$1,[2]EUCAM_output!$B$1:$APK$1,0))</f>
        <v>1.044665539477307</v>
      </c>
      <c r="BC36">
        <f>INDEX([2]EUCAM_output!$B$2:$APK$66,MATCH($X36,[2]EUCAM_output!$A$2:$A$66,0),MATCH(BC$1,[2]EUCAM_output!$B$1:$APK$1,0))</f>
        <v>1.9367536394246929</v>
      </c>
      <c r="BD36">
        <f>INDEX([2]EUCAM_output!$B$2:$APK$66,MATCH($X36,[2]EUCAM_output!$A$2:$A$66,0),MATCH(BD$1,[2]EUCAM_output!$B$1:$APK$1,0))</f>
        <v>5.3906597671238288E-2</v>
      </c>
      <c r="BE36" t="e">
        <f>INDEX([2]EUCAM_output!$B$2:$APK$66,MATCH($X36,[2]EUCAM_output!$A$2:$A$66,0),MATCH(BE$1,[2]EUCAM_output!$B$1:$APK$1,0))</f>
        <v>#N/A</v>
      </c>
      <c r="BF36">
        <f>INDEX([2]EUCAM_output!$B$2:$APK$66,MATCH($X36,[2]EUCAM_output!$A$2:$A$66,0),MATCH(BF$1,[2]EUCAM_output!$B$1:$APK$1,0))</f>
        <v>4.8714105890246504</v>
      </c>
      <c r="BG36">
        <f>INDEX([2]EUCAM_output!$B$2:$APK$66,MATCH($X36,[2]EUCAM_output!$A$2:$A$66,0),MATCH(BG$1,[2]EUCAM_output!$B$1:$APK$1,0))</f>
        <v>-0.47281516484324332</v>
      </c>
      <c r="BH36">
        <f>INDEX([2]EUCAM_output!$B$2:$APK$66,MATCH($X36,[2]EUCAM_output!$A$2:$A$66,0),MATCH(BH$1,[2]EUCAM_output!$B$1:$APK$1,0))</f>
        <v>-3.3259699556805411</v>
      </c>
      <c r="BI36">
        <f>INDEX([2]EUCAM_output!$B$2:$APK$66,MATCH($X36,[2]EUCAM_output!$A$2:$A$66,0),MATCH(BI$1,[2]EUCAM_output!$B$1:$APK$1,0))</f>
        <v>3.180241611394985</v>
      </c>
      <c r="BJ36">
        <f>INDEX([2]EUCAM_output!$B$2:$APK$66,MATCH($X36,[2]EUCAM_output!$A$2:$A$66,0),MATCH(BJ$1,[2]EUCAM_output!$B$1:$APK$1,0))</f>
        <v>-1.1398217217778339</v>
      </c>
      <c r="BK36">
        <f>INDEX([2]EUCAM_output!$B$2:$APK$66,MATCH($X36,[2]EUCAM_output!$A$2:$A$66,0),MATCH(BK$1,[2]EUCAM_output!$B$1:$APK$1,0))</f>
        <v>0.94180198291815564</v>
      </c>
      <c r="BL36">
        <f>INDEX([2]EUCAM_output!$B$2:$APK$66,MATCH($X36,[2]EUCAM_output!$A$2:$A$66,0),MATCH(BL$1,[2]EUCAM_output!$B$1:$APK$1,0))</f>
        <v>1.9099905385015159</v>
      </c>
      <c r="BM36">
        <f>INDEX([2]EUCAM_output!$B$2:$APK$66,MATCH($X36,[2]EUCAM_output!$A$2:$A$66,0),MATCH(BM$1,[2]EUCAM_output!$B$1:$APK$1,0))</f>
        <v>1.579677933738743</v>
      </c>
      <c r="BN36">
        <f>INDEX([2]EUCAM_output!$B$2:$APK$66,MATCH($X36,[2]EUCAM_output!$A$2:$A$66,0),MATCH(BN$1,[2]EUCAM_output!$B$1:$APK$1,0))</f>
        <v>0.56459440357767843</v>
      </c>
      <c r="BO36">
        <f>INDEX([2]EUCAM_output!$B$2:$APK$66,MATCH($X36,[2]EUCAM_output!$A$2:$A$66,0),MATCH(BO$1,[2]EUCAM_output!$B$1:$APK$1,0))</f>
        <v>-0.32399380904225561</v>
      </c>
      <c r="BP36" s="1" t="e">
        <f t="shared" si="2"/>
        <v>#N/A</v>
      </c>
    </row>
    <row r="37" spans="1:68" x14ac:dyDescent="0.3">
      <c r="A37" s="15">
        <v>2000</v>
      </c>
      <c r="B37">
        <f>INDEX([2]EUCAM_output!$B$2:$APK$66,MATCH($A37,[2]EUCAM_output!$A$2:$A$66,0),MATCH(B$1,[2]EUCAM_output!$B$1:$APK$1,0))</f>
        <v>303.48488570682298</v>
      </c>
      <c r="C37">
        <f>INDEX([2]EUCAM_output!$B$2:$APK$66,MATCH($A37,[2]EUCAM_output!$A$2:$A$66,0),MATCH(C$1,[2]EUCAM_output!$B$1:$APK$1,0))</f>
        <v>362.58519484307101</v>
      </c>
      <c r="D37">
        <f>INDEX([2]EUCAM_output!$B$2:$APK$66,MATCH($A37,[2]EUCAM_output!$A$2:$A$66,0),MATCH(D$1,[2]EUCAM_output!$B$1:$APK$1,0))</f>
        <v>14.225335340594601</v>
      </c>
      <c r="E37">
        <f>INDEX([2]EUCAM_output!$B$2:$APK$66,MATCH($A37,[2]EUCAM_output!$A$2:$A$66,0),MATCH(E$1,[2]EUCAM_output!$B$1:$APK$1,0))</f>
        <v>2824.5488595113402</v>
      </c>
      <c r="F37">
        <f>INDEX([2]EUCAM_output!$B$2:$APK$66,MATCH($A37,[2]EUCAM_output!$A$2:$A$66,0),MATCH(F$1,[2]EUCAM_output!$B$1:$APK$1,0))</f>
        <v>14.685334516274301</v>
      </c>
      <c r="G37">
        <f>INDEX([2]EUCAM_output!$B$2:$APK$66,MATCH($A37,[2]EUCAM_output!$A$2:$A$66,0),MATCH(G$1,[2]EUCAM_output!$B$1:$APK$1,0))</f>
        <v>174.21123019999999</v>
      </c>
      <c r="H37">
        <f>INDEX([2]EUCAM_output!$B$2:$APK$66,MATCH($A37,[2]EUCAM_output!$A$2:$A$66,0),MATCH(H$1,[2]EUCAM_output!$B$1:$APK$1,0))</f>
        <v>929.8590005443051</v>
      </c>
      <c r="I37">
        <f>INDEX([2]EUCAM_output!$B$2:$APK$66,MATCH($A37,[2]EUCAM_output!$A$2:$A$66,0),MATCH(I$1,[2]EUCAM_output!$B$1:$APK$1,0))</f>
        <v>187.52165128474499</v>
      </c>
      <c r="J37">
        <f>INDEX([2]EUCAM_output!$B$2:$APK$66,MATCH($A37,[2]EUCAM_output!$A$2:$A$66,0),MATCH(J$1,[2]EUCAM_output!$B$1:$APK$1,0))</f>
        <v>1945.5405043242699</v>
      </c>
      <c r="K37">
        <f>INDEX([2]EUCAM_output!$B$2:$APK$66,MATCH($A37,[2]EUCAM_output!$A$2:$A$66,0),MATCH(K$1,[2]EUCAM_output!$B$1:$APK$1,0))</f>
        <v>37.978984742446002</v>
      </c>
      <c r="L37">
        <f>INDEX([2]EUCAM_output!$B$2:$APK$66,MATCH($A37,[2]EUCAM_output!$A$2:$A$66,0),MATCH(L$1,[2]EUCAM_output!$B$1:$APK$1,0))</f>
        <v>152.09785295382801</v>
      </c>
      <c r="M37">
        <f>INDEX([2]EUCAM_output!$B$2:$APK$66,MATCH($A37,[2]EUCAM_output!$A$2:$A$66,0),MATCH(M$1,[2]EUCAM_output!$B$1:$APK$1,0))</f>
        <v>1770.32050323472</v>
      </c>
      <c r="N37">
        <f>INDEX([2]EUCAM_output!$B$2:$APK$66,MATCH($A37,[2]EUCAM_output!$A$2:$A$66,0),MATCH(N$1,[2]EUCAM_output!$B$1:$APK$1,0))</f>
        <v>22.9079281956326</v>
      </c>
      <c r="O37">
        <f>INDEX([2]EUCAM_output!$B$2:$APK$66,MATCH($A37,[2]EUCAM_output!$A$2:$A$66,0),MATCH(O$1,[2]EUCAM_output!$B$1:$APK$1,0))</f>
        <v>39.233778356105297</v>
      </c>
      <c r="P37">
        <f>INDEX([2]EUCAM_output!$B$2:$APK$66,MATCH($A37,[2]EUCAM_output!$A$2:$A$66,0),MATCH(P$1,[2]EUCAM_output!$B$1:$APK$1,0))</f>
        <v>15.4818017587758</v>
      </c>
      <c r="Q37">
        <f>INDEX([2]EUCAM_output!$B$2:$APK$66,MATCH($A37,[2]EUCAM_output!$A$2:$A$66,0),MATCH(Q$1,[2]EUCAM_output!$B$1:$APK$1,0))</f>
        <v>6.6962949605150701</v>
      </c>
      <c r="R37">
        <f>INDEX([2]EUCAM_output!$B$2:$APK$66,MATCH($A37,[2]EUCAM_output!$A$2:$A$66,0),MATCH(R$1,[2]EUCAM_output!$B$1:$APK$1,0))</f>
        <v>643.83316852431699</v>
      </c>
      <c r="S37">
        <f>INDEX([2]EUCAM_output!$B$2:$APK$66,MATCH($A37,[2]EUCAM_output!$A$2:$A$66,0),MATCH(S$1,[2]EUCAM_output!$B$1:$APK$1,0))</f>
        <v>191.17608014124301</v>
      </c>
      <c r="T37">
        <f>INDEX([2]EUCAM_output!$B$2:$APK$66,MATCH($A37,[2]EUCAM_output!$A$2:$A$66,0),MATCH(T$1,[2]EUCAM_output!$B$1:$APK$1,0))</f>
        <v>31.2956712216331</v>
      </c>
      <c r="U37">
        <f>INDEX([2]EUCAM_output!$B$2:$APK$66,MATCH($A37,[2]EUCAM_output!$A$2:$A$66,0),MATCH(U$1,[2]EUCAM_output!$B$1:$APK$1,0))</f>
        <v>47.158881659203502</v>
      </c>
      <c r="V37" s="1">
        <f t="shared" si="0"/>
        <v>9714.8429420198427</v>
      </c>
      <c r="X37" s="15">
        <v>2000</v>
      </c>
      <c r="Y37">
        <f>INDEX([2]EUCAM_output!$B$2:$APK$66,MATCH($X37,[2]EUCAM_output!$A$2:$A$66,0),MATCH(Y$1,[2]EUCAM_output!$B$1:$APK$1,0))</f>
        <v>0.69989254820812308</v>
      </c>
      <c r="Z37">
        <f>INDEX([2]EUCAM_output!$B$2:$APK$66,MATCH($X37,[2]EUCAM_output!$A$2:$A$66,0),MATCH(Z$1,[2]EUCAM_output!$B$1:$APK$1,0))</f>
        <v>0.70707906347627003</v>
      </c>
      <c r="AA37">
        <f>INDEX([2]EUCAM_output!$B$2:$APK$66,MATCH($X37,[2]EUCAM_output!$A$2:$A$66,0),MATCH(AA$1,[2]EUCAM_output!$B$1:$APK$1,0))</f>
        <v>0.75953099379026401</v>
      </c>
      <c r="AB37">
        <f>INDEX([2]EUCAM_output!$B$2:$APK$66,MATCH($X37,[2]EUCAM_output!$A$2:$A$66,0),MATCH(AB$1,[2]EUCAM_output!$B$1:$APK$1,0))</f>
        <v>0.75398235467891295</v>
      </c>
      <c r="AC37">
        <f>INDEX([2]EUCAM_output!$B$2:$APK$66,MATCH($X37,[2]EUCAM_output!$A$2:$A$66,0),MATCH(AC$1,[2]EUCAM_output!$B$1:$APK$1,0))</f>
        <v>0.420258727723263</v>
      </c>
      <c r="AD37">
        <f>INDEX([2]EUCAM_output!$B$2:$APK$66,MATCH($X37,[2]EUCAM_output!$A$2:$A$66,0),MATCH(AD$1,[2]EUCAM_output!$B$1:$APK$1,0))</f>
        <v>0.79115166325118291</v>
      </c>
      <c r="AE37">
        <f>INDEX([2]EUCAM_output!$B$2:$APK$66,MATCH($X37,[2]EUCAM_output!$A$2:$A$66,0),MATCH(AE$1,[2]EUCAM_output!$B$1:$APK$1,0))</f>
        <v>0.69641633798343194</v>
      </c>
      <c r="AF37">
        <f>INDEX([2]EUCAM_output!$B$2:$APK$66,MATCH($X37,[2]EUCAM_output!$A$2:$A$66,0),MATCH(AF$1,[2]EUCAM_output!$B$1:$APK$1,0))</f>
        <v>0.72730801518435095</v>
      </c>
      <c r="AG37">
        <f>INDEX([2]EUCAM_output!$B$2:$APK$66,MATCH($X37,[2]EUCAM_output!$A$2:$A$66,0),MATCH(AG$1,[2]EUCAM_output!$B$1:$APK$1,0))</f>
        <v>0.75738197006172203</v>
      </c>
      <c r="AH37">
        <f>INDEX([2]EUCAM_output!$B$2:$APK$66,MATCH($X37,[2]EUCAM_output!$A$2:$A$66,0),MATCH(AH$1,[2]EUCAM_output!$B$1:$APK$1,0))</f>
        <v>0.62208231499264599</v>
      </c>
      <c r="AI37">
        <f>INDEX([2]EUCAM_output!$B$2:$APK$66,MATCH($X37,[2]EUCAM_output!$A$2:$A$66,0),MATCH(AI$1,[2]EUCAM_output!$B$1:$APK$1,0))</f>
        <v>0.71332558542384505</v>
      </c>
      <c r="AJ37">
        <f>INDEX([2]EUCAM_output!$B$2:$APK$66,MATCH($X37,[2]EUCAM_output!$A$2:$A$66,0),MATCH(AJ$1,[2]EUCAM_output!$B$1:$APK$1,0))</f>
        <v>0.70311799345124693</v>
      </c>
      <c r="AK37">
        <f>INDEX([2]EUCAM_output!$B$2:$APK$66,MATCH($X37,[2]EUCAM_output!$A$2:$A$66,0),MATCH(AK$1,[2]EUCAM_output!$B$1:$APK$1,0))</f>
        <v>0.54582598427850104</v>
      </c>
      <c r="AL37">
        <f>INDEX([2]EUCAM_output!$B$2:$APK$66,MATCH($X37,[2]EUCAM_output!$A$2:$A$66,0),MATCH(AL$1,[2]EUCAM_output!$B$1:$APK$1,0))</f>
        <v>0.58587347339752294</v>
      </c>
      <c r="AM37">
        <f>INDEX([2]EUCAM_output!$B$2:$APK$66,MATCH($X37,[2]EUCAM_output!$A$2:$A$66,0),MATCH(AM$1,[2]EUCAM_output!$B$1:$APK$1,0))</f>
        <v>0.54369827904602797</v>
      </c>
      <c r="AN37">
        <f>INDEX([2]EUCAM_output!$B$2:$APK$66,MATCH($X37,[2]EUCAM_output!$A$2:$A$66,0),MATCH(AN$1,[2]EUCAM_output!$B$1:$APK$1,0))</f>
        <v>0.65363882589265998</v>
      </c>
      <c r="AO37">
        <f>INDEX([2]EUCAM_output!$B$2:$APK$66,MATCH($X37,[2]EUCAM_output!$A$2:$A$66,0),MATCH(AO$1,[2]EUCAM_output!$B$1:$APK$1,0))</f>
        <v>0.70234188312545798</v>
      </c>
      <c r="AP37">
        <f>INDEX([2]EUCAM_output!$B$2:$APK$66,MATCH($X37,[2]EUCAM_output!$A$2:$A$66,0),MATCH(AP$1,[2]EUCAM_output!$B$1:$APK$1,0))</f>
        <v>0.67170772570044202</v>
      </c>
      <c r="AQ37">
        <f>INDEX([2]EUCAM_output!$B$2:$APK$66,MATCH($X37,[2]EUCAM_output!$A$2:$A$66,0),MATCH(AQ$1,[2]EUCAM_output!$B$1:$APK$1,0))</f>
        <v>0.69422511594883307</v>
      </c>
      <c r="AR37">
        <f>INDEX([2]EUCAM_output!$B$2:$APK$66,MATCH($X37,[2]EUCAM_output!$A$2:$A$66,0),MATCH(AR$1,[2]EUCAM_output!$B$1:$APK$1,0))</f>
        <v>0.47432379567187999</v>
      </c>
      <c r="AS37" s="1">
        <f t="shared" si="1"/>
        <v>0.7267816119149928</v>
      </c>
      <c r="AU37" s="15">
        <v>2000</v>
      </c>
      <c r="AV37">
        <f>INDEX([2]EUCAM_output!$B$2:$APK$66,MATCH($X37,[2]EUCAM_output!$A$2:$A$66,0),MATCH(AV$1,[2]EUCAM_output!$B$1:$APK$1,0))</f>
        <v>1.7858128904431281</v>
      </c>
      <c r="AW37">
        <f>INDEX([2]EUCAM_output!$B$2:$APK$66,MATCH($X37,[2]EUCAM_output!$A$2:$A$66,0),MATCH(AW$1,[2]EUCAM_output!$B$1:$APK$1,0))</f>
        <v>2.0658203080709199</v>
      </c>
      <c r="AX37">
        <f>INDEX([2]EUCAM_output!$B$2:$APK$66,MATCH($X37,[2]EUCAM_output!$A$2:$A$66,0),MATCH(AX$1,[2]EUCAM_output!$B$1:$APK$1,0))</f>
        <v>1.460767031413202</v>
      </c>
      <c r="AY37">
        <f>INDEX([2]EUCAM_output!$B$2:$APK$66,MATCH($X37,[2]EUCAM_output!$A$2:$A$66,0),MATCH(AY$1,[2]EUCAM_output!$B$1:$APK$1,0))</f>
        <v>1.758967248617149</v>
      </c>
      <c r="AZ37">
        <f>INDEX([2]EUCAM_output!$B$2:$APK$66,MATCH($X37,[2]EUCAM_output!$A$2:$A$66,0),MATCH(AZ$1,[2]EUCAM_output!$B$1:$APK$1,0))</f>
        <v>-0.12835538850115569</v>
      </c>
      <c r="BA37">
        <f>INDEX([2]EUCAM_output!$B$2:$APK$66,MATCH($X37,[2]EUCAM_output!$A$2:$A$66,0),MATCH(BA$1,[2]EUCAM_output!$B$1:$APK$1,0))</f>
        <v>-0.2790495421044259</v>
      </c>
      <c r="BB37">
        <f>INDEX([2]EUCAM_output!$B$2:$APK$66,MATCH($X37,[2]EUCAM_output!$A$2:$A$66,0),MATCH(BB$1,[2]EUCAM_output!$B$1:$APK$1,0))</f>
        <v>3.3244367165082829</v>
      </c>
      <c r="BC37">
        <f>INDEX([2]EUCAM_output!$B$2:$APK$66,MATCH($X37,[2]EUCAM_output!$A$2:$A$66,0),MATCH(BC$1,[2]EUCAM_output!$B$1:$APK$1,0))</f>
        <v>3.180356966282516</v>
      </c>
      <c r="BD37">
        <f>INDEX([2]EUCAM_output!$B$2:$APK$66,MATCH($X37,[2]EUCAM_output!$A$2:$A$66,0),MATCH(BD$1,[2]EUCAM_output!$B$1:$APK$1,0))</f>
        <v>1.973705163614548</v>
      </c>
      <c r="BE37" t="e">
        <f>INDEX([2]EUCAM_output!$B$2:$APK$66,MATCH($X37,[2]EUCAM_output!$A$2:$A$66,0),MATCH(BE$1,[2]EUCAM_output!$B$1:$APK$1,0))</f>
        <v>#N/A</v>
      </c>
      <c r="BF37">
        <f>INDEX([2]EUCAM_output!$B$2:$APK$66,MATCH($X37,[2]EUCAM_output!$A$2:$A$66,0),MATCH(BF$1,[2]EUCAM_output!$B$1:$APK$1,0))</f>
        <v>6.2038426569469562</v>
      </c>
      <c r="BG37">
        <f>INDEX([2]EUCAM_output!$B$2:$APK$66,MATCH($X37,[2]EUCAM_output!$A$2:$A$66,0),MATCH(BG$1,[2]EUCAM_output!$B$1:$APK$1,0))</f>
        <v>1.785751537172664</v>
      </c>
      <c r="BH37">
        <f>INDEX([2]EUCAM_output!$B$2:$APK$66,MATCH($X37,[2]EUCAM_output!$A$2:$A$66,0),MATCH(BH$1,[2]EUCAM_output!$B$1:$APK$1,0))</f>
        <v>-4.748525778770718</v>
      </c>
      <c r="BI37">
        <f>INDEX([2]EUCAM_output!$B$2:$APK$66,MATCH($X37,[2]EUCAM_output!$A$2:$A$66,0),MATCH(BI$1,[2]EUCAM_output!$B$1:$APK$1,0))</f>
        <v>4.9547966159982249</v>
      </c>
      <c r="BJ37">
        <f>INDEX([2]EUCAM_output!$B$2:$APK$66,MATCH($X37,[2]EUCAM_output!$A$2:$A$66,0),MATCH(BJ$1,[2]EUCAM_output!$B$1:$APK$1,0))</f>
        <v>-1.6752591228199281</v>
      </c>
      <c r="BK37">
        <f>INDEX([2]EUCAM_output!$B$2:$APK$66,MATCH($X37,[2]EUCAM_output!$A$2:$A$66,0),MATCH(BK$1,[2]EUCAM_output!$B$1:$APK$1,0))</f>
        <v>3.1079765629933749</v>
      </c>
      <c r="BL37">
        <f>INDEX([2]EUCAM_output!$B$2:$APK$66,MATCH($X37,[2]EUCAM_output!$A$2:$A$66,0),MATCH(BL$1,[2]EUCAM_output!$B$1:$APK$1,0))</f>
        <v>2.768792323591152</v>
      </c>
      <c r="BM37">
        <f>INDEX([2]EUCAM_output!$B$2:$APK$66,MATCH($X37,[2]EUCAM_output!$A$2:$A$66,0),MATCH(BM$1,[2]EUCAM_output!$B$1:$APK$1,0))</f>
        <v>2.024416022403464</v>
      </c>
      <c r="BN37">
        <f>INDEX([2]EUCAM_output!$B$2:$APK$66,MATCH($X37,[2]EUCAM_output!$A$2:$A$66,0),MATCH(BN$1,[2]EUCAM_output!$B$1:$APK$1,0))</f>
        <v>0.4760914945133754</v>
      </c>
      <c r="BO37">
        <f>INDEX([2]EUCAM_output!$B$2:$APK$66,MATCH($X37,[2]EUCAM_output!$A$2:$A$66,0),MATCH(BO$1,[2]EUCAM_output!$B$1:$APK$1,0))</f>
        <v>-2.3352926950221948</v>
      </c>
      <c r="BP37" s="1" t="e">
        <f t="shared" si="2"/>
        <v>#N/A</v>
      </c>
    </row>
    <row r="38" spans="1:68" x14ac:dyDescent="0.3">
      <c r="A38" s="15">
        <v>2001</v>
      </c>
      <c r="B38">
        <f>INDEX([2]EUCAM_output!$B$2:$APK$66,MATCH($A38,[2]EUCAM_output!$A$2:$A$66,0),MATCH(B$1,[2]EUCAM_output!$B$1:$APK$1,0))</f>
        <v>307.48175064199</v>
      </c>
      <c r="C38">
        <f>INDEX([2]EUCAM_output!$B$2:$APK$66,MATCH($A38,[2]EUCAM_output!$A$2:$A$66,0),MATCH(C$1,[2]EUCAM_output!$B$1:$APK$1,0))</f>
        <v>366.57219798519799</v>
      </c>
      <c r="D38">
        <f>INDEX([2]EUCAM_output!$B$2:$APK$66,MATCH($A38,[2]EUCAM_output!$A$2:$A$66,0),MATCH(D$1,[2]EUCAM_output!$B$1:$APK$1,0))</f>
        <v>14.787597784811201</v>
      </c>
      <c r="E38">
        <f>INDEX([2]EUCAM_output!$B$2:$APK$66,MATCH($A38,[2]EUCAM_output!$A$2:$A$66,0),MATCH(E$1,[2]EUCAM_output!$B$1:$APK$1,0))</f>
        <v>2870.7737666161202</v>
      </c>
      <c r="F38">
        <f>INDEX([2]EUCAM_output!$B$2:$APK$66,MATCH($A38,[2]EUCAM_output!$A$2:$A$66,0),MATCH(F$1,[2]EUCAM_output!$B$1:$APK$1,0))</f>
        <v>15.5489363859111</v>
      </c>
      <c r="G38">
        <f>INDEX([2]EUCAM_output!$B$2:$APK$66,MATCH($A38,[2]EUCAM_output!$A$2:$A$66,0),MATCH(G$1,[2]EUCAM_output!$B$1:$APK$1,0))</f>
        <v>182.31277069999999</v>
      </c>
      <c r="H38">
        <f>INDEX([2]EUCAM_output!$B$2:$APK$66,MATCH($A38,[2]EUCAM_output!$A$2:$A$66,0),MATCH(H$1,[2]EUCAM_output!$B$1:$APK$1,0))</f>
        <v>966.3009972387481</v>
      </c>
      <c r="I38">
        <f>INDEX([2]EUCAM_output!$B$2:$APK$66,MATCH($A38,[2]EUCAM_output!$A$2:$A$66,0),MATCH(I$1,[2]EUCAM_output!$B$1:$APK$1,0))</f>
        <v>192.472714482622</v>
      </c>
      <c r="J38">
        <f>INDEX([2]EUCAM_output!$B$2:$APK$66,MATCH($A38,[2]EUCAM_output!$A$2:$A$66,0),MATCH(J$1,[2]EUCAM_output!$B$1:$APK$1,0))</f>
        <v>1982.49540528547</v>
      </c>
      <c r="K38">
        <f>INDEX([2]EUCAM_output!$B$2:$APK$66,MATCH($A38,[2]EUCAM_output!$A$2:$A$66,0),MATCH(K$1,[2]EUCAM_output!$B$1:$APK$1,0))</f>
        <v>39.160598090258603</v>
      </c>
      <c r="L38">
        <f>INDEX([2]EUCAM_output!$B$2:$APK$66,MATCH($A38,[2]EUCAM_output!$A$2:$A$66,0),MATCH(L$1,[2]EUCAM_output!$B$1:$APK$1,0))</f>
        <v>160.16789045474599</v>
      </c>
      <c r="M38">
        <f>INDEX([2]EUCAM_output!$B$2:$APK$66,MATCH($A38,[2]EUCAM_output!$A$2:$A$66,0),MATCH(M$1,[2]EUCAM_output!$B$1:$APK$1,0))</f>
        <v>1805.84080323271</v>
      </c>
      <c r="N38">
        <f>INDEX([2]EUCAM_output!$B$2:$APK$66,MATCH($A38,[2]EUCAM_output!$A$2:$A$66,0),MATCH(N$1,[2]EUCAM_output!$B$1:$APK$1,0))</f>
        <v>24.3933070973704</v>
      </c>
      <c r="O38">
        <f>INDEX([2]EUCAM_output!$B$2:$APK$66,MATCH($A38,[2]EUCAM_output!$A$2:$A$66,0),MATCH(O$1,[2]EUCAM_output!$B$1:$APK$1,0))</f>
        <v>40.439964081861298</v>
      </c>
      <c r="P38">
        <f>INDEX([2]EUCAM_output!$B$2:$APK$66,MATCH($A38,[2]EUCAM_output!$A$2:$A$66,0),MATCH(P$1,[2]EUCAM_output!$B$1:$APK$1,0))</f>
        <v>16.4820231264844</v>
      </c>
      <c r="Q38">
        <f>INDEX([2]EUCAM_output!$B$2:$APK$66,MATCH($A38,[2]EUCAM_output!$A$2:$A$66,0),MATCH(Q$1,[2]EUCAM_output!$B$1:$APK$1,0))</f>
        <v>6.6455930033546498</v>
      </c>
      <c r="R38">
        <f>INDEX([2]EUCAM_output!$B$2:$APK$66,MATCH($A38,[2]EUCAM_output!$A$2:$A$66,0),MATCH(R$1,[2]EUCAM_output!$B$1:$APK$1,0))</f>
        <v>658.79312025858201</v>
      </c>
      <c r="S38">
        <f>INDEX([2]EUCAM_output!$B$2:$APK$66,MATCH($A38,[2]EUCAM_output!$A$2:$A$66,0),MATCH(S$1,[2]EUCAM_output!$B$1:$APK$1,0))</f>
        <v>194.89191738548999</v>
      </c>
      <c r="T38">
        <f>INDEX([2]EUCAM_output!$B$2:$APK$66,MATCH($A38,[2]EUCAM_output!$A$2:$A$66,0),MATCH(T$1,[2]EUCAM_output!$B$1:$APK$1,0))</f>
        <v>32.180931089814798</v>
      </c>
      <c r="U38">
        <f>INDEX([2]EUCAM_output!$B$2:$APK$66,MATCH($A38,[2]EUCAM_output!$A$2:$A$66,0),MATCH(U$1,[2]EUCAM_output!$B$1:$APK$1,0))</f>
        <v>48.538343673378598</v>
      </c>
      <c r="V38" s="1">
        <f t="shared" si="0"/>
        <v>9926.2806286149225</v>
      </c>
      <c r="X38" s="15">
        <v>2001</v>
      </c>
      <c r="Y38">
        <f>INDEX([2]EUCAM_output!$B$2:$APK$66,MATCH($X38,[2]EUCAM_output!$A$2:$A$66,0),MATCH(Y$1,[2]EUCAM_output!$B$1:$APK$1,0))</f>
        <v>0.71345144725490395</v>
      </c>
      <c r="Z38">
        <f>INDEX([2]EUCAM_output!$B$2:$APK$66,MATCH($X38,[2]EUCAM_output!$A$2:$A$66,0),MATCH(Z$1,[2]EUCAM_output!$B$1:$APK$1,0))</f>
        <v>0.7210991489612999</v>
      </c>
      <c r="AA38">
        <f>INDEX([2]EUCAM_output!$B$2:$APK$66,MATCH($X38,[2]EUCAM_output!$A$2:$A$66,0),MATCH(AA$1,[2]EUCAM_output!$B$1:$APK$1,0))</f>
        <v>0.78463898353332795</v>
      </c>
      <c r="AB38">
        <f>INDEX([2]EUCAM_output!$B$2:$APK$66,MATCH($X38,[2]EUCAM_output!$A$2:$A$66,0),MATCH(AB$1,[2]EUCAM_output!$B$1:$APK$1,0))</f>
        <v>0.76478684093172011</v>
      </c>
      <c r="AC38">
        <f>INDEX([2]EUCAM_output!$B$2:$APK$66,MATCH($X38,[2]EUCAM_output!$A$2:$A$66,0),MATCH(AC$1,[2]EUCAM_output!$B$1:$APK$1,0))</f>
        <v>0.44904164675382402</v>
      </c>
      <c r="AD38">
        <f>INDEX([2]EUCAM_output!$B$2:$APK$66,MATCH($X38,[2]EUCAM_output!$A$2:$A$66,0),MATCH(AD$1,[2]EUCAM_output!$B$1:$APK$1,0))</f>
        <v>0.80871306729583903</v>
      </c>
      <c r="AE38">
        <f>INDEX([2]EUCAM_output!$B$2:$APK$66,MATCH($X38,[2]EUCAM_output!$A$2:$A$66,0),MATCH(AE$1,[2]EUCAM_output!$B$1:$APK$1,0))</f>
        <v>0.72540337017453194</v>
      </c>
      <c r="AF38">
        <f>INDEX([2]EUCAM_output!$B$2:$APK$66,MATCH($X38,[2]EUCAM_output!$A$2:$A$66,0),MATCH(AF$1,[2]EUCAM_output!$B$1:$APK$1,0))</f>
        <v>0.75134286118802807</v>
      </c>
      <c r="AG38">
        <f>INDEX([2]EUCAM_output!$B$2:$APK$66,MATCH($X38,[2]EUCAM_output!$A$2:$A$66,0),MATCH(AG$1,[2]EUCAM_output!$B$1:$APK$1,0))</f>
        <v>0.77179038898184504</v>
      </c>
      <c r="AH38">
        <f>INDEX([2]EUCAM_output!$B$2:$APK$66,MATCH($X38,[2]EUCAM_output!$A$2:$A$66,0),MATCH(AH$1,[2]EUCAM_output!$B$1:$APK$1,0))</f>
        <v>0.66231369063575996</v>
      </c>
      <c r="AI38">
        <f>INDEX([2]EUCAM_output!$B$2:$APK$66,MATCH($X38,[2]EUCAM_output!$A$2:$A$66,0),MATCH(AI$1,[2]EUCAM_output!$B$1:$APK$1,0))</f>
        <v>0.76225746404829497</v>
      </c>
      <c r="AJ38">
        <f>INDEX([2]EUCAM_output!$B$2:$APK$66,MATCH($X38,[2]EUCAM_output!$A$2:$A$66,0),MATCH(AJ$1,[2]EUCAM_output!$B$1:$APK$1,0))</f>
        <v>0.724661386351097</v>
      </c>
      <c r="AK38">
        <f>INDEX([2]EUCAM_output!$B$2:$APK$66,MATCH($X38,[2]EUCAM_output!$A$2:$A$66,0),MATCH(AK$1,[2]EUCAM_output!$B$1:$APK$1,0))</f>
        <v>0.56124648476263195</v>
      </c>
      <c r="AL38">
        <f>INDEX([2]EUCAM_output!$B$2:$APK$66,MATCH($X38,[2]EUCAM_output!$A$2:$A$66,0),MATCH(AL$1,[2]EUCAM_output!$B$1:$APK$1,0))</f>
        <v>0.59050225543377499</v>
      </c>
      <c r="AM38">
        <f>INDEX([2]EUCAM_output!$B$2:$APK$66,MATCH($X38,[2]EUCAM_output!$A$2:$A$66,0),MATCH(AM$1,[2]EUCAM_output!$B$1:$APK$1,0))</f>
        <v>0.55714244534373991</v>
      </c>
      <c r="AN38">
        <f>INDEX([2]EUCAM_output!$B$2:$APK$66,MATCH($X38,[2]EUCAM_output!$A$2:$A$66,0),MATCH(AN$1,[2]EUCAM_output!$B$1:$APK$1,0))</f>
        <v>0.68407027612661098</v>
      </c>
      <c r="AO38">
        <f>INDEX([2]EUCAM_output!$B$2:$APK$66,MATCH($X38,[2]EUCAM_output!$A$2:$A$66,0),MATCH(AO$1,[2]EUCAM_output!$B$1:$APK$1,0))</f>
        <v>0.73306928252444603</v>
      </c>
      <c r="AP38">
        <f>INDEX([2]EUCAM_output!$B$2:$APK$66,MATCH($X38,[2]EUCAM_output!$A$2:$A$66,0),MATCH(AP$1,[2]EUCAM_output!$B$1:$APK$1,0))</f>
        <v>0.69666824474532307</v>
      </c>
      <c r="AQ38">
        <f>INDEX([2]EUCAM_output!$B$2:$APK$66,MATCH($X38,[2]EUCAM_output!$A$2:$A$66,0),MATCH(AQ$1,[2]EUCAM_output!$B$1:$APK$1,0))</f>
        <v>0.71527117537110596</v>
      </c>
      <c r="AR38">
        <f>INDEX([2]EUCAM_output!$B$2:$APK$66,MATCH($X38,[2]EUCAM_output!$A$2:$A$66,0),MATCH(AR$1,[2]EUCAM_output!$B$1:$APK$1,0))</f>
        <v>0.491762653051115</v>
      </c>
      <c r="AS38" s="1">
        <f t="shared" si="1"/>
        <v>0.74493719196912911</v>
      </c>
      <c r="AU38" s="15">
        <v>2001</v>
      </c>
      <c r="AV38">
        <f>INDEX([2]EUCAM_output!$B$2:$APK$66,MATCH($X38,[2]EUCAM_output!$A$2:$A$66,0),MATCH(AV$1,[2]EUCAM_output!$B$1:$APK$1,0))</f>
        <v>0.67224105834731152</v>
      </c>
      <c r="AW38">
        <f>INDEX([2]EUCAM_output!$B$2:$APK$66,MATCH($X38,[2]EUCAM_output!$A$2:$A$66,0),MATCH(AW$1,[2]EUCAM_output!$B$1:$APK$1,0))</f>
        <v>0.66954539289287851</v>
      </c>
      <c r="AX38">
        <f>INDEX([2]EUCAM_output!$B$2:$APK$66,MATCH($X38,[2]EUCAM_output!$A$2:$A$66,0),MATCH(AX$1,[2]EUCAM_output!$B$1:$APK$1,0))</f>
        <v>1.6750830566258921</v>
      </c>
      <c r="AY38">
        <f>INDEX([2]EUCAM_output!$B$2:$APK$66,MATCH($X38,[2]EUCAM_output!$A$2:$A$66,0),MATCH(AY$1,[2]EUCAM_output!$B$1:$APK$1,0))</f>
        <v>1.833669173091246</v>
      </c>
      <c r="AZ38">
        <f>INDEX([2]EUCAM_output!$B$2:$APK$66,MATCH($X38,[2]EUCAM_output!$A$2:$A$66,0),MATCH(AZ$1,[2]EUCAM_output!$B$1:$APK$1,0))</f>
        <v>0.13704797918741021</v>
      </c>
      <c r="BA38">
        <f>INDEX([2]EUCAM_output!$B$2:$APK$66,MATCH($X38,[2]EUCAM_output!$A$2:$A$66,0),MATCH(BA$1,[2]EUCAM_output!$B$1:$APK$1,0))</f>
        <v>-0.28049844000123109</v>
      </c>
      <c r="BB38">
        <f>INDEX([2]EUCAM_output!$B$2:$APK$66,MATCH($X38,[2]EUCAM_output!$A$2:$A$66,0),MATCH(BB$1,[2]EUCAM_output!$B$1:$APK$1,0))</f>
        <v>3.919565093067146</v>
      </c>
      <c r="BC38">
        <f>INDEX([2]EUCAM_output!$B$2:$APK$66,MATCH($X38,[2]EUCAM_output!$A$2:$A$66,0),MATCH(BC$1,[2]EUCAM_output!$B$1:$APK$1,0))</f>
        <v>1.6411020918513319</v>
      </c>
      <c r="BD38">
        <f>INDEX([2]EUCAM_output!$B$2:$APK$66,MATCH($X38,[2]EUCAM_output!$A$2:$A$66,0),MATCH(BD$1,[2]EUCAM_output!$B$1:$APK$1,0))</f>
        <v>1.8722959518699509</v>
      </c>
      <c r="BE38">
        <f>INDEX([2]EUCAM_output!$B$2:$APK$66,MATCH($X38,[2]EUCAM_output!$A$2:$A$66,0),MATCH(BE$1,[2]EUCAM_output!$B$1:$APK$1,0))</f>
        <v>-3.060833649083194</v>
      </c>
      <c r="BF38">
        <f>INDEX([2]EUCAM_output!$B$2:$APK$66,MATCH($X38,[2]EUCAM_output!$A$2:$A$66,0),MATCH(BF$1,[2]EUCAM_output!$B$1:$APK$1,0))</f>
        <v>4.0525170321960902</v>
      </c>
      <c r="BG38">
        <f>INDEX([2]EUCAM_output!$B$2:$APK$66,MATCH($X38,[2]EUCAM_output!$A$2:$A$66,0),MATCH(BG$1,[2]EUCAM_output!$B$1:$APK$1,0))</f>
        <v>2.4528257014514439</v>
      </c>
      <c r="BH38">
        <f>INDEX([2]EUCAM_output!$B$2:$APK$66,MATCH($X38,[2]EUCAM_output!$A$2:$A$66,0),MATCH(BH$1,[2]EUCAM_output!$B$1:$APK$1,0))</f>
        <v>-3.7699256557840228</v>
      </c>
      <c r="BI38">
        <f>INDEX([2]EUCAM_output!$B$2:$APK$66,MATCH($X38,[2]EUCAM_output!$A$2:$A$66,0),MATCH(BI$1,[2]EUCAM_output!$B$1:$APK$1,0))</f>
        <v>3.110427217957179</v>
      </c>
      <c r="BJ38">
        <f>INDEX([2]EUCAM_output!$B$2:$APK$66,MATCH($X38,[2]EUCAM_output!$A$2:$A$66,0),MATCH(BJ$1,[2]EUCAM_output!$B$1:$APK$1,0))</f>
        <v>-1.9058046031859339</v>
      </c>
      <c r="BK38">
        <f>INDEX([2]EUCAM_output!$B$2:$APK$66,MATCH($X38,[2]EUCAM_output!$A$2:$A$66,0),MATCH(BK$1,[2]EUCAM_output!$B$1:$APK$1,0))</f>
        <v>-1.1108986188237859</v>
      </c>
      <c r="BL38">
        <f>INDEX([2]EUCAM_output!$B$2:$APK$66,MATCH($X38,[2]EUCAM_output!$A$2:$A$66,0),MATCH(BL$1,[2]EUCAM_output!$B$1:$APK$1,0))</f>
        <v>1.982420232936422</v>
      </c>
      <c r="BM38">
        <f>INDEX([2]EUCAM_output!$B$2:$APK$66,MATCH($X38,[2]EUCAM_output!$A$2:$A$66,0),MATCH(BM$1,[2]EUCAM_output!$B$1:$APK$1,0))</f>
        <v>1.1404425204494471</v>
      </c>
      <c r="BN38">
        <f>INDEX([2]EUCAM_output!$B$2:$APK$66,MATCH($X38,[2]EUCAM_output!$A$2:$A$66,0),MATCH(BN$1,[2]EUCAM_output!$B$1:$APK$1,0))</f>
        <v>-2.601050183910214E-2</v>
      </c>
      <c r="BO38">
        <f>INDEX([2]EUCAM_output!$B$2:$APK$66,MATCH($X38,[2]EUCAM_output!$A$2:$A$66,0),MATCH(BO$1,[2]EUCAM_output!$B$1:$APK$1,0))</f>
        <v>-3.1877206058470891</v>
      </c>
      <c r="BP38" s="1">
        <f t="shared" si="2"/>
        <v>1.9980779502153627</v>
      </c>
    </row>
    <row r="39" spans="1:68" x14ac:dyDescent="0.3">
      <c r="A39" s="15">
        <v>2002</v>
      </c>
      <c r="B39">
        <f>INDEX([2]EUCAM_output!$B$2:$APK$66,MATCH($A39,[2]EUCAM_output!$A$2:$A$66,0),MATCH(B$1,[2]EUCAM_output!$B$1:$APK$1,0))</f>
        <v>312.04591323870301</v>
      </c>
      <c r="C39">
        <f>INDEX([2]EUCAM_output!$B$2:$APK$66,MATCH($A39,[2]EUCAM_output!$A$2:$A$66,0),MATCH(C$1,[2]EUCAM_output!$B$1:$APK$1,0))</f>
        <v>372.82919615384401</v>
      </c>
      <c r="D39">
        <f>INDEX([2]EUCAM_output!$B$2:$APK$66,MATCH($A39,[2]EUCAM_output!$A$2:$A$66,0),MATCH(D$1,[2]EUCAM_output!$B$1:$APK$1,0))</f>
        <v>15.338135845004301</v>
      </c>
      <c r="E39">
        <f>INDEX([2]EUCAM_output!$B$2:$APK$66,MATCH($A39,[2]EUCAM_output!$A$2:$A$66,0),MATCH(E$1,[2]EUCAM_output!$B$1:$APK$1,0))</f>
        <v>2864.2194904456601</v>
      </c>
      <c r="F39">
        <f>INDEX([2]EUCAM_output!$B$2:$APK$66,MATCH($A39,[2]EUCAM_output!$A$2:$A$66,0),MATCH(F$1,[2]EUCAM_output!$B$1:$APK$1,0))</f>
        <v>16.6269526479931</v>
      </c>
      <c r="G39">
        <f>INDEX([2]EUCAM_output!$B$2:$APK$66,MATCH($A39,[2]EUCAM_output!$A$2:$A$66,0),MATCH(G$1,[2]EUCAM_output!$B$1:$APK$1,0))</f>
        <v>190.85072719999999</v>
      </c>
      <c r="H39">
        <f>INDEX([2]EUCAM_output!$B$2:$APK$66,MATCH($A39,[2]EUCAM_output!$A$2:$A$66,0),MATCH(H$1,[2]EUCAM_output!$B$1:$APK$1,0))</f>
        <v>992.92700077883205</v>
      </c>
      <c r="I39">
        <f>INDEX([2]EUCAM_output!$B$2:$APK$66,MATCH($A39,[2]EUCAM_output!$A$2:$A$66,0),MATCH(I$1,[2]EUCAM_output!$B$1:$APK$1,0))</f>
        <v>195.72035722335201</v>
      </c>
      <c r="J39">
        <f>INDEX([2]EUCAM_output!$B$2:$APK$66,MATCH($A39,[2]EUCAM_output!$A$2:$A$66,0),MATCH(J$1,[2]EUCAM_output!$B$1:$APK$1,0))</f>
        <v>2003.66350278347</v>
      </c>
      <c r="K39">
        <f>INDEX([2]EUCAM_output!$B$2:$APK$66,MATCH($A39,[2]EUCAM_output!$A$2:$A$66,0),MATCH(K$1,[2]EUCAM_output!$B$1:$APK$1,0))</f>
        <v>41.433216552535299</v>
      </c>
      <c r="L39">
        <f>INDEX([2]EUCAM_output!$B$2:$APK$66,MATCH($A39,[2]EUCAM_output!$A$2:$A$66,0),MATCH(L$1,[2]EUCAM_output!$B$1:$APK$1,0))</f>
        <v>169.61678048869101</v>
      </c>
      <c r="M39">
        <f>INDEX([2]EUCAM_output!$B$2:$APK$66,MATCH($A39,[2]EUCAM_output!$A$2:$A$66,0),MATCH(M$1,[2]EUCAM_output!$B$1:$APK$1,0))</f>
        <v>1810.71530244823</v>
      </c>
      <c r="N39">
        <f>INDEX([2]EUCAM_output!$B$2:$APK$66,MATCH($A39,[2]EUCAM_output!$A$2:$A$66,0),MATCH(N$1,[2]EUCAM_output!$B$1:$APK$1,0))</f>
        <v>26.032502405100399</v>
      </c>
      <c r="O39">
        <f>INDEX([2]EUCAM_output!$B$2:$APK$66,MATCH($A39,[2]EUCAM_output!$A$2:$A$66,0),MATCH(O$1,[2]EUCAM_output!$B$1:$APK$1,0))</f>
        <v>41.744328091675399</v>
      </c>
      <c r="P39">
        <f>INDEX([2]EUCAM_output!$B$2:$APK$66,MATCH($A39,[2]EUCAM_output!$A$2:$A$66,0),MATCH(P$1,[2]EUCAM_output!$B$1:$APK$1,0))</f>
        <v>17.745450398668101</v>
      </c>
      <c r="Q39">
        <f>INDEX([2]EUCAM_output!$B$2:$APK$66,MATCH($A39,[2]EUCAM_output!$A$2:$A$66,0),MATCH(Q$1,[2]EUCAM_output!$B$1:$APK$1,0))</f>
        <v>6.8277563875981899</v>
      </c>
      <c r="R39">
        <f>INDEX([2]EUCAM_output!$B$2:$APK$66,MATCH($A39,[2]EUCAM_output!$A$2:$A$66,0),MATCH(R$1,[2]EUCAM_output!$B$1:$APK$1,0))</f>
        <v>660.41233727682993</v>
      </c>
      <c r="S39">
        <f>INDEX([2]EUCAM_output!$B$2:$APK$66,MATCH($A39,[2]EUCAM_output!$A$2:$A$66,0),MATCH(S$1,[2]EUCAM_output!$B$1:$APK$1,0))</f>
        <v>196.394377765472</v>
      </c>
      <c r="T39">
        <f>INDEX([2]EUCAM_output!$B$2:$APK$66,MATCH($A39,[2]EUCAM_output!$A$2:$A$66,0),MATCH(T$1,[2]EUCAM_output!$B$1:$APK$1,0))</f>
        <v>33.237300327556298</v>
      </c>
      <c r="U39">
        <f>INDEX([2]EUCAM_output!$B$2:$APK$66,MATCH($A39,[2]EUCAM_output!$A$2:$A$66,0),MATCH(U$1,[2]EUCAM_output!$B$1:$APK$1,0))</f>
        <v>50.682402903181199</v>
      </c>
      <c r="V39" s="1">
        <f t="shared" si="0"/>
        <v>10019.063031362397</v>
      </c>
      <c r="X39" s="15">
        <v>2002</v>
      </c>
      <c r="Y39">
        <f>INDEX([2]EUCAM_output!$B$2:$APK$66,MATCH($X39,[2]EUCAM_output!$A$2:$A$66,0),MATCH(Y$1,[2]EUCAM_output!$B$1:$APK$1,0))</f>
        <v>0.72132949175276095</v>
      </c>
      <c r="Z39">
        <f>INDEX([2]EUCAM_output!$B$2:$APK$66,MATCH($X39,[2]EUCAM_output!$A$2:$A$66,0),MATCH(Z$1,[2]EUCAM_output!$B$1:$APK$1,0))</f>
        <v>0.73292516471066094</v>
      </c>
      <c r="AA39">
        <f>INDEX([2]EUCAM_output!$B$2:$APK$66,MATCH($X39,[2]EUCAM_output!$A$2:$A$66,0),MATCH(AA$1,[2]EUCAM_output!$B$1:$APK$1,0))</f>
        <v>0.78777192096520199</v>
      </c>
      <c r="AB39">
        <f>INDEX([2]EUCAM_output!$B$2:$APK$66,MATCH($X39,[2]EUCAM_output!$A$2:$A$66,0),MATCH(AB$1,[2]EUCAM_output!$B$1:$APK$1,0))</f>
        <v>0.77625335887021907</v>
      </c>
      <c r="AC39">
        <f>INDEX([2]EUCAM_output!$B$2:$APK$66,MATCH($X39,[2]EUCAM_output!$A$2:$A$66,0),MATCH(AC$1,[2]EUCAM_output!$B$1:$APK$1,0))</f>
        <v>0.47061299599866502</v>
      </c>
      <c r="AD39">
        <f>INDEX([2]EUCAM_output!$B$2:$APK$66,MATCH($X39,[2]EUCAM_output!$A$2:$A$66,0),MATCH(AD$1,[2]EUCAM_output!$B$1:$APK$1,0))</f>
        <v>0.83259970937118799</v>
      </c>
      <c r="AE39">
        <f>INDEX([2]EUCAM_output!$B$2:$APK$66,MATCH($X39,[2]EUCAM_output!$A$2:$A$66,0),MATCH(AE$1,[2]EUCAM_output!$B$1:$APK$1,0))</f>
        <v>0.75508471359114493</v>
      </c>
      <c r="AF39">
        <f>INDEX([2]EUCAM_output!$B$2:$APK$66,MATCH($X39,[2]EUCAM_output!$A$2:$A$66,0),MATCH(AF$1,[2]EUCAM_output!$B$1:$APK$1,0))</f>
        <v>0.75842902652483501</v>
      </c>
      <c r="AG39">
        <f>INDEX([2]EUCAM_output!$B$2:$APK$66,MATCH($X39,[2]EUCAM_output!$A$2:$A$66,0),MATCH(AG$1,[2]EUCAM_output!$B$1:$APK$1,0))</f>
        <v>0.78772228860155291</v>
      </c>
      <c r="AH39">
        <f>INDEX([2]EUCAM_output!$B$2:$APK$66,MATCH($X39,[2]EUCAM_output!$A$2:$A$66,0),MATCH(AH$1,[2]EUCAM_output!$B$1:$APK$1,0))</f>
        <v>0.69415100044754396</v>
      </c>
      <c r="AI39">
        <f>INDEX([2]EUCAM_output!$B$2:$APK$66,MATCH($X39,[2]EUCAM_output!$A$2:$A$66,0),MATCH(AI$1,[2]EUCAM_output!$B$1:$APK$1,0))</f>
        <v>0.80179502056441199</v>
      </c>
      <c r="AJ39">
        <f>INDEX([2]EUCAM_output!$B$2:$APK$66,MATCH($X39,[2]EUCAM_output!$A$2:$A$66,0),MATCH(AJ$1,[2]EUCAM_output!$B$1:$APK$1,0))</f>
        <v>0.74861150075178595</v>
      </c>
      <c r="AK39">
        <f>INDEX([2]EUCAM_output!$B$2:$APK$66,MATCH($X39,[2]EUCAM_output!$A$2:$A$66,0),MATCH(AK$1,[2]EUCAM_output!$B$1:$APK$1,0))</f>
        <v>0.58300973689666902</v>
      </c>
      <c r="AL39">
        <f>INDEX([2]EUCAM_output!$B$2:$APK$66,MATCH($X39,[2]EUCAM_output!$A$2:$A$66,0),MATCH(AL$1,[2]EUCAM_output!$B$1:$APK$1,0))</f>
        <v>0.59914942085240197</v>
      </c>
      <c r="AM39">
        <f>INDEX([2]EUCAM_output!$B$2:$APK$66,MATCH($X39,[2]EUCAM_output!$A$2:$A$66,0),MATCH(AM$1,[2]EUCAM_output!$B$1:$APK$1,0))</f>
        <v>0.55451920495420404</v>
      </c>
      <c r="AN39">
        <f>INDEX([2]EUCAM_output!$B$2:$APK$66,MATCH($X39,[2]EUCAM_output!$A$2:$A$66,0),MATCH(AN$1,[2]EUCAM_output!$B$1:$APK$1,0))</f>
        <v>0.69194952242820196</v>
      </c>
      <c r="AO39">
        <f>INDEX([2]EUCAM_output!$B$2:$APK$66,MATCH($X39,[2]EUCAM_output!$A$2:$A$66,0),MATCH(AO$1,[2]EUCAM_output!$B$1:$APK$1,0))</f>
        <v>0.761495465202363</v>
      </c>
      <c r="AP39">
        <f>INDEX([2]EUCAM_output!$B$2:$APK$66,MATCH($X39,[2]EUCAM_output!$A$2:$A$66,0),MATCH(AP$1,[2]EUCAM_output!$B$1:$APK$1,0))</f>
        <v>0.72585713309081401</v>
      </c>
      <c r="AQ39">
        <f>INDEX([2]EUCAM_output!$B$2:$APK$66,MATCH($X39,[2]EUCAM_output!$A$2:$A$66,0),MATCH(AQ$1,[2]EUCAM_output!$B$1:$APK$1,0))</f>
        <v>0.74253069487970091</v>
      </c>
      <c r="AR39">
        <f>INDEX([2]EUCAM_output!$B$2:$APK$66,MATCH($X39,[2]EUCAM_output!$A$2:$A$66,0),MATCH(AR$1,[2]EUCAM_output!$B$1:$APK$1,0))</f>
        <v>0.51892314262912997</v>
      </c>
      <c r="AS39" s="1">
        <f t="shared" si="1"/>
        <v>0.76339449739095799</v>
      </c>
      <c r="AU39" s="15">
        <v>2002</v>
      </c>
      <c r="AV39">
        <f>INDEX([2]EUCAM_output!$B$2:$APK$66,MATCH($X39,[2]EUCAM_output!$A$2:$A$66,0),MATCH(AV$1,[2]EUCAM_output!$B$1:$APK$1,0))</f>
        <v>-8.6109046580451487E-2</v>
      </c>
      <c r="AW39">
        <f>INDEX([2]EUCAM_output!$B$2:$APK$66,MATCH($X39,[2]EUCAM_output!$A$2:$A$66,0),MATCH(AW$1,[2]EUCAM_output!$B$1:$APK$1,0))</f>
        <v>8.4040374455796041E-2</v>
      </c>
      <c r="AX39">
        <f>INDEX([2]EUCAM_output!$B$2:$APK$66,MATCH($X39,[2]EUCAM_output!$A$2:$A$66,0),MATCH(AX$1,[2]EUCAM_output!$B$1:$APK$1,0))</f>
        <v>1.4589980551552579</v>
      </c>
      <c r="AY39">
        <f>INDEX([2]EUCAM_output!$B$2:$APK$66,MATCH($X39,[2]EUCAM_output!$A$2:$A$66,0),MATCH(AY$1,[2]EUCAM_output!$B$1:$APK$1,0))</f>
        <v>0.237102896657615</v>
      </c>
      <c r="AZ39">
        <f>INDEX([2]EUCAM_output!$B$2:$APK$66,MATCH($X39,[2]EUCAM_output!$A$2:$A$66,0),MATCH(AZ$1,[2]EUCAM_output!$B$1:$APK$1,0))</f>
        <v>0.98071145214129185</v>
      </c>
      <c r="BA39">
        <f>INDEX([2]EUCAM_output!$B$2:$APK$66,MATCH($X39,[2]EUCAM_output!$A$2:$A$66,0),MATCH(BA$1,[2]EUCAM_output!$B$1:$APK$1,0))</f>
        <v>-0.2441629904300302</v>
      </c>
      <c r="BB39">
        <f>INDEX([2]EUCAM_output!$B$2:$APK$66,MATCH($X39,[2]EUCAM_output!$A$2:$A$66,0),MATCH(BB$1,[2]EUCAM_output!$B$1:$APK$1,0))</f>
        <v>3.5953181603726621</v>
      </c>
      <c r="BC39">
        <f>INDEX([2]EUCAM_output!$B$2:$APK$66,MATCH($X39,[2]EUCAM_output!$A$2:$A$66,0),MATCH(BC$1,[2]EUCAM_output!$B$1:$APK$1,0))</f>
        <v>-0.1371941067893068</v>
      </c>
      <c r="BD39">
        <f>INDEX([2]EUCAM_output!$B$2:$APK$66,MATCH($X39,[2]EUCAM_output!$A$2:$A$66,0),MATCH(BD$1,[2]EUCAM_output!$B$1:$APK$1,0))</f>
        <v>1.0975184737358259</v>
      </c>
      <c r="BE39">
        <f>INDEX([2]EUCAM_output!$B$2:$APK$66,MATCH($X39,[2]EUCAM_output!$A$2:$A$66,0),MATCH(BE$1,[2]EUCAM_output!$B$1:$APK$1,0))</f>
        <v>-0.66334727147200345</v>
      </c>
      <c r="BF39">
        <f>INDEX([2]EUCAM_output!$B$2:$APK$66,MATCH($X39,[2]EUCAM_output!$A$2:$A$66,0),MATCH(BF$1,[2]EUCAM_output!$B$1:$APK$1,0))</f>
        <v>3.185602186732384</v>
      </c>
      <c r="BG39">
        <f>INDEX([2]EUCAM_output!$B$2:$APK$66,MATCH($X39,[2]EUCAM_output!$A$2:$A$66,0),MATCH(BG$1,[2]EUCAM_output!$B$1:$APK$1,0))</f>
        <v>1.6419464527248631</v>
      </c>
      <c r="BH39">
        <f>INDEX([2]EUCAM_output!$B$2:$APK$66,MATCH($X39,[2]EUCAM_output!$A$2:$A$66,0),MATCH(BH$1,[2]EUCAM_output!$B$1:$APK$1,0))</f>
        <v>-3.1261616200680802</v>
      </c>
      <c r="BI39">
        <f>INDEX([2]EUCAM_output!$B$2:$APK$66,MATCH($X39,[2]EUCAM_output!$A$2:$A$66,0),MATCH(BI$1,[2]EUCAM_output!$B$1:$APK$1,0))</f>
        <v>2.0364289320542679</v>
      </c>
      <c r="BJ39">
        <f>INDEX([2]EUCAM_output!$B$2:$APK$66,MATCH($X39,[2]EUCAM_output!$A$2:$A$66,0),MATCH(BJ$1,[2]EUCAM_output!$B$1:$APK$1,0))</f>
        <v>-1.097129090001814</v>
      </c>
      <c r="BK39">
        <f>INDEX([2]EUCAM_output!$B$2:$APK$66,MATCH($X39,[2]EUCAM_output!$A$2:$A$66,0),MATCH(BK$1,[2]EUCAM_output!$B$1:$APK$1,0))</f>
        <v>-0.32729275375127381</v>
      </c>
      <c r="BL39">
        <f>INDEX([2]EUCAM_output!$B$2:$APK$66,MATCH($X39,[2]EUCAM_output!$A$2:$A$66,0),MATCH(BL$1,[2]EUCAM_output!$B$1:$APK$1,0))</f>
        <v>-0.2405110404699817</v>
      </c>
      <c r="BM39">
        <f>INDEX([2]EUCAM_output!$B$2:$APK$66,MATCH($X39,[2]EUCAM_output!$A$2:$A$66,0),MATCH(BM$1,[2]EUCAM_output!$B$1:$APK$1,0))</f>
        <v>-0.11037766571389</v>
      </c>
      <c r="BN39">
        <f>INDEX([2]EUCAM_output!$B$2:$APK$66,MATCH($X39,[2]EUCAM_output!$A$2:$A$66,0),MATCH(BN$1,[2]EUCAM_output!$B$1:$APK$1,0))</f>
        <v>0.1619876867681169</v>
      </c>
      <c r="BO39">
        <f>INDEX([2]EUCAM_output!$B$2:$APK$66,MATCH($X39,[2]EUCAM_output!$A$2:$A$66,0),MATCH(BO$1,[2]EUCAM_output!$B$1:$APK$1,0))</f>
        <v>-2.9353435978078268</v>
      </c>
      <c r="BP39" s="1">
        <f t="shared" si="2"/>
        <v>0.95435330977349742</v>
      </c>
    </row>
    <row r="40" spans="1:68" x14ac:dyDescent="0.3">
      <c r="A40" s="15">
        <v>2003</v>
      </c>
      <c r="B40">
        <f>INDEX([2]EUCAM_output!$B$2:$APK$66,MATCH($A40,[2]EUCAM_output!$A$2:$A$66,0),MATCH(B$1,[2]EUCAM_output!$B$1:$APK$1,0))</f>
        <v>315.608113663881</v>
      </c>
      <c r="C40">
        <f>INDEX([2]EUCAM_output!$B$2:$APK$66,MATCH($A40,[2]EUCAM_output!$A$2:$A$66,0),MATCH(C$1,[2]EUCAM_output!$B$1:$APK$1,0))</f>
        <v>376.69899980331098</v>
      </c>
      <c r="D40">
        <f>INDEX([2]EUCAM_output!$B$2:$APK$66,MATCH($A40,[2]EUCAM_output!$A$2:$A$66,0),MATCH(D$1,[2]EUCAM_output!$B$1:$APK$1,0))</f>
        <v>15.7405037001731</v>
      </c>
      <c r="E40">
        <f>INDEX([2]EUCAM_output!$B$2:$APK$66,MATCH($A40,[2]EUCAM_output!$A$2:$A$66,0),MATCH(E$1,[2]EUCAM_output!$B$1:$APK$1,0))</f>
        <v>2849.0411598208502</v>
      </c>
      <c r="F40">
        <f>INDEX([2]EUCAM_output!$B$2:$APK$66,MATCH($A40,[2]EUCAM_output!$A$2:$A$66,0),MATCH(F$1,[2]EUCAM_output!$B$1:$APK$1,0))</f>
        <v>17.8899765014691</v>
      </c>
      <c r="G40">
        <f>INDEX([2]EUCAM_output!$B$2:$APK$66,MATCH($A40,[2]EUCAM_output!$A$2:$A$66,0),MATCH(G$1,[2]EUCAM_output!$B$1:$APK$1,0))</f>
        <v>201.914010173859</v>
      </c>
      <c r="H40">
        <f>INDEX([2]EUCAM_output!$B$2:$APK$66,MATCH($A40,[2]EUCAM_output!$A$2:$A$66,0),MATCH(H$1,[2]EUCAM_output!$B$1:$APK$1,0))</f>
        <v>1022.11200570037</v>
      </c>
      <c r="I40">
        <f>INDEX([2]EUCAM_output!$B$2:$APK$66,MATCH($A40,[2]EUCAM_output!$A$2:$A$66,0),MATCH(I$1,[2]EUCAM_output!$B$1:$APK$1,0))</f>
        <v>199.65785871619701</v>
      </c>
      <c r="J40">
        <f>INDEX([2]EUCAM_output!$B$2:$APK$66,MATCH($A40,[2]EUCAM_output!$A$2:$A$66,0),MATCH(J$1,[2]EUCAM_output!$B$1:$APK$1,0))</f>
        <v>2023.05549845116</v>
      </c>
      <c r="K40">
        <f>INDEX([2]EUCAM_output!$B$2:$APK$66,MATCH($A40,[2]EUCAM_output!$A$2:$A$66,0),MATCH(K$1,[2]EUCAM_output!$B$1:$APK$1,0))</f>
        <v>43.7403706424316</v>
      </c>
      <c r="L40">
        <f>INDEX([2]EUCAM_output!$B$2:$APK$66,MATCH($A40,[2]EUCAM_output!$A$2:$A$66,0),MATCH(L$1,[2]EUCAM_output!$B$1:$APK$1,0))</f>
        <v>174.72875998467001</v>
      </c>
      <c r="M40">
        <f>INDEX([2]EUCAM_output!$B$2:$APK$66,MATCH($A40,[2]EUCAM_output!$A$2:$A$66,0),MATCH(M$1,[2]EUCAM_output!$B$1:$APK$1,0))</f>
        <v>1811.9204032549101</v>
      </c>
      <c r="N40">
        <f>INDEX([2]EUCAM_output!$B$2:$APK$66,MATCH($A40,[2]EUCAM_output!$A$2:$A$66,0),MATCH(N$1,[2]EUCAM_output!$B$1:$APK$1,0))</f>
        <v>28.7794238352086</v>
      </c>
      <c r="O40">
        <f>INDEX([2]EUCAM_output!$B$2:$APK$66,MATCH($A40,[2]EUCAM_output!$A$2:$A$66,0),MATCH(O$1,[2]EUCAM_output!$B$1:$APK$1,0))</f>
        <v>42.8377678385067</v>
      </c>
      <c r="P40">
        <f>INDEX([2]EUCAM_output!$B$2:$APK$66,MATCH($A40,[2]EUCAM_output!$A$2:$A$66,0),MATCH(P$1,[2]EUCAM_output!$B$1:$APK$1,0))</f>
        <v>19.241236718118301</v>
      </c>
      <c r="Q40">
        <f>INDEX([2]EUCAM_output!$B$2:$APK$66,MATCH($A40,[2]EUCAM_output!$A$2:$A$66,0),MATCH(Q$1,[2]EUCAM_output!$B$1:$APK$1,0))</f>
        <v>7.0799246171316614</v>
      </c>
      <c r="R40">
        <f>INDEX([2]EUCAM_output!$B$2:$APK$66,MATCH($A40,[2]EUCAM_output!$A$2:$A$66,0),MATCH(R$1,[2]EUCAM_output!$B$1:$APK$1,0))</f>
        <v>661.05843792496205</v>
      </c>
      <c r="S40">
        <f>INDEX([2]EUCAM_output!$B$2:$APK$66,MATCH($A40,[2]EUCAM_output!$A$2:$A$66,0),MATCH(S$1,[2]EUCAM_output!$B$1:$APK$1,0))</f>
        <v>194.566888817706</v>
      </c>
      <c r="T40">
        <f>INDEX([2]EUCAM_output!$B$2:$APK$66,MATCH($A40,[2]EUCAM_output!$A$2:$A$66,0),MATCH(T$1,[2]EUCAM_output!$B$1:$APK$1,0))</f>
        <v>34.2992380534699</v>
      </c>
      <c r="U40">
        <f>INDEX([2]EUCAM_output!$B$2:$APK$66,MATCH($A40,[2]EUCAM_output!$A$2:$A$66,0),MATCH(U$1,[2]EUCAM_output!$B$1:$APK$1,0))</f>
        <v>53.143893307847897</v>
      </c>
      <c r="V40" s="1">
        <f t="shared" si="0"/>
        <v>10093.114471526234</v>
      </c>
      <c r="X40" s="15">
        <v>2003</v>
      </c>
      <c r="Y40">
        <f>INDEX([2]EUCAM_output!$B$2:$APK$66,MATCH($X40,[2]EUCAM_output!$A$2:$A$66,0),MATCH(Y$1,[2]EUCAM_output!$B$1:$APK$1,0))</f>
        <v>0.730468768130352</v>
      </c>
      <c r="Z40">
        <f>INDEX([2]EUCAM_output!$B$2:$APK$66,MATCH($X40,[2]EUCAM_output!$A$2:$A$66,0),MATCH(Z$1,[2]EUCAM_output!$B$1:$APK$1,0))</f>
        <v>0.74648512511799792</v>
      </c>
      <c r="AA40">
        <f>INDEX([2]EUCAM_output!$B$2:$APK$66,MATCH($X40,[2]EUCAM_output!$A$2:$A$66,0),MATCH(AA$1,[2]EUCAM_output!$B$1:$APK$1,0))</f>
        <v>0.81772024178969704</v>
      </c>
      <c r="AB40">
        <f>INDEX([2]EUCAM_output!$B$2:$APK$66,MATCH($X40,[2]EUCAM_output!$A$2:$A$66,0),MATCH(AB$1,[2]EUCAM_output!$B$1:$APK$1,0))</f>
        <v>0.78651373367343591</v>
      </c>
      <c r="AC40">
        <f>INDEX([2]EUCAM_output!$B$2:$APK$66,MATCH($X40,[2]EUCAM_output!$A$2:$A$66,0),MATCH(AC$1,[2]EUCAM_output!$B$1:$APK$1,0))</f>
        <v>0.48891679646877789</v>
      </c>
      <c r="AD40">
        <f>INDEX([2]EUCAM_output!$B$2:$APK$66,MATCH($X40,[2]EUCAM_output!$A$2:$A$66,0),MATCH(AD$1,[2]EUCAM_output!$B$1:$APK$1,0))</f>
        <v>0.86222847958937399</v>
      </c>
      <c r="AE40">
        <f>INDEX([2]EUCAM_output!$B$2:$APK$66,MATCH($X40,[2]EUCAM_output!$A$2:$A$66,0),MATCH(AE$1,[2]EUCAM_output!$B$1:$APK$1,0))</f>
        <v>0.78531804295751295</v>
      </c>
      <c r="AF40">
        <f>INDEX([2]EUCAM_output!$B$2:$APK$66,MATCH($X40,[2]EUCAM_output!$A$2:$A$66,0),MATCH(AF$1,[2]EUCAM_output!$B$1:$APK$1,0))</f>
        <v>0.75986991434007511</v>
      </c>
      <c r="AG40">
        <f>INDEX([2]EUCAM_output!$B$2:$APK$66,MATCH($X40,[2]EUCAM_output!$A$2:$A$66,0),MATCH(AG$1,[2]EUCAM_output!$B$1:$APK$1,0))</f>
        <v>0.80191215774457603</v>
      </c>
      <c r="AH40">
        <f>INDEX([2]EUCAM_output!$B$2:$APK$66,MATCH($X40,[2]EUCAM_output!$A$2:$A$66,0),MATCH(AH$1,[2]EUCAM_output!$B$1:$APK$1,0))</f>
        <v>0.70910158757721009</v>
      </c>
      <c r="AI40">
        <f>INDEX([2]EUCAM_output!$B$2:$APK$66,MATCH($X40,[2]EUCAM_output!$A$2:$A$66,0),MATCH(AI$1,[2]EUCAM_output!$B$1:$APK$1,0))</f>
        <v>0.83315906329772005</v>
      </c>
      <c r="AJ40">
        <f>INDEX([2]EUCAM_output!$B$2:$APK$66,MATCH($X40,[2]EUCAM_output!$A$2:$A$66,0),MATCH(AJ$1,[2]EUCAM_output!$B$1:$APK$1,0))</f>
        <v>0.77232200569415499</v>
      </c>
      <c r="AK40">
        <f>INDEX([2]EUCAM_output!$B$2:$APK$66,MATCH($X40,[2]EUCAM_output!$A$2:$A$66,0),MATCH(AK$1,[2]EUCAM_output!$B$1:$APK$1,0))</f>
        <v>0.57939291626965006</v>
      </c>
      <c r="AL40">
        <f>INDEX([2]EUCAM_output!$B$2:$APK$66,MATCH($X40,[2]EUCAM_output!$A$2:$A$66,0),MATCH(AL$1,[2]EUCAM_output!$B$1:$APK$1,0))</f>
        <v>0.61224688687967399</v>
      </c>
      <c r="AM40">
        <f>INDEX([2]EUCAM_output!$B$2:$APK$66,MATCH($X40,[2]EUCAM_output!$A$2:$A$66,0),MATCH(AM$1,[2]EUCAM_output!$B$1:$APK$1,0))</f>
        <v>0.52126058018134802</v>
      </c>
      <c r="AN40">
        <f>INDEX([2]EUCAM_output!$B$2:$APK$66,MATCH($X40,[2]EUCAM_output!$A$2:$A$66,0),MATCH(AN$1,[2]EUCAM_output!$B$1:$APK$1,0))</f>
        <v>0.677539172208523</v>
      </c>
      <c r="AO40">
        <f>INDEX([2]EUCAM_output!$B$2:$APK$66,MATCH($X40,[2]EUCAM_output!$A$2:$A$66,0),MATCH(AO$1,[2]EUCAM_output!$B$1:$APK$1,0))</f>
        <v>0.77890390691669298</v>
      </c>
      <c r="AP40">
        <f>INDEX([2]EUCAM_output!$B$2:$APK$66,MATCH($X40,[2]EUCAM_output!$A$2:$A$66,0),MATCH(AP$1,[2]EUCAM_output!$B$1:$APK$1,0))</f>
        <v>0.75073338987731797</v>
      </c>
      <c r="AQ40">
        <f>INDEX([2]EUCAM_output!$B$2:$APK$66,MATCH($X40,[2]EUCAM_output!$A$2:$A$66,0),MATCH(AQ$1,[2]EUCAM_output!$B$1:$APK$1,0))</f>
        <v>0.75817201271604606</v>
      </c>
      <c r="AR40">
        <f>INDEX([2]EUCAM_output!$B$2:$APK$66,MATCH($X40,[2]EUCAM_output!$A$2:$A$66,0),MATCH(AR$1,[2]EUCAM_output!$B$1:$APK$1,0))</f>
        <v>0.56307642103675493</v>
      </c>
      <c r="AS40" s="1">
        <f t="shared" si="1"/>
        <v>0.78029247774316768</v>
      </c>
      <c r="AU40" s="15">
        <v>2003</v>
      </c>
      <c r="AV40">
        <f>INDEX([2]EUCAM_output!$B$2:$APK$66,MATCH($X40,[2]EUCAM_output!$A$2:$A$66,0),MATCH(AV$1,[2]EUCAM_output!$B$1:$APK$1,0))</f>
        <v>-1.14980398917196</v>
      </c>
      <c r="AW40">
        <f>INDEX([2]EUCAM_output!$B$2:$APK$66,MATCH($X40,[2]EUCAM_output!$A$2:$A$66,0),MATCH(AW$1,[2]EUCAM_output!$B$1:$APK$1,0))</f>
        <v>-0.98937578035339646</v>
      </c>
      <c r="AX40">
        <f>INDEX([2]EUCAM_output!$B$2:$APK$66,MATCH($X40,[2]EUCAM_output!$A$2:$A$66,0),MATCH(AX$1,[2]EUCAM_output!$B$1:$APK$1,0))</f>
        <v>0.52308033973305079</v>
      </c>
      <c r="AY40">
        <f>INDEX([2]EUCAM_output!$B$2:$APK$66,MATCH($X40,[2]EUCAM_output!$A$2:$A$66,0),MATCH(AY$1,[2]EUCAM_output!$B$1:$APK$1,0))</f>
        <v>-1.505182217040524</v>
      </c>
      <c r="AZ40">
        <f>INDEX([2]EUCAM_output!$B$2:$APK$66,MATCH($X40,[2]EUCAM_output!$A$2:$A$66,0),MATCH(AZ$1,[2]EUCAM_output!$B$1:$APK$1,0))</f>
        <v>2.0131822407334581</v>
      </c>
      <c r="BA40">
        <f>INDEX([2]EUCAM_output!$B$2:$APK$66,MATCH($X40,[2]EUCAM_output!$A$2:$A$66,0),MATCH(BA$1,[2]EUCAM_output!$B$1:$APK$1,0))</f>
        <v>0.21333744415623629</v>
      </c>
      <c r="BB40">
        <f>INDEX([2]EUCAM_output!$B$2:$APK$66,MATCH($X40,[2]EUCAM_output!$A$2:$A$66,0),MATCH(BB$1,[2]EUCAM_output!$B$1:$APK$1,0))</f>
        <v>2.986686309999365</v>
      </c>
      <c r="BC40">
        <f>INDEX([2]EUCAM_output!$B$2:$APK$66,MATCH($X40,[2]EUCAM_output!$A$2:$A$66,0),MATCH(BC$1,[2]EUCAM_output!$B$1:$APK$1,0))</f>
        <v>-1.2651303497532069</v>
      </c>
      <c r="BD40">
        <f>INDEX([2]EUCAM_output!$B$2:$APK$66,MATCH($X40,[2]EUCAM_output!$A$2:$A$66,0),MATCH(BD$1,[2]EUCAM_output!$B$1:$APK$1,0))</f>
        <v>0.21391597845024091</v>
      </c>
      <c r="BE40">
        <f>INDEX([2]EUCAM_output!$B$2:$APK$66,MATCH($X40,[2]EUCAM_output!$A$2:$A$66,0),MATCH(BE$1,[2]EUCAM_output!$B$1:$APK$1,0))</f>
        <v>1.1527069450044889</v>
      </c>
      <c r="BF40">
        <f>INDEX([2]EUCAM_output!$B$2:$APK$66,MATCH($X40,[2]EUCAM_output!$A$2:$A$66,0),MATCH(BF$1,[2]EUCAM_output!$B$1:$APK$1,0))</f>
        <v>0.39511299130061678</v>
      </c>
      <c r="BG40">
        <f>INDEX([2]EUCAM_output!$B$2:$APK$66,MATCH($X40,[2]EUCAM_output!$A$2:$A$66,0),MATCH(BG$1,[2]EUCAM_output!$B$1:$APK$1,0))</f>
        <v>0.78492929286313462</v>
      </c>
      <c r="BH40">
        <f>INDEX([2]EUCAM_output!$B$2:$APK$66,MATCH($X40,[2]EUCAM_output!$A$2:$A$66,0),MATCH(BH$1,[2]EUCAM_output!$B$1:$APK$1,0))</f>
        <v>1.1499135198530299</v>
      </c>
      <c r="BI40">
        <f>INDEX([2]EUCAM_output!$B$2:$APK$66,MATCH($X40,[2]EUCAM_output!$A$2:$A$66,0),MATCH(BI$1,[2]EUCAM_output!$B$1:$APK$1,0))</f>
        <v>0.46050259068797228</v>
      </c>
      <c r="BJ40">
        <f>INDEX([2]EUCAM_output!$B$2:$APK$66,MATCH($X40,[2]EUCAM_output!$A$2:$A$66,0),MATCH(BJ$1,[2]EUCAM_output!$B$1:$APK$1,0))</f>
        <v>-3.3126620589074562E-2</v>
      </c>
      <c r="BK40">
        <f>INDEX([2]EUCAM_output!$B$2:$APK$66,MATCH($X40,[2]EUCAM_output!$A$2:$A$66,0),MATCH(BK$1,[2]EUCAM_output!$B$1:$APK$1,0))</f>
        <v>0.83916356555120419</v>
      </c>
      <c r="BL40">
        <f>INDEX([2]EUCAM_output!$B$2:$APK$66,MATCH($X40,[2]EUCAM_output!$A$2:$A$66,0),MATCH(BL$1,[2]EUCAM_output!$B$1:$APK$1,0))</f>
        <v>-2.1818429230400889</v>
      </c>
      <c r="BM40">
        <f>INDEX([2]EUCAM_output!$B$2:$APK$66,MATCH($X40,[2]EUCAM_output!$A$2:$A$66,0),MATCH(BM$1,[2]EUCAM_output!$B$1:$APK$1,0))</f>
        <v>-2.3112433631896079</v>
      </c>
      <c r="BN40">
        <f>INDEX([2]EUCAM_output!$B$2:$APK$66,MATCH($X40,[2]EUCAM_output!$A$2:$A$66,0),MATCH(BN$1,[2]EUCAM_output!$B$1:$APK$1,0))</f>
        <v>0.21654613489037189</v>
      </c>
      <c r="BO40">
        <f>INDEX([2]EUCAM_output!$B$2:$APK$66,MATCH($X40,[2]EUCAM_output!$A$2:$A$66,0),MATCH(BO$1,[2]EUCAM_output!$B$1:$APK$1,0))</f>
        <v>-2.3660051842816392</v>
      </c>
      <c r="BP40" s="1">
        <f t="shared" si="2"/>
        <v>-0.20946990430364112</v>
      </c>
    </row>
    <row r="41" spans="1:68" x14ac:dyDescent="0.3">
      <c r="A41" s="15">
        <v>2004</v>
      </c>
      <c r="B41">
        <f>INDEX([2]EUCAM_output!$B$2:$APK$66,MATCH($A41,[2]EUCAM_output!$A$2:$A$66,0),MATCH(B$1,[2]EUCAM_output!$B$1:$APK$1,0))</f>
        <v>323.70427137061301</v>
      </c>
      <c r="C41">
        <f>INDEX([2]EUCAM_output!$B$2:$APK$66,MATCH($A41,[2]EUCAM_output!$A$2:$A$66,0),MATCH(C$1,[2]EUCAM_output!$B$1:$APK$1,0))</f>
        <v>390.15169680878398</v>
      </c>
      <c r="D41">
        <f>INDEX([2]EUCAM_output!$B$2:$APK$66,MATCH($A41,[2]EUCAM_output!$A$2:$A$66,0),MATCH(D$1,[2]EUCAM_output!$B$1:$APK$1,0))</f>
        <v>16.531665946857999</v>
      </c>
      <c r="E41">
        <f>INDEX([2]EUCAM_output!$B$2:$APK$66,MATCH($A41,[2]EUCAM_output!$A$2:$A$66,0),MATCH(E$1,[2]EUCAM_output!$B$1:$APK$1,0))</f>
        <v>2882.1575145847301</v>
      </c>
      <c r="F41">
        <f>INDEX([2]EUCAM_output!$B$2:$APK$66,MATCH($A41,[2]EUCAM_output!$A$2:$A$66,0),MATCH(F$1,[2]EUCAM_output!$B$1:$APK$1,0))</f>
        <v>19.10662316058</v>
      </c>
      <c r="G41">
        <f>INDEX([2]EUCAM_output!$B$2:$APK$66,MATCH($A41,[2]EUCAM_output!$A$2:$A$66,0),MATCH(G$1,[2]EUCAM_output!$B$1:$APK$1,0))</f>
        <v>212.772672535418</v>
      </c>
      <c r="H41">
        <f>INDEX([2]EUCAM_output!$B$2:$APK$66,MATCH($A41,[2]EUCAM_output!$A$2:$A$66,0),MATCH(H$1,[2]EUCAM_output!$B$1:$APK$1,0))</f>
        <v>1053.9459980768399</v>
      </c>
      <c r="I41">
        <f>INDEX([2]EUCAM_output!$B$2:$APK$66,MATCH($A41,[2]EUCAM_output!$A$2:$A$66,0),MATCH(I$1,[2]EUCAM_output!$B$1:$APK$1,0))</f>
        <v>207.65491363495499</v>
      </c>
      <c r="J41">
        <f>INDEX([2]EUCAM_output!$B$2:$APK$66,MATCH($A41,[2]EUCAM_output!$A$2:$A$66,0),MATCH(J$1,[2]EUCAM_output!$B$1:$APK$1,0))</f>
        <v>2081.08180054282</v>
      </c>
      <c r="K41">
        <f>INDEX([2]EUCAM_output!$B$2:$APK$66,MATCH($A41,[2]EUCAM_output!$A$2:$A$66,0),MATCH(K$1,[2]EUCAM_output!$B$1:$APK$1,0))</f>
        <v>45.564556936239001</v>
      </c>
      <c r="L41">
        <f>INDEX([2]EUCAM_output!$B$2:$APK$66,MATCH($A41,[2]EUCAM_output!$A$2:$A$66,0),MATCH(L$1,[2]EUCAM_output!$B$1:$APK$1,0))</f>
        <v>186.589591567463</v>
      </c>
      <c r="M41">
        <f>INDEX([2]EUCAM_output!$B$2:$APK$66,MATCH($A41,[2]EUCAM_output!$A$2:$A$66,0),MATCH(M$1,[2]EUCAM_output!$B$1:$APK$1,0))</f>
        <v>1838.6285047563799</v>
      </c>
      <c r="N41">
        <f>INDEX([2]EUCAM_output!$B$2:$APK$66,MATCH($A41,[2]EUCAM_output!$A$2:$A$66,0),MATCH(N$1,[2]EUCAM_output!$B$1:$APK$1,0))</f>
        <v>30.650669068937301</v>
      </c>
      <c r="O41">
        <f>INDEX([2]EUCAM_output!$B$2:$APK$66,MATCH($A41,[2]EUCAM_output!$A$2:$A$66,0),MATCH(O$1,[2]EUCAM_output!$B$1:$APK$1,0))</f>
        <v>44.650610174848801</v>
      </c>
      <c r="P41">
        <f>INDEX([2]EUCAM_output!$B$2:$APK$66,MATCH($A41,[2]EUCAM_output!$A$2:$A$66,0),MATCH(P$1,[2]EUCAM_output!$B$1:$APK$1,0))</f>
        <v>20.920054593797399</v>
      </c>
      <c r="Q41">
        <f>INDEX([2]EUCAM_output!$B$2:$APK$66,MATCH($A41,[2]EUCAM_output!$A$2:$A$66,0),MATCH(Q$1,[2]EUCAM_output!$B$1:$APK$1,0))</f>
        <v>7.1087625332861002</v>
      </c>
      <c r="R41">
        <f>INDEX([2]EUCAM_output!$B$2:$APK$66,MATCH($A41,[2]EUCAM_output!$A$2:$A$66,0),MATCH(R$1,[2]EUCAM_output!$B$1:$APK$1,0))</f>
        <v>674.38742535646702</v>
      </c>
      <c r="S41">
        <f>INDEX([2]EUCAM_output!$B$2:$APK$66,MATCH($A41,[2]EUCAM_output!$A$2:$A$66,0),MATCH(S$1,[2]EUCAM_output!$B$1:$APK$1,0))</f>
        <v>198.04717398850099</v>
      </c>
      <c r="T41">
        <f>INDEX([2]EUCAM_output!$B$2:$APK$66,MATCH($A41,[2]EUCAM_output!$A$2:$A$66,0),MATCH(T$1,[2]EUCAM_output!$B$1:$APK$1,0))</f>
        <v>35.858490429843897</v>
      </c>
      <c r="U41">
        <f>INDEX([2]EUCAM_output!$B$2:$APK$66,MATCH($A41,[2]EUCAM_output!$A$2:$A$66,0),MATCH(U$1,[2]EUCAM_output!$B$1:$APK$1,0))</f>
        <v>56.008080865713701</v>
      </c>
      <c r="V41" s="1">
        <f t="shared" si="0"/>
        <v>10325.521076933072</v>
      </c>
      <c r="X41" s="15">
        <v>2004</v>
      </c>
      <c r="Y41">
        <f>INDEX([2]EUCAM_output!$B$2:$APK$66,MATCH($X41,[2]EUCAM_output!$A$2:$A$66,0),MATCH(Y$1,[2]EUCAM_output!$B$1:$APK$1,0))</f>
        <v>0.74309099778482701</v>
      </c>
      <c r="Z41">
        <f>INDEX([2]EUCAM_output!$B$2:$APK$66,MATCH($X41,[2]EUCAM_output!$A$2:$A$66,0),MATCH(Z$1,[2]EUCAM_output!$B$1:$APK$1,0))</f>
        <v>0.760780236066673</v>
      </c>
      <c r="AA41">
        <f>INDEX([2]EUCAM_output!$B$2:$APK$66,MATCH($X41,[2]EUCAM_output!$A$2:$A$66,0),MATCH(AA$1,[2]EUCAM_output!$B$1:$APK$1,0))</f>
        <v>0.84310805276657408</v>
      </c>
      <c r="AB41">
        <f>INDEX([2]EUCAM_output!$B$2:$APK$66,MATCH($X41,[2]EUCAM_output!$A$2:$A$66,0),MATCH(AB$1,[2]EUCAM_output!$B$1:$APK$1,0))</f>
        <v>0.79559843221489801</v>
      </c>
      <c r="AC41">
        <f>INDEX([2]EUCAM_output!$B$2:$APK$66,MATCH($X41,[2]EUCAM_output!$A$2:$A$66,0),MATCH(AC$1,[2]EUCAM_output!$B$1:$APK$1,0))</f>
        <v>0.51184450113491997</v>
      </c>
      <c r="AD41">
        <f>INDEX([2]EUCAM_output!$B$2:$APK$66,MATCH($X41,[2]EUCAM_output!$A$2:$A$66,0),MATCH(AD$1,[2]EUCAM_output!$B$1:$APK$1,0))</f>
        <v>0.8878264193845391</v>
      </c>
      <c r="AE41">
        <f>INDEX([2]EUCAM_output!$B$2:$APK$66,MATCH($X41,[2]EUCAM_output!$A$2:$A$66,0),MATCH(AE$1,[2]EUCAM_output!$B$1:$APK$1,0))</f>
        <v>0.816037066006572</v>
      </c>
      <c r="AF41">
        <f>INDEX([2]EUCAM_output!$B$2:$APK$66,MATCH($X41,[2]EUCAM_output!$A$2:$A$66,0),MATCH(AF$1,[2]EUCAM_output!$B$1:$APK$1,0))</f>
        <v>0.764446153578898</v>
      </c>
      <c r="AG41">
        <f>INDEX([2]EUCAM_output!$B$2:$APK$66,MATCH($X41,[2]EUCAM_output!$A$2:$A$66,0),MATCH(AG$1,[2]EUCAM_output!$B$1:$APK$1,0))</f>
        <v>0.81501250914672796</v>
      </c>
      <c r="AH41">
        <f>INDEX([2]EUCAM_output!$B$2:$APK$66,MATCH($X41,[2]EUCAM_output!$A$2:$A$66,0),MATCH(AH$1,[2]EUCAM_output!$B$1:$APK$1,0))</f>
        <v>0.74186880312387404</v>
      </c>
      <c r="AI41">
        <f>INDEX([2]EUCAM_output!$B$2:$APK$66,MATCH($X41,[2]EUCAM_output!$A$2:$A$66,0),MATCH(AI$1,[2]EUCAM_output!$B$1:$APK$1,0))</f>
        <v>0.83745266114429795</v>
      </c>
      <c r="AJ41">
        <f>INDEX([2]EUCAM_output!$B$2:$APK$66,MATCH($X41,[2]EUCAM_output!$A$2:$A$66,0),MATCH(AJ$1,[2]EUCAM_output!$B$1:$APK$1,0))</f>
        <v>0.7926322235459391</v>
      </c>
      <c r="AK41">
        <f>INDEX([2]EUCAM_output!$B$2:$APK$66,MATCH($X41,[2]EUCAM_output!$A$2:$A$66,0),MATCH(AK$1,[2]EUCAM_output!$B$1:$APK$1,0))</f>
        <v>0.59745757481430406</v>
      </c>
      <c r="AL41">
        <f>INDEX([2]EUCAM_output!$B$2:$APK$66,MATCH($X41,[2]EUCAM_output!$A$2:$A$66,0),MATCH(AL$1,[2]EUCAM_output!$B$1:$APK$1,0))</f>
        <v>0.63133269376638301</v>
      </c>
      <c r="AM41">
        <f>INDEX([2]EUCAM_output!$B$2:$APK$66,MATCH($X41,[2]EUCAM_output!$A$2:$A$66,0),MATCH(AM$1,[2]EUCAM_output!$B$1:$APK$1,0))</f>
        <v>0.53676798395512204</v>
      </c>
      <c r="AN41">
        <f>INDEX([2]EUCAM_output!$B$2:$APK$66,MATCH($X41,[2]EUCAM_output!$A$2:$A$66,0),MATCH(AN$1,[2]EUCAM_output!$B$1:$APK$1,0))</f>
        <v>0.69148255813300807</v>
      </c>
      <c r="AO41">
        <f>INDEX([2]EUCAM_output!$B$2:$APK$66,MATCH($X41,[2]EUCAM_output!$A$2:$A$66,0),MATCH(AO$1,[2]EUCAM_output!$B$1:$APK$1,0))</f>
        <v>0.78823088926816898</v>
      </c>
      <c r="AP41">
        <f>INDEX([2]EUCAM_output!$B$2:$APK$66,MATCH($X41,[2]EUCAM_output!$A$2:$A$66,0),MATCH(AP$1,[2]EUCAM_output!$B$1:$APK$1,0))</f>
        <v>0.76874810649324898</v>
      </c>
      <c r="AQ41">
        <f>INDEX([2]EUCAM_output!$B$2:$APK$66,MATCH($X41,[2]EUCAM_output!$A$2:$A$66,0),MATCH(AQ$1,[2]EUCAM_output!$B$1:$APK$1,0))</f>
        <v>0.7664644339916229</v>
      </c>
      <c r="AR41">
        <f>INDEX([2]EUCAM_output!$B$2:$APK$66,MATCH($X41,[2]EUCAM_output!$A$2:$A$66,0),MATCH(AR$1,[2]EUCAM_output!$B$1:$APK$1,0))</f>
        <v>0.61818609715163397</v>
      </c>
      <c r="AS41" s="1">
        <f t="shared" si="1"/>
        <v>0.79549755141009559</v>
      </c>
      <c r="AU41" s="15">
        <v>2004</v>
      </c>
      <c r="AV41">
        <f>INDEX([2]EUCAM_output!$B$2:$APK$66,MATCH($X41,[2]EUCAM_output!$A$2:$A$66,0),MATCH(AV$1,[2]EUCAM_output!$B$1:$APK$1,0))</f>
        <v>-0.88839416464492338</v>
      </c>
      <c r="AW41">
        <f>INDEX([2]EUCAM_output!$B$2:$APK$66,MATCH($X41,[2]EUCAM_output!$A$2:$A$66,0),MATCH(AW$1,[2]EUCAM_output!$B$1:$APK$1,0))</f>
        <v>0.35823033465729459</v>
      </c>
      <c r="AX41">
        <f>INDEX([2]EUCAM_output!$B$2:$APK$66,MATCH($X41,[2]EUCAM_output!$A$2:$A$66,0),MATCH(AX$1,[2]EUCAM_output!$B$1:$APK$1,0))</f>
        <v>1.8768281501305271</v>
      </c>
      <c r="AY41">
        <f>INDEX([2]EUCAM_output!$B$2:$APK$66,MATCH($X41,[2]EUCAM_output!$A$2:$A$66,0),MATCH(AY$1,[2]EUCAM_output!$B$1:$APK$1,0))</f>
        <v>-1.546646384974848</v>
      </c>
      <c r="AZ41">
        <f>INDEX([2]EUCAM_output!$B$2:$APK$66,MATCH($X41,[2]EUCAM_output!$A$2:$A$66,0),MATCH(AZ$1,[2]EUCAM_output!$B$1:$APK$1,0))</f>
        <v>2.333040413377407</v>
      </c>
      <c r="BA41">
        <f>INDEX([2]EUCAM_output!$B$2:$APK$66,MATCH($X41,[2]EUCAM_output!$A$2:$A$66,0),MATCH(BA$1,[2]EUCAM_output!$B$1:$APK$1,0))</f>
        <v>0.99819947494204087</v>
      </c>
      <c r="BB41">
        <f>INDEX([2]EUCAM_output!$B$2:$APK$66,MATCH($X41,[2]EUCAM_output!$A$2:$A$66,0),MATCH(BB$1,[2]EUCAM_output!$B$1:$APK$1,0))</f>
        <v>2.742800549252244</v>
      </c>
      <c r="BC41">
        <f>INDEX([2]EUCAM_output!$B$2:$APK$66,MATCH($X41,[2]EUCAM_output!$A$2:$A$66,0),MATCH(BC$1,[2]EUCAM_output!$B$1:$APK$1,0))</f>
        <v>-0.22004408023985619</v>
      </c>
      <c r="BD41">
        <f>INDEX([2]EUCAM_output!$B$2:$APK$66,MATCH($X41,[2]EUCAM_output!$A$2:$A$66,0),MATCH(BD$1,[2]EUCAM_output!$B$1:$APK$1,0))</f>
        <v>1.118902026013102</v>
      </c>
      <c r="BE41">
        <f>INDEX([2]EUCAM_output!$B$2:$APK$66,MATCH($X41,[2]EUCAM_output!$A$2:$A$66,0),MATCH(BE$1,[2]EUCAM_output!$B$1:$APK$1,0))</f>
        <v>1.994744375656565</v>
      </c>
      <c r="BF41">
        <f>INDEX([2]EUCAM_output!$B$2:$APK$66,MATCH($X41,[2]EUCAM_output!$A$2:$A$66,0),MATCH(BF$1,[2]EUCAM_output!$B$1:$APK$1,0))</f>
        <v>1.56372767342543</v>
      </c>
      <c r="BG41">
        <f>INDEX([2]EUCAM_output!$B$2:$APK$66,MATCH($X41,[2]EUCAM_output!$A$2:$A$66,0),MATCH(BG$1,[2]EUCAM_output!$B$1:$APK$1,0))</f>
        <v>1.212966043749897</v>
      </c>
      <c r="BH41">
        <f>INDEX([2]EUCAM_output!$B$2:$APK$66,MATCH($X41,[2]EUCAM_output!$A$2:$A$66,0),MATCH(BH$1,[2]EUCAM_output!$B$1:$APK$1,0))</f>
        <v>1.958549011696298</v>
      </c>
      <c r="BI41">
        <f>INDEX([2]EUCAM_output!$B$2:$APK$66,MATCH($X41,[2]EUCAM_output!$A$2:$A$66,0),MATCH(BI$1,[2]EUCAM_output!$B$1:$APK$1,0))</f>
        <v>0.45653067355087013</v>
      </c>
      <c r="BJ41">
        <f>INDEX([2]EUCAM_output!$B$2:$APK$66,MATCH($X41,[2]EUCAM_output!$A$2:$A$66,0),MATCH(BJ$1,[2]EUCAM_output!$B$1:$APK$1,0))</f>
        <v>0.76221032465288996</v>
      </c>
      <c r="BK41">
        <f>INDEX([2]EUCAM_output!$B$2:$APK$66,MATCH($X41,[2]EUCAM_output!$A$2:$A$66,0),MATCH(BK$1,[2]EUCAM_output!$B$1:$APK$1,0))</f>
        <v>-1.0299922848237111</v>
      </c>
      <c r="BL41">
        <f>INDEX([2]EUCAM_output!$B$2:$APK$66,MATCH($X41,[2]EUCAM_output!$A$2:$A$66,0),MATCH(BL$1,[2]EUCAM_output!$B$1:$APK$1,0))</f>
        <v>-2.0100061125815749</v>
      </c>
      <c r="BM41">
        <f>INDEX([2]EUCAM_output!$B$2:$APK$66,MATCH($X41,[2]EUCAM_output!$A$2:$A$66,0),MATCH(BM$1,[2]EUCAM_output!$B$1:$APK$1,0))</f>
        <v>-1.7754390146592189</v>
      </c>
      <c r="BN41">
        <f>INDEX([2]EUCAM_output!$B$2:$APK$66,MATCH($X41,[2]EUCAM_output!$A$2:$A$66,0),MATCH(BN$1,[2]EUCAM_output!$B$1:$APK$1,0))</f>
        <v>1.522810230482907</v>
      </c>
      <c r="BO41">
        <f>INDEX([2]EUCAM_output!$B$2:$APK$66,MATCH($X41,[2]EUCAM_output!$A$2:$A$66,0),MATCH(BO$1,[2]EUCAM_output!$B$1:$APK$1,0))</f>
        <v>-1.186531677911673</v>
      </c>
      <c r="BP41" s="1">
        <f t="shared" si="2"/>
        <v>0.17810271631247535</v>
      </c>
    </row>
    <row r="42" spans="1:68" x14ac:dyDescent="0.3">
      <c r="A42" s="15">
        <v>2005</v>
      </c>
      <c r="B42">
        <f>INDEX([2]EUCAM_output!$B$2:$APK$66,MATCH($A42,[2]EUCAM_output!$A$2:$A$66,0),MATCH(B$1,[2]EUCAM_output!$B$1:$APK$1,0))</f>
        <v>331.21539178626199</v>
      </c>
      <c r="C42">
        <f>INDEX([2]EUCAM_output!$B$2:$APK$66,MATCH($A42,[2]EUCAM_output!$A$2:$A$66,0),MATCH(C$1,[2]EUCAM_output!$B$1:$APK$1,0))</f>
        <v>399.20999801663601</v>
      </c>
      <c r="D42">
        <f>INDEX([2]EUCAM_output!$B$2:$APK$66,MATCH($A42,[2]EUCAM_output!$A$2:$A$66,0),MATCH(D$1,[2]EUCAM_output!$B$1:$APK$1,0))</f>
        <v>17.3339429908754</v>
      </c>
      <c r="E42">
        <f>INDEX([2]EUCAM_output!$B$2:$APK$66,MATCH($A42,[2]EUCAM_output!$A$2:$A$66,0),MATCH(E$1,[2]EUCAM_output!$B$1:$APK$1,0))</f>
        <v>2907.6847040361999</v>
      </c>
      <c r="F42">
        <f>INDEX([2]EUCAM_output!$B$2:$APK$66,MATCH($A42,[2]EUCAM_output!$A$2:$A$66,0),MATCH(F$1,[2]EUCAM_output!$B$1:$APK$1,0))</f>
        <v>20.926161690946699</v>
      </c>
      <c r="G42">
        <f>INDEX([2]EUCAM_output!$B$2:$APK$66,MATCH($A42,[2]EUCAM_output!$A$2:$A$66,0),MATCH(G$1,[2]EUCAM_output!$B$1:$APK$1,0))</f>
        <v>215.29084513044</v>
      </c>
      <c r="H42">
        <f>INDEX([2]EUCAM_output!$B$2:$APK$66,MATCH($A42,[2]EUCAM_output!$A$2:$A$66,0),MATCH(H$1,[2]EUCAM_output!$B$1:$APK$1,0))</f>
        <v>1091.37400161093</v>
      </c>
      <c r="I42">
        <f>INDEX([2]EUCAM_output!$B$2:$APK$66,MATCH($A42,[2]EUCAM_output!$A$2:$A$66,0),MATCH(I$1,[2]EUCAM_output!$B$1:$APK$1,0))</f>
        <v>213.42213280264301</v>
      </c>
      <c r="J42">
        <f>INDEX([2]EUCAM_output!$B$2:$APK$66,MATCH($A42,[2]EUCAM_output!$A$2:$A$66,0),MATCH(J$1,[2]EUCAM_output!$B$1:$APK$1,0))</f>
        <v>2120.3844040655499</v>
      </c>
      <c r="K42">
        <f>INDEX([2]EUCAM_output!$B$2:$APK$66,MATCH($A42,[2]EUCAM_output!$A$2:$A$66,0),MATCH(K$1,[2]EUCAM_output!$B$1:$APK$1,0))</f>
        <v>47.536167455942497</v>
      </c>
      <c r="L42">
        <f>INDEX([2]EUCAM_output!$B$2:$APK$66,MATCH($A42,[2]EUCAM_output!$A$2:$A$66,0),MATCH(L$1,[2]EUCAM_output!$B$1:$APK$1,0))</f>
        <v>197.299431135833</v>
      </c>
      <c r="M42">
        <f>INDEX([2]EUCAM_output!$B$2:$APK$66,MATCH($A42,[2]EUCAM_output!$A$2:$A$66,0),MATCH(M$1,[2]EUCAM_output!$B$1:$APK$1,0))</f>
        <v>1852.6464002411501</v>
      </c>
      <c r="N42">
        <f>INDEX([2]EUCAM_output!$B$2:$APK$66,MATCH($A42,[2]EUCAM_output!$A$2:$A$66,0),MATCH(N$1,[2]EUCAM_output!$B$1:$APK$1,0))</f>
        <v>33.020415516376197</v>
      </c>
      <c r="O42">
        <f>INDEX([2]EUCAM_output!$B$2:$APK$66,MATCH($A42,[2]EUCAM_output!$A$2:$A$66,0),MATCH(O$1,[2]EUCAM_output!$B$1:$APK$1,0))</f>
        <v>45.759232241718912</v>
      </c>
      <c r="P42">
        <f>INDEX([2]EUCAM_output!$B$2:$APK$66,MATCH($A42,[2]EUCAM_output!$A$2:$A$66,0),MATCH(P$1,[2]EUCAM_output!$B$1:$APK$1,0))</f>
        <v>23.349983137321701</v>
      </c>
      <c r="Q42">
        <f>INDEX([2]EUCAM_output!$B$2:$APK$66,MATCH($A42,[2]EUCAM_output!$A$2:$A$66,0),MATCH(Q$1,[2]EUCAM_output!$B$1:$APK$1,0))</f>
        <v>7.3135882399516499</v>
      </c>
      <c r="R42">
        <f>INDEX([2]EUCAM_output!$B$2:$APK$66,MATCH($A42,[2]EUCAM_output!$A$2:$A$66,0),MATCH(R$1,[2]EUCAM_output!$B$1:$APK$1,0))</f>
        <v>688.10421657093502</v>
      </c>
      <c r="S42">
        <f>INDEX([2]EUCAM_output!$B$2:$APK$66,MATCH($A42,[2]EUCAM_output!$A$2:$A$66,0),MATCH(S$1,[2]EUCAM_output!$B$1:$APK$1,0))</f>
        <v>199.59561017303801</v>
      </c>
      <c r="T42">
        <f>INDEX([2]EUCAM_output!$B$2:$APK$66,MATCH($A42,[2]EUCAM_output!$A$2:$A$66,0),MATCH(T$1,[2]EUCAM_output!$B$1:$APK$1,0))</f>
        <v>37.240524318566401</v>
      </c>
      <c r="U42">
        <f>INDEX([2]EUCAM_output!$B$2:$APK$66,MATCH($A42,[2]EUCAM_output!$A$2:$A$66,0),MATCH(U$1,[2]EUCAM_output!$B$1:$APK$1,0))</f>
        <v>59.640168519085499</v>
      </c>
      <c r="V42" s="1">
        <f t="shared" si="0"/>
        <v>10508.347319680397</v>
      </c>
      <c r="X42" s="15">
        <v>2005</v>
      </c>
      <c r="Y42">
        <f>INDEX([2]EUCAM_output!$B$2:$APK$66,MATCH($X42,[2]EUCAM_output!$A$2:$A$66,0),MATCH(Y$1,[2]EUCAM_output!$B$1:$APK$1,0))</f>
        <v>0.76190580588370593</v>
      </c>
      <c r="Z42">
        <f>INDEX([2]EUCAM_output!$B$2:$APK$66,MATCH($X42,[2]EUCAM_output!$A$2:$A$66,0),MATCH(Z$1,[2]EUCAM_output!$B$1:$APK$1,0))</f>
        <v>0.776627843842428</v>
      </c>
      <c r="AA42">
        <f>INDEX([2]EUCAM_output!$B$2:$APK$66,MATCH($X42,[2]EUCAM_output!$A$2:$A$66,0),MATCH(AA$1,[2]EUCAM_output!$B$1:$APK$1,0))</f>
        <v>0.86762073130560591</v>
      </c>
      <c r="AB42">
        <f>INDEX([2]EUCAM_output!$B$2:$APK$66,MATCH($X42,[2]EUCAM_output!$A$2:$A$66,0),MATCH(AB$1,[2]EUCAM_output!$B$1:$APK$1,0))</f>
        <v>0.79984944611485798</v>
      </c>
      <c r="AC42">
        <f>INDEX([2]EUCAM_output!$B$2:$APK$66,MATCH($X42,[2]EUCAM_output!$A$2:$A$66,0),MATCH(AC$1,[2]EUCAM_output!$B$1:$APK$1,0))</f>
        <v>0.542165360640807</v>
      </c>
      <c r="AD42">
        <f>INDEX([2]EUCAM_output!$B$2:$APK$66,MATCH($X42,[2]EUCAM_output!$A$2:$A$66,0),MATCH(AD$1,[2]EUCAM_output!$B$1:$APK$1,0))</f>
        <v>0.90469884997659999</v>
      </c>
      <c r="AE42">
        <f>INDEX([2]EUCAM_output!$B$2:$APK$66,MATCH($X42,[2]EUCAM_output!$A$2:$A$66,0),MATCH(AE$1,[2]EUCAM_output!$B$1:$APK$1,0))</f>
        <v>0.85041607975820799</v>
      </c>
      <c r="AF42">
        <f>INDEX([2]EUCAM_output!$B$2:$APK$66,MATCH($X42,[2]EUCAM_output!$A$2:$A$66,0),MATCH(AF$1,[2]EUCAM_output!$B$1:$APK$1,0))</f>
        <v>0.77155071893255989</v>
      </c>
      <c r="AG42">
        <f>INDEX([2]EUCAM_output!$B$2:$APK$66,MATCH($X42,[2]EUCAM_output!$A$2:$A$66,0),MATCH(AG$1,[2]EUCAM_output!$B$1:$APK$1,0))</f>
        <v>0.83100389562454202</v>
      </c>
      <c r="AH42">
        <f>INDEX([2]EUCAM_output!$B$2:$APK$66,MATCH($X42,[2]EUCAM_output!$A$2:$A$66,0),MATCH(AH$1,[2]EUCAM_output!$B$1:$APK$1,0))</f>
        <v>0.77488237548775307</v>
      </c>
      <c r="AI42">
        <f>INDEX([2]EUCAM_output!$B$2:$APK$66,MATCH($X42,[2]EUCAM_output!$A$2:$A$66,0),MATCH(AI$1,[2]EUCAM_output!$B$1:$APK$1,0))</f>
        <v>0.86318936156866199</v>
      </c>
      <c r="AJ42">
        <f>INDEX([2]EUCAM_output!$B$2:$APK$66,MATCH($X42,[2]EUCAM_output!$A$2:$A$66,0),MATCH(AJ$1,[2]EUCAM_output!$B$1:$APK$1,0))</f>
        <v>0.80915230224443802</v>
      </c>
      <c r="AK42">
        <f>INDEX([2]EUCAM_output!$B$2:$APK$66,MATCH($X42,[2]EUCAM_output!$A$2:$A$66,0),MATCH(AK$1,[2]EUCAM_output!$B$1:$APK$1,0))</f>
        <v>0.63554567791307104</v>
      </c>
      <c r="AL42">
        <f>INDEX([2]EUCAM_output!$B$2:$APK$66,MATCH($X42,[2]EUCAM_output!$A$2:$A$66,0),MATCH(AL$1,[2]EUCAM_output!$B$1:$APK$1,0))</f>
        <v>0.66174602406009397</v>
      </c>
      <c r="AM42">
        <f>INDEX([2]EUCAM_output!$B$2:$APK$66,MATCH($X42,[2]EUCAM_output!$A$2:$A$66,0),MATCH(AM$1,[2]EUCAM_output!$B$1:$APK$1,0))</f>
        <v>0.56647248425420893</v>
      </c>
      <c r="AN42">
        <f>INDEX([2]EUCAM_output!$B$2:$APK$66,MATCH($X42,[2]EUCAM_output!$A$2:$A$66,0),MATCH(AN$1,[2]EUCAM_output!$B$1:$APK$1,0))</f>
        <v>0.70194749450625804</v>
      </c>
      <c r="AO42">
        <f>INDEX([2]EUCAM_output!$B$2:$APK$66,MATCH($X42,[2]EUCAM_output!$A$2:$A$66,0),MATCH(AO$1,[2]EUCAM_output!$B$1:$APK$1,0))</f>
        <v>0.80383463242879105</v>
      </c>
      <c r="AP42">
        <f>INDEX([2]EUCAM_output!$B$2:$APK$66,MATCH($X42,[2]EUCAM_output!$A$2:$A$66,0),MATCH(AP$1,[2]EUCAM_output!$B$1:$APK$1,0))</f>
        <v>0.7943696750772411</v>
      </c>
      <c r="AQ42">
        <f>INDEX([2]EUCAM_output!$B$2:$APK$66,MATCH($X42,[2]EUCAM_output!$A$2:$A$66,0),MATCH(AQ$1,[2]EUCAM_output!$B$1:$APK$1,0))</f>
        <v>0.77642342066445902</v>
      </c>
      <c r="AR42">
        <f>INDEX([2]EUCAM_output!$B$2:$APK$66,MATCH($X42,[2]EUCAM_output!$A$2:$A$66,0),MATCH(AR$1,[2]EUCAM_output!$B$1:$APK$1,0))</f>
        <v>0.65794018116494601</v>
      </c>
      <c r="AS42" s="1">
        <f t="shared" si="1"/>
        <v>0.81076191300958267</v>
      </c>
      <c r="AU42" s="15">
        <v>2005</v>
      </c>
      <c r="AV42">
        <f>INDEX([2]EUCAM_output!$B$2:$APK$66,MATCH($X42,[2]EUCAM_output!$A$2:$A$66,0),MATCH(AV$1,[2]EUCAM_output!$B$1:$APK$1,0))</f>
        <v>-0.85313161526900938</v>
      </c>
      <c r="AW42">
        <f>INDEX([2]EUCAM_output!$B$2:$APK$66,MATCH($X42,[2]EUCAM_output!$A$2:$A$66,0),MATCH(AW$1,[2]EUCAM_output!$B$1:$APK$1,0))</f>
        <v>0.57737694839998799</v>
      </c>
      <c r="AX42">
        <f>INDEX([2]EUCAM_output!$B$2:$APK$66,MATCH($X42,[2]EUCAM_output!$A$2:$A$66,0),MATCH(AX$1,[2]EUCAM_output!$B$1:$APK$1,0))</f>
        <v>3.215510229961827</v>
      </c>
      <c r="AY42">
        <f>INDEX([2]EUCAM_output!$B$2:$APK$66,MATCH($X42,[2]EUCAM_output!$A$2:$A$66,0),MATCH(AY$1,[2]EUCAM_output!$B$1:$APK$1,0))</f>
        <v>-1.890634361583021</v>
      </c>
      <c r="AZ42">
        <f>INDEX([2]EUCAM_output!$B$2:$APK$66,MATCH($X42,[2]EUCAM_output!$A$2:$A$66,0),MATCH(AZ$1,[2]EUCAM_output!$B$1:$APK$1,0))</f>
        <v>5.0930700341573099</v>
      </c>
      <c r="BA42">
        <f>INDEX([2]EUCAM_output!$B$2:$APK$66,MATCH($X42,[2]EUCAM_output!$A$2:$A$66,0),MATCH(BA$1,[2]EUCAM_output!$B$1:$APK$1,0))</f>
        <v>-0.87859800118662568</v>
      </c>
      <c r="BB42">
        <f>INDEX([2]EUCAM_output!$B$2:$APK$66,MATCH($X42,[2]EUCAM_output!$A$2:$A$66,0),MATCH(BB$1,[2]EUCAM_output!$B$1:$APK$1,0))</f>
        <v>2.7371717496380121</v>
      </c>
      <c r="BC42">
        <f>INDEX([2]EUCAM_output!$B$2:$APK$66,MATCH($X42,[2]EUCAM_output!$A$2:$A$66,0),MATCH(BC$1,[2]EUCAM_output!$B$1:$APK$1,0))</f>
        <v>-5.9967175352804158E-2</v>
      </c>
      <c r="BD42">
        <f>INDEX([2]EUCAM_output!$B$2:$APK$66,MATCH($X42,[2]EUCAM_output!$A$2:$A$66,0),MATCH(BD$1,[2]EUCAM_output!$B$1:$APK$1,0))</f>
        <v>1.0696318840458301</v>
      </c>
      <c r="BE42">
        <f>INDEX([2]EUCAM_output!$B$2:$APK$66,MATCH($X42,[2]EUCAM_output!$A$2:$A$66,0),MATCH(BE$1,[2]EUCAM_output!$B$1:$APK$1,0))</f>
        <v>2.8640163956660252</v>
      </c>
      <c r="BF42">
        <f>INDEX([2]EUCAM_output!$B$2:$APK$66,MATCH($X42,[2]EUCAM_output!$A$2:$A$66,0),MATCH(BF$1,[2]EUCAM_output!$B$1:$APK$1,0))</f>
        <v>2.0273701962331141</v>
      </c>
      <c r="BG42">
        <f>INDEX([2]EUCAM_output!$B$2:$APK$66,MATCH($X42,[2]EUCAM_output!$A$2:$A$66,0),MATCH(BG$1,[2]EUCAM_output!$B$1:$APK$1,0))</f>
        <v>1.4601164728186291</v>
      </c>
      <c r="BH42">
        <f>INDEX([2]EUCAM_output!$B$2:$APK$66,MATCH($X42,[2]EUCAM_output!$A$2:$A$66,0),MATCH(BH$1,[2]EUCAM_output!$B$1:$APK$1,0))</f>
        <v>3.9803604931284648</v>
      </c>
      <c r="BI42">
        <f>INDEX([2]EUCAM_output!$B$2:$APK$66,MATCH($X42,[2]EUCAM_output!$A$2:$A$66,0),MATCH(BI$1,[2]EUCAM_output!$B$1:$APK$1,0))</f>
        <v>-0.89553285930481508</v>
      </c>
      <c r="BJ42">
        <f>INDEX([2]EUCAM_output!$B$2:$APK$66,MATCH($X42,[2]EUCAM_output!$A$2:$A$66,0),MATCH(BJ$1,[2]EUCAM_output!$B$1:$APK$1,0))</f>
        <v>3.9392739292640981</v>
      </c>
      <c r="BK42">
        <f>INDEX([2]EUCAM_output!$B$2:$APK$66,MATCH($X42,[2]EUCAM_output!$A$2:$A$66,0),MATCH(BK$1,[2]EUCAM_output!$B$1:$APK$1,0))</f>
        <v>-0.77351063016876109</v>
      </c>
      <c r="BL42">
        <f>INDEX([2]EUCAM_output!$B$2:$APK$66,MATCH($X42,[2]EUCAM_output!$A$2:$A$66,0),MATCH(BL$1,[2]EUCAM_output!$B$1:$APK$1,0))</f>
        <v>-1.5810579136432359</v>
      </c>
      <c r="BM42">
        <f>INDEX([2]EUCAM_output!$B$2:$APK$66,MATCH($X42,[2]EUCAM_output!$A$2:$A$66,0),MATCH(BM$1,[2]EUCAM_output!$B$1:$APK$1,0))</f>
        <v>-1.8154550893341499</v>
      </c>
      <c r="BN42">
        <f>INDEX([2]EUCAM_output!$B$2:$APK$66,MATCH($X42,[2]EUCAM_output!$A$2:$A$66,0),MATCH(BN$1,[2]EUCAM_output!$B$1:$APK$1,0))</f>
        <v>2.3411693435810621</v>
      </c>
      <c r="BO42">
        <f>INDEX([2]EUCAM_output!$B$2:$APK$66,MATCH($X42,[2]EUCAM_output!$A$2:$A$66,0),MATCH(BO$1,[2]EUCAM_output!$B$1:$APK$1,0))</f>
        <v>-0.54842948436435446</v>
      </c>
      <c r="BP42" s="1">
        <f t="shared" si="2"/>
        <v>0.16067402474699319</v>
      </c>
    </row>
    <row r="43" spans="1:68" x14ac:dyDescent="0.3">
      <c r="A43" s="15">
        <v>2006</v>
      </c>
      <c r="B43">
        <f>INDEX([2]EUCAM_output!$B$2:$APK$66,MATCH($A43,[2]EUCAM_output!$A$2:$A$66,0),MATCH(B$1,[2]EUCAM_output!$B$1:$APK$1,0))</f>
        <v>342.04394278783599</v>
      </c>
      <c r="C43">
        <f>INDEX([2]EUCAM_output!$B$2:$APK$66,MATCH($A43,[2]EUCAM_output!$A$2:$A$66,0),MATCH(C$1,[2]EUCAM_output!$B$1:$APK$1,0))</f>
        <v>409.399200497896</v>
      </c>
      <c r="D43">
        <f>INDEX([2]EUCAM_output!$B$2:$APK$66,MATCH($A43,[2]EUCAM_output!$A$2:$A$66,0),MATCH(D$1,[2]EUCAM_output!$B$1:$APK$1,0))</f>
        <v>18.151032991483799</v>
      </c>
      <c r="E43">
        <f>INDEX([2]EUCAM_output!$B$2:$APK$66,MATCH($A43,[2]EUCAM_output!$A$2:$A$66,0),MATCH(E$1,[2]EUCAM_output!$B$1:$APK$1,0))</f>
        <v>3019.7973576214099</v>
      </c>
      <c r="F43">
        <f>INDEX([2]EUCAM_output!$B$2:$APK$66,MATCH($A43,[2]EUCAM_output!$A$2:$A$66,0),MATCH(F$1,[2]EUCAM_output!$B$1:$APK$1,0))</f>
        <v>22.969089340991999</v>
      </c>
      <c r="G43">
        <f>INDEX([2]EUCAM_output!$B$2:$APK$66,MATCH($A43,[2]EUCAM_output!$A$2:$A$66,0),MATCH(G$1,[2]EUCAM_output!$B$1:$APK$1,0))</f>
        <v>229.162896884258</v>
      </c>
      <c r="H43">
        <f>INDEX([2]EUCAM_output!$B$2:$APK$66,MATCH($A43,[2]EUCAM_output!$A$2:$A$66,0),MATCH(H$1,[2]EUCAM_output!$B$1:$APK$1,0))</f>
        <v>1135.50300324667</v>
      </c>
      <c r="I43">
        <f>INDEX([2]EUCAM_output!$B$2:$APK$66,MATCH($A43,[2]EUCAM_output!$A$2:$A$66,0),MATCH(I$1,[2]EUCAM_output!$B$1:$APK$1,0))</f>
        <v>222.000791715492</v>
      </c>
      <c r="J43">
        <f>INDEX([2]EUCAM_output!$B$2:$APK$66,MATCH($A43,[2]EUCAM_output!$A$2:$A$66,0),MATCH(J$1,[2]EUCAM_output!$B$1:$APK$1,0))</f>
        <v>2177.93299946352</v>
      </c>
      <c r="K43">
        <f>INDEX([2]EUCAM_output!$B$2:$APK$66,MATCH($A43,[2]EUCAM_output!$A$2:$A$66,0),MATCH(K$1,[2]EUCAM_output!$B$1:$APK$1,0))</f>
        <v>49.951707343958297</v>
      </c>
      <c r="L43">
        <f>INDEX([2]EUCAM_output!$B$2:$APK$66,MATCH($A43,[2]EUCAM_output!$A$2:$A$66,0),MATCH(L$1,[2]EUCAM_output!$B$1:$APK$1,0))</f>
        <v>207.14043677878999</v>
      </c>
      <c r="M43">
        <f>INDEX([2]EUCAM_output!$B$2:$APK$66,MATCH($A43,[2]EUCAM_output!$A$2:$A$66,0),MATCH(M$1,[2]EUCAM_output!$B$1:$APK$1,0))</f>
        <v>1885.9844020436501</v>
      </c>
      <c r="N43">
        <f>INDEX([2]EUCAM_output!$B$2:$APK$66,MATCH($A43,[2]EUCAM_output!$A$2:$A$66,0),MATCH(N$1,[2]EUCAM_output!$B$1:$APK$1,0))</f>
        <v>35.462423025191001</v>
      </c>
      <c r="O43">
        <f>INDEX([2]EUCAM_output!$B$2:$APK$66,MATCH($A43,[2]EUCAM_output!$A$2:$A$66,0),MATCH(O$1,[2]EUCAM_output!$B$1:$APK$1,0))</f>
        <v>48.512440308364397</v>
      </c>
      <c r="P43">
        <f>INDEX([2]EUCAM_output!$B$2:$APK$66,MATCH($A43,[2]EUCAM_output!$A$2:$A$66,0),MATCH(P$1,[2]EUCAM_output!$B$1:$APK$1,0))</f>
        <v>26.344624431653301</v>
      </c>
      <c r="Q43">
        <f>INDEX([2]EUCAM_output!$B$2:$APK$66,MATCH($A43,[2]EUCAM_output!$A$2:$A$66,0),MATCH(Q$1,[2]EUCAM_output!$B$1:$APK$1,0))</f>
        <v>7.4844426374679607</v>
      </c>
      <c r="R43">
        <f>INDEX([2]EUCAM_output!$B$2:$APK$66,MATCH($A43,[2]EUCAM_output!$A$2:$A$66,0),MATCH(R$1,[2]EUCAM_output!$B$1:$APK$1,0))</f>
        <v>712.44504232163195</v>
      </c>
      <c r="S43">
        <f>INDEX([2]EUCAM_output!$B$2:$APK$66,MATCH($A43,[2]EUCAM_output!$A$2:$A$66,0),MATCH(S$1,[2]EUCAM_output!$B$1:$APK$1,0))</f>
        <v>202.83910571299401</v>
      </c>
      <c r="T43">
        <f>INDEX([2]EUCAM_output!$B$2:$APK$66,MATCH($A43,[2]EUCAM_output!$A$2:$A$66,0),MATCH(T$1,[2]EUCAM_output!$B$1:$APK$1,0))</f>
        <v>39.440985404807002</v>
      </c>
      <c r="U43">
        <f>INDEX([2]EUCAM_output!$B$2:$APK$66,MATCH($A43,[2]EUCAM_output!$A$2:$A$66,0),MATCH(U$1,[2]EUCAM_output!$B$1:$APK$1,0))</f>
        <v>64.963463915574508</v>
      </c>
      <c r="V43" s="1">
        <f t="shared" si="0"/>
        <v>10857.529388473637</v>
      </c>
      <c r="X43" s="15">
        <v>2006</v>
      </c>
      <c r="Y43">
        <f>INDEX([2]EUCAM_output!$B$2:$APK$66,MATCH($X43,[2]EUCAM_output!$A$2:$A$66,0),MATCH(Y$1,[2]EUCAM_output!$B$1:$APK$1,0))</f>
        <v>0.77748387482760906</v>
      </c>
      <c r="Z43">
        <f>INDEX([2]EUCAM_output!$B$2:$APK$66,MATCH($X43,[2]EUCAM_output!$A$2:$A$66,0),MATCH(Z$1,[2]EUCAM_output!$B$1:$APK$1,0))</f>
        <v>0.79421625544105201</v>
      </c>
      <c r="AA43">
        <f>INDEX([2]EUCAM_output!$B$2:$APK$66,MATCH($X43,[2]EUCAM_output!$A$2:$A$66,0),MATCH(AA$1,[2]EUCAM_output!$B$1:$APK$1,0))</f>
        <v>0.89602684482433304</v>
      </c>
      <c r="AB43">
        <f>INDEX([2]EUCAM_output!$B$2:$APK$66,MATCH($X43,[2]EUCAM_output!$A$2:$A$66,0),MATCH(AB$1,[2]EUCAM_output!$B$1:$APK$1,0))</f>
        <v>0.80342477082999098</v>
      </c>
      <c r="AC43">
        <f>INDEX([2]EUCAM_output!$B$2:$APK$66,MATCH($X43,[2]EUCAM_output!$A$2:$A$66,0),MATCH(AC$1,[2]EUCAM_output!$B$1:$APK$1,0))</f>
        <v>0.59084449533574201</v>
      </c>
      <c r="AD43">
        <f>INDEX([2]EUCAM_output!$B$2:$APK$66,MATCH($X43,[2]EUCAM_output!$A$2:$A$66,0),MATCH(AD$1,[2]EUCAM_output!$B$1:$APK$1,0))</f>
        <v>0.93513772479597401</v>
      </c>
      <c r="AE43">
        <f>INDEX([2]EUCAM_output!$B$2:$APK$66,MATCH($X43,[2]EUCAM_output!$A$2:$A$66,0),MATCH(AE$1,[2]EUCAM_output!$B$1:$APK$1,0))</f>
        <v>0.88504917831704011</v>
      </c>
      <c r="AF43">
        <f>INDEX([2]EUCAM_output!$B$2:$APK$66,MATCH($X43,[2]EUCAM_output!$A$2:$A$66,0),MATCH(AF$1,[2]EUCAM_output!$B$1:$APK$1,0))</f>
        <v>0.77865037626321398</v>
      </c>
      <c r="AG43">
        <f>INDEX([2]EUCAM_output!$B$2:$APK$66,MATCH($X43,[2]EUCAM_output!$A$2:$A$66,0),MATCH(AG$1,[2]EUCAM_output!$B$1:$APK$1,0))</f>
        <v>0.84760219917449897</v>
      </c>
      <c r="AH43">
        <f>INDEX([2]EUCAM_output!$B$2:$APK$66,MATCH($X43,[2]EUCAM_output!$A$2:$A$66,0),MATCH(AH$1,[2]EUCAM_output!$B$1:$APK$1,0))</f>
        <v>0.81331755108910597</v>
      </c>
      <c r="AI43">
        <f>INDEX([2]EUCAM_output!$B$2:$APK$66,MATCH($X43,[2]EUCAM_output!$A$2:$A$66,0),MATCH(AI$1,[2]EUCAM_output!$B$1:$APK$1,0))</f>
        <v>0.89270952053401098</v>
      </c>
      <c r="AJ43">
        <f>INDEX([2]EUCAM_output!$B$2:$APK$66,MATCH($X43,[2]EUCAM_output!$A$2:$A$66,0),MATCH(AJ$1,[2]EUCAM_output!$B$1:$APK$1,0))</f>
        <v>0.8270822379600431</v>
      </c>
      <c r="AK43">
        <f>INDEX([2]EUCAM_output!$B$2:$APK$66,MATCH($X43,[2]EUCAM_output!$A$2:$A$66,0),MATCH(AK$1,[2]EUCAM_output!$B$1:$APK$1,0))</f>
        <v>0.67676114468973692</v>
      </c>
      <c r="AL43">
        <f>INDEX([2]EUCAM_output!$B$2:$APK$66,MATCH($X43,[2]EUCAM_output!$A$2:$A$66,0),MATCH(AL$1,[2]EUCAM_output!$B$1:$APK$1,0))</f>
        <v>0.7044595114731339</v>
      </c>
      <c r="AM43">
        <f>INDEX([2]EUCAM_output!$B$2:$APK$66,MATCH($X43,[2]EUCAM_output!$A$2:$A$66,0),MATCH(AM$1,[2]EUCAM_output!$B$1:$APK$1,0))</f>
        <v>0.62435777177528107</v>
      </c>
      <c r="AN43">
        <f>INDEX([2]EUCAM_output!$B$2:$APK$66,MATCH($X43,[2]EUCAM_output!$A$2:$A$66,0),MATCH(AN$1,[2]EUCAM_output!$B$1:$APK$1,0))</f>
        <v>0.71890055955058796</v>
      </c>
      <c r="AO43">
        <f>INDEX([2]EUCAM_output!$B$2:$APK$66,MATCH($X43,[2]EUCAM_output!$A$2:$A$66,0),MATCH(AO$1,[2]EUCAM_output!$B$1:$APK$1,0))</f>
        <v>0.82454640723683892</v>
      </c>
      <c r="AP43">
        <f>INDEX([2]EUCAM_output!$B$2:$APK$66,MATCH($X43,[2]EUCAM_output!$A$2:$A$66,0),MATCH(AP$1,[2]EUCAM_output!$B$1:$APK$1,0))</f>
        <v>0.81966674727529598</v>
      </c>
      <c r="AQ43">
        <f>INDEX([2]EUCAM_output!$B$2:$APK$66,MATCH($X43,[2]EUCAM_output!$A$2:$A$66,0),MATCH(AQ$1,[2]EUCAM_output!$B$1:$APK$1,0))</f>
        <v>0.79359512925211806</v>
      </c>
      <c r="AR43">
        <f>INDEX([2]EUCAM_output!$B$2:$APK$66,MATCH($X43,[2]EUCAM_output!$A$2:$A$66,0),MATCH(AR$1,[2]EUCAM_output!$B$1:$APK$1,0))</f>
        <v>0.70180955906453801</v>
      </c>
      <c r="AS43" s="1">
        <f t="shared" si="1"/>
        <v>0.82719224757800969</v>
      </c>
      <c r="AU43" s="15">
        <v>2006</v>
      </c>
      <c r="AV43">
        <f>INDEX([2]EUCAM_output!$B$2:$APK$66,MATCH($X43,[2]EUCAM_output!$A$2:$A$66,0),MATCH(AV$1,[2]EUCAM_output!$B$1:$APK$1,0))</f>
        <v>0.29985263954683822</v>
      </c>
      <c r="AW43">
        <f>INDEX([2]EUCAM_output!$B$2:$APK$66,MATCH($X43,[2]EUCAM_output!$A$2:$A$66,0),MATCH(AW$1,[2]EUCAM_output!$B$1:$APK$1,0))</f>
        <v>1.176344139153507</v>
      </c>
      <c r="AX43">
        <f>INDEX([2]EUCAM_output!$B$2:$APK$66,MATCH($X43,[2]EUCAM_output!$A$2:$A$66,0),MATCH(AX$1,[2]EUCAM_output!$B$1:$APK$1,0))</f>
        <v>3.9701849402182798</v>
      </c>
      <c r="AY43">
        <f>INDEX([2]EUCAM_output!$B$2:$APK$66,MATCH($X43,[2]EUCAM_output!$A$2:$A$66,0),MATCH(AY$1,[2]EUCAM_output!$B$1:$APK$1,0))</f>
        <v>0.45942227345785458</v>
      </c>
      <c r="AZ43">
        <f>INDEX([2]EUCAM_output!$B$2:$APK$66,MATCH($X43,[2]EUCAM_output!$A$2:$A$66,0),MATCH(AZ$1,[2]EUCAM_output!$B$1:$APK$1,0))</f>
        <v>8.4027467511687206</v>
      </c>
      <c r="BA43">
        <f>INDEX([2]EUCAM_output!$B$2:$APK$66,MATCH($X43,[2]EUCAM_output!$A$2:$A$66,0),MATCH(BA$1,[2]EUCAM_output!$B$1:$APK$1,0))</f>
        <v>2.0886420185803218</v>
      </c>
      <c r="BB43">
        <f>INDEX([2]EUCAM_output!$B$2:$APK$66,MATCH($X43,[2]EUCAM_output!$A$2:$A$66,0),MATCH(BB$1,[2]EUCAM_output!$B$1:$APK$1,0))</f>
        <v>3.274251590521593</v>
      </c>
      <c r="BC43">
        <f>INDEX([2]EUCAM_output!$B$2:$APK$66,MATCH($X43,[2]EUCAM_output!$A$2:$A$66,0),MATCH(BC$1,[2]EUCAM_output!$B$1:$APK$1,0))</f>
        <v>1.575651623520691</v>
      </c>
      <c r="BD43">
        <f>INDEX([2]EUCAM_output!$B$2:$APK$66,MATCH($X43,[2]EUCAM_output!$A$2:$A$66,0),MATCH(BD$1,[2]EUCAM_output!$B$1:$APK$1,0))</f>
        <v>1.895006150288991</v>
      </c>
      <c r="BE43">
        <f>INDEX([2]EUCAM_output!$B$2:$APK$66,MATCH($X43,[2]EUCAM_output!$A$2:$A$66,0),MATCH(BE$1,[2]EUCAM_output!$B$1:$APK$1,0))</f>
        <v>4.8175336999704887</v>
      </c>
      <c r="BF43">
        <f>INDEX([2]EUCAM_output!$B$2:$APK$66,MATCH($X43,[2]EUCAM_output!$A$2:$A$66,0),MATCH(BF$1,[2]EUCAM_output!$B$1:$APK$1,0))</f>
        <v>2.3354282684189491</v>
      </c>
      <c r="BG43">
        <f>INDEX([2]EUCAM_output!$B$2:$APK$66,MATCH($X43,[2]EUCAM_output!$A$2:$A$66,0),MATCH(BG$1,[2]EUCAM_output!$B$1:$APK$1,0))</f>
        <v>2.6958732979517559</v>
      </c>
      <c r="BH43">
        <f>INDEX([2]EUCAM_output!$B$2:$APK$66,MATCH($X43,[2]EUCAM_output!$A$2:$A$66,0),MATCH(BH$1,[2]EUCAM_output!$B$1:$APK$1,0))</f>
        <v>5.1875940000203116</v>
      </c>
      <c r="BI43">
        <f>INDEX([2]EUCAM_output!$B$2:$APK$66,MATCH($X43,[2]EUCAM_output!$A$2:$A$66,0),MATCH(BI$1,[2]EUCAM_output!$B$1:$APK$1,0))</f>
        <v>1.3308990531428091</v>
      </c>
      <c r="BJ43">
        <f>INDEX([2]EUCAM_output!$B$2:$APK$66,MATCH($X43,[2]EUCAM_output!$A$2:$A$66,0),MATCH(BJ$1,[2]EUCAM_output!$B$1:$APK$1,0))</f>
        <v>8.5332035265942352</v>
      </c>
      <c r="BK43">
        <f>INDEX([2]EUCAM_output!$B$2:$APK$66,MATCH($X43,[2]EUCAM_output!$A$2:$A$66,0),MATCH(BK$1,[2]EUCAM_output!$B$1:$APK$1,0))</f>
        <v>-0.81018750279232554</v>
      </c>
      <c r="BL43">
        <f>INDEX([2]EUCAM_output!$B$2:$APK$66,MATCH($X43,[2]EUCAM_output!$A$2:$A$66,0),MATCH(BL$1,[2]EUCAM_output!$B$1:$APK$1,0))</f>
        <v>6.2034841898661597E-2</v>
      </c>
      <c r="BM43">
        <f>INDEX([2]EUCAM_output!$B$2:$APK$66,MATCH($X43,[2]EUCAM_output!$A$2:$A$66,0),MATCH(BM$1,[2]EUCAM_output!$B$1:$APK$1,0))</f>
        <v>-1.029538773184036</v>
      </c>
      <c r="BN43">
        <f>INDEX([2]EUCAM_output!$B$2:$APK$66,MATCH($X43,[2]EUCAM_output!$A$2:$A$66,0),MATCH(BN$1,[2]EUCAM_output!$B$1:$APK$1,0))</f>
        <v>4.8294227563154601</v>
      </c>
      <c r="BO43">
        <f>INDEX([2]EUCAM_output!$B$2:$APK$66,MATCH($X43,[2]EUCAM_output!$A$2:$A$66,0),MATCH(BO$1,[2]EUCAM_output!$B$1:$APK$1,0))</f>
        <v>1.9983877810515029</v>
      </c>
      <c r="BP43" s="1">
        <f t="shared" si="2"/>
        <v>1.5972193090061444</v>
      </c>
    </row>
    <row r="44" spans="1:68" x14ac:dyDescent="0.3">
      <c r="A44" s="15">
        <v>2007</v>
      </c>
      <c r="B44">
        <f>INDEX([2]EUCAM_output!$B$2:$APK$66,MATCH($A44,[2]EUCAM_output!$A$2:$A$66,0),MATCH(B$1,[2]EUCAM_output!$B$1:$APK$1,0))</f>
        <v>354.956867570361</v>
      </c>
      <c r="C44">
        <f>INDEX([2]EUCAM_output!$B$2:$APK$66,MATCH($A44,[2]EUCAM_output!$A$2:$A$66,0),MATCH(C$1,[2]EUCAM_output!$B$1:$APK$1,0))</f>
        <v>424.452493654406</v>
      </c>
      <c r="D44">
        <f>INDEX([2]EUCAM_output!$B$2:$APK$66,MATCH($A44,[2]EUCAM_output!$A$2:$A$66,0),MATCH(D$1,[2]EUCAM_output!$B$1:$APK$1,0))</f>
        <v>19.076416067747399</v>
      </c>
      <c r="E44">
        <f>INDEX([2]EUCAM_output!$B$2:$APK$66,MATCH($A44,[2]EUCAM_output!$A$2:$A$66,0),MATCH(E$1,[2]EUCAM_output!$B$1:$APK$1,0))</f>
        <v>3107.0727369854999</v>
      </c>
      <c r="F44">
        <f>INDEX([2]EUCAM_output!$B$2:$APK$66,MATCH($A44,[2]EUCAM_output!$A$2:$A$66,0),MATCH(F$1,[2]EUCAM_output!$B$1:$APK$1,0))</f>
        <v>24.708065125077901</v>
      </c>
      <c r="G44">
        <f>INDEX([2]EUCAM_output!$B$2:$APK$66,MATCH($A44,[2]EUCAM_output!$A$2:$A$66,0),MATCH(G$1,[2]EUCAM_output!$B$1:$APK$1,0))</f>
        <v>237.19933718926401</v>
      </c>
      <c r="H44">
        <f>INDEX([2]EUCAM_output!$B$2:$APK$66,MATCH($A44,[2]EUCAM_output!$A$2:$A$66,0),MATCH(H$1,[2]EUCAM_output!$B$1:$APK$1,0))</f>
        <v>1175.62600001134</v>
      </c>
      <c r="I44">
        <f>INDEX([2]EUCAM_output!$B$2:$APK$66,MATCH($A44,[2]EUCAM_output!$A$2:$A$66,0),MATCH(I$1,[2]EUCAM_output!$B$1:$APK$1,0))</f>
        <v>233.795253734358</v>
      </c>
      <c r="J44">
        <f>INDEX([2]EUCAM_output!$B$2:$APK$66,MATCH($A44,[2]EUCAM_output!$A$2:$A$66,0),MATCH(J$1,[2]EUCAM_output!$B$1:$APK$1,0))</f>
        <v>2233.0452086782698</v>
      </c>
      <c r="K44">
        <f>INDEX([2]EUCAM_output!$B$2:$APK$66,MATCH($A44,[2]EUCAM_output!$A$2:$A$66,0),MATCH(K$1,[2]EUCAM_output!$B$1:$APK$1,0))</f>
        <v>52.473710844177603</v>
      </c>
      <c r="L44">
        <f>INDEX([2]EUCAM_output!$B$2:$APK$66,MATCH($A44,[2]EUCAM_output!$A$2:$A$66,0),MATCH(L$1,[2]EUCAM_output!$B$1:$APK$1,0))</f>
        <v>218.139839123039</v>
      </c>
      <c r="M44">
        <f>INDEX([2]EUCAM_output!$B$2:$APK$66,MATCH($A44,[2]EUCAM_output!$A$2:$A$66,0),MATCH(M$1,[2]EUCAM_output!$B$1:$APK$1,0))</f>
        <v>1913.56300045698</v>
      </c>
      <c r="N44">
        <f>INDEX([2]EUCAM_output!$B$2:$APK$66,MATCH($A44,[2]EUCAM_output!$A$2:$A$66,0),MATCH(N$1,[2]EUCAM_output!$B$1:$APK$1,0))</f>
        <v>39.390935670799699</v>
      </c>
      <c r="O44">
        <f>INDEX([2]EUCAM_output!$B$2:$APK$66,MATCH($A44,[2]EUCAM_output!$A$2:$A$66,0),MATCH(O$1,[2]EUCAM_output!$B$1:$APK$1,0))</f>
        <v>52.4412969343241</v>
      </c>
      <c r="P44">
        <f>INDEX([2]EUCAM_output!$B$2:$APK$66,MATCH($A44,[2]EUCAM_output!$A$2:$A$66,0),MATCH(P$1,[2]EUCAM_output!$B$1:$APK$1,0))</f>
        <v>29.088300092614499</v>
      </c>
      <c r="Q44">
        <f>INDEX([2]EUCAM_output!$B$2:$APK$66,MATCH($A44,[2]EUCAM_output!$A$2:$A$66,0),MATCH(Q$1,[2]EUCAM_output!$B$1:$APK$1,0))</f>
        <v>7.8613866872252194</v>
      </c>
      <c r="R44">
        <f>INDEX([2]EUCAM_output!$B$2:$APK$66,MATCH($A44,[2]EUCAM_output!$A$2:$A$66,0),MATCH(R$1,[2]EUCAM_output!$B$1:$APK$1,0))</f>
        <v>740.12571481661689</v>
      </c>
      <c r="S44">
        <f>INDEX([2]EUCAM_output!$B$2:$APK$66,MATCH($A44,[2]EUCAM_output!$A$2:$A$66,0),MATCH(S$1,[2]EUCAM_output!$B$1:$APK$1,0))</f>
        <v>207.923429536101</v>
      </c>
      <c r="T44">
        <f>INDEX([2]EUCAM_output!$B$2:$APK$66,MATCH($A44,[2]EUCAM_output!$A$2:$A$66,0),MATCH(T$1,[2]EUCAM_output!$B$1:$APK$1,0))</f>
        <v>42.2567698403628</v>
      </c>
      <c r="U44">
        <f>INDEX([2]EUCAM_output!$B$2:$APK$66,MATCH($A44,[2]EUCAM_output!$A$2:$A$66,0),MATCH(U$1,[2]EUCAM_output!$B$1:$APK$1,0))</f>
        <v>71.991624966036099</v>
      </c>
      <c r="V44" s="1">
        <f t="shared" si="0"/>
        <v>11185.188387984601</v>
      </c>
      <c r="X44" s="15">
        <v>2007</v>
      </c>
      <c r="Y44">
        <f>INDEX([2]EUCAM_output!$B$2:$APK$66,MATCH($X44,[2]EUCAM_output!$A$2:$A$66,0),MATCH(Y$1,[2]EUCAM_output!$B$1:$APK$1,0))</f>
        <v>0.79504935890290696</v>
      </c>
      <c r="Z44">
        <f>INDEX([2]EUCAM_output!$B$2:$APK$66,MATCH($X44,[2]EUCAM_output!$A$2:$A$66,0),MATCH(Z$1,[2]EUCAM_output!$B$1:$APK$1,0))</f>
        <v>0.80955797206312996</v>
      </c>
      <c r="AA44">
        <f>INDEX([2]EUCAM_output!$B$2:$APK$66,MATCH($X44,[2]EUCAM_output!$A$2:$A$66,0),MATCH(AA$1,[2]EUCAM_output!$B$1:$APK$1,0))</f>
        <v>0.92213433073086304</v>
      </c>
      <c r="AB44">
        <f>INDEX([2]EUCAM_output!$B$2:$APK$66,MATCH($X44,[2]EUCAM_output!$A$2:$A$66,0),MATCH(AB$1,[2]EUCAM_output!$B$1:$APK$1,0))</f>
        <v>0.81820421187386405</v>
      </c>
      <c r="AC44">
        <f>INDEX([2]EUCAM_output!$B$2:$APK$66,MATCH($X44,[2]EUCAM_output!$A$2:$A$66,0),MATCH(AC$1,[2]EUCAM_output!$B$1:$APK$1,0))</f>
        <v>0.66383830206729799</v>
      </c>
      <c r="AD44">
        <f>INDEX([2]EUCAM_output!$B$2:$APK$66,MATCH($X44,[2]EUCAM_output!$A$2:$A$66,0),MATCH(AD$1,[2]EUCAM_output!$B$1:$APK$1,0))</f>
        <v>0.96662483427199608</v>
      </c>
      <c r="AE44">
        <f>INDEX([2]EUCAM_output!$B$2:$APK$66,MATCH($X44,[2]EUCAM_output!$A$2:$A$66,0),MATCH(AE$1,[2]EUCAM_output!$B$1:$APK$1,0))</f>
        <v>0.91656785405358898</v>
      </c>
      <c r="AF44">
        <f>INDEX([2]EUCAM_output!$B$2:$APK$66,MATCH($X44,[2]EUCAM_output!$A$2:$A$66,0),MATCH(AF$1,[2]EUCAM_output!$B$1:$APK$1,0))</f>
        <v>0.80009750844873295</v>
      </c>
      <c r="AG44">
        <f>INDEX([2]EUCAM_output!$B$2:$APK$66,MATCH($X44,[2]EUCAM_output!$A$2:$A$66,0),MATCH(AG$1,[2]EUCAM_output!$B$1:$APK$1,0))</f>
        <v>0.86781776404205202</v>
      </c>
      <c r="AH44">
        <f>INDEX([2]EUCAM_output!$B$2:$APK$66,MATCH($X44,[2]EUCAM_output!$A$2:$A$66,0),MATCH(AH$1,[2]EUCAM_output!$B$1:$APK$1,0))</f>
        <v>0.84668949354117595</v>
      </c>
      <c r="AI44">
        <f>INDEX([2]EUCAM_output!$B$2:$APK$66,MATCH($X44,[2]EUCAM_output!$A$2:$A$66,0),MATCH(AI$1,[2]EUCAM_output!$B$1:$APK$1,0))</f>
        <v>0.90340856943992409</v>
      </c>
      <c r="AJ44">
        <f>INDEX([2]EUCAM_output!$B$2:$APK$66,MATCH($X44,[2]EUCAM_output!$A$2:$A$66,0),MATCH(AJ$1,[2]EUCAM_output!$B$1:$APK$1,0))</f>
        <v>0.84748424776853992</v>
      </c>
      <c r="AK44">
        <f>INDEX([2]EUCAM_output!$B$2:$APK$66,MATCH($X44,[2]EUCAM_output!$A$2:$A$66,0),MATCH(AK$1,[2]EUCAM_output!$B$1:$APK$1,0))</f>
        <v>0.73707464688437896</v>
      </c>
      <c r="AL44">
        <f>INDEX([2]EUCAM_output!$B$2:$APK$66,MATCH($X44,[2]EUCAM_output!$A$2:$A$66,0),MATCH(AL$1,[2]EUCAM_output!$B$1:$APK$1,0))</f>
        <v>0.71779117223476507</v>
      </c>
      <c r="AM44">
        <f>INDEX([2]EUCAM_output!$B$2:$APK$66,MATCH($X44,[2]EUCAM_output!$A$2:$A$66,0),MATCH(AM$1,[2]EUCAM_output!$B$1:$APK$1,0))</f>
        <v>0.74234709816511002</v>
      </c>
      <c r="AN44">
        <f>INDEX([2]EUCAM_output!$B$2:$APK$66,MATCH($X44,[2]EUCAM_output!$A$2:$A$66,0),MATCH(AN$1,[2]EUCAM_output!$B$1:$APK$1,0))</f>
        <v>0.73500900412258996</v>
      </c>
      <c r="AO44">
        <f>INDEX([2]EUCAM_output!$B$2:$APK$66,MATCH($X44,[2]EUCAM_output!$A$2:$A$66,0),MATCH(AO$1,[2]EUCAM_output!$B$1:$APK$1,0))</f>
        <v>0.8414448890676709</v>
      </c>
      <c r="AP44">
        <f>INDEX([2]EUCAM_output!$B$2:$APK$66,MATCH($X44,[2]EUCAM_output!$A$2:$A$66,0),MATCH(AP$1,[2]EUCAM_output!$B$1:$APK$1,0))</f>
        <v>0.843980884653171</v>
      </c>
      <c r="AQ44">
        <f>INDEX([2]EUCAM_output!$B$2:$APK$66,MATCH($X44,[2]EUCAM_output!$A$2:$A$66,0),MATCH(AQ$1,[2]EUCAM_output!$B$1:$APK$1,0))</f>
        <v>0.82677663560144898</v>
      </c>
      <c r="AR44">
        <f>INDEX([2]EUCAM_output!$B$2:$APK$66,MATCH($X44,[2]EUCAM_output!$A$2:$A$66,0),MATCH(AR$1,[2]EUCAM_output!$B$1:$APK$1,0))</f>
        <v>0.78279582770809797</v>
      </c>
      <c r="AS44" s="1">
        <f t="shared" si="1"/>
        <v>0.84760396586830677</v>
      </c>
      <c r="AU44" s="15">
        <v>2007</v>
      </c>
      <c r="AV44">
        <f>INDEX([2]EUCAM_output!$B$2:$APK$66,MATCH($X44,[2]EUCAM_output!$A$2:$A$66,0),MATCH(AV$1,[2]EUCAM_output!$B$1:$APK$1,0))</f>
        <v>2.163702088170472</v>
      </c>
      <c r="AW44">
        <f>INDEX([2]EUCAM_output!$B$2:$APK$66,MATCH($X44,[2]EUCAM_output!$A$2:$A$66,0),MATCH(AW$1,[2]EUCAM_output!$B$1:$APK$1,0))</f>
        <v>2.8579885523872579</v>
      </c>
      <c r="AX44">
        <f>INDEX([2]EUCAM_output!$B$2:$APK$66,MATCH($X44,[2]EUCAM_output!$A$2:$A$66,0),MATCH(AX$1,[2]EUCAM_output!$B$1:$APK$1,0))</f>
        <v>5.1333886657471961</v>
      </c>
      <c r="AY44">
        <f>INDEX([2]EUCAM_output!$B$2:$APK$66,MATCH($X44,[2]EUCAM_output!$A$2:$A$66,0),MATCH(AY$1,[2]EUCAM_output!$B$1:$APK$1,0))</f>
        <v>1.9148700513428101</v>
      </c>
      <c r="AZ44">
        <f>INDEX([2]EUCAM_output!$B$2:$APK$66,MATCH($X44,[2]EUCAM_output!$A$2:$A$66,0),MATCH(AZ$1,[2]EUCAM_output!$B$1:$APK$1,0))</f>
        <v>10.6016422071209</v>
      </c>
      <c r="BA44">
        <f>INDEX([2]EUCAM_output!$B$2:$APK$66,MATCH($X44,[2]EUCAM_output!$A$2:$A$66,0),MATCH(BA$1,[2]EUCAM_output!$B$1:$APK$1,0))</f>
        <v>3.0179896891509461</v>
      </c>
      <c r="BB44">
        <f>INDEX([2]EUCAM_output!$B$2:$APK$66,MATCH($X44,[2]EUCAM_output!$A$2:$A$66,0),MATCH(BB$1,[2]EUCAM_output!$B$1:$APK$1,0))</f>
        <v>3.0325346391775199</v>
      </c>
      <c r="BC44">
        <f>INDEX([2]EUCAM_output!$B$2:$APK$66,MATCH($X44,[2]EUCAM_output!$A$2:$A$66,0),MATCH(BC$1,[2]EUCAM_output!$B$1:$APK$1,0))</f>
        <v>4.6392782011488656</v>
      </c>
      <c r="BD44">
        <f>INDEX([2]EUCAM_output!$B$2:$APK$66,MATCH($X44,[2]EUCAM_output!$A$2:$A$66,0),MATCH(BD$1,[2]EUCAM_output!$B$1:$APK$1,0))</f>
        <v>2.6049317104964942</v>
      </c>
      <c r="BE44">
        <f>INDEX([2]EUCAM_output!$B$2:$APK$66,MATCH($X44,[2]EUCAM_output!$A$2:$A$66,0),MATCH(BE$1,[2]EUCAM_output!$B$1:$APK$1,0))</f>
        <v>7.2768421655320381</v>
      </c>
      <c r="BF44">
        <f>INDEX([2]EUCAM_output!$B$2:$APK$66,MATCH($X44,[2]EUCAM_output!$A$2:$A$66,0),MATCH(BF$1,[2]EUCAM_output!$B$1:$APK$1,0))</f>
        <v>4.1131959277242114</v>
      </c>
      <c r="BG44">
        <f>INDEX([2]EUCAM_output!$B$2:$APK$66,MATCH($X44,[2]EUCAM_output!$A$2:$A$66,0),MATCH(BG$1,[2]EUCAM_output!$B$1:$APK$1,0))</f>
        <v>3.4463139509887109</v>
      </c>
      <c r="BH44">
        <f>INDEX([2]EUCAM_output!$B$2:$APK$66,MATCH($X44,[2]EUCAM_output!$A$2:$A$66,0),MATCH(BH$1,[2]EUCAM_output!$B$1:$APK$1,0))</f>
        <v>9.0916263412157416</v>
      </c>
      <c r="BI44">
        <f>INDEX([2]EUCAM_output!$B$2:$APK$66,MATCH($X44,[2]EUCAM_output!$A$2:$A$66,0),MATCH(BI$1,[2]EUCAM_output!$B$1:$APK$1,0))</f>
        <v>5.7475143174995358</v>
      </c>
      <c r="BJ44">
        <f>INDEX([2]EUCAM_output!$B$2:$APK$66,MATCH($X44,[2]EUCAM_output!$A$2:$A$66,0),MATCH(BJ$1,[2]EUCAM_output!$B$1:$APK$1,0))</f>
        <v>11.991819983804341</v>
      </c>
      <c r="BK44">
        <f>INDEX([2]EUCAM_output!$B$2:$APK$66,MATCH($X44,[2]EUCAM_output!$A$2:$A$66,0),MATCH(BK$1,[2]EUCAM_output!$B$1:$APK$1,0))</f>
        <v>1.113734061997085</v>
      </c>
      <c r="BL44">
        <f>INDEX([2]EUCAM_output!$B$2:$APK$66,MATCH($X44,[2]EUCAM_output!$A$2:$A$66,0),MATCH(BL$1,[2]EUCAM_output!$B$1:$APK$1,0))</f>
        <v>1.914972643799095</v>
      </c>
      <c r="BM44">
        <f>INDEX([2]EUCAM_output!$B$2:$APK$66,MATCH($X44,[2]EUCAM_output!$A$2:$A$66,0),MATCH(BM$1,[2]EUCAM_output!$B$1:$APK$1,0))</f>
        <v>0.7852474654619801</v>
      </c>
      <c r="BN44">
        <f>INDEX([2]EUCAM_output!$B$2:$APK$66,MATCH($X44,[2]EUCAM_output!$A$2:$A$66,0),MATCH(BN$1,[2]EUCAM_output!$B$1:$APK$1,0))</f>
        <v>8.3979953976416546</v>
      </c>
      <c r="BO44">
        <f>INDEX([2]EUCAM_output!$B$2:$APK$66,MATCH($X44,[2]EUCAM_output!$A$2:$A$66,0),MATCH(BO$1,[2]EUCAM_output!$B$1:$APK$1,0))</f>
        <v>6.3778669968934443</v>
      </c>
      <c r="BP44" s="1">
        <f t="shared" si="2"/>
        <v>2.7499528218357607</v>
      </c>
    </row>
    <row r="45" spans="1:68" x14ac:dyDescent="0.3">
      <c r="A45" s="15">
        <v>2008</v>
      </c>
      <c r="B45">
        <f>INDEX([2]EUCAM_output!$B$2:$APK$66,MATCH($A45,[2]EUCAM_output!$A$2:$A$66,0),MATCH(B$1,[2]EUCAM_output!$B$1:$APK$1,0))</f>
        <v>360.11547120526302</v>
      </c>
      <c r="C45">
        <f>INDEX([2]EUCAM_output!$B$2:$APK$66,MATCH($A45,[2]EUCAM_output!$A$2:$A$66,0),MATCH(C$1,[2]EUCAM_output!$B$1:$APK$1,0))</f>
        <v>426.34939724885498</v>
      </c>
      <c r="D45">
        <f>INDEX([2]EUCAM_output!$B$2:$APK$66,MATCH($A45,[2]EUCAM_output!$A$2:$A$66,0),MATCH(D$1,[2]EUCAM_output!$B$1:$APK$1,0))</f>
        <v>19.772127198400799</v>
      </c>
      <c r="E45">
        <f>INDEX([2]EUCAM_output!$B$2:$APK$66,MATCH($A45,[2]EUCAM_output!$A$2:$A$66,0),MATCH(E$1,[2]EUCAM_output!$B$1:$APK$1,0))</f>
        <v>3135.3596199512199</v>
      </c>
      <c r="F45">
        <f>INDEX([2]EUCAM_output!$B$2:$APK$66,MATCH($A45,[2]EUCAM_output!$A$2:$A$66,0),MATCH(F$1,[2]EUCAM_output!$B$1:$APK$1,0))</f>
        <v>23.441696145996801</v>
      </c>
      <c r="G45">
        <f>INDEX([2]EUCAM_output!$B$2:$APK$66,MATCH($A45,[2]EUCAM_output!$A$2:$A$66,0),MATCH(G$1,[2]EUCAM_output!$B$1:$APK$1,0))</f>
        <v>237.33566809999999</v>
      </c>
      <c r="H45">
        <f>INDEX([2]EUCAM_output!$B$2:$APK$66,MATCH($A45,[2]EUCAM_output!$A$2:$A$66,0),MATCH(H$1,[2]EUCAM_output!$B$1:$APK$1,0))</f>
        <v>1184.64499927778</v>
      </c>
      <c r="I45">
        <f>INDEX([2]EUCAM_output!$B$2:$APK$66,MATCH($A45,[2]EUCAM_output!$A$2:$A$66,0),MATCH(I$1,[2]EUCAM_output!$B$1:$APK$1,0))</f>
        <v>235.62921669382899</v>
      </c>
      <c r="J45">
        <f>INDEX([2]EUCAM_output!$B$2:$APK$66,MATCH($A45,[2]EUCAM_output!$A$2:$A$66,0),MATCH(J$1,[2]EUCAM_output!$B$1:$APK$1,0))</f>
        <v>2241.53460632936</v>
      </c>
      <c r="K45">
        <f>INDEX([2]EUCAM_output!$B$2:$APK$66,MATCH($A45,[2]EUCAM_output!$A$2:$A$66,0),MATCH(K$1,[2]EUCAM_output!$B$1:$APK$1,0))</f>
        <v>53.506699927372999</v>
      </c>
      <c r="L45">
        <f>INDEX([2]EUCAM_output!$B$2:$APK$66,MATCH($A45,[2]EUCAM_output!$A$2:$A$66,0),MATCH(L$1,[2]EUCAM_output!$B$1:$APK$1,0))</f>
        <v>208.35828937167599</v>
      </c>
      <c r="M45">
        <f>INDEX([2]EUCAM_output!$B$2:$APK$66,MATCH($A45,[2]EUCAM_output!$A$2:$A$66,0),MATCH(M$1,[2]EUCAM_output!$B$1:$APK$1,0))</f>
        <v>1893.9846000729999</v>
      </c>
      <c r="N45">
        <f>INDEX([2]EUCAM_output!$B$2:$APK$66,MATCH($A45,[2]EUCAM_output!$A$2:$A$66,0),MATCH(N$1,[2]EUCAM_output!$B$1:$APK$1,0))</f>
        <v>40.414876730672702</v>
      </c>
      <c r="O45">
        <f>INDEX([2]EUCAM_output!$B$2:$APK$66,MATCH($A45,[2]EUCAM_output!$A$2:$A$66,0),MATCH(O$1,[2]EUCAM_output!$B$1:$APK$1,0))</f>
        <v>52.283877410000997</v>
      </c>
      <c r="P45">
        <f>INDEX([2]EUCAM_output!$B$2:$APK$66,MATCH($A45,[2]EUCAM_output!$A$2:$A$66,0),MATCH(P$1,[2]EUCAM_output!$B$1:$APK$1,0))</f>
        <v>28.102574689999901</v>
      </c>
      <c r="Q45">
        <f>INDEX([2]EUCAM_output!$B$2:$APK$66,MATCH($A45,[2]EUCAM_output!$A$2:$A$66,0),MATCH(Q$1,[2]EUCAM_output!$B$1:$APK$1,0))</f>
        <v>8.2081290900756301</v>
      </c>
      <c r="R45">
        <f>INDEX([2]EUCAM_output!$B$2:$APK$66,MATCH($A45,[2]EUCAM_output!$A$2:$A$66,0),MATCH(R$1,[2]EUCAM_output!$B$1:$APK$1,0))</f>
        <v>755.79280895721797</v>
      </c>
      <c r="S45">
        <f>INDEX([2]EUCAM_output!$B$2:$APK$66,MATCH($A45,[2]EUCAM_output!$A$2:$A$66,0),MATCH(S$1,[2]EUCAM_output!$B$1:$APK$1,0))</f>
        <v>208.58722027312399</v>
      </c>
      <c r="T45">
        <f>INDEX([2]EUCAM_output!$B$2:$APK$66,MATCH($A45,[2]EUCAM_output!$A$2:$A$66,0),MATCH(T$1,[2]EUCAM_output!$B$1:$APK$1,0))</f>
        <v>43.681762182498296</v>
      </c>
      <c r="U45">
        <f>INDEX([2]EUCAM_output!$B$2:$APK$66,MATCH($A45,[2]EUCAM_output!$A$2:$A$66,0),MATCH(U$1,[2]EUCAM_output!$B$1:$APK$1,0))</f>
        <v>75.852808821299604</v>
      </c>
      <c r="V45" s="1">
        <f t="shared" si="0"/>
        <v>11232.95644967764</v>
      </c>
      <c r="X45" s="15">
        <v>2008</v>
      </c>
      <c r="Y45">
        <f>INDEX([2]EUCAM_output!$B$2:$APK$66,MATCH($X45,[2]EUCAM_output!$A$2:$A$66,0),MATCH(Y$1,[2]EUCAM_output!$B$1:$APK$1,0))</f>
        <v>0.81042394269600604</v>
      </c>
      <c r="Z45">
        <f>INDEX([2]EUCAM_output!$B$2:$APK$66,MATCH($X45,[2]EUCAM_output!$A$2:$A$66,0),MATCH(Z$1,[2]EUCAM_output!$B$1:$APK$1,0))</f>
        <v>0.82501136924251595</v>
      </c>
      <c r="AA45">
        <f>INDEX([2]EUCAM_output!$B$2:$APK$66,MATCH($X45,[2]EUCAM_output!$A$2:$A$66,0),MATCH(AA$1,[2]EUCAM_output!$B$1:$APK$1,0))</f>
        <v>0.96143120106659297</v>
      </c>
      <c r="AB45">
        <f>INDEX([2]EUCAM_output!$B$2:$APK$66,MATCH($X45,[2]EUCAM_output!$A$2:$A$66,0),MATCH(AB$1,[2]EUCAM_output!$B$1:$APK$1,0))</f>
        <v>0.82595947958284999</v>
      </c>
      <c r="AC45">
        <f>INDEX([2]EUCAM_output!$B$2:$APK$66,MATCH($X45,[2]EUCAM_output!$A$2:$A$66,0),MATCH(AC$1,[2]EUCAM_output!$B$1:$APK$1,0))</f>
        <v>0.70894699327625199</v>
      </c>
      <c r="AD45">
        <f>INDEX([2]EUCAM_output!$B$2:$APK$66,MATCH($X45,[2]EUCAM_output!$A$2:$A$66,0),MATCH(AD$1,[2]EUCAM_output!$B$1:$APK$1,0))</f>
        <v>1.0058976887511499</v>
      </c>
      <c r="AE45">
        <f>INDEX([2]EUCAM_output!$B$2:$APK$66,MATCH($X45,[2]EUCAM_output!$A$2:$A$66,0),MATCH(AE$1,[2]EUCAM_output!$B$1:$APK$1,0))</f>
        <v>0.93904249853601196</v>
      </c>
      <c r="AF45">
        <f>INDEX([2]EUCAM_output!$B$2:$APK$66,MATCH($X45,[2]EUCAM_output!$A$2:$A$66,0),MATCH(AF$1,[2]EUCAM_output!$B$1:$APK$1,0))</f>
        <v>0.82440116181520495</v>
      </c>
      <c r="AG45">
        <f>INDEX([2]EUCAM_output!$B$2:$APK$66,MATCH($X45,[2]EUCAM_output!$A$2:$A$66,0),MATCH(AG$1,[2]EUCAM_output!$B$1:$APK$1,0))</f>
        <v>0.88778450905057893</v>
      </c>
      <c r="AH45">
        <f>INDEX([2]EUCAM_output!$B$2:$APK$66,MATCH($X45,[2]EUCAM_output!$A$2:$A$66,0),MATCH(AH$1,[2]EUCAM_output!$B$1:$APK$1,0))</f>
        <v>0.90756458606839008</v>
      </c>
      <c r="AI45">
        <f>INDEX([2]EUCAM_output!$B$2:$APK$66,MATCH($X45,[2]EUCAM_output!$A$2:$A$66,0),MATCH(AI$1,[2]EUCAM_output!$B$1:$APK$1,0))</f>
        <v>0.89885063159602896</v>
      </c>
      <c r="AJ45">
        <f>INDEX([2]EUCAM_output!$B$2:$APK$66,MATCH($X45,[2]EUCAM_output!$A$2:$A$66,0),MATCH(AJ$1,[2]EUCAM_output!$B$1:$APK$1,0))</f>
        <v>0.86786281152267097</v>
      </c>
      <c r="AK45">
        <f>INDEX([2]EUCAM_output!$B$2:$APK$66,MATCH($X45,[2]EUCAM_output!$A$2:$A$66,0),MATCH(AK$1,[2]EUCAM_output!$B$1:$APK$1,0))</f>
        <v>0.80868983512685699</v>
      </c>
      <c r="AL45">
        <f>INDEX([2]EUCAM_output!$B$2:$APK$66,MATCH($X45,[2]EUCAM_output!$A$2:$A$66,0),MATCH(AL$1,[2]EUCAM_output!$B$1:$APK$1,0))</f>
        <v>0.76523704786184898</v>
      </c>
      <c r="AM45">
        <f>INDEX([2]EUCAM_output!$B$2:$APK$66,MATCH($X45,[2]EUCAM_output!$A$2:$A$66,0),MATCH(AM$1,[2]EUCAM_output!$B$1:$APK$1,0))</f>
        <v>0.83110545045824091</v>
      </c>
      <c r="AN45">
        <f>INDEX([2]EUCAM_output!$B$2:$APK$66,MATCH($X45,[2]EUCAM_output!$A$2:$A$66,0),MATCH(AN$1,[2]EUCAM_output!$B$1:$APK$1,0))</f>
        <v>0.759797991912738</v>
      </c>
      <c r="AO45">
        <f>INDEX([2]EUCAM_output!$B$2:$APK$66,MATCH($X45,[2]EUCAM_output!$A$2:$A$66,0),MATCH(AO$1,[2]EUCAM_output!$B$1:$APK$1,0))</f>
        <v>0.86174278490239897</v>
      </c>
      <c r="AP45">
        <f>INDEX([2]EUCAM_output!$B$2:$APK$66,MATCH($X45,[2]EUCAM_output!$A$2:$A$66,0),MATCH(AP$1,[2]EUCAM_output!$B$1:$APK$1,0))</f>
        <v>0.85864694761971805</v>
      </c>
      <c r="AQ45">
        <f>INDEX([2]EUCAM_output!$B$2:$APK$66,MATCH($X45,[2]EUCAM_output!$A$2:$A$66,0),MATCH(AQ$1,[2]EUCAM_output!$B$1:$APK$1,0))</f>
        <v>0.8640230639578429</v>
      </c>
      <c r="AR45">
        <f>INDEX([2]EUCAM_output!$B$2:$APK$66,MATCH($X45,[2]EUCAM_output!$A$2:$A$66,0),MATCH(AR$1,[2]EUCAM_output!$B$1:$APK$1,0))</f>
        <v>0.87096887118795907</v>
      </c>
      <c r="AS45" s="1">
        <f t="shared" si="1"/>
        <v>0.86534432122032245</v>
      </c>
      <c r="AU45" s="15">
        <v>2008</v>
      </c>
      <c r="AV45">
        <f>INDEX([2]EUCAM_output!$B$2:$APK$66,MATCH($X45,[2]EUCAM_output!$A$2:$A$66,0),MATCH(AV$1,[2]EUCAM_output!$B$1:$APK$1,0))</f>
        <v>2.0567209699730471</v>
      </c>
      <c r="AW45">
        <f>INDEX([2]EUCAM_output!$B$2:$APK$66,MATCH($X45,[2]EUCAM_output!$A$2:$A$66,0),MATCH(AW$1,[2]EUCAM_output!$B$1:$APK$1,0))</f>
        <v>1.5367996066570691</v>
      </c>
      <c r="AX45">
        <f>INDEX([2]EUCAM_output!$B$2:$APK$66,MATCH($X45,[2]EUCAM_output!$A$2:$A$66,0),MATCH(AX$1,[2]EUCAM_output!$B$1:$APK$1,0))</f>
        <v>4.8463061863974533</v>
      </c>
      <c r="AY45">
        <f>INDEX([2]EUCAM_output!$B$2:$APK$66,MATCH($X45,[2]EUCAM_output!$A$2:$A$66,0),MATCH(AY$1,[2]EUCAM_output!$B$1:$APK$1,0))</f>
        <v>1.504896984626569</v>
      </c>
      <c r="AZ45">
        <f>INDEX([2]EUCAM_output!$B$2:$APK$66,MATCH($X45,[2]EUCAM_output!$A$2:$A$66,0),MATCH(AZ$1,[2]EUCAM_output!$B$1:$APK$1,0))</f>
        <v>2.507656596514773</v>
      </c>
      <c r="BA45">
        <f>INDEX([2]EUCAM_output!$B$2:$APK$66,MATCH($X45,[2]EUCAM_output!$A$2:$A$66,0),MATCH(BA$1,[2]EUCAM_output!$B$1:$APK$1,0))</f>
        <v>1.5992310290736671</v>
      </c>
      <c r="BB45">
        <f>INDEX([2]EUCAM_output!$B$2:$APK$66,MATCH($X45,[2]EUCAM_output!$A$2:$A$66,0),MATCH(BB$1,[2]EUCAM_output!$B$1:$APK$1,0))</f>
        <v>0.83454878238278241</v>
      </c>
      <c r="BC45">
        <f>INDEX([2]EUCAM_output!$B$2:$APK$66,MATCH($X45,[2]EUCAM_output!$A$2:$A$66,0),MATCH(BC$1,[2]EUCAM_output!$B$1:$APK$1,0))</f>
        <v>3.8550993281502688</v>
      </c>
      <c r="BD45">
        <f>INDEX([2]EUCAM_output!$B$2:$APK$66,MATCH($X45,[2]EUCAM_output!$A$2:$A$66,0),MATCH(BD$1,[2]EUCAM_output!$B$1:$APK$1,0))</f>
        <v>1.335031484822147</v>
      </c>
      <c r="BE45">
        <f>INDEX([2]EUCAM_output!$B$2:$APK$66,MATCH($X45,[2]EUCAM_output!$A$2:$A$66,0),MATCH(BE$1,[2]EUCAM_output!$B$1:$APK$1,0))</f>
        <v>6.9201852697951871</v>
      </c>
      <c r="BF45">
        <f>INDEX([2]EUCAM_output!$B$2:$APK$66,MATCH($X45,[2]EUCAM_output!$A$2:$A$66,0),MATCH(BF$1,[2]EUCAM_output!$B$1:$APK$1,0))</f>
        <v>-1.5936537713729939</v>
      </c>
      <c r="BG45">
        <f>INDEX([2]EUCAM_output!$B$2:$APK$66,MATCH($X45,[2]EUCAM_output!$A$2:$A$66,0),MATCH(BG$1,[2]EUCAM_output!$B$1:$APK$1,0))</f>
        <v>2.0912504551757749</v>
      </c>
      <c r="BH45">
        <f>INDEX([2]EUCAM_output!$B$2:$APK$66,MATCH($X45,[2]EUCAM_output!$A$2:$A$66,0),MATCH(BH$1,[2]EUCAM_output!$B$1:$APK$1,0))</f>
        <v>6.0522311426300934</v>
      </c>
      <c r="BI45">
        <f>INDEX([2]EUCAM_output!$B$2:$APK$66,MATCH($X45,[2]EUCAM_output!$A$2:$A$66,0),MATCH(BI$1,[2]EUCAM_output!$B$1:$APK$1,0))</f>
        <v>2.1917644178743418</v>
      </c>
      <c r="BJ45">
        <f>INDEX([2]EUCAM_output!$B$2:$APK$66,MATCH($X45,[2]EUCAM_output!$A$2:$A$66,0),MATCH(BJ$1,[2]EUCAM_output!$B$1:$APK$1,0))</f>
        <v>4.1214625024363238</v>
      </c>
      <c r="BK45">
        <f>INDEX([2]EUCAM_output!$B$2:$APK$66,MATCH($X45,[2]EUCAM_output!$A$2:$A$66,0),MATCH(BK$1,[2]EUCAM_output!$B$1:$APK$1,0))</f>
        <v>2.226528759665181</v>
      </c>
      <c r="BL45">
        <f>INDEX([2]EUCAM_output!$B$2:$APK$66,MATCH($X45,[2]EUCAM_output!$A$2:$A$66,0),MATCH(BL$1,[2]EUCAM_output!$B$1:$APK$1,0))</f>
        <v>2.268296280945004</v>
      </c>
      <c r="BM45">
        <f>INDEX([2]EUCAM_output!$B$2:$APK$66,MATCH($X45,[2]EUCAM_output!$A$2:$A$66,0),MATCH(BM$1,[2]EUCAM_output!$B$1:$APK$1,0))</f>
        <v>0.56110864714771225</v>
      </c>
      <c r="BN45">
        <f>INDEX([2]EUCAM_output!$B$2:$APK$66,MATCH($X45,[2]EUCAM_output!$A$2:$A$66,0),MATCH(BN$1,[2]EUCAM_output!$B$1:$APK$1,0))</f>
        <v>7.9335623012862344</v>
      </c>
      <c r="BO45">
        <f>INDEX([2]EUCAM_output!$B$2:$APK$66,MATCH($X45,[2]EUCAM_output!$A$2:$A$66,0),MATCH(BO$1,[2]EUCAM_output!$B$1:$APK$1,0))</f>
        <v>5.8342505661202582</v>
      </c>
      <c r="BP45" s="1">
        <f t="shared" si="2"/>
        <v>1.6603620495018359</v>
      </c>
    </row>
    <row r="46" spans="1:68" x14ac:dyDescent="0.3">
      <c r="A46" s="15">
        <v>2009</v>
      </c>
      <c r="B46">
        <f>INDEX([2]EUCAM_output!$B$2:$APK$66,MATCH($A46,[2]EUCAM_output!$A$2:$A$66,0),MATCH(B$1,[2]EUCAM_output!$B$1:$APK$1,0))</f>
        <v>347.20078117704702</v>
      </c>
      <c r="C46">
        <f>INDEX([2]EUCAM_output!$B$2:$APK$66,MATCH($A46,[2]EUCAM_output!$A$2:$A$66,0),MATCH(C$1,[2]EUCAM_output!$B$1:$APK$1,0))</f>
        <v>418.22129796855802</v>
      </c>
      <c r="D46">
        <f>INDEX([2]EUCAM_output!$B$2:$APK$66,MATCH($A46,[2]EUCAM_output!$A$2:$A$66,0),MATCH(D$1,[2]EUCAM_output!$B$1:$APK$1,0))</f>
        <v>19.373701337167098</v>
      </c>
      <c r="E46">
        <f>INDEX([2]EUCAM_output!$B$2:$APK$66,MATCH($A46,[2]EUCAM_output!$A$2:$A$66,0),MATCH(E$1,[2]EUCAM_output!$B$1:$APK$1,0))</f>
        <v>2961.4987764533898</v>
      </c>
      <c r="F46">
        <f>INDEX([2]EUCAM_output!$B$2:$APK$66,MATCH($A46,[2]EUCAM_output!$A$2:$A$66,0),MATCH(F$1,[2]EUCAM_output!$B$1:$APK$1,0))</f>
        <v>20.012126516455101</v>
      </c>
      <c r="G46">
        <f>INDEX([2]EUCAM_output!$B$2:$APK$66,MATCH($A46,[2]EUCAM_output!$A$2:$A$66,0),MATCH(G$1,[2]EUCAM_output!$B$1:$APK$1,0))</f>
        <v>227.55915793824201</v>
      </c>
      <c r="H46">
        <f>INDEX([2]EUCAM_output!$B$2:$APK$66,MATCH($A46,[2]EUCAM_output!$A$2:$A$66,0),MATCH(H$1,[2]EUCAM_output!$B$1:$APK$1,0))</f>
        <v>1140.00599919709</v>
      </c>
      <c r="I46">
        <f>INDEX([2]EUCAM_output!$B$2:$APK$66,MATCH($A46,[2]EUCAM_output!$A$2:$A$66,0),MATCH(I$1,[2]EUCAM_output!$B$1:$APK$1,0))</f>
        <v>216.599728347004</v>
      </c>
      <c r="J46">
        <f>INDEX([2]EUCAM_output!$B$2:$APK$66,MATCH($A46,[2]EUCAM_output!$A$2:$A$66,0),MATCH(J$1,[2]EUCAM_output!$B$1:$APK$1,0))</f>
        <v>2178.2212984845801</v>
      </c>
      <c r="K46">
        <f>INDEX([2]EUCAM_output!$B$2:$APK$66,MATCH($A46,[2]EUCAM_output!$A$2:$A$66,0),MATCH(K$1,[2]EUCAM_output!$B$1:$APK$1,0))</f>
        <v>49.860780516258913</v>
      </c>
      <c r="L46">
        <f>INDEX([2]EUCAM_output!$B$2:$APK$66,MATCH($A46,[2]EUCAM_output!$A$2:$A$66,0),MATCH(L$1,[2]EUCAM_output!$B$1:$APK$1,0))</f>
        <v>197.74081079215799</v>
      </c>
      <c r="M46">
        <f>INDEX([2]EUCAM_output!$B$2:$APK$66,MATCH($A46,[2]EUCAM_output!$A$2:$A$66,0),MATCH(M$1,[2]EUCAM_output!$B$1:$APK$1,0))</f>
        <v>1793.50579651368</v>
      </c>
      <c r="N46">
        <f>INDEX([2]EUCAM_output!$B$2:$APK$66,MATCH($A46,[2]EUCAM_output!$A$2:$A$66,0),MATCH(N$1,[2]EUCAM_output!$B$1:$APK$1,0))</f>
        <v>34.417879827069903</v>
      </c>
      <c r="O46">
        <f>INDEX([2]EUCAM_output!$B$2:$APK$66,MATCH($A46,[2]EUCAM_output!$A$2:$A$66,0),MATCH(O$1,[2]EUCAM_output!$B$1:$APK$1,0))</f>
        <v>50.590434100498399</v>
      </c>
      <c r="P46">
        <f>INDEX([2]EUCAM_output!$B$2:$APK$66,MATCH($A46,[2]EUCAM_output!$A$2:$A$66,0),MATCH(P$1,[2]EUCAM_output!$B$1:$APK$1,0))</f>
        <v>23.594914511691002</v>
      </c>
      <c r="Q46">
        <f>INDEX([2]EUCAM_output!$B$2:$APK$66,MATCH($A46,[2]EUCAM_output!$A$2:$A$66,0),MATCH(Q$1,[2]EUCAM_output!$B$1:$APK$1,0))</f>
        <v>8.0935978813576899</v>
      </c>
      <c r="R46">
        <f>INDEX([2]EUCAM_output!$B$2:$APK$66,MATCH($A46,[2]EUCAM_output!$A$2:$A$66,0),MATCH(R$1,[2]EUCAM_output!$B$1:$APK$1,0))</f>
        <v>728.09081486508705</v>
      </c>
      <c r="S46">
        <f>INDEX([2]EUCAM_output!$B$2:$APK$66,MATCH($A46,[2]EUCAM_output!$A$2:$A$66,0),MATCH(S$1,[2]EUCAM_output!$B$1:$APK$1,0))</f>
        <v>202.074963309194</v>
      </c>
      <c r="T46">
        <f>INDEX([2]EUCAM_output!$B$2:$APK$66,MATCH($A46,[2]EUCAM_output!$A$2:$A$66,0),MATCH(T$1,[2]EUCAM_output!$B$1:$APK$1,0))</f>
        <v>40.366068072867897</v>
      </c>
      <c r="U46">
        <f>INDEX([2]EUCAM_output!$B$2:$APK$66,MATCH($A46,[2]EUCAM_output!$A$2:$A$66,0),MATCH(U$1,[2]EUCAM_output!$B$1:$APK$1,0))</f>
        <v>71.676850117394807</v>
      </c>
      <c r="V46" s="1">
        <f t="shared" si="0"/>
        <v>10728.705777926793</v>
      </c>
      <c r="X46" s="15">
        <v>2009</v>
      </c>
      <c r="Y46">
        <f>INDEX([2]EUCAM_output!$B$2:$APK$66,MATCH($X46,[2]EUCAM_output!$A$2:$A$66,0),MATCH(Y$1,[2]EUCAM_output!$B$1:$APK$1,0))</f>
        <v>0.82452040870847199</v>
      </c>
      <c r="Z46">
        <f>INDEX([2]EUCAM_output!$B$2:$APK$66,MATCH($X46,[2]EUCAM_output!$A$2:$A$66,0),MATCH(Z$1,[2]EUCAM_output!$B$1:$APK$1,0))</f>
        <v>0.83146148149093502</v>
      </c>
      <c r="AA46">
        <f>INDEX([2]EUCAM_output!$B$2:$APK$66,MATCH($X46,[2]EUCAM_output!$A$2:$A$66,0),MATCH(AA$1,[2]EUCAM_output!$B$1:$APK$1,0))</f>
        <v>0.96395880554700297</v>
      </c>
      <c r="AB46">
        <f>INDEX([2]EUCAM_output!$B$2:$APK$66,MATCH($X46,[2]EUCAM_output!$A$2:$A$66,0),MATCH(AB$1,[2]EUCAM_output!$B$1:$APK$1,0))</f>
        <v>0.84243492512523899</v>
      </c>
      <c r="AC46">
        <f>INDEX([2]EUCAM_output!$B$2:$APK$66,MATCH($X46,[2]EUCAM_output!$A$2:$A$66,0),MATCH(AC$1,[2]EUCAM_output!$B$1:$APK$1,0))</f>
        <v>0.70619881342342095</v>
      </c>
      <c r="AD46">
        <f>INDEX([2]EUCAM_output!$B$2:$APK$66,MATCH($X46,[2]EUCAM_output!$A$2:$A$66,0),MATCH(AD$1,[2]EUCAM_output!$B$1:$APK$1,0))</f>
        <v>1.02972173092498</v>
      </c>
      <c r="AE46">
        <f>INDEX([2]EUCAM_output!$B$2:$APK$66,MATCH($X46,[2]EUCAM_output!$A$2:$A$66,0),MATCH(AE$1,[2]EUCAM_output!$B$1:$APK$1,0))</f>
        <v>0.94121434514880409</v>
      </c>
      <c r="AF46">
        <f>INDEX([2]EUCAM_output!$B$2:$APK$66,MATCH($X46,[2]EUCAM_output!$A$2:$A$66,0),MATCH(AF$1,[2]EUCAM_output!$B$1:$APK$1,0))</f>
        <v>0.83903614001237503</v>
      </c>
      <c r="AG46">
        <f>INDEX([2]EUCAM_output!$B$2:$APK$66,MATCH($X46,[2]EUCAM_output!$A$2:$A$66,0),MATCH(AG$1,[2]EUCAM_output!$B$1:$APK$1,0))</f>
        <v>0.88872521875843502</v>
      </c>
      <c r="AH46">
        <f>INDEX([2]EUCAM_output!$B$2:$APK$66,MATCH($X46,[2]EUCAM_output!$A$2:$A$66,0),MATCH(AH$1,[2]EUCAM_output!$B$1:$APK$1,0))</f>
        <v>0.91986620386705398</v>
      </c>
      <c r="AI46">
        <f>INDEX([2]EUCAM_output!$B$2:$APK$66,MATCH($X46,[2]EUCAM_output!$A$2:$A$66,0),MATCH(AI$1,[2]EUCAM_output!$B$1:$APK$1,0))</f>
        <v>0.85728236533923607</v>
      </c>
      <c r="AJ46">
        <f>INDEX([2]EUCAM_output!$B$2:$APK$66,MATCH($X46,[2]EUCAM_output!$A$2:$A$66,0),MATCH(AJ$1,[2]EUCAM_output!$B$1:$APK$1,0))</f>
        <v>0.88324598843185897</v>
      </c>
      <c r="AK46">
        <f>INDEX([2]EUCAM_output!$B$2:$APK$66,MATCH($X46,[2]EUCAM_output!$A$2:$A$66,0),MATCH(AK$1,[2]EUCAM_output!$B$1:$APK$1,0))</f>
        <v>0.78370486896712099</v>
      </c>
      <c r="AL46">
        <f>INDEX([2]EUCAM_output!$B$2:$APK$66,MATCH($X46,[2]EUCAM_output!$A$2:$A$66,0),MATCH(AL$1,[2]EUCAM_output!$B$1:$APK$1,0))</f>
        <v>0.77189968211036197</v>
      </c>
      <c r="AM46">
        <f>INDEX([2]EUCAM_output!$B$2:$APK$66,MATCH($X46,[2]EUCAM_output!$A$2:$A$66,0),MATCH(AM$1,[2]EUCAM_output!$B$1:$APK$1,0))</f>
        <v>0.78008987324836498</v>
      </c>
      <c r="AN46">
        <f>INDEX([2]EUCAM_output!$B$2:$APK$66,MATCH($X46,[2]EUCAM_output!$A$2:$A$66,0),MATCH(AN$1,[2]EUCAM_output!$B$1:$APK$1,0))</f>
        <v>0.77686711054456892</v>
      </c>
      <c r="AO46">
        <f>INDEX([2]EUCAM_output!$B$2:$APK$66,MATCH($X46,[2]EUCAM_output!$A$2:$A$66,0),MATCH(AO$1,[2]EUCAM_output!$B$1:$APK$1,0))</f>
        <v>0.86551428356745408</v>
      </c>
      <c r="AP46">
        <f>INDEX([2]EUCAM_output!$B$2:$APK$66,MATCH($X46,[2]EUCAM_output!$A$2:$A$66,0),MATCH(AP$1,[2]EUCAM_output!$B$1:$APK$1,0))</f>
        <v>0.868076070025536</v>
      </c>
      <c r="AQ46">
        <f>INDEX([2]EUCAM_output!$B$2:$APK$66,MATCH($X46,[2]EUCAM_output!$A$2:$A$66,0),MATCH(AQ$1,[2]EUCAM_output!$B$1:$APK$1,0))</f>
        <v>0.88763537571506401</v>
      </c>
      <c r="AR46">
        <f>INDEX([2]EUCAM_output!$B$2:$APK$66,MATCH($X46,[2]EUCAM_output!$A$2:$A$66,0),MATCH(AR$1,[2]EUCAM_output!$B$1:$APK$1,0))</f>
        <v>0.89366566604263697</v>
      </c>
      <c r="AS46" s="1">
        <f t="shared" si="1"/>
        <v>0.87450058888454918</v>
      </c>
      <c r="AU46" s="15">
        <v>2009</v>
      </c>
      <c r="AV46">
        <f>INDEX([2]EUCAM_output!$B$2:$APK$66,MATCH($X46,[2]EUCAM_output!$A$2:$A$66,0),MATCH(AV$1,[2]EUCAM_output!$B$1:$APK$1,0))</f>
        <v>-2.5417065352985051</v>
      </c>
      <c r="AW46">
        <f>INDEX([2]EUCAM_output!$B$2:$APK$66,MATCH($X46,[2]EUCAM_output!$A$2:$A$66,0),MATCH(AW$1,[2]EUCAM_output!$B$1:$APK$1,0))</f>
        <v>-1.6785448927286279</v>
      </c>
      <c r="AX46">
        <f>INDEX([2]EUCAM_output!$B$2:$APK$66,MATCH($X46,[2]EUCAM_output!$A$2:$A$66,0),MATCH(AX$1,[2]EUCAM_output!$B$1:$APK$1,0))</f>
        <v>0.1128287282130325</v>
      </c>
      <c r="AY46">
        <f>INDEX([2]EUCAM_output!$B$2:$APK$66,MATCH($X46,[2]EUCAM_output!$A$2:$A$66,0),MATCH(AY$1,[2]EUCAM_output!$B$1:$APK$1,0))</f>
        <v>-4.9086194468064059</v>
      </c>
      <c r="AZ46">
        <f>INDEX([2]EUCAM_output!$B$2:$APK$66,MATCH($X46,[2]EUCAM_output!$A$2:$A$66,0),MATCH(AZ$1,[2]EUCAM_output!$B$1:$APK$1,0))</f>
        <v>-11.49918692446454</v>
      </c>
      <c r="BA46">
        <f>INDEX([2]EUCAM_output!$B$2:$APK$66,MATCH($X46,[2]EUCAM_output!$A$2:$A$66,0),MATCH(BA$1,[2]EUCAM_output!$B$1:$APK$1,0))</f>
        <v>-2.6567262610515558</v>
      </c>
      <c r="BB46">
        <f>INDEX([2]EUCAM_output!$B$2:$APK$66,MATCH($X46,[2]EUCAM_output!$A$2:$A$66,0),MATCH(BB$1,[2]EUCAM_output!$B$1:$APK$1,0))</f>
        <v>-4.1465023083592012</v>
      </c>
      <c r="BC46">
        <f>INDEX([2]EUCAM_output!$B$2:$APK$66,MATCH($X46,[2]EUCAM_output!$A$2:$A$66,0),MATCH(BC$1,[2]EUCAM_output!$B$1:$APK$1,0))</f>
        <v>-4.7175767284320047</v>
      </c>
      <c r="BD46">
        <f>INDEX([2]EUCAM_output!$B$2:$APK$66,MATCH($X46,[2]EUCAM_output!$A$2:$A$66,0),MATCH(BD$1,[2]EUCAM_output!$B$1:$APK$1,0))</f>
        <v>-2.7050614628489789</v>
      </c>
      <c r="BE46">
        <f>INDEX([2]EUCAM_output!$B$2:$APK$66,MATCH($X46,[2]EUCAM_output!$A$2:$A$66,0),MATCH(BE$1,[2]EUCAM_output!$B$1:$APK$1,0))</f>
        <v>-0.95237223048144637</v>
      </c>
      <c r="BF46">
        <f>INDEX([2]EUCAM_output!$B$2:$APK$66,MATCH($X46,[2]EUCAM_output!$A$2:$A$66,0),MATCH(BF$1,[2]EUCAM_output!$B$1:$APK$1,0))</f>
        <v>-6.0643784144715269</v>
      </c>
      <c r="BG46">
        <f>INDEX([2]EUCAM_output!$B$2:$APK$66,MATCH($X46,[2]EUCAM_output!$A$2:$A$66,0),MATCH(BG$1,[2]EUCAM_output!$B$1:$APK$1,0))</f>
        <v>-3.1105109976813261</v>
      </c>
      <c r="BH46">
        <f>INDEX([2]EUCAM_output!$B$2:$APK$66,MATCH($X46,[2]EUCAM_output!$A$2:$A$66,0),MATCH(BH$1,[2]EUCAM_output!$B$1:$APK$1,0))</f>
        <v>-10.492745289665329</v>
      </c>
      <c r="BI46">
        <f>INDEX([2]EUCAM_output!$B$2:$APK$66,MATCH($X46,[2]EUCAM_output!$A$2:$A$66,0),MATCH(BI$1,[2]EUCAM_output!$B$1:$APK$1,0))</f>
        <v>-3.1072475390075178</v>
      </c>
      <c r="BJ46">
        <f>INDEX([2]EUCAM_output!$B$2:$APK$66,MATCH($X46,[2]EUCAM_output!$A$2:$A$66,0),MATCH(BJ$1,[2]EUCAM_output!$B$1:$APK$1,0))</f>
        <v>-10.590683407016019</v>
      </c>
      <c r="BK46">
        <f>INDEX([2]EUCAM_output!$B$2:$APK$66,MATCH($X46,[2]EUCAM_output!$A$2:$A$66,0),MATCH(BK$1,[2]EUCAM_output!$B$1:$APK$1,0))</f>
        <v>-2.3905038277735269</v>
      </c>
      <c r="BL46">
        <f>INDEX([2]EUCAM_output!$B$2:$APK$66,MATCH($X46,[2]EUCAM_output!$A$2:$A$66,0),MATCH(BL$1,[2]EUCAM_output!$B$1:$APK$1,0))</f>
        <v>-2.5536398934021038</v>
      </c>
      <c r="BM46">
        <f>INDEX([2]EUCAM_output!$B$2:$APK$66,MATCH($X46,[2]EUCAM_output!$A$2:$A$66,0),MATCH(BM$1,[2]EUCAM_output!$B$1:$APK$1,0))</f>
        <v>-2.281651725884259</v>
      </c>
      <c r="BN46">
        <f>INDEX([2]EUCAM_output!$B$2:$APK$66,MATCH($X46,[2]EUCAM_output!$A$2:$A$66,0),MATCH(BN$1,[2]EUCAM_output!$B$1:$APK$1,0))</f>
        <v>-2.6185051996673092</v>
      </c>
      <c r="BO46">
        <f>INDEX([2]EUCAM_output!$B$2:$APK$66,MATCH($X46,[2]EUCAM_output!$A$2:$A$66,0),MATCH(BO$1,[2]EUCAM_output!$B$1:$APK$1,0))</f>
        <v>-2.8654397637112861</v>
      </c>
      <c r="BP46" s="1">
        <f t="shared" si="2"/>
        <v>-3.6201311818232305</v>
      </c>
    </row>
    <row r="47" spans="1:68" x14ac:dyDescent="0.3">
      <c r="A47" s="15">
        <v>2010</v>
      </c>
      <c r="B47">
        <f>INDEX([2]EUCAM_output!$B$2:$APK$66,MATCH($A47,[2]EUCAM_output!$A$2:$A$66,0),MATCH(B$1,[2]EUCAM_output!$B$1:$APK$1,0))</f>
        <v>353.48157982888802</v>
      </c>
      <c r="C47">
        <f>INDEX([2]EUCAM_output!$B$2:$APK$66,MATCH($A47,[2]EUCAM_output!$A$2:$A$66,0),MATCH(C$1,[2]EUCAM_output!$B$1:$APK$1,0))</f>
        <v>429.55639757058498</v>
      </c>
      <c r="D47">
        <f>INDEX([2]EUCAM_output!$B$2:$APK$66,MATCH($A47,[2]EUCAM_output!$A$2:$A$66,0),MATCH(D$1,[2]EUCAM_output!$B$1:$APK$1,0))</f>
        <v>19.815936161926899</v>
      </c>
      <c r="E47">
        <f>INDEX([2]EUCAM_output!$B$2:$APK$66,MATCH($A47,[2]EUCAM_output!$A$2:$A$66,0),MATCH(E$1,[2]EUCAM_output!$B$1:$APK$1,0))</f>
        <v>3084.3052410482801</v>
      </c>
      <c r="F47">
        <f>INDEX([2]EUCAM_output!$B$2:$APK$66,MATCH($A47,[2]EUCAM_output!$A$2:$A$66,0),MATCH(F$1,[2]EUCAM_output!$B$1:$APK$1,0))</f>
        <v>20.502368077698801</v>
      </c>
      <c r="G47">
        <f>INDEX([2]EUCAM_output!$B$2:$APK$66,MATCH($A47,[2]EUCAM_output!$A$2:$A$66,0),MATCH(G$1,[2]EUCAM_output!$B$1:$APK$1,0))</f>
        <v>214.602523490718</v>
      </c>
      <c r="H47">
        <f>INDEX([2]EUCAM_output!$B$2:$APK$66,MATCH($A47,[2]EUCAM_output!$A$2:$A$66,0),MATCH(H$1,[2]EUCAM_output!$B$1:$APK$1,0))</f>
        <v>1141.0789960908701</v>
      </c>
      <c r="I47">
        <f>INDEX([2]EUCAM_output!$B$2:$APK$66,MATCH($A47,[2]EUCAM_output!$A$2:$A$66,0),MATCH(I$1,[2]EUCAM_output!$B$1:$APK$1,0))</f>
        <v>223.462230948821</v>
      </c>
      <c r="J47">
        <f>INDEX([2]EUCAM_output!$B$2:$APK$66,MATCH($A47,[2]EUCAM_output!$A$2:$A$66,0),MATCH(J$1,[2]EUCAM_output!$B$1:$APK$1,0))</f>
        <v>2221.79279889904</v>
      </c>
      <c r="K47">
        <f>INDEX([2]EUCAM_output!$B$2:$APK$66,MATCH($A47,[2]EUCAM_output!$A$2:$A$66,0),MATCH(K$1,[2]EUCAM_output!$B$1:$APK$1,0))</f>
        <v>49.195597991173798</v>
      </c>
      <c r="L47">
        <f>INDEX([2]EUCAM_output!$B$2:$APK$66,MATCH($A47,[2]EUCAM_output!$A$2:$A$66,0),MATCH(L$1,[2]EUCAM_output!$B$1:$APK$1,0))</f>
        <v>201.06872874614501</v>
      </c>
      <c r="M47">
        <f>INDEX([2]EUCAM_output!$B$2:$APK$66,MATCH($A47,[2]EUCAM_output!$A$2:$A$66,0),MATCH(M$1,[2]EUCAM_output!$B$1:$APK$1,0))</f>
        <v>1820.9304001274199</v>
      </c>
      <c r="N47">
        <f>INDEX([2]EUCAM_output!$B$2:$APK$66,MATCH($A47,[2]EUCAM_output!$A$2:$A$66,0),MATCH(N$1,[2]EUCAM_output!$B$1:$APK$1,0))</f>
        <v>34.564904694390599</v>
      </c>
      <c r="O47">
        <f>INDEX([2]EUCAM_output!$B$2:$APK$66,MATCH($A47,[2]EUCAM_output!$A$2:$A$66,0),MATCH(O$1,[2]EUCAM_output!$B$1:$APK$1,0))</f>
        <v>52.492839185592402</v>
      </c>
      <c r="P47">
        <f>INDEX([2]EUCAM_output!$B$2:$APK$66,MATCH($A47,[2]EUCAM_output!$A$2:$A$66,0),MATCH(P$1,[2]EUCAM_output!$B$1:$APK$1,0))</f>
        <v>22.731053657159102</v>
      </c>
      <c r="Q47">
        <f>INDEX([2]EUCAM_output!$B$2:$APK$66,MATCH($A47,[2]EUCAM_output!$A$2:$A$66,0),MATCH(Q$1,[2]EUCAM_output!$B$1:$APK$1,0))</f>
        <v>8.5951957916779502</v>
      </c>
      <c r="R47">
        <f>INDEX([2]EUCAM_output!$B$2:$APK$66,MATCH($A47,[2]EUCAM_output!$A$2:$A$66,0),MATCH(R$1,[2]EUCAM_output!$B$1:$APK$1,0))</f>
        <v>737.69666316780706</v>
      </c>
      <c r="S47">
        <f>INDEX([2]EUCAM_output!$B$2:$APK$66,MATCH($A47,[2]EUCAM_output!$A$2:$A$66,0),MATCH(S$1,[2]EUCAM_output!$B$1:$APK$1,0))</f>
        <v>205.58626407753499</v>
      </c>
      <c r="T47">
        <f>INDEX([2]EUCAM_output!$B$2:$APK$66,MATCH($A47,[2]EUCAM_output!$A$2:$A$66,0),MATCH(T$1,[2]EUCAM_output!$B$1:$APK$1,0))</f>
        <v>40.814996345522303</v>
      </c>
      <c r="U47">
        <f>INDEX([2]EUCAM_output!$B$2:$APK$66,MATCH($A47,[2]EUCAM_output!$A$2:$A$66,0),MATCH(U$1,[2]EUCAM_output!$B$1:$APK$1,0))</f>
        <v>76.54412897265351</v>
      </c>
      <c r="V47" s="1">
        <f t="shared" si="0"/>
        <v>10958.818844873906</v>
      </c>
      <c r="X47" s="15">
        <v>2010</v>
      </c>
      <c r="Y47">
        <f>INDEX([2]EUCAM_output!$B$2:$APK$66,MATCH($X47,[2]EUCAM_output!$A$2:$A$66,0),MATCH(Y$1,[2]EUCAM_output!$B$1:$APK$1,0))</f>
        <v>0.83186968368292991</v>
      </c>
      <c r="Z47">
        <f>INDEX([2]EUCAM_output!$B$2:$APK$66,MATCH($X47,[2]EUCAM_output!$A$2:$A$66,0),MATCH(Z$1,[2]EUCAM_output!$B$1:$APK$1,0))</f>
        <v>0.84562213961744304</v>
      </c>
      <c r="AA47">
        <f>INDEX([2]EUCAM_output!$B$2:$APK$66,MATCH($X47,[2]EUCAM_output!$A$2:$A$66,0),MATCH(AA$1,[2]EUCAM_output!$B$1:$APK$1,0))</f>
        <v>0.98209490790504905</v>
      </c>
      <c r="AB47">
        <f>INDEX([2]EUCAM_output!$B$2:$APK$66,MATCH($X47,[2]EUCAM_output!$A$2:$A$66,0),MATCH(AB$1,[2]EUCAM_output!$B$1:$APK$1,0))</f>
        <v>0.84818453283529704</v>
      </c>
      <c r="AC47">
        <f>INDEX([2]EUCAM_output!$B$2:$APK$66,MATCH($X47,[2]EUCAM_output!$A$2:$A$66,0),MATCH(AC$1,[2]EUCAM_output!$B$1:$APK$1,0))</f>
        <v>0.71902767251726207</v>
      </c>
      <c r="AD47">
        <f>INDEX([2]EUCAM_output!$B$2:$APK$66,MATCH($X47,[2]EUCAM_output!$A$2:$A$66,0),MATCH(AD$1,[2]EUCAM_output!$B$1:$APK$1,0))</f>
        <v>1.0418819236749</v>
      </c>
      <c r="AE47">
        <f>INDEX([2]EUCAM_output!$B$2:$APK$66,MATCH($X47,[2]EUCAM_output!$A$2:$A$66,0),MATCH(AE$1,[2]EUCAM_output!$B$1:$APK$1,0))</f>
        <v>0.94397057845259003</v>
      </c>
      <c r="AF47">
        <f>INDEX([2]EUCAM_output!$B$2:$APK$66,MATCH($X47,[2]EUCAM_output!$A$2:$A$66,0),MATCH(AF$1,[2]EUCAM_output!$B$1:$APK$1,0))</f>
        <v>0.84196331165730898</v>
      </c>
      <c r="AG47">
        <f>INDEX([2]EUCAM_output!$B$2:$APK$66,MATCH($X47,[2]EUCAM_output!$A$2:$A$66,0),MATCH(AG$1,[2]EUCAM_output!$B$1:$APK$1,0))</f>
        <v>0.89840740369178607</v>
      </c>
      <c r="AH47">
        <f>INDEX([2]EUCAM_output!$B$2:$APK$66,MATCH($X47,[2]EUCAM_output!$A$2:$A$66,0),MATCH(AH$1,[2]EUCAM_output!$B$1:$APK$1,0))</f>
        <v>0.904369330117342</v>
      </c>
      <c r="AI47">
        <f>INDEX([2]EUCAM_output!$B$2:$APK$66,MATCH($X47,[2]EUCAM_output!$A$2:$A$66,0),MATCH(AI$1,[2]EUCAM_output!$B$1:$APK$1,0))</f>
        <v>0.83277867744120693</v>
      </c>
      <c r="AJ47">
        <f>INDEX([2]EUCAM_output!$B$2:$APK$66,MATCH($X47,[2]EUCAM_output!$A$2:$A$66,0),MATCH(AJ$1,[2]EUCAM_output!$B$1:$APK$1,0))</f>
        <v>0.88852638183577892</v>
      </c>
      <c r="AK47">
        <f>INDEX([2]EUCAM_output!$B$2:$APK$66,MATCH($X47,[2]EUCAM_output!$A$2:$A$66,0),MATCH(AK$1,[2]EUCAM_output!$B$1:$APK$1,0))</f>
        <v>0.80033288807214109</v>
      </c>
      <c r="AL47">
        <f>INDEX([2]EUCAM_output!$B$2:$APK$66,MATCH($X47,[2]EUCAM_output!$A$2:$A$66,0),MATCH(AL$1,[2]EUCAM_output!$B$1:$APK$1,0))</f>
        <v>0.80778103562053405</v>
      </c>
      <c r="AM47">
        <f>INDEX([2]EUCAM_output!$B$2:$APK$66,MATCH($X47,[2]EUCAM_output!$A$2:$A$66,0),MATCH(AM$1,[2]EUCAM_output!$B$1:$APK$1,0))</f>
        <v>0.77953447593130709</v>
      </c>
      <c r="AN47">
        <f>INDEX([2]EUCAM_output!$B$2:$APK$66,MATCH($X47,[2]EUCAM_output!$A$2:$A$66,0),MATCH(AN$1,[2]EUCAM_output!$B$1:$APK$1,0))</f>
        <v>0.79835063287841701</v>
      </c>
      <c r="AO47">
        <f>INDEX([2]EUCAM_output!$B$2:$APK$66,MATCH($X47,[2]EUCAM_output!$A$2:$A$66,0),MATCH(AO$1,[2]EUCAM_output!$B$1:$APK$1,0))</f>
        <v>0.87166179827727996</v>
      </c>
      <c r="AP47">
        <f>INDEX([2]EUCAM_output!$B$2:$APK$66,MATCH($X47,[2]EUCAM_output!$A$2:$A$66,0),MATCH(AP$1,[2]EUCAM_output!$B$1:$APK$1,0))</f>
        <v>0.87486559866746105</v>
      </c>
      <c r="AQ47">
        <f>INDEX([2]EUCAM_output!$B$2:$APK$66,MATCH($X47,[2]EUCAM_output!$A$2:$A$66,0),MATCH(AQ$1,[2]EUCAM_output!$B$1:$APK$1,0))</f>
        <v>0.88327289545267906</v>
      </c>
      <c r="AR47">
        <f>INDEX([2]EUCAM_output!$B$2:$APK$66,MATCH($X47,[2]EUCAM_output!$A$2:$A$66,0),MATCH(AR$1,[2]EUCAM_output!$B$1:$APK$1,0))</f>
        <v>0.89787056071346105</v>
      </c>
      <c r="AS47" s="1">
        <f t="shared" si="1"/>
        <v>0.88008595602539574</v>
      </c>
      <c r="AU47" s="15">
        <v>2010</v>
      </c>
      <c r="AV47">
        <f>INDEX([2]EUCAM_output!$B$2:$APK$66,MATCH($X47,[2]EUCAM_output!$A$2:$A$66,0),MATCH(AV$1,[2]EUCAM_output!$B$1:$APK$1,0))</f>
        <v>-1.5363390093081519</v>
      </c>
      <c r="AW47">
        <f>INDEX([2]EUCAM_output!$B$2:$APK$66,MATCH($X47,[2]EUCAM_output!$A$2:$A$66,0),MATCH(AW$1,[2]EUCAM_output!$B$1:$APK$1,0))</f>
        <v>-0.39775867621366651</v>
      </c>
      <c r="AX47">
        <f>INDEX([2]EUCAM_output!$B$2:$APK$66,MATCH($X47,[2]EUCAM_output!$A$2:$A$66,0),MATCH(AX$1,[2]EUCAM_output!$B$1:$APK$1,0))</f>
        <v>0.12826461855386381</v>
      </c>
      <c r="AY47">
        <f>INDEX([2]EUCAM_output!$B$2:$APK$66,MATCH($X47,[2]EUCAM_output!$A$2:$A$66,0),MATCH(AY$1,[2]EUCAM_output!$B$1:$APK$1,0))</f>
        <v>-1.4851972005541001</v>
      </c>
      <c r="AZ47">
        <f>INDEX([2]EUCAM_output!$B$2:$APK$66,MATCH($X47,[2]EUCAM_output!$A$2:$A$66,0),MATCH(AZ$1,[2]EUCAM_output!$B$1:$APK$1,0))</f>
        <v>-8.5313277792923188</v>
      </c>
      <c r="BA47">
        <f>INDEX([2]EUCAM_output!$B$2:$APK$66,MATCH($X47,[2]EUCAM_output!$A$2:$A$66,0),MATCH(BA$1,[2]EUCAM_output!$B$1:$APK$1,0))</f>
        <v>-7.2841548051511218</v>
      </c>
      <c r="BB47">
        <f>INDEX([2]EUCAM_output!$B$2:$APK$66,MATCH($X47,[2]EUCAM_output!$A$2:$A$66,0),MATCH(BB$1,[2]EUCAM_output!$B$1:$APK$1,0))</f>
        <v>-5.2924128870897373</v>
      </c>
      <c r="BC47">
        <f>INDEX([2]EUCAM_output!$B$2:$APK$66,MATCH($X47,[2]EUCAM_output!$A$2:$A$66,0),MATCH(BC$1,[2]EUCAM_output!$B$1:$APK$1,0))</f>
        <v>-2.0364817976723071</v>
      </c>
      <c r="BD47">
        <f>INDEX([2]EUCAM_output!$B$2:$APK$66,MATCH($X47,[2]EUCAM_output!$A$2:$A$66,0),MATCH(BD$1,[2]EUCAM_output!$B$1:$APK$1,0))</f>
        <v>-1.924939253040669</v>
      </c>
      <c r="BE47">
        <f>INDEX([2]EUCAM_output!$B$2:$APK$66,MATCH($X47,[2]EUCAM_output!$A$2:$A$66,0),MATCH(BE$1,[2]EUCAM_output!$B$1:$APK$1,0))</f>
        <v>-2.138234464808431</v>
      </c>
      <c r="BF47">
        <f>INDEX([2]EUCAM_output!$B$2:$APK$66,MATCH($X47,[2]EUCAM_output!$A$2:$A$66,0),MATCH(BF$1,[2]EUCAM_output!$B$1:$APK$1,0))</f>
        <v>-3.4762210880800559</v>
      </c>
      <c r="BG47">
        <f>INDEX([2]EUCAM_output!$B$2:$APK$66,MATCH($X47,[2]EUCAM_output!$A$2:$A$66,0),MATCH(BG$1,[2]EUCAM_output!$B$1:$APK$1,0))</f>
        <v>-1.6050165992757881</v>
      </c>
      <c r="BH47">
        <f>INDEX([2]EUCAM_output!$B$2:$APK$66,MATCH($X47,[2]EUCAM_output!$A$2:$A$66,0),MATCH(BH$1,[2]EUCAM_output!$B$1:$APK$1,0))</f>
        <v>-10.173591585316331</v>
      </c>
      <c r="BI47">
        <f>INDEX([2]EUCAM_output!$B$2:$APK$66,MATCH($X47,[2]EUCAM_output!$A$2:$A$66,0),MATCH(BI$1,[2]EUCAM_output!$B$1:$APK$1,0))</f>
        <v>-1.0596989709611979</v>
      </c>
      <c r="BJ47">
        <f>INDEX([2]EUCAM_output!$B$2:$APK$66,MATCH($X47,[2]EUCAM_output!$A$2:$A$66,0),MATCH(BJ$1,[2]EUCAM_output!$B$1:$APK$1,0))</f>
        <v>-11.56783902478564</v>
      </c>
      <c r="BK47">
        <f>INDEX([2]EUCAM_output!$B$2:$APK$66,MATCH($X47,[2]EUCAM_output!$A$2:$A$66,0),MATCH(BK$1,[2]EUCAM_output!$B$1:$APK$1,0))</f>
        <v>2.3300772079593021E-2</v>
      </c>
      <c r="BL47">
        <f>INDEX([2]EUCAM_output!$B$2:$APK$66,MATCH($X47,[2]EUCAM_output!$A$2:$A$66,0),MATCH(BL$1,[2]EUCAM_output!$B$1:$APK$1,0))</f>
        <v>-1.964804053493763</v>
      </c>
      <c r="BM47">
        <f>INDEX([2]EUCAM_output!$B$2:$APK$66,MATCH($X47,[2]EUCAM_output!$A$2:$A$66,0),MATCH(BM$1,[2]EUCAM_output!$B$1:$APK$1,0))</f>
        <v>-0.4256332812300978</v>
      </c>
      <c r="BN47">
        <f>INDEX([2]EUCAM_output!$B$2:$APK$66,MATCH($X47,[2]EUCAM_output!$A$2:$A$66,0),MATCH(BN$1,[2]EUCAM_output!$B$1:$APK$1,0))</f>
        <v>-2.860545372068068</v>
      </c>
      <c r="BO47">
        <f>INDEX([2]EUCAM_output!$B$2:$APK$66,MATCH($X47,[2]EUCAM_output!$A$2:$A$66,0),MATCH(BO$1,[2]EUCAM_output!$B$1:$APK$1,0))</f>
        <v>0.33249922919660341</v>
      </c>
      <c r="BP47" s="1">
        <f t="shared" si="2"/>
        <v>-2.1741656095494024</v>
      </c>
    </row>
    <row r="48" spans="1:68" x14ac:dyDescent="0.3">
      <c r="A48" s="15">
        <v>2011</v>
      </c>
      <c r="B48">
        <f>INDEX([2]EUCAM_output!$B$2:$APK$66,MATCH($A48,[2]EUCAM_output!$A$2:$A$66,0),MATCH(B$1,[2]EUCAM_output!$B$1:$APK$1,0))</f>
        <v>363.82963531197402</v>
      </c>
      <c r="C48">
        <f>INDEX([2]EUCAM_output!$B$2:$APK$66,MATCH($A48,[2]EUCAM_output!$A$2:$A$66,0),MATCH(C$1,[2]EUCAM_output!$B$1:$APK$1,0))</f>
        <v>437.851802818191</v>
      </c>
      <c r="D48">
        <f>INDEX([2]EUCAM_output!$B$2:$APK$66,MATCH($A48,[2]EUCAM_output!$A$2:$A$66,0),MATCH(D$1,[2]EUCAM_output!$B$1:$APK$1,0))</f>
        <v>19.8985148390002</v>
      </c>
      <c r="E48">
        <f>INDEX([2]EUCAM_output!$B$2:$APK$66,MATCH($A48,[2]EUCAM_output!$A$2:$A$66,0),MATCH(E$1,[2]EUCAM_output!$B$1:$APK$1,0))</f>
        <v>3200.2124772897</v>
      </c>
      <c r="F48">
        <f>INDEX([2]EUCAM_output!$B$2:$APK$66,MATCH($A48,[2]EUCAM_output!$A$2:$A$66,0),MATCH(F$1,[2]EUCAM_output!$B$1:$APK$1,0))</f>
        <v>22.061977527508802</v>
      </c>
      <c r="G48">
        <f>INDEX([2]EUCAM_output!$B$2:$APK$66,MATCH($A48,[2]EUCAM_output!$A$2:$A$66,0),MATCH(G$1,[2]EUCAM_output!$B$1:$APK$1,0))</f>
        <v>193.40670604146101</v>
      </c>
      <c r="H48">
        <f>INDEX([2]EUCAM_output!$B$2:$APK$66,MATCH($A48,[2]EUCAM_output!$A$2:$A$66,0),MATCH(H$1,[2]EUCAM_output!$B$1:$APK$1,0))</f>
        <v>1133.77700073187</v>
      </c>
      <c r="I48">
        <f>INDEX([2]EUCAM_output!$B$2:$APK$66,MATCH($A48,[2]EUCAM_output!$A$2:$A$66,0),MATCH(I$1,[2]EUCAM_output!$B$1:$APK$1,0))</f>
        <v>228.80386033251099</v>
      </c>
      <c r="J48">
        <f>INDEX([2]EUCAM_output!$B$2:$APK$66,MATCH($A48,[2]EUCAM_output!$A$2:$A$66,0),MATCH(J$1,[2]EUCAM_output!$B$1:$APK$1,0))</f>
        <v>2275.95070287211</v>
      </c>
      <c r="K48">
        <f>INDEX([2]EUCAM_output!$B$2:$APK$66,MATCH($A48,[2]EUCAM_output!$A$2:$A$66,0),MATCH(K$1,[2]EUCAM_output!$B$1:$APK$1,0))</f>
        <v>49.147511483836396</v>
      </c>
      <c r="L48">
        <f>INDEX([2]EUCAM_output!$B$2:$APK$66,MATCH($A48,[2]EUCAM_output!$A$2:$A$66,0),MATCH(L$1,[2]EUCAM_output!$B$1:$APK$1,0))</f>
        <v>204.38390689477899</v>
      </c>
      <c r="M48">
        <f>INDEX([2]EUCAM_output!$B$2:$APK$66,MATCH($A48,[2]EUCAM_output!$A$2:$A$66,0),MATCH(M$1,[2]EUCAM_output!$B$1:$APK$1,0))</f>
        <v>1833.5942986110399</v>
      </c>
      <c r="N48">
        <f>INDEX([2]EUCAM_output!$B$2:$APK$66,MATCH($A48,[2]EUCAM_output!$A$2:$A$66,0),MATCH(N$1,[2]EUCAM_output!$B$1:$APK$1,0))</f>
        <v>36.750665287668603</v>
      </c>
      <c r="O48">
        <f>INDEX([2]EUCAM_output!$B$2:$APK$66,MATCH($A48,[2]EUCAM_output!$A$2:$A$66,0),MATCH(O$1,[2]EUCAM_output!$B$1:$APK$1,0))</f>
        <v>53.041020141653803</v>
      </c>
      <c r="P48">
        <f>INDEX([2]EUCAM_output!$B$2:$APK$66,MATCH($A48,[2]EUCAM_output!$A$2:$A$66,0),MATCH(P$1,[2]EUCAM_output!$B$1:$APK$1,0))</f>
        <v>23.421237774444801</v>
      </c>
      <c r="Q48">
        <f>INDEX([2]EUCAM_output!$B$2:$APK$66,MATCH($A48,[2]EUCAM_output!$A$2:$A$66,0),MATCH(Q$1,[2]EUCAM_output!$B$1:$APK$1,0))</f>
        <v>8.6804677690496508</v>
      </c>
      <c r="R48">
        <f>INDEX([2]EUCAM_output!$B$2:$APK$66,MATCH($A48,[2]EUCAM_output!$A$2:$A$66,0),MATCH(R$1,[2]EUCAM_output!$B$1:$APK$1,0))</f>
        <v>750.77857156357697</v>
      </c>
      <c r="S48">
        <f>INDEX([2]EUCAM_output!$B$2:$APK$66,MATCH($A48,[2]EUCAM_output!$A$2:$A$66,0),MATCH(S$1,[2]EUCAM_output!$B$1:$APK$1,0))</f>
        <v>202.06348578580801</v>
      </c>
      <c r="T48">
        <f>INDEX([2]EUCAM_output!$B$2:$APK$66,MATCH($A48,[2]EUCAM_output!$A$2:$A$66,0),MATCH(T$1,[2]EUCAM_output!$B$1:$APK$1,0))</f>
        <v>41.082510842348803</v>
      </c>
      <c r="U48">
        <f>INDEX([2]EUCAM_output!$B$2:$APK$66,MATCH($A48,[2]EUCAM_output!$A$2:$A$66,0),MATCH(U$1,[2]EUCAM_output!$B$1:$APK$1,0))</f>
        <v>78.505514140021802</v>
      </c>
      <c r="V48" s="1">
        <f t="shared" si="0"/>
        <v>11157.241868058554</v>
      </c>
      <c r="X48" s="15">
        <v>2011</v>
      </c>
      <c r="Y48">
        <f>INDEX([2]EUCAM_output!$B$2:$APK$66,MATCH($X48,[2]EUCAM_output!$A$2:$A$66,0),MATCH(Y$1,[2]EUCAM_output!$B$1:$APK$1,0))</f>
        <v>0.84700920455738793</v>
      </c>
      <c r="Z48">
        <f>INDEX([2]EUCAM_output!$B$2:$APK$66,MATCH($X48,[2]EUCAM_output!$A$2:$A$66,0),MATCH(Z$1,[2]EUCAM_output!$B$1:$APK$1,0))</f>
        <v>0.8650082004053441</v>
      </c>
      <c r="AA48">
        <f>INDEX([2]EUCAM_output!$B$2:$APK$66,MATCH($X48,[2]EUCAM_output!$A$2:$A$66,0),MATCH(AA$1,[2]EUCAM_output!$B$1:$APK$1,0))</f>
        <v>0.99796794688812396</v>
      </c>
      <c r="AB48">
        <f>INDEX([2]EUCAM_output!$B$2:$APK$66,MATCH($X48,[2]EUCAM_output!$A$2:$A$66,0),MATCH(AB$1,[2]EUCAM_output!$B$1:$APK$1,0))</f>
        <v>0.85863361245536596</v>
      </c>
      <c r="AC48">
        <f>INDEX([2]EUCAM_output!$B$2:$APK$66,MATCH($X48,[2]EUCAM_output!$A$2:$A$66,0),MATCH(AC$1,[2]EUCAM_output!$B$1:$APK$1,0))</f>
        <v>0.75885581784881795</v>
      </c>
      <c r="AD48">
        <f>INDEX([2]EUCAM_output!$B$2:$APK$66,MATCH($X48,[2]EUCAM_output!$A$2:$A$66,0),MATCH(AD$1,[2]EUCAM_output!$B$1:$APK$1,0))</f>
        <v>1.0520575742414</v>
      </c>
      <c r="AE48">
        <f>INDEX([2]EUCAM_output!$B$2:$APK$66,MATCH($X48,[2]EUCAM_output!$A$2:$A$66,0),MATCH(AE$1,[2]EUCAM_output!$B$1:$APK$1,0))</f>
        <v>0.94259276675231107</v>
      </c>
      <c r="AF48">
        <f>INDEX([2]EUCAM_output!$B$2:$APK$66,MATCH($X48,[2]EUCAM_output!$A$2:$A$66,0),MATCH(AF$1,[2]EUCAM_output!$B$1:$APK$1,0))</f>
        <v>0.86386217309776003</v>
      </c>
      <c r="AG48">
        <f>INDEX([2]EUCAM_output!$B$2:$APK$66,MATCH($X48,[2]EUCAM_output!$A$2:$A$66,0),MATCH(AG$1,[2]EUCAM_output!$B$1:$APK$1,0))</f>
        <v>0.90605714675528803</v>
      </c>
      <c r="AH48">
        <f>INDEX([2]EUCAM_output!$B$2:$APK$66,MATCH($X48,[2]EUCAM_output!$A$2:$A$66,0),MATCH(AH$1,[2]EUCAM_output!$B$1:$APK$1,0))</f>
        <v>0.919466289048262</v>
      </c>
      <c r="AI48">
        <f>INDEX([2]EUCAM_output!$B$2:$APK$66,MATCH($X48,[2]EUCAM_output!$A$2:$A$66,0),MATCH(AI$1,[2]EUCAM_output!$B$1:$APK$1,0))</f>
        <v>0.84830612465618105</v>
      </c>
      <c r="AJ48">
        <f>INDEX([2]EUCAM_output!$B$2:$APK$66,MATCH($X48,[2]EUCAM_output!$A$2:$A$66,0),MATCH(AJ$1,[2]EUCAM_output!$B$1:$APK$1,0))</f>
        <v>0.903887081921806</v>
      </c>
      <c r="AK48">
        <f>INDEX([2]EUCAM_output!$B$2:$APK$66,MATCH($X48,[2]EUCAM_output!$A$2:$A$66,0),MATCH(AK$1,[2]EUCAM_output!$B$1:$APK$1,0))</f>
        <v>0.84533000305776995</v>
      </c>
      <c r="AL48">
        <f>INDEX([2]EUCAM_output!$B$2:$APK$66,MATCH($X48,[2]EUCAM_output!$A$2:$A$66,0),MATCH(AL$1,[2]EUCAM_output!$B$1:$APK$1,0))</f>
        <v>0.83564512676467506</v>
      </c>
      <c r="AM48">
        <f>INDEX([2]EUCAM_output!$B$2:$APK$66,MATCH($X48,[2]EUCAM_output!$A$2:$A$66,0),MATCH(AM$1,[2]EUCAM_output!$B$1:$APK$1,0))</f>
        <v>0.81623610947065506</v>
      </c>
      <c r="AN48">
        <f>INDEX([2]EUCAM_output!$B$2:$APK$66,MATCH($X48,[2]EUCAM_output!$A$2:$A$66,0),MATCH(AN$1,[2]EUCAM_output!$B$1:$APK$1,0))</f>
        <v>0.81018790543472707</v>
      </c>
      <c r="AO48">
        <f>INDEX([2]EUCAM_output!$B$2:$APK$66,MATCH($X48,[2]EUCAM_output!$A$2:$A$66,0),MATCH(AO$1,[2]EUCAM_output!$B$1:$APK$1,0))</f>
        <v>0.87377693616612107</v>
      </c>
      <c r="AP48">
        <f>INDEX([2]EUCAM_output!$B$2:$APK$66,MATCH($X48,[2]EUCAM_output!$A$2:$A$66,0),MATCH(AP$1,[2]EUCAM_output!$B$1:$APK$1,0))</f>
        <v>0.87258714415577499</v>
      </c>
      <c r="AQ48">
        <f>INDEX([2]EUCAM_output!$B$2:$APK$66,MATCH($X48,[2]EUCAM_output!$A$2:$A$66,0),MATCH(AQ$1,[2]EUCAM_output!$B$1:$APK$1,0))</f>
        <v>0.89532526726881401</v>
      </c>
      <c r="AR48">
        <f>INDEX([2]EUCAM_output!$B$2:$APK$66,MATCH($X48,[2]EUCAM_output!$A$2:$A$66,0),MATCH(AR$1,[2]EUCAM_output!$B$1:$APK$1,0))</f>
        <v>0.91241399772558796</v>
      </c>
      <c r="AS48" s="1">
        <f t="shared" si="1"/>
        <v>0.88924291660322152</v>
      </c>
      <c r="AU48" s="15">
        <v>2011</v>
      </c>
      <c r="AV48">
        <f>INDEX([2]EUCAM_output!$B$2:$APK$66,MATCH($X48,[2]EUCAM_output!$A$2:$A$66,0),MATCH(AV$1,[2]EUCAM_output!$B$1:$APK$1,0))</f>
        <v>0.43238855350111738</v>
      </c>
      <c r="AW48">
        <f>INDEX([2]EUCAM_output!$B$2:$APK$66,MATCH($X48,[2]EUCAM_output!$A$2:$A$66,0),MATCH(AW$1,[2]EUCAM_output!$B$1:$APK$1,0))</f>
        <v>2.6136412823141161E-2</v>
      </c>
      <c r="AX48">
        <f>INDEX([2]EUCAM_output!$B$2:$APK$66,MATCH($X48,[2]EUCAM_output!$A$2:$A$66,0),MATCH(AX$1,[2]EUCAM_output!$B$1:$APK$1,0))</f>
        <v>-0.91606868662397201</v>
      </c>
      <c r="AY48">
        <f>INDEX([2]EUCAM_output!$B$2:$APK$66,MATCH($X48,[2]EUCAM_output!$A$2:$A$66,0),MATCH(AY$1,[2]EUCAM_output!$B$1:$APK$1,0))</f>
        <v>1.329261546837412</v>
      </c>
      <c r="AZ48">
        <f>INDEX([2]EUCAM_output!$B$2:$APK$66,MATCH($X48,[2]EUCAM_output!$A$2:$A$66,0),MATCH(AZ$1,[2]EUCAM_output!$B$1:$APK$1,0))</f>
        <v>-2.196901491664716</v>
      </c>
      <c r="BA48">
        <f>INDEX([2]EUCAM_output!$B$2:$APK$66,MATCH($X48,[2]EUCAM_output!$A$2:$A$66,0),MATCH(BA$1,[2]EUCAM_output!$B$1:$APK$1,0))</f>
        <v>-14.16576671328227</v>
      </c>
      <c r="BB48">
        <f>INDEX([2]EUCAM_output!$B$2:$APK$66,MATCH($X48,[2]EUCAM_output!$A$2:$A$66,0),MATCH(BB$1,[2]EUCAM_output!$B$1:$APK$1,0))</f>
        <v>-6.5496593217639791</v>
      </c>
      <c r="BC48">
        <f>INDEX([2]EUCAM_output!$B$2:$APK$66,MATCH($X48,[2]EUCAM_output!$A$2:$A$66,0),MATCH(BC$1,[2]EUCAM_output!$B$1:$APK$1,0))</f>
        <v>1.4968576232599061E-2</v>
      </c>
      <c r="BD48">
        <f>INDEX([2]EUCAM_output!$B$2:$APK$66,MATCH($X48,[2]EUCAM_output!$A$2:$A$66,0),MATCH(BD$1,[2]EUCAM_output!$B$1:$APK$1,0))</f>
        <v>-0.69227786875679653</v>
      </c>
      <c r="BE48">
        <f>INDEX([2]EUCAM_output!$B$2:$APK$66,MATCH($X48,[2]EUCAM_output!$A$2:$A$66,0),MATCH(BE$1,[2]EUCAM_output!$B$1:$APK$1,0))</f>
        <v>-2.1912809048546529</v>
      </c>
      <c r="BF48">
        <f>INDEX([2]EUCAM_output!$B$2:$APK$66,MATCH($X48,[2]EUCAM_output!$A$2:$A$66,0),MATCH(BF$1,[2]EUCAM_output!$B$1:$APK$1,0))</f>
        <v>-1.502007732941157</v>
      </c>
      <c r="BG48">
        <f>INDEX([2]EUCAM_output!$B$2:$APK$66,MATCH($X48,[2]EUCAM_output!$A$2:$A$66,0),MATCH(BG$1,[2]EUCAM_output!$B$1:$APK$1,0))</f>
        <v>-1.2514749511500329</v>
      </c>
      <c r="BH48">
        <f>INDEX([2]EUCAM_output!$B$2:$APK$66,MATCH($X48,[2]EUCAM_output!$A$2:$A$66,0),MATCH(BH$1,[2]EUCAM_output!$B$1:$APK$1,0))</f>
        <v>-5.5414617763830609</v>
      </c>
      <c r="BI48">
        <f>INDEX([2]EUCAM_output!$B$2:$APK$66,MATCH($X48,[2]EUCAM_output!$A$2:$A$66,0),MATCH(BI$1,[2]EUCAM_output!$B$1:$APK$1,0))</f>
        <v>-2.0743481899762828</v>
      </c>
      <c r="BJ48">
        <f>INDEX([2]EUCAM_output!$B$2:$APK$66,MATCH($X48,[2]EUCAM_output!$A$2:$A$66,0),MATCH(BJ$1,[2]EUCAM_output!$B$1:$APK$1,0))</f>
        <v>-7.8164583101287377</v>
      </c>
      <c r="BK48">
        <f>INDEX([2]EUCAM_output!$B$2:$APK$66,MATCH($X48,[2]EUCAM_output!$A$2:$A$66,0),MATCH(BK$1,[2]EUCAM_output!$B$1:$APK$1,0))</f>
        <v>-2.104658073041576</v>
      </c>
      <c r="BL48">
        <f>INDEX([2]EUCAM_output!$B$2:$APK$66,MATCH($X48,[2]EUCAM_output!$A$2:$A$66,0),MATCH(BL$1,[2]EUCAM_output!$B$1:$APK$1,0))</f>
        <v>-1.041837793709854</v>
      </c>
      <c r="BM48">
        <f>INDEX([2]EUCAM_output!$B$2:$APK$66,MATCH($X48,[2]EUCAM_output!$A$2:$A$66,0),MATCH(BM$1,[2]EUCAM_output!$B$1:$APK$1,0))</f>
        <v>-1.462833142515541</v>
      </c>
      <c r="BN48">
        <f>INDEX([2]EUCAM_output!$B$2:$APK$66,MATCH($X48,[2]EUCAM_output!$A$2:$A$66,0),MATCH(BN$1,[2]EUCAM_output!$B$1:$APK$1,0))</f>
        <v>-3.1309039980853992</v>
      </c>
      <c r="BO48">
        <f>INDEX([2]EUCAM_output!$B$2:$APK$66,MATCH($X48,[2]EUCAM_output!$A$2:$A$66,0),MATCH(BO$1,[2]EUCAM_output!$B$1:$APK$1,0))</f>
        <v>-1.1318643342452359</v>
      </c>
      <c r="BP48" s="1">
        <f t="shared" si="2"/>
        <v>-1.0667014309335674</v>
      </c>
    </row>
    <row r="49" spans="1:68" x14ac:dyDescent="0.3">
      <c r="A49" s="15">
        <v>2012</v>
      </c>
      <c r="B49">
        <f>INDEX([2]EUCAM_output!$B$2:$APK$66,MATCH($A49,[2]EUCAM_output!$A$2:$A$66,0),MATCH(B$1,[2]EUCAM_output!$B$1:$APK$1,0))</f>
        <v>366.11538875723102</v>
      </c>
      <c r="C49">
        <f>INDEX([2]EUCAM_output!$B$2:$APK$66,MATCH($A49,[2]EUCAM_output!$A$2:$A$66,0),MATCH(C$1,[2]EUCAM_output!$B$1:$APK$1,0))</f>
        <v>438.796694332181</v>
      </c>
      <c r="D49">
        <f>INDEX([2]EUCAM_output!$B$2:$APK$66,MATCH($A49,[2]EUCAM_output!$A$2:$A$66,0),MATCH(D$1,[2]EUCAM_output!$B$1:$APK$1,0))</f>
        <v>19.212536775846399</v>
      </c>
      <c r="E49">
        <f>INDEX([2]EUCAM_output!$B$2:$APK$66,MATCH($A49,[2]EUCAM_output!$A$2:$A$66,0),MATCH(E$1,[2]EUCAM_output!$B$1:$APK$1,0))</f>
        <v>3215.3908079145199</v>
      </c>
      <c r="F49">
        <f>INDEX([2]EUCAM_output!$B$2:$APK$66,MATCH($A49,[2]EUCAM_output!$A$2:$A$66,0),MATCH(F$1,[2]EUCAM_output!$B$1:$APK$1,0))</f>
        <v>22.8721040094233</v>
      </c>
      <c r="G49">
        <f>INDEX([2]EUCAM_output!$B$2:$APK$66,MATCH($A49,[2]EUCAM_output!$A$2:$A$66,0),MATCH(G$1,[2]EUCAM_output!$B$1:$APK$1,0))</f>
        <v>177.293733944986</v>
      </c>
      <c r="H49">
        <f>INDEX([2]EUCAM_output!$B$2:$APK$66,MATCH($A49,[2]EUCAM_output!$A$2:$A$66,0),MATCH(H$1,[2]EUCAM_output!$B$1:$APK$1,0))</f>
        <v>1101.29299875372</v>
      </c>
      <c r="I49">
        <f>INDEX([2]EUCAM_output!$B$2:$APK$66,MATCH($A49,[2]EUCAM_output!$A$2:$A$66,0),MATCH(I$1,[2]EUCAM_output!$B$1:$APK$1,0))</f>
        <v>225.31954297374801</v>
      </c>
      <c r="J49">
        <f>INDEX([2]EUCAM_output!$B$2:$APK$66,MATCH($A49,[2]EUCAM_output!$A$2:$A$66,0),MATCH(J$1,[2]EUCAM_output!$B$1:$APK$1,0))</f>
        <v>2280.13469875487</v>
      </c>
      <c r="K49">
        <f>INDEX([2]EUCAM_output!$B$2:$APK$66,MATCH($A49,[2]EUCAM_output!$A$2:$A$66,0),MATCH(K$1,[2]EUCAM_output!$B$1:$APK$1,0))</f>
        <v>48.039843884828997</v>
      </c>
      <c r="L49">
        <f>INDEX([2]EUCAM_output!$B$2:$APK$66,MATCH($A49,[2]EUCAM_output!$A$2:$A$66,0),MATCH(L$1,[2]EUCAM_output!$B$1:$APK$1,0))</f>
        <v>203.56848655328099</v>
      </c>
      <c r="M49">
        <f>INDEX([2]EUCAM_output!$B$2:$APK$66,MATCH($A49,[2]EUCAM_output!$A$2:$A$66,0),MATCH(M$1,[2]EUCAM_output!$B$1:$APK$1,0))</f>
        <v>1776.2901024380601</v>
      </c>
      <c r="N49">
        <f>INDEX([2]EUCAM_output!$B$2:$APK$66,MATCH($A49,[2]EUCAM_output!$A$2:$A$66,0),MATCH(N$1,[2]EUCAM_output!$B$1:$APK$1,0))</f>
        <v>38.361408940093</v>
      </c>
      <c r="O49">
        <f>INDEX([2]EUCAM_output!$B$2:$APK$66,MATCH($A49,[2]EUCAM_output!$A$2:$A$66,0),MATCH(O$1,[2]EUCAM_output!$B$1:$APK$1,0))</f>
        <v>53.916149340540301</v>
      </c>
      <c r="P49">
        <f>INDEX([2]EUCAM_output!$B$2:$APK$66,MATCH($A49,[2]EUCAM_output!$A$2:$A$66,0),MATCH(P$1,[2]EUCAM_output!$B$1:$APK$1,0))</f>
        <v>25.132219281118399</v>
      </c>
      <c r="Q49">
        <f>INDEX([2]EUCAM_output!$B$2:$APK$66,MATCH($A49,[2]EUCAM_output!$A$2:$A$66,0),MATCH(Q$1,[2]EUCAM_output!$B$1:$APK$1,0))</f>
        <v>9.0365123678453099</v>
      </c>
      <c r="R49">
        <f>INDEX([2]EUCAM_output!$B$2:$APK$66,MATCH($A49,[2]EUCAM_output!$A$2:$A$66,0),MATCH(R$1,[2]EUCAM_output!$B$1:$APK$1,0))</f>
        <v>743.43688274425801</v>
      </c>
      <c r="S49">
        <f>INDEX([2]EUCAM_output!$B$2:$APK$66,MATCH($A49,[2]EUCAM_output!$A$2:$A$66,0),MATCH(S$1,[2]EUCAM_output!$B$1:$APK$1,0))</f>
        <v>193.878095040712</v>
      </c>
      <c r="T49">
        <f>INDEX([2]EUCAM_output!$B$2:$APK$66,MATCH($A49,[2]EUCAM_output!$A$2:$A$66,0),MATCH(T$1,[2]EUCAM_output!$B$1:$APK$1,0))</f>
        <v>39.884734442831387</v>
      </c>
      <c r="U49">
        <f>INDEX([2]EUCAM_output!$B$2:$APK$66,MATCH($A49,[2]EUCAM_output!$A$2:$A$66,0),MATCH(U$1,[2]EUCAM_output!$B$1:$APK$1,0))</f>
        <v>79.737400107139607</v>
      </c>
      <c r="V49" s="1">
        <f t="shared" si="0"/>
        <v>11057.710341357237</v>
      </c>
      <c r="X49" s="15">
        <v>2012</v>
      </c>
      <c r="Y49">
        <f>INDEX([2]EUCAM_output!$B$2:$APK$66,MATCH($X49,[2]EUCAM_output!$A$2:$A$66,0),MATCH(Y$1,[2]EUCAM_output!$B$1:$APK$1,0))</f>
        <v>0.86472576603418405</v>
      </c>
      <c r="Z49">
        <f>INDEX([2]EUCAM_output!$B$2:$APK$66,MATCH($X49,[2]EUCAM_output!$A$2:$A$66,0),MATCH(Z$1,[2]EUCAM_output!$B$1:$APK$1,0))</f>
        <v>0.88408801846242302</v>
      </c>
      <c r="AA49">
        <f>INDEX([2]EUCAM_output!$B$2:$APK$66,MATCH($X49,[2]EUCAM_output!$A$2:$A$66,0),MATCH(AA$1,[2]EUCAM_output!$B$1:$APK$1,0))</f>
        <v>1.0147212847243099</v>
      </c>
      <c r="AB49">
        <f>INDEX([2]EUCAM_output!$B$2:$APK$66,MATCH($X49,[2]EUCAM_output!$A$2:$A$66,0),MATCH(AB$1,[2]EUCAM_output!$B$1:$APK$1,0))</f>
        <v>0.87092990161786998</v>
      </c>
      <c r="AC49">
        <f>INDEX([2]EUCAM_output!$B$2:$APK$66,MATCH($X49,[2]EUCAM_output!$A$2:$A$66,0),MATCH(AC$1,[2]EUCAM_output!$B$1:$APK$1,0))</f>
        <v>0.79076940156219488</v>
      </c>
      <c r="AD49">
        <f>INDEX([2]EUCAM_output!$B$2:$APK$66,MATCH($X49,[2]EUCAM_output!$A$2:$A$66,0),MATCH(AD$1,[2]EUCAM_output!$B$1:$APK$1,0))</f>
        <v>1.04853767735347</v>
      </c>
      <c r="AE49">
        <f>INDEX([2]EUCAM_output!$B$2:$APK$66,MATCH($X49,[2]EUCAM_output!$A$2:$A$66,0),MATCH(AE$1,[2]EUCAM_output!$B$1:$APK$1,0))</f>
        <v>0.94067972934754907</v>
      </c>
      <c r="AF49">
        <f>INDEX([2]EUCAM_output!$B$2:$APK$66,MATCH($X49,[2]EUCAM_output!$A$2:$A$66,0),MATCH(AF$1,[2]EUCAM_output!$B$1:$APK$1,0))</f>
        <v>0.88930590465180204</v>
      </c>
      <c r="AG49">
        <f>INDEX([2]EUCAM_output!$B$2:$APK$66,MATCH($X49,[2]EUCAM_output!$A$2:$A$66,0),MATCH(AG$1,[2]EUCAM_output!$B$1:$APK$1,0))</f>
        <v>0.91586111168799211</v>
      </c>
      <c r="AH49">
        <f>INDEX([2]EUCAM_output!$B$2:$APK$66,MATCH($X49,[2]EUCAM_output!$A$2:$A$66,0),MATCH(AH$1,[2]EUCAM_output!$B$1:$APK$1,0))</f>
        <v>0.93244432907380892</v>
      </c>
      <c r="AI49">
        <f>INDEX([2]EUCAM_output!$B$2:$APK$66,MATCH($X49,[2]EUCAM_output!$A$2:$A$66,0),MATCH(AI$1,[2]EUCAM_output!$B$1:$APK$1,0))</f>
        <v>0.86896367406897301</v>
      </c>
      <c r="AJ49">
        <f>INDEX([2]EUCAM_output!$B$2:$APK$66,MATCH($X49,[2]EUCAM_output!$A$2:$A$66,0),MATCH(AJ$1,[2]EUCAM_output!$B$1:$APK$1,0))</f>
        <v>0.91927467127061702</v>
      </c>
      <c r="AK49">
        <f>INDEX([2]EUCAM_output!$B$2:$APK$66,MATCH($X49,[2]EUCAM_output!$A$2:$A$66,0),MATCH(AK$1,[2]EUCAM_output!$B$1:$APK$1,0))</f>
        <v>0.86650701625453297</v>
      </c>
      <c r="AL49">
        <f>INDEX([2]EUCAM_output!$B$2:$APK$66,MATCH($X49,[2]EUCAM_output!$A$2:$A$66,0),MATCH(AL$1,[2]EUCAM_output!$B$1:$APK$1,0))</f>
        <v>0.86293699696792403</v>
      </c>
      <c r="AM49">
        <f>INDEX([2]EUCAM_output!$B$2:$APK$66,MATCH($X49,[2]EUCAM_output!$A$2:$A$66,0),MATCH(AM$1,[2]EUCAM_output!$B$1:$APK$1,0))</f>
        <v>0.83973204928445999</v>
      </c>
      <c r="AN49">
        <f>INDEX([2]EUCAM_output!$B$2:$APK$66,MATCH($X49,[2]EUCAM_output!$A$2:$A$66,0),MATCH(AN$1,[2]EUCAM_output!$B$1:$APK$1,0))</f>
        <v>0.82769321786292394</v>
      </c>
      <c r="AO49">
        <f>INDEX([2]EUCAM_output!$B$2:$APK$66,MATCH($X49,[2]EUCAM_output!$A$2:$A$66,0),MATCH(AO$1,[2]EUCAM_output!$B$1:$APK$1,0))</f>
        <v>0.88539056277415196</v>
      </c>
      <c r="AP49">
        <f>INDEX([2]EUCAM_output!$B$2:$APK$66,MATCH($X49,[2]EUCAM_output!$A$2:$A$66,0),MATCH(AP$1,[2]EUCAM_output!$B$1:$APK$1,0))</f>
        <v>0.86930269231605706</v>
      </c>
      <c r="AQ49">
        <f>INDEX([2]EUCAM_output!$B$2:$APK$66,MATCH($X49,[2]EUCAM_output!$A$2:$A$66,0),MATCH(AQ$1,[2]EUCAM_output!$B$1:$APK$1,0))</f>
        <v>0.900935671303144</v>
      </c>
      <c r="AR49">
        <f>INDEX([2]EUCAM_output!$B$2:$APK$66,MATCH($X49,[2]EUCAM_output!$A$2:$A$66,0),MATCH(AR$1,[2]EUCAM_output!$B$1:$APK$1,0))</f>
        <v>0.92463022246694093</v>
      </c>
      <c r="AS49" s="1">
        <f t="shared" si="1"/>
        <v>0.90004013423799134</v>
      </c>
      <c r="AU49" s="15">
        <v>2012</v>
      </c>
      <c r="AV49">
        <f>INDEX([2]EUCAM_output!$B$2:$APK$66,MATCH($X49,[2]EUCAM_output!$A$2:$A$66,0),MATCH(AV$1,[2]EUCAM_output!$B$1:$APK$1,0))</f>
        <v>0.1156451949271942</v>
      </c>
      <c r="AW49">
        <f>INDEX([2]EUCAM_output!$B$2:$APK$66,MATCH($X49,[2]EUCAM_output!$A$2:$A$66,0),MATCH(AW$1,[2]EUCAM_output!$B$1:$APK$1,0))</f>
        <v>-0.80041726928066215</v>
      </c>
      <c r="AX49">
        <f>INDEX([2]EUCAM_output!$B$2:$APK$66,MATCH($X49,[2]EUCAM_output!$A$2:$A$66,0),MATCH(AX$1,[2]EUCAM_output!$B$1:$APK$1,0))</f>
        <v>-4.214622971608617</v>
      </c>
      <c r="AY49">
        <f>INDEX([2]EUCAM_output!$B$2:$APK$66,MATCH($X49,[2]EUCAM_output!$A$2:$A$66,0),MATCH(AY$1,[2]EUCAM_output!$B$1:$APK$1,0))</f>
        <v>0.21528588361070519</v>
      </c>
      <c r="AZ49">
        <f>INDEX([2]EUCAM_output!$B$2:$APK$66,MATCH($X49,[2]EUCAM_output!$A$2:$A$66,0),MATCH(AZ$1,[2]EUCAM_output!$B$1:$APK$1,0))</f>
        <v>-7.7346533814270924E-2</v>
      </c>
      <c r="BA49">
        <f>INDEX([2]EUCAM_output!$B$2:$APK$66,MATCH($X49,[2]EUCAM_output!$A$2:$A$66,0),MATCH(BA$1,[2]EUCAM_output!$B$1:$APK$1,0))</f>
        <v>-18.640395636326669</v>
      </c>
      <c r="BB49">
        <f>INDEX([2]EUCAM_output!$B$2:$APK$66,MATCH($X49,[2]EUCAM_output!$A$2:$A$66,0),MATCH(BB$1,[2]EUCAM_output!$B$1:$APK$1,0))</f>
        <v>-9.0080027118173867</v>
      </c>
      <c r="BC49">
        <f>INDEX([2]EUCAM_output!$B$2:$APK$66,MATCH($X49,[2]EUCAM_output!$A$2:$A$66,0),MATCH(BC$1,[2]EUCAM_output!$B$1:$APK$1,0))</f>
        <v>-1.611002343609325</v>
      </c>
      <c r="BD49">
        <f>INDEX([2]EUCAM_output!$B$2:$APK$66,MATCH($X49,[2]EUCAM_output!$A$2:$A$66,0),MATCH(BD$1,[2]EUCAM_output!$B$1:$APK$1,0))</f>
        <v>-1.538866482465862</v>
      </c>
      <c r="BE49">
        <f>INDEX([2]EUCAM_output!$B$2:$APK$66,MATCH($X49,[2]EUCAM_output!$A$2:$A$66,0),MATCH(BE$1,[2]EUCAM_output!$B$1:$APK$1,0))</f>
        <v>-4.2284438025395614</v>
      </c>
      <c r="BF49">
        <f>INDEX([2]EUCAM_output!$B$2:$APK$66,MATCH($X49,[2]EUCAM_output!$A$2:$A$66,0),MATCH(BF$1,[2]EUCAM_output!$B$1:$APK$1,0))</f>
        <v>-2.7875148653462629</v>
      </c>
      <c r="BG49">
        <f>INDEX([2]EUCAM_output!$B$2:$APK$66,MATCH($X49,[2]EUCAM_output!$A$2:$A$66,0),MATCH(BG$1,[2]EUCAM_output!$B$1:$APK$1,0))</f>
        <v>-3.6567163954881798</v>
      </c>
      <c r="BH49">
        <f>INDEX([2]EUCAM_output!$B$2:$APK$66,MATCH($X49,[2]EUCAM_output!$A$2:$A$66,0),MATCH(BH$1,[2]EUCAM_output!$B$1:$APK$1,0))</f>
        <v>-2.883396070316369</v>
      </c>
      <c r="BI49">
        <f>INDEX([2]EUCAM_output!$B$2:$APK$66,MATCH($X49,[2]EUCAM_output!$A$2:$A$66,0),MATCH(BI$1,[2]EUCAM_output!$B$1:$APK$1,0))</f>
        <v>-2.701298168521304</v>
      </c>
      <c r="BJ49">
        <f>INDEX([2]EUCAM_output!$B$2:$APK$66,MATCH($X49,[2]EUCAM_output!$A$2:$A$66,0),MATCH(BJ$1,[2]EUCAM_output!$B$1:$APK$1,0))</f>
        <v>-1.2612257473728961</v>
      </c>
      <c r="BK49">
        <f>INDEX([2]EUCAM_output!$B$2:$APK$66,MATCH($X49,[2]EUCAM_output!$A$2:$A$66,0),MATCH(BK$1,[2]EUCAM_output!$B$1:$APK$1,0))</f>
        <v>-2.2428243885287298</v>
      </c>
      <c r="BL49">
        <f>INDEX([2]EUCAM_output!$B$2:$APK$66,MATCH($X49,[2]EUCAM_output!$A$2:$A$66,0),MATCH(BL$1,[2]EUCAM_output!$B$1:$APK$1,0))</f>
        <v>-2.5230640569909868</v>
      </c>
      <c r="BM49">
        <f>INDEX([2]EUCAM_output!$B$2:$APK$66,MATCH($X49,[2]EUCAM_output!$A$2:$A$66,0),MATCH(BM$1,[2]EUCAM_output!$B$1:$APK$1,0))</f>
        <v>-4.0111951829072012</v>
      </c>
      <c r="BN49">
        <f>INDEX([2]EUCAM_output!$B$2:$APK$66,MATCH($X49,[2]EUCAM_output!$A$2:$A$66,0),MATCH(BN$1,[2]EUCAM_output!$B$1:$APK$1,0))</f>
        <v>-6.6383169426969424</v>
      </c>
      <c r="BO49">
        <f>INDEX([2]EUCAM_output!$B$2:$APK$66,MATCH($X49,[2]EUCAM_output!$A$2:$A$66,0),MATCH(BO$1,[2]EUCAM_output!$B$1:$APK$1,0))</f>
        <v>-1.9621910349726159</v>
      </c>
      <c r="BP49" s="1">
        <f t="shared" si="2"/>
        <v>-2.4820080476938973</v>
      </c>
    </row>
    <row r="50" spans="1:68" x14ac:dyDescent="0.3">
      <c r="A50" s="15">
        <v>2013</v>
      </c>
      <c r="B50">
        <f>INDEX([2]EUCAM_output!$B$2:$APK$66,MATCH($A50,[2]EUCAM_output!$A$2:$A$66,0),MATCH(B$1,[2]EUCAM_output!$B$1:$APK$1,0))</f>
        <v>365.1974392047</v>
      </c>
      <c r="C50">
        <f>INDEX([2]EUCAM_output!$B$2:$APK$66,MATCH($A50,[2]EUCAM_output!$A$2:$A$66,0),MATCH(C$1,[2]EUCAM_output!$B$1:$APK$1,0))</f>
        <v>440.13719839400198</v>
      </c>
      <c r="D50">
        <f>INDEX([2]EUCAM_output!$B$2:$APK$66,MATCH($A50,[2]EUCAM_output!$A$2:$A$66,0),MATCH(D$1,[2]EUCAM_output!$B$1:$APK$1,0))</f>
        <v>17.946912888004501</v>
      </c>
      <c r="E50">
        <f>INDEX([2]EUCAM_output!$B$2:$APK$66,MATCH($A50,[2]EUCAM_output!$A$2:$A$66,0),MATCH(E$1,[2]EUCAM_output!$B$1:$APK$1,0))</f>
        <v>3227.8094341607898</v>
      </c>
      <c r="F50">
        <f>INDEX([2]EUCAM_output!$B$2:$APK$66,MATCH($A50,[2]EUCAM_output!$A$2:$A$66,0),MATCH(F$1,[2]EUCAM_output!$B$1:$APK$1,0))</f>
        <v>23.273845435755302</v>
      </c>
      <c r="G50">
        <f>INDEX([2]EUCAM_output!$B$2:$APK$66,MATCH($A50,[2]EUCAM_output!$A$2:$A$66,0),MATCH(G$1,[2]EUCAM_output!$B$1:$APK$1,0))</f>
        <v>173.265418885358</v>
      </c>
      <c r="H50">
        <f>INDEX([2]EUCAM_output!$B$2:$APK$66,MATCH($A50,[2]EUCAM_output!$A$2:$A$66,0),MATCH(H$1,[2]EUCAM_output!$B$1:$APK$1,0))</f>
        <v>1085.5740035751901</v>
      </c>
      <c r="I50">
        <f>INDEX([2]EUCAM_output!$B$2:$APK$66,MATCH($A50,[2]EUCAM_output!$A$2:$A$66,0),MATCH(I$1,[2]EUCAM_output!$B$1:$APK$1,0))</f>
        <v>223.11199496697699</v>
      </c>
      <c r="J50">
        <f>INDEX([2]EUCAM_output!$B$2:$APK$66,MATCH($A50,[2]EUCAM_output!$A$2:$A$66,0),MATCH(J$1,[2]EUCAM_output!$B$1:$APK$1,0))</f>
        <v>2297.9598083692599</v>
      </c>
      <c r="K50">
        <f>INDEX([2]EUCAM_output!$B$2:$APK$66,MATCH($A50,[2]EUCAM_output!$A$2:$A$66,0),MATCH(K$1,[2]EUCAM_output!$B$1:$APK$1,0))</f>
        <v>47.979576453481897</v>
      </c>
      <c r="L50">
        <f>INDEX([2]EUCAM_output!$B$2:$APK$66,MATCH($A50,[2]EUCAM_output!$A$2:$A$66,0),MATCH(L$1,[2]EUCAM_output!$B$1:$APK$1,0))</f>
        <v>208.031068771158</v>
      </c>
      <c r="M50">
        <f>INDEX([2]EUCAM_output!$B$2:$APK$66,MATCH($A50,[2]EUCAM_output!$A$2:$A$66,0),MATCH(M$1,[2]EUCAM_output!$B$1:$APK$1,0))</f>
        <v>1743.9967011609999</v>
      </c>
      <c r="N50">
        <f>INDEX([2]EUCAM_output!$B$2:$APK$66,MATCH($A50,[2]EUCAM_output!$A$2:$A$66,0),MATCH(N$1,[2]EUCAM_output!$B$1:$APK$1,0))</f>
        <v>39.913872772393297</v>
      </c>
      <c r="O50">
        <f>INDEX([2]EUCAM_output!$B$2:$APK$66,MATCH($A50,[2]EUCAM_output!$A$2:$A$66,0),MATCH(O$1,[2]EUCAM_output!$B$1:$APK$1,0))</f>
        <v>55.626252227074097</v>
      </c>
      <c r="P50">
        <f>INDEX([2]EUCAM_output!$B$2:$APK$66,MATCH($A50,[2]EUCAM_output!$A$2:$A$66,0),MATCH(P$1,[2]EUCAM_output!$B$1:$APK$1,0))</f>
        <v>25.659008946894101</v>
      </c>
      <c r="Q50">
        <f>INDEX([2]EUCAM_output!$B$2:$APK$66,MATCH($A50,[2]EUCAM_output!$A$2:$A$66,0),MATCH(Q$1,[2]EUCAM_output!$B$1:$APK$1,0))</f>
        <v>9.6051215681453499</v>
      </c>
      <c r="R50">
        <f>INDEX([2]EUCAM_output!$B$2:$APK$66,MATCH($A50,[2]EUCAM_output!$A$2:$A$66,0),MATCH(R$1,[2]EUCAM_output!$B$1:$APK$1,0))</f>
        <v>743.21211803393794</v>
      </c>
      <c r="S50">
        <f>INDEX([2]EUCAM_output!$B$2:$APK$66,MATCH($A50,[2]EUCAM_output!$A$2:$A$66,0),MATCH(S$1,[2]EUCAM_output!$B$1:$APK$1,0))</f>
        <v>191.970121055389</v>
      </c>
      <c r="T50">
        <f>INDEX([2]EUCAM_output!$B$2:$APK$66,MATCH($A50,[2]EUCAM_output!$A$2:$A$66,0),MATCH(T$1,[2]EUCAM_output!$B$1:$APK$1,0))</f>
        <v>39.556172015481302</v>
      </c>
      <c r="U50">
        <f>INDEX([2]EUCAM_output!$B$2:$APK$66,MATCH($A50,[2]EUCAM_output!$A$2:$A$66,0),MATCH(U$1,[2]EUCAM_output!$B$1:$APK$1,0))</f>
        <v>80.298208079235195</v>
      </c>
      <c r="V50" s="1">
        <f t="shared" si="0"/>
        <v>11040.124276964227</v>
      </c>
      <c r="X50" s="15">
        <v>2013</v>
      </c>
      <c r="Y50">
        <f>INDEX([2]EUCAM_output!$B$2:$APK$66,MATCH($X50,[2]EUCAM_output!$A$2:$A$66,0),MATCH(Y$1,[2]EUCAM_output!$B$1:$APK$1,0))</f>
        <v>0.87950153949454701</v>
      </c>
      <c r="Z50">
        <f>INDEX([2]EUCAM_output!$B$2:$APK$66,MATCH($X50,[2]EUCAM_output!$A$2:$A$66,0),MATCH(Z$1,[2]EUCAM_output!$B$1:$APK$1,0))</f>
        <v>0.89657566195244998</v>
      </c>
      <c r="AA50">
        <f>INDEX([2]EUCAM_output!$B$2:$APK$66,MATCH($X50,[2]EUCAM_output!$A$2:$A$66,0),MATCH(AA$1,[2]EUCAM_output!$B$1:$APK$1,0))</f>
        <v>1.00520630554004</v>
      </c>
      <c r="AB50">
        <f>INDEX([2]EUCAM_output!$B$2:$APK$66,MATCH($X50,[2]EUCAM_output!$A$2:$A$66,0),MATCH(AB$1,[2]EUCAM_output!$B$1:$APK$1,0))</f>
        <v>0.88830522943975199</v>
      </c>
      <c r="AC50">
        <f>INDEX([2]EUCAM_output!$B$2:$APK$66,MATCH($X50,[2]EUCAM_output!$A$2:$A$66,0),MATCH(AC$1,[2]EUCAM_output!$B$1:$APK$1,0))</f>
        <v>0.82338047886834209</v>
      </c>
      <c r="AD50">
        <f>INDEX([2]EUCAM_output!$B$2:$APK$66,MATCH($X50,[2]EUCAM_output!$A$2:$A$66,0),MATCH(AD$1,[2]EUCAM_output!$B$1:$APK$1,0))</f>
        <v>1.02798297055368</v>
      </c>
      <c r="AE50">
        <f>INDEX([2]EUCAM_output!$B$2:$APK$66,MATCH($X50,[2]EUCAM_output!$A$2:$A$66,0),MATCH(AE$1,[2]EUCAM_output!$B$1:$APK$1,0))</f>
        <v>0.94480154887843004</v>
      </c>
      <c r="AF50">
        <f>INDEX([2]EUCAM_output!$B$2:$APK$66,MATCH($X50,[2]EUCAM_output!$A$2:$A$66,0),MATCH(AF$1,[2]EUCAM_output!$B$1:$APK$1,0))</f>
        <v>0.91208453418256996</v>
      </c>
      <c r="AG50">
        <f>INDEX([2]EUCAM_output!$B$2:$APK$66,MATCH($X50,[2]EUCAM_output!$A$2:$A$66,0),MATCH(AG$1,[2]EUCAM_output!$B$1:$APK$1,0))</f>
        <v>0.92271061150747202</v>
      </c>
      <c r="AH50">
        <f>INDEX([2]EUCAM_output!$B$2:$APK$66,MATCH($X50,[2]EUCAM_output!$A$2:$A$66,0),MATCH(AH$1,[2]EUCAM_output!$B$1:$APK$1,0))</f>
        <v>0.93927798724303802</v>
      </c>
      <c r="AI50">
        <f>INDEX([2]EUCAM_output!$B$2:$APK$66,MATCH($X50,[2]EUCAM_output!$A$2:$A$66,0),MATCH(AI$1,[2]EUCAM_output!$B$1:$APK$1,0))</f>
        <v>0.88060269594403096</v>
      </c>
      <c r="AJ50">
        <f>INDEX([2]EUCAM_output!$B$2:$APK$66,MATCH($X50,[2]EUCAM_output!$A$2:$A$66,0),MATCH(AJ$1,[2]EUCAM_output!$B$1:$APK$1,0))</f>
        <v>0.92962371942601907</v>
      </c>
      <c r="AK50">
        <f>INDEX([2]EUCAM_output!$B$2:$APK$66,MATCH($X50,[2]EUCAM_output!$A$2:$A$66,0),MATCH(AK$1,[2]EUCAM_output!$B$1:$APK$1,0))</f>
        <v>0.873732052984865</v>
      </c>
      <c r="AL50">
        <f>INDEX([2]EUCAM_output!$B$2:$APK$66,MATCH($X50,[2]EUCAM_output!$A$2:$A$66,0),MATCH(AL$1,[2]EUCAM_output!$B$1:$APK$1,0))</f>
        <v>0.88257770449084705</v>
      </c>
      <c r="AM50">
        <f>INDEX([2]EUCAM_output!$B$2:$APK$66,MATCH($X50,[2]EUCAM_output!$A$2:$A$66,0),MATCH(AM$1,[2]EUCAM_output!$B$1:$APK$1,0))</f>
        <v>0.85569127184304805</v>
      </c>
      <c r="AN50">
        <f>INDEX([2]EUCAM_output!$B$2:$APK$66,MATCH($X50,[2]EUCAM_output!$A$2:$A$66,0),MATCH(AN$1,[2]EUCAM_output!$B$1:$APK$1,0))</f>
        <v>0.846358887008829</v>
      </c>
      <c r="AO50">
        <f>INDEX([2]EUCAM_output!$B$2:$APK$66,MATCH($X50,[2]EUCAM_output!$A$2:$A$66,0),MATCH(AO$1,[2]EUCAM_output!$B$1:$APK$1,0))</f>
        <v>0.89552764796228401</v>
      </c>
      <c r="AP50">
        <f>INDEX([2]EUCAM_output!$B$2:$APK$66,MATCH($X50,[2]EUCAM_output!$A$2:$A$66,0),MATCH(AP$1,[2]EUCAM_output!$B$1:$APK$1,0))</f>
        <v>0.88907403434285004</v>
      </c>
      <c r="AQ50">
        <f>INDEX([2]EUCAM_output!$B$2:$APK$66,MATCH($X50,[2]EUCAM_output!$A$2:$A$66,0),MATCH(AQ$1,[2]EUCAM_output!$B$1:$APK$1,0))</f>
        <v>0.91114150241571101</v>
      </c>
      <c r="AR50">
        <f>INDEX([2]EUCAM_output!$B$2:$APK$66,MATCH($X50,[2]EUCAM_output!$A$2:$A$66,0),MATCH(AR$1,[2]EUCAM_output!$B$1:$APK$1,0))</f>
        <v>0.92956831522747607</v>
      </c>
      <c r="AS50" s="1">
        <f t="shared" si="1"/>
        <v>0.91107730290566991</v>
      </c>
      <c r="AU50" s="15">
        <v>2013</v>
      </c>
      <c r="AV50">
        <f>INDEX([2]EUCAM_output!$B$2:$APK$66,MATCH($X50,[2]EUCAM_output!$A$2:$A$66,0),MATCH(AV$1,[2]EUCAM_output!$B$1:$APK$1,0))</f>
        <v>-1.123453842297895</v>
      </c>
      <c r="AW50">
        <f>INDEX([2]EUCAM_output!$B$2:$APK$66,MATCH($X50,[2]EUCAM_output!$A$2:$A$66,0),MATCH(AW$1,[2]EUCAM_output!$B$1:$APK$1,0))</f>
        <v>-1.307414372518567</v>
      </c>
      <c r="AX50">
        <f>INDEX([2]EUCAM_output!$B$2:$APK$66,MATCH($X50,[2]EUCAM_output!$A$2:$A$66,0),MATCH(AX$1,[2]EUCAM_output!$B$1:$APK$1,0))</f>
        <v>-9.0636258535379604</v>
      </c>
      <c r="AY50">
        <f>INDEX([2]EUCAM_output!$B$2:$APK$66,MATCH($X50,[2]EUCAM_output!$A$2:$A$66,0),MATCH(AY$1,[2]EUCAM_output!$B$1:$APK$1,0))</f>
        <v>-0.9334365879719364</v>
      </c>
      <c r="AZ50">
        <f>INDEX([2]EUCAM_output!$B$2:$APK$66,MATCH($X50,[2]EUCAM_output!$A$2:$A$66,0),MATCH(AZ$1,[2]EUCAM_output!$B$1:$APK$1,0))</f>
        <v>-0.2419878670741227</v>
      </c>
      <c r="BA50">
        <f>INDEX([2]EUCAM_output!$B$2:$APK$66,MATCH($X50,[2]EUCAM_output!$A$2:$A$66,0),MATCH(BA$1,[2]EUCAM_output!$B$1:$APK$1,0))</f>
        <v>-18.27164379957896</v>
      </c>
      <c r="BB50">
        <f>INDEX([2]EUCAM_output!$B$2:$APK$66,MATCH($X50,[2]EUCAM_output!$A$2:$A$66,0),MATCH(BB$1,[2]EUCAM_output!$B$1:$APK$1,0))</f>
        <v>-9.8817181645740266</v>
      </c>
      <c r="BC50">
        <f>INDEX([2]EUCAM_output!$B$2:$APK$66,MATCH($X50,[2]EUCAM_output!$A$2:$A$66,0),MATCH(BC$1,[2]EUCAM_output!$B$1:$APK$1,0))</f>
        <v>-2.608279505584465</v>
      </c>
      <c r="BD50">
        <f>INDEX([2]EUCAM_output!$B$2:$APK$66,MATCH($X50,[2]EUCAM_output!$A$2:$A$66,0),MATCH(BD$1,[2]EUCAM_output!$B$1:$APK$1,0))</f>
        <v>-1.7835260168362119</v>
      </c>
      <c r="BE50">
        <f>INDEX([2]EUCAM_output!$B$2:$APK$66,MATCH($X50,[2]EUCAM_output!$A$2:$A$66,0),MATCH(BE$1,[2]EUCAM_output!$B$1:$APK$1,0))</f>
        <v>-4.4804361312120946</v>
      </c>
      <c r="BF50">
        <f>INDEX([2]EUCAM_output!$B$2:$APK$66,MATCH($X50,[2]EUCAM_output!$A$2:$A$66,0),MATCH(BF$1,[2]EUCAM_output!$B$1:$APK$1,0))</f>
        <v>-2.4683759541079602</v>
      </c>
      <c r="BG50">
        <f>INDEX([2]EUCAM_output!$B$2:$APK$66,MATCH($X50,[2]EUCAM_output!$A$2:$A$66,0),MATCH(BG$1,[2]EUCAM_output!$B$1:$APK$1,0))</f>
        <v>-4.916137726413206</v>
      </c>
      <c r="BH50">
        <f>INDEX([2]EUCAM_output!$B$2:$APK$66,MATCH($X50,[2]EUCAM_output!$A$2:$A$66,0),MATCH(BH$1,[2]EUCAM_output!$B$1:$APK$1,0))</f>
        <v>-1.1805091406236421</v>
      </c>
      <c r="BI50">
        <f>INDEX([2]EUCAM_output!$B$2:$APK$66,MATCH($X50,[2]EUCAM_output!$A$2:$A$66,0),MATCH(BI$1,[2]EUCAM_output!$B$1:$APK$1,0))</f>
        <v>-1.71752454475923</v>
      </c>
      <c r="BJ50">
        <f>INDEX([2]EUCAM_output!$B$2:$APK$66,MATCH($X50,[2]EUCAM_output!$A$2:$A$66,0),MATCH(BJ$1,[2]EUCAM_output!$B$1:$APK$1,0))</f>
        <v>-0.39809865322656401</v>
      </c>
      <c r="BK50">
        <f>INDEX([2]EUCAM_output!$B$2:$APK$66,MATCH($X50,[2]EUCAM_output!$A$2:$A$66,0),MATCH(BK$1,[2]EUCAM_output!$B$1:$APK$1,0))</f>
        <v>-0.79239577373764192</v>
      </c>
      <c r="BL50">
        <f>INDEX([2]EUCAM_output!$B$2:$APK$66,MATCH($X50,[2]EUCAM_output!$A$2:$A$66,0),MATCH(BL$1,[2]EUCAM_output!$B$1:$APK$1,0))</f>
        <v>-3.0043189381511182</v>
      </c>
      <c r="BM50">
        <f>INDEX([2]EUCAM_output!$B$2:$APK$66,MATCH($X50,[2]EUCAM_output!$A$2:$A$66,0),MATCH(BM$1,[2]EUCAM_output!$B$1:$APK$1,0))</f>
        <v>-3.9855884247471551</v>
      </c>
      <c r="BN50">
        <f>INDEX([2]EUCAM_output!$B$2:$APK$66,MATCH($X50,[2]EUCAM_output!$A$2:$A$66,0),MATCH(BN$1,[2]EUCAM_output!$B$1:$APK$1,0))</f>
        <v>-8.1815175807546723</v>
      </c>
      <c r="BO50">
        <f>INDEX([2]EUCAM_output!$B$2:$APK$66,MATCH($X50,[2]EUCAM_output!$A$2:$A$66,0),MATCH(BO$1,[2]EUCAM_output!$B$1:$APK$1,0))</f>
        <v>-3.2325262308187108</v>
      </c>
      <c r="BP50" s="1">
        <f t="shared" si="2"/>
        <v>-3.2413042395274094</v>
      </c>
    </row>
    <row r="51" spans="1:68" x14ac:dyDescent="0.3">
      <c r="A51" s="15">
        <v>2014</v>
      </c>
      <c r="B51">
        <f>INDEX([2]EUCAM_output!$B$2:$APK$66,MATCH($A51,[2]EUCAM_output!$A$2:$A$66,0),MATCH(B$1,[2]EUCAM_output!$B$1:$APK$1,0))</f>
        <v>367.95759698115103</v>
      </c>
      <c r="C51">
        <f>INDEX([2]EUCAM_output!$B$2:$APK$66,MATCH($A51,[2]EUCAM_output!$A$2:$A$66,0),MATCH(C$1,[2]EUCAM_output!$B$1:$APK$1,0))</f>
        <v>447.90800055556599</v>
      </c>
      <c r="D51">
        <f>INDEX([2]EUCAM_output!$B$2:$APK$66,MATCH($A51,[2]EUCAM_output!$A$2:$A$66,0),MATCH(D$1,[2]EUCAM_output!$B$1:$APK$1,0))</f>
        <v>17.6281701670618</v>
      </c>
      <c r="E51">
        <f>INDEX([2]EUCAM_output!$B$2:$APK$66,MATCH($A51,[2]EUCAM_output!$A$2:$A$66,0),MATCH(E$1,[2]EUCAM_output!$B$1:$APK$1,0))</f>
        <v>3297.8367263447399</v>
      </c>
      <c r="F51">
        <f>INDEX([2]EUCAM_output!$B$2:$APK$66,MATCH($A51,[2]EUCAM_output!$A$2:$A$66,0),MATCH(F$1,[2]EUCAM_output!$B$1:$APK$1,0))</f>
        <v>24.047187191503401</v>
      </c>
      <c r="G51">
        <f>INDEX([2]EUCAM_output!$B$2:$APK$66,MATCH($A51,[2]EUCAM_output!$A$2:$A$66,0),MATCH(G$1,[2]EUCAM_output!$B$1:$APK$1,0))</f>
        <v>174.638067920054</v>
      </c>
      <c r="H51">
        <f>INDEX([2]EUCAM_output!$B$2:$APK$66,MATCH($A51,[2]EUCAM_output!$A$2:$A$66,0),MATCH(H$1,[2]EUCAM_output!$B$1:$APK$1,0))</f>
        <v>1102.0800023940899</v>
      </c>
      <c r="I51">
        <f>INDEX([2]EUCAM_output!$B$2:$APK$66,MATCH($A51,[2]EUCAM_output!$A$2:$A$66,0),MATCH(I$1,[2]EUCAM_output!$B$1:$APK$1,0))</f>
        <v>222.04536720409101</v>
      </c>
      <c r="J51">
        <f>INDEX([2]EUCAM_output!$B$2:$APK$66,MATCH($A51,[2]EUCAM_output!$A$2:$A$66,0),MATCH(J$1,[2]EUCAM_output!$B$1:$APK$1,0))</f>
        <v>2320.8896018034602</v>
      </c>
      <c r="K51">
        <f>INDEX([2]EUCAM_output!$B$2:$APK$66,MATCH($A51,[2]EUCAM_output!$A$2:$A$66,0),MATCH(K$1,[2]EUCAM_output!$B$1:$APK$1,0))</f>
        <v>47.712265173404703</v>
      </c>
      <c r="L51">
        <f>INDEX([2]EUCAM_output!$B$2:$APK$66,MATCH($A51,[2]EUCAM_output!$A$2:$A$66,0),MATCH(L$1,[2]EUCAM_output!$B$1:$APK$1,0))</f>
        <v>227.45291763199799</v>
      </c>
      <c r="M51">
        <f>INDEX([2]EUCAM_output!$B$2:$APK$66,MATCH($A51,[2]EUCAM_output!$A$2:$A$66,0),MATCH(M$1,[2]EUCAM_output!$B$1:$APK$1,0))</f>
        <v>1743.9724986536901</v>
      </c>
      <c r="N51">
        <f>INDEX([2]EUCAM_output!$B$2:$APK$66,MATCH($A51,[2]EUCAM_output!$A$2:$A$66,0),MATCH(N$1,[2]EUCAM_output!$B$1:$APK$1,0))</f>
        <v>41.419637666257302</v>
      </c>
      <c r="O51">
        <f>INDEX([2]EUCAM_output!$B$2:$APK$66,MATCH($A51,[2]EUCAM_output!$A$2:$A$66,0),MATCH(O$1,[2]EUCAM_output!$B$1:$APK$1,0))</f>
        <v>57.085383168363599</v>
      </c>
      <c r="P51">
        <f>INDEX([2]EUCAM_output!$B$2:$APK$66,MATCH($A51,[2]EUCAM_output!$A$2:$A$66,0),MATCH(P$1,[2]EUCAM_output!$B$1:$APK$1,0))</f>
        <v>26.196561807093001</v>
      </c>
      <c r="Q51">
        <f>INDEX([2]EUCAM_output!$B$2:$APK$66,MATCH($A51,[2]EUCAM_output!$A$2:$A$66,0),MATCH(Q$1,[2]EUCAM_output!$B$1:$APK$1,0))</f>
        <v>10.338132391182</v>
      </c>
      <c r="R51">
        <f>INDEX([2]EUCAM_output!$B$2:$APK$66,MATCH($A51,[2]EUCAM_output!$A$2:$A$66,0),MATCH(R$1,[2]EUCAM_output!$B$1:$APK$1,0))</f>
        <v>755.19723817795602</v>
      </c>
      <c r="S51">
        <f>INDEX([2]EUCAM_output!$B$2:$APK$66,MATCH($A51,[2]EUCAM_output!$A$2:$A$66,0),MATCH(S$1,[2]EUCAM_output!$B$1:$APK$1,0))</f>
        <v>193.393377762542</v>
      </c>
      <c r="T51">
        <f>INDEX([2]EUCAM_output!$B$2:$APK$66,MATCH($A51,[2]EUCAM_output!$A$2:$A$66,0),MATCH(T$1,[2]EUCAM_output!$B$1:$APK$1,0))</f>
        <v>40.6490445853956</v>
      </c>
      <c r="U51">
        <f>INDEX([2]EUCAM_output!$B$2:$APK$66,MATCH($A51,[2]EUCAM_output!$A$2:$A$66,0),MATCH(U$1,[2]EUCAM_output!$B$1:$APK$1,0))</f>
        <v>82.472647511914602</v>
      </c>
      <c r="V51" s="1">
        <f t="shared" si="0"/>
        <v>11200.920425091514</v>
      </c>
      <c r="X51" s="15">
        <v>2014</v>
      </c>
      <c r="Y51">
        <f>INDEX([2]EUCAM_output!$B$2:$APK$66,MATCH($X51,[2]EUCAM_output!$A$2:$A$66,0),MATCH(Y$1,[2]EUCAM_output!$B$1:$APK$1,0))</f>
        <v>0.89715087474307398</v>
      </c>
      <c r="Z51">
        <f>INDEX([2]EUCAM_output!$B$2:$APK$66,MATCH($X51,[2]EUCAM_output!$A$2:$A$66,0),MATCH(Z$1,[2]EUCAM_output!$B$1:$APK$1,0))</f>
        <v>0.90411044120155692</v>
      </c>
      <c r="AA51">
        <f>INDEX([2]EUCAM_output!$B$2:$APK$66,MATCH($X51,[2]EUCAM_output!$A$2:$A$66,0),MATCH(AA$1,[2]EUCAM_output!$B$1:$APK$1,0))</f>
        <v>0.991753530531858</v>
      </c>
      <c r="AB51">
        <f>INDEX([2]EUCAM_output!$B$2:$APK$66,MATCH($X51,[2]EUCAM_output!$A$2:$A$66,0),MATCH(AB$1,[2]EUCAM_output!$B$1:$APK$1,0))</f>
        <v>0.90519035589390695</v>
      </c>
      <c r="AC51">
        <f>INDEX([2]EUCAM_output!$B$2:$APK$66,MATCH($X51,[2]EUCAM_output!$A$2:$A$66,0),MATCH(AC$1,[2]EUCAM_output!$B$1:$APK$1,0))</f>
        <v>0.84690071390951505</v>
      </c>
      <c r="AD51">
        <f>INDEX([2]EUCAM_output!$B$2:$APK$66,MATCH($X51,[2]EUCAM_output!$A$2:$A$66,0),MATCH(AD$1,[2]EUCAM_output!$B$1:$APK$1,0))</f>
        <v>1.0082099630225001</v>
      </c>
      <c r="AE51">
        <f>INDEX([2]EUCAM_output!$B$2:$APK$66,MATCH($X51,[2]EUCAM_output!$A$2:$A$66,0),MATCH(AE$1,[2]EUCAM_output!$B$1:$APK$1,0))</f>
        <v>0.94271649766173793</v>
      </c>
      <c r="AF51">
        <f>INDEX([2]EUCAM_output!$B$2:$APK$66,MATCH($X51,[2]EUCAM_output!$A$2:$A$66,0),MATCH(AF$1,[2]EUCAM_output!$B$1:$APK$1,0))</f>
        <v>0.92708531860874199</v>
      </c>
      <c r="AG51">
        <f>INDEX([2]EUCAM_output!$B$2:$APK$66,MATCH($X51,[2]EUCAM_output!$A$2:$A$66,0),MATCH(AG$1,[2]EUCAM_output!$B$1:$APK$1,0))</f>
        <v>0.92797740070291201</v>
      </c>
      <c r="AH51">
        <f>INDEX([2]EUCAM_output!$B$2:$APK$66,MATCH($X51,[2]EUCAM_output!$A$2:$A$66,0),MATCH(AH$1,[2]EUCAM_output!$B$1:$APK$1,0))</f>
        <v>0.94046656214955704</v>
      </c>
      <c r="AI51">
        <f>INDEX([2]EUCAM_output!$B$2:$APK$66,MATCH($X51,[2]EUCAM_output!$A$2:$A$66,0),MATCH(AI$1,[2]EUCAM_output!$B$1:$APK$1,0))</f>
        <v>0.88290043535475304</v>
      </c>
      <c r="AJ51">
        <f>INDEX([2]EUCAM_output!$B$2:$APK$66,MATCH($X51,[2]EUCAM_output!$A$2:$A$66,0),MATCH(AJ$1,[2]EUCAM_output!$B$1:$APK$1,0))</f>
        <v>0.93801404624376605</v>
      </c>
      <c r="AK51">
        <f>INDEX([2]EUCAM_output!$B$2:$APK$66,MATCH($X51,[2]EUCAM_output!$A$2:$A$66,0),MATCH(AK$1,[2]EUCAM_output!$B$1:$APK$1,0))</f>
        <v>0.87905476849841191</v>
      </c>
      <c r="AL51">
        <f>INDEX([2]EUCAM_output!$B$2:$APK$66,MATCH($X51,[2]EUCAM_output!$A$2:$A$66,0),MATCH(AL$1,[2]EUCAM_output!$B$1:$APK$1,0))</f>
        <v>0.90726061778809908</v>
      </c>
      <c r="AM51">
        <f>INDEX([2]EUCAM_output!$B$2:$APK$66,MATCH($X51,[2]EUCAM_output!$A$2:$A$66,0),MATCH(AM$1,[2]EUCAM_output!$B$1:$APK$1,0))</f>
        <v>0.86998096039569406</v>
      </c>
      <c r="AN51">
        <f>INDEX([2]EUCAM_output!$B$2:$APK$66,MATCH($X51,[2]EUCAM_output!$A$2:$A$66,0),MATCH(AN$1,[2]EUCAM_output!$B$1:$APK$1,0))</f>
        <v>0.86557800397609697</v>
      </c>
      <c r="AO51">
        <f>INDEX([2]EUCAM_output!$B$2:$APK$66,MATCH($X51,[2]EUCAM_output!$A$2:$A$66,0),MATCH(AO$1,[2]EUCAM_output!$B$1:$APK$1,0))</f>
        <v>0.89860895365203408</v>
      </c>
      <c r="AP51">
        <f>INDEX([2]EUCAM_output!$B$2:$APK$66,MATCH($X51,[2]EUCAM_output!$A$2:$A$66,0),MATCH(AP$1,[2]EUCAM_output!$B$1:$APK$1,0))</f>
        <v>0.89551494473945692</v>
      </c>
      <c r="AQ51">
        <f>INDEX([2]EUCAM_output!$B$2:$APK$66,MATCH($X51,[2]EUCAM_output!$A$2:$A$66,0),MATCH(AQ$1,[2]EUCAM_output!$B$1:$APK$1,0))</f>
        <v>0.91689559693589107</v>
      </c>
      <c r="AR51">
        <f>INDEX([2]EUCAM_output!$B$2:$APK$66,MATCH($X51,[2]EUCAM_output!$A$2:$A$66,0),MATCH(AR$1,[2]EUCAM_output!$B$1:$APK$1,0))</f>
        <v>0.92833566412354107</v>
      </c>
      <c r="AS51" s="1">
        <f t="shared" si="1"/>
        <v>0.91955364283518903</v>
      </c>
      <c r="AU51" s="15">
        <v>2014</v>
      </c>
      <c r="AV51">
        <f>INDEX([2]EUCAM_output!$B$2:$APK$66,MATCH($X51,[2]EUCAM_output!$A$2:$A$66,0),MATCH(AV$1,[2]EUCAM_output!$B$1:$APK$1,0))</f>
        <v>-1.3632442962977831</v>
      </c>
      <c r="AW51">
        <f>INDEX([2]EUCAM_output!$B$2:$APK$66,MATCH($X51,[2]EUCAM_output!$A$2:$A$66,0),MATCH(AW$1,[2]EUCAM_output!$B$1:$APK$1,0))</f>
        <v>-0.54216117537078112</v>
      </c>
      <c r="AX51">
        <f>INDEX([2]EUCAM_output!$B$2:$APK$66,MATCH($X51,[2]EUCAM_output!$A$2:$A$66,0),MATCH(AX$1,[2]EUCAM_output!$B$1:$APK$1,0))</f>
        <v>-9.6274980329037252</v>
      </c>
      <c r="AY51">
        <f>INDEX([2]EUCAM_output!$B$2:$APK$66,MATCH($X51,[2]EUCAM_output!$A$2:$A$66,0),MATCH(AY$1,[2]EUCAM_output!$B$1:$APK$1,0))</f>
        <v>-0.37280643905128752</v>
      </c>
      <c r="AZ51">
        <f>INDEX([2]EUCAM_output!$B$2:$APK$66,MATCH($X51,[2]EUCAM_output!$A$2:$A$66,0),MATCH(AZ$1,[2]EUCAM_output!$B$1:$APK$1,0))</f>
        <v>0.53539063073351212</v>
      </c>
      <c r="BA51">
        <f>INDEX([2]EUCAM_output!$B$2:$APK$66,MATCH($X51,[2]EUCAM_output!$A$2:$A$66,0),MATCH(BA$1,[2]EUCAM_output!$B$1:$APK$1,0))</f>
        <v>-15.95180504240621</v>
      </c>
      <c r="BB51">
        <f>INDEX([2]EUCAM_output!$B$2:$APK$66,MATCH($X51,[2]EUCAM_output!$A$2:$A$66,0),MATCH(BB$1,[2]EUCAM_output!$B$1:$APK$1,0))</f>
        <v>-8.4472311996035447</v>
      </c>
      <c r="BC51">
        <f>INDEX([2]EUCAM_output!$B$2:$APK$66,MATCH($X51,[2]EUCAM_output!$A$2:$A$66,0),MATCH(BC$1,[2]EUCAM_output!$B$1:$APK$1,0))</f>
        <v>-3.1907348017131349</v>
      </c>
      <c r="BD51">
        <f>INDEX([2]EUCAM_output!$B$2:$APK$66,MATCH($X51,[2]EUCAM_output!$A$2:$A$66,0),MATCH(BD$1,[2]EUCAM_output!$B$1:$APK$1,0))</f>
        <v>-1.6967469511827931</v>
      </c>
      <c r="BE51">
        <f>INDEX([2]EUCAM_output!$B$2:$APK$66,MATCH($X51,[2]EUCAM_output!$A$2:$A$66,0),MATCH(BE$1,[2]EUCAM_output!$B$1:$APK$1,0))</f>
        <v>-5.1832713654617057</v>
      </c>
      <c r="BF51">
        <f>INDEX([2]EUCAM_output!$B$2:$APK$66,MATCH($X51,[2]EUCAM_output!$A$2:$A$66,0),MATCH(BF$1,[2]EUCAM_output!$B$1:$APK$1,0))</f>
        <v>3.1348258492024379</v>
      </c>
      <c r="BG51">
        <f>INDEX([2]EUCAM_output!$B$2:$APK$66,MATCH($X51,[2]EUCAM_output!$A$2:$A$66,0),MATCH(BG$1,[2]EUCAM_output!$B$1:$APK$1,0))</f>
        <v>-4.4975960000432131</v>
      </c>
      <c r="BH51">
        <f>INDEX([2]EUCAM_output!$B$2:$APK$66,MATCH($X51,[2]EUCAM_output!$A$2:$A$66,0),MATCH(BH$1,[2]EUCAM_output!$B$1:$APK$1,0))</f>
        <v>8.9318939096516559E-2</v>
      </c>
      <c r="BI51">
        <f>INDEX([2]EUCAM_output!$B$2:$APK$66,MATCH($X51,[2]EUCAM_output!$A$2:$A$66,0),MATCH(BI$1,[2]EUCAM_output!$B$1:$APK$1,0))</f>
        <v>-1.5366553601884989</v>
      </c>
      <c r="BJ51">
        <f>INDEX([2]EUCAM_output!$B$2:$APK$66,MATCH($X51,[2]EUCAM_output!$A$2:$A$66,0),MATCH(BJ$1,[2]EUCAM_output!$B$1:$APK$1,0))</f>
        <v>-8.1885005586102011E-2</v>
      </c>
      <c r="BK51">
        <f>INDEX([2]EUCAM_output!$B$2:$APK$66,MATCH($X51,[2]EUCAM_output!$A$2:$A$66,0),MATCH(BK$1,[2]EUCAM_output!$B$1:$APK$1,0))</f>
        <v>1.001935728824543</v>
      </c>
      <c r="BL51">
        <f>INDEX([2]EUCAM_output!$B$2:$APK$66,MATCH($X51,[2]EUCAM_output!$A$2:$A$66,0),MATCH(BL$1,[2]EUCAM_output!$B$1:$APK$1,0))</f>
        <v>-2.0833996129945191</v>
      </c>
      <c r="BM51">
        <f>INDEX([2]EUCAM_output!$B$2:$APK$66,MATCH($X51,[2]EUCAM_output!$A$2:$A$66,0),MATCH(BM$1,[2]EUCAM_output!$B$1:$APK$1,0))</f>
        <v>-3.1162036062501342</v>
      </c>
      <c r="BN51">
        <f>INDEX([2]EUCAM_output!$B$2:$APK$66,MATCH($X51,[2]EUCAM_output!$A$2:$A$66,0),MATCH(BN$1,[2]EUCAM_output!$B$1:$APK$1,0))</f>
        <v>-6.6693454049446927</v>
      </c>
      <c r="BO51">
        <f>INDEX([2]EUCAM_output!$B$2:$APK$66,MATCH($X51,[2]EUCAM_output!$A$2:$A$66,0),MATCH(BO$1,[2]EUCAM_output!$B$1:$APK$1,0))</f>
        <v>-2.6267514471559732</v>
      </c>
      <c r="BP51" s="1">
        <f t="shared" si="2"/>
        <v>-2.5881852851241578</v>
      </c>
    </row>
    <row r="52" spans="1:68" x14ac:dyDescent="0.3">
      <c r="A52" s="15">
        <v>2015</v>
      </c>
      <c r="B52">
        <f>INDEX([2]EUCAM_output!$B$2:$APK$66,MATCH($A52,[2]EUCAM_output!$A$2:$A$66,0),MATCH(B$1,[2]EUCAM_output!$B$1:$APK$1,0))</f>
        <v>372.754009248606</v>
      </c>
      <c r="C52">
        <f>INDEX([2]EUCAM_output!$B$2:$APK$66,MATCH($A52,[2]EUCAM_output!$A$2:$A$66,0),MATCH(C$1,[2]EUCAM_output!$B$1:$APK$1,0))</f>
        <v>454.51089856143699</v>
      </c>
      <c r="D52">
        <f>INDEX([2]EUCAM_output!$B$2:$APK$66,MATCH($A52,[2]EUCAM_output!$A$2:$A$66,0),MATCH(D$1,[2]EUCAM_output!$B$1:$APK$1,0))</f>
        <v>18.230858368669502</v>
      </c>
      <c r="E52">
        <f>INDEX([2]EUCAM_output!$B$2:$APK$66,MATCH($A52,[2]EUCAM_output!$A$2:$A$66,0),MATCH(E$1,[2]EUCAM_output!$B$1:$APK$1,0))</f>
        <v>3352.34072485657</v>
      </c>
      <c r="F52">
        <f>INDEX([2]EUCAM_output!$B$2:$APK$66,MATCH($A52,[2]EUCAM_output!$A$2:$A$66,0),MATCH(F$1,[2]EUCAM_output!$B$1:$APK$1,0))</f>
        <v>24.489209990975699</v>
      </c>
      <c r="G52">
        <f>INDEX([2]EUCAM_output!$B$2:$APK$66,MATCH($A52,[2]EUCAM_output!$A$2:$A$66,0),MATCH(G$1,[2]EUCAM_output!$B$1:$APK$1,0))</f>
        <v>174.239368768297</v>
      </c>
      <c r="H52">
        <f>INDEX([2]EUCAM_output!$B$2:$APK$66,MATCH($A52,[2]EUCAM_output!$A$2:$A$66,0),MATCH(H$1,[2]EUCAM_output!$B$1:$APK$1,0))</f>
        <v>1146.8340010898801</v>
      </c>
      <c r="I52">
        <f>INDEX([2]EUCAM_output!$B$2:$APK$66,MATCH($A52,[2]EUCAM_output!$A$2:$A$66,0),MATCH(I$1,[2]EUCAM_output!$B$1:$APK$1,0))</f>
        <v>223.081216653421</v>
      </c>
      <c r="J52">
        <f>INDEX([2]EUCAM_output!$B$2:$APK$66,MATCH($A52,[2]EUCAM_output!$A$2:$A$66,0),MATCH(J$1,[2]EUCAM_output!$B$1:$APK$1,0))</f>
        <v>2345.64780367603</v>
      </c>
      <c r="K52">
        <f>INDEX([2]EUCAM_output!$B$2:$APK$66,MATCH($A52,[2]EUCAM_output!$A$2:$A$66,0),MATCH(K$1,[2]EUCAM_output!$B$1:$APK$1,0))</f>
        <v>48.820697398853802</v>
      </c>
      <c r="L52">
        <f>INDEX([2]EUCAM_output!$B$2:$APK$66,MATCH($A52,[2]EUCAM_output!$A$2:$A$66,0),MATCH(L$1,[2]EUCAM_output!$B$1:$APK$1,0))</f>
        <v>283.44175179955499</v>
      </c>
      <c r="M52">
        <f>INDEX([2]EUCAM_output!$B$2:$APK$66,MATCH($A52,[2]EUCAM_output!$A$2:$A$66,0),MATCH(M$1,[2]EUCAM_output!$B$1:$APK$1,0))</f>
        <v>1759.41829975787</v>
      </c>
      <c r="N52">
        <f>INDEX([2]EUCAM_output!$B$2:$APK$66,MATCH($A52,[2]EUCAM_output!$A$2:$A$66,0),MATCH(N$1,[2]EUCAM_output!$B$1:$APK$1,0))</f>
        <v>42.592969824679997</v>
      </c>
      <c r="O52">
        <f>INDEX([2]EUCAM_output!$B$2:$APK$66,MATCH($A52,[2]EUCAM_output!$A$2:$A$66,0),MATCH(O$1,[2]EUCAM_output!$B$1:$APK$1,0))</f>
        <v>58.381088511280502</v>
      </c>
      <c r="P52">
        <f>INDEX([2]EUCAM_output!$B$2:$APK$66,MATCH($A52,[2]EUCAM_output!$A$2:$A$66,0),MATCH(P$1,[2]EUCAM_output!$B$1:$APK$1,0))</f>
        <v>27.1876688101624</v>
      </c>
      <c r="Q52">
        <f>INDEX([2]EUCAM_output!$B$2:$APK$66,MATCH($A52,[2]EUCAM_output!$A$2:$A$66,0),MATCH(Q$1,[2]EUCAM_output!$B$1:$APK$1,0))</f>
        <v>11.3327245121163</v>
      </c>
      <c r="R52">
        <f>INDEX([2]EUCAM_output!$B$2:$APK$66,MATCH($A52,[2]EUCAM_output!$A$2:$A$66,0),MATCH(R$1,[2]EUCAM_output!$B$1:$APK$1,0))</f>
        <v>771.21198575821199</v>
      </c>
      <c r="S52">
        <f>INDEX([2]EUCAM_output!$B$2:$APK$66,MATCH($A52,[2]EUCAM_output!$A$2:$A$66,0),MATCH(S$1,[2]EUCAM_output!$B$1:$APK$1,0))</f>
        <v>196.46794124312501</v>
      </c>
      <c r="T52">
        <f>INDEX([2]EUCAM_output!$B$2:$APK$66,MATCH($A52,[2]EUCAM_output!$A$2:$A$66,0),MATCH(T$1,[2]EUCAM_output!$B$1:$APK$1,0))</f>
        <v>41.621897313154101</v>
      </c>
      <c r="U52">
        <f>INDEX([2]EUCAM_output!$B$2:$APK$66,MATCH($A52,[2]EUCAM_output!$A$2:$A$66,0),MATCH(U$1,[2]EUCAM_output!$B$1:$APK$1,0))</f>
        <v>86.742159233994201</v>
      </c>
      <c r="V52" s="1">
        <f t="shared" si="0"/>
        <v>11439.347275376889</v>
      </c>
      <c r="X52" s="15">
        <v>2015</v>
      </c>
      <c r="Y52">
        <f>INDEX([2]EUCAM_output!$B$2:$APK$66,MATCH($X52,[2]EUCAM_output!$A$2:$A$66,0),MATCH(Y$1,[2]EUCAM_output!$B$1:$APK$1,0))</f>
        <v>0.91771927735819203</v>
      </c>
      <c r="Z52">
        <f>INDEX([2]EUCAM_output!$B$2:$APK$66,MATCH($X52,[2]EUCAM_output!$A$2:$A$66,0),MATCH(Z$1,[2]EUCAM_output!$B$1:$APK$1,0))</f>
        <v>0.91425310441446006</v>
      </c>
      <c r="AA52">
        <f>INDEX([2]EUCAM_output!$B$2:$APK$66,MATCH($X52,[2]EUCAM_output!$A$2:$A$66,0),MATCH(AA$1,[2]EUCAM_output!$B$1:$APK$1,0))</f>
        <v>0.98427345751518203</v>
      </c>
      <c r="AB52">
        <f>INDEX([2]EUCAM_output!$B$2:$APK$66,MATCH($X52,[2]EUCAM_output!$A$2:$A$66,0),MATCH(AB$1,[2]EUCAM_output!$B$1:$APK$1,0))</f>
        <v>0.92044641438767105</v>
      </c>
      <c r="AC52">
        <f>INDEX([2]EUCAM_output!$B$2:$APK$66,MATCH($X52,[2]EUCAM_output!$A$2:$A$66,0),MATCH(AC$1,[2]EUCAM_output!$B$1:$APK$1,0))</f>
        <v>0.85796479379050894</v>
      </c>
      <c r="AD52">
        <f>INDEX([2]EUCAM_output!$B$2:$APK$66,MATCH($X52,[2]EUCAM_output!$A$2:$A$66,0),MATCH(AD$1,[2]EUCAM_output!$B$1:$APK$1,0))</f>
        <v>1.0064480905758799</v>
      </c>
      <c r="AE52">
        <f>INDEX([2]EUCAM_output!$B$2:$APK$66,MATCH($X52,[2]EUCAM_output!$A$2:$A$66,0),MATCH(AE$1,[2]EUCAM_output!$B$1:$APK$1,0))</f>
        <v>0.94792445895994903</v>
      </c>
      <c r="AF52">
        <f>INDEX([2]EUCAM_output!$B$2:$APK$66,MATCH($X52,[2]EUCAM_output!$A$2:$A$66,0),MATCH(AF$1,[2]EUCAM_output!$B$1:$APK$1,0))</f>
        <v>0.94222186499257499</v>
      </c>
      <c r="AG52">
        <f>INDEX([2]EUCAM_output!$B$2:$APK$66,MATCH($X52,[2]EUCAM_output!$A$2:$A$66,0),MATCH(AG$1,[2]EUCAM_output!$B$1:$APK$1,0))</f>
        <v>0.938504747622392</v>
      </c>
      <c r="AH52">
        <f>INDEX([2]EUCAM_output!$B$2:$APK$66,MATCH($X52,[2]EUCAM_output!$A$2:$A$66,0),MATCH(AH$1,[2]EUCAM_output!$B$1:$APK$1,0))</f>
        <v>0.94163628234198893</v>
      </c>
      <c r="AI52">
        <f>INDEX([2]EUCAM_output!$B$2:$APK$66,MATCH($X52,[2]EUCAM_output!$A$2:$A$66,0),MATCH(AI$1,[2]EUCAM_output!$B$1:$APK$1,0))</f>
        <v>0.96155315252474904</v>
      </c>
      <c r="AJ52">
        <f>INDEX([2]EUCAM_output!$B$2:$APK$66,MATCH($X52,[2]EUCAM_output!$A$2:$A$66,0),MATCH(AJ$1,[2]EUCAM_output!$B$1:$APK$1,0))</f>
        <v>0.94535659895597102</v>
      </c>
      <c r="AK52">
        <f>INDEX([2]EUCAM_output!$B$2:$APK$66,MATCH($X52,[2]EUCAM_output!$A$2:$A$66,0),MATCH(AK$1,[2]EUCAM_output!$B$1:$APK$1,0))</f>
        <v>0.87903497112580797</v>
      </c>
      <c r="AL52">
        <f>INDEX([2]EUCAM_output!$B$2:$APK$66,MATCH($X52,[2]EUCAM_output!$A$2:$A$66,0),MATCH(AL$1,[2]EUCAM_output!$B$1:$APK$1,0))</f>
        <v>0.92739449333046398</v>
      </c>
      <c r="AM52">
        <f>INDEX([2]EUCAM_output!$B$2:$APK$66,MATCH($X52,[2]EUCAM_output!$A$2:$A$66,0),MATCH(AM$1,[2]EUCAM_output!$B$1:$APK$1,0))</f>
        <v>0.87334666924898896</v>
      </c>
      <c r="AN52">
        <f>INDEX([2]EUCAM_output!$B$2:$APK$66,MATCH($X52,[2]EUCAM_output!$A$2:$A$66,0),MATCH(AN$1,[2]EUCAM_output!$B$1:$APK$1,0))</f>
        <v>0.90193756929958002</v>
      </c>
      <c r="AO52">
        <f>INDEX([2]EUCAM_output!$B$2:$APK$66,MATCH($X52,[2]EUCAM_output!$A$2:$A$66,0),MATCH(AO$1,[2]EUCAM_output!$B$1:$APK$1,0))</f>
        <v>0.90659249714928902</v>
      </c>
      <c r="AP52">
        <f>INDEX([2]EUCAM_output!$B$2:$APK$66,MATCH($X52,[2]EUCAM_output!$A$2:$A$66,0),MATCH(AP$1,[2]EUCAM_output!$B$1:$APK$1,0))</f>
        <v>0.91308896945178697</v>
      </c>
      <c r="AQ52">
        <f>INDEX([2]EUCAM_output!$B$2:$APK$66,MATCH($X52,[2]EUCAM_output!$A$2:$A$66,0),MATCH(AQ$1,[2]EUCAM_output!$B$1:$APK$1,0))</f>
        <v>0.92484707533585608</v>
      </c>
      <c r="AR52">
        <f>INDEX([2]EUCAM_output!$B$2:$APK$66,MATCH($X52,[2]EUCAM_output!$A$2:$A$66,0),MATCH(AR$1,[2]EUCAM_output!$B$1:$APK$1,0))</f>
        <v>0.92661181955567995</v>
      </c>
      <c r="AS52" s="1">
        <f t="shared" si="1"/>
        <v>0.93196532401353549</v>
      </c>
      <c r="AU52" s="15">
        <v>2015</v>
      </c>
      <c r="AV52">
        <f>INDEX([2]EUCAM_output!$B$2:$APK$66,MATCH($X52,[2]EUCAM_output!$A$2:$A$66,0),MATCH(AV$1,[2]EUCAM_output!$B$1:$APK$1,0))</f>
        <v>-1.302058650030147</v>
      </c>
      <c r="AW52">
        <f>INDEX([2]EUCAM_output!$B$2:$APK$66,MATCH($X52,[2]EUCAM_output!$A$2:$A$66,0),MATCH(AW$1,[2]EUCAM_output!$B$1:$APK$1,0))</f>
        <v>-0.24252686504115939</v>
      </c>
      <c r="AX52">
        <f>INDEX([2]EUCAM_output!$B$2:$APK$66,MATCH($X52,[2]EUCAM_output!$A$2:$A$66,0),MATCH(AX$1,[2]EUCAM_output!$B$1:$APK$1,0))</f>
        <v>-6.6463218719279293</v>
      </c>
      <c r="AY52">
        <f>INDEX([2]EUCAM_output!$B$2:$APK$66,MATCH($X52,[2]EUCAM_output!$A$2:$A$66,0),MATCH(AY$1,[2]EUCAM_output!$B$1:$APK$1,0))</f>
        <v>-0.41842406625169909</v>
      </c>
      <c r="AZ52">
        <f>INDEX([2]EUCAM_output!$B$2:$APK$66,MATCH($X52,[2]EUCAM_output!$A$2:$A$66,0),MATCH(AZ$1,[2]EUCAM_output!$B$1:$APK$1,0))</f>
        <v>-7.3313560836385516E-2</v>
      </c>
      <c r="BA52">
        <f>INDEX([2]EUCAM_output!$B$2:$APK$66,MATCH($X52,[2]EUCAM_output!$A$2:$A$66,0),MATCH(BA$1,[2]EUCAM_output!$B$1:$APK$1,0))</f>
        <v>-14.917743575961151</v>
      </c>
      <c r="BB52">
        <f>INDEX([2]EUCAM_output!$B$2:$APK$66,MATCH($X52,[2]EUCAM_output!$A$2:$A$66,0),MATCH(BB$1,[2]EUCAM_output!$B$1:$APK$1,0))</f>
        <v>-4.9256547033352236</v>
      </c>
      <c r="BC52">
        <f>INDEX([2]EUCAM_output!$B$2:$APK$66,MATCH($X52,[2]EUCAM_output!$A$2:$A$66,0),MATCH(BC$1,[2]EUCAM_output!$B$1:$APK$1,0))</f>
        <v>-3.0327319513660971</v>
      </c>
      <c r="BD52">
        <f>INDEX([2]EUCAM_output!$B$2:$APK$66,MATCH($X52,[2]EUCAM_output!$A$2:$A$66,0),MATCH(BD$1,[2]EUCAM_output!$B$1:$APK$1,0))</f>
        <v>-1.376804371455886</v>
      </c>
      <c r="BE52">
        <f>INDEX([2]EUCAM_output!$B$2:$APK$66,MATCH($X52,[2]EUCAM_output!$A$2:$A$66,0),MATCH(BE$1,[2]EUCAM_output!$B$1:$APK$1,0))</f>
        <v>-3.542617646237789</v>
      </c>
      <c r="BF52">
        <f>INDEX([2]EUCAM_output!$B$2:$APK$66,MATCH($X52,[2]EUCAM_output!$A$2:$A$66,0),MATCH(BF$1,[2]EUCAM_output!$B$1:$APK$1,0))</f>
        <v>5.3559337998024814</v>
      </c>
      <c r="BG52">
        <f>INDEX([2]EUCAM_output!$B$2:$APK$66,MATCH($X52,[2]EUCAM_output!$A$2:$A$66,0),MATCH(BG$1,[2]EUCAM_output!$B$1:$APK$1,0))</f>
        <v>-3.6560339583973418</v>
      </c>
      <c r="BH52">
        <f>INDEX([2]EUCAM_output!$B$2:$APK$66,MATCH($X52,[2]EUCAM_output!$A$2:$A$66,0),MATCH(BH$1,[2]EUCAM_output!$B$1:$APK$1,0))</f>
        <v>0.42122252463636661</v>
      </c>
      <c r="BI52">
        <f>INDEX([2]EUCAM_output!$B$2:$APK$66,MATCH($X52,[2]EUCAM_output!$A$2:$A$66,0),MATCH(BI$1,[2]EUCAM_output!$B$1:$APK$1,0))</f>
        <v>-1.4523598380510869</v>
      </c>
      <c r="BJ52">
        <f>INDEX([2]EUCAM_output!$B$2:$APK$66,MATCH($X52,[2]EUCAM_output!$A$2:$A$66,0),MATCH(BJ$1,[2]EUCAM_output!$B$1:$APK$1,0))</f>
        <v>1.0630834909472811</v>
      </c>
      <c r="BK52">
        <f>INDEX([2]EUCAM_output!$B$2:$APK$66,MATCH($X52,[2]EUCAM_output!$A$2:$A$66,0),MATCH(BK$1,[2]EUCAM_output!$B$1:$APK$1,0))</f>
        <v>2.596863319560216</v>
      </c>
      <c r="BL52">
        <f>INDEX([2]EUCAM_output!$B$2:$APK$66,MATCH($X52,[2]EUCAM_output!$A$2:$A$66,0),MATCH(BL$1,[2]EUCAM_output!$B$1:$APK$1,0))</f>
        <v>-1.481856073631826</v>
      </c>
      <c r="BM52">
        <f>INDEX([2]EUCAM_output!$B$2:$APK$66,MATCH($X52,[2]EUCAM_output!$A$2:$A$66,0),MATCH(BM$1,[2]EUCAM_output!$B$1:$APK$1,0))</f>
        <v>-1.953073382130688</v>
      </c>
      <c r="BN52">
        <f>INDEX([2]EUCAM_output!$B$2:$APK$66,MATCH($X52,[2]EUCAM_output!$A$2:$A$66,0),MATCH(BN$1,[2]EUCAM_output!$B$1:$APK$1,0))</f>
        <v>-5.4531235791405503</v>
      </c>
      <c r="BO52">
        <f>INDEX([2]EUCAM_output!$B$2:$APK$66,MATCH($X52,[2]EUCAM_output!$A$2:$A$66,0),MATCH(BO$1,[2]EUCAM_output!$B$1:$APK$1,0))</f>
        <v>-0.50526646028636879</v>
      </c>
      <c r="BP52" s="1">
        <f t="shared" si="2"/>
        <v>-1.8505128368941897</v>
      </c>
    </row>
    <row r="53" spans="1:68" x14ac:dyDescent="0.3">
      <c r="A53" s="15">
        <v>2016</v>
      </c>
      <c r="B53">
        <f>INDEX([2]EUCAM_output!$B$2:$APK$66,MATCH($A53,[2]EUCAM_output!$A$2:$A$66,0),MATCH(B$1,[2]EUCAM_output!$B$1:$APK$1,0))</f>
        <v>380.64603045671299</v>
      </c>
      <c r="C53">
        <f>INDEX([2]EUCAM_output!$B$2:$APK$66,MATCH($A53,[2]EUCAM_output!$A$2:$A$66,0),MATCH(C$1,[2]EUCAM_output!$B$1:$APK$1,0))</f>
        <v>459.93550141600002</v>
      </c>
      <c r="D53">
        <f>INDEX([2]EUCAM_output!$B$2:$APK$66,MATCH($A53,[2]EUCAM_output!$A$2:$A$66,0),MATCH(D$1,[2]EUCAM_output!$B$1:$APK$1,0))</f>
        <v>19.429285483607501</v>
      </c>
      <c r="E53">
        <f>INDEX([2]EUCAM_output!$B$2:$APK$66,MATCH($A53,[2]EUCAM_output!$A$2:$A$66,0),MATCH(E$1,[2]EUCAM_output!$B$1:$APK$1,0))</f>
        <v>3429.2672453939999</v>
      </c>
      <c r="F53">
        <f>INDEX([2]EUCAM_output!$B$2:$APK$66,MATCH($A53,[2]EUCAM_output!$A$2:$A$66,0),MATCH(F$1,[2]EUCAM_output!$B$1:$APK$1,0))</f>
        <v>25.246676969461902</v>
      </c>
      <c r="G53">
        <f>INDEX([2]EUCAM_output!$B$2:$APK$66,MATCH($A53,[2]EUCAM_output!$A$2:$A$66,0),MATCH(G$1,[2]EUCAM_output!$B$1:$APK$1,0))</f>
        <v>174.183966</v>
      </c>
      <c r="H53">
        <f>INDEX([2]EUCAM_output!$B$2:$APK$66,MATCH($A53,[2]EUCAM_output!$A$2:$A$66,0),MATCH(H$1,[2]EUCAM_output!$B$1:$APK$1,0))</f>
        <v>1180.2660005498001</v>
      </c>
      <c r="I53">
        <f>INDEX([2]EUCAM_output!$B$2:$APK$66,MATCH($A53,[2]EUCAM_output!$A$2:$A$66,0),MATCH(I$1,[2]EUCAM_output!$B$1:$APK$1,0))</f>
        <v>228.81871882871101</v>
      </c>
      <c r="J53">
        <f>INDEX([2]EUCAM_output!$B$2:$APK$66,MATCH($A53,[2]EUCAM_output!$A$2:$A$66,0),MATCH(J$1,[2]EUCAM_output!$B$1:$APK$1,0))</f>
        <v>2365.8211059933301</v>
      </c>
      <c r="K53">
        <f>INDEX([2]EUCAM_output!$B$2:$APK$66,MATCH($A53,[2]EUCAM_output!$A$2:$A$66,0),MATCH(K$1,[2]EUCAM_output!$B$1:$APK$1,0))</f>
        <v>50.5104474964633</v>
      </c>
      <c r="L53">
        <f>INDEX([2]EUCAM_output!$B$2:$APK$66,MATCH($A53,[2]EUCAM_output!$A$2:$A$66,0),MATCH(L$1,[2]EUCAM_output!$B$1:$APK$1,0))</f>
        <v>286.90722845183399</v>
      </c>
      <c r="M53">
        <f>INDEX([2]EUCAM_output!$B$2:$APK$66,MATCH($A53,[2]EUCAM_output!$A$2:$A$66,0),MATCH(M$1,[2]EUCAM_output!$B$1:$APK$1,0))</f>
        <v>1781.1686001447399</v>
      </c>
      <c r="N53">
        <f>INDEX([2]EUCAM_output!$B$2:$APK$66,MATCH($A53,[2]EUCAM_output!$A$2:$A$66,0),MATCH(N$1,[2]EUCAM_output!$B$1:$APK$1,0))</f>
        <v>43.731024660790503</v>
      </c>
      <c r="O53">
        <f>INDEX([2]EUCAM_output!$B$2:$APK$66,MATCH($A53,[2]EUCAM_output!$A$2:$A$66,0),MATCH(O$1,[2]EUCAM_output!$B$1:$APK$1,0))</f>
        <v>61.287413726044903</v>
      </c>
      <c r="P53">
        <f>INDEX([2]EUCAM_output!$B$2:$APK$66,MATCH($A53,[2]EUCAM_output!$A$2:$A$66,0),MATCH(P$1,[2]EUCAM_output!$B$1:$APK$1,0))</f>
        <v>27.8814139417732</v>
      </c>
      <c r="Q53">
        <f>INDEX([2]EUCAM_output!$B$2:$APK$66,MATCH($A53,[2]EUCAM_output!$A$2:$A$66,0),MATCH(Q$1,[2]EUCAM_output!$B$1:$APK$1,0))</f>
        <v>11.7948740157939</v>
      </c>
      <c r="R53">
        <f>INDEX([2]EUCAM_output!$B$2:$APK$66,MATCH($A53,[2]EUCAM_output!$A$2:$A$66,0),MATCH(R$1,[2]EUCAM_output!$B$1:$APK$1,0))</f>
        <v>789.90836814974807</v>
      </c>
      <c r="S53">
        <f>INDEX([2]EUCAM_output!$B$2:$APK$66,MATCH($A53,[2]EUCAM_output!$A$2:$A$66,0),MATCH(S$1,[2]EUCAM_output!$B$1:$APK$1,0))</f>
        <v>200.40543268183899</v>
      </c>
      <c r="T53">
        <f>INDEX([2]EUCAM_output!$B$2:$APK$66,MATCH($A53,[2]EUCAM_output!$A$2:$A$66,0),MATCH(T$1,[2]EUCAM_output!$B$1:$APK$1,0))</f>
        <v>42.884884493576202</v>
      </c>
      <c r="U53">
        <f>INDEX([2]EUCAM_output!$B$2:$APK$66,MATCH($A53,[2]EUCAM_output!$A$2:$A$66,0),MATCH(U$1,[2]EUCAM_output!$B$1:$APK$1,0))</f>
        <v>88.431734055898303</v>
      </c>
      <c r="V53" s="1">
        <f t="shared" si="0"/>
        <v>11648.525952910124</v>
      </c>
      <c r="X53" s="15">
        <v>2016</v>
      </c>
      <c r="Y53">
        <f>INDEX([2]EUCAM_output!$B$2:$APK$66,MATCH($X53,[2]EUCAM_output!$A$2:$A$66,0),MATCH(Y$1,[2]EUCAM_output!$B$1:$APK$1,0))</f>
        <v>0.93437359526187291</v>
      </c>
      <c r="Z53">
        <f>INDEX([2]EUCAM_output!$B$2:$APK$66,MATCH($X53,[2]EUCAM_output!$A$2:$A$66,0),MATCH(Z$1,[2]EUCAM_output!$B$1:$APK$1,0))</f>
        <v>0.93158083835859695</v>
      </c>
      <c r="AA53">
        <f>INDEX([2]EUCAM_output!$B$2:$APK$66,MATCH($X53,[2]EUCAM_output!$A$2:$A$66,0),MATCH(AA$1,[2]EUCAM_output!$B$1:$APK$1,0))</f>
        <v>0.97861653307023999</v>
      </c>
      <c r="AB53">
        <f>INDEX([2]EUCAM_output!$B$2:$APK$66,MATCH($X53,[2]EUCAM_output!$A$2:$A$66,0),MATCH(AB$1,[2]EUCAM_output!$B$1:$APK$1,0))</f>
        <v>0.93200960184506798</v>
      </c>
      <c r="AC53">
        <f>INDEX([2]EUCAM_output!$B$2:$APK$66,MATCH($X53,[2]EUCAM_output!$A$2:$A$66,0),MATCH(AC$1,[2]EUCAM_output!$B$1:$APK$1,0))</f>
        <v>0.87888635905784696</v>
      </c>
      <c r="AD53">
        <f>INDEX([2]EUCAM_output!$B$2:$APK$66,MATCH($X53,[2]EUCAM_output!$A$2:$A$66,0),MATCH(AD$1,[2]EUCAM_output!$B$1:$APK$1,0))</f>
        <v>1.0015168675169499</v>
      </c>
      <c r="AE53">
        <f>INDEX([2]EUCAM_output!$B$2:$APK$66,MATCH($X53,[2]EUCAM_output!$A$2:$A$66,0),MATCH(AE$1,[2]EUCAM_output!$B$1:$APK$1,0))</f>
        <v>0.95145246874593004</v>
      </c>
      <c r="AF53">
        <f>INDEX([2]EUCAM_output!$B$2:$APK$66,MATCH($X53,[2]EUCAM_output!$A$2:$A$66,0),MATCH(AF$1,[2]EUCAM_output!$B$1:$APK$1,0))</f>
        <v>0.9427419273397869</v>
      </c>
      <c r="AG53">
        <f>INDEX([2]EUCAM_output!$B$2:$APK$66,MATCH($X53,[2]EUCAM_output!$A$2:$A$66,0),MATCH(AG$1,[2]EUCAM_output!$B$1:$APK$1,0))</f>
        <v>0.94335923977774006</v>
      </c>
      <c r="AH53">
        <f>INDEX([2]EUCAM_output!$B$2:$APK$66,MATCH($X53,[2]EUCAM_output!$A$2:$A$66,0),MATCH(AH$1,[2]EUCAM_output!$B$1:$APK$1,0))</f>
        <v>0.94177862913075006</v>
      </c>
      <c r="AI53">
        <f>INDEX([2]EUCAM_output!$B$2:$APK$66,MATCH($X53,[2]EUCAM_output!$A$2:$A$66,0),MATCH(AI$1,[2]EUCAM_output!$B$1:$APK$1,0))</f>
        <v>0.96270098000116799</v>
      </c>
      <c r="AJ53">
        <f>INDEX([2]EUCAM_output!$B$2:$APK$66,MATCH($X53,[2]EUCAM_output!$A$2:$A$66,0),MATCH(AJ$1,[2]EUCAM_output!$B$1:$APK$1,0))</f>
        <v>0.95715627361804001</v>
      </c>
      <c r="AK53">
        <f>INDEX([2]EUCAM_output!$B$2:$APK$66,MATCH($X53,[2]EUCAM_output!$A$2:$A$66,0),MATCH(AK$1,[2]EUCAM_output!$B$1:$APK$1,0))</f>
        <v>0.88771530740753091</v>
      </c>
      <c r="AL53">
        <f>INDEX([2]EUCAM_output!$B$2:$APK$66,MATCH($X53,[2]EUCAM_output!$A$2:$A$66,0),MATCH(AL$1,[2]EUCAM_output!$B$1:$APK$1,0))</f>
        <v>0.91712256371675804</v>
      </c>
      <c r="AM53">
        <f>INDEX([2]EUCAM_output!$B$2:$APK$66,MATCH($X53,[2]EUCAM_output!$A$2:$A$66,0),MATCH(AM$1,[2]EUCAM_output!$B$1:$APK$1,0))</f>
        <v>0.87865594087736199</v>
      </c>
      <c r="AN53">
        <f>INDEX([2]EUCAM_output!$B$2:$APK$66,MATCH($X53,[2]EUCAM_output!$A$2:$A$66,0),MATCH(AN$1,[2]EUCAM_output!$B$1:$APK$1,0))</f>
        <v>0.92110691351616492</v>
      </c>
      <c r="AO53">
        <f>INDEX([2]EUCAM_output!$B$2:$APK$66,MATCH($X53,[2]EUCAM_output!$A$2:$A$66,0),MATCH(AO$1,[2]EUCAM_output!$B$1:$APK$1,0))</f>
        <v>0.91171967412740595</v>
      </c>
      <c r="AP53">
        <f>INDEX([2]EUCAM_output!$B$2:$APK$66,MATCH($X53,[2]EUCAM_output!$A$2:$A$66,0),MATCH(AP$1,[2]EUCAM_output!$B$1:$APK$1,0))</f>
        <v>0.93001845062701194</v>
      </c>
      <c r="AQ53">
        <f>INDEX([2]EUCAM_output!$B$2:$APK$66,MATCH($X53,[2]EUCAM_output!$A$2:$A$66,0),MATCH(AQ$1,[2]EUCAM_output!$B$1:$APK$1,0))</f>
        <v>0.93303644098641891</v>
      </c>
      <c r="AR53">
        <f>INDEX([2]EUCAM_output!$B$2:$APK$66,MATCH($X53,[2]EUCAM_output!$A$2:$A$66,0),MATCH(AR$1,[2]EUCAM_output!$B$1:$APK$1,0))</f>
        <v>0.92298959046088991</v>
      </c>
      <c r="AS53" s="1">
        <f t="shared" si="1"/>
        <v>0.94034308669445588</v>
      </c>
      <c r="AU53" s="15">
        <v>2016</v>
      </c>
      <c r="AV53">
        <f>INDEX([2]EUCAM_output!$B$2:$APK$66,MATCH($X53,[2]EUCAM_output!$A$2:$A$66,0),MATCH(AV$1,[2]EUCAM_output!$B$1:$APK$1,0))</f>
        <v>-0.57560910631756501</v>
      </c>
      <c r="AW53">
        <f>INDEX([2]EUCAM_output!$B$2:$APK$66,MATCH($X53,[2]EUCAM_output!$A$2:$A$66,0),MATCH(AW$1,[2]EUCAM_output!$B$1:$APK$1,0))</f>
        <v>-0.39882288098640473</v>
      </c>
      <c r="AX53">
        <f>INDEX([2]EUCAM_output!$B$2:$APK$66,MATCH($X53,[2]EUCAM_output!$A$2:$A$66,0),MATCH(AX$1,[2]EUCAM_output!$B$1:$APK$1,0))</f>
        <v>-2.5069550991131511</v>
      </c>
      <c r="AY53">
        <f>INDEX([2]EUCAM_output!$B$2:$APK$66,MATCH($X53,[2]EUCAM_output!$A$2:$A$66,0),MATCH(AY$1,[2]EUCAM_output!$B$1:$APK$1,0))</f>
        <v>0.30797943687075341</v>
      </c>
      <c r="AZ53">
        <f>INDEX([2]EUCAM_output!$B$2:$APK$66,MATCH($X53,[2]EUCAM_output!$A$2:$A$66,0),MATCH(AZ$1,[2]EUCAM_output!$B$1:$APK$1,0))</f>
        <v>0.50092717162850686</v>
      </c>
      <c r="BA53">
        <f>INDEX([2]EUCAM_output!$B$2:$APK$66,MATCH($X53,[2]EUCAM_output!$A$2:$A$66,0),MATCH(BA$1,[2]EUCAM_output!$B$1:$APK$1,0))</f>
        <v>-13.49642168661669</v>
      </c>
      <c r="BB53">
        <f>INDEX([2]EUCAM_output!$B$2:$APK$66,MATCH($X53,[2]EUCAM_output!$A$2:$A$66,0),MATCH(BB$1,[2]EUCAM_output!$B$1:$APK$1,0))</f>
        <v>-2.4828980136192391</v>
      </c>
      <c r="BC53">
        <f>INDEX([2]EUCAM_output!$B$2:$APK$66,MATCH($X53,[2]EUCAM_output!$A$2:$A$66,0),MATCH(BC$1,[2]EUCAM_output!$B$1:$APK$1,0))</f>
        <v>-1.391346184131659</v>
      </c>
      <c r="BD53">
        <f>INDEX([2]EUCAM_output!$B$2:$APK$66,MATCH($X53,[2]EUCAM_output!$A$2:$A$66,0),MATCH(BD$1,[2]EUCAM_output!$B$1:$APK$1,0))</f>
        <v>-1.2489902448169281</v>
      </c>
      <c r="BE53">
        <f>INDEX([2]EUCAM_output!$B$2:$APK$66,MATCH($X53,[2]EUCAM_output!$A$2:$A$66,0),MATCH(BE$1,[2]EUCAM_output!$B$1:$APK$1,0))</f>
        <v>-1.2286875579419321</v>
      </c>
      <c r="BF53">
        <f>INDEX([2]EUCAM_output!$B$2:$APK$66,MATCH($X53,[2]EUCAM_output!$A$2:$A$66,0),MATCH(BF$1,[2]EUCAM_output!$B$1:$APK$1,0))</f>
        <v>1.6783974142879241</v>
      </c>
      <c r="BG53">
        <f>INDEX([2]EUCAM_output!$B$2:$APK$66,MATCH($X53,[2]EUCAM_output!$A$2:$A$66,0),MATCH(BG$1,[2]EUCAM_output!$B$1:$APK$1,0))</f>
        <v>-2.4106201225294939</v>
      </c>
      <c r="BH53">
        <f>INDEX([2]EUCAM_output!$B$2:$APK$66,MATCH($X53,[2]EUCAM_output!$A$2:$A$66,0),MATCH(BH$1,[2]EUCAM_output!$B$1:$APK$1,0))</f>
        <v>0.77926810047364015</v>
      </c>
      <c r="BI53">
        <f>INDEX([2]EUCAM_output!$B$2:$APK$66,MATCH($X53,[2]EUCAM_output!$A$2:$A$66,0),MATCH(BI$1,[2]EUCAM_output!$B$1:$APK$1,0))</f>
        <v>0.92497859472333577</v>
      </c>
      <c r="BJ53">
        <f>INDEX([2]EUCAM_output!$B$2:$APK$66,MATCH($X53,[2]EUCAM_output!$A$2:$A$66,0),MATCH(BJ$1,[2]EUCAM_output!$B$1:$APK$1,0))</f>
        <v>1.357398916678765</v>
      </c>
      <c r="BK53">
        <f>INDEX([2]EUCAM_output!$B$2:$APK$66,MATCH($X53,[2]EUCAM_output!$A$2:$A$66,0),MATCH(BK$1,[2]EUCAM_output!$B$1:$APK$1,0))</f>
        <v>-0.46560581082841779</v>
      </c>
      <c r="BL53">
        <f>INDEX([2]EUCAM_output!$B$2:$APK$66,MATCH($X53,[2]EUCAM_output!$A$2:$A$66,0),MATCH(BL$1,[2]EUCAM_output!$B$1:$APK$1,0))</f>
        <v>-0.49416059546689711</v>
      </c>
      <c r="BM53">
        <f>INDEX([2]EUCAM_output!$B$2:$APK$66,MATCH($X53,[2]EUCAM_output!$A$2:$A$66,0),MATCH(BM$1,[2]EUCAM_output!$B$1:$APK$1,0))</f>
        <v>-0.88982003323789804</v>
      </c>
      <c r="BN53">
        <f>INDEX([2]EUCAM_output!$B$2:$APK$66,MATCH($X53,[2]EUCAM_output!$A$2:$A$66,0),MATCH(BN$1,[2]EUCAM_output!$B$1:$APK$1,0))</f>
        <v>-3.6031135384530839</v>
      </c>
      <c r="BO53">
        <f>INDEX([2]EUCAM_output!$B$2:$APK$66,MATCH($X53,[2]EUCAM_output!$A$2:$A$66,0),MATCH(BO$1,[2]EUCAM_output!$B$1:$APK$1,0))</f>
        <v>-0.67190450375064215</v>
      </c>
      <c r="BP53" s="1">
        <f t="shared" si="2"/>
        <v>-1.0705875509636917</v>
      </c>
    </row>
    <row r="54" spans="1:68" x14ac:dyDescent="0.3">
      <c r="A54" s="15">
        <v>2017</v>
      </c>
      <c r="B54">
        <f>INDEX([2]EUCAM_output!$B$2:$APK$66,MATCH($A54,[2]EUCAM_output!$A$2:$A$66,0),MATCH(B$1,[2]EUCAM_output!$B$1:$APK$1,0))</f>
        <v>389.29525489367802</v>
      </c>
      <c r="C54">
        <f>INDEX([2]EUCAM_output!$B$2:$APK$66,MATCH($A54,[2]EUCAM_output!$A$2:$A$66,0),MATCH(C$1,[2]EUCAM_output!$B$1:$APK$1,0))</f>
        <v>466.71710267068897</v>
      </c>
      <c r="D54">
        <f>INDEX([2]EUCAM_output!$B$2:$APK$66,MATCH($A54,[2]EUCAM_output!$A$2:$A$66,0),MATCH(D$1,[2]EUCAM_output!$B$1:$APK$1,0))</f>
        <v>20.546627408865199</v>
      </c>
      <c r="E54">
        <f>INDEX([2]EUCAM_output!$B$2:$APK$66,MATCH($A54,[2]EUCAM_output!$A$2:$A$66,0),MATCH(E$1,[2]EUCAM_output!$B$1:$APK$1,0))</f>
        <v>3522.4069856982001</v>
      </c>
      <c r="F54">
        <f>INDEX([2]EUCAM_output!$B$2:$APK$66,MATCH($A54,[2]EUCAM_output!$A$2:$A$66,0),MATCH(F$1,[2]EUCAM_output!$B$1:$APK$1,0))</f>
        <v>26.669241168871199</v>
      </c>
      <c r="G54">
        <f>INDEX([2]EUCAM_output!$B$2:$APK$66,MATCH($A54,[2]EUCAM_output!$A$2:$A$66,0),MATCH(G$1,[2]EUCAM_output!$B$1:$APK$1,0))</f>
        <v>176.74991056738199</v>
      </c>
      <c r="H54">
        <f>INDEX([2]EUCAM_output!$B$2:$APK$66,MATCH($A54,[2]EUCAM_output!$A$2:$A$66,0),MATCH(H$1,[2]EUCAM_output!$B$1:$APK$1,0))</f>
        <v>1214.4470048415899</v>
      </c>
      <c r="I54">
        <f>INDEX([2]EUCAM_output!$B$2:$APK$66,MATCH($A54,[2]EUCAM_output!$A$2:$A$66,0),MATCH(I$1,[2]EUCAM_output!$B$1:$APK$1,0))</f>
        <v>236.377448109586</v>
      </c>
      <c r="J54">
        <f>INDEX([2]EUCAM_output!$B$2:$APK$66,MATCH($A54,[2]EUCAM_output!$A$2:$A$66,0),MATCH(J$1,[2]EUCAM_output!$B$1:$APK$1,0))</f>
        <v>2415.1156994593698</v>
      </c>
      <c r="K54">
        <f>INDEX([2]EUCAM_output!$B$2:$APK$66,MATCH($A54,[2]EUCAM_output!$A$2:$A$66,0),MATCH(K$1,[2]EUCAM_output!$B$1:$APK$1,0))</f>
        <v>52.1676797306746</v>
      </c>
      <c r="L54">
        <f>INDEX([2]EUCAM_output!$B$2:$APK$66,MATCH($A54,[2]EUCAM_output!$A$2:$A$66,0),MATCH(L$1,[2]EUCAM_output!$B$1:$APK$1,0))</f>
        <v>315.74033032166199</v>
      </c>
      <c r="M54">
        <f>INDEX([2]EUCAM_output!$B$2:$APK$66,MATCH($A54,[2]EUCAM_output!$A$2:$A$66,0),MATCH(M$1,[2]EUCAM_output!$B$1:$APK$1,0))</f>
        <v>1809.73319685863</v>
      </c>
      <c r="N54">
        <f>INDEX([2]EUCAM_output!$B$2:$APK$66,MATCH($A54,[2]EUCAM_output!$A$2:$A$66,0),MATCH(N$1,[2]EUCAM_output!$B$1:$APK$1,0))</f>
        <v>45.748009261220297</v>
      </c>
      <c r="O54">
        <f>INDEX([2]EUCAM_output!$B$2:$APK$66,MATCH($A54,[2]EUCAM_output!$A$2:$A$66,0),MATCH(O$1,[2]EUCAM_output!$B$1:$APK$1,0))</f>
        <v>62.094686149360101</v>
      </c>
      <c r="P54">
        <f>INDEX([2]EUCAM_output!$B$2:$APK$66,MATCH($A54,[2]EUCAM_output!$A$2:$A$66,0),MATCH(P$1,[2]EUCAM_output!$B$1:$APK$1,0))</f>
        <v>28.829090310324201</v>
      </c>
      <c r="Q54">
        <f>INDEX([2]EUCAM_output!$B$2:$APK$66,MATCH($A54,[2]EUCAM_output!$A$2:$A$66,0),MATCH(Q$1,[2]EUCAM_output!$B$1:$APK$1,0))</f>
        <v>13.3248357858437</v>
      </c>
      <c r="R54">
        <f>INDEX([2]EUCAM_output!$B$2:$APK$66,MATCH($A54,[2]EUCAM_output!$A$2:$A$66,0),MATCH(R$1,[2]EUCAM_output!$B$1:$APK$1,0))</f>
        <v>811.88003685717104</v>
      </c>
      <c r="S54">
        <f>INDEX([2]EUCAM_output!$B$2:$APK$66,MATCH($A54,[2]EUCAM_output!$A$2:$A$66,0),MATCH(S$1,[2]EUCAM_output!$B$1:$APK$1,0))</f>
        <v>207.048312185291</v>
      </c>
      <c r="T54">
        <f>INDEX([2]EUCAM_output!$B$2:$APK$66,MATCH($A54,[2]EUCAM_output!$A$2:$A$66,0),MATCH(T$1,[2]EUCAM_output!$B$1:$APK$1,0))</f>
        <v>45.103910811256597</v>
      </c>
      <c r="U54">
        <f>INDEX([2]EUCAM_output!$B$2:$APK$66,MATCH($A54,[2]EUCAM_output!$A$2:$A$66,0),MATCH(U$1,[2]EUCAM_output!$B$1:$APK$1,0))</f>
        <v>90.973918739506999</v>
      </c>
      <c r="V54" s="1">
        <f t="shared" si="0"/>
        <v>11950.969281829168</v>
      </c>
      <c r="X54" s="15">
        <v>2017</v>
      </c>
      <c r="Y54">
        <f>INDEX([2]EUCAM_output!$B$2:$APK$66,MATCH($X54,[2]EUCAM_output!$A$2:$A$66,0),MATCH(Y$1,[2]EUCAM_output!$B$1:$APK$1,0))</f>
        <v>0.94348671190537103</v>
      </c>
      <c r="Z54">
        <f>INDEX([2]EUCAM_output!$B$2:$APK$66,MATCH($X54,[2]EUCAM_output!$A$2:$A$66,0),MATCH(Z$1,[2]EUCAM_output!$B$1:$APK$1,0))</f>
        <v>0.95005560641060005</v>
      </c>
      <c r="AA54">
        <f>INDEX([2]EUCAM_output!$B$2:$APK$66,MATCH($X54,[2]EUCAM_output!$A$2:$A$66,0),MATCH(AA$1,[2]EUCAM_output!$B$1:$APK$1,0))</f>
        <v>0.98860214845945094</v>
      </c>
      <c r="AB54">
        <f>INDEX([2]EUCAM_output!$B$2:$APK$66,MATCH($X54,[2]EUCAM_output!$A$2:$A$66,0),MATCH(AB$1,[2]EUCAM_output!$B$1:$APK$1,0))</f>
        <v>0.94569140179572697</v>
      </c>
      <c r="AC54">
        <f>INDEX([2]EUCAM_output!$B$2:$APK$66,MATCH($X54,[2]EUCAM_output!$A$2:$A$66,0),MATCH(AC$1,[2]EUCAM_output!$B$1:$APK$1,0))</f>
        <v>0.9117664745700419</v>
      </c>
      <c r="AD54">
        <f>INDEX([2]EUCAM_output!$B$2:$APK$66,MATCH($X54,[2]EUCAM_output!$A$2:$A$66,0),MATCH(AD$1,[2]EUCAM_output!$B$1:$APK$1,0))</f>
        <v>1.0035561513474001</v>
      </c>
      <c r="AE54">
        <f>INDEX([2]EUCAM_output!$B$2:$APK$66,MATCH($X54,[2]EUCAM_output!$A$2:$A$66,0),MATCH(AE$1,[2]EUCAM_output!$B$1:$APK$1,0))</f>
        <v>0.96342120762413197</v>
      </c>
      <c r="AF54">
        <f>INDEX([2]EUCAM_output!$B$2:$APK$66,MATCH($X54,[2]EUCAM_output!$A$2:$A$66,0),MATCH(AF$1,[2]EUCAM_output!$B$1:$APK$1,0))</f>
        <v>0.95062368173052103</v>
      </c>
      <c r="AG54">
        <f>INDEX([2]EUCAM_output!$B$2:$APK$66,MATCH($X54,[2]EUCAM_output!$A$2:$A$66,0),MATCH(AG$1,[2]EUCAM_output!$B$1:$APK$1,0))</f>
        <v>0.94889056475140809</v>
      </c>
      <c r="AH54">
        <f>INDEX([2]EUCAM_output!$B$2:$APK$66,MATCH($X54,[2]EUCAM_output!$A$2:$A$66,0),MATCH(AH$1,[2]EUCAM_output!$B$1:$APK$1,0))</f>
        <v>0.95337784346110099</v>
      </c>
      <c r="AI54">
        <f>INDEX([2]EUCAM_output!$B$2:$APK$66,MATCH($X54,[2]EUCAM_output!$A$2:$A$66,0),MATCH(AI$1,[2]EUCAM_output!$B$1:$APK$1,0))</f>
        <v>0.97714089829984896</v>
      </c>
      <c r="AJ54">
        <f>INDEX([2]EUCAM_output!$B$2:$APK$66,MATCH($X54,[2]EUCAM_output!$A$2:$A$66,0),MATCH(AJ$1,[2]EUCAM_output!$B$1:$APK$1,0))</f>
        <v>0.96395037844700893</v>
      </c>
      <c r="AK54">
        <f>INDEX([2]EUCAM_output!$B$2:$APK$66,MATCH($X54,[2]EUCAM_output!$A$2:$A$66,0),MATCH(AK$1,[2]EUCAM_output!$B$1:$APK$1,0))</f>
        <v>0.92407408940164004</v>
      </c>
      <c r="AL54">
        <f>INDEX([2]EUCAM_output!$B$2:$APK$66,MATCH($X54,[2]EUCAM_output!$A$2:$A$66,0),MATCH(AL$1,[2]EUCAM_output!$B$1:$APK$1,0))</f>
        <v>0.93677548929200005</v>
      </c>
      <c r="AM54">
        <f>INDEX([2]EUCAM_output!$B$2:$APK$66,MATCH($X54,[2]EUCAM_output!$A$2:$A$66,0),MATCH(AM$1,[2]EUCAM_output!$B$1:$APK$1,0))</f>
        <v>0.90246101142784696</v>
      </c>
      <c r="AN54">
        <f>INDEX([2]EUCAM_output!$B$2:$APK$66,MATCH($X54,[2]EUCAM_output!$A$2:$A$66,0),MATCH(AN$1,[2]EUCAM_output!$B$1:$APK$1,0))</f>
        <v>0.94077932377357198</v>
      </c>
      <c r="AO54">
        <f>INDEX([2]EUCAM_output!$B$2:$APK$66,MATCH($X54,[2]EUCAM_output!$A$2:$A$66,0),MATCH(AO$1,[2]EUCAM_output!$B$1:$APK$1,0))</f>
        <v>0.92484229924733696</v>
      </c>
      <c r="AP54">
        <f>INDEX([2]EUCAM_output!$B$2:$APK$66,MATCH($X54,[2]EUCAM_output!$A$2:$A$66,0),MATCH(AP$1,[2]EUCAM_output!$B$1:$APK$1,0))</f>
        <v>0.94426821419840801</v>
      </c>
      <c r="AQ54">
        <f>INDEX([2]EUCAM_output!$B$2:$APK$66,MATCH($X54,[2]EUCAM_output!$A$2:$A$66,0),MATCH(AQ$1,[2]EUCAM_output!$B$1:$APK$1,0))</f>
        <v>0.94505064490687007</v>
      </c>
      <c r="AR54">
        <f>INDEX([2]EUCAM_output!$B$2:$APK$66,MATCH($X54,[2]EUCAM_output!$A$2:$A$66,0),MATCH(AR$1,[2]EUCAM_output!$B$1:$APK$1,0))</f>
        <v>0.93389810153472497</v>
      </c>
      <c r="AS54" s="1">
        <f t="shared" si="1"/>
        <v>0.9510469679878838</v>
      </c>
      <c r="AU54" s="15">
        <v>2017</v>
      </c>
      <c r="AV54">
        <f>INDEX([2]EUCAM_output!$B$2:$APK$66,MATCH($X54,[2]EUCAM_output!$A$2:$A$66,0),MATCH(AV$1,[2]EUCAM_output!$B$1:$APK$1,0))</f>
        <v>0.34979895056885812</v>
      </c>
      <c r="AW54">
        <f>INDEX([2]EUCAM_output!$B$2:$APK$66,MATCH($X54,[2]EUCAM_output!$A$2:$A$66,0),MATCH(AW$1,[2]EUCAM_output!$B$1:$APK$1,0))</f>
        <v>-0.22839990290640649</v>
      </c>
      <c r="AX54">
        <f>INDEX([2]EUCAM_output!$B$2:$APK$66,MATCH($X54,[2]EUCAM_output!$A$2:$A$66,0),MATCH(AX$1,[2]EUCAM_output!$B$1:$APK$1,0))</f>
        <v>-0.31707233672824131</v>
      </c>
      <c r="AY54">
        <f>INDEX([2]EUCAM_output!$B$2:$APK$66,MATCH($X54,[2]EUCAM_output!$A$2:$A$66,0),MATCH(AY$1,[2]EUCAM_output!$B$1:$APK$1,0))</f>
        <v>1.648690377708673</v>
      </c>
      <c r="AZ54">
        <f>INDEX([2]EUCAM_output!$B$2:$APK$66,MATCH($X54,[2]EUCAM_output!$A$2:$A$66,0),MATCH(AZ$1,[2]EUCAM_output!$B$1:$APK$1,0))</f>
        <v>2.8212921797523549</v>
      </c>
      <c r="BA54">
        <f>INDEX([2]EUCAM_output!$B$2:$APK$66,MATCH($X54,[2]EUCAM_output!$A$2:$A$66,0),MATCH(BA$1,[2]EUCAM_output!$B$1:$APK$1,0))</f>
        <v>-11.41220426052649</v>
      </c>
      <c r="BB54">
        <f>INDEX([2]EUCAM_output!$B$2:$APK$66,MATCH($X54,[2]EUCAM_output!$A$2:$A$66,0),MATCH(BB$1,[2]EUCAM_output!$B$1:$APK$1,0))</f>
        <v>-0.2717566281108974</v>
      </c>
      <c r="BC54">
        <f>INDEX([2]EUCAM_output!$B$2:$APK$66,MATCH($X54,[2]EUCAM_output!$A$2:$A$66,0),MATCH(BC$1,[2]EUCAM_output!$B$1:$APK$1,0))</f>
        <v>0.81203120492086001</v>
      </c>
      <c r="BD54">
        <f>INDEX([2]EUCAM_output!$B$2:$APK$66,MATCH($X54,[2]EUCAM_output!$A$2:$A$66,0),MATCH(BD$1,[2]EUCAM_output!$B$1:$APK$1,0))</f>
        <v>2.6647352469644229E-2</v>
      </c>
      <c r="BE54">
        <f>INDEX([2]EUCAM_output!$B$2:$APK$66,MATCH($X54,[2]EUCAM_output!$A$2:$A$66,0),MATCH(BE$1,[2]EUCAM_output!$B$1:$APK$1,0))</f>
        <v>0.90805194001590817</v>
      </c>
      <c r="BF54">
        <f>INDEX([2]EUCAM_output!$B$2:$APK$66,MATCH($X54,[2]EUCAM_output!$A$2:$A$66,0),MATCH(BF$1,[2]EUCAM_output!$B$1:$APK$1,0))</f>
        <v>-2.0106173730183311E-2</v>
      </c>
      <c r="BG54">
        <f>INDEX([2]EUCAM_output!$B$2:$APK$66,MATCH($X54,[2]EUCAM_output!$A$2:$A$66,0),MATCH(BG$1,[2]EUCAM_output!$B$1:$APK$1,0))</f>
        <v>-1.059469542495084</v>
      </c>
      <c r="BH54">
        <f>INDEX([2]EUCAM_output!$B$2:$APK$66,MATCH($X54,[2]EUCAM_output!$A$2:$A$66,0),MATCH(BH$1,[2]EUCAM_output!$B$1:$APK$1,0))</f>
        <v>2.3808320180833231</v>
      </c>
      <c r="BI54">
        <f>INDEX([2]EUCAM_output!$B$2:$APK$66,MATCH($X54,[2]EUCAM_output!$A$2:$A$66,0),MATCH(BI$1,[2]EUCAM_output!$B$1:$APK$1,0))</f>
        <v>-0.22976087179531479</v>
      </c>
      <c r="BJ54">
        <f>INDEX([2]EUCAM_output!$B$2:$APK$66,MATCH($X54,[2]EUCAM_output!$A$2:$A$66,0),MATCH(BJ$1,[2]EUCAM_output!$B$1:$APK$1,0))</f>
        <v>2.0601137846643751</v>
      </c>
      <c r="BK54">
        <f>INDEX([2]EUCAM_output!$B$2:$APK$66,MATCH($X54,[2]EUCAM_output!$A$2:$A$66,0),MATCH(BK$1,[2]EUCAM_output!$B$1:$APK$1,0))</f>
        <v>4.7617960649331659</v>
      </c>
      <c r="BL54">
        <f>INDEX([2]EUCAM_output!$B$2:$APK$66,MATCH($X54,[2]EUCAM_output!$A$2:$A$66,0),MATCH(BL$1,[2]EUCAM_output!$B$1:$APK$1,0))</f>
        <v>0.5350715414777385</v>
      </c>
      <c r="BM54">
        <f>INDEX([2]EUCAM_output!$B$2:$APK$66,MATCH($X54,[2]EUCAM_output!$A$2:$A$66,0),MATCH(BM$1,[2]EUCAM_output!$B$1:$APK$1,0))</f>
        <v>0.84447721425986444</v>
      </c>
      <c r="BN54">
        <f>INDEX([2]EUCAM_output!$B$2:$APK$66,MATCH($X54,[2]EUCAM_output!$A$2:$A$66,0),MATCH(BN$1,[2]EUCAM_output!$B$1:$APK$1,0))</f>
        <v>-3.284342164944221E-3</v>
      </c>
      <c r="BO54">
        <f>INDEX([2]EUCAM_output!$B$2:$APK$66,MATCH($X54,[2]EUCAM_output!$A$2:$A$66,0),MATCH(BO$1,[2]EUCAM_output!$B$1:$APK$1,0))</f>
        <v>0.15290722979870441</v>
      </c>
      <c r="BP54" s="1">
        <f t="shared" si="2"/>
        <v>0.23253399976776651</v>
      </c>
    </row>
    <row r="55" spans="1:68" x14ac:dyDescent="0.3">
      <c r="A55" s="15">
        <v>2018</v>
      </c>
      <c r="B55">
        <f>INDEX([2]EUCAM_output!$B$2:$APK$66,MATCH($A55,[2]EUCAM_output!$A$2:$A$66,0),MATCH(B$1,[2]EUCAM_output!$B$1:$APK$1,0))</f>
        <v>398.96621879186301</v>
      </c>
      <c r="C55">
        <f>INDEX([2]EUCAM_output!$B$2:$APK$66,MATCH($A55,[2]EUCAM_output!$A$2:$A$66,0),MATCH(C$1,[2]EUCAM_output!$B$1:$APK$1,0))</f>
        <v>475.481896535001</v>
      </c>
      <c r="D55">
        <f>INDEX([2]EUCAM_output!$B$2:$APK$66,MATCH($A55,[2]EUCAM_output!$A$2:$A$66,0),MATCH(D$1,[2]EUCAM_output!$B$1:$APK$1,0))</f>
        <v>21.835242874735801</v>
      </c>
      <c r="E55">
        <f>INDEX([2]EUCAM_output!$B$2:$APK$66,MATCH($A55,[2]EUCAM_output!$A$2:$A$66,0),MATCH(E$1,[2]EUCAM_output!$B$1:$APK$1,0))</f>
        <v>3561.7326535852098</v>
      </c>
      <c r="F55">
        <f>INDEX([2]EUCAM_output!$B$2:$APK$66,MATCH($A55,[2]EUCAM_output!$A$2:$A$66,0),MATCH(F$1,[2]EUCAM_output!$B$1:$APK$1,0))</f>
        <v>27.655925011992501</v>
      </c>
      <c r="G55">
        <f>INDEX([2]EUCAM_output!$B$2:$APK$66,MATCH($A55,[2]EUCAM_output!$A$2:$A$66,0),MATCH(G$1,[2]EUCAM_output!$B$1:$APK$1,0))</f>
        <v>180.39921949289101</v>
      </c>
      <c r="H55">
        <f>INDEX([2]EUCAM_output!$B$2:$APK$66,MATCH($A55,[2]EUCAM_output!$A$2:$A$66,0),MATCH(H$1,[2]EUCAM_output!$B$1:$APK$1,0))</f>
        <v>1243.5380043820601</v>
      </c>
      <c r="I55">
        <f>INDEX([2]EUCAM_output!$B$2:$APK$66,MATCH($A55,[2]EUCAM_output!$A$2:$A$66,0),MATCH(I$1,[2]EUCAM_output!$B$1:$APK$1,0))</f>
        <v>239.197378424004</v>
      </c>
      <c r="J55">
        <f>INDEX([2]EUCAM_output!$B$2:$APK$66,MATCH($A55,[2]EUCAM_output!$A$2:$A$66,0),MATCH(J$1,[2]EUCAM_output!$B$1:$APK$1,0))</f>
        <v>2454.86630284685</v>
      </c>
      <c r="K55">
        <f>INDEX([2]EUCAM_output!$B$2:$APK$66,MATCH($A55,[2]EUCAM_output!$A$2:$A$66,0),MATCH(K$1,[2]EUCAM_output!$B$1:$APK$1,0))</f>
        <v>53.682978181634013</v>
      </c>
      <c r="L55">
        <f>INDEX([2]EUCAM_output!$B$2:$APK$66,MATCH($A55,[2]EUCAM_output!$A$2:$A$66,0),MATCH(L$1,[2]EUCAM_output!$B$1:$APK$1,0))</f>
        <v>339.56086477663098</v>
      </c>
      <c r="M55">
        <f>INDEX([2]EUCAM_output!$B$2:$APK$66,MATCH($A55,[2]EUCAM_output!$A$2:$A$66,0),MATCH(M$1,[2]EUCAM_output!$B$1:$APK$1,0))</f>
        <v>1824.6932976455901</v>
      </c>
      <c r="N55">
        <f>INDEX([2]EUCAM_output!$B$2:$APK$66,MATCH($A55,[2]EUCAM_output!$A$2:$A$66,0),MATCH(N$1,[2]EUCAM_output!$B$1:$APK$1,0))</f>
        <v>47.998056261588097</v>
      </c>
      <c r="O55">
        <f>INDEX([2]EUCAM_output!$B$2:$APK$66,MATCH($A55,[2]EUCAM_output!$A$2:$A$66,0),MATCH(O$1,[2]EUCAM_output!$B$1:$APK$1,0))</f>
        <v>63.0952096662378</v>
      </c>
      <c r="P55">
        <f>INDEX([2]EUCAM_output!$B$2:$APK$66,MATCH($A55,[2]EUCAM_output!$A$2:$A$66,0),MATCH(P$1,[2]EUCAM_output!$B$1:$APK$1,0))</f>
        <v>30.0715408035895</v>
      </c>
      <c r="Q55">
        <f>INDEX([2]EUCAM_output!$B$2:$APK$66,MATCH($A55,[2]EUCAM_output!$A$2:$A$66,0),MATCH(Q$1,[2]EUCAM_output!$B$1:$APK$1,0))</f>
        <v>14.2827845723334</v>
      </c>
      <c r="R55">
        <f>INDEX([2]EUCAM_output!$B$2:$APK$66,MATCH($A55,[2]EUCAM_output!$A$2:$A$66,0),MATCH(R$1,[2]EUCAM_output!$B$1:$APK$1,0))</f>
        <v>830.21829804097399</v>
      </c>
      <c r="S55">
        <f>INDEX([2]EUCAM_output!$B$2:$APK$66,MATCH($A55,[2]EUCAM_output!$A$2:$A$66,0),MATCH(S$1,[2]EUCAM_output!$B$1:$APK$1,0))</f>
        <v>213.14853920188099</v>
      </c>
      <c r="T55">
        <f>INDEX([2]EUCAM_output!$B$2:$APK$66,MATCH($A55,[2]EUCAM_output!$A$2:$A$66,0),MATCH(T$1,[2]EUCAM_output!$B$1:$APK$1,0))</f>
        <v>47.079058972196201</v>
      </c>
      <c r="U55">
        <f>INDEX([2]EUCAM_output!$B$2:$APK$66,MATCH($A55,[2]EUCAM_output!$A$2:$A$66,0),MATCH(U$1,[2]EUCAM_output!$B$1:$APK$1,0))</f>
        <v>94.669386151132002</v>
      </c>
      <c r="V55" s="1">
        <f t="shared" si="0"/>
        <v>12162.172856218396</v>
      </c>
      <c r="X55" s="15">
        <v>2018</v>
      </c>
      <c r="Y55">
        <f>INDEX([2]EUCAM_output!$B$2:$APK$66,MATCH($X55,[2]EUCAM_output!$A$2:$A$66,0),MATCH(Y$1,[2]EUCAM_output!$B$1:$APK$1,0))</f>
        <v>0.96056834375726596</v>
      </c>
      <c r="Z55">
        <f>INDEX([2]EUCAM_output!$B$2:$APK$66,MATCH($X55,[2]EUCAM_output!$A$2:$A$66,0),MATCH(Z$1,[2]EUCAM_output!$B$1:$APK$1,0))</f>
        <v>0.96637075638099701</v>
      </c>
      <c r="AA55">
        <f>INDEX([2]EUCAM_output!$B$2:$APK$66,MATCH($X55,[2]EUCAM_output!$A$2:$A$66,0),MATCH(AA$1,[2]EUCAM_output!$B$1:$APK$1,0))</f>
        <v>0.998742726385352</v>
      </c>
      <c r="AB55">
        <f>INDEX([2]EUCAM_output!$B$2:$APK$66,MATCH($X55,[2]EUCAM_output!$A$2:$A$66,0),MATCH(AB$1,[2]EUCAM_output!$B$1:$APK$1,0))</f>
        <v>0.96333170782659494</v>
      </c>
      <c r="AC55">
        <f>INDEX([2]EUCAM_output!$B$2:$APK$66,MATCH($X55,[2]EUCAM_output!$A$2:$A$66,0),MATCH(AC$1,[2]EUCAM_output!$B$1:$APK$1,0))</f>
        <v>0.955978510519368</v>
      </c>
      <c r="AD55">
        <f>INDEX([2]EUCAM_output!$B$2:$APK$66,MATCH($X55,[2]EUCAM_output!$A$2:$A$66,0),MATCH(AD$1,[2]EUCAM_output!$B$1:$APK$1,0))</f>
        <v>1.00119978627245</v>
      </c>
      <c r="AE55">
        <f>INDEX([2]EUCAM_output!$B$2:$APK$66,MATCH($X55,[2]EUCAM_output!$A$2:$A$66,0),MATCH(AE$1,[2]EUCAM_output!$B$1:$APK$1,0))</f>
        <v>0.97486043508771103</v>
      </c>
      <c r="AF55">
        <f>INDEX([2]EUCAM_output!$B$2:$APK$66,MATCH($X55,[2]EUCAM_output!$A$2:$A$66,0),MATCH(AF$1,[2]EUCAM_output!$B$1:$APK$1,0))</f>
        <v>0.96951313399815897</v>
      </c>
      <c r="AG55">
        <f>INDEX([2]EUCAM_output!$B$2:$APK$66,MATCH($X55,[2]EUCAM_output!$A$2:$A$66,0),MATCH(AG$1,[2]EUCAM_output!$B$1:$APK$1,0))</f>
        <v>0.95946683420948009</v>
      </c>
      <c r="AH55">
        <f>INDEX([2]EUCAM_output!$B$2:$APK$66,MATCH($X55,[2]EUCAM_output!$A$2:$A$66,0),MATCH(AH$1,[2]EUCAM_output!$B$1:$APK$1,0))</f>
        <v>0.97268951479045096</v>
      </c>
      <c r="AI55">
        <f>INDEX([2]EUCAM_output!$B$2:$APK$66,MATCH($X55,[2]EUCAM_output!$A$2:$A$66,0),MATCH(AI$1,[2]EUCAM_output!$B$1:$APK$1,0))</f>
        <v>0.98617298027050393</v>
      </c>
      <c r="AJ55">
        <f>INDEX([2]EUCAM_output!$B$2:$APK$66,MATCH($X55,[2]EUCAM_output!$A$2:$A$66,0),MATCH(AJ$1,[2]EUCAM_output!$B$1:$APK$1,0))</f>
        <v>0.974270252591941</v>
      </c>
      <c r="AK55">
        <f>INDEX([2]EUCAM_output!$B$2:$APK$66,MATCH($X55,[2]EUCAM_output!$A$2:$A$66,0),MATCH(AK$1,[2]EUCAM_output!$B$1:$APK$1,0))</f>
        <v>0.95727626447179204</v>
      </c>
      <c r="AL55">
        <f>INDEX([2]EUCAM_output!$B$2:$APK$66,MATCH($X55,[2]EUCAM_output!$A$2:$A$66,0),MATCH(AL$1,[2]EUCAM_output!$B$1:$APK$1,0))</f>
        <v>0.95400839966158901</v>
      </c>
      <c r="AM55">
        <f>INDEX([2]EUCAM_output!$B$2:$APK$66,MATCH($X55,[2]EUCAM_output!$A$2:$A$66,0),MATCH(AM$1,[2]EUCAM_output!$B$1:$APK$1,0))</f>
        <v>0.93621541323347801</v>
      </c>
      <c r="AN55">
        <f>INDEX([2]EUCAM_output!$B$2:$APK$66,MATCH($X55,[2]EUCAM_output!$A$2:$A$66,0),MATCH(AN$1,[2]EUCAM_output!$B$1:$APK$1,0))</f>
        <v>0.95769700444100703</v>
      </c>
      <c r="AO55">
        <f>INDEX([2]EUCAM_output!$B$2:$APK$66,MATCH($X55,[2]EUCAM_output!$A$2:$A$66,0),MATCH(AO$1,[2]EUCAM_output!$B$1:$APK$1,0))</f>
        <v>0.94827228195004698</v>
      </c>
      <c r="AP55">
        <f>INDEX([2]EUCAM_output!$B$2:$APK$66,MATCH($X55,[2]EUCAM_output!$A$2:$A$66,0),MATCH(AP$1,[2]EUCAM_output!$B$1:$APK$1,0))</f>
        <v>0.96175958215617097</v>
      </c>
      <c r="AQ55">
        <f>INDEX([2]EUCAM_output!$B$2:$APK$66,MATCH($X55,[2]EUCAM_output!$A$2:$A$66,0),MATCH(AQ$1,[2]EUCAM_output!$B$1:$APK$1,0))</f>
        <v>0.96566161245595494</v>
      </c>
      <c r="AR55">
        <f>INDEX([2]EUCAM_output!$B$2:$APK$66,MATCH($X55,[2]EUCAM_output!$A$2:$A$66,0),MATCH(AR$1,[2]EUCAM_output!$B$1:$APK$1,0))</f>
        <v>0.95359074005066202</v>
      </c>
      <c r="AS55" s="1">
        <f t="shared" si="1"/>
        <v>0.96554050981078243</v>
      </c>
      <c r="AU55" s="15">
        <v>2018</v>
      </c>
      <c r="AV55">
        <f>INDEX([2]EUCAM_output!$B$2:$APK$66,MATCH($X55,[2]EUCAM_output!$A$2:$A$66,0),MATCH(AV$1,[2]EUCAM_output!$B$1:$APK$1,0))</f>
        <v>1.5081110119388841</v>
      </c>
      <c r="AW55">
        <f>INDEX([2]EUCAM_output!$B$2:$APK$66,MATCH($X55,[2]EUCAM_output!$A$2:$A$66,0),MATCH(AW$1,[2]EUCAM_output!$B$1:$APK$1,0))</f>
        <v>0.15179120446666691</v>
      </c>
      <c r="AX55">
        <f>INDEX([2]EUCAM_output!$B$2:$APK$66,MATCH($X55,[2]EUCAM_output!$A$2:$A$66,0),MATCH(AX$1,[2]EUCAM_output!$B$1:$APK$1,0))</f>
        <v>1.8427658617171661</v>
      </c>
      <c r="AY55">
        <f>INDEX([2]EUCAM_output!$B$2:$APK$66,MATCH($X55,[2]EUCAM_output!$A$2:$A$66,0),MATCH(AY$1,[2]EUCAM_output!$B$1:$APK$1,0))</f>
        <v>1.397686749546079</v>
      </c>
      <c r="AZ55">
        <f>INDEX([2]EUCAM_output!$B$2:$APK$66,MATCH($X55,[2]EUCAM_output!$A$2:$A$66,0),MATCH(AZ$1,[2]EUCAM_output!$B$1:$APK$1,0))</f>
        <v>2.6727654383573269</v>
      </c>
      <c r="BA55">
        <f>INDEX([2]EUCAM_output!$B$2:$APK$66,MATCH($X55,[2]EUCAM_output!$A$2:$A$66,0),MATCH(BA$1,[2]EUCAM_output!$B$1:$APK$1,0))</f>
        <v>-8.6261336362050027</v>
      </c>
      <c r="BB55">
        <f>INDEX([2]EUCAM_output!$B$2:$APK$66,MATCH($X55,[2]EUCAM_output!$A$2:$A$66,0),MATCH(BB$1,[2]EUCAM_output!$B$1:$APK$1,0))</f>
        <v>1.343525127279799</v>
      </c>
      <c r="BC55">
        <f>INDEX([2]EUCAM_output!$B$2:$APK$66,MATCH($X55,[2]EUCAM_output!$A$2:$A$66,0),MATCH(BC$1,[2]EUCAM_output!$B$1:$APK$1,0))</f>
        <v>0.79412163827179416</v>
      </c>
      <c r="BD55">
        <f>INDEX([2]EUCAM_output!$B$2:$APK$66,MATCH($X55,[2]EUCAM_output!$A$2:$A$66,0),MATCH(BD$1,[2]EUCAM_output!$B$1:$APK$1,0))</f>
        <v>0.8006137615504727</v>
      </c>
      <c r="BE55">
        <f>INDEX([2]EUCAM_output!$B$2:$APK$66,MATCH($X55,[2]EUCAM_output!$A$2:$A$66,0),MATCH(BE$1,[2]EUCAM_output!$B$1:$APK$1,0))</f>
        <v>1.9549773971096811</v>
      </c>
      <c r="BF55">
        <f>INDEX([2]EUCAM_output!$B$2:$APK$66,MATCH($X55,[2]EUCAM_output!$A$2:$A$66,0),MATCH(BF$1,[2]EUCAM_output!$B$1:$APK$1,0))</f>
        <v>-2.9626666552887699</v>
      </c>
      <c r="BG55">
        <f>INDEX([2]EUCAM_output!$B$2:$APK$66,MATCH($X55,[2]EUCAM_output!$A$2:$A$66,0),MATCH(BG$1,[2]EUCAM_output!$B$1:$APK$1,0))</f>
        <v>-0.6184252462843598</v>
      </c>
      <c r="BH55">
        <f>INDEX([2]EUCAM_output!$B$2:$APK$66,MATCH($X55,[2]EUCAM_output!$A$2:$A$66,0),MATCH(BH$1,[2]EUCAM_output!$B$1:$APK$1,0))</f>
        <v>3.5748494496497858</v>
      </c>
      <c r="BI55">
        <f>INDEX([2]EUCAM_output!$B$2:$APK$66,MATCH($X55,[2]EUCAM_output!$A$2:$A$66,0),MATCH(BI$1,[2]EUCAM_output!$B$1:$APK$1,0))</f>
        <v>-0.69166930407639216</v>
      </c>
      <c r="BJ55">
        <f>INDEX([2]EUCAM_output!$B$2:$APK$66,MATCH($X55,[2]EUCAM_output!$A$2:$A$66,0),MATCH(BJ$1,[2]EUCAM_output!$B$1:$APK$1,0))</f>
        <v>3.5168930485816929</v>
      </c>
      <c r="BK55">
        <f>INDEX([2]EUCAM_output!$B$2:$APK$66,MATCH($X55,[2]EUCAM_output!$A$2:$A$66,0),MATCH(BK$1,[2]EUCAM_output!$B$1:$APK$1,0))</f>
        <v>4.2699399422955198</v>
      </c>
      <c r="BL55">
        <f>INDEX([2]EUCAM_output!$B$2:$APK$66,MATCH($X55,[2]EUCAM_output!$A$2:$A$66,0),MATCH(BL$1,[2]EUCAM_output!$B$1:$APK$1,0))</f>
        <v>0.92278020565192964</v>
      </c>
      <c r="BM55">
        <f>INDEX([2]EUCAM_output!$B$2:$APK$66,MATCH($X55,[2]EUCAM_output!$A$2:$A$66,0),MATCH(BM$1,[2]EUCAM_output!$B$1:$APK$1,0))</f>
        <v>2.0582797729492341</v>
      </c>
      <c r="BN55">
        <f>INDEX([2]EUCAM_output!$B$2:$APK$66,MATCH($X55,[2]EUCAM_output!$A$2:$A$66,0),MATCH(BN$1,[2]EUCAM_output!$B$1:$APK$1,0))</f>
        <v>2.3267191006601351</v>
      </c>
      <c r="BO55">
        <f>INDEX([2]EUCAM_output!$B$2:$APK$66,MATCH($X55,[2]EUCAM_output!$A$2:$A$66,0),MATCH(BO$1,[2]EUCAM_output!$B$1:$APK$1,0))</f>
        <v>1.73907405030489</v>
      </c>
      <c r="BP55" s="1">
        <f t="shared" si="2"/>
        <v>0.63971555642873701</v>
      </c>
    </row>
    <row r="56" spans="1:68" x14ac:dyDescent="0.3">
      <c r="A56" s="15">
        <v>2019</v>
      </c>
      <c r="B56">
        <f>INDEX([2]EUCAM_output!$B$2:$APK$66,MATCH($A56,[2]EUCAM_output!$A$2:$A$66,0),MATCH(B$1,[2]EUCAM_output!$B$1:$APK$1,0))</f>
        <v>405.96797865300198</v>
      </c>
      <c r="C56">
        <f>INDEX([2]EUCAM_output!$B$2:$APK$66,MATCH($A56,[2]EUCAM_output!$A$2:$A$66,0),MATCH(C$1,[2]EUCAM_output!$B$1:$APK$1,0))</f>
        <v>487.09739988820098</v>
      </c>
      <c r="D56">
        <f>INDEX([2]EUCAM_output!$B$2:$APK$66,MATCH($A56,[2]EUCAM_output!$A$2:$A$66,0),MATCH(D$1,[2]EUCAM_output!$B$1:$APK$1,0))</f>
        <v>23.118199344158299</v>
      </c>
      <c r="E56">
        <f>INDEX([2]EUCAM_output!$B$2:$APK$66,MATCH($A56,[2]EUCAM_output!$A$2:$A$66,0),MATCH(E$1,[2]EUCAM_output!$B$1:$APK$1,0))</f>
        <v>3596.9187757687</v>
      </c>
      <c r="F56">
        <f>INDEX([2]EUCAM_output!$B$2:$APK$66,MATCH($A56,[2]EUCAM_output!$A$2:$A$66,0),MATCH(F$1,[2]EUCAM_output!$B$1:$APK$1,0))</f>
        <v>28.686561707576899</v>
      </c>
      <c r="G56">
        <f>INDEX([2]EUCAM_output!$B$2:$APK$66,MATCH($A56,[2]EUCAM_output!$A$2:$A$66,0),MATCH(G$1,[2]EUCAM_output!$B$1:$APK$1,0))</f>
        <v>184.50724060069999</v>
      </c>
      <c r="H56">
        <f>INDEX([2]EUCAM_output!$B$2:$APK$66,MATCH($A56,[2]EUCAM_output!$A$2:$A$66,0),MATCH(H$1,[2]EUCAM_output!$B$1:$APK$1,0))</f>
        <v>1267.92600258327</v>
      </c>
      <c r="I56">
        <f>INDEX([2]EUCAM_output!$B$2:$APK$66,MATCH($A56,[2]EUCAM_output!$A$2:$A$66,0),MATCH(I$1,[2]EUCAM_output!$B$1:$APK$1,0))</f>
        <v>242.42591738390499</v>
      </c>
      <c r="J56">
        <f>INDEX([2]EUCAM_output!$B$2:$APK$66,MATCH($A56,[2]EUCAM_output!$A$2:$A$66,0),MATCH(J$1,[2]EUCAM_output!$B$1:$APK$1,0))</f>
        <v>2504.63739896366</v>
      </c>
      <c r="K56">
        <f>INDEX([2]EUCAM_output!$B$2:$APK$66,MATCH($A56,[2]EUCAM_output!$A$2:$A$66,0),MATCH(K$1,[2]EUCAM_output!$B$1:$APK$1,0))</f>
        <v>55.347389408548402</v>
      </c>
      <c r="L56">
        <f>INDEX([2]EUCAM_output!$B$2:$APK$66,MATCH($A56,[2]EUCAM_output!$A$2:$A$66,0),MATCH(L$1,[2]EUCAM_output!$B$1:$APK$1,0))</f>
        <v>356.67660087170498</v>
      </c>
      <c r="M56">
        <f>INDEX([2]EUCAM_output!$B$2:$APK$66,MATCH($A56,[2]EUCAM_output!$A$2:$A$66,0),MATCH(M$1,[2]EUCAM_output!$B$1:$APK$1,0))</f>
        <v>1832.52419448196</v>
      </c>
      <c r="N56">
        <f>INDEX([2]EUCAM_output!$B$2:$APK$66,MATCH($A56,[2]EUCAM_output!$A$2:$A$66,0),MATCH(N$1,[2]EUCAM_output!$B$1:$APK$1,0))</f>
        <v>50.243097772817713</v>
      </c>
      <c r="O56">
        <f>INDEX([2]EUCAM_output!$B$2:$APK$66,MATCH($A56,[2]EUCAM_output!$A$2:$A$66,0),MATCH(O$1,[2]EUCAM_output!$B$1:$APK$1,0))</f>
        <v>64.829908342550397</v>
      </c>
      <c r="P56">
        <f>INDEX([2]EUCAM_output!$B$2:$APK$66,MATCH($A56,[2]EUCAM_output!$A$2:$A$66,0),MATCH(P$1,[2]EUCAM_output!$B$1:$APK$1,0))</f>
        <v>30.274633122190199</v>
      </c>
      <c r="Q56">
        <f>INDEX([2]EUCAM_output!$B$2:$APK$66,MATCH($A56,[2]EUCAM_output!$A$2:$A$66,0),MATCH(Q$1,[2]EUCAM_output!$B$1:$APK$1,0))</f>
        <v>14.866239589523399</v>
      </c>
      <c r="R56">
        <f>INDEX([2]EUCAM_output!$B$2:$APK$66,MATCH($A56,[2]EUCAM_output!$A$2:$A$66,0),MATCH(R$1,[2]EUCAM_output!$B$1:$APK$1,0))</f>
        <v>849.31407707558606</v>
      </c>
      <c r="S56">
        <f>INDEX([2]EUCAM_output!$B$2:$APK$66,MATCH($A56,[2]EUCAM_output!$A$2:$A$66,0),MATCH(S$1,[2]EUCAM_output!$B$1:$APK$1,0))</f>
        <v>219.00092618582201</v>
      </c>
      <c r="T56">
        <f>INDEX([2]EUCAM_output!$B$2:$APK$66,MATCH($A56,[2]EUCAM_output!$A$2:$A$66,0),MATCH(T$1,[2]EUCAM_output!$B$1:$APK$1,0))</f>
        <v>48.729288551443901</v>
      </c>
      <c r="U56">
        <f>INDEX([2]EUCAM_output!$B$2:$APK$66,MATCH($A56,[2]EUCAM_output!$A$2:$A$66,0),MATCH(U$1,[2]EUCAM_output!$B$1:$APK$1,0))</f>
        <v>96.823968734317404</v>
      </c>
      <c r="V56" s="1">
        <f t="shared" si="0"/>
        <v>12359.915799029637</v>
      </c>
      <c r="X56" s="15">
        <v>2019</v>
      </c>
      <c r="Y56">
        <f>INDEX([2]EUCAM_output!$B$2:$APK$66,MATCH($X56,[2]EUCAM_output!$A$2:$A$66,0),MATCH(Y$1,[2]EUCAM_output!$B$1:$APK$1,0))</f>
        <v>0.974724093542921</v>
      </c>
      <c r="Z56">
        <f>INDEX([2]EUCAM_output!$B$2:$APK$66,MATCH($X56,[2]EUCAM_output!$A$2:$A$66,0),MATCH(Z$1,[2]EUCAM_output!$B$1:$APK$1,0))</f>
        <v>0.9842895899465729</v>
      </c>
      <c r="AA56">
        <f>INDEX([2]EUCAM_output!$B$2:$APK$66,MATCH($X56,[2]EUCAM_output!$A$2:$A$66,0),MATCH(AA$1,[2]EUCAM_output!$B$1:$APK$1,0))</f>
        <v>1.01222632661107</v>
      </c>
      <c r="AB56">
        <f>INDEX([2]EUCAM_output!$B$2:$APK$66,MATCH($X56,[2]EUCAM_output!$A$2:$A$66,0),MATCH(AB$1,[2]EUCAM_output!$B$1:$APK$1,0))</f>
        <v>0.98275224445248999</v>
      </c>
      <c r="AC56">
        <f>INDEX([2]EUCAM_output!$B$2:$APK$66,MATCH($X56,[2]EUCAM_output!$A$2:$A$66,0),MATCH(AC$1,[2]EUCAM_output!$B$1:$APK$1,0))</f>
        <v>0.99252257172666503</v>
      </c>
      <c r="AD56">
        <f>INDEX([2]EUCAM_output!$B$2:$APK$66,MATCH($X56,[2]EUCAM_output!$A$2:$A$66,0),MATCH(AD$1,[2]EUCAM_output!$B$1:$APK$1,0))</f>
        <v>1.0036528073213</v>
      </c>
      <c r="AE56">
        <f>INDEX([2]EUCAM_output!$B$2:$APK$66,MATCH($X56,[2]EUCAM_output!$A$2:$A$66,0),MATCH(AE$1,[2]EUCAM_output!$B$1:$APK$1,0))</f>
        <v>0.98878798718986005</v>
      </c>
      <c r="AF56">
        <f>INDEX([2]EUCAM_output!$B$2:$APK$66,MATCH($X56,[2]EUCAM_output!$A$2:$A$66,0),MATCH(AF$1,[2]EUCAM_output!$B$1:$APK$1,0))</f>
        <v>0.98387995216816093</v>
      </c>
      <c r="AG56">
        <f>INDEX([2]EUCAM_output!$B$2:$APK$66,MATCH($X56,[2]EUCAM_output!$A$2:$A$66,0),MATCH(AG$1,[2]EUCAM_output!$B$1:$APK$1,0))</f>
        <v>0.97108140324278691</v>
      </c>
      <c r="AH56">
        <f>INDEX([2]EUCAM_output!$B$2:$APK$66,MATCH($X56,[2]EUCAM_output!$A$2:$A$66,0),MATCH(AH$1,[2]EUCAM_output!$B$1:$APK$1,0))</f>
        <v>0.99203034843626492</v>
      </c>
      <c r="AI56">
        <f>INDEX([2]EUCAM_output!$B$2:$APK$66,MATCH($X56,[2]EUCAM_output!$A$2:$A$66,0),MATCH(AI$1,[2]EUCAM_output!$B$1:$APK$1,0))</f>
        <v>1.0196209650736501</v>
      </c>
      <c r="AJ56">
        <f>INDEX([2]EUCAM_output!$B$2:$APK$66,MATCH($X56,[2]EUCAM_output!$A$2:$A$66,0),MATCH(AJ$1,[2]EUCAM_output!$B$1:$APK$1,0))</f>
        <v>0.98447093109730599</v>
      </c>
      <c r="AK56">
        <f>INDEX([2]EUCAM_output!$B$2:$APK$66,MATCH($X56,[2]EUCAM_output!$A$2:$A$66,0),MATCH(AK$1,[2]EUCAM_output!$B$1:$APK$1,0))</f>
        <v>0.98001978744708496</v>
      </c>
      <c r="AL56">
        <f>INDEX([2]EUCAM_output!$B$2:$APK$66,MATCH($X56,[2]EUCAM_output!$A$2:$A$66,0),MATCH(AL$1,[2]EUCAM_output!$B$1:$APK$1,0))</f>
        <v>0.96275055133826992</v>
      </c>
      <c r="AM56">
        <f>INDEX([2]EUCAM_output!$B$2:$APK$66,MATCH($X56,[2]EUCAM_output!$A$2:$A$66,0),MATCH(AM$1,[2]EUCAM_output!$B$1:$APK$1,0))</f>
        <v>0.97662620321989602</v>
      </c>
      <c r="AN56">
        <f>INDEX([2]EUCAM_output!$B$2:$APK$66,MATCH($X56,[2]EUCAM_output!$A$2:$A$66,0),MATCH(AN$1,[2]EUCAM_output!$B$1:$APK$1,0))</f>
        <v>0.98169815655902593</v>
      </c>
      <c r="AO56">
        <f>INDEX([2]EUCAM_output!$B$2:$APK$66,MATCH($X56,[2]EUCAM_output!$A$2:$A$66,0),MATCH(AO$1,[2]EUCAM_output!$B$1:$APK$1,0))</f>
        <v>0.97698486625478698</v>
      </c>
      <c r="AP56">
        <f>INDEX([2]EUCAM_output!$B$2:$APK$66,MATCH($X56,[2]EUCAM_output!$A$2:$A$66,0),MATCH(AP$1,[2]EUCAM_output!$B$1:$APK$1,0))</f>
        <v>0.97940179402713889</v>
      </c>
      <c r="AQ56">
        <f>INDEX([2]EUCAM_output!$B$2:$APK$66,MATCH($X56,[2]EUCAM_output!$A$2:$A$66,0),MATCH(AQ$1,[2]EUCAM_output!$B$1:$APK$1,0))</f>
        <v>0.98824447127236004</v>
      </c>
      <c r="AR56">
        <f>INDEX([2]EUCAM_output!$B$2:$APK$66,MATCH($X56,[2]EUCAM_output!$A$2:$A$66,0),MATCH(AR$1,[2]EUCAM_output!$B$1:$APK$1,0))</f>
        <v>0.97648837613169803</v>
      </c>
      <c r="AS56" s="1">
        <f t="shared" si="1"/>
        <v>0.98196015792865088</v>
      </c>
      <c r="AU56" s="15">
        <v>2019</v>
      </c>
      <c r="AV56">
        <f>INDEX([2]EUCAM_output!$B$2:$APK$66,MATCH($X56,[2]EUCAM_output!$A$2:$A$66,0),MATCH(AV$1,[2]EUCAM_output!$B$1:$APK$1,0))</f>
        <v>2.0328820752006478</v>
      </c>
      <c r="AW56">
        <f>INDEX([2]EUCAM_output!$B$2:$APK$66,MATCH($X56,[2]EUCAM_output!$A$2:$A$66,0),MATCH(AW$1,[2]EUCAM_output!$B$1:$APK$1,0))</f>
        <v>0.91420354155116179</v>
      </c>
      <c r="AX56">
        <f>INDEX([2]EUCAM_output!$B$2:$APK$66,MATCH($X56,[2]EUCAM_output!$A$2:$A$66,0),MATCH(AX$1,[2]EUCAM_output!$B$1:$APK$1,0))</f>
        <v>3.240165506781989</v>
      </c>
      <c r="AY56">
        <f>INDEX([2]EUCAM_output!$B$2:$APK$66,MATCH($X56,[2]EUCAM_output!$A$2:$A$66,0),MATCH(AY$1,[2]EUCAM_output!$B$1:$APK$1,0))</f>
        <v>1.3434326802362451</v>
      </c>
      <c r="AZ56">
        <f>INDEX([2]EUCAM_output!$B$2:$APK$66,MATCH($X56,[2]EUCAM_output!$A$2:$A$66,0),MATCH(AZ$1,[2]EUCAM_output!$B$1:$APK$1,0))</f>
        <v>2.5345734083973559</v>
      </c>
      <c r="BA56">
        <f>INDEX([2]EUCAM_output!$B$2:$APK$66,MATCH($X56,[2]EUCAM_output!$A$2:$A$66,0),MATCH(BA$1,[2]EUCAM_output!$B$1:$APK$1,0))</f>
        <v>-6.1309925331934254</v>
      </c>
      <c r="BB56">
        <f>INDEX([2]EUCAM_output!$B$2:$APK$66,MATCH($X56,[2]EUCAM_output!$A$2:$A$66,0),MATCH(BB$1,[2]EUCAM_output!$B$1:$APK$1,0))</f>
        <v>2.295419681376587</v>
      </c>
      <c r="BC56">
        <f>INDEX([2]EUCAM_output!$B$2:$APK$66,MATCH($X56,[2]EUCAM_output!$A$2:$A$66,0),MATCH(BC$1,[2]EUCAM_output!$B$1:$APK$1,0))</f>
        <v>1.0380984809432501</v>
      </c>
      <c r="BD56">
        <f>INDEX([2]EUCAM_output!$B$2:$APK$66,MATCH($X56,[2]EUCAM_output!$A$2:$A$66,0),MATCH(BD$1,[2]EUCAM_output!$B$1:$APK$1,0))</f>
        <v>1.9065096541947659</v>
      </c>
      <c r="BE56">
        <f>INDEX([2]EUCAM_output!$B$2:$APK$66,MATCH($X56,[2]EUCAM_output!$A$2:$A$66,0),MATCH(BE$1,[2]EUCAM_output!$B$1:$APK$1,0))</f>
        <v>2.4124750549306522</v>
      </c>
      <c r="BF56">
        <f>INDEX([2]EUCAM_output!$B$2:$APK$66,MATCH($X56,[2]EUCAM_output!$A$2:$A$66,0),MATCH(BF$1,[2]EUCAM_output!$B$1:$APK$1,0))</f>
        <v>-5.8425350789216957</v>
      </c>
      <c r="BG56">
        <f>INDEX([2]EUCAM_output!$B$2:$APK$66,MATCH($X56,[2]EUCAM_output!$A$2:$A$66,0),MATCH(BG$1,[2]EUCAM_output!$B$1:$APK$1,0))</f>
        <v>-0.58630432462200011</v>
      </c>
      <c r="BH56">
        <f>INDEX([2]EUCAM_output!$B$2:$APK$66,MATCH($X56,[2]EUCAM_output!$A$2:$A$66,0),MATCH(BH$1,[2]EUCAM_output!$B$1:$APK$1,0))</f>
        <v>3.685701325256852</v>
      </c>
      <c r="BI56">
        <f>INDEX([2]EUCAM_output!$B$2:$APK$66,MATCH($X56,[2]EUCAM_output!$A$2:$A$66,0),MATCH(BI$1,[2]EUCAM_output!$B$1:$APK$1,0))</f>
        <v>-0.56649144860283496</v>
      </c>
      <c r="BJ56">
        <f>INDEX([2]EUCAM_output!$B$2:$APK$66,MATCH($X56,[2]EUCAM_output!$A$2:$A$66,0),MATCH(BJ$1,[2]EUCAM_output!$B$1:$APK$1,0))</f>
        <v>1.4757392966276539</v>
      </c>
      <c r="BK56">
        <f>INDEX([2]EUCAM_output!$B$2:$APK$66,MATCH($X56,[2]EUCAM_output!$A$2:$A$66,0),MATCH(BK$1,[2]EUCAM_output!$B$1:$APK$1,0))</f>
        <v>0.89644957870029796</v>
      </c>
      <c r="BL56">
        <f>INDEX([2]EUCAM_output!$B$2:$APK$66,MATCH($X56,[2]EUCAM_output!$A$2:$A$66,0),MATCH(BL$1,[2]EUCAM_output!$B$1:$APK$1,0))</f>
        <v>1.0811730683860881</v>
      </c>
      <c r="BM56">
        <f>INDEX([2]EUCAM_output!$B$2:$APK$66,MATCH($X56,[2]EUCAM_output!$A$2:$A$66,0),MATCH(BM$1,[2]EUCAM_output!$B$1:$APK$1,0))</f>
        <v>3.0122502557954118</v>
      </c>
      <c r="BN56">
        <f>INDEX([2]EUCAM_output!$B$2:$APK$66,MATCH($X56,[2]EUCAM_output!$A$2:$A$66,0),MATCH(BN$1,[2]EUCAM_output!$B$1:$APK$1,0))</f>
        <v>3.3158918453676689</v>
      </c>
      <c r="BO56">
        <f>INDEX([2]EUCAM_output!$B$2:$APK$66,MATCH($X56,[2]EUCAM_output!$A$2:$A$66,0),MATCH(BO$1,[2]EUCAM_output!$B$1:$APK$1,0))</f>
        <v>1.5570469511957401</v>
      </c>
      <c r="BP56" s="1">
        <f t="shared" si="2"/>
        <v>0.98126596671103139</v>
      </c>
    </row>
    <row r="57" spans="1:68" x14ac:dyDescent="0.3">
      <c r="A57" s="15">
        <v>2020</v>
      </c>
      <c r="B57">
        <f>INDEX([2]EUCAM_output!$B$2:$APK$66,MATCH($A57,[2]EUCAM_output!$A$2:$A$66,0),MATCH(B$1,[2]EUCAM_output!$B$1:$APK$1,0))</f>
        <v>380.31788</v>
      </c>
      <c r="C57">
        <f>INDEX([2]EUCAM_output!$B$2:$APK$66,MATCH($A57,[2]EUCAM_output!$A$2:$A$66,0),MATCH(C$1,[2]EUCAM_output!$B$1:$APK$1,0))</f>
        <v>463.7509</v>
      </c>
      <c r="D57">
        <f>INDEX([2]EUCAM_output!$B$2:$APK$66,MATCH($A57,[2]EUCAM_output!$A$2:$A$66,0),MATCH(D$1,[2]EUCAM_output!$B$1:$APK$1,0))</f>
        <v>22.373640000000002</v>
      </c>
      <c r="E57">
        <f>INDEX([2]EUCAM_output!$B$2:$APK$66,MATCH($A57,[2]EUCAM_output!$A$2:$A$66,0),MATCH(E$1,[2]EUCAM_output!$B$1:$APK$1,0))</f>
        <v>3449.62</v>
      </c>
      <c r="F57">
        <f>INDEX([2]EUCAM_output!$B$2:$APK$66,MATCH($A57,[2]EUCAM_output!$A$2:$A$66,0),MATCH(F$1,[2]EUCAM_output!$B$1:$APK$1,0))</f>
        <v>27.859290000000001</v>
      </c>
      <c r="G57">
        <f>INDEX([2]EUCAM_output!$B$2:$APK$66,MATCH($A57,[2]EUCAM_output!$A$2:$A$66,0),MATCH(G$1,[2]EUCAM_output!$B$1:$APK$1,0))</f>
        <v>167.53952000000001</v>
      </c>
      <c r="H57">
        <f>INDEX([2]EUCAM_output!$B$2:$APK$66,MATCH($A57,[2]EUCAM_output!$A$2:$A$66,0),MATCH(H$1,[2]EUCAM_output!$B$1:$APK$1,0))</f>
        <v>1129.2139999999999</v>
      </c>
      <c r="I57">
        <f>INDEX([2]EUCAM_output!$B$2:$APK$66,MATCH($A57,[2]EUCAM_output!$A$2:$A$66,0),MATCH(I$1,[2]EUCAM_output!$B$1:$APK$1,0))</f>
        <v>236.387</v>
      </c>
      <c r="J57">
        <f>INDEX([2]EUCAM_output!$B$2:$APK$66,MATCH($A57,[2]EUCAM_output!$A$2:$A$66,0),MATCH(J$1,[2]EUCAM_output!$B$1:$APK$1,0))</f>
        <v>2318.2761999999998</v>
      </c>
      <c r="K57">
        <f>INDEX([2]EUCAM_output!$B$2:$APK$66,MATCH($A57,[2]EUCAM_output!$A$2:$A$66,0),MATCH(K$1,[2]EUCAM_output!$B$1:$APK$1,0))</f>
        <v>50.747109999999999</v>
      </c>
      <c r="L57">
        <f>INDEX([2]EUCAM_output!$B$2:$APK$66,MATCH($A57,[2]EUCAM_output!$A$2:$A$66,0),MATCH(L$1,[2]EUCAM_output!$B$1:$APK$1,0))</f>
        <v>382.20715000000001</v>
      </c>
      <c r="M57">
        <f>INDEX([2]EUCAM_output!$B$2:$APK$66,MATCH($A57,[2]EUCAM_output!$A$2:$A$66,0),MATCH(M$1,[2]EUCAM_output!$B$1:$APK$1,0))</f>
        <v>1670.0119</v>
      </c>
      <c r="N57">
        <f>INDEX([2]EUCAM_output!$B$2:$APK$66,MATCH($A57,[2]EUCAM_output!$A$2:$A$66,0),MATCH(N$1,[2]EUCAM_output!$B$1:$APK$1,0))</f>
        <v>50.264609999999998</v>
      </c>
      <c r="O57">
        <f>INDEX([2]EUCAM_output!$B$2:$APK$66,MATCH($A57,[2]EUCAM_output!$A$2:$A$66,0),MATCH(O$1,[2]EUCAM_output!$B$1:$APK$1,0))</f>
        <v>64.49924</v>
      </c>
      <c r="P57">
        <f>INDEX([2]EUCAM_output!$B$2:$APK$66,MATCH($A57,[2]EUCAM_output!$A$2:$A$66,0),MATCH(P$1,[2]EUCAM_output!$B$1:$APK$1,0))</f>
        <v>29.224340000000002</v>
      </c>
      <c r="Q57">
        <f>INDEX([2]EUCAM_output!$B$2:$APK$66,MATCH($A57,[2]EUCAM_output!$A$2:$A$66,0),MATCH(Q$1,[2]EUCAM_output!$B$1:$APK$1,0))</f>
        <v>14.36697</v>
      </c>
      <c r="R57">
        <f>INDEX([2]EUCAM_output!$B$2:$APK$66,MATCH($A57,[2]EUCAM_output!$A$2:$A$66,0),MATCH(R$1,[2]EUCAM_output!$B$1:$APK$1,0))</f>
        <v>816.46299999999997</v>
      </c>
      <c r="S57">
        <f>INDEX([2]EUCAM_output!$B$2:$APK$66,MATCH($A57,[2]EUCAM_output!$A$2:$A$66,0),MATCH(S$1,[2]EUCAM_output!$B$1:$APK$1,0))</f>
        <v>201.03271000000001</v>
      </c>
      <c r="T57">
        <f>INDEX([2]EUCAM_output!$B$2:$APK$66,MATCH($A57,[2]EUCAM_output!$A$2:$A$66,0),MATCH(T$1,[2]EUCAM_output!$B$1:$APK$1,0))</f>
        <v>46.738699999999902</v>
      </c>
      <c r="U57">
        <f>INDEX([2]EUCAM_output!$B$2:$APK$66,MATCH($A57,[2]EUCAM_output!$A$2:$A$66,0),MATCH(U$1,[2]EUCAM_output!$B$1:$APK$1,0))</f>
        <v>94.320580000000007</v>
      </c>
      <c r="V57" s="1">
        <f t="shared" si="0"/>
        <v>11615.214739999998</v>
      </c>
      <c r="X57" s="15">
        <v>2020</v>
      </c>
      <c r="Y57">
        <f>INDEX([2]EUCAM_output!$B$2:$APK$66,MATCH($X57,[2]EUCAM_output!$A$2:$A$66,0),MATCH(Y$1,[2]EUCAM_output!$B$1:$APK$1,0))</f>
        <v>1</v>
      </c>
      <c r="Z57">
        <f>INDEX([2]EUCAM_output!$B$2:$APK$66,MATCH($X57,[2]EUCAM_output!$A$2:$A$66,0),MATCH(Z$1,[2]EUCAM_output!$B$1:$APK$1,0))</f>
        <v>1</v>
      </c>
      <c r="AA57">
        <f>INDEX([2]EUCAM_output!$B$2:$APK$66,MATCH($X57,[2]EUCAM_output!$A$2:$A$66,0),MATCH(AA$1,[2]EUCAM_output!$B$1:$APK$1,0))</f>
        <v>1</v>
      </c>
      <c r="AB57">
        <f>INDEX([2]EUCAM_output!$B$2:$APK$66,MATCH($X57,[2]EUCAM_output!$A$2:$A$66,0),MATCH(AB$1,[2]EUCAM_output!$B$1:$APK$1,0))</f>
        <v>1</v>
      </c>
      <c r="AC57">
        <f>INDEX([2]EUCAM_output!$B$2:$APK$66,MATCH($X57,[2]EUCAM_output!$A$2:$A$66,0),MATCH(AC$1,[2]EUCAM_output!$B$1:$APK$1,0))</f>
        <v>1</v>
      </c>
      <c r="AD57">
        <f>INDEX([2]EUCAM_output!$B$2:$APK$66,MATCH($X57,[2]EUCAM_output!$A$2:$A$66,0),MATCH(AD$1,[2]EUCAM_output!$B$1:$APK$1,0))</f>
        <v>1</v>
      </c>
      <c r="AE57">
        <f>INDEX([2]EUCAM_output!$B$2:$APK$66,MATCH($X57,[2]EUCAM_output!$A$2:$A$66,0),MATCH(AE$1,[2]EUCAM_output!$B$1:$APK$1,0))</f>
        <v>1</v>
      </c>
      <c r="AF57">
        <f>INDEX([2]EUCAM_output!$B$2:$APK$66,MATCH($X57,[2]EUCAM_output!$A$2:$A$66,0),MATCH(AF$1,[2]EUCAM_output!$B$1:$APK$1,0))</f>
        <v>1</v>
      </c>
      <c r="AG57">
        <f>INDEX([2]EUCAM_output!$B$2:$APK$66,MATCH($X57,[2]EUCAM_output!$A$2:$A$66,0),MATCH(AG$1,[2]EUCAM_output!$B$1:$APK$1,0))</f>
        <v>1</v>
      </c>
      <c r="AH57">
        <f>INDEX([2]EUCAM_output!$B$2:$APK$66,MATCH($X57,[2]EUCAM_output!$A$2:$A$66,0),MATCH(AH$1,[2]EUCAM_output!$B$1:$APK$1,0))</f>
        <v>1</v>
      </c>
      <c r="AI57">
        <f>INDEX([2]EUCAM_output!$B$2:$APK$66,MATCH($X57,[2]EUCAM_output!$A$2:$A$66,0),MATCH(AI$1,[2]EUCAM_output!$B$1:$APK$1,0))</f>
        <v>1</v>
      </c>
      <c r="AJ57">
        <f>INDEX([2]EUCAM_output!$B$2:$APK$66,MATCH($X57,[2]EUCAM_output!$A$2:$A$66,0),MATCH(AJ$1,[2]EUCAM_output!$B$1:$APK$1,0))</f>
        <v>1</v>
      </c>
      <c r="AK57">
        <f>INDEX([2]EUCAM_output!$B$2:$APK$66,MATCH($X57,[2]EUCAM_output!$A$2:$A$66,0),MATCH(AK$1,[2]EUCAM_output!$B$1:$APK$1,0))</f>
        <v>1</v>
      </c>
      <c r="AL57">
        <f>INDEX([2]EUCAM_output!$B$2:$APK$66,MATCH($X57,[2]EUCAM_output!$A$2:$A$66,0),MATCH(AL$1,[2]EUCAM_output!$B$1:$APK$1,0))</f>
        <v>1</v>
      </c>
      <c r="AM57">
        <f>INDEX([2]EUCAM_output!$B$2:$APK$66,MATCH($X57,[2]EUCAM_output!$A$2:$A$66,0),MATCH(AM$1,[2]EUCAM_output!$B$1:$APK$1,0))</f>
        <v>1</v>
      </c>
      <c r="AN57">
        <f>INDEX([2]EUCAM_output!$B$2:$APK$66,MATCH($X57,[2]EUCAM_output!$A$2:$A$66,0),MATCH(AN$1,[2]EUCAM_output!$B$1:$APK$1,0))</f>
        <v>1</v>
      </c>
      <c r="AO57">
        <f>INDEX([2]EUCAM_output!$B$2:$APK$66,MATCH($X57,[2]EUCAM_output!$A$2:$A$66,0),MATCH(AO$1,[2]EUCAM_output!$B$1:$APK$1,0))</f>
        <v>1</v>
      </c>
      <c r="AP57">
        <f>INDEX([2]EUCAM_output!$B$2:$APK$66,MATCH($X57,[2]EUCAM_output!$A$2:$A$66,0),MATCH(AP$1,[2]EUCAM_output!$B$1:$APK$1,0))</f>
        <v>1</v>
      </c>
      <c r="AQ57">
        <f>INDEX([2]EUCAM_output!$B$2:$APK$66,MATCH($X57,[2]EUCAM_output!$A$2:$A$66,0),MATCH(AQ$1,[2]EUCAM_output!$B$1:$APK$1,0))</f>
        <v>1</v>
      </c>
      <c r="AR57">
        <f>INDEX([2]EUCAM_output!$B$2:$APK$66,MATCH($X57,[2]EUCAM_output!$A$2:$A$66,0),MATCH(AR$1,[2]EUCAM_output!$B$1:$APK$1,0))</f>
        <v>1</v>
      </c>
      <c r="AS57" s="1">
        <f t="shared" si="1"/>
        <v>1</v>
      </c>
      <c r="AU57" s="15">
        <v>2020</v>
      </c>
      <c r="AV57">
        <f>INDEX([2]EUCAM_output!$B$2:$APK$66,MATCH($X57,[2]EUCAM_output!$A$2:$A$66,0),MATCH(AV$1,[2]EUCAM_output!$B$1:$APK$1,0))</f>
        <v>-5.2968984255207019</v>
      </c>
      <c r="AW57">
        <f>INDEX([2]EUCAM_output!$B$2:$APK$66,MATCH($X57,[2]EUCAM_output!$A$2:$A$66,0),MATCH(AW$1,[2]EUCAM_output!$B$1:$APK$1,0))</f>
        <v>-5.3241060905178657</v>
      </c>
      <c r="AX57">
        <f>INDEX([2]EUCAM_output!$B$2:$APK$66,MATCH($X57,[2]EUCAM_output!$A$2:$A$66,0),MATCH(AX$1,[2]EUCAM_output!$B$1:$APK$1,0))</f>
        <v>-4.3287899459514056</v>
      </c>
      <c r="AY57">
        <f>INDEX([2]EUCAM_output!$B$2:$APK$66,MATCH($X57,[2]EUCAM_output!$A$2:$A$66,0),MATCH(AY$1,[2]EUCAM_output!$B$1:$APK$1,0))</f>
        <v>-3.4292744923370981</v>
      </c>
      <c r="AZ57">
        <f>INDEX([2]EUCAM_output!$B$2:$APK$66,MATCH($X57,[2]EUCAM_output!$A$2:$A$66,0),MATCH(AZ$1,[2]EUCAM_output!$B$1:$APK$1,0))</f>
        <v>-3.3716984675330459</v>
      </c>
      <c r="BA57">
        <f>INDEX([2]EUCAM_output!$B$2:$APK$66,MATCH($X57,[2]EUCAM_output!$A$2:$A$66,0),MATCH(BA$1,[2]EUCAM_output!$B$1:$APK$1,0))</f>
        <v>-13.982512706665419</v>
      </c>
      <c r="BB57">
        <f>INDEX([2]EUCAM_output!$B$2:$APK$66,MATCH($X57,[2]EUCAM_output!$A$2:$A$66,0),MATCH(BB$1,[2]EUCAM_output!$B$1:$APK$1,0))</f>
        <v>-9.2028438313932153</v>
      </c>
      <c r="BC57">
        <f>INDEX([2]EUCAM_output!$B$2:$APK$66,MATCH($X57,[2]EUCAM_output!$A$2:$A$66,0),MATCH(BC$1,[2]EUCAM_output!$B$1:$APK$1,0))</f>
        <v>-2.1982634714364568</v>
      </c>
      <c r="BD57">
        <f>INDEX([2]EUCAM_output!$B$2:$APK$66,MATCH($X57,[2]EUCAM_output!$A$2:$A$66,0),MATCH(BD$1,[2]EUCAM_output!$B$1:$APK$1,0))</f>
        <v>-6.4386474226775903</v>
      </c>
      <c r="BE57">
        <f>INDEX([2]EUCAM_output!$B$2:$APK$66,MATCH($X57,[2]EUCAM_output!$A$2:$A$66,0),MATCH(BE$1,[2]EUCAM_output!$B$1:$APK$1,0))</f>
        <v>-8.2706175404885229</v>
      </c>
      <c r="BF57">
        <f>INDEX([2]EUCAM_output!$B$2:$APK$66,MATCH($X57,[2]EUCAM_output!$A$2:$A$66,0),MATCH(BF$1,[2]EUCAM_output!$B$1:$APK$1,0))</f>
        <v>-5.3686373041657456</v>
      </c>
      <c r="BG57">
        <f>INDEX([2]EUCAM_output!$B$2:$APK$66,MATCH($X57,[2]EUCAM_output!$A$2:$A$66,0),MATCH(BG$1,[2]EUCAM_output!$B$1:$APK$1,0))</f>
        <v>-9.6705356569286138</v>
      </c>
      <c r="BH57">
        <f>INDEX([2]EUCAM_output!$B$2:$APK$66,MATCH($X57,[2]EUCAM_output!$A$2:$A$66,0),MATCH(BH$1,[2]EUCAM_output!$B$1:$APK$1,0))</f>
        <v>-0.36917045256268383</v>
      </c>
      <c r="BI57">
        <f>INDEX([2]EUCAM_output!$B$2:$APK$66,MATCH($X57,[2]EUCAM_output!$A$2:$A$66,0),MATCH(BI$1,[2]EUCAM_output!$B$1:$APK$1,0))</f>
        <v>-3.1627890044727658</v>
      </c>
      <c r="BJ57">
        <f>INDEX([2]EUCAM_output!$B$2:$APK$66,MATCH($X57,[2]EUCAM_output!$A$2:$A$66,0),MATCH(BJ$1,[2]EUCAM_output!$B$1:$APK$1,0))</f>
        <v>-4.0673382530677209</v>
      </c>
      <c r="BK57">
        <f>INDEX([2]EUCAM_output!$B$2:$APK$66,MATCH($X57,[2]EUCAM_output!$A$2:$A$66,0),MATCH(BK$1,[2]EUCAM_output!$B$1:$APK$1,0))</f>
        <v>-7.5116215097364769</v>
      </c>
      <c r="BL57">
        <f>INDEX([2]EUCAM_output!$B$2:$APK$66,MATCH($X57,[2]EUCAM_output!$A$2:$A$66,0),MATCH(BL$1,[2]EUCAM_output!$B$1:$APK$1,0))</f>
        <v>-4.6242292221573607</v>
      </c>
      <c r="BM57">
        <f>INDEX([2]EUCAM_output!$B$2:$APK$66,MATCH($X57,[2]EUCAM_output!$A$2:$A$66,0),MATCH(BM$1,[2]EUCAM_output!$B$1:$APK$1,0))</f>
        <v>-6.7136922015617504</v>
      </c>
      <c r="BN57">
        <f>INDEX([2]EUCAM_output!$B$2:$APK$66,MATCH($X57,[2]EUCAM_output!$A$2:$A$66,0),MATCH(BN$1,[2]EUCAM_output!$B$1:$APK$1,0))</f>
        <v>-3.122070558894618</v>
      </c>
      <c r="BO57">
        <f>INDEX([2]EUCAM_output!$B$2:$APK$66,MATCH($X57,[2]EUCAM_output!$A$2:$A$66,0),MATCH(BO$1,[2]EUCAM_output!$B$1:$APK$1,0))</f>
        <v>-2.4135332804696712</v>
      </c>
      <c r="BP57" s="1">
        <f t="shared" si="2"/>
        <v>-5.9623942886308852</v>
      </c>
    </row>
    <row r="58" spans="1:68" x14ac:dyDescent="0.3">
      <c r="A58" s="15">
        <v>2021</v>
      </c>
      <c r="B58">
        <f>INDEX([2]EUCAM_output!$B$2:$APK$66,MATCH($A58,[2]EUCAM_output!$A$2:$A$66,0),MATCH(B$1,[2]EUCAM_output!$B$1:$APK$1,0))</f>
        <v>398.55537420212602</v>
      </c>
      <c r="C58">
        <f>INDEX([2]EUCAM_output!$B$2:$APK$66,MATCH($A58,[2]EUCAM_output!$A$2:$A$66,0),MATCH(C$1,[2]EUCAM_output!$B$1:$APK$1,0))</f>
        <v>492.53869396309102</v>
      </c>
      <c r="D58">
        <f>INDEX([2]EUCAM_output!$B$2:$APK$66,MATCH($A58,[2]EUCAM_output!$A$2:$A$66,0),MATCH(D$1,[2]EUCAM_output!$B$1:$APK$1,0))</f>
        <v>24.921600610795299</v>
      </c>
      <c r="E58">
        <f>INDEX([2]EUCAM_output!$B$2:$APK$66,MATCH($A58,[2]EUCAM_output!$A$2:$A$66,0),MATCH(E$1,[2]EUCAM_output!$B$1:$APK$1,0))</f>
        <v>3576.22105811539</v>
      </c>
      <c r="F58">
        <f>INDEX([2]EUCAM_output!$B$2:$APK$66,MATCH($A58,[2]EUCAM_output!$A$2:$A$66,0),MATCH(F$1,[2]EUCAM_output!$B$1:$APK$1,0))</f>
        <v>29.852472019095199</v>
      </c>
      <c r="G58">
        <f>INDEX([2]EUCAM_output!$B$2:$APK$66,MATCH($A58,[2]EUCAM_output!$A$2:$A$66,0),MATCH(G$1,[2]EUCAM_output!$B$1:$APK$1,0))</f>
        <v>182.03922459147</v>
      </c>
      <c r="H58">
        <f>INDEX([2]EUCAM_output!$B$2:$APK$66,MATCH($A58,[2]EUCAM_output!$A$2:$A$66,0),MATCH(H$1,[2]EUCAM_output!$B$1:$APK$1,0))</f>
        <v>1204.6810051224199</v>
      </c>
      <c r="I58">
        <f>INDEX([2]EUCAM_output!$B$2:$APK$66,MATCH($A58,[2]EUCAM_output!$A$2:$A$66,0),MATCH(I$1,[2]EUCAM_output!$B$1:$APK$1,0))</f>
        <v>242.71353541747999</v>
      </c>
      <c r="J58">
        <f>INDEX([2]EUCAM_output!$B$2:$APK$66,MATCH($A58,[2]EUCAM_output!$A$2:$A$66,0),MATCH(J$1,[2]EUCAM_output!$B$1:$APK$1,0))</f>
        <v>2477.82780629645</v>
      </c>
      <c r="K58">
        <f>INDEX([2]EUCAM_output!$B$2:$APK$66,MATCH($A58,[2]EUCAM_output!$A$2:$A$66,0),MATCH(K$1,[2]EUCAM_output!$B$1:$APK$1,0))</f>
        <v>57.157334534877997</v>
      </c>
      <c r="L58">
        <f>INDEX([2]EUCAM_output!$B$2:$APK$66,MATCH($A58,[2]EUCAM_output!$A$2:$A$66,0),MATCH(L$1,[2]EUCAM_output!$B$1:$APK$1,0))</f>
        <v>444.33726713719301</v>
      </c>
      <c r="M58">
        <f>INDEX([2]EUCAM_output!$B$2:$APK$66,MATCH($A58,[2]EUCAM_output!$A$2:$A$66,0),MATCH(M$1,[2]EUCAM_output!$B$1:$APK$1,0))</f>
        <v>1819.1617024721199</v>
      </c>
      <c r="N58">
        <f>INDEX([2]EUCAM_output!$B$2:$APK$66,MATCH($A58,[2]EUCAM_output!$A$2:$A$66,0),MATCH(N$1,[2]EUCAM_output!$B$1:$APK$1,0))</f>
        <v>53.4715017535665</v>
      </c>
      <c r="O58">
        <f>INDEX([2]EUCAM_output!$B$2:$APK$66,MATCH($A58,[2]EUCAM_output!$A$2:$A$66,0),MATCH(O$1,[2]EUCAM_output!$B$1:$APK$1,0))</f>
        <v>68.968858948365792</v>
      </c>
      <c r="P58">
        <f>INDEX([2]EUCAM_output!$B$2:$APK$66,MATCH($A58,[2]EUCAM_output!$A$2:$A$66,0),MATCH(P$1,[2]EUCAM_output!$B$1:$APK$1,0))</f>
        <v>31.253247949604599</v>
      </c>
      <c r="Q58">
        <f>INDEX([2]EUCAM_output!$B$2:$APK$66,MATCH($A58,[2]EUCAM_output!$A$2:$A$66,0),MATCH(Q$1,[2]EUCAM_output!$B$1:$APK$1,0))</f>
        <v>16.277689831017</v>
      </c>
      <c r="R58">
        <f>INDEX([2]EUCAM_output!$B$2:$APK$66,MATCH($A58,[2]EUCAM_output!$A$2:$A$66,0),MATCH(R$1,[2]EUCAM_output!$B$1:$APK$1,0))</f>
        <v>867.71100850006303</v>
      </c>
      <c r="S58">
        <f>INDEX([2]EUCAM_output!$B$2:$APK$66,MATCH($A58,[2]EUCAM_output!$A$2:$A$66,0),MATCH(S$1,[2]EUCAM_output!$B$1:$APK$1,0))</f>
        <v>212.20763417647501</v>
      </c>
      <c r="T58">
        <f>INDEX([2]EUCAM_output!$B$2:$APK$66,MATCH($A58,[2]EUCAM_output!$A$2:$A$66,0),MATCH(T$1,[2]EUCAM_output!$B$1:$APK$1,0))</f>
        <v>50.659910432203603</v>
      </c>
      <c r="U58">
        <f>INDEX([2]EUCAM_output!$B$2:$APK$66,MATCH($A58,[2]EUCAM_output!$A$2:$A$66,0),MATCH(U$1,[2]EUCAM_output!$B$1:$APK$1,0))</f>
        <v>99.696470000000005</v>
      </c>
      <c r="V58" s="1">
        <f t="shared" si="0"/>
        <v>12350.253396073806</v>
      </c>
      <c r="X58" s="15">
        <v>2021</v>
      </c>
      <c r="Y58">
        <f>INDEX([2]EUCAM_output!$B$2:$APK$66,MATCH($X58,[2]EUCAM_output!$A$2:$A$66,0),MATCH(Y$1,[2]EUCAM_output!$B$1:$APK$1,0))</f>
        <v>1.0192612778418499</v>
      </c>
      <c r="Z58">
        <f>INDEX([2]EUCAM_output!$B$2:$APK$66,MATCH($X58,[2]EUCAM_output!$A$2:$A$66,0),MATCH(Z$1,[2]EUCAM_output!$B$1:$APK$1,0))</f>
        <v>1.0274262838686099</v>
      </c>
      <c r="AA58">
        <f>INDEX([2]EUCAM_output!$B$2:$APK$66,MATCH($X58,[2]EUCAM_output!$A$2:$A$66,0),MATCH(AA$1,[2]EUCAM_output!$B$1:$APK$1,0))</f>
        <v>1.0304269938776001</v>
      </c>
      <c r="AB58">
        <f>INDEX([2]EUCAM_output!$B$2:$APK$66,MATCH($X58,[2]EUCAM_output!$A$2:$A$66,0),MATCH(AB$1,[2]EUCAM_output!$B$1:$APK$1,0))</f>
        <v>1.02802929132614</v>
      </c>
      <c r="AC58">
        <f>INDEX([2]EUCAM_output!$B$2:$APK$66,MATCH($X58,[2]EUCAM_output!$A$2:$A$66,0),MATCH(AC$1,[2]EUCAM_output!$B$1:$APK$1,0))</f>
        <v>1.0537231214848399</v>
      </c>
      <c r="AD58">
        <f>INDEX([2]EUCAM_output!$B$2:$APK$66,MATCH($X58,[2]EUCAM_output!$A$2:$A$66,0),MATCH(AD$1,[2]EUCAM_output!$B$1:$APK$1,0))</f>
        <v>1.0139275225667299</v>
      </c>
      <c r="AE58">
        <f>INDEX([2]EUCAM_output!$B$2:$APK$66,MATCH($X58,[2]EUCAM_output!$A$2:$A$66,0),MATCH(AE$1,[2]EUCAM_output!$B$1:$APK$1,0))</f>
        <v>1.0255611192893701</v>
      </c>
      <c r="AF58">
        <f>INDEX([2]EUCAM_output!$B$2:$APK$66,MATCH($X58,[2]EUCAM_output!$A$2:$A$66,0),MATCH(AF$1,[2]EUCAM_output!$B$1:$APK$1,0))</f>
        <v>1.0249284184835901</v>
      </c>
      <c r="AG58">
        <f>INDEX([2]EUCAM_output!$B$2:$APK$66,MATCH($X58,[2]EUCAM_output!$A$2:$A$66,0),MATCH(AG$1,[2]EUCAM_output!$B$1:$APK$1,0))</f>
        <v>1.01221815883517</v>
      </c>
      <c r="AH58">
        <f>INDEX([2]EUCAM_output!$B$2:$APK$66,MATCH($X58,[2]EUCAM_output!$A$2:$A$66,0),MATCH(AH$1,[2]EUCAM_output!$B$1:$APK$1,0))</f>
        <v>1.02081107306352</v>
      </c>
      <c r="AI58">
        <f>INDEX([2]EUCAM_output!$B$2:$APK$66,MATCH($X58,[2]EUCAM_output!$A$2:$A$66,0),MATCH(AI$1,[2]EUCAM_output!$B$1:$APK$1,0))</f>
        <v>1.0109810345061601</v>
      </c>
      <c r="AJ58">
        <f>INDEX([2]EUCAM_output!$B$2:$APK$66,MATCH($X58,[2]EUCAM_output!$A$2:$A$66,0),MATCH(AJ$1,[2]EUCAM_output!$B$1:$APK$1,0))</f>
        <v>1.01283321735288</v>
      </c>
      <c r="AK58">
        <f>INDEX([2]EUCAM_output!$B$2:$APK$66,MATCH($X58,[2]EUCAM_output!$A$2:$A$66,0),MATCH(AK$1,[2]EUCAM_output!$B$1:$APK$1,0))</f>
        <v>1.0599975340363299</v>
      </c>
      <c r="AL58">
        <f>INDEX([2]EUCAM_output!$B$2:$APK$66,MATCH($X58,[2]EUCAM_output!$A$2:$A$66,0),MATCH(AL$1,[2]EUCAM_output!$B$1:$APK$1,0))</f>
        <v>1.05902143537972</v>
      </c>
      <c r="AM58">
        <f>INDEX([2]EUCAM_output!$B$2:$APK$66,MATCH($X58,[2]EUCAM_output!$A$2:$A$66,0),MATCH(AM$1,[2]EUCAM_output!$B$1:$APK$1,0))</f>
        <v>1.03297359852189</v>
      </c>
      <c r="AN58">
        <f>INDEX([2]EUCAM_output!$B$2:$APK$66,MATCH($X58,[2]EUCAM_output!$A$2:$A$66,0),MATCH(AN$1,[2]EUCAM_output!$B$1:$APK$1,0))</f>
        <v>1.02447891396872</v>
      </c>
      <c r="AO58">
        <f>INDEX([2]EUCAM_output!$B$2:$APK$66,MATCH($X58,[2]EUCAM_output!$A$2:$A$66,0),MATCH(AO$1,[2]EUCAM_output!$B$1:$APK$1,0))</f>
        <v>1.02747342290971</v>
      </c>
      <c r="AP58">
        <f>INDEX([2]EUCAM_output!$B$2:$APK$66,MATCH($X58,[2]EUCAM_output!$A$2:$A$66,0),MATCH(AP$1,[2]EUCAM_output!$B$1:$APK$1,0))</f>
        <v>1.0201977456661999</v>
      </c>
      <c r="AQ58">
        <f>INDEX([2]EUCAM_output!$B$2:$APK$66,MATCH($X58,[2]EUCAM_output!$A$2:$A$66,0),MATCH(AQ$1,[2]EUCAM_output!$B$1:$APK$1,0))</f>
        <v>1.02689976267565</v>
      </c>
      <c r="AR58">
        <f>INDEX([2]EUCAM_output!$B$2:$APK$66,MATCH($X58,[2]EUCAM_output!$A$2:$A$66,0),MATCH(AR$1,[2]EUCAM_output!$B$1:$APK$1,0))</f>
        <v>1.0224389088199399</v>
      </c>
      <c r="AS58" s="1">
        <f t="shared" si="1"/>
        <v>1.0213183240442507</v>
      </c>
      <c r="AU58" s="15">
        <v>2021</v>
      </c>
      <c r="AV58">
        <f>INDEX([2]EUCAM_output!$B$2:$APK$66,MATCH($X58,[2]EUCAM_output!$A$2:$A$66,0),MATCH(AV$1,[2]EUCAM_output!$B$1:$APK$1,0))</f>
        <v>-1.7962894487803971</v>
      </c>
      <c r="AW58">
        <f>INDEX([2]EUCAM_output!$B$2:$APK$66,MATCH($X58,[2]EUCAM_output!$A$2:$A$66,0),MATCH(AW$1,[2]EUCAM_output!$B$1:$APK$1,0))</f>
        <v>-1.0374775014294619</v>
      </c>
      <c r="AX58">
        <f>INDEX([2]EUCAM_output!$B$2:$APK$66,MATCH($X58,[2]EUCAM_output!$A$2:$A$66,0),MATCH(AX$1,[2]EUCAM_output!$B$1:$APK$1,0))</f>
        <v>1.8503519461742219</v>
      </c>
      <c r="AY58">
        <f>INDEX([2]EUCAM_output!$B$2:$APK$66,MATCH($X58,[2]EUCAM_output!$A$2:$A$66,0),MATCH(AY$1,[2]EUCAM_output!$B$1:$APK$1,0))</f>
        <v>-0.44253534693493579</v>
      </c>
      <c r="AZ58">
        <f>INDEX([2]EUCAM_output!$B$2:$APK$66,MATCH($X58,[2]EUCAM_output!$A$2:$A$66,0),MATCH(AZ$1,[2]EUCAM_output!$B$1:$APK$1,0))</f>
        <v>0.94334062923810968</v>
      </c>
      <c r="BA58">
        <f>INDEX([2]EUCAM_output!$B$2:$APK$66,MATCH($X58,[2]EUCAM_output!$A$2:$A$66,0),MATCH(BA$1,[2]EUCAM_output!$B$1:$APK$1,0))</f>
        <v>-5.9658783656296848</v>
      </c>
      <c r="BB58">
        <f>INDEX([2]EUCAM_output!$B$2:$APK$66,MATCH($X58,[2]EUCAM_output!$A$2:$A$66,0),MATCH(BB$1,[2]EUCAM_output!$B$1:$APK$1,0))</f>
        <v>-4.0280596803415563</v>
      </c>
      <c r="BC58">
        <f>INDEX([2]EUCAM_output!$B$2:$APK$66,MATCH($X58,[2]EUCAM_output!$A$2:$A$66,0),MATCH(BC$1,[2]EUCAM_output!$B$1:$APK$1,0))</f>
        <v>-0.32491122785964782</v>
      </c>
      <c r="BD58">
        <f>INDEX([2]EUCAM_output!$B$2:$APK$66,MATCH($X58,[2]EUCAM_output!$A$2:$A$66,0),MATCH(BD$1,[2]EUCAM_output!$B$1:$APK$1,0))</f>
        <v>-1.2045748069083979</v>
      </c>
      <c r="BE58">
        <f>INDEX([2]EUCAM_output!$B$2:$APK$66,MATCH($X58,[2]EUCAM_output!$A$2:$A$66,0),MATCH(BE$1,[2]EUCAM_output!$B$1:$APK$1,0))</f>
        <v>-3.8317284168676302E-2</v>
      </c>
      <c r="BF58">
        <f>INDEX([2]EUCAM_output!$B$2:$APK$66,MATCH($X58,[2]EUCAM_output!$A$2:$A$66,0),MATCH(BF$1,[2]EUCAM_output!$B$1:$APK$1,0))</f>
        <v>5.3608385122556612</v>
      </c>
      <c r="BG58">
        <f>INDEX([2]EUCAM_output!$B$2:$APK$66,MATCH($X58,[2]EUCAM_output!$A$2:$A$66,0),MATCH(BG$1,[2]EUCAM_output!$B$1:$APK$1,0))</f>
        <v>-1.6565143120211729</v>
      </c>
      <c r="BH58">
        <f>INDEX([2]EUCAM_output!$B$2:$APK$66,MATCH($X58,[2]EUCAM_output!$A$2:$A$66,0),MATCH(BH$1,[2]EUCAM_output!$B$1:$APK$1,0))</f>
        <v>1.8280846755252429</v>
      </c>
      <c r="BI58">
        <f>INDEX([2]EUCAM_output!$B$2:$APK$66,MATCH($X58,[2]EUCAM_output!$A$2:$A$66,0),MATCH(BI$1,[2]EUCAM_output!$B$1:$APK$1,0))</f>
        <v>1.2969225044389581</v>
      </c>
      <c r="BJ58">
        <f>INDEX([2]EUCAM_output!$B$2:$APK$66,MATCH($X58,[2]EUCAM_output!$A$2:$A$66,0),MATCH(BJ$1,[2]EUCAM_output!$B$1:$APK$1,0))</f>
        <v>-0.25130724109986291</v>
      </c>
      <c r="BK58">
        <f>INDEX([2]EUCAM_output!$B$2:$APK$66,MATCH($X58,[2]EUCAM_output!$A$2:$A$66,0),MATCH(BK$1,[2]EUCAM_output!$B$1:$APK$1,0))</f>
        <v>0.16544005208711801</v>
      </c>
      <c r="BL58">
        <f>INDEX([2]EUCAM_output!$B$2:$APK$66,MATCH($X58,[2]EUCAM_output!$A$2:$A$66,0),MATCH(BL$1,[2]EUCAM_output!$B$1:$APK$1,0))</f>
        <v>-0.605479772611206</v>
      </c>
      <c r="BM58">
        <f>INDEX([2]EUCAM_output!$B$2:$APK$66,MATCH($X58,[2]EUCAM_output!$A$2:$A$66,0),MATCH(BM$1,[2]EUCAM_output!$B$1:$APK$1,0))</f>
        <v>-3.4125431244027449</v>
      </c>
      <c r="BN58">
        <f>INDEX([2]EUCAM_output!$B$2:$APK$66,MATCH($X58,[2]EUCAM_output!$A$2:$A$66,0),MATCH(BN$1,[2]EUCAM_output!$B$1:$APK$1,0))</f>
        <v>2.445917967633759</v>
      </c>
      <c r="BO58">
        <f>INDEX([2]EUCAM_output!$B$2:$APK$66,MATCH($X58,[2]EUCAM_output!$A$2:$A$66,0),MATCH(BO$1,[2]EUCAM_output!$B$1:$APK$1,0))</f>
        <v>1.564987639332704</v>
      </c>
      <c r="BP58" s="1">
        <f t="shared" si="2"/>
        <v>-1.0654521742879</v>
      </c>
    </row>
    <row r="59" spans="1:68" x14ac:dyDescent="0.3">
      <c r="A59" s="15">
        <v>2022</v>
      </c>
      <c r="B59">
        <f>INDEX([2]EUCAM_output!$B$2:$APK$66,MATCH($A59,[2]EUCAM_output!$A$2:$A$66,0),MATCH(B$1,[2]EUCAM_output!$B$1:$APK$1,0))</f>
        <v>419.590706548605</v>
      </c>
      <c r="C59">
        <f>INDEX([2]EUCAM_output!$B$2:$APK$66,MATCH($A59,[2]EUCAM_output!$A$2:$A$66,0),MATCH(C$1,[2]EUCAM_output!$B$1:$APK$1,0))</f>
        <v>513.51769847222397</v>
      </c>
      <c r="D59">
        <f>INDEX([2]EUCAM_output!$B$2:$APK$66,MATCH($A59,[2]EUCAM_output!$A$2:$A$66,0),MATCH(D$1,[2]EUCAM_output!$B$1:$APK$1,0))</f>
        <v>26.717168688452901</v>
      </c>
      <c r="E59">
        <f>INDEX([2]EUCAM_output!$B$2:$APK$66,MATCH($A59,[2]EUCAM_output!$A$2:$A$66,0),MATCH(E$1,[2]EUCAM_output!$B$1:$APK$1,0))</f>
        <v>3625.2056695987098</v>
      </c>
      <c r="F59">
        <f>INDEX([2]EUCAM_output!$B$2:$APK$66,MATCH($A59,[2]EUCAM_output!$A$2:$A$66,0),MATCH(F$1,[2]EUCAM_output!$B$1:$APK$1,0))</f>
        <v>29.870514717481001</v>
      </c>
      <c r="G59">
        <f>INDEX([2]EUCAM_output!$B$2:$APK$66,MATCH($A59,[2]EUCAM_output!$A$2:$A$66,0),MATCH(G$1,[2]EUCAM_output!$B$1:$APK$1,0))</f>
        <v>192.494925286355</v>
      </c>
      <c r="H59">
        <f>INDEX([2]EUCAM_output!$B$2:$APK$66,MATCH($A59,[2]EUCAM_output!$A$2:$A$66,0),MATCH(H$1,[2]EUCAM_output!$B$1:$APK$1,0))</f>
        <v>1279.1220002175601</v>
      </c>
      <c r="I59">
        <f>INDEX([2]EUCAM_output!$B$2:$APK$66,MATCH($A59,[2]EUCAM_output!$A$2:$A$66,0),MATCH(I$1,[2]EUCAM_output!$B$1:$APK$1,0))</f>
        <v>244.56554083662201</v>
      </c>
      <c r="J59">
        <f>INDEX([2]EUCAM_output!$B$2:$APK$66,MATCH($A59,[2]EUCAM_output!$A$2:$A$66,0),MATCH(J$1,[2]EUCAM_output!$B$1:$APK$1,0))</f>
        <v>2541.52880530733</v>
      </c>
      <c r="K59">
        <f>INDEX([2]EUCAM_output!$B$2:$APK$66,MATCH($A59,[2]EUCAM_output!$A$2:$A$66,0),MATCH(K$1,[2]EUCAM_output!$B$1:$APK$1,0))</f>
        <v>61.322923811285499</v>
      </c>
      <c r="L59">
        <f>INDEX([2]EUCAM_output!$B$2:$APK$66,MATCH($A59,[2]EUCAM_output!$A$2:$A$66,0),MATCH(L$1,[2]EUCAM_output!$B$1:$APK$1,0))</f>
        <v>482.63692837100302</v>
      </c>
      <c r="M59">
        <f>INDEX([2]EUCAM_output!$B$2:$APK$66,MATCH($A59,[2]EUCAM_output!$A$2:$A$66,0),MATCH(M$1,[2]EUCAM_output!$B$1:$APK$1,0))</f>
        <v>1906.8667019311199</v>
      </c>
      <c r="N59">
        <f>INDEX([2]EUCAM_output!$B$2:$APK$66,MATCH($A59,[2]EUCAM_output!$A$2:$A$66,0),MATCH(N$1,[2]EUCAM_output!$B$1:$APK$1,0))</f>
        <v>54.828353345571401</v>
      </c>
      <c r="O59">
        <f>INDEX([2]EUCAM_output!$B$2:$APK$66,MATCH($A59,[2]EUCAM_output!$A$2:$A$66,0),MATCH(O$1,[2]EUCAM_output!$B$1:$APK$1,0))</f>
        <v>68.213614006717791</v>
      </c>
      <c r="P59">
        <f>INDEX([2]EUCAM_output!$B$2:$APK$66,MATCH($A59,[2]EUCAM_output!$A$2:$A$66,0),MATCH(P$1,[2]EUCAM_output!$B$1:$APK$1,0))</f>
        <v>31.817926349791399</v>
      </c>
      <c r="Q59">
        <f>INDEX([2]EUCAM_output!$B$2:$APK$66,MATCH($A59,[2]EUCAM_output!$A$2:$A$66,0),MATCH(Q$1,[2]EUCAM_output!$B$1:$APK$1,0))</f>
        <v>16.9726381526472</v>
      </c>
      <c r="R59">
        <f>INDEX([2]EUCAM_output!$B$2:$APK$66,MATCH($A59,[2]EUCAM_output!$A$2:$A$66,0),MATCH(R$1,[2]EUCAM_output!$B$1:$APK$1,0))</f>
        <v>911.15932747893999</v>
      </c>
      <c r="S59">
        <f>INDEX([2]EUCAM_output!$B$2:$APK$66,MATCH($A59,[2]EUCAM_output!$A$2:$A$66,0),MATCH(S$1,[2]EUCAM_output!$B$1:$APK$1,0))</f>
        <v>227.03212604184799</v>
      </c>
      <c r="T59">
        <f>INDEX([2]EUCAM_output!$B$2:$APK$66,MATCH($A59,[2]EUCAM_output!$A$2:$A$66,0),MATCH(T$1,[2]EUCAM_output!$B$1:$APK$1,0))</f>
        <v>52.0273473130963</v>
      </c>
      <c r="U59">
        <f>INDEX([2]EUCAM_output!$B$2:$APK$66,MATCH($A59,[2]EUCAM_output!$A$2:$A$66,0),MATCH(U$1,[2]EUCAM_output!$B$1:$APK$1,0))</f>
        <v>100.132496051194</v>
      </c>
      <c r="V59" s="1">
        <f t="shared" si="0"/>
        <v>12785.623412526551</v>
      </c>
      <c r="X59" s="15">
        <v>2022</v>
      </c>
      <c r="Y59">
        <f>INDEX([2]EUCAM_output!$B$2:$APK$66,MATCH($X59,[2]EUCAM_output!$A$2:$A$66,0),MATCH(Y$1,[2]EUCAM_output!$B$1:$APK$1,0))</f>
        <v>1.06772491146226</v>
      </c>
      <c r="Z59">
        <f>INDEX([2]EUCAM_output!$B$2:$APK$66,MATCH($X59,[2]EUCAM_output!$A$2:$A$66,0),MATCH(Z$1,[2]EUCAM_output!$B$1:$APK$1,0))</f>
        <v>1.09774308008683</v>
      </c>
      <c r="AA59">
        <f>INDEX([2]EUCAM_output!$B$2:$APK$66,MATCH($X59,[2]EUCAM_output!$A$2:$A$66,0),MATCH(AA$1,[2]EUCAM_output!$B$1:$APK$1,0))</f>
        <v>1.0995611227583599</v>
      </c>
      <c r="AB59">
        <f>INDEX([2]EUCAM_output!$B$2:$APK$66,MATCH($X59,[2]EUCAM_output!$A$2:$A$66,0),MATCH(AB$1,[2]EUCAM_output!$B$1:$APK$1,0))</f>
        <v>1.09065536147571</v>
      </c>
      <c r="AC59">
        <f>INDEX([2]EUCAM_output!$B$2:$APK$66,MATCH($X59,[2]EUCAM_output!$A$2:$A$66,0),MATCH(AC$1,[2]EUCAM_output!$B$1:$APK$1,0))</f>
        <v>1.22002618115825</v>
      </c>
      <c r="AD59">
        <f>INDEX([2]EUCAM_output!$B$2:$APK$66,MATCH($X59,[2]EUCAM_output!$A$2:$A$66,0),MATCH(AD$1,[2]EUCAM_output!$B$1:$APK$1,0))</f>
        <v>1.07979043962221</v>
      </c>
      <c r="AE59">
        <f>INDEX([2]EUCAM_output!$B$2:$APK$66,MATCH($X59,[2]EUCAM_output!$A$2:$A$66,0),MATCH(AE$1,[2]EUCAM_output!$B$1:$APK$1,0))</f>
        <v>1.0738842735613601</v>
      </c>
      <c r="AF59">
        <f>INDEX([2]EUCAM_output!$B$2:$APK$66,MATCH($X59,[2]EUCAM_output!$A$2:$A$66,0),MATCH(AF$1,[2]EUCAM_output!$B$1:$APK$1,0))</f>
        <v>1.0881950052717599</v>
      </c>
      <c r="AG59">
        <f>INDEX([2]EUCAM_output!$B$2:$APK$66,MATCH($X59,[2]EUCAM_output!$A$2:$A$66,0),MATCH(AG$1,[2]EUCAM_output!$B$1:$APK$1,0))</f>
        <v>1.04481798296159</v>
      </c>
      <c r="AH59">
        <f>INDEX([2]EUCAM_output!$B$2:$APK$66,MATCH($X59,[2]EUCAM_output!$A$2:$A$66,0),MATCH(AH$1,[2]EUCAM_output!$B$1:$APK$1,0))</f>
        <v>1.10260675449979</v>
      </c>
      <c r="AI59">
        <f>INDEX([2]EUCAM_output!$B$2:$APK$66,MATCH($X59,[2]EUCAM_output!$A$2:$A$66,0),MATCH(AI$1,[2]EUCAM_output!$B$1:$APK$1,0))</f>
        <v>1.0793524270060699</v>
      </c>
      <c r="AJ59">
        <f>INDEX([2]EUCAM_output!$B$2:$APK$66,MATCH($X59,[2]EUCAM_output!$A$2:$A$66,0),MATCH(AJ$1,[2]EUCAM_output!$B$1:$APK$1,0))</f>
        <v>1.04783024318192</v>
      </c>
      <c r="AK59">
        <f>INDEX([2]EUCAM_output!$B$2:$APK$66,MATCH($X59,[2]EUCAM_output!$A$2:$A$66,0),MATCH(AK$1,[2]EUCAM_output!$B$1:$APK$1,0))</f>
        <v>1.2303024964992499</v>
      </c>
      <c r="AL59">
        <f>INDEX([2]EUCAM_output!$B$2:$APK$66,MATCH($X59,[2]EUCAM_output!$A$2:$A$66,0),MATCH(AL$1,[2]EUCAM_output!$B$1:$APK$1,0))</f>
        <v>1.1248663645418799</v>
      </c>
      <c r="AM59">
        <f>INDEX([2]EUCAM_output!$B$2:$APK$66,MATCH($X59,[2]EUCAM_output!$A$2:$A$66,0),MATCH(AM$1,[2]EUCAM_output!$B$1:$APK$1,0))</f>
        <v>1.13457048090239</v>
      </c>
      <c r="AN59">
        <f>INDEX([2]EUCAM_output!$B$2:$APK$66,MATCH($X59,[2]EUCAM_output!$A$2:$A$66,0),MATCH(AN$1,[2]EUCAM_output!$B$1:$APK$1,0))</f>
        <v>1.0764378428199901</v>
      </c>
      <c r="AO59">
        <f>INDEX([2]EUCAM_output!$B$2:$APK$66,MATCH($X59,[2]EUCAM_output!$A$2:$A$66,0),MATCH(AO$1,[2]EUCAM_output!$B$1:$APK$1,0))</f>
        <v>1.09072032742041</v>
      </c>
      <c r="AP59">
        <f>INDEX([2]EUCAM_output!$B$2:$APK$66,MATCH($X59,[2]EUCAM_output!$A$2:$A$66,0),MATCH(AP$1,[2]EUCAM_output!$B$1:$APK$1,0))</f>
        <v>1.0745487180745099</v>
      </c>
      <c r="AQ59">
        <f>INDEX([2]EUCAM_output!$B$2:$APK$66,MATCH($X59,[2]EUCAM_output!$A$2:$A$66,0),MATCH(AQ$1,[2]EUCAM_output!$B$1:$APK$1,0))</f>
        <v>1.09382417015281</v>
      </c>
      <c r="AR59">
        <f>INDEX([2]EUCAM_output!$B$2:$APK$66,MATCH($X59,[2]EUCAM_output!$A$2:$A$66,0),MATCH(AR$1,[2]EUCAM_output!$B$1:$APK$1,0))</f>
        <v>1.09900835732425</v>
      </c>
      <c r="AS59" s="1">
        <f t="shared" si="1"/>
        <v>1.0734206926940812</v>
      </c>
      <c r="AU59" s="15">
        <v>2022</v>
      </c>
      <c r="AV59">
        <f>INDEX([2]EUCAM_output!$B$2:$APK$66,MATCH($X59,[2]EUCAM_output!$A$2:$A$66,0),MATCH(AV$1,[2]EUCAM_output!$B$1:$APK$1,0))</f>
        <v>2.3775416048929849</v>
      </c>
      <c r="AW59">
        <f>INDEX([2]EUCAM_output!$B$2:$APK$66,MATCH($X59,[2]EUCAM_output!$A$2:$A$66,0),MATCH(AW$1,[2]EUCAM_output!$B$1:$APK$1,0))</f>
        <v>1.2428636482665121</v>
      </c>
      <c r="AX59">
        <f>INDEX([2]EUCAM_output!$B$2:$APK$66,MATCH($X59,[2]EUCAM_output!$A$2:$A$66,0),MATCH(AX$1,[2]EUCAM_output!$B$1:$APK$1,0))</f>
        <v>4.7100603460425994</v>
      </c>
      <c r="AY59">
        <f>INDEX([2]EUCAM_output!$B$2:$APK$66,MATCH($X59,[2]EUCAM_output!$A$2:$A$66,0),MATCH(AY$1,[2]EUCAM_output!$B$1:$APK$1,0))</f>
        <v>0.28680878192468562</v>
      </c>
      <c r="AZ59">
        <f>INDEX([2]EUCAM_output!$B$2:$APK$66,MATCH($X59,[2]EUCAM_output!$A$2:$A$66,0),MATCH(AZ$1,[2]EUCAM_output!$B$1:$APK$1,0))</f>
        <v>8.75815297860294E-2</v>
      </c>
      <c r="BA59">
        <f>INDEX([2]EUCAM_output!$B$2:$APK$66,MATCH($X59,[2]EUCAM_output!$A$2:$A$66,0),MATCH(BA$1,[2]EUCAM_output!$B$1:$APK$1,0))</f>
        <v>-0.88812141623179075</v>
      </c>
      <c r="BB59">
        <f>INDEX([2]EUCAM_output!$B$2:$APK$66,MATCH($X59,[2]EUCAM_output!$A$2:$A$66,0),MATCH(BB$1,[2]EUCAM_output!$B$1:$APK$1,0))</f>
        <v>8.8892840251042493E-2</v>
      </c>
      <c r="BC59">
        <f>INDEX([2]EUCAM_output!$B$2:$APK$66,MATCH($X59,[2]EUCAM_output!$A$2:$A$66,0),MATCH(BC$1,[2]EUCAM_output!$B$1:$APK$1,0))</f>
        <v>-0.56486252024243733</v>
      </c>
      <c r="BD59">
        <f>INDEX([2]EUCAM_output!$B$2:$APK$66,MATCH($X59,[2]EUCAM_output!$A$2:$A$66,0),MATCH(BD$1,[2]EUCAM_output!$B$1:$APK$1,0))</f>
        <v>0.16620085561351861</v>
      </c>
      <c r="BE59">
        <f>INDEX([2]EUCAM_output!$B$2:$APK$66,MATCH($X59,[2]EUCAM_output!$A$2:$A$66,0),MATCH(BE$1,[2]EUCAM_output!$B$1:$APK$1,0))</f>
        <v>3.4824465289055921</v>
      </c>
      <c r="BF59">
        <f>INDEX([2]EUCAM_output!$B$2:$APK$66,MATCH($X59,[2]EUCAM_output!$A$2:$A$66,0),MATCH(BF$1,[2]EUCAM_output!$B$1:$APK$1,0))</f>
        <v>9.8346392159185392</v>
      </c>
      <c r="BG59">
        <f>INDEX([2]EUCAM_output!$B$2:$APK$66,MATCH($X59,[2]EUCAM_output!$A$2:$A$66,0),MATCH(BG$1,[2]EUCAM_output!$B$1:$APK$1,0))</f>
        <v>1.8211966976990901</v>
      </c>
      <c r="BH59">
        <f>INDEX([2]EUCAM_output!$B$2:$APK$66,MATCH($X59,[2]EUCAM_output!$A$2:$A$66,0),MATCH(BH$1,[2]EUCAM_output!$B$1:$APK$1,0))</f>
        <v>0.94224844756758408</v>
      </c>
      <c r="BI59">
        <f>INDEX([2]EUCAM_output!$B$2:$APK$66,MATCH($X59,[2]EUCAM_output!$A$2:$A$66,0),MATCH(BI$1,[2]EUCAM_output!$B$1:$APK$1,0))</f>
        <v>-1.3534196797741589</v>
      </c>
      <c r="BJ59">
        <f>INDEX([2]EUCAM_output!$B$2:$APK$66,MATCH($X59,[2]EUCAM_output!$A$2:$A$66,0),MATCH(BJ$1,[2]EUCAM_output!$B$1:$APK$1,0))</f>
        <v>-6.7197970022603304E-2</v>
      </c>
      <c r="BK59">
        <f>INDEX([2]EUCAM_output!$B$2:$APK$66,MATCH($X59,[2]EUCAM_output!$A$2:$A$66,0),MATCH(BK$1,[2]EUCAM_output!$B$1:$APK$1,0))</f>
        <v>-1.450072381519163</v>
      </c>
      <c r="BL59">
        <f>INDEX([2]EUCAM_output!$B$2:$APK$66,MATCH($X59,[2]EUCAM_output!$A$2:$A$66,0),MATCH(BL$1,[2]EUCAM_output!$B$1:$APK$1,0))</f>
        <v>2.2261558427806531</v>
      </c>
      <c r="BM59">
        <f>INDEX([2]EUCAM_output!$B$2:$APK$66,MATCH($X59,[2]EUCAM_output!$A$2:$A$66,0),MATCH(BM$1,[2]EUCAM_output!$B$1:$APK$1,0))</f>
        <v>1.0151411762548299</v>
      </c>
      <c r="BN59">
        <f>INDEX([2]EUCAM_output!$B$2:$APK$66,MATCH($X59,[2]EUCAM_output!$A$2:$A$66,0),MATCH(BN$1,[2]EUCAM_output!$B$1:$APK$1,0))</f>
        <v>2.7346866367177198</v>
      </c>
      <c r="BO59">
        <f>INDEX([2]EUCAM_output!$B$2:$APK$66,MATCH($X59,[2]EUCAM_output!$A$2:$A$66,0),MATCH(BO$1,[2]EUCAM_output!$B$1:$APK$1,0))</f>
        <v>0.57583771107216908</v>
      </c>
      <c r="BP59" s="1">
        <f t="shared" si="2"/>
        <v>1.0836626256149198</v>
      </c>
    </row>
    <row r="60" spans="1:68" x14ac:dyDescent="0.3">
      <c r="A60" s="15">
        <v>2023</v>
      </c>
      <c r="B60">
        <f>INDEX([2]EUCAM_output!$B$2:$APK$66,MATCH($A60,[2]EUCAM_output!$A$2:$A$66,0),MATCH(B$1,[2]EUCAM_output!$B$1:$APK$1,0))</f>
        <v>415.58377317505199</v>
      </c>
      <c r="C60">
        <f>INDEX([2]EUCAM_output!$B$2:$APK$66,MATCH($A60,[2]EUCAM_output!$A$2:$A$66,0),MATCH(C$1,[2]EUCAM_output!$B$1:$APK$1,0))</f>
        <v>519.68859356982705</v>
      </c>
      <c r="D60">
        <f>INDEX([2]EUCAM_output!$B$2:$APK$66,MATCH($A60,[2]EUCAM_output!$A$2:$A$66,0),MATCH(D$1,[2]EUCAM_output!$B$1:$APK$1,0))</f>
        <v>27.455601686366801</v>
      </c>
      <c r="E60">
        <f>INDEX([2]EUCAM_output!$B$2:$APK$66,MATCH($A60,[2]EUCAM_output!$A$2:$A$66,0),MATCH(E$1,[2]EUCAM_output!$B$1:$APK$1,0))</f>
        <v>3615.5467260024002</v>
      </c>
      <c r="F60">
        <f>INDEX([2]EUCAM_output!$B$2:$APK$66,MATCH($A60,[2]EUCAM_output!$A$2:$A$66,0),MATCH(F$1,[2]EUCAM_output!$B$1:$APK$1,0))</f>
        <v>28.9675172899999</v>
      </c>
      <c r="G60">
        <f>INDEX([2]EUCAM_output!$B$2:$APK$66,MATCH($A60,[2]EUCAM_output!$A$2:$A$66,0),MATCH(G$1,[2]EUCAM_output!$B$1:$APK$1,0))</f>
        <v>196.98414836930101</v>
      </c>
      <c r="H60">
        <f>INDEX([2]EUCAM_output!$B$2:$APK$66,MATCH($A60,[2]EUCAM_output!$A$2:$A$66,0),MATCH(H$1,[2]EUCAM_output!$B$1:$APK$1,0))</f>
        <v>1313.34700590588</v>
      </c>
      <c r="I60">
        <f>INDEX([2]EUCAM_output!$B$2:$APK$66,MATCH($A60,[2]EUCAM_output!$A$2:$A$66,0),MATCH(I$1,[2]EUCAM_output!$B$1:$APK$1,0))</f>
        <v>242.24973807182701</v>
      </c>
      <c r="J60">
        <f>INDEX([2]EUCAM_output!$B$2:$APK$66,MATCH($A60,[2]EUCAM_output!$A$2:$A$66,0),MATCH(J$1,[2]EUCAM_output!$B$1:$APK$1,0))</f>
        <v>2565.3298996082299</v>
      </c>
      <c r="K60">
        <f>INDEX([2]EUCAM_output!$B$2:$APK$66,MATCH($A60,[2]EUCAM_output!$A$2:$A$66,0),MATCH(K$1,[2]EUCAM_output!$B$1:$APK$1,0))</f>
        <v>63.357860268103202</v>
      </c>
      <c r="L60">
        <f>INDEX([2]EUCAM_output!$B$2:$APK$66,MATCH($A60,[2]EUCAM_output!$A$2:$A$66,0),MATCH(L$1,[2]EUCAM_output!$B$1:$APK$1,0))</f>
        <v>455.94707775524103</v>
      </c>
      <c r="M60">
        <f>INDEX([2]EUCAM_output!$B$2:$APK$66,MATCH($A60,[2]EUCAM_output!$A$2:$A$66,0),MATCH(M$1,[2]EUCAM_output!$B$1:$APK$1,0))</f>
        <v>1920.50790358375</v>
      </c>
      <c r="N60">
        <f>INDEX([2]EUCAM_output!$B$2:$APK$66,MATCH($A60,[2]EUCAM_output!$A$2:$A$66,0),MATCH(N$1,[2]EUCAM_output!$B$1:$APK$1,0))</f>
        <v>55.016013683804303</v>
      </c>
      <c r="O60">
        <f>INDEX([2]EUCAM_output!$B$2:$APK$66,MATCH($A60,[2]EUCAM_output!$A$2:$A$66,0),MATCH(O$1,[2]EUCAM_output!$B$1:$APK$1,0))</f>
        <v>67.740460453234704</v>
      </c>
      <c r="P60">
        <f>INDEX([2]EUCAM_output!$B$2:$APK$66,MATCH($A60,[2]EUCAM_output!$A$2:$A$66,0),MATCH(P$1,[2]EUCAM_output!$B$1:$APK$1,0))</f>
        <v>32.726076599999899</v>
      </c>
      <c r="Q60">
        <f>INDEX([2]EUCAM_output!$B$2:$APK$66,MATCH($A60,[2]EUCAM_output!$A$2:$A$66,0),MATCH(Q$1,[2]EUCAM_output!$B$1:$APK$1,0))</f>
        <v>18.126254584001799</v>
      </c>
      <c r="R60">
        <f>INDEX([2]EUCAM_output!$B$2:$APK$66,MATCH($A60,[2]EUCAM_output!$A$2:$A$66,0),MATCH(R$1,[2]EUCAM_output!$B$1:$APK$1,0))</f>
        <v>911.838695554384</v>
      </c>
      <c r="S60">
        <f>INDEX([2]EUCAM_output!$B$2:$APK$66,MATCH($A60,[2]EUCAM_output!$A$2:$A$66,0),MATCH(S$1,[2]EUCAM_output!$B$1:$APK$1,0))</f>
        <v>232.96475712297101</v>
      </c>
      <c r="T60">
        <f>INDEX([2]EUCAM_output!$B$2:$APK$66,MATCH($A60,[2]EUCAM_output!$A$2:$A$66,0),MATCH(T$1,[2]EUCAM_output!$B$1:$APK$1,0))</f>
        <v>53.126469564881397</v>
      </c>
      <c r="U60">
        <f>INDEX([2]EUCAM_output!$B$2:$APK$66,MATCH($A60,[2]EUCAM_output!$A$2:$A$66,0),MATCH(U$1,[2]EUCAM_output!$B$1:$APK$1,0))</f>
        <v>102.30351684835</v>
      </c>
      <c r="V60" s="1">
        <f t="shared" si="0"/>
        <v>12838.808089697603</v>
      </c>
      <c r="X60" s="15">
        <v>2023</v>
      </c>
      <c r="Y60">
        <f>INDEX([2]EUCAM_output!$B$2:$APK$66,MATCH($X60,[2]EUCAM_output!$A$2:$A$66,0),MATCH(Y$1,[2]EUCAM_output!$B$1:$APK$1,0))</f>
        <v>1.1387035552051401</v>
      </c>
      <c r="Z60">
        <f>INDEX([2]EUCAM_output!$B$2:$APK$66,MATCH($X60,[2]EUCAM_output!$A$2:$A$66,0),MATCH(Z$1,[2]EUCAM_output!$B$1:$APK$1,0))</f>
        <v>1.1472306827143901</v>
      </c>
      <c r="AA60">
        <f>INDEX([2]EUCAM_output!$B$2:$APK$66,MATCH($X60,[2]EUCAM_output!$A$2:$A$66,0),MATCH(AA$1,[2]EUCAM_output!$B$1:$APK$1,0))</f>
        <v>1.1414788995704901</v>
      </c>
      <c r="AB60">
        <f>INDEX([2]EUCAM_output!$B$2:$APK$66,MATCH($X60,[2]EUCAM_output!$A$2:$A$66,0),MATCH(AB$1,[2]EUCAM_output!$B$1:$APK$1,0))</f>
        <v>1.15765341100371</v>
      </c>
      <c r="AC60">
        <f>INDEX([2]EUCAM_output!$B$2:$APK$66,MATCH($X60,[2]EUCAM_output!$A$2:$A$66,0),MATCH(AC$1,[2]EUCAM_output!$B$1:$APK$1,0))</f>
        <v>1.3182966154017901</v>
      </c>
      <c r="AD60">
        <f>INDEX([2]EUCAM_output!$B$2:$APK$66,MATCH($X60,[2]EUCAM_output!$A$2:$A$66,0),MATCH(AD$1,[2]EUCAM_output!$B$1:$APK$1,0))</f>
        <v>1.14322341094069</v>
      </c>
      <c r="AE60">
        <f>INDEX([2]EUCAM_output!$B$2:$APK$66,MATCH($X60,[2]EUCAM_output!$A$2:$A$66,0),MATCH(AE$1,[2]EUCAM_output!$B$1:$APK$1,0))</f>
        <v>1.14084396070673</v>
      </c>
      <c r="AF60">
        <f>INDEX([2]EUCAM_output!$B$2:$APK$66,MATCH($X60,[2]EUCAM_output!$A$2:$A$66,0),MATCH(AF$1,[2]EUCAM_output!$B$1:$APK$1,0))</f>
        <v>1.1260363052244799</v>
      </c>
      <c r="AG60">
        <f>INDEX([2]EUCAM_output!$B$2:$APK$66,MATCH($X60,[2]EUCAM_output!$A$2:$A$66,0),MATCH(AG$1,[2]EUCAM_output!$B$1:$APK$1,0))</f>
        <v>1.1002306566617499</v>
      </c>
      <c r="AH60">
        <f>INDEX([2]EUCAM_output!$B$2:$APK$66,MATCH($X60,[2]EUCAM_output!$A$2:$A$66,0),MATCH(AH$1,[2]EUCAM_output!$B$1:$APK$1,0))</f>
        <v>1.23205612799551</v>
      </c>
      <c r="AI60">
        <f>INDEX([2]EUCAM_output!$B$2:$APK$66,MATCH($X60,[2]EUCAM_output!$A$2:$A$66,0),MATCH(AI$1,[2]EUCAM_output!$B$1:$APK$1,0))</f>
        <v>1.1184451768188499</v>
      </c>
      <c r="AJ60">
        <f>INDEX([2]EUCAM_output!$B$2:$APK$66,MATCH($X60,[2]EUCAM_output!$A$2:$A$66,0),MATCH(AJ$1,[2]EUCAM_output!$B$1:$APK$1,0))</f>
        <v>1.10980537805792</v>
      </c>
      <c r="AK60">
        <f>INDEX([2]EUCAM_output!$B$2:$APK$66,MATCH($X60,[2]EUCAM_output!$A$2:$A$66,0),MATCH(AK$1,[2]EUCAM_output!$B$1:$APK$1,0))</f>
        <v>1.3412972888968699</v>
      </c>
      <c r="AL60">
        <f>INDEX([2]EUCAM_output!$B$2:$APK$66,MATCH($X60,[2]EUCAM_output!$A$2:$A$66,0),MATCH(AL$1,[2]EUCAM_output!$B$1:$APK$1,0))</f>
        <v>1.1956210432893799</v>
      </c>
      <c r="AM60">
        <f>INDEX([2]EUCAM_output!$B$2:$APK$66,MATCH($X60,[2]EUCAM_output!$A$2:$A$66,0),MATCH(AM$1,[2]EUCAM_output!$B$1:$APK$1,0))</f>
        <v>1.20308983203932</v>
      </c>
      <c r="AN60">
        <f>INDEX([2]EUCAM_output!$B$2:$APK$66,MATCH($X60,[2]EUCAM_output!$A$2:$A$66,0),MATCH(AN$1,[2]EUCAM_output!$B$1:$APK$1,0))</f>
        <v>1.13323797284242</v>
      </c>
      <c r="AO60">
        <f>INDEX([2]EUCAM_output!$B$2:$APK$66,MATCH($X60,[2]EUCAM_output!$A$2:$A$66,0),MATCH(AO$1,[2]EUCAM_output!$B$1:$APK$1,0))</f>
        <v>1.1708200202568799</v>
      </c>
      <c r="AP60">
        <f>INDEX([2]EUCAM_output!$B$2:$APK$66,MATCH($X60,[2]EUCAM_output!$A$2:$A$66,0),MATCH(AP$1,[2]EUCAM_output!$B$1:$APK$1,0))</f>
        <v>1.1500589759101401</v>
      </c>
      <c r="AQ60">
        <f>INDEX([2]EUCAM_output!$B$2:$APK$66,MATCH($X60,[2]EUCAM_output!$A$2:$A$66,0),MATCH(AQ$1,[2]EUCAM_output!$B$1:$APK$1,0))</f>
        <v>1.2037547483161599</v>
      </c>
      <c r="AR60">
        <f>INDEX([2]EUCAM_output!$B$2:$APK$66,MATCH($X60,[2]EUCAM_output!$A$2:$A$66,0),MATCH(AR$1,[2]EUCAM_output!$B$1:$APK$1,0))</f>
        <v>1.21044890552065</v>
      </c>
      <c r="AS60" s="1">
        <f t="shared" si="1"/>
        <v>1.1372295604072544</v>
      </c>
      <c r="AU60" s="15">
        <v>2023</v>
      </c>
      <c r="AV60">
        <f>INDEX([2]EUCAM_output!$B$2:$APK$66,MATCH($X60,[2]EUCAM_output!$A$2:$A$66,0),MATCH(AV$1,[2]EUCAM_output!$B$1:$APK$1,0))</f>
        <v>0.33099007662200641</v>
      </c>
      <c r="AW60">
        <f>INDEX([2]EUCAM_output!$B$2:$APK$66,MATCH($X60,[2]EUCAM_output!$A$2:$A$66,0),MATCH(AW$1,[2]EUCAM_output!$B$1:$APK$1,0))</f>
        <v>0.41055115114452262</v>
      </c>
      <c r="AX60">
        <f>INDEX([2]EUCAM_output!$B$2:$APK$66,MATCH($X60,[2]EUCAM_output!$A$2:$A$66,0),MATCH(AX$1,[2]EUCAM_output!$B$1:$APK$1,0))</f>
        <v>3.2277588511762101</v>
      </c>
      <c r="AY60">
        <f>INDEX([2]EUCAM_output!$B$2:$APK$66,MATCH($X60,[2]EUCAM_output!$A$2:$A$66,0),MATCH(AY$1,[2]EUCAM_output!$B$1:$APK$1,0))</f>
        <v>-0.68526713600424172</v>
      </c>
      <c r="AZ60">
        <f>INDEX([2]EUCAM_output!$B$2:$APK$66,MATCH($X60,[2]EUCAM_output!$A$2:$A$66,0),MATCH(AZ$1,[2]EUCAM_output!$B$1:$APK$1,0))</f>
        <v>-3.907461663865452</v>
      </c>
      <c r="BA60">
        <f>INDEX([2]EUCAM_output!$B$2:$APK$66,MATCH($X60,[2]EUCAM_output!$A$2:$A$66,0),MATCH(BA$1,[2]EUCAM_output!$B$1:$APK$1,0))</f>
        <v>0.74828434432858693</v>
      </c>
      <c r="BB60">
        <f>INDEX([2]EUCAM_output!$B$2:$APK$66,MATCH($X60,[2]EUCAM_output!$A$2:$A$66,0),MATCH(BB$1,[2]EUCAM_output!$B$1:$APK$1,0))</f>
        <v>0.62993168852363279</v>
      </c>
      <c r="BC60">
        <f>INDEX([2]EUCAM_output!$B$2:$APK$66,MATCH($X60,[2]EUCAM_output!$A$2:$A$66,0),MATCH(BC$1,[2]EUCAM_output!$B$1:$APK$1,0))</f>
        <v>-2.222524181356655</v>
      </c>
      <c r="BD60">
        <f>INDEX([2]EUCAM_output!$B$2:$APK$66,MATCH($X60,[2]EUCAM_output!$A$2:$A$66,0),MATCH(BD$1,[2]EUCAM_output!$B$1:$APK$1,0))</f>
        <v>-2.262054135619973E-2</v>
      </c>
      <c r="BE60">
        <f>INDEX([2]EUCAM_output!$B$2:$APK$66,MATCH($X60,[2]EUCAM_output!$A$2:$A$66,0),MATCH(BE$1,[2]EUCAM_output!$B$1:$APK$1,0))</f>
        <v>2.5656336900008681</v>
      </c>
      <c r="BF60">
        <f>INDEX([2]EUCAM_output!$B$2:$APK$66,MATCH($X60,[2]EUCAM_output!$A$2:$A$66,0),MATCH(BF$1,[2]EUCAM_output!$B$1:$APK$1,0))</f>
        <v>0.1829393784426703</v>
      </c>
      <c r="BG60">
        <f>INDEX([2]EUCAM_output!$B$2:$APK$66,MATCH($X60,[2]EUCAM_output!$A$2:$A$66,0),MATCH(BG$1,[2]EUCAM_output!$B$1:$APK$1,0))</f>
        <v>1.515070729255519</v>
      </c>
      <c r="BH60">
        <f>INDEX([2]EUCAM_output!$B$2:$APK$66,MATCH($X60,[2]EUCAM_output!$A$2:$A$66,0),MATCH(BH$1,[2]EUCAM_output!$B$1:$APK$1,0))</f>
        <v>-1.8275698232855351</v>
      </c>
      <c r="BI60">
        <f>INDEX([2]EUCAM_output!$B$2:$APK$66,MATCH($X60,[2]EUCAM_output!$A$2:$A$66,0),MATCH(BI$1,[2]EUCAM_output!$B$1:$APK$1,0))</f>
        <v>-3.483058786751736</v>
      </c>
      <c r="BJ60">
        <f>INDEX([2]EUCAM_output!$B$2:$APK$66,MATCH($X60,[2]EUCAM_output!$A$2:$A$66,0),MATCH(BJ$1,[2]EUCAM_output!$B$1:$APK$1,0))</f>
        <v>0.69493439092442877</v>
      </c>
      <c r="BK60">
        <f>INDEX([2]EUCAM_output!$B$2:$APK$66,MATCH($X60,[2]EUCAM_output!$A$2:$A$66,0),MATCH(BK$1,[2]EUCAM_output!$B$1:$APK$1,0))</f>
        <v>-0.75026206786371619</v>
      </c>
      <c r="BL60">
        <f>INDEX([2]EUCAM_output!$B$2:$APK$66,MATCH($X60,[2]EUCAM_output!$A$2:$A$66,0),MATCH(BL$1,[2]EUCAM_output!$B$1:$APK$1,0))</f>
        <v>0.189760170264508</v>
      </c>
      <c r="BM60">
        <f>INDEX([2]EUCAM_output!$B$2:$APK$66,MATCH($X60,[2]EUCAM_output!$A$2:$A$66,0),MATCH(BM$1,[2]EUCAM_output!$B$1:$APK$1,0))</f>
        <v>1.122431182846495</v>
      </c>
      <c r="BN60">
        <f>INDEX([2]EUCAM_output!$B$2:$APK$66,MATCH($X60,[2]EUCAM_output!$A$2:$A$66,0),MATCH(BN$1,[2]EUCAM_output!$B$1:$APK$1,0))</f>
        <v>2.024064332775199</v>
      </c>
      <c r="BO60">
        <f>INDEX([2]EUCAM_output!$B$2:$APK$66,MATCH($X60,[2]EUCAM_output!$A$2:$A$66,0),MATCH(BO$1,[2]EUCAM_output!$B$1:$APK$1,0))</f>
        <v>0.48645407895557818</v>
      </c>
      <c r="BP60" s="1">
        <f t="shared" si="2"/>
        <v>0.12829458068273433</v>
      </c>
    </row>
    <row r="61" spans="1:68" x14ac:dyDescent="0.3">
      <c r="A61" s="15">
        <v>2024</v>
      </c>
      <c r="B61">
        <f>INDEX([2]EUCAM_output!$B$2:$APK$66,MATCH($A61,[2]EUCAM_output!$A$2:$A$66,0),MATCH(B$1,[2]EUCAM_output!$B$1:$APK$1,0))</f>
        <v>410.70673712445898</v>
      </c>
      <c r="C61">
        <f>INDEX([2]EUCAM_output!$B$2:$APK$66,MATCH($A61,[2]EUCAM_output!$A$2:$A$66,0),MATCH(C$1,[2]EUCAM_output!$B$1:$APK$1,0))</f>
        <v>524.98370274323406</v>
      </c>
      <c r="D61">
        <f>INDEX([2]EUCAM_output!$B$2:$APK$66,MATCH($A61,[2]EUCAM_output!$A$2:$A$66,0),MATCH(D$1,[2]EUCAM_output!$B$1:$APK$1,0))</f>
        <v>28.4022898174806</v>
      </c>
      <c r="E61">
        <f>INDEX([2]EUCAM_output!$B$2:$APK$66,MATCH($A61,[2]EUCAM_output!$A$2:$A$66,0),MATCH(E$1,[2]EUCAM_output!$B$1:$APK$1,0))</f>
        <v>3606.9226715480399</v>
      </c>
      <c r="F61">
        <f>INDEX([2]EUCAM_output!$B$2:$APK$66,MATCH($A61,[2]EUCAM_output!$A$2:$A$66,0),MATCH(F$1,[2]EUCAM_output!$B$1:$APK$1,0))</f>
        <v>28.891908128869598</v>
      </c>
      <c r="G61">
        <f>INDEX([2]EUCAM_output!$B$2:$APK$66,MATCH($A61,[2]EUCAM_output!$A$2:$A$66,0),MATCH(G$1,[2]EUCAM_output!$B$1:$APK$1,0))</f>
        <v>201.4591035</v>
      </c>
      <c r="H61">
        <f>INDEX([2]EUCAM_output!$B$2:$APK$66,MATCH($A61,[2]EUCAM_output!$A$2:$A$66,0),MATCH(H$1,[2]EUCAM_output!$B$1:$APK$1,0))</f>
        <v>1354.7199967906399</v>
      </c>
      <c r="I61">
        <f>INDEX([2]EUCAM_output!$B$2:$APK$66,MATCH($A61,[2]EUCAM_output!$A$2:$A$66,0),MATCH(I$1,[2]EUCAM_output!$B$1:$APK$1,0))</f>
        <v>241.92497379775401</v>
      </c>
      <c r="J61">
        <f>INDEX([2]EUCAM_output!$B$2:$APK$66,MATCH($A61,[2]EUCAM_output!$A$2:$A$66,0),MATCH(J$1,[2]EUCAM_output!$B$1:$APK$1,0))</f>
        <v>2595.24520911638</v>
      </c>
      <c r="K61">
        <f>INDEX([2]EUCAM_output!$B$2:$APK$66,MATCH($A61,[2]EUCAM_output!$A$2:$A$66,0),MATCH(K$1,[2]EUCAM_output!$B$1:$APK$1,0))</f>
        <v>65.846188345450003</v>
      </c>
      <c r="L61">
        <f>INDEX([2]EUCAM_output!$B$2:$APK$66,MATCH($A61,[2]EUCAM_output!$A$2:$A$66,0),MATCH(L$1,[2]EUCAM_output!$B$1:$APK$1,0))</f>
        <v>461.51571427412802</v>
      </c>
      <c r="M61">
        <f>INDEX([2]EUCAM_output!$B$2:$APK$66,MATCH($A61,[2]EUCAM_output!$A$2:$A$66,0),MATCH(M$1,[2]EUCAM_output!$B$1:$APK$1,0))</f>
        <v>1934.4468024231401</v>
      </c>
      <c r="N61">
        <f>INDEX([2]EUCAM_output!$B$2:$APK$66,MATCH($A61,[2]EUCAM_output!$A$2:$A$66,0),MATCH(N$1,[2]EUCAM_output!$B$1:$APK$1,0))</f>
        <v>56.541402370312113</v>
      </c>
      <c r="O61">
        <f>INDEX([2]EUCAM_output!$B$2:$APK$66,MATCH($A61,[2]EUCAM_output!$A$2:$A$66,0),MATCH(O$1,[2]EUCAM_output!$B$1:$APK$1,0))</f>
        <v>68.439289273829303</v>
      </c>
      <c r="P61">
        <f>INDEX([2]EUCAM_output!$B$2:$APK$66,MATCH($A61,[2]EUCAM_output!$A$2:$A$66,0),MATCH(P$1,[2]EUCAM_output!$B$1:$APK$1,0))</f>
        <v>32.581265838534499</v>
      </c>
      <c r="Q61">
        <f>INDEX([2]EUCAM_output!$B$2:$APK$66,MATCH($A61,[2]EUCAM_output!$A$2:$A$66,0),MATCH(Q$1,[2]EUCAM_output!$B$1:$APK$1,0))</f>
        <v>19.208180909299202</v>
      </c>
      <c r="R61">
        <f>INDEX([2]EUCAM_output!$B$2:$APK$66,MATCH($A61,[2]EUCAM_output!$A$2:$A$66,0),MATCH(R$1,[2]EUCAM_output!$B$1:$APK$1,0))</f>
        <v>920.77174984886096</v>
      </c>
      <c r="S61">
        <f>INDEX([2]EUCAM_output!$B$2:$APK$66,MATCH($A61,[2]EUCAM_output!$A$2:$A$66,0),MATCH(S$1,[2]EUCAM_output!$B$1:$APK$1,0))</f>
        <v>237.457353285274</v>
      </c>
      <c r="T61">
        <f>INDEX([2]EUCAM_output!$B$2:$APK$66,MATCH($A61,[2]EUCAM_output!$A$2:$A$66,0),MATCH(T$1,[2]EUCAM_output!$B$1:$APK$1,0))</f>
        <v>53.971722819011099</v>
      </c>
      <c r="U61">
        <f>INDEX([2]EUCAM_output!$B$2:$APK$66,MATCH($A61,[2]EUCAM_output!$A$2:$A$66,0),MATCH(U$1,[2]EUCAM_output!$B$1:$APK$1,0))</f>
        <v>104.412684768083</v>
      </c>
      <c r="V61" s="1">
        <f t="shared" si="0"/>
        <v>12948.44894672278</v>
      </c>
      <c r="X61" s="15">
        <v>2024</v>
      </c>
      <c r="Y61">
        <f>INDEX([2]EUCAM_output!$B$2:$APK$66,MATCH($X61,[2]EUCAM_output!$A$2:$A$66,0),MATCH(Y$1,[2]EUCAM_output!$B$1:$APK$1,0))</f>
        <v>1.1734407460035201</v>
      </c>
      <c r="Z61">
        <f>INDEX([2]EUCAM_output!$B$2:$APK$66,MATCH($X61,[2]EUCAM_output!$A$2:$A$66,0),MATCH(Z$1,[2]EUCAM_output!$B$1:$APK$1,0))</f>
        <v>1.16952944785087</v>
      </c>
      <c r="AA61">
        <f>INDEX([2]EUCAM_output!$B$2:$APK$66,MATCH($X61,[2]EUCAM_output!$A$2:$A$66,0),MATCH(AA$1,[2]EUCAM_output!$B$1:$APK$1,0))</f>
        <v>1.1818666810216101</v>
      </c>
      <c r="AB61">
        <f>INDEX([2]EUCAM_output!$B$2:$APK$66,MATCH($X61,[2]EUCAM_output!$A$2:$A$66,0),MATCH(AB$1,[2]EUCAM_output!$B$1:$APK$1,0))</f>
        <v>1.19361028556573</v>
      </c>
      <c r="AC61">
        <f>INDEX([2]EUCAM_output!$B$2:$APK$66,MATCH($X61,[2]EUCAM_output!$A$2:$A$66,0),MATCH(AC$1,[2]EUCAM_output!$B$1:$APK$1,0))</f>
        <v>1.3675133474663199</v>
      </c>
      <c r="AD61">
        <f>INDEX([2]EUCAM_output!$B$2:$APK$66,MATCH($X61,[2]EUCAM_output!$A$2:$A$66,0),MATCH(AD$1,[2]EUCAM_output!$B$1:$APK$1,0))</f>
        <v>1.17926366132171</v>
      </c>
      <c r="AE61">
        <f>INDEX([2]EUCAM_output!$B$2:$APK$66,MATCH($X61,[2]EUCAM_output!$A$2:$A$66,0),MATCH(AE$1,[2]EUCAM_output!$B$1:$APK$1,0))</f>
        <v>1.1748752537576601</v>
      </c>
      <c r="AF61">
        <f>INDEX([2]EUCAM_output!$B$2:$APK$66,MATCH($X61,[2]EUCAM_output!$A$2:$A$66,0),MATCH(AF$1,[2]EUCAM_output!$B$1:$APK$1,0))</f>
        <v>1.14156052459005</v>
      </c>
      <c r="AG61">
        <f>INDEX([2]EUCAM_output!$B$2:$APK$66,MATCH($X61,[2]EUCAM_output!$A$2:$A$66,0),MATCH(AG$1,[2]EUCAM_output!$B$1:$APK$1,0))</f>
        <v>1.1256785253809001</v>
      </c>
      <c r="AH61">
        <f>INDEX([2]EUCAM_output!$B$2:$APK$66,MATCH($X61,[2]EUCAM_output!$A$2:$A$66,0),MATCH(AH$1,[2]EUCAM_output!$B$1:$APK$1,0))</f>
        <v>1.3001486061860299</v>
      </c>
      <c r="AI61">
        <f>INDEX([2]EUCAM_output!$B$2:$APK$66,MATCH($X61,[2]EUCAM_output!$A$2:$A$66,0),MATCH(AI$1,[2]EUCAM_output!$B$1:$APK$1,0))</f>
        <v>1.15585251704592</v>
      </c>
      <c r="AJ61">
        <f>INDEX([2]EUCAM_output!$B$2:$APK$66,MATCH($X61,[2]EUCAM_output!$A$2:$A$66,0),MATCH(AJ$1,[2]EUCAM_output!$B$1:$APK$1,0))</f>
        <v>1.13323436822041</v>
      </c>
      <c r="AK61">
        <f>INDEX([2]EUCAM_output!$B$2:$APK$66,MATCH($X61,[2]EUCAM_output!$A$2:$A$66,0),MATCH(AK$1,[2]EUCAM_output!$B$1:$APK$1,0))</f>
        <v>1.3867675139442599</v>
      </c>
      <c r="AL61">
        <f>INDEX([2]EUCAM_output!$B$2:$APK$66,MATCH($X61,[2]EUCAM_output!$A$2:$A$66,0),MATCH(AL$1,[2]EUCAM_output!$B$1:$APK$1,0))</f>
        <v>1.2581083309543499</v>
      </c>
      <c r="AM61">
        <f>INDEX([2]EUCAM_output!$B$2:$APK$66,MATCH($X61,[2]EUCAM_output!$A$2:$A$66,0),MATCH(AM$1,[2]EUCAM_output!$B$1:$APK$1,0))</f>
        <v>1.2340953908685901</v>
      </c>
      <c r="AN61">
        <f>INDEX([2]EUCAM_output!$B$2:$APK$66,MATCH($X61,[2]EUCAM_output!$A$2:$A$66,0),MATCH(AN$1,[2]EUCAM_output!$B$1:$APK$1,0))</f>
        <v>1.16985882765822</v>
      </c>
      <c r="AO61">
        <f>INDEX([2]EUCAM_output!$B$2:$APK$66,MATCH($X61,[2]EUCAM_output!$A$2:$A$66,0),MATCH(AO$1,[2]EUCAM_output!$B$1:$APK$1,0))</f>
        <v>1.2317004732021299</v>
      </c>
      <c r="AP61">
        <f>INDEX([2]EUCAM_output!$B$2:$APK$66,MATCH($X61,[2]EUCAM_output!$A$2:$A$66,0),MATCH(AP$1,[2]EUCAM_output!$B$1:$APK$1,0))</f>
        <v>1.2010126705041699</v>
      </c>
      <c r="AQ61">
        <f>INDEX([2]EUCAM_output!$B$2:$APK$66,MATCH($X61,[2]EUCAM_output!$A$2:$A$66,0),MATCH(AQ$1,[2]EUCAM_output!$B$1:$APK$1,0))</f>
        <v>1.2408004877770999</v>
      </c>
      <c r="AR61">
        <f>INDEX([2]EUCAM_output!$B$2:$APK$66,MATCH($X61,[2]EUCAM_output!$A$2:$A$66,0),MATCH(AR$1,[2]EUCAM_output!$B$1:$APK$1,0))</f>
        <v>1.25449432021537</v>
      </c>
      <c r="AS61" s="1">
        <f t="shared" si="1"/>
        <v>1.1705442190306512</v>
      </c>
      <c r="AU61" s="15">
        <v>2024</v>
      </c>
      <c r="AV61">
        <f>INDEX([2]EUCAM_output!$B$2:$APK$66,MATCH($X61,[2]EUCAM_output!$A$2:$A$66,0),MATCH(AV$1,[2]EUCAM_output!$B$1:$APK$1,0))</f>
        <v>-1.171915696711878</v>
      </c>
      <c r="AW61">
        <f>INDEX([2]EUCAM_output!$B$2:$APK$66,MATCH($X61,[2]EUCAM_output!$A$2:$A$66,0),MATCH(AW$1,[2]EUCAM_output!$B$1:$APK$1,0))</f>
        <v>-0.2414885838679881</v>
      </c>
      <c r="AX61">
        <f>INDEX([2]EUCAM_output!$B$2:$APK$66,MATCH($X61,[2]EUCAM_output!$A$2:$A$66,0),MATCH(AX$1,[2]EUCAM_output!$B$1:$APK$1,0))</f>
        <v>2.752607128773676</v>
      </c>
      <c r="AY61">
        <f>INDEX([2]EUCAM_output!$B$2:$APK$66,MATCH($X61,[2]EUCAM_output!$A$2:$A$66,0),MATCH(AY$1,[2]EUCAM_output!$B$1:$APK$1,0))</f>
        <v>-1.366464555883973</v>
      </c>
      <c r="AZ61">
        <f>INDEX([2]EUCAM_output!$B$2:$APK$66,MATCH($X61,[2]EUCAM_output!$A$2:$A$66,0),MATCH(AZ$1,[2]EUCAM_output!$B$1:$APK$1,0))</f>
        <v>-4.2862748963688686</v>
      </c>
      <c r="BA61">
        <f>INDEX([2]EUCAM_output!$B$2:$APK$66,MATCH($X61,[2]EUCAM_output!$A$2:$A$66,0),MATCH(BA$1,[2]EUCAM_output!$B$1:$APK$1,0))</f>
        <v>1.7744259718667219</v>
      </c>
      <c r="BB61">
        <f>INDEX([2]EUCAM_output!$B$2:$APK$66,MATCH($X61,[2]EUCAM_output!$A$2:$A$66,0),MATCH(BB$1,[2]EUCAM_output!$B$1:$APK$1,0))</f>
        <v>1.4699025047763661</v>
      </c>
      <c r="BC61">
        <f>INDEX([2]EUCAM_output!$B$2:$APK$66,MATCH($X61,[2]EUCAM_output!$A$2:$A$66,0),MATCH(BC$1,[2]EUCAM_output!$B$1:$APK$1,0))</f>
        <v>-2.9354196775343122</v>
      </c>
      <c r="BD61">
        <f>INDEX([2]EUCAM_output!$B$2:$APK$66,MATCH($X61,[2]EUCAM_output!$A$2:$A$66,0),MATCH(BD$1,[2]EUCAM_output!$B$1:$APK$1,0))</f>
        <v>-2.647747366389952E-2</v>
      </c>
      <c r="BE61">
        <f>INDEX([2]EUCAM_output!$B$2:$APK$66,MATCH($X61,[2]EUCAM_output!$A$2:$A$66,0),MATCH(BE$1,[2]EUCAM_output!$B$1:$APK$1,0))</f>
        <v>2.1880377339118962</v>
      </c>
      <c r="BF61">
        <f>INDEX([2]EUCAM_output!$B$2:$APK$66,MATCH($X61,[2]EUCAM_output!$A$2:$A$66,0),MATCH(BF$1,[2]EUCAM_output!$B$1:$APK$1,0))</f>
        <v>-1.154115153797286</v>
      </c>
      <c r="BG61">
        <f>INDEX([2]EUCAM_output!$B$2:$APK$66,MATCH($X61,[2]EUCAM_output!$A$2:$A$66,0),MATCH(BG$1,[2]EUCAM_output!$B$1:$APK$1,0))</f>
        <v>0.97217479833848763</v>
      </c>
      <c r="BH61">
        <f>INDEX([2]EUCAM_output!$B$2:$APK$66,MATCH($X61,[2]EUCAM_output!$A$2:$A$66,0),MATCH(BH$1,[2]EUCAM_output!$B$1:$APK$1,0))</f>
        <v>-1.741379877083771</v>
      </c>
      <c r="BI61">
        <f>INDEX([2]EUCAM_output!$B$2:$APK$66,MATCH($X61,[2]EUCAM_output!$A$2:$A$66,0),MATCH(BI$1,[2]EUCAM_output!$B$1:$APK$1,0))</f>
        <v>-3.5721028425863439</v>
      </c>
      <c r="BJ61">
        <f>INDEX([2]EUCAM_output!$B$2:$APK$66,MATCH($X61,[2]EUCAM_output!$A$2:$A$66,0),MATCH(BJ$1,[2]EUCAM_output!$B$1:$APK$1,0))</f>
        <v>-0.51883601455721129</v>
      </c>
      <c r="BK61">
        <f>INDEX([2]EUCAM_output!$B$2:$APK$66,MATCH($X61,[2]EUCAM_output!$A$2:$A$66,0),MATCH(BK$1,[2]EUCAM_output!$B$1:$APK$1,0))</f>
        <v>-7.9213397949184916E-2</v>
      </c>
      <c r="BL61">
        <f>INDEX([2]EUCAM_output!$B$2:$APK$66,MATCH($X61,[2]EUCAM_output!$A$2:$A$66,0),MATCH(BL$1,[2]EUCAM_output!$B$1:$APK$1,0))</f>
        <v>-0.70805826414974682</v>
      </c>
      <c r="BM61">
        <f>INDEX([2]EUCAM_output!$B$2:$APK$66,MATCH($X61,[2]EUCAM_output!$A$2:$A$66,0),MATCH(BM$1,[2]EUCAM_output!$B$1:$APK$1,0))</f>
        <v>0.69080007964177348</v>
      </c>
      <c r="BN61">
        <f>INDEX([2]EUCAM_output!$B$2:$APK$66,MATCH($X61,[2]EUCAM_output!$A$2:$A$66,0),MATCH(BN$1,[2]EUCAM_output!$B$1:$APK$1,0))</f>
        <v>1.2736607321404581</v>
      </c>
      <c r="BO61">
        <f>INDEX([2]EUCAM_output!$B$2:$APK$66,MATCH($X61,[2]EUCAM_output!$A$2:$A$66,0),MATCH(BO$1,[2]EUCAM_output!$B$1:$APK$1,0))</f>
        <v>-0.25894890467899062</v>
      </c>
      <c r="BP61" s="1">
        <f t="shared" si="2"/>
        <v>-0.25702647786452371</v>
      </c>
    </row>
    <row r="62" spans="1:68" x14ac:dyDescent="0.3">
      <c r="A62" s="15">
        <v>2025</v>
      </c>
      <c r="B62">
        <f>INDEX([2]EUCAM_output!$B$2:$APK$66,MATCH($A62,[2]EUCAM_output!$A$2:$A$66,0),MATCH(B$1,[2]EUCAM_output!$B$1:$APK$1,0))</f>
        <v>409.54555961538301</v>
      </c>
      <c r="C62">
        <f>INDEX([2]EUCAM_output!$B$2:$APK$66,MATCH($A62,[2]EUCAM_output!$A$2:$A$66,0),MATCH(C$1,[2]EUCAM_output!$B$1:$APK$1,0))</f>
        <v>529.020471746819</v>
      </c>
      <c r="D62">
        <f>INDEX([2]EUCAM_output!$B$2:$APK$66,MATCH($A62,[2]EUCAM_output!$A$2:$A$66,0),MATCH(D$1,[2]EUCAM_output!$B$1:$APK$1,0))</f>
        <v>29.259271624094101</v>
      </c>
      <c r="E62">
        <f>INDEX([2]EUCAM_output!$B$2:$APK$66,MATCH($A62,[2]EUCAM_output!$A$2:$A$66,0),MATCH(E$1,[2]EUCAM_output!$B$1:$APK$1,0))</f>
        <v>3605.8467945816601</v>
      </c>
      <c r="F62">
        <f>INDEX([2]EUCAM_output!$B$2:$APK$66,MATCH($A62,[2]EUCAM_output!$A$2:$A$66,0),MATCH(F$1,[2]EUCAM_output!$B$1:$APK$1,0))</f>
        <v>29.2060591119631</v>
      </c>
      <c r="G62">
        <f>INDEX([2]EUCAM_output!$B$2:$APK$66,MATCH($A62,[2]EUCAM_output!$A$2:$A$66,0),MATCH(G$1,[2]EUCAM_output!$B$1:$APK$1,0))</f>
        <v>206.05192716034699</v>
      </c>
      <c r="H62">
        <f>INDEX([2]EUCAM_output!$B$2:$APK$66,MATCH($A62,[2]EUCAM_output!$A$2:$A$66,0),MATCH(H$1,[2]EUCAM_output!$B$1:$APK$1,0))</f>
        <v>1389.27894129007</v>
      </c>
      <c r="I62">
        <f>INDEX([2]EUCAM_output!$B$2:$APK$66,MATCH($A62,[2]EUCAM_output!$A$2:$A$66,0),MATCH(I$1,[2]EUCAM_output!$B$1:$APK$1,0))</f>
        <v>244.28607865741799</v>
      </c>
      <c r="J62">
        <f>INDEX([2]EUCAM_output!$B$2:$APK$66,MATCH($A62,[2]EUCAM_output!$A$2:$A$66,0),MATCH(J$1,[2]EUCAM_output!$B$1:$APK$1,0))</f>
        <v>2610.1072283951698</v>
      </c>
      <c r="K62">
        <f>INDEX([2]EUCAM_output!$B$2:$APK$66,MATCH($A62,[2]EUCAM_output!$A$2:$A$66,0),MATCH(K$1,[2]EUCAM_output!$B$1:$APK$1,0))</f>
        <v>67.962366986312404</v>
      </c>
      <c r="L62">
        <f>INDEX([2]EUCAM_output!$B$2:$APK$66,MATCH($A62,[2]EUCAM_output!$A$2:$A$66,0),MATCH(L$1,[2]EUCAM_output!$B$1:$APK$1,0))</f>
        <v>477.10196977693198</v>
      </c>
      <c r="M62">
        <f>INDEX([2]EUCAM_output!$B$2:$APK$66,MATCH($A62,[2]EUCAM_output!$A$2:$A$66,0),MATCH(M$1,[2]EUCAM_output!$B$1:$APK$1,0))</f>
        <v>1947.30083402839</v>
      </c>
      <c r="N62">
        <f>INDEX([2]EUCAM_output!$B$2:$APK$66,MATCH($A62,[2]EUCAM_output!$A$2:$A$66,0),MATCH(N$1,[2]EUCAM_output!$B$1:$APK$1,0))</f>
        <v>58.104375139570799</v>
      </c>
      <c r="O62">
        <f>INDEX([2]EUCAM_output!$B$2:$APK$66,MATCH($A62,[2]EUCAM_output!$A$2:$A$66,0),MATCH(O$1,[2]EUCAM_output!$B$1:$APK$1,0))</f>
        <v>69.615017386229297</v>
      </c>
      <c r="P62">
        <f>INDEX([2]EUCAM_output!$B$2:$APK$66,MATCH($A62,[2]EUCAM_output!$A$2:$A$66,0),MATCH(P$1,[2]EUCAM_output!$B$1:$APK$1,0))</f>
        <v>32.728713942359903</v>
      </c>
      <c r="Q62">
        <f>INDEX([2]EUCAM_output!$B$2:$APK$66,MATCH($A62,[2]EUCAM_output!$A$2:$A$66,0),MATCH(Q$1,[2]EUCAM_output!$B$1:$APK$1,0))</f>
        <v>20.0010486071793</v>
      </c>
      <c r="R62">
        <f>INDEX([2]EUCAM_output!$B$2:$APK$66,MATCH($A62,[2]EUCAM_output!$A$2:$A$66,0),MATCH(R$1,[2]EUCAM_output!$B$1:$APK$1,0))</f>
        <v>932.58065311995608</v>
      </c>
      <c r="S62">
        <f>INDEX([2]EUCAM_output!$B$2:$APK$66,MATCH($A62,[2]EUCAM_output!$A$2:$A$66,0),MATCH(S$1,[2]EUCAM_output!$B$1:$APK$1,0))</f>
        <v>241.61429969671701</v>
      </c>
      <c r="T62">
        <f>INDEX([2]EUCAM_output!$B$2:$APK$66,MATCH($A62,[2]EUCAM_output!$A$2:$A$66,0),MATCH(T$1,[2]EUCAM_output!$B$1:$APK$1,0))</f>
        <v>55.067003124971713</v>
      </c>
      <c r="U62">
        <f>INDEX([2]EUCAM_output!$B$2:$APK$66,MATCH($A62,[2]EUCAM_output!$A$2:$A$66,0),MATCH(U$1,[2]EUCAM_output!$B$1:$APK$1,0))</f>
        <v>105.952998892951</v>
      </c>
      <c r="V62" s="1">
        <f t="shared" si="0"/>
        <v>13060.631612884496</v>
      </c>
      <c r="X62" s="15">
        <v>2025</v>
      </c>
      <c r="Y62">
        <f>INDEX([2]EUCAM_output!$B$2:$APK$66,MATCH($X62,[2]EUCAM_output!$A$2:$A$66,0),MATCH(Y$1,[2]EUCAM_output!$B$1:$APK$1,0))</f>
        <v>1.2142686434532299</v>
      </c>
      <c r="Z62">
        <f>INDEX([2]EUCAM_output!$B$2:$APK$66,MATCH($X62,[2]EUCAM_output!$A$2:$A$66,0),MATCH(Z$1,[2]EUCAM_output!$B$1:$APK$1,0))</f>
        <v>1.20232683847404</v>
      </c>
      <c r="AA62">
        <f>INDEX([2]EUCAM_output!$B$2:$APK$66,MATCH($X62,[2]EUCAM_output!$A$2:$A$66,0),MATCH(AA$1,[2]EUCAM_output!$B$1:$APK$1,0))</f>
        <v>1.21305606980409</v>
      </c>
      <c r="AB62">
        <f>INDEX([2]EUCAM_output!$B$2:$APK$66,MATCH($X62,[2]EUCAM_output!$A$2:$A$66,0),MATCH(AB$1,[2]EUCAM_output!$B$1:$APK$1,0))</f>
        <v>1.2227262491783899</v>
      </c>
      <c r="AC62">
        <f>INDEX([2]EUCAM_output!$B$2:$APK$66,MATCH($X62,[2]EUCAM_output!$A$2:$A$66,0),MATCH(AC$1,[2]EUCAM_output!$B$1:$APK$1,0))</f>
        <v>1.4209882598068799</v>
      </c>
      <c r="AD62">
        <f>INDEX([2]EUCAM_output!$B$2:$APK$66,MATCH($X62,[2]EUCAM_output!$A$2:$A$66,0),MATCH(AD$1,[2]EUCAM_output!$B$1:$APK$1,0))</f>
        <v>1.2195099065909101</v>
      </c>
      <c r="AE62">
        <f>INDEX([2]EUCAM_output!$B$2:$APK$66,MATCH($X62,[2]EUCAM_output!$A$2:$A$66,0),MATCH(AE$1,[2]EUCAM_output!$B$1:$APK$1,0))</f>
        <v>1.2023801239130001</v>
      </c>
      <c r="AF62">
        <f>INDEX([2]EUCAM_output!$B$2:$APK$66,MATCH($X62,[2]EUCAM_output!$A$2:$A$66,0),MATCH(AF$1,[2]EUCAM_output!$B$1:$APK$1,0))</f>
        <v>1.16209955129682</v>
      </c>
      <c r="AG62">
        <f>INDEX([2]EUCAM_output!$B$2:$APK$66,MATCH($X62,[2]EUCAM_output!$A$2:$A$66,0),MATCH(AG$1,[2]EUCAM_output!$B$1:$APK$1,0))</f>
        <v>1.1452339004661001</v>
      </c>
      <c r="AH62">
        <f>INDEX([2]EUCAM_output!$B$2:$APK$66,MATCH($X62,[2]EUCAM_output!$A$2:$A$66,0),MATCH(AH$1,[2]EUCAM_output!$B$1:$APK$1,0))</f>
        <v>1.35655478627832</v>
      </c>
      <c r="AI62">
        <f>INDEX([2]EUCAM_output!$B$2:$APK$66,MATCH($X62,[2]EUCAM_output!$A$2:$A$66,0),MATCH(AI$1,[2]EUCAM_output!$B$1:$APK$1,0))</f>
        <v>1.1874287919329001</v>
      </c>
      <c r="AJ62">
        <f>INDEX([2]EUCAM_output!$B$2:$APK$66,MATCH($X62,[2]EUCAM_output!$A$2:$A$66,0),MATCH(AJ$1,[2]EUCAM_output!$B$1:$APK$1,0))</f>
        <v>1.1585899325776601</v>
      </c>
      <c r="AK62">
        <f>INDEX([2]EUCAM_output!$B$2:$APK$66,MATCH($X62,[2]EUCAM_output!$A$2:$A$66,0),MATCH(AK$1,[2]EUCAM_output!$B$1:$APK$1,0))</f>
        <v>1.43648668961048</v>
      </c>
      <c r="AL62">
        <f>INDEX([2]EUCAM_output!$B$2:$APK$66,MATCH($X62,[2]EUCAM_output!$A$2:$A$66,0),MATCH(AL$1,[2]EUCAM_output!$B$1:$APK$1,0))</f>
        <v>1.2893737373077501</v>
      </c>
      <c r="AM62">
        <f>INDEX([2]EUCAM_output!$B$2:$APK$66,MATCH($X62,[2]EUCAM_output!$A$2:$A$66,0),MATCH(AM$1,[2]EUCAM_output!$B$1:$APK$1,0))</f>
        <v>1.2825791532458699</v>
      </c>
      <c r="AN62">
        <f>INDEX([2]EUCAM_output!$B$2:$APK$66,MATCH($X62,[2]EUCAM_output!$A$2:$A$66,0),MATCH(AN$1,[2]EUCAM_output!$B$1:$APK$1,0))</f>
        <v>1.19930751683139</v>
      </c>
      <c r="AO62">
        <f>INDEX([2]EUCAM_output!$B$2:$APK$66,MATCH($X62,[2]EUCAM_output!$A$2:$A$66,0),MATCH(AO$1,[2]EUCAM_output!$B$1:$APK$1,0))</f>
        <v>1.27770739567642</v>
      </c>
      <c r="AP62">
        <f>INDEX([2]EUCAM_output!$B$2:$APK$66,MATCH($X62,[2]EUCAM_output!$A$2:$A$66,0),MATCH(AP$1,[2]EUCAM_output!$B$1:$APK$1,0))</f>
        <v>1.2384362821675801</v>
      </c>
      <c r="AQ62">
        <f>INDEX([2]EUCAM_output!$B$2:$APK$66,MATCH($X62,[2]EUCAM_output!$A$2:$A$66,0),MATCH(AQ$1,[2]EUCAM_output!$B$1:$APK$1,0))</f>
        <v>1.27527804085941</v>
      </c>
      <c r="AR62">
        <f>INDEX([2]EUCAM_output!$B$2:$APK$66,MATCH($X62,[2]EUCAM_output!$A$2:$A$66,0),MATCH(AR$1,[2]EUCAM_output!$B$1:$APK$1,0))</f>
        <v>1.3035411129810901</v>
      </c>
      <c r="AS62" s="1">
        <f t="shared" si="1"/>
        <v>1.1995794765958414</v>
      </c>
      <c r="AU62" s="15">
        <v>2025</v>
      </c>
      <c r="AV62">
        <f>INDEX([2]EUCAM_output!$B$2:$APK$66,MATCH($X62,[2]EUCAM_output!$A$2:$A$66,0),MATCH(AV$1,[2]EUCAM_output!$B$1:$APK$1,0))</f>
        <v>-1.663982148685583</v>
      </c>
      <c r="AW62">
        <f>INDEX([2]EUCAM_output!$B$2:$APK$66,MATCH($X62,[2]EUCAM_output!$A$2:$A$66,0),MATCH(AW$1,[2]EUCAM_output!$B$1:$APK$1,0))</f>
        <v>-0.85222750164615224</v>
      </c>
      <c r="AX62">
        <f>INDEX([2]EUCAM_output!$B$2:$APK$66,MATCH($X62,[2]EUCAM_output!$A$2:$A$66,0),MATCH(AX$1,[2]EUCAM_output!$B$1:$APK$1,0))</f>
        <v>2.2174659729088608</v>
      </c>
      <c r="AY62">
        <f>INDEX([2]EUCAM_output!$B$2:$APK$66,MATCH($X62,[2]EUCAM_output!$A$2:$A$66,0),MATCH(AY$1,[2]EUCAM_output!$B$1:$APK$1,0))</f>
        <v>-1.6587816416533621</v>
      </c>
      <c r="AZ62">
        <f>INDEX([2]EUCAM_output!$B$2:$APK$66,MATCH($X62,[2]EUCAM_output!$A$2:$A$66,0),MATCH(AZ$1,[2]EUCAM_output!$B$1:$APK$1,0))</f>
        <v>-3.394806732191868</v>
      </c>
      <c r="BA62">
        <f>INDEX([2]EUCAM_output!$B$2:$APK$66,MATCH($X62,[2]EUCAM_output!$A$2:$A$66,0),MATCH(BA$1,[2]EUCAM_output!$B$1:$APK$1,0))</f>
        <v>2.361823398864948</v>
      </c>
      <c r="BB62">
        <f>INDEX([2]EUCAM_output!$B$2:$APK$66,MATCH($X62,[2]EUCAM_output!$A$2:$A$66,0),MATCH(BB$1,[2]EUCAM_output!$B$1:$APK$1,0))</f>
        <v>1.663694338295074</v>
      </c>
      <c r="BC62">
        <f>INDEX([2]EUCAM_output!$B$2:$APK$66,MATCH($X62,[2]EUCAM_output!$A$2:$A$66,0),MATCH(BC$1,[2]EUCAM_output!$B$1:$APK$1,0))</f>
        <v>-2.475124421422048</v>
      </c>
      <c r="BD62">
        <f>INDEX([2]EUCAM_output!$B$2:$APK$66,MATCH($X62,[2]EUCAM_output!$A$2:$A$66,0),MATCH(BD$1,[2]EUCAM_output!$B$1:$APK$1,0))</f>
        <v>-0.50874466624354353</v>
      </c>
      <c r="BE62">
        <f>INDEX([2]EUCAM_output!$B$2:$APK$66,MATCH($X62,[2]EUCAM_output!$A$2:$A$66,0),MATCH(BE$1,[2]EUCAM_output!$B$1:$APK$1,0))</f>
        <v>1.4246809503412281</v>
      </c>
      <c r="BF62">
        <f>INDEX([2]EUCAM_output!$B$2:$APK$66,MATCH($X62,[2]EUCAM_output!$A$2:$A$66,0),MATCH(BF$1,[2]EUCAM_output!$B$1:$APK$1,0))</f>
        <v>-0.60268016583808759</v>
      </c>
      <c r="BG62">
        <f>INDEX([2]EUCAM_output!$B$2:$APK$66,MATCH($X62,[2]EUCAM_output!$A$2:$A$66,0),MATCH(BG$1,[2]EUCAM_output!$B$1:$APK$1,0))</f>
        <v>0.60840677045934655</v>
      </c>
      <c r="BH62">
        <f>INDEX([2]EUCAM_output!$B$2:$APK$66,MATCH($X62,[2]EUCAM_output!$A$2:$A$66,0),MATCH(BH$1,[2]EUCAM_output!$B$1:$APK$1,0))</f>
        <v>-1.7762401434917809</v>
      </c>
      <c r="BI62">
        <f>INDEX([2]EUCAM_output!$B$2:$APK$66,MATCH($X62,[2]EUCAM_output!$A$2:$A$66,0),MATCH(BI$1,[2]EUCAM_output!$B$1:$APK$1,0))</f>
        <v>-3.0548035508139342</v>
      </c>
      <c r="BJ62">
        <f>INDEX([2]EUCAM_output!$B$2:$APK$66,MATCH($X62,[2]EUCAM_output!$A$2:$A$66,0),MATCH(BJ$1,[2]EUCAM_output!$B$1:$APK$1,0))</f>
        <v>-1.3105277264611861</v>
      </c>
      <c r="BK62">
        <f>INDEX([2]EUCAM_output!$B$2:$APK$66,MATCH($X62,[2]EUCAM_output!$A$2:$A$66,0),MATCH(BK$1,[2]EUCAM_output!$B$1:$APK$1,0))</f>
        <v>-0.53569215543911586</v>
      </c>
      <c r="BL62">
        <f>INDEX([2]EUCAM_output!$B$2:$APK$66,MATCH($X62,[2]EUCAM_output!$A$2:$A$66,0),MATCH(BL$1,[2]EUCAM_output!$B$1:$APK$1,0))</f>
        <v>-1.0100784004953729</v>
      </c>
      <c r="BM62">
        <f>INDEX([2]EUCAM_output!$B$2:$APK$66,MATCH($X62,[2]EUCAM_output!$A$2:$A$66,0),MATCH(BM$1,[2]EUCAM_output!$B$1:$APK$1,0))</f>
        <v>0.24529691710954979</v>
      </c>
      <c r="BN62">
        <f>INDEX([2]EUCAM_output!$B$2:$APK$66,MATCH($X62,[2]EUCAM_output!$A$2:$A$66,0),MATCH(BN$1,[2]EUCAM_output!$B$1:$APK$1,0))</f>
        <v>1.019296013585524</v>
      </c>
      <c r="BO62">
        <f>INDEX([2]EUCAM_output!$B$2:$APK$66,MATCH($X62,[2]EUCAM_output!$A$2:$A$66,0),MATCH(BO$1,[2]EUCAM_output!$B$1:$APK$1,0))</f>
        <v>-0.82999464581597904</v>
      </c>
      <c r="BP62" s="1">
        <f t="shared" si="2"/>
        <v>-0.50322116326079536</v>
      </c>
    </row>
    <row r="63" spans="1:68" x14ac:dyDescent="0.3">
      <c r="A63" s="15">
        <v>2026</v>
      </c>
      <c r="B63">
        <f>INDEX([2]EUCAM_output!$B$2:$APK$66,MATCH($A63,[2]EUCAM_output!$A$2:$A$66,0),MATCH(B$1,[2]EUCAM_output!$B$1:$APK$1,0))</f>
        <v>413.52648277796902</v>
      </c>
      <c r="C63">
        <f>INDEX([2]EUCAM_output!$B$2:$APK$66,MATCH($A63,[2]EUCAM_output!$A$2:$A$66,0),MATCH(C$1,[2]EUCAM_output!$B$1:$APK$1,0))</f>
        <v>533.55696360890806</v>
      </c>
      <c r="D63">
        <f>INDEX([2]EUCAM_output!$B$2:$APK$66,MATCH($A63,[2]EUCAM_output!$A$2:$A$66,0),MATCH(D$1,[2]EUCAM_output!$B$1:$APK$1,0))</f>
        <v>30.0044582937375</v>
      </c>
      <c r="E63">
        <f>INDEX([2]EUCAM_output!$B$2:$APK$66,MATCH($A63,[2]EUCAM_output!$A$2:$A$66,0),MATCH(E$1,[2]EUCAM_output!$B$1:$APK$1,0))</f>
        <v>3645.3580143828799</v>
      </c>
      <c r="F63">
        <f>INDEX([2]EUCAM_output!$B$2:$APK$66,MATCH($A63,[2]EUCAM_output!$A$2:$A$66,0),MATCH(F$1,[2]EUCAM_output!$B$1:$APK$1,0))</f>
        <v>29.866577596791402</v>
      </c>
      <c r="G63">
        <f>INDEX([2]EUCAM_output!$B$2:$APK$66,MATCH($A63,[2]EUCAM_output!$A$2:$A$66,0),MATCH(G$1,[2]EUCAM_output!$B$1:$APK$1,0))</f>
        <v>210.624730798104</v>
      </c>
      <c r="H63">
        <f>INDEX([2]EUCAM_output!$B$2:$APK$66,MATCH($A63,[2]EUCAM_output!$A$2:$A$66,0),MATCH(H$1,[2]EUCAM_output!$B$1:$APK$1,0))</f>
        <v>1417.7352006021499</v>
      </c>
      <c r="I63">
        <f>INDEX([2]EUCAM_output!$B$2:$APK$66,MATCH($A63,[2]EUCAM_output!$A$2:$A$66,0),MATCH(I$1,[2]EUCAM_output!$B$1:$APK$1,0))</f>
        <v>247.40544764824199</v>
      </c>
      <c r="J63">
        <f>INDEX([2]EUCAM_output!$B$2:$APK$66,MATCH($A63,[2]EUCAM_output!$A$2:$A$66,0),MATCH(J$1,[2]EUCAM_output!$B$1:$APK$1,0))</f>
        <v>2644.8913891439001</v>
      </c>
      <c r="K63">
        <f>INDEX([2]EUCAM_output!$B$2:$APK$66,MATCH($A63,[2]EUCAM_output!$A$2:$A$66,0),MATCH(K$1,[2]EUCAM_output!$B$1:$APK$1,0))</f>
        <v>69.929371665117898</v>
      </c>
      <c r="L63">
        <f>INDEX([2]EUCAM_output!$B$2:$APK$66,MATCH($A63,[2]EUCAM_output!$A$2:$A$66,0),MATCH(L$1,[2]EUCAM_output!$B$1:$APK$1,0))</f>
        <v>488.83640906235502</v>
      </c>
      <c r="M63">
        <f>INDEX([2]EUCAM_output!$B$2:$APK$66,MATCH($A63,[2]EUCAM_output!$A$2:$A$66,0),MATCH(M$1,[2]EUCAM_output!$B$1:$APK$1,0))</f>
        <v>1965.73256676456</v>
      </c>
      <c r="N63">
        <f>INDEX([2]EUCAM_output!$B$2:$APK$66,MATCH($A63,[2]EUCAM_output!$A$2:$A$66,0),MATCH(N$1,[2]EUCAM_output!$B$1:$APK$1,0))</f>
        <v>59.885143238714498</v>
      </c>
      <c r="O63">
        <f>INDEX([2]EUCAM_output!$B$2:$APK$66,MATCH($A63,[2]EUCAM_output!$A$2:$A$66,0),MATCH(O$1,[2]EUCAM_output!$B$1:$APK$1,0))</f>
        <v>70.978436706185803</v>
      </c>
      <c r="P63">
        <f>INDEX([2]EUCAM_output!$B$2:$APK$66,MATCH($A63,[2]EUCAM_output!$A$2:$A$66,0),MATCH(P$1,[2]EUCAM_output!$B$1:$APK$1,0))</f>
        <v>33.3744520416151</v>
      </c>
      <c r="Q63">
        <f>INDEX([2]EUCAM_output!$B$2:$APK$66,MATCH($A63,[2]EUCAM_output!$A$2:$A$66,0),MATCH(Q$1,[2]EUCAM_output!$B$1:$APK$1,0))</f>
        <v>20.807938126492299</v>
      </c>
      <c r="R63">
        <f>INDEX([2]EUCAM_output!$B$2:$APK$66,MATCH($A63,[2]EUCAM_output!$A$2:$A$66,0),MATCH(R$1,[2]EUCAM_output!$B$1:$APK$1,0))</f>
        <v>944.189180374849</v>
      </c>
      <c r="S63">
        <f>INDEX([2]EUCAM_output!$B$2:$APK$66,MATCH($A63,[2]EUCAM_output!$A$2:$A$66,0),MATCH(S$1,[2]EUCAM_output!$B$1:$APK$1,0))</f>
        <v>247.03989648619199</v>
      </c>
      <c r="T63">
        <f>INDEX([2]EUCAM_output!$B$2:$APK$66,MATCH($A63,[2]EUCAM_output!$A$2:$A$66,0),MATCH(T$1,[2]EUCAM_output!$B$1:$APK$1,0))</f>
        <v>56.405131300908501</v>
      </c>
      <c r="U63">
        <f>INDEX([2]EUCAM_output!$B$2:$APK$66,MATCH($A63,[2]EUCAM_output!$A$2:$A$66,0),MATCH(U$1,[2]EUCAM_output!$B$1:$APK$1,0))</f>
        <v>107.435355043028</v>
      </c>
      <c r="V63" s="1">
        <f t="shared" si="0"/>
        <v>13237.583145662698</v>
      </c>
      <c r="X63" s="15">
        <v>2026</v>
      </c>
      <c r="Y63">
        <f>INDEX([2]EUCAM_output!$B$2:$APK$66,MATCH($X63,[2]EUCAM_output!$A$2:$A$66,0),MATCH(Y$1,[2]EUCAM_output!$B$1:$APK$1,0))</f>
        <v>1.2410240396371399</v>
      </c>
      <c r="Z63">
        <f>INDEX([2]EUCAM_output!$B$2:$APK$66,MATCH($X63,[2]EUCAM_output!$A$2:$A$66,0),MATCH(Z$1,[2]EUCAM_output!$B$1:$APK$1,0))</f>
        <v>1.22792389163797</v>
      </c>
      <c r="AA63">
        <f>INDEX([2]EUCAM_output!$B$2:$APK$66,MATCH($X63,[2]EUCAM_output!$A$2:$A$66,0),MATCH(AA$1,[2]EUCAM_output!$B$1:$APK$1,0))</f>
        <v>1.2403717671888901</v>
      </c>
      <c r="AB63">
        <f>INDEX([2]EUCAM_output!$B$2:$APK$66,MATCH($X63,[2]EUCAM_output!$A$2:$A$66,0),MATCH(AB$1,[2]EUCAM_output!$B$1:$APK$1,0))</f>
        <v>1.24920868036971</v>
      </c>
      <c r="AC63">
        <f>INDEX([2]EUCAM_output!$B$2:$APK$66,MATCH($X63,[2]EUCAM_output!$A$2:$A$66,0),MATCH(AC$1,[2]EUCAM_output!$B$1:$APK$1,0))</f>
        <v>1.45738787495026</v>
      </c>
      <c r="AD63">
        <f>INDEX([2]EUCAM_output!$B$2:$APK$66,MATCH($X63,[2]EUCAM_output!$A$2:$A$66,0),MATCH(AD$1,[2]EUCAM_output!$B$1:$APK$1,0))</f>
        <v>1.2475727764052</v>
      </c>
      <c r="AE63">
        <f>INDEX([2]EUCAM_output!$B$2:$APK$66,MATCH($X63,[2]EUCAM_output!$A$2:$A$66,0),MATCH(AE$1,[2]EUCAM_output!$B$1:$APK$1,0))</f>
        <v>1.22696964822875</v>
      </c>
      <c r="AF63">
        <f>INDEX([2]EUCAM_output!$B$2:$APK$66,MATCH($X63,[2]EUCAM_output!$A$2:$A$66,0),MATCH(AF$1,[2]EUCAM_output!$B$1:$APK$1,0))</f>
        <v>1.18192473752239</v>
      </c>
      <c r="AG63">
        <f>INDEX([2]EUCAM_output!$B$2:$APK$66,MATCH($X63,[2]EUCAM_output!$A$2:$A$66,0),MATCH(AG$1,[2]EUCAM_output!$B$1:$APK$1,0))</f>
        <v>1.16248898555337</v>
      </c>
      <c r="AH63">
        <f>INDEX([2]EUCAM_output!$B$2:$APK$66,MATCH($X63,[2]EUCAM_output!$A$2:$A$66,0),MATCH(AH$1,[2]EUCAM_output!$B$1:$APK$1,0))</f>
        <v>1.39225818594148</v>
      </c>
      <c r="AI63">
        <f>INDEX([2]EUCAM_output!$B$2:$APK$66,MATCH($X63,[2]EUCAM_output!$A$2:$A$66,0),MATCH(AI$1,[2]EUCAM_output!$B$1:$APK$1,0))</f>
        <v>1.21226884159314</v>
      </c>
      <c r="AJ63">
        <f>INDEX([2]EUCAM_output!$B$2:$APK$66,MATCH($X63,[2]EUCAM_output!$A$2:$A$66,0),MATCH(AJ$1,[2]EUCAM_output!$B$1:$APK$1,0))</f>
        <v>1.1783000974370801</v>
      </c>
      <c r="AK63">
        <f>INDEX([2]EUCAM_output!$B$2:$APK$66,MATCH($X63,[2]EUCAM_output!$A$2:$A$66,0),MATCH(AK$1,[2]EUCAM_output!$B$1:$APK$1,0))</f>
        <v>1.4703595044870501</v>
      </c>
      <c r="AL63">
        <f>INDEX([2]EUCAM_output!$B$2:$APK$66,MATCH($X63,[2]EUCAM_output!$A$2:$A$66,0),MATCH(AL$1,[2]EUCAM_output!$B$1:$APK$1,0))</f>
        <v>1.3255324696072399</v>
      </c>
      <c r="AM63">
        <f>INDEX([2]EUCAM_output!$B$2:$APK$66,MATCH($X63,[2]EUCAM_output!$A$2:$A$66,0),MATCH(AM$1,[2]EUCAM_output!$B$1:$APK$1,0))</f>
        <v>1.3181306923937499</v>
      </c>
      <c r="AN63">
        <f>INDEX([2]EUCAM_output!$B$2:$APK$66,MATCH($X63,[2]EUCAM_output!$A$2:$A$66,0),MATCH(AN$1,[2]EUCAM_output!$B$1:$APK$1,0))</f>
        <v>1.22518868335647</v>
      </c>
      <c r="AO63">
        <f>INDEX([2]EUCAM_output!$B$2:$APK$66,MATCH($X63,[2]EUCAM_output!$A$2:$A$66,0),MATCH(AO$1,[2]EUCAM_output!$B$1:$APK$1,0))</f>
        <v>1.311433211317</v>
      </c>
      <c r="AP63">
        <f>INDEX([2]EUCAM_output!$B$2:$APK$66,MATCH($X63,[2]EUCAM_output!$A$2:$A$66,0),MATCH(AP$1,[2]EUCAM_output!$B$1:$APK$1,0))</f>
        <v>1.2662511938526799</v>
      </c>
      <c r="AQ63">
        <f>INDEX([2]EUCAM_output!$B$2:$APK$66,MATCH($X63,[2]EUCAM_output!$A$2:$A$66,0),MATCH(AQ$1,[2]EUCAM_output!$B$1:$APK$1,0))</f>
        <v>1.3094611749443199</v>
      </c>
      <c r="AR63">
        <f>INDEX([2]EUCAM_output!$B$2:$APK$66,MATCH($X63,[2]EUCAM_output!$A$2:$A$66,0),MATCH(AR$1,[2]EUCAM_output!$B$1:$APK$1,0))</f>
        <v>1.34705233864078</v>
      </c>
      <c r="AS63" s="1">
        <f t="shared" si="1"/>
        <v>1.2237674269373451</v>
      </c>
      <c r="AU63" s="15">
        <v>2026</v>
      </c>
      <c r="AV63">
        <f>INDEX([2]EUCAM_output!$B$2:$APK$66,MATCH($X63,[2]EUCAM_output!$A$2:$A$66,0),MATCH(AV$1,[2]EUCAM_output!$B$1:$APK$1,0))</f>
        <v>-1.0938153501041441</v>
      </c>
      <c r="AW63">
        <f>INDEX([2]EUCAM_output!$B$2:$APK$66,MATCH($X63,[2]EUCAM_output!$A$2:$A$66,0),MATCH(AW$1,[2]EUCAM_output!$B$1:$APK$1,0))</f>
        <v>-1.273747208402354</v>
      </c>
      <c r="AX63">
        <f>INDEX([2]EUCAM_output!$B$2:$APK$66,MATCH($X63,[2]EUCAM_output!$A$2:$A$66,0),MATCH(AX$1,[2]EUCAM_output!$B$1:$APK$1,0))</f>
        <v>1.661713360591266</v>
      </c>
      <c r="AY63">
        <f>INDEX([2]EUCAM_output!$B$2:$APK$66,MATCH($X63,[2]EUCAM_output!$A$2:$A$66,0),MATCH(AY$1,[2]EUCAM_output!$B$1:$APK$1,0))</f>
        <v>-0.92584500530917824</v>
      </c>
      <c r="AZ63">
        <f>INDEX([2]EUCAM_output!$B$2:$APK$66,MATCH($X63,[2]EUCAM_output!$A$2:$A$66,0),MATCH(AZ$1,[2]EUCAM_output!$B$1:$APK$1,0))</f>
        <v>-1.540122959269929</v>
      </c>
      <c r="BA63">
        <f>INDEX([2]EUCAM_output!$B$2:$APK$66,MATCH($X63,[2]EUCAM_output!$A$2:$A$66,0),MATCH(BA$1,[2]EUCAM_output!$B$1:$APK$1,0))</f>
        <v>2.7069789662976351</v>
      </c>
      <c r="BB63">
        <f>INDEX([2]EUCAM_output!$B$2:$APK$66,MATCH($X63,[2]EUCAM_output!$A$2:$A$66,0),MATCH(BB$1,[2]EUCAM_output!$B$1:$APK$1,0))</f>
        <v>1.5556942848735209</v>
      </c>
      <c r="BC63">
        <f>INDEX([2]EUCAM_output!$B$2:$APK$66,MATCH($X63,[2]EUCAM_output!$A$2:$A$66,0),MATCH(BC$1,[2]EUCAM_output!$B$1:$APK$1,0))</f>
        <v>-1.702060670340078</v>
      </c>
      <c r="BD63">
        <f>INDEX([2]EUCAM_output!$B$2:$APK$66,MATCH($X63,[2]EUCAM_output!$A$2:$A$66,0),MATCH(BD$1,[2]EUCAM_output!$B$1:$APK$1,0))</f>
        <v>-0.18129605838722579</v>
      </c>
      <c r="BE63">
        <f>INDEX([2]EUCAM_output!$B$2:$APK$66,MATCH($X63,[2]EUCAM_output!$A$2:$A$66,0),MATCH(BE$1,[2]EUCAM_output!$B$1:$APK$1,0))</f>
        <v>0.72883324480375045</v>
      </c>
      <c r="BF63">
        <f>INDEX([2]EUCAM_output!$B$2:$APK$66,MATCH($X63,[2]EUCAM_output!$A$2:$A$66,0),MATCH(BF$1,[2]EUCAM_output!$B$1:$APK$1,0))</f>
        <v>-0.6250828751995452</v>
      </c>
      <c r="BG63">
        <f>INDEX([2]EUCAM_output!$B$2:$APK$66,MATCH($X63,[2]EUCAM_output!$A$2:$A$66,0),MATCH(BG$1,[2]EUCAM_output!$B$1:$APK$1,0))</f>
        <v>0.65643716233962923</v>
      </c>
      <c r="BH63">
        <f>INDEX([2]EUCAM_output!$B$2:$APK$66,MATCH($X63,[2]EUCAM_output!$A$2:$A$66,0),MATCH(BH$1,[2]EUCAM_output!$B$1:$APK$1,0))</f>
        <v>-0.90317475633628908</v>
      </c>
      <c r="BI63">
        <f>INDEX([2]EUCAM_output!$B$2:$APK$66,MATCH($X63,[2]EUCAM_output!$A$2:$A$66,0),MATCH(BI$1,[2]EUCAM_output!$B$1:$APK$1,0))</f>
        <v>-2.4570898012187148</v>
      </c>
      <c r="BJ63">
        <f>INDEX([2]EUCAM_output!$B$2:$APK$66,MATCH($X63,[2]EUCAM_output!$A$2:$A$66,0),MATCH(BJ$1,[2]EUCAM_output!$B$1:$APK$1,0))</f>
        <v>-0.72972268872488755</v>
      </c>
      <c r="BK63">
        <f>INDEX([2]EUCAM_output!$B$2:$APK$66,MATCH($X63,[2]EUCAM_output!$A$2:$A$66,0),MATCH(BK$1,[2]EUCAM_output!$B$1:$APK$1,0))</f>
        <v>-1.024976800654853</v>
      </c>
      <c r="BL63">
        <f>INDEX([2]EUCAM_output!$B$2:$APK$66,MATCH($X63,[2]EUCAM_output!$A$2:$A$66,0),MATCH(BL$1,[2]EUCAM_output!$B$1:$APK$1,0))</f>
        <v>-1.210647161703537</v>
      </c>
      <c r="BM63">
        <f>INDEX([2]EUCAM_output!$B$2:$APK$66,MATCH($X63,[2]EUCAM_output!$A$2:$A$66,0),MATCH(BM$1,[2]EUCAM_output!$B$1:$APK$1,0))</f>
        <v>0.44216541043244911</v>
      </c>
      <c r="BN63">
        <f>INDEX([2]EUCAM_output!$B$2:$APK$66,MATCH($X63,[2]EUCAM_output!$A$2:$A$66,0),MATCH(BN$1,[2]EUCAM_output!$B$1:$APK$1,0))</f>
        <v>1.1793962805668019</v>
      </c>
      <c r="BO63">
        <f>INDEX([2]EUCAM_output!$B$2:$APK$66,MATCH($X63,[2]EUCAM_output!$A$2:$A$66,0),MATCH(BO$1,[2]EUCAM_output!$B$1:$APK$1,0))</f>
        <v>-1.3710467349723481</v>
      </c>
      <c r="BP63" s="1">
        <f t="shared" si="2"/>
        <v>-0.22519293163014195</v>
      </c>
    </row>
    <row r="64" spans="1:68" x14ac:dyDescent="0.3">
      <c r="A64" s="15">
        <v>2027</v>
      </c>
      <c r="B64">
        <f>INDEX([2]EUCAM_output!$B$2:$APK$66,MATCH($A64,[2]EUCAM_output!$A$2:$A$66,0),MATCH(B$1,[2]EUCAM_output!$B$1:$APK$1,0))</f>
        <v>417.9197281406191</v>
      </c>
      <c r="C64">
        <f>INDEX([2]EUCAM_output!$B$2:$APK$66,MATCH($A64,[2]EUCAM_output!$A$2:$A$66,0),MATCH(C$1,[2]EUCAM_output!$B$1:$APK$1,0))</f>
        <v>542.66519906047881</v>
      </c>
      <c r="D64">
        <f>INDEX([2]EUCAM_output!$B$2:$APK$66,MATCH($A64,[2]EUCAM_output!$A$2:$A$66,0),MATCH(D$1,[2]EUCAM_output!$B$1:$APK$1,0))</f>
        <v>30.544768654559931</v>
      </c>
      <c r="E64">
        <f>INDEX([2]EUCAM_output!$B$2:$APK$66,MATCH($A64,[2]EUCAM_output!$A$2:$A$66,0),MATCH(E$1,[2]EUCAM_output!$B$1:$APK$1,0))</f>
        <v>3673.2788064836382</v>
      </c>
      <c r="F64">
        <f>INDEX([2]EUCAM_output!$B$2:$APK$66,MATCH($A64,[2]EUCAM_output!$A$2:$A$66,0),MATCH(F$1,[2]EUCAM_output!$B$1:$APK$1,0))</f>
        <v>30.179386373408452</v>
      </c>
      <c r="G64">
        <f>INDEX([2]EUCAM_output!$B$2:$APK$66,MATCH($A64,[2]EUCAM_output!$A$2:$A$66,0),MATCH(G$1,[2]EUCAM_output!$B$1:$APK$1,0))</f>
        <v>211.960730827074</v>
      </c>
      <c r="H64">
        <f>INDEX([2]EUCAM_output!$B$2:$APK$66,MATCH($A64,[2]EUCAM_output!$A$2:$A$66,0),MATCH(H$1,[2]EUCAM_output!$B$1:$APK$1,0))</f>
        <v>1436.9739279030721</v>
      </c>
      <c r="I64">
        <f>INDEX([2]EUCAM_output!$B$2:$APK$66,MATCH($A64,[2]EUCAM_output!$A$2:$A$66,0),MATCH(I$1,[2]EUCAM_output!$B$1:$APK$1,0))</f>
        <v>250.39041199996601</v>
      </c>
      <c r="J64">
        <f>INDEX([2]EUCAM_output!$B$2:$APK$66,MATCH($A64,[2]EUCAM_output!$A$2:$A$66,0),MATCH(J$1,[2]EUCAM_output!$B$1:$APK$1,0))</f>
        <v>2666.2937412253509</v>
      </c>
      <c r="K64">
        <f>INDEX([2]EUCAM_output!$B$2:$APK$66,MATCH($A64,[2]EUCAM_output!$A$2:$A$66,0),MATCH(K$1,[2]EUCAM_output!$B$1:$APK$1,0))</f>
        <v>71.510942827542792</v>
      </c>
      <c r="L64">
        <f>INDEX([2]EUCAM_output!$B$2:$APK$66,MATCH($A64,[2]EUCAM_output!$A$2:$A$66,0),MATCH(L$1,[2]EUCAM_output!$B$1:$APK$1,0))</f>
        <v>504.22834197645068</v>
      </c>
      <c r="M64">
        <f>INDEX([2]EUCAM_output!$B$2:$APK$66,MATCH($A64,[2]EUCAM_output!$A$2:$A$66,0),MATCH(M$1,[2]EUCAM_output!$B$1:$APK$1,0))</f>
        <v>1976.0640076004249</v>
      </c>
      <c r="N64">
        <f>INDEX([2]EUCAM_output!$B$2:$APK$66,MATCH($A64,[2]EUCAM_output!$A$2:$A$66,0),MATCH(N$1,[2]EUCAM_output!$B$1:$APK$1,0))</f>
        <v>61.194986676070961</v>
      </c>
      <c r="O64">
        <f>INDEX([2]EUCAM_output!$B$2:$APK$66,MATCH($A64,[2]EUCAM_output!$A$2:$A$66,0),MATCH(O$1,[2]EUCAM_output!$B$1:$APK$1,0))</f>
        <v>72.65735897165797</v>
      </c>
      <c r="P64">
        <f>INDEX([2]EUCAM_output!$B$2:$APK$66,MATCH($A64,[2]EUCAM_output!$A$2:$A$66,0),MATCH(P$1,[2]EUCAM_output!$B$1:$APK$1,0))</f>
        <v>33.813805438585817</v>
      </c>
      <c r="Q64">
        <f>INDEX([2]EUCAM_output!$B$2:$APK$66,MATCH($A64,[2]EUCAM_output!$A$2:$A$66,0),MATCH(Q$1,[2]EUCAM_output!$B$1:$APK$1,0))</f>
        <v>21.978887587690242</v>
      </c>
      <c r="R64">
        <f>INDEX([2]EUCAM_output!$B$2:$APK$66,MATCH($A64,[2]EUCAM_output!$A$2:$A$66,0),MATCH(R$1,[2]EUCAM_output!$B$1:$APK$1,0))</f>
        <v>960.9588051309596</v>
      </c>
      <c r="S64">
        <f>INDEX([2]EUCAM_output!$B$2:$APK$66,MATCH($A64,[2]EUCAM_output!$A$2:$A$66,0),MATCH(S$1,[2]EUCAM_output!$B$1:$APK$1,0))</f>
        <v>250.14452505486591</v>
      </c>
      <c r="T64">
        <f>INDEX([2]EUCAM_output!$B$2:$APK$66,MATCH($A64,[2]EUCAM_output!$A$2:$A$66,0),MATCH(T$1,[2]EUCAM_output!$B$1:$APK$1,0))</f>
        <v>57.427867493904458</v>
      </c>
      <c r="U64">
        <f>INDEX([2]EUCAM_output!$B$2:$APK$66,MATCH($A64,[2]EUCAM_output!$A$2:$A$66,0),MATCH(U$1,[2]EUCAM_output!$B$1:$APK$1,0))</f>
        <v>109.7226987943482</v>
      </c>
      <c r="V64" s="1">
        <f t="shared" si="0"/>
        <v>13379.908928220671</v>
      </c>
      <c r="X64" s="15">
        <v>2027</v>
      </c>
      <c r="Y64" t="e">
        <f>INDEX([2]EUCAM_output!$B$2:$APK$66,MATCH($X64,[2]EUCAM_output!$A$2:$A$66,0),MATCH(Y$1,[2]EUCAM_output!$B$1:$APK$1,0))</f>
        <v>#N/A</v>
      </c>
      <c r="Z64" t="e">
        <f>INDEX([2]EUCAM_output!$B$2:$APK$66,MATCH($X64,[2]EUCAM_output!$A$2:$A$66,0),MATCH(Z$1,[2]EUCAM_output!$B$1:$APK$1,0))</f>
        <v>#N/A</v>
      </c>
      <c r="AA64" t="e">
        <f>INDEX([2]EUCAM_output!$B$2:$APK$66,MATCH($X64,[2]EUCAM_output!$A$2:$A$66,0),MATCH(AA$1,[2]EUCAM_output!$B$1:$APK$1,0))</f>
        <v>#N/A</v>
      </c>
      <c r="AB64" t="e">
        <f>INDEX([2]EUCAM_output!$B$2:$APK$66,MATCH($X64,[2]EUCAM_output!$A$2:$A$66,0),MATCH(AB$1,[2]EUCAM_output!$B$1:$APK$1,0))</f>
        <v>#N/A</v>
      </c>
      <c r="AC64" t="e">
        <f>INDEX([2]EUCAM_output!$B$2:$APK$66,MATCH($X64,[2]EUCAM_output!$A$2:$A$66,0),MATCH(AC$1,[2]EUCAM_output!$B$1:$APK$1,0))</f>
        <v>#N/A</v>
      </c>
      <c r="AD64" t="e">
        <f>INDEX([2]EUCAM_output!$B$2:$APK$66,MATCH($X64,[2]EUCAM_output!$A$2:$A$66,0),MATCH(AD$1,[2]EUCAM_output!$B$1:$APK$1,0))</f>
        <v>#N/A</v>
      </c>
      <c r="AE64" t="e">
        <f>INDEX([2]EUCAM_output!$B$2:$APK$66,MATCH($X64,[2]EUCAM_output!$A$2:$A$66,0),MATCH(AE$1,[2]EUCAM_output!$B$1:$APK$1,0))</f>
        <v>#N/A</v>
      </c>
      <c r="AF64" t="e">
        <f>INDEX([2]EUCAM_output!$B$2:$APK$66,MATCH($X64,[2]EUCAM_output!$A$2:$A$66,0),MATCH(AF$1,[2]EUCAM_output!$B$1:$APK$1,0))</f>
        <v>#N/A</v>
      </c>
      <c r="AG64" t="e">
        <f>INDEX([2]EUCAM_output!$B$2:$APK$66,MATCH($X64,[2]EUCAM_output!$A$2:$A$66,0),MATCH(AG$1,[2]EUCAM_output!$B$1:$APK$1,0))</f>
        <v>#N/A</v>
      </c>
      <c r="AH64" t="e">
        <f>INDEX([2]EUCAM_output!$B$2:$APK$66,MATCH($X64,[2]EUCAM_output!$A$2:$A$66,0),MATCH(AH$1,[2]EUCAM_output!$B$1:$APK$1,0))</f>
        <v>#N/A</v>
      </c>
      <c r="AI64" t="e">
        <f>INDEX([2]EUCAM_output!$B$2:$APK$66,MATCH($X64,[2]EUCAM_output!$A$2:$A$66,0),MATCH(AI$1,[2]EUCAM_output!$B$1:$APK$1,0))</f>
        <v>#N/A</v>
      </c>
      <c r="AJ64" t="e">
        <f>INDEX([2]EUCAM_output!$B$2:$APK$66,MATCH($X64,[2]EUCAM_output!$A$2:$A$66,0),MATCH(AJ$1,[2]EUCAM_output!$B$1:$APK$1,0))</f>
        <v>#N/A</v>
      </c>
      <c r="AK64" t="e">
        <f>INDEX([2]EUCAM_output!$B$2:$APK$66,MATCH($X64,[2]EUCAM_output!$A$2:$A$66,0),MATCH(AK$1,[2]EUCAM_output!$B$1:$APK$1,0))</f>
        <v>#N/A</v>
      </c>
      <c r="AL64" t="e">
        <f>INDEX([2]EUCAM_output!$B$2:$APK$66,MATCH($X64,[2]EUCAM_output!$A$2:$A$66,0),MATCH(AL$1,[2]EUCAM_output!$B$1:$APK$1,0))</f>
        <v>#N/A</v>
      </c>
      <c r="AM64" t="e">
        <f>INDEX([2]EUCAM_output!$B$2:$APK$66,MATCH($X64,[2]EUCAM_output!$A$2:$A$66,0),MATCH(AM$1,[2]EUCAM_output!$B$1:$APK$1,0))</f>
        <v>#N/A</v>
      </c>
      <c r="AN64" t="e">
        <f>INDEX([2]EUCAM_output!$B$2:$APK$66,MATCH($X64,[2]EUCAM_output!$A$2:$A$66,0),MATCH(AN$1,[2]EUCAM_output!$B$1:$APK$1,0))</f>
        <v>#N/A</v>
      </c>
      <c r="AO64" t="e">
        <f>INDEX([2]EUCAM_output!$B$2:$APK$66,MATCH($X64,[2]EUCAM_output!$A$2:$A$66,0),MATCH(AO$1,[2]EUCAM_output!$B$1:$APK$1,0))</f>
        <v>#N/A</v>
      </c>
      <c r="AP64" t="e">
        <f>INDEX([2]EUCAM_output!$B$2:$APK$66,MATCH($X64,[2]EUCAM_output!$A$2:$A$66,0),MATCH(AP$1,[2]EUCAM_output!$B$1:$APK$1,0))</f>
        <v>#N/A</v>
      </c>
      <c r="AQ64" t="e">
        <f>INDEX([2]EUCAM_output!$B$2:$APK$66,MATCH($X64,[2]EUCAM_output!$A$2:$A$66,0),MATCH(AQ$1,[2]EUCAM_output!$B$1:$APK$1,0))</f>
        <v>#N/A</v>
      </c>
      <c r="AR64" t="e">
        <f>INDEX([2]EUCAM_output!$B$2:$APK$66,MATCH($X64,[2]EUCAM_output!$A$2:$A$66,0),MATCH(AR$1,[2]EUCAM_output!$B$1:$APK$1,0))</f>
        <v>#N/A</v>
      </c>
      <c r="AS64" s="1" t="e">
        <f t="shared" si="1"/>
        <v>#N/A</v>
      </c>
      <c r="AU64" s="15">
        <v>2027</v>
      </c>
      <c r="AV64">
        <f>INDEX([2]EUCAM_output!$B$2:$APK$66,MATCH($X64,[2]EUCAM_output!$A$2:$A$66,0),MATCH(AV$1,[2]EUCAM_output!$B$1:$APK$1,0))</f>
        <v>-0.72921023340276236</v>
      </c>
      <c r="AW64">
        <f>INDEX([2]EUCAM_output!$B$2:$APK$66,MATCH($X64,[2]EUCAM_output!$A$2:$A$66,0),MATCH(AW$1,[2]EUCAM_output!$B$1:$APK$1,0))</f>
        <v>-0.84916480560156915</v>
      </c>
      <c r="AX64">
        <f>INDEX([2]EUCAM_output!$B$2:$APK$66,MATCH($X64,[2]EUCAM_output!$A$2:$A$66,0),MATCH(AX$1,[2]EUCAM_output!$B$1:$APK$1,0))</f>
        <v>1.1078089070608439</v>
      </c>
      <c r="AY64">
        <f>INDEX([2]EUCAM_output!$B$2:$APK$66,MATCH($X64,[2]EUCAM_output!$A$2:$A$66,0),MATCH(AY$1,[2]EUCAM_output!$B$1:$APK$1,0))</f>
        <v>-0.61723000353945212</v>
      </c>
      <c r="AZ64">
        <f>INDEX([2]EUCAM_output!$B$2:$APK$66,MATCH($X64,[2]EUCAM_output!$A$2:$A$66,0),MATCH(AZ$1,[2]EUCAM_output!$B$1:$APK$1,0))</f>
        <v>-1.0267486395132861</v>
      </c>
      <c r="BA64">
        <f>INDEX([2]EUCAM_output!$B$2:$APK$66,MATCH($X64,[2]EUCAM_output!$A$2:$A$66,0),MATCH(BA$1,[2]EUCAM_output!$B$1:$APK$1,0))</f>
        <v>1.804652644198423</v>
      </c>
      <c r="BB64">
        <f>INDEX([2]EUCAM_output!$B$2:$APK$66,MATCH($X64,[2]EUCAM_output!$A$2:$A$66,0),MATCH(BB$1,[2]EUCAM_output!$B$1:$APK$1,0))</f>
        <v>1.0371295232490141</v>
      </c>
      <c r="BC64">
        <f>INDEX([2]EUCAM_output!$B$2:$APK$66,MATCH($X64,[2]EUCAM_output!$A$2:$A$66,0),MATCH(BC$1,[2]EUCAM_output!$B$1:$APK$1,0))</f>
        <v>-1.1347071135600519</v>
      </c>
      <c r="BD64">
        <f>INDEX([2]EUCAM_output!$B$2:$APK$66,MATCH($X64,[2]EUCAM_output!$A$2:$A$66,0),MATCH(BD$1,[2]EUCAM_output!$B$1:$APK$1,0))</f>
        <v>-0.1208640389248172</v>
      </c>
      <c r="BE64">
        <f>INDEX([2]EUCAM_output!$B$2:$APK$66,MATCH($X64,[2]EUCAM_output!$A$2:$A$66,0),MATCH(BE$1,[2]EUCAM_output!$B$1:$APK$1,0))</f>
        <v>0.48588882986916693</v>
      </c>
      <c r="BF64">
        <f>INDEX([2]EUCAM_output!$B$2:$APK$66,MATCH($X64,[2]EUCAM_output!$A$2:$A$66,0),MATCH(BF$1,[2]EUCAM_output!$B$1:$APK$1,0))</f>
        <v>-0.41672191679969678</v>
      </c>
      <c r="BG64">
        <f>INDEX([2]EUCAM_output!$B$2:$APK$66,MATCH($X64,[2]EUCAM_output!$A$2:$A$66,0),MATCH(BG$1,[2]EUCAM_output!$B$1:$APK$1,0))</f>
        <v>0.43762477489308621</v>
      </c>
      <c r="BH64">
        <f>INDEX([2]EUCAM_output!$B$2:$APK$66,MATCH($X64,[2]EUCAM_output!$A$2:$A$66,0),MATCH(BH$1,[2]EUCAM_output!$B$1:$APK$1,0))</f>
        <v>-0.60211650422419272</v>
      </c>
      <c r="BI64">
        <f>INDEX([2]EUCAM_output!$B$2:$APK$66,MATCH($X64,[2]EUCAM_output!$A$2:$A$66,0),MATCH(BI$1,[2]EUCAM_output!$B$1:$APK$1,0))</f>
        <v>-1.6380598674791429</v>
      </c>
      <c r="BJ64">
        <f>INDEX([2]EUCAM_output!$B$2:$APK$66,MATCH($X64,[2]EUCAM_output!$A$2:$A$66,0),MATCH(BJ$1,[2]EUCAM_output!$B$1:$APK$1,0))</f>
        <v>-0.48648179248325829</v>
      </c>
      <c r="BK64">
        <f>INDEX([2]EUCAM_output!$B$2:$APK$66,MATCH($X64,[2]EUCAM_output!$A$2:$A$66,0),MATCH(BK$1,[2]EUCAM_output!$B$1:$APK$1,0))</f>
        <v>-0.68331786710323539</v>
      </c>
      <c r="BL64">
        <f>INDEX([2]EUCAM_output!$B$2:$APK$66,MATCH($X64,[2]EUCAM_output!$A$2:$A$66,0),MATCH(BL$1,[2]EUCAM_output!$B$1:$APK$1,0))</f>
        <v>-0.80709810780235824</v>
      </c>
      <c r="BM64">
        <f>INDEX([2]EUCAM_output!$B$2:$APK$66,MATCH($X64,[2]EUCAM_output!$A$2:$A$66,0),MATCH(BM$1,[2]EUCAM_output!$B$1:$APK$1,0))</f>
        <v>0.29477694028829943</v>
      </c>
      <c r="BN64">
        <f>INDEX([2]EUCAM_output!$B$2:$APK$66,MATCH($X64,[2]EUCAM_output!$A$2:$A$66,0),MATCH(BN$1,[2]EUCAM_output!$B$1:$APK$1,0))</f>
        <v>0.78626418704453482</v>
      </c>
      <c r="BO64">
        <f>INDEX([2]EUCAM_output!$B$2:$APK$66,MATCH($X64,[2]EUCAM_output!$A$2:$A$66,0),MATCH(BO$1,[2]EUCAM_output!$B$1:$APK$1,0))</f>
        <v>-0.91403115664823176</v>
      </c>
      <c r="BP64" s="1">
        <f t="shared" si="2"/>
        <v>-0.15085508262376301</v>
      </c>
    </row>
    <row r="65" spans="1:68" x14ac:dyDescent="0.3">
      <c r="A65" s="15">
        <v>2028</v>
      </c>
      <c r="B65">
        <f>INDEX([2]EUCAM_output!$B$2:$APK$66,MATCH($A65,[2]EUCAM_output!$A$2:$A$66,0),MATCH(B$1,[2]EUCAM_output!$B$1:$APK$1,0))</f>
        <v>422.24614577047731</v>
      </c>
      <c r="C65">
        <f>INDEX([2]EUCAM_output!$B$2:$APK$66,MATCH($A65,[2]EUCAM_output!$A$2:$A$66,0),MATCH(C$1,[2]EUCAM_output!$B$1:$APK$1,0))</f>
        <v>550.65857682087494</v>
      </c>
      <c r="D65">
        <f>INDEX([2]EUCAM_output!$B$2:$APK$66,MATCH($A65,[2]EUCAM_output!$A$2:$A$66,0),MATCH(D$1,[2]EUCAM_output!$B$1:$APK$1,0))</f>
        <v>30.999462798401542</v>
      </c>
      <c r="E65">
        <f>INDEX([2]EUCAM_output!$B$2:$APK$66,MATCH($A65,[2]EUCAM_output!$A$2:$A$66,0),MATCH(E$1,[2]EUCAM_output!$B$1:$APK$1,0))</f>
        <v>3705.2245566094348</v>
      </c>
      <c r="F65">
        <f>INDEX([2]EUCAM_output!$B$2:$APK$66,MATCH($A65,[2]EUCAM_output!$A$2:$A$66,0),MATCH(F$1,[2]EUCAM_output!$B$1:$APK$1,0))</f>
        <v>30.402782744240199</v>
      </c>
      <c r="G65">
        <f>INDEX([2]EUCAM_output!$B$2:$APK$66,MATCH($A65,[2]EUCAM_output!$A$2:$A$66,0),MATCH(G$1,[2]EUCAM_output!$B$1:$APK$1,0))</f>
        <v>212.8564031669591</v>
      </c>
      <c r="H65">
        <f>INDEX([2]EUCAM_output!$B$2:$APK$66,MATCH($A65,[2]EUCAM_output!$A$2:$A$66,0),MATCH(H$1,[2]EUCAM_output!$B$1:$APK$1,0))</f>
        <v>1454.2420116910071</v>
      </c>
      <c r="I65">
        <f>INDEX([2]EUCAM_output!$B$2:$APK$66,MATCH($A65,[2]EUCAM_output!$A$2:$A$66,0),MATCH(I$1,[2]EUCAM_output!$B$1:$APK$1,0))</f>
        <v>253.3803450167145</v>
      </c>
      <c r="J65">
        <f>INDEX([2]EUCAM_output!$B$2:$APK$66,MATCH($A65,[2]EUCAM_output!$A$2:$A$66,0),MATCH(J$1,[2]EUCAM_output!$B$1:$APK$1,0))</f>
        <v>2685.1913509619631</v>
      </c>
      <c r="K65">
        <f>INDEX([2]EUCAM_output!$B$2:$APK$66,MATCH($A65,[2]EUCAM_output!$A$2:$A$66,0),MATCH(K$1,[2]EUCAM_output!$B$1:$APK$1,0))</f>
        <v>72.811158864050526</v>
      </c>
      <c r="L65">
        <f>INDEX([2]EUCAM_output!$B$2:$APK$66,MATCH($A65,[2]EUCAM_output!$A$2:$A$66,0),MATCH(L$1,[2]EUCAM_output!$B$1:$APK$1,0))</f>
        <v>520.95083015092519</v>
      </c>
      <c r="M65">
        <f>INDEX([2]EUCAM_output!$B$2:$APK$66,MATCH($A65,[2]EUCAM_output!$A$2:$A$66,0),MATCH(M$1,[2]EUCAM_output!$B$1:$APK$1,0))</f>
        <v>1984.2141417987791</v>
      </c>
      <c r="N65">
        <f>INDEX([2]EUCAM_output!$B$2:$APK$66,MATCH($A65,[2]EUCAM_output!$A$2:$A$66,0),MATCH(N$1,[2]EUCAM_output!$B$1:$APK$1,0))</f>
        <v>62.382153943416867</v>
      </c>
      <c r="O65">
        <f>INDEX([2]EUCAM_output!$B$2:$APK$66,MATCH($A65,[2]EUCAM_output!$A$2:$A$66,0),MATCH(O$1,[2]EUCAM_output!$B$1:$APK$1,0))</f>
        <v>74.463374113689312</v>
      </c>
      <c r="P65">
        <f>INDEX([2]EUCAM_output!$B$2:$APK$66,MATCH($A65,[2]EUCAM_output!$A$2:$A$66,0),MATCH(P$1,[2]EUCAM_output!$B$1:$APK$1,0))</f>
        <v>34.277800031828008</v>
      </c>
      <c r="Q65">
        <f>INDEX([2]EUCAM_output!$B$2:$APK$66,MATCH($A65,[2]EUCAM_output!$A$2:$A$66,0),MATCH(Q$1,[2]EUCAM_output!$B$1:$APK$1,0))</f>
        <v>23.215621898352449</v>
      </c>
      <c r="R65">
        <f>INDEX([2]EUCAM_output!$B$2:$APK$66,MATCH($A65,[2]EUCAM_output!$A$2:$A$66,0),MATCH(R$1,[2]EUCAM_output!$B$1:$APK$1,0))</f>
        <v>975.96941095473926</v>
      </c>
      <c r="S65">
        <f>INDEX([2]EUCAM_output!$B$2:$APK$66,MATCH($A65,[2]EUCAM_output!$A$2:$A$66,0),MATCH(S$1,[2]EUCAM_output!$B$1:$APK$1,0))</f>
        <v>252.6448393335497</v>
      </c>
      <c r="T65">
        <f>INDEX([2]EUCAM_output!$B$2:$APK$66,MATCH($A65,[2]EUCAM_output!$A$2:$A$66,0),MATCH(T$1,[2]EUCAM_output!$B$1:$APK$1,0))</f>
        <v>58.423117378614471</v>
      </c>
      <c r="U65">
        <f>INDEX([2]EUCAM_output!$B$2:$APK$66,MATCH($A65,[2]EUCAM_output!$A$2:$A$66,0),MATCH(U$1,[2]EUCAM_output!$B$1:$APK$1,0))</f>
        <v>112.029753595599</v>
      </c>
      <c r="V65" s="1">
        <f t="shared" si="0"/>
        <v>13516.58383764362</v>
      </c>
      <c r="X65" s="15">
        <v>2028</v>
      </c>
      <c r="Y65" t="e">
        <f>INDEX([2]EUCAM_output!$B$2:$APK$66,MATCH($X65,[2]EUCAM_output!$A$2:$A$66,0),MATCH(Y$1,[2]EUCAM_output!$B$1:$APK$1,0))</f>
        <v>#N/A</v>
      </c>
      <c r="Z65" t="e">
        <f>INDEX([2]EUCAM_output!$B$2:$APK$66,MATCH($X65,[2]EUCAM_output!$A$2:$A$66,0),MATCH(Z$1,[2]EUCAM_output!$B$1:$APK$1,0))</f>
        <v>#N/A</v>
      </c>
      <c r="AA65" t="e">
        <f>INDEX([2]EUCAM_output!$B$2:$APK$66,MATCH($X65,[2]EUCAM_output!$A$2:$A$66,0),MATCH(AA$1,[2]EUCAM_output!$B$1:$APK$1,0))</f>
        <v>#N/A</v>
      </c>
      <c r="AB65" t="e">
        <f>INDEX([2]EUCAM_output!$B$2:$APK$66,MATCH($X65,[2]EUCAM_output!$A$2:$A$66,0),MATCH(AB$1,[2]EUCAM_output!$B$1:$APK$1,0))</f>
        <v>#N/A</v>
      </c>
      <c r="AC65" t="e">
        <f>INDEX([2]EUCAM_output!$B$2:$APK$66,MATCH($X65,[2]EUCAM_output!$A$2:$A$66,0),MATCH(AC$1,[2]EUCAM_output!$B$1:$APK$1,0))</f>
        <v>#N/A</v>
      </c>
      <c r="AD65" t="e">
        <f>INDEX([2]EUCAM_output!$B$2:$APK$66,MATCH($X65,[2]EUCAM_output!$A$2:$A$66,0),MATCH(AD$1,[2]EUCAM_output!$B$1:$APK$1,0))</f>
        <v>#N/A</v>
      </c>
      <c r="AE65" t="e">
        <f>INDEX([2]EUCAM_output!$B$2:$APK$66,MATCH($X65,[2]EUCAM_output!$A$2:$A$66,0),MATCH(AE$1,[2]EUCAM_output!$B$1:$APK$1,0))</f>
        <v>#N/A</v>
      </c>
      <c r="AF65" t="e">
        <f>INDEX([2]EUCAM_output!$B$2:$APK$66,MATCH($X65,[2]EUCAM_output!$A$2:$A$66,0),MATCH(AF$1,[2]EUCAM_output!$B$1:$APK$1,0))</f>
        <v>#N/A</v>
      </c>
      <c r="AG65" t="e">
        <f>INDEX([2]EUCAM_output!$B$2:$APK$66,MATCH($X65,[2]EUCAM_output!$A$2:$A$66,0),MATCH(AG$1,[2]EUCAM_output!$B$1:$APK$1,0))</f>
        <v>#N/A</v>
      </c>
      <c r="AH65" t="e">
        <f>INDEX([2]EUCAM_output!$B$2:$APK$66,MATCH($X65,[2]EUCAM_output!$A$2:$A$66,0),MATCH(AH$1,[2]EUCAM_output!$B$1:$APK$1,0))</f>
        <v>#N/A</v>
      </c>
      <c r="AI65" t="e">
        <f>INDEX([2]EUCAM_output!$B$2:$APK$66,MATCH($X65,[2]EUCAM_output!$A$2:$A$66,0),MATCH(AI$1,[2]EUCAM_output!$B$1:$APK$1,0))</f>
        <v>#N/A</v>
      </c>
      <c r="AJ65" t="e">
        <f>INDEX([2]EUCAM_output!$B$2:$APK$66,MATCH($X65,[2]EUCAM_output!$A$2:$A$66,0),MATCH(AJ$1,[2]EUCAM_output!$B$1:$APK$1,0))</f>
        <v>#N/A</v>
      </c>
      <c r="AK65" t="e">
        <f>INDEX([2]EUCAM_output!$B$2:$APK$66,MATCH($X65,[2]EUCAM_output!$A$2:$A$66,0),MATCH(AK$1,[2]EUCAM_output!$B$1:$APK$1,0))</f>
        <v>#N/A</v>
      </c>
      <c r="AL65" t="e">
        <f>INDEX([2]EUCAM_output!$B$2:$APK$66,MATCH($X65,[2]EUCAM_output!$A$2:$A$66,0),MATCH(AL$1,[2]EUCAM_output!$B$1:$APK$1,0))</f>
        <v>#N/A</v>
      </c>
      <c r="AM65" t="e">
        <f>INDEX([2]EUCAM_output!$B$2:$APK$66,MATCH($X65,[2]EUCAM_output!$A$2:$A$66,0),MATCH(AM$1,[2]EUCAM_output!$B$1:$APK$1,0))</f>
        <v>#N/A</v>
      </c>
      <c r="AN65" t="e">
        <f>INDEX([2]EUCAM_output!$B$2:$APK$66,MATCH($X65,[2]EUCAM_output!$A$2:$A$66,0),MATCH(AN$1,[2]EUCAM_output!$B$1:$APK$1,0))</f>
        <v>#N/A</v>
      </c>
      <c r="AO65" t="e">
        <f>INDEX([2]EUCAM_output!$B$2:$APK$66,MATCH($X65,[2]EUCAM_output!$A$2:$A$66,0),MATCH(AO$1,[2]EUCAM_output!$B$1:$APK$1,0))</f>
        <v>#N/A</v>
      </c>
      <c r="AP65" t="e">
        <f>INDEX([2]EUCAM_output!$B$2:$APK$66,MATCH($X65,[2]EUCAM_output!$A$2:$A$66,0),MATCH(AP$1,[2]EUCAM_output!$B$1:$APK$1,0))</f>
        <v>#N/A</v>
      </c>
      <c r="AQ65" t="e">
        <f>INDEX([2]EUCAM_output!$B$2:$APK$66,MATCH($X65,[2]EUCAM_output!$A$2:$A$66,0),MATCH(AQ$1,[2]EUCAM_output!$B$1:$APK$1,0))</f>
        <v>#N/A</v>
      </c>
      <c r="AR65" t="e">
        <f>INDEX([2]EUCAM_output!$B$2:$APK$66,MATCH($X65,[2]EUCAM_output!$A$2:$A$66,0),MATCH(AR$1,[2]EUCAM_output!$B$1:$APK$1,0))</f>
        <v>#N/A</v>
      </c>
      <c r="AS65" s="1" t="e">
        <f t="shared" si="1"/>
        <v>#N/A</v>
      </c>
      <c r="AU65" s="15">
        <v>2028</v>
      </c>
      <c r="AV65">
        <f>INDEX([2]EUCAM_output!$B$2:$APK$66,MATCH($X65,[2]EUCAM_output!$A$2:$A$66,0),MATCH(AV$1,[2]EUCAM_output!$B$1:$APK$1,0))</f>
        <v>-0.36460511670138118</v>
      </c>
      <c r="AW65">
        <f>INDEX([2]EUCAM_output!$B$2:$APK$66,MATCH($X65,[2]EUCAM_output!$A$2:$A$66,0),MATCH(AW$1,[2]EUCAM_output!$B$1:$APK$1,0))</f>
        <v>-0.42458240280078458</v>
      </c>
      <c r="AX65">
        <f>INDEX([2]EUCAM_output!$B$2:$APK$66,MATCH($X65,[2]EUCAM_output!$A$2:$A$66,0),MATCH(AX$1,[2]EUCAM_output!$B$1:$APK$1,0))</f>
        <v>0.55390445353042195</v>
      </c>
      <c r="AY65">
        <f>INDEX([2]EUCAM_output!$B$2:$APK$66,MATCH($X65,[2]EUCAM_output!$A$2:$A$66,0),MATCH(AY$1,[2]EUCAM_output!$B$1:$APK$1,0))</f>
        <v>-0.30861500176972612</v>
      </c>
      <c r="AZ65">
        <f>INDEX([2]EUCAM_output!$B$2:$APK$66,MATCH($X65,[2]EUCAM_output!$A$2:$A$66,0),MATCH(AZ$1,[2]EUCAM_output!$B$1:$APK$1,0))</f>
        <v>-0.51337431975664316</v>
      </c>
      <c r="BA65">
        <f>INDEX([2]EUCAM_output!$B$2:$APK$66,MATCH($X65,[2]EUCAM_output!$A$2:$A$66,0),MATCH(BA$1,[2]EUCAM_output!$B$1:$APK$1,0))</f>
        <v>0.90232632209921171</v>
      </c>
      <c r="BB65">
        <f>INDEX([2]EUCAM_output!$B$2:$APK$66,MATCH($X65,[2]EUCAM_output!$A$2:$A$66,0),MATCH(BB$1,[2]EUCAM_output!$B$1:$APK$1,0))</f>
        <v>0.51856476162450704</v>
      </c>
      <c r="BC65">
        <f>INDEX([2]EUCAM_output!$B$2:$APK$66,MATCH($X65,[2]EUCAM_output!$A$2:$A$66,0),MATCH(BC$1,[2]EUCAM_output!$B$1:$APK$1,0))</f>
        <v>-0.56735355678002586</v>
      </c>
      <c r="BD65">
        <f>INDEX([2]EUCAM_output!$B$2:$APK$66,MATCH($X65,[2]EUCAM_output!$A$2:$A$66,0),MATCH(BD$1,[2]EUCAM_output!$B$1:$APK$1,0))</f>
        <v>-6.0432019462408608E-2</v>
      </c>
      <c r="BE65">
        <f>INDEX([2]EUCAM_output!$B$2:$APK$66,MATCH($X65,[2]EUCAM_output!$A$2:$A$66,0),MATCH(BE$1,[2]EUCAM_output!$B$1:$APK$1,0))</f>
        <v>0.24294441493458349</v>
      </c>
      <c r="BF65">
        <f>INDEX([2]EUCAM_output!$B$2:$APK$66,MATCH($X65,[2]EUCAM_output!$A$2:$A$66,0),MATCH(BF$1,[2]EUCAM_output!$B$1:$APK$1,0))</f>
        <v>-0.20836095839984839</v>
      </c>
      <c r="BG65">
        <f>INDEX([2]EUCAM_output!$B$2:$APK$66,MATCH($X65,[2]EUCAM_output!$A$2:$A$66,0),MATCH(BG$1,[2]EUCAM_output!$B$1:$APK$1,0))</f>
        <v>0.21881238744654311</v>
      </c>
      <c r="BH65">
        <f>INDEX([2]EUCAM_output!$B$2:$APK$66,MATCH($X65,[2]EUCAM_output!$A$2:$A$66,0),MATCH(BH$1,[2]EUCAM_output!$B$1:$APK$1,0))</f>
        <v>-0.30105825211209641</v>
      </c>
      <c r="BI65">
        <f>INDEX([2]EUCAM_output!$B$2:$APK$66,MATCH($X65,[2]EUCAM_output!$A$2:$A$66,0),MATCH(BI$1,[2]EUCAM_output!$B$1:$APK$1,0))</f>
        <v>-0.81902993373957156</v>
      </c>
      <c r="BJ65">
        <f>INDEX([2]EUCAM_output!$B$2:$APK$66,MATCH($X65,[2]EUCAM_output!$A$2:$A$66,0),MATCH(BJ$1,[2]EUCAM_output!$B$1:$APK$1,0))</f>
        <v>-0.2432408962416292</v>
      </c>
      <c r="BK65">
        <f>INDEX([2]EUCAM_output!$B$2:$APK$66,MATCH($X65,[2]EUCAM_output!$A$2:$A$66,0),MATCH(BK$1,[2]EUCAM_output!$B$1:$APK$1,0))</f>
        <v>-0.34165893355161769</v>
      </c>
      <c r="BL65">
        <f>INDEX([2]EUCAM_output!$B$2:$APK$66,MATCH($X65,[2]EUCAM_output!$A$2:$A$66,0),MATCH(BL$1,[2]EUCAM_output!$B$1:$APK$1,0))</f>
        <v>-0.40354905390117912</v>
      </c>
      <c r="BM65">
        <f>INDEX([2]EUCAM_output!$B$2:$APK$66,MATCH($X65,[2]EUCAM_output!$A$2:$A$66,0),MATCH(BM$1,[2]EUCAM_output!$B$1:$APK$1,0))</f>
        <v>0.14738847014414971</v>
      </c>
      <c r="BN65">
        <f>INDEX([2]EUCAM_output!$B$2:$APK$66,MATCH($X65,[2]EUCAM_output!$A$2:$A$66,0),MATCH(BN$1,[2]EUCAM_output!$B$1:$APK$1,0))</f>
        <v>0.39313209352226741</v>
      </c>
      <c r="BO65">
        <f>INDEX([2]EUCAM_output!$B$2:$APK$66,MATCH($X65,[2]EUCAM_output!$A$2:$A$66,0),MATCH(BO$1,[2]EUCAM_output!$B$1:$APK$1,0))</f>
        <v>-0.45701557832411588</v>
      </c>
      <c r="BP65" s="1">
        <f t="shared" si="2"/>
        <v>-7.5987499705810424E-2</v>
      </c>
    </row>
    <row r="66" spans="1:68" x14ac:dyDescent="0.3">
      <c r="A66" s="15">
        <v>2029</v>
      </c>
      <c r="B66">
        <f>INDEX([2]EUCAM_output!$B$2:$APK$66,MATCH($A66,[2]EUCAM_output!$A$2:$A$66,0),MATCH(B$1,[2]EUCAM_output!$B$1:$APK$1,0))</f>
        <v>426.86313396864762</v>
      </c>
      <c r="C66">
        <f>INDEX([2]EUCAM_output!$B$2:$APK$66,MATCH($A66,[2]EUCAM_output!$A$2:$A$66,0),MATCH(C$1,[2]EUCAM_output!$B$1:$APK$1,0))</f>
        <v>558.33413088227815</v>
      </c>
      <c r="D66">
        <f>INDEX([2]EUCAM_output!$B$2:$APK$66,MATCH($A66,[2]EUCAM_output!$A$2:$A$66,0),MATCH(D$1,[2]EUCAM_output!$B$1:$APK$1,0))</f>
        <v>31.432638473912899</v>
      </c>
      <c r="E66">
        <f>INDEX([2]EUCAM_output!$B$2:$APK$66,MATCH($A66,[2]EUCAM_output!$A$2:$A$66,0),MATCH(E$1,[2]EUCAM_output!$B$1:$APK$1,0))</f>
        <v>3741.1496165030858</v>
      </c>
      <c r="F66">
        <f>INDEX([2]EUCAM_output!$B$2:$APK$66,MATCH($A66,[2]EUCAM_output!$A$2:$A$66,0),MATCH(F$1,[2]EUCAM_output!$B$1:$APK$1,0))</f>
        <v>30.644838409334159</v>
      </c>
      <c r="G66">
        <f>INDEX([2]EUCAM_output!$B$2:$APK$66,MATCH($A66,[2]EUCAM_output!$A$2:$A$66,0),MATCH(G$1,[2]EUCAM_output!$B$1:$APK$1,0))</f>
        <v>213.54624105032011</v>
      </c>
      <c r="H66">
        <f>INDEX([2]EUCAM_output!$B$2:$APK$66,MATCH($A66,[2]EUCAM_output!$A$2:$A$66,0),MATCH(H$1,[2]EUCAM_output!$B$1:$APK$1,0))</f>
        <v>1471.662000994073</v>
      </c>
      <c r="I66">
        <f>INDEX([2]EUCAM_output!$B$2:$APK$66,MATCH($A66,[2]EUCAM_output!$A$2:$A$66,0),MATCH(I$1,[2]EUCAM_output!$B$1:$APK$1,0))</f>
        <v>256.67710654996722</v>
      </c>
      <c r="J66">
        <f>INDEX([2]EUCAM_output!$B$2:$APK$66,MATCH($A66,[2]EUCAM_output!$A$2:$A$66,0),MATCH(J$1,[2]EUCAM_output!$B$1:$APK$1,0))</f>
        <v>2703.362711182524</v>
      </c>
      <c r="K66">
        <f>INDEX([2]EUCAM_output!$B$2:$APK$66,MATCH($A66,[2]EUCAM_output!$A$2:$A$66,0),MATCH(K$1,[2]EUCAM_output!$B$1:$APK$1,0))</f>
        <v>73.957011258113198</v>
      </c>
      <c r="L66">
        <f>INDEX([2]EUCAM_output!$B$2:$APK$66,MATCH($A66,[2]EUCAM_output!$A$2:$A$66,0),MATCH(L$1,[2]EUCAM_output!$B$1:$APK$1,0))</f>
        <v>539.07351117048393</v>
      </c>
      <c r="M66">
        <f>INDEX([2]EUCAM_output!$B$2:$APK$66,MATCH($A66,[2]EUCAM_output!$A$2:$A$66,0),MATCH(M$1,[2]EUCAM_output!$B$1:$APK$1,0))</f>
        <v>1990.200918082149</v>
      </c>
      <c r="N66">
        <f>INDEX([2]EUCAM_output!$B$2:$APK$66,MATCH($A66,[2]EUCAM_output!$A$2:$A$66,0),MATCH(N$1,[2]EUCAM_output!$B$1:$APK$1,0))</f>
        <v>63.587789888573752</v>
      </c>
      <c r="O66">
        <f>INDEX([2]EUCAM_output!$B$2:$APK$66,MATCH($A66,[2]EUCAM_output!$A$2:$A$66,0),MATCH(O$1,[2]EUCAM_output!$B$1:$APK$1,0))</f>
        <v>76.355279305169617</v>
      </c>
      <c r="P66">
        <f>INDEX([2]EUCAM_output!$B$2:$APK$66,MATCH($A66,[2]EUCAM_output!$A$2:$A$66,0),MATCH(P$1,[2]EUCAM_output!$B$1:$APK$1,0))</f>
        <v>34.802796418810907</v>
      </c>
      <c r="Q66">
        <f>INDEX([2]EUCAM_output!$B$2:$APK$66,MATCH($A66,[2]EUCAM_output!$A$2:$A$66,0),MATCH(Q$1,[2]EUCAM_output!$B$1:$APK$1,0))</f>
        <v>24.517078881527709</v>
      </c>
      <c r="R66">
        <f>INDEX([2]EUCAM_output!$B$2:$APK$66,MATCH($A66,[2]EUCAM_output!$A$2:$A$66,0),MATCH(R$1,[2]EUCAM_output!$B$1:$APK$1,0))</f>
        <v>991.12879170111125</v>
      </c>
      <c r="S66">
        <f>INDEX([2]EUCAM_output!$B$2:$APK$66,MATCH($A66,[2]EUCAM_output!$A$2:$A$66,0),MATCH(S$1,[2]EUCAM_output!$B$1:$APK$1,0))</f>
        <v>254.88101046704261</v>
      </c>
      <c r="T66">
        <f>INDEX([2]EUCAM_output!$B$2:$APK$66,MATCH($A66,[2]EUCAM_output!$A$2:$A$66,0),MATCH(T$1,[2]EUCAM_output!$B$1:$APK$1,0))</f>
        <v>59.474337493547097</v>
      </c>
      <c r="U66">
        <f>INDEX([2]EUCAM_output!$B$2:$APK$66,MATCH($A66,[2]EUCAM_output!$A$2:$A$66,0),MATCH(U$1,[2]EUCAM_output!$B$1:$APK$1,0))</f>
        <v>114.3510780646899</v>
      </c>
      <c r="V66" s="1">
        <f t="shared" si="0"/>
        <v>13656.002020745364</v>
      </c>
      <c r="X66" s="15">
        <v>2029</v>
      </c>
      <c r="Y66" t="e">
        <f>INDEX([2]EUCAM_output!$B$2:$APK$66,MATCH($X66,[2]EUCAM_output!$A$2:$A$66,0),MATCH(Y$1,[2]EUCAM_output!$B$1:$APK$1,0))</f>
        <v>#N/A</v>
      </c>
      <c r="Z66" t="e">
        <f>INDEX([2]EUCAM_output!$B$2:$APK$66,MATCH($X66,[2]EUCAM_output!$A$2:$A$66,0),MATCH(Z$1,[2]EUCAM_output!$B$1:$APK$1,0))</f>
        <v>#N/A</v>
      </c>
      <c r="AA66" t="e">
        <f>INDEX([2]EUCAM_output!$B$2:$APK$66,MATCH($X66,[2]EUCAM_output!$A$2:$A$66,0),MATCH(AA$1,[2]EUCAM_output!$B$1:$APK$1,0))</f>
        <v>#N/A</v>
      </c>
      <c r="AB66" t="e">
        <f>INDEX([2]EUCAM_output!$B$2:$APK$66,MATCH($X66,[2]EUCAM_output!$A$2:$A$66,0),MATCH(AB$1,[2]EUCAM_output!$B$1:$APK$1,0))</f>
        <v>#N/A</v>
      </c>
      <c r="AC66" t="e">
        <f>INDEX([2]EUCAM_output!$B$2:$APK$66,MATCH($X66,[2]EUCAM_output!$A$2:$A$66,0),MATCH(AC$1,[2]EUCAM_output!$B$1:$APK$1,0))</f>
        <v>#N/A</v>
      </c>
      <c r="AD66" t="e">
        <f>INDEX([2]EUCAM_output!$B$2:$APK$66,MATCH($X66,[2]EUCAM_output!$A$2:$A$66,0),MATCH(AD$1,[2]EUCAM_output!$B$1:$APK$1,0))</f>
        <v>#N/A</v>
      </c>
      <c r="AE66" t="e">
        <f>INDEX([2]EUCAM_output!$B$2:$APK$66,MATCH($X66,[2]EUCAM_output!$A$2:$A$66,0),MATCH(AE$1,[2]EUCAM_output!$B$1:$APK$1,0))</f>
        <v>#N/A</v>
      </c>
      <c r="AF66" t="e">
        <f>INDEX([2]EUCAM_output!$B$2:$APK$66,MATCH($X66,[2]EUCAM_output!$A$2:$A$66,0),MATCH(AF$1,[2]EUCAM_output!$B$1:$APK$1,0))</f>
        <v>#N/A</v>
      </c>
      <c r="AG66" t="e">
        <f>INDEX([2]EUCAM_output!$B$2:$APK$66,MATCH($X66,[2]EUCAM_output!$A$2:$A$66,0),MATCH(AG$1,[2]EUCAM_output!$B$1:$APK$1,0))</f>
        <v>#N/A</v>
      </c>
      <c r="AH66" t="e">
        <f>INDEX([2]EUCAM_output!$B$2:$APK$66,MATCH($X66,[2]EUCAM_output!$A$2:$A$66,0),MATCH(AH$1,[2]EUCAM_output!$B$1:$APK$1,0))</f>
        <v>#N/A</v>
      </c>
      <c r="AI66" t="e">
        <f>INDEX([2]EUCAM_output!$B$2:$APK$66,MATCH($X66,[2]EUCAM_output!$A$2:$A$66,0),MATCH(AI$1,[2]EUCAM_output!$B$1:$APK$1,0))</f>
        <v>#N/A</v>
      </c>
      <c r="AJ66" t="e">
        <f>INDEX([2]EUCAM_output!$B$2:$APK$66,MATCH($X66,[2]EUCAM_output!$A$2:$A$66,0),MATCH(AJ$1,[2]EUCAM_output!$B$1:$APK$1,0))</f>
        <v>#N/A</v>
      </c>
      <c r="AK66" t="e">
        <f>INDEX([2]EUCAM_output!$B$2:$APK$66,MATCH($X66,[2]EUCAM_output!$A$2:$A$66,0),MATCH(AK$1,[2]EUCAM_output!$B$1:$APK$1,0))</f>
        <v>#N/A</v>
      </c>
      <c r="AL66" t="e">
        <f>INDEX([2]EUCAM_output!$B$2:$APK$66,MATCH($X66,[2]EUCAM_output!$A$2:$A$66,0),MATCH(AL$1,[2]EUCAM_output!$B$1:$APK$1,0))</f>
        <v>#N/A</v>
      </c>
      <c r="AM66" t="e">
        <f>INDEX([2]EUCAM_output!$B$2:$APK$66,MATCH($X66,[2]EUCAM_output!$A$2:$A$66,0),MATCH(AM$1,[2]EUCAM_output!$B$1:$APK$1,0))</f>
        <v>#N/A</v>
      </c>
      <c r="AN66" t="e">
        <f>INDEX([2]EUCAM_output!$B$2:$APK$66,MATCH($X66,[2]EUCAM_output!$A$2:$A$66,0),MATCH(AN$1,[2]EUCAM_output!$B$1:$APK$1,0))</f>
        <v>#N/A</v>
      </c>
      <c r="AO66" t="e">
        <f>INDEX([2]EUCAM_output!$B$2:$APK$66,MATCH($X66,[2]EUCAM_output!$A$2:$A$66,0),MATCH(AO$1,[2]EUCAM_output!$B$1:$APK$1,0))</f>
        <v>#N/A</v>
      </c>
      <c r="AP66" t="e">
        <f>INDEX([2]EUCAM_output!$B$2:$APK$66,MATCH($X66,[2]EUCAM_output!$A$2:$A$66,0),MATCH(AP$1,[2]EUCAM_output!$B$1:$APK$1,0))</f>
        <v>#N/A</v>
      </c>
      <c r="AQ66" t="e">
        <f>INDEX([2]EUCAM_output!$B$2:$APK$66,MATCH($X66,[2]EUCAM_output!$A$2:$A$66,0),MATCH(AQ$1,[2]EUCAM_output!$B$1:$APK$1,0))</f>
        <v>#N/A</v>
      </c>
      <c r="AR66" t="e">
        <f>INDEX([2]EUCAM_output!$B$2:$APK$66,MATCH($X66,[2]EUCAM_output!$A$2:$A$66,0),MATCH(AR$1,[2]EUCAM_output!$B$1:$APK$1,0))</f>
        <v>#N/A</v>
      </c>
      <c r="AS66" s="1" t="e">
        <f t="shared" si="1"/>
        <v>#N/A</v>
      </c>
      <c r="AU66" s="15">
        <v>2029</v>
      </c>
      <c r="AV66">
        <f>INDEX([2]EUCAM_output!$B$2:$APK$66,MATCH($X66,[2]EUCAM_output!$A$2:$A$66,0),MATCH(AV$1,[2]EUCAM_output!$B$1:$APK$1,0))</f>
        <v>0</v>
      </c>
      <c r="AW66">
        <f>INDEX([2]EUCAM_output!$B$2:$APK$66,MATCH($X66,[2]EUCAM_output!$A$2:$A$66,0),MATCH(AW$1,[2]EUCAM_output!$B$1:$APK$1,0))</f>
        <v>0</v>
      </c>
      <c r="AX66">
        <f>INDEX([2]EUCAM_output!$B$2:$APK$66,MATCH($X66,[2]EUCAM_output!$A$2:$A$66,0),MATCH(AX$1,[2]EUCAM_output!$B$1:$APK$1,0))</f>
        <v>0</v>
      </c>
      <c r="AY66">
        <f>INDEX([2]EUCAM_output!$B$2:$APK$66,MATCH($X66,[2]EUCAM_output!$A$2:$A$66,0),MATCH(AY$1,[2]EUCAM_output!$B$1:$APK$1,0))</f>
        <v>0</v>
      </c>
      <c r="AZ66">
        <f>INDEX([2]EUCAM_output!$B$2:$APK$66,MATCH($X66,[2]EUCAM_output!$A$2:$A$66,0),MATCH(AZ$1,[2]EUCAM_output!$B$1:$APK$1,0))</f>
        <v>0</v>
      </c>
      <c r="BA66">
        <f>INDEX([2]EUCAM_output!$B$2:$APK$66,MATCH($X66,[2]EUCAM_output!$A$2:$A$66,0),MATCH(BA$1,[2]EUCAM_output!$B$1:$APK$1,0))</f>
        <v>0</v>
      </c>
      <c r="BB66">
        <f>INDEX([2]EUCAM_output!$B$2:$APK$66,MATCH($X66,[2]EUCAM_output!$A$2:$A$66,0),MATCH(BB$1,[2]EUCAM_output!$B$1:$APK$1,0))</f>
        <v>0</v>
      </c>
      <c r="BC66">
        <f>INDEX([2]EUCAM_output!$B$2:$APK$66,MATCH($X66,[2]EUCAM_output!$A$2:$A$66,0),MATCH(BC$1,[2]EUCAM_output!$B$1:$APK$1,0))</f>
        <v>0</v>
      </c>
      <c r="BD66">
        <f>INDEX([2]EUCAM_output!$B$2:$APK$66,MATCH($X66,[2]EUCAM_output!$A$2:$A$66,0),MATCH(BD$1,[2]EUCAM_output!$B$1:$APK$1,0))</f>
        <v>0</v>
      </c>
      <c r="BE66">
        <f>INDEX([2]EUCAM_output!$B$2:$APK$66,MATCH($X66,[2]EUCAM_output!$A$2:$A$66,0),MATCH(BE$1,[2]EUCAM_output!$B$1:$APK$1,0))</f>
        <v>0</v>
      </c>
      <c r="BF66">
        <f>INDEX([2]EUCAM_output!$B$2:$APK$66,MATCH($X66,[2]EUCAM_output!$A$2:$A$66,0),MATCH(BF$1,[2]EUCAM_output!$B$1:$APK$1,0))</f>
        <v>0</v>
      </c>
      <c r="BG66">
        <f>INDEX([2]EUCAM_output!$B$2:$APK$66,MATCH($X66,[2]EUCAM_output!$A$2:$A$66,0),MATCH(BG$1,[2]EUCAM_output!$B$1:$APK$1,0))</f>
        <v>0</v>
      </c>
      <c r="BH66">
        <f>INDEX([2]EUCAM_output!$B$2:$APK$66,MATCH($X66,[2]EUCAM_output!$A$2:$A$66,0),MATCH(BH$1,[2]EUCAM_output!$B$1:$APK$1,0))</f>
        <v>0</v>
      </c>
      <c r="BI66">
        <f>INDEX([2]EUCAM_output!$B$2:$APK$66,MATCH($X66,[2]EUCAM_output!$A$2:$A$66,0),MATCH(BI$1,[2]EUCAM_output!$B$1:$APK$1,0))</f>
        <v>0</v>
      </c>
      <c r="BJ66">
        <f>INDEX([2]EUCAM_output!$B$2:$APK$66,MATCH($X66,[2]EUCAM_output!$A$2:$A$66,0),MATCH(BJ$1,[2]EUCAM_output!$B$1:$APK$1,0))</f>
        <v>0</v>
      </c>
      <c r="BK66">
        <f>INDEX([2]EUCAM_output!$B$2:$APK$66,MATCH($X66,[2]EUCAM_output!$A$2:$A$66,0),MATCH(BK$1,[2]EUCAM_output!$B$1:$APK$1,0))</f>
        <v>0</v>
      </c>
      <c r="BL66">
        <f>INDEX([2]EUCAM_output!$B$2:$APK$66,MATCH($X66,[2]EUCAM_output!$A$2:$A$66,0),MATCH(BL$1,[2]EUCAM_output!$B$1:$APK$1,0))</f>
        <v>0</v>
      </c>
      <c r="BM66">
        <f>INDEX([2]EUCAM_output!$B$2:$APK$66,MATCH($X66,[2]EUCAM_output!$A$2:$A$66,0),MATCH(BM$1,[2]EUCAM_output!$B$1:$APK$1,0))</f>
        <v>0</v>
      </c>
      <c r="BN66">
        <f>INDEX([2]EUCAM_output!$B$2:$APK$66,MATCH($X66,[2]EUCAM_output!$A$2:$A$66,0),MATCH(BN$1,[2]EUCAM_output!$B$1:$APK$1,0))</f>
        <v>0</v>
      </c>
      <c r="BO66">
        <f>INDEX([2]EUCAM_output!$B$2:$APK$66,MATCH($X66,[2]EUCAM_output!$A$2:$A$66,0),MATCH(BO$1,[2]EUCAM_output!$B$1:$APK$1,0))</f>
        <v>0</v>
      </c>
      <c r="BP66" s="1">
        <f t="shared" si="2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31122-A7BA-476B-86BE-E022596275B0}">
  <dimension ref="C1:S135"/>
  <sheetViews>
    <sheetView topLeftCell="A73" zoomScale="110" workbookViewId="0">
      <selection activeCell="H89" sqref="H89"/>
    </sheetView>
  </sheetViews>
  <sheetFormatPr defaultRowHeight="14.4" x14ac:dyDescent="0.3"/>
  <cols>
    <col min="4" max="4" width="31.5546875" bestFit="1" customWidth="1"/>
    <col min="5" max="5" width="26.109375" customWidth="1"/>
    <col min="6" max="6" width="18.109375" bestFit="1" customWidth="1"/>
    <col min="7" max="7" width="19.6640625" bestFit="1" customWidth="1"/>
    <col min="8" max="8" width="24.21875" bestFit="1" customWidth="1"/>
    <col min="9" max="9" width="27.109375" bestFit="1" customWidth="1"/>
    <col min="10" max="10" width="21.88671875" bestFit="1" customWidth="1"/>
    <col min="11" max="13" width="15" bestFit="1" customWidth="1"/>
    <col min="14" max="14" width="14" bestFit="1" customWidth="1"/>
    <col min="15" max="15" width="15.88671875" customWidth="1"/>
    <col min="16" max="16" width="17.21875" customWidth="1"/>
    <col min="17" max="17" width="12" bestFit="1" customWidth="1"/>
    <col min="20" max="20" width="12.109375" bestFit="1" customWidth="1"/>
  </cols>
  <sheetData>
    <row r="1" spans="3:12" x14ac:dyDescent="0.3">
      <c r="C1" t="s">
        <v>180</v>
      </c>
    </row>
    <row r="2" spans="3:12" x14ac:dyDescent="0.3">
      <c r="E2" s="85" t="s">
        <v>503</v>
      </c>
    </row>
    <row r="3" spans="3:12" x14ac:dyDescent="0.3">
      <c r="C3" s="1" t="s">
        <v>469</v>
      </c>
      <c r="D3" s="1" t="s">
        <v>471</v>
      </c>
      <c r="E3" s="1" t="s">
        <v>482</v>
      </c>
      <c r="F3" s="1" t="s">
        <v>478</v>
      </c>
      <c r="G3" s="1" t="s">
        <v>479</v>
      </c>
      <c r="H3" s="1" t="s">
        <v>480</v>
      </c>
      <c r="I3" s="1" t="s">
        <v>481</v>
      </c>
      <c r="J3" s="1" t="s">
        <v>645</v>
      </c>
      <c r="K3" s="1" t="s">
        <v>485</v>
      </c>
    </row>
    <row r="4" spans="3:12" x14ac:dyDescent="0.3">
      <c r="C4" t="s">
        <v>470</v>
      </c>
      <c r="D4" t="s">
        <v>472</v>
      </c>
      <c r="E4" s="28">
        <v>1.87</v>
      </c>
      <c r="F4" s="19">
        <v>21.33</v>
      </c>
      <c r="G4" s="19" t="s">
        <v>51</v>
      </c>
      <c r="H4" s="19">
        <v>44.26</v>
      </c>
      <c r="I4" s="19" t="s">
        <v>51</v>
      </c>
      <c r="J4" s="19">
        <f>F4/100*H4/100</f>
        <v>9.440657999999999E-2</v>
      </c>
      <c r="K4" s="19">
        <f>(E4-1)*J4</f>
        <v>8.2133724599999999E-2</v>
      </c>
    </row>
    <row r="5" spans="3:12" x14ac:dyDescent="0.3">
      <c r="C5" t="s">
        <v>470</v>
      </c>
      <c r="D5" t="s">
        <v>486</v>
      </c>
      <c r="E5" s="28">
        <v>1.91</v>
      </c>
      <c r="F5" s="19">
        <v>5.53</v>
      </c>
      <c r="G5" s="19" t="s">
        <v>51</v>
      </c>
      <c r="H5" s="19">
        <v>44.26</v>
      </c>
      <c r="I5" s="19" t="s">
        <v>51</v>
      </c>
      <c r="J5" s="19">
        <f t="shared" ref="J5:J8" si="0">F5/100*H5/100</f>
        <v>2.4475779999999999E-2</v>
      </c>
      <c r="K5" s="19">
        <f t="shared" ref="K5:K10" si="1">(E5-1)*J5</f>
        <v>2.2272959799999999E-2</v>
      </c>
    </row>
    <row r="6" spans="3:12" x14ac:dyDescent="0.3">
      <c r="C6" t="s">
        <v>470</v>
      </c>
      <c r="D6" t="s">
        <v>473</v>
      </c>
      <c r="E6" s="28">
        <v>0.6</v>
      </c>
      <c r="F6" s="19">
        <v>37.49</v>
      </c>
      <c r="G6" s="19" t="s">
        <v>51</v>
      </c>
      <c r="H6" s="19">
        <v>44.26</v>
      </c>
      <c r="I6" s="19" t="s">
        <v>51</v>
      </c>
      <c r="J6" s="19">
        <f t="shared" si="0"/>
        <v>0.16593074000000002</v>
      </c>
      <c r="K6" s="19">
        <f t="shared" si="1"/>
        <v>-6.6372296000000011E-2</v>
      </c>
    </row>
    <row r="7" spans="3:12" x14ac:dyDescent="0.3">
      <c r="C7" t="s">
        <v>470</v>
      </c>
      <c r="D7" t="s">
        <v>474</v>
      </c>
      <c r="E7" s="28">
        <v>1</v>
      </c>
      <c r="F7" s="19">
        <v>24.5</v>
      </c>
      <c r="G7" s="19" t="s">
        <v>51</v>
      </c>
      <c r="H7" s="19">
        <v>44.26</v>
      </c>
      <c r="I7" s="19" t="s">
        <v>51</v>
      </c>
      <c r="J7" s="19">
        <f t="shared" si="0"/>
        <v>0.10843700000000001</v>
      </c>
      <c r="K7" s="19">
        <f t="shared" si="1"/>
        <v>0</v>
      </c>
    </row>
    <row r="8" spans="3:12" x14ac:dyDescent="0.3">
      <c r="C8" t="s">
        <v>470</v>
      </c>
      <c r="D8" t="s">
        <v>475</v>
      </c>
      <c r="E8" s="28">
        <v>0</v>
      </c>
      <c r="F8" s="19">
        <v>11.15</v>
      </c>
      <c r="G8" s="19" t="s">
        <v>51</v>
      </c>
      <c r="H8" s="19">
        <v>44.26</v>
      </c>
      <c r="I8" s="19" t="s">
        <v>51</v>
      </c>
      <c r="J8" s="19">
        <f t="shared" si="0"/>
        <v>4.9349900000000002E-2</v>
      </c>
      <c r="K8" s="19">
        <f t="shared" si="1"/>
        <v>-4.9349900000000002E-2</v>
      </c>
      <c r="L8" t="b">
        <f>SUM(K4:K8)=K11</f>
        <v>1</v>
      </c>
    </row>
    <row r="9" spans="3:12" x14ac:dyDescent="0.3">
      <c r="C9" t="s">
        <v>470</v>
      </c>
      <c r="D9" t="s">
        <v>476</v>
      </c>
      <c r="E9" s="28">
        <v>-3.3</v>
      </c>
      <c r="F9" s="19" t="s">
        <v>51</v>
      </c>
      <c r="G9" s="19">
        <v>4.55</v>
      </c>
      <c r="H9" s="19" t="s">
        <v>51</v>
      </c>
      <c r="I9" s="19">
        <v>44.77</v>
      </c>
      <c r="J9" s="19">
        <f>G9/100*I9/100</f>
        <v>2.0370349999999999E-2</v>
      </c>
      <c r="K9" s="19">
        <f t="shared" si="1"/>
        <v>-8.7592504999999987E-2</v>
      </c>
    </row>
    <row r="10" spans="3:12" x14ac:dyDescent="0.3">
      <c r="C10" t="s">
        <v>470</v>
      </c>
      <c r="D10" t="s">
        <v>477</v>
      </c>
      <c r="E10" s="28">
        <v>0</v>
      </c>
      <c r="F10" s="19" t="s">
        <v>51</v>
      </c>
      <c r="G10" s="19">
        <v>95.45</v>
      </c>
      <c r="H10" s="19" t="s">
        <v>51</v>
      </c>
      <c r="I10" s="19">
        <v>44.77</v>
      </c>
      <c r="J10" s="19">
        <f>G10/100*I10/100</f>
        <v>0.42732965000000006</v>
      </c>
      <c r="K10" s="19">
        <f t="shared" si="1"/>
        <v>-0.42732965000000006</v>
      </c>
      <c r="L10" t="b">
        <f>SUM(K9:K10)=K12</f>
        <v>1</v>
      </c>
    </row>
    <row r="11" spans="3:12" x14ac:dyDescent="0.3">
      <c r="C11" s="1" t="s">
        <v>470</v>
      </c>
      <c r="D11" s="1" t="s">
        <v>483</v>
      </c>
      <c r="E11" s="1">
        <f>SUMPRODUCT(E4:E8,F4:F8)/100</f>
        <v>0.97443400000000002</v>
      </c>
      <c r="H11" s="1">
        <f>H8</f>
        <v>44.26</v>
      </c>
      <c r="I11" s="1"/>
      <c r="J11" s="1"/>
      <c r="K11" s="1">
        <f>(E11-1)*H11/100</f>
        <v>-1.1315511599999989E-2</v>
      </c>
    </row>
    <row r="12" spans="3:12" x14ac:dyDescent="0.3">
      <c r="C12" s="1" t="s">
        <v>470</v>
      </c>
      <c r="D12" s="1" t="s">
        <v>484</v>
      </c>
      <c r="E12" s="1">
        <f>SUMPRODUCT(E9:E10,G9:G10)/100</f>
        <v>-0.15014999999999998</v>
      </c>
      <c r="H12" s="1"/>
      <c r="I12" s="1">
        <f>I10</f>
        <v>44.77</v>
      </c>
      <c r="J12" s="1"/>
      <c r="K12" s="1">
        <f>(E12-1)*I12/100</f>
        <v>-0.51492215500000005</v>
      </c>
    </row>
    <row r="14" spans="3:12" x14ac:dyDescent="0.3">
      <c r="D14" s="100" t="s">
        <v>602</v>
      </c>
      <c r="E14" s="100"/>
    </row>
    <row r="15" spans="3:12" x14ac:dyDescent="0.3">
      <c r="D15" s="100"/>
      <c r="E15" s="100"/>
    </row>
    <row r="17" spans="4:16" x14ac:dyDescent="0.3">
      <c r="E17" s="1" t="s">
        <v>487</v>
      </c>
      <c r="O17" s="40"/>
    </row>
    <row r="18" spans="4:16" x14ac:dyDescent="0.3">
      <c r="E18" s="1" t="s">
        <v>472</v>
      </c>
      <c r="F18" s="1" t="s">
        <v>486</v>
      </c>
      <c r="G18" s="1" t="s">
        <v>488</v>
      </c>
      <c r="H18" s="1" t="s">
        <v>489</v>
      </c>
      <c r="I18" s="1" t="s">
        <v>490</v>
      </c>
      <c r="J18" s="1" t="s">
        <v>491</v>
      </c>
      <c r="K18" s="1" t="s">
        <v>492</v>
      </c>
      <c r="L18" s="1" t="s">
        <v>497</v>
      </c>
      <c r="M18" s="1" t="s">
        <v>498</v>
      </c>
      <c r="N18" s="1" t="s">
        <v>499</v>
      </c>
      <c r="O18" s="6" t="s">
        <v>504</v>
      </c>
      <c r="P18" s="1" t="s">
        <v>600</v>
      </c>
    </row>
    <row r="19" spans="4:16" x14ac:dyDescent="0.3">
      <c r="D19" s="1" t="s">
        <v>493</v>
      </c>
      <c r="E19" s="28">
        <v>1.66</v>
      </c>
      <c r="F19" s="28">
        <v>2.74</v>
      </c>
      <c r="G19" s="28">
        <v>1</v>
      </c>
      <c r="H19" s="28">
        <v>0.65</v>
      </c>
      <c r="I19" s="28">
        <v>0.65</v>
      </c>
      <c r="J19" s="28">
        <v>0.65</v>
      </c>
      <c r="K19" s="28">
        <v>0</v>
      </c>
      <c r="L19" s="28">
        <v>0</v>
      </c>
      <c r="M19" s="28">
        <v>0</v>
      </c>
      <c r="N19" s="28">
        <v>0</v>
      </c>
      <c r="O19" s="28">
        <v>-4.71</v>
      </c>
      <c r="P19" s="28">
        <v>0</v>
      </c>
    </row>
    <row r="20" spans="4:16" x14ac:dyDescent="0.3">
      <c r="D20" s="1" t="s">
        <v>494</v>
      </c>
      <c r="E20" s="28">
        <v>1.86</v>
      </c>
      <c r="F20" s="28">
        <v>2.76</v>
      </c>
      <c r="G20" s="28">
        <v>1</v>
      </c>
      <c r="H20" s="28">
        <v>0.63</v>
      </c>
      <c r="I20" s="28">
        <v>0.63</v>
      </c>
      <c r="J20" s="28">
        <v>0.63</v>
      </c>
      <c r="K20" s="28">
        <v>0</v>
      </c>
      <c r="L20" s="28">
        <v>0</v>
      </c>
      <c r="M20" s="28">
        <v>0</v>
      </c>
      <c r="N20" s="28">
        <v>0</v>
      </c>
      <c r="O20" s="28">
        <v>-3.23</v>
      </c>
      <c r="P20" s="28">
        <v>0</v>
      </c>
    </row>
    <row r="21" spans="4:16" x14ac:dyDescent="0.3">
      <c r="D21" s="1" t="s">
        <v>634</v>
      </c>
      <c r="E21" s="28">
        <v>1.41</v>
      </c>
      <c r="F21" s="28">
        <v>2.0299999999999998</v>
      </c>
      <c r="G21" s="28">
        <v>1</v>
      </c>
      <c r="H21" s="28">
        <v>0.77</v>
      </c>
      <c r="I21" s="28">
        <v>0.77</v>
      </c>
      <c r="J21" s="28">
        <v>0.77</v>
      </c>
      <c r="K21" s="28">
        <v>0</v>
      </c>
      <c r="L21" s="28">
        <v>0</v>
      </c>
      <c r="M21" s="28">
        <v>0</v>
      </c>
      <c r="N21" s="28">
        <v>0</v>
      </c>
      <c r="O21" s="28">
        <v>-3.66</v>
      </c>
      <c r="P21" s="28">
        <v>0</v>
      </c>
    </row>
    <row r="22" spans="4:16" x14ac:dyDescent="0.3">
      <c r="D22" s="1" t="s">
        <v>470</v>
      </c>
      <c r="E22" s="28">
        <v>1.87</v>
      </c>
      <c r="F22" s="28">
        <v>1.91</v>
      </c>
      <c r="G22" s="28">
        <v>1</v>
      </c>
      <c r="H22" s="28">
        <v>0.6</v>
      </c>
      <c r="I22" s="28">
        <v>0.6</v>
      </c>
      <c r="J22" s="28">
        <v>0.6</v>
      </c>
      <c r="K22" s="28">
        <v>0</v>
      </c>
      <c r="L22" s="28">
        <v>0</v>
      </c>
      <c r="M22" s="28">
        <v>0</v>
      </c>
      <c r="N22" s="28">
        <v>0</v>
      </c>
      <c r="O22" s="28">
        <v>-3.3</v>
      </c>
      <c r="P22" s="28">
        <v>0</v>
      </c>
    </row>
    <row r="23" spans="4:16" x14ac:dyDescent="0.3">
      <c r="D23" s="1" t="s">
        <v>495</v>
      </c>
      <c r="E23" s="28">
        <v>1.46</v>
      </c>
      <c r="F23" s="28">
        <v>3.07</v>
      </c>
      <c r="G23" s="28">
        <v>1.1000000000000001</v>
      </c>
      <c r="H23" s="28">
        <v>0.57999999999999996</v>
      </c>
      <c r="I23" s="28">
        <v>0.57999999999999996</v>
      </c>
      <c r="J23" s="28">
        <v>0.57999999999999996</v>
      </c>
      <c r="K23" s="28">
        <v>0</v>
      </c>
      <c r="L23" s="28">
        <v>0</v>
      </c>
      <c r="M23" s="28">
        <v>0</v>
      </c>
      <c r="N23" s="28">
        <v>0</v>
      </c>
      <c r="O23" s="28">
        <v>-2.29</v>
      </c>
      <c r="P23" s="28">
        <v>0</v>
      </c>
    </row>
    <row r="24" spans="4:16" x14ac:dyDescent="0.3">
      <c r="D24" s="1" t="s">
        <v>496</v>
      </c>
      <c r="E24" s="28">
        <v>2.37</v>
      </c>
      <c r="F24" s="28">
        <v>3.13</v>
      </c>
      <c r="G24" s="28">
        <v>1</v>
      </c>
      <c r="H24" s="28">
        <v>0.62</v>
      </c>
      <c r="I24" s="28">
        <v>0.62</v>
      </c>
      <c r="J24" s="28">
        <v>0.62</v>
      </c>
      <c r="K24" s="28">
        <v>0</v>
      </c>
      <c r="L24" s="28">
        <v>0</v>
      </c>
      <c r="M24" s="28">
        <v>0</v>
      </c>
      <c r="N24" s="28">
        <v>0</v>
      </c>
      <c r="O24" s="28">
        <v>-5.76</v>
      </c>
      <c r="P24" s="28">
        <v>0</v>
      </c>
    </row>
    <row r="26" spans="4:16" x14ac:dyDescent="0.3">
      <c r="E26" s="1" t="s">
        <v>637</v>
      </c>
      <c r="O26" s="40"/>
    </row>
    <row r="27" spans="4:16" x14ac:dyDescent="0.3">
      <c r="E27" t="s">
        <v>122</v>
      </c>
      <c r="F27" t="s">
        <v>123</v>
      </c>
      <c r="G27" t="s">
        <v>124</v>
      </c>
      <c r="H27" t="s">
        <v>125</v>
      </c>
      <c r="I27" t="s">
        <v>126</v>
      </c>
      <c r="J27" t="s">
        <v>127</v>
      </c>
      <c r="K27" t="s">
        <v>128</v>
      </c>
      <c r="L27" t="s">
        <v>134</v>
      </c>
      <c r="M27" t="s">
        <v>45</v>
      </c>
      <c r="N27" t="s">
        <v>153</v>
      </c>
      <c r="O27" t="s">
        <v>31</v>
      </c>
      <c r="P27" t="s">
        <v>592</v>
      </c>
    </row>
    <row r="28" spans="4:16" x14ac:dyDescent="0.3">
      <c r="E28" s="1" t="s">
        <v>472</v>
      </c>
      <c r="F28" s="1" t="s">
        <v>486</v>
      </c>
      <c r="G28" s="1" t="s">
        <v>488</v>
      </c>
      <c r="H28" s="1" t="s">
        <v>489</v>
      </c>
      <c r="I28" s="1" t="s">
        <v>490</v>
      </c>
      <c r="J28" s="1" t="s">
        <v>491</v>
      </c>
      <c r="K28" s="1" t="s">
        <v>492</v>
      </c>
      <c r="L28" s="1" t="s">
        <v>497</v>
      </c>
      <c r="M28" s="1" t="s">
        <v>498</v>
      </c>
      <c r="N28" s="1" t="s">
        <v>499</v>
      </c>
      <c r="O28" s="6" t="s">
        <v>500</v>
      </c>
      <c r="P28" s="1" t="s">
        <v>593</v>
      </c>
    </row>
    <row r="29" spans="4:16" x14ac:dyDescent="0.3">
      <c r="D29" s="1" t="s">
        <v>493</v>
      </c>
      <c r="E29" s="31" cm="1">
        <f t="array" aca="1" ref="E29" ca="1">INDEX(INDIRECT("'"&amp;$D29&amp;"'!$B$63:$EM$63"),,MATCH(E$27,INDIRECT("'"&amp;$D29&amp;"'!$B$1:$EM$1"),0))</f>
        <v>50171714638.291656</v>
      </c>
      <c r="F29" s="31" cm="1">
        <f t="array" aca="1" ref="F29" ca="1">INDEX(INDIRECT("'"&amp;$D29&amp;"'!$B$63:$EM$63"),,MATCH(F$27,INDIRECT("'"&amp;$D29&amp;"'!$B$1:$EM$1"),0))</f>
        <v>15873725361.708344</v>
      </c>
      <c r="G29" s="31" cm="1">
        <f t="array" aca="1" ref="G29" ca="1">INDEX(INDIRECT("'"&amp;$D29&amp;"'!$B$63:$EM$63"),,MATCH(G$27,INDIRECT("'"&amp;$D29&amp;"'!$B$1:$EM$1"),0))</f>
        <v>65417310000</v>
      </c>
      <c r="H29" s="31" cm="1">
        <f t="array" aca="1" ref="H29" ca="1">INDEX(INDIRECT("'"&amp;$D29&amp;"'!$B$63:$EM$63"),,MATCH(H$27,INDIRECT("'"&amp;$D29&amp;"'!$B$1:$EM$1"),0))</f>
        <v>38298717059.003922</v>
      </c>
      <c r="I29" s="31" cm="1">
        <f t="array" aca="1" ref="I29" ca="1">INDEX(INDIRECT("'"&amp;$D29&amp;"'!$B$63:$EM$63"),,MATCH(I$27,INDIRECT("'"&amp;$D29&amp;"'!$B$1:$EM$1"),0))</f>
        <v>33441752940.996078</v>
      </c>
      <c r="J29" s="31" cm="1">
        <f t="array" aca="1" ref="J29" ca="1">INDEX(INDIRECT("'"&amp;$D29&amp;"'!$B$63:$EM$63"),,MATCH(J$27,INDIRECT("'"&amp;$D29&amp;"'!$B$1:$EM$1"),0))</f>
        <v>1528350000</v>
      </c>
      <c r="K29" s="31" cm="1">
        <f t="array" aca="1" ref="K29" ca="1">INDEX(INDIRECT("'"&amp;$D29&amp;"'!$B$63:$EM$63"),,MATCH(K$27,INDIRECT("'"&amp;$D29&amp;"'!$B$1:$EM$1"),0))</f>
        <v>32362130000</v>
      </c>
      <c r="L29" s="31" cm="1">
        <f t="array" aca="1" ref="L29" ca="1">INDEX(INDIRECT("'"&amp;$D29&amp;"'!$B$63:$EM$63"),,MATCH(L$27,INDIRECT("'"&amp;$D29&amp;"'!$B$1:$EM$1"),0))</f>
        <v>98315000000</v>
      </c>
      <c r="M29" s="31" cm="1">
        <f t="array" aca="1" ref="M29" ca="1">INDEX(INDIRECT("'"&amp;$D29&amp;"'!$B$63:$EM$63"),,MATCH(M$27,INDIRECT("'"&amp;$D29&amp;"'!$B$1:$EM$1"),0))</f>
        <v>17663220000</v>
      </c>
      <c r="N29" s="31" cm="1">
        <f t="array" aca="1" ref="N29" ca="1">INDEX(INDIRECT("'"&amp;$D29&amp;"'!$B$63:$EM$63"),,MATCH(N$27,INDIRECT("'"&amp;$D29&amp;"'!$B$1:$EM$1"),0))</f>
        <v>10798810000</v>
      </c>
      <c r="O29" s="31" cm="1">
        <f t="array" aca="1" ref="O29" ca="1">INDEX(INDIRECT("'"&amp;$D29&amp;"'!$B$63:$EM$63"),,MATCH(O$27,INDIRECT("'"&amp;$D29&amp;"'!$B$1:$EM$1"),0))</f>
        <v>87641300000</v>
      </c>
      <c r="P29" s="31" cm="1">
        <f t="array" aca="1" ref="P29" ca="1">INDEX(INDIRECT("'"&amp;$D29&amp;"'!$B$63:$EM$63"),,MATCH(P$27,INDIRECT("'"&amp;$D29&amp;"'!$B$1:$EM$1"),0))</f>
        <v>29309810000</v>
      </c>
    </row>
    <row r="30" spans="4:16" x14ac:dyDescent="0.3">
      <c r="D30" s="1" t="s">
        <v>494</v>
      </c>
      <c r="E30" s="31" cm="1">
        <f t="array" aca="1" ref="E30" ca="1">INDEX(INDIRECT("'"&amp;$D30&amp;"'!$B$63:$EM$63"),,MATCH(E$27,INDIRECT("'"&amp;$D30&amp;"'!$B$1:$EM$1"),0))</f>
        <v>277754731226.00073</v>
      </c>
      <c r="F30" s="31" cm="1">
        <f t="array" aca="1" ref="F30" ca="1">INDEX(INDIRECT("'"&amp;$D30&amp;"'!$B$63:$EM$63"),,MATCH(F$27,INDIRECT("'"&amp;$D30&amp;"'!$B$1:$EM$1"),0))</f>
        <v>79323268773.999268</v>
      </c>
      <c r="G30" s="31" cm="1">
        <f t="array" aca="1" ref="G30" ca="1">INDEX(INDIRECT("'"&amp;$D30&amp;"'!$B$63:$EM$63"),,MATCH(G$27,INDIRECT("'"&amp;$D30&amp;"'!$B$1:$EM$1"),0))</f>
        <v>446580000000</v>
      </c>
      <c r="H30" s="31" cm="1">
        <f t="array" aca="1" ref="H30" ca="1">INDEX(INDIRECT("'"&amp;$D30&amp;"'!$B$63:$EM$63"),,MATCH(H$27,INDIRECT("'"&amp;$D30&amp;"'!$B$1:$EM$1"),0))</f>
        <v>132535000000</v>
      </c>
      <c r="I30" s="31" cm="1">
        <f t="array" aca="1" ref="I30" ca="1">INDEX(INDIRECT("'"&amp;$D30&amp;"'!$B$63:$EM$63"),,MATCH(I$27,INDIRECT("'"&amp;$D30&amp;"'!$B$1:$EM$1"),0))</f>
        <v>280955000000</v>
      </c>
      <c r="J30" s="31" cm="1">
        <f t="array" aca="1" ref="J30" ca="1">INDEX(INDIRECT("'"&amp;$D30&amp;"'!$B$63:$EM$63"),,MATCH(J$27,INDIRECT("'"&amp;$D30&amp;"'!$B$1:$EM$1"),0))</f>
        <v>48176000000</v>
      </c>
      <c r="K30" s="31" cm="1">
        <f t="array" aca="1" ref="K30" ca="1">INDEX(INDIRECT("'"&amp;$D30&amp;"'!$B$63:$EM$63"),,MATCH(K$27,INDIRECT("'"&amp;$D30&amp;"'!$B$1:$EM$1"),0))</f>
        <v>190359000000</v>
      </c>
      <c r="L30" s="31" cm="1">
        <f t="array" aca="1" ref="L30" ca="1">INDEX(INDIRECT("'"&amp;$D30&amp;"'!$B$63:$EM$63"),,MATCH(L$27,INDIRECT("'"&amp;$D30&amp;"'!$B$1:$EM$1"),0))</f>
        <v>682143600000</v>
      </c>
      <c r="M30" s="31" cm="1">
        <f t="array" aca="1" ref="M30" ca="1">INDEX(INDIRECT("'"&amp;$D30&amp;"'!$B$63:$EM$63"),,MATCH(M$27,INDIRECT("'"&amp;$D30&amp;"'!$B$1:$EM$1"),0))</f>
        <v>119699400000</v>
      </c>
      <c r="N30" s="31" cm="1">
        <f t="array" aca="1" ref="N30" ca="1">INDEX(INDIRECT("'"&amp;$D30&amp;"'!$B$63:$EM$63"),,MATCH(N$27,INDIRECT("'"&amp;$D30&amp;"'!$B$1:$EM$1"),0))</f>
        <v>69952000000</v>
      </c>
      <c r="O30" s="31" cm="1">
        <f t="array" aca="1" ref="O30" ca="1">INDEX(INDIRECT("'"&amp;$D30&amp;"'!$B$63:$EM$63"),,MATCH(O$27,INDIRECT("'"&amp;$D30&amp;"'!$B$1:$EM$1"),0))</f>
        <v>529658800000.00006</v>
      </c>
      <c r="P30" s="31" cm="1">
        <f t="array" aca="1" ref="P30" ca="1">INDEX(INDIRECT("'"&amp;$D30&amp;"'!$B$63:$EM$63"),,MATCH(P$27,INDIRECT("'"&amp;$D30&amp;"'!$B$1:$EM$1"),0))</f>
        <v>153050999999.99994</v>
      </c>
    </row>
    <row r="31" spans="4:16" x14ac:dyDescent="0.3">
      <c r="D31" s="1" t="s">
        <v>634</v>
      </c>
      <c r="E31" s="31" cm="1">
        <f t="array" aca="1" ref="E31" ca="1">INDEX(INDIRECT("'"&amp;$D31&amp;"'!$B$63:$EM$63"),,MATCH(E$27,INDIRECT("'"&amp;$D31&amp;"'!$B$1:$EM$1"),0))</f>
        <v>36130846650.319237</v>
      </c>
      <c r="F31" s="31" cm="1">
        <f t="array" aca="1" ref="F31" ca="1">INDEX(INDIRECT("'"&amp;$D31&amp;"'!$B$63:$EM$63"),,MATCH(F$27,INDIRECT("'"&amp;$D31&amp;"'!$B$1:$EM$1"),0))</f>
        <v>7432153349.6807632</v>
      </c>
      <c r="G31" s="31" cm="1">
        <f t="array" aca="1" ref="G31" ca="1">INDEX(INDIRECT("'"&amp;$D31&amp;"'!$B$63:$EM$63"),,MATCH(G$27,INDIRECT("'"&amp;$D31&amp;"'!$B$1:$EM$1"),0))</f>
        <v>37572000000</v>
      </c>
      <c r="H31" s="31" cm="1">
        <f t="array" aca="1" ref="H31" ca="1">INDEX(INDIRECT("'"&amp;$D31&amp;"'!$B$63:$EM$63"),,MATCH(H$27,INDIRECT("'"&amp;$D31&amp;"'!$B$1:$EM$1"),0))</f>
        <v>12746000000</v>
      </c>
      <c r="I31" s="31" cm="1">
        <f t="array" aca="1" ref="I31" ca="1">INDEX(INDIRECT("'"&amp;$D31&amp;"'!$B$63:$EM$63"),,MATCH(I$27,INDIRECT("'"&amp;$D31&amp;"'!$B$1:$EM$1"),0))</f>
        <v>21241000000</v>
      </c>
      <c r="J31" s="31" cm="1">
        <f t="array" aca="1" ref="J31" ca="1">INDEX(INDIRECT("'"&amp;$D31&amp;"'!$B$63:$EM$63"),,MATCH(J$27,INDIRECT("'"&amp;$D31&amp;"'!$B$1:$EM$1"),0))</f>
        <v>0</v>
      </c>
      <c r="K31" s="31" cm="1">
        <f t="array" aca="1" ref="K31" ca="1">INDEX(INDIRECT("'"&amp;$D31&amp;"'!$B$63:$EM$63"),,MATCH(K$27,INDIRECT("'"&amp;$D31&amp;"'!$B$1:$EM$1"),0))</f>
        <v>29326000000</v>
      </c>
      <c r="L31" s="31" cm="1">
        <f t="array" aca="1" ref="L31" ca="1">INDEX(INDIRECT("'"&amp;$D31&amp;"'!$B$63:$EM$63"),,MATCH(L$27,INDIRECT("'"&amp;$D31&amp;"'!$B$1:$EM$1"),0))</f>
        <v>70153000000</v>
      </c>
      <c r="M31" s="31" cm="1">
        <f t="array" aca="1" ref="M31" ca="1">INDEX(INDIRECT("'"&amp;$D31&amp;"'!$B$63:$EM$63"),,MATCH(M$27,INDIRECT("'"&amp;$D31&amp;"'!$B$1:$EM$1"),0))</f>
        <v>11189000000</v>
      </c>
      <c r="N31" s="31" cm="1">
        <f t="array" aca="1" ref="N31" ca="1">INDEX(INDIRECT("'"&amp;$D31&amp;"'!$B$63:$EM$63"),,MATCH(N$27,INDIRECT("'"&amp;$D31&amp;"'!$B$1:$EM$1"),0))</f>
        <v>2828000000</v>
      </c>
      <c r="O31" s="31" cm="1">
        <f t="array" aca="1" ref="O31" ca="1">INDEX(INDIRECT("'"&amp;$D31&amp;"'!$B$63:$EM$63"),,MATCH(O$27,INDIRECT("'"&amp;$D31&amp;"'!$B$1:$EM$1"),0))</f>
        <v>49798000000</v>
      </c>
      <c r="P31" s="31" cm="1">
        <f t="array" aca="1" ref="P31" ca="1">INDEX(INDIRECT("'"&amp;$D31&amp;"'!$B$63:$EM$63"),,MATCH(P$27,INDIRECT("'"&amp;$D31&amp;"'!$B$1:$EM$1"),0))</f>
        <v>15422000000</v>
      </c>
    </row>
    <row r="32" spans="4:16" x14ac:dyDescent="0.3">
      <c r="D32" s="1" t="s">
        <v>470</v>
      </c>
      <c r="E32" s="31" cm="1">
        <f t="array" aca="1" ref="E32" ca="1">INDEX(INDIRECT("'"&amp;$D32&amp;"'!$B$63:$EM$63"),,MATCH(E$27,INDIRECT("'"&amp;$D32&amp;"'!$B$1:$EM$1"),0))</f>
        <v>401476948516.6886</v>
      </c>
      <c r="F32" s="31" cm="1">
        <f t="array" aca="1" ref="F32" ca="1">INDEX(INDIRECT("'"&amp;$D32&amp;"'!$B$63:$EM$63"),,MATCH(F$27,INDIRECT("'"&amp;$D32&amp;"'!$B$1:$EM$1"),0))</f>
        <v>131810051483.31145</v>
      </c>
      <c r="G32" s="31" cm="1">
        <f t="array" aca="1" ref="G32" ca="1">INDEX(INDIRECT("'"&amp;$D32&amp;"'!$B$63:$EM$63"),,MATCH(G$27,INDIRECT("'"&amp;$D32&amp;"'!$B$1:$EM$1"),0))</f>
        <v>428033000000</v>
      </c>
      <c r="H32" s="31" cm="1">
        <f t="array" aca="1" ref="H32" ca="1">INDEX(INDIRECT("'"&amp;$D32&amp;"'!$B$63:$EM$63"),,MATCH(H$27,INDIRECT("'"&amp;$D32&amp;"'!$B$1:$EM$1"),0))</f>
        <v>380354000000</v>
      </c>
      <c r="I32" s="31" cm="1">
        <f t="array" aca="1" ref="I32" ca="1">INDEX(INDIRECT("'"&amp;$D32&amp;"'!$B$63:$EM$63"),,MATCH(I$27,INDIRECT("'"&amp;$D32&amp;"'!$B$1:$EM$1"),0))</f>
        <v>283901000000</v>
      </c>
      <c r="J32" s="31" cm="1">
        <f t="array" aca="1" ref="J32" ca="1">INDEX(INDIRECT("'"&amp;$D32&amp;"'!$B$63:$EM$63"),,MATCH(J$27,INDIRECT("'"&amp;$D32&amp;"'!$B$1:$EM$1"),0))</f>
        <v>45617000000</v>
      </c>
      <c r="K32" s="31" cm="1">
        <f t="array" aca="1" ref="K32" ca="1">INDEX(INDIRECT("'"&amp;$D32&amp;"'!$B$63:$EM$63"),,MATCH(K$27,INDIRECT("'"&amp;$D32&amp;"'!$B$1:$EM$1"),0))</f>
        <v>249979000000</v>
      </c>
      <c r="L32" s="31" cm="1">
        <f t="array" aca="1" ref="L32" ca="1">INDEX(INDIRECT("'"&amp;$D32&amp;"'!$B$63:$EM$63"),,MATCH(L$27,INDIRECT("'"&amp;$D32&amp;"'!$B$1:$EM$1"),0))</f>
        <v>905151000000</v>
      </c>
      <c r="M32" s="31" cm="1">
        <f t="array" aca="1" ref="M32" ca="1">INDEX(INDIRECT("'"&amp;$D32&amp;"'!$B$63:$EM$63"),,MATCH(M$27,INDIRECT("'"&amp;$D32&amp;"'!$B$1:$EM$1"),0))</f>
        <v>118481000000</v>
      </c>
      <c r="N32" s="31" cm="1">
        <f t="array" aca="1" ref="N32" ca="1">INDEX(INDIRECT("'"&amp;$D32&amp;"'!$B$63:$EM$63"),,MATCH(N$27,INDIRECT("'"&amp;$D32&amp;"'!$B$1:$EM$1"),0))</f>
        <v>84547000000</v>
      </c>
      <c r="O32" s="31" cm="1">
        <f t="array" aca="1" ref="O32" ca="1">INDEX(INDIRECT("'"&amp;$D32&amp;"'!$B$63:$EM$63"),,MATCH(O$27,INDIRECT("'"&amp;$D32&amp;"'!$B$1:$EM$1"),0))</f>
        <v>656996000000</v>
      </c>
      <c r="P32" s="31" cm="1">
        <f t="array" aca="1" ref="P32" ca="1">INDEX(INDIRECT("'"&amp;$D32&amp;"'!$B$63:$EM$63"),,MATCH(P$27,INDIRECT("'"&amp;$D32&amp;"'!$B$1:$EM$1"),0))</f>
        <v>223228000000</v>
      </c>
    </row>
    <row r="33" spans="4:17" x14ac:dyDescent="0.3">
      <c r="D33" s="1" t="s">
        <v>495</v>
      </c>
      <c r="E33" s="31" cm="1">
        <f t="array" aca="1" ref="E33" ca="1">INDEX(INDIRECT("'"&amp;$D33&amp;"'!$B$63:$EM$63"),,MATCH(E$27,INDIRECT("'"&amp;$D33&amp;"'!$B$1:$EM$1"),0))</f>
        <v>262051184247.82208</v>
      </c>
      <c r="F33" s="31" cm="1">
        <f t="array" aca="1" ref="F33" ca="1">INDEX(INDIRECT("'"&amp;$D33&amp;"'!$B$63:$EM$63"),,MATCH(F$27,INDIRECT("'"&amp;$D33&amp;"'!$B$1:$EM$1"),0))</f>
        <v>59735815752.177917</v>
      </c>
      <c r="G33" s="31" cm="1">
        <f t="array" aca="1" ref="G33" ca="1">INDEX(INDIRECT("'"&amp;$D33&amp;"'!$B$63:$EM$63"),,MATCH(G$27,INDIRECT("'"&amp;$D33&amp;"'!$B$1:$EM$1"),0))</f>
        <v>291446000000</v>
      </c>
      <c r="H33" s="31" cm="1">
        <f t="array" aca="1" ref="H33" ca="1">INDEX(INDIRECT("'"&amp;$D33&amp;"'!$B$63:$EM$63"),,MATCH(H$27,INDIRECT("'"&amp;$D33&amp;"'!$B$1:$EM$1"),0))</f>
        <v>84150000000</v>
      </c>
      <c r="I33" s="31" cm="1">
        <f t="array" aca="1" ref="I33" ca="1">INDEX(INDIRECT("'"&amp;$D33&amp;"'!$B$63:$EM$63"),,MATCH(I$27,INDIRECT("'"&amp;$D33&amp;"'!$B$1:$EM$1"),0))</f>
        <v>179736000000.00003</v>
      </c>
      <c r="J33" s="31" cm="1">
        <f t="array" aca="1" ref="J33" ca="1">INDEX(INDIRECT("'"&amp;$D33&amp;"'!$B$63:$EM$63"),,MATCH(J$27,INDIRECT("'"&amp;$D33&amp;"'!$B$1:$EM$1"),0))</f>
        <v>4271000000</v>
      </c>
      <c r="K33" s="31" cm="1">
        <f t="array" aca="1" ref="K33" ca="1">INDEX(INDIRECT("'"&amp;$D33&amp;"'!$B$63:$EM$63"),,MATCH(K$27,INDIRECT("'"&amp;$D33&amp;"'!$B$1:$EM$1"),0))</f>
        <v>114291999999.99997</v>
      </c>
      <c r="L33" s="31" cm="1">
        <f t="array" aca="1" ref="L33" ca="1">INDEX(INDIRECT("'"&amp;$D33&amp;"'!$B$63:$EM$63"),,MATCH(L$27,INDIRECT("'"&amp;$D33&amp;"'!$B$1:$EM$1"),0))</f>
        <v>382684000000</v>
      </c>
      <c r="M33" s="31" cm="1">
        <f t="array" aca="1" ref="M33" ca="1">INDEX(INDIRECT("'"&amp;$D33&amp;"'!$B$63:$EM$63"),,MATCH(M$27,INDIRECT("'"&amp;$D33&amp;"'!$B$1:$EM$1"),0))</f>
        <v>67565000000</v>
      </c>
      <c r="N33" s="31" cm="1">
        <f t="array" aca="1" ref="N33" ca="1">INDEX(INDIRECT("'"&amp;$D33&amp;"'!$B$63:$EM$63"),,MATCH(N$27,INDIRECT("'"&amp;$D33&amp;"'!$B$1:$EM$1"),0))</f>
        <v>38895000000</v>
      </c>
      <c r="O33" s="31" cm="1">
        <f t="array" aca="1" ref="O33" ca="1">INDEX(INDIRECT("'"&amp;$D33&amp;"'!$B$63:$EM$63"),,MATCH(O$27,INDIRECT("'"&amp;$D33&amp;"'!$B$1:$EM$1"),0))</f>
        <v>424484000000</v>
      </c>
      <c r="P33" s="31" cm="1">
        <f t="array" aca="1" ref="P33" ca="1">INDEX(INDIRECT("'"&amp;$D33&amp;"'!$B$63:$EM$63"),,MATCH(P$27,INDIRECT("'"&amp;$D33&amp;"'!$B$1:$EM$1"),0))</f>
        <v>158524000000</v>
      </c>
    </row>
    <row r="34" spans="4:17" x14ac:dyDescent="0.3">
      <c r="D34" s="1" t="s">
        <v>496</v>
      </c>
      <c r="E34" s="31" cm="1">
        <f t="array" aca="1" ref="E34" ca="1">INDEX(INDIRECT("'"&amp;$D34&amp;"'!$B$63:$EM$63"),,MATCH(E$27,INDIRECT("'"&amp;$D34&amp;"'!$B$1:$EM$1"),0))</f>
        <v>106310405463.95554</v>
      </c>
      <c r="F34" s="31" cm="1">
        <f t="array" aca="1" ref="F34" ca="1">INDEX(INDIRECT("'"&amp;$D34&amp;"'!$B$63:$EM$63"),,MATCH(F$27,INDIRECT("'"&amp;$D34&amp;"'!$B$1:$EM$1"),0))</f>
        <v>49948594536.044464</v>
      </c>
      <c r="G34" s="31" cm="1">
        <f t="array" aca="1" ref="G34" ca="1">INDEX(INDIRECT("'"&amp;$D34&amp;"'!$B$63:$EM$63"),,MATCH(G$27,INDIRECT("'"&amp;$D34&amp;"'!$B$1:$EM$1"),0))</f>
        <v>118832000000</v>
      </c>
      <c r="H34" s="31" cm="1">
        <f t="array" aca="1" ref="H34" ca="1">INDEX(INDIRECT("'"&amp;$D34&amp;"'!$B$63:$EM$63"),,MATCH(H$27,INDIRECT("'"&amp;$D34&amp;"'!$B$1:$EM$1"),0))</f>
        <v>75664000000</v>
      </c>
      <c r="I34" s="31" cm="1">
        <f t="array" aca="1" ref="I34" ca="1">INDEX(INDIRECT("'"&amp;$D34&amp;"'!$B$63:$EM$63"),,MATCH(I$27,INDIRECT("'"&amp;$D34&amp;"'!$B$1:$EM$1"),0))</f>
        <v>53538000000</v>
      </c>
      <c r="J34" s="31" cm="1">
        <f t="array" aca="1" ref="J34" ca="1">INDEX(INDIRECT("'"&amp;$D34&amp;"'!$B$63:$EM$63"),,MATCH(J$27,INDIRECT("'"&amp;$D34&amp;"'!$B$1:$EM$1"),0))</f>
        <v>5439000000</v>
      </c>
      <c r="K34" s="31" cm="1">
        <f t="array" aca="1" ref="K34" ca="1">INDEX(INDIRECT("'"&amp;$D34&amp;"'!$B$63:$EM$63"),,MATCH(K$27,INDIRECT("'"&amp;$D34&amp;"'!$B$1:$EM$1"),0))</f>
        <v>47665000000</v>
      </c>
      <c r="L34" s="31" cm="1">
        <f t="array" aca="1" ref="L34" ca="1">INDEX(INDIRECT("'"&amp;$D34&amp;"'!$B$63:$EM$63"),,MATCH(L$27,INDIRECT("'"&amp;$D34&amp;"'!$B$1:$EM$1"),0))</f>
        <v>264091000000</v>
      </c>
      <c r="M34" s="31" cm="1">
        <f t="array" aca="1" ref="M34" ca="1">INDEX(INDIRECT("'"&amp;$D34&amp;"'!$B$63:$EM$63"),,MATCH(M$27,INDIRECT("'"&amp;$D34&amp;"'!$B$1:$EM$1"),0))</f>
        <v>33597000000</v>
      </c>
      <c r="N34" s="31" cm="1">
        <f t="array" aca="1" ref="N34" ca="1">INDEX(INDIRECT("'"&amp;$D34&amp;"'!$B$63:$EM$63"),,MATCH(N$27,INDIRECT("'"&amp;$D34&amp;"'!$B$1:$EM$1"),0))</f>
        <v>17985000000</v>
      </c>
      <c r="O34" s="31" cm="1">
        <f t="array" aca="1" ref="O34" ca="1">INDEX(INDIRECT("'"&amp;$D34&amp;"'!$B$63:$EM$63"),,MATCH(O$27,INDIRECT("'"&amp;$D34&amp;"'!$B$1:$EM$1"),0))</f>
        <v>109939000000</v>
      </c>
      <c r="P34" s="31" cm="1">
        <f t="array" aca="1" ref="P34" ca="1">INDEX(INDIRECT("'"&amp;$D34&amp;"'!$B$63:$EM$63"),,MATCH(P$27,INDIRECT("'"&amp;$D34&amp;"'!$B$1:$EM$1"),0))</f>
        <v>28296000000</v>
      </c>
    </row>
    <row r="36" spans="4:17" x14ac:dyDescent="0.3">
      <c r="E36" s="1" t="s">
        <v>594</v>
      </c>
      <c r="O36" s="40"/>
      <c r="P36" s="40"/>
    </row>
    <row r="37" spans="4:17" x14ac:dyDescent="0.3">
      <c r="E37" t="s">
        <v>122</v>
      </c>
      <c r="F37" t="s">
        <v>123</v>
      </c>
      <c r="G37" t="s">
        <v>124</v>
      </c>
      <c r="H37" t="s">
        <v>125</v>
      </c>
      <c r="I37" t="s">
        <v>126</v>
      </c>
      <c r="J37" t="s">
        <v>127</v>
      </c>
      <c r="K37" t="s">
        <v>128</v>
      </c>
      <c r="L37" t="s">
        <v>134</v>
      </c>
      <c r="M37" t="s">
        <v>45</v>
      </c>
      <c r="N37" t="s">
        <v>153</v>
      </c>
      <c r="O37" s="40" t="s">
        <v>596</v>
      </c>
      <c r="P37" s="40"/>
      <c r="Q37" t="s">
        <v>592</v>
      </c>
    </row>
    <row r="38" spans="4:17" x14ac:dyDescent="0.3">
      <c r="E38" s="1" t="s">
        <v>472</v>
      </c>
      <c r="F38" s="1" t="s">
        <v>486</v>
      </c>
      <c r="G38" s="1" t="s">
        <v>488</v>
      </c>
      <c r="H38" s="1" t="s">
        <v>489</v>
      </c>
      <c r="I38" s="1" t="s">
        <v>490</v>
      </c>
      <c r="J38" s="1" t="s">
        <v>491</v>
      </c>
      <c r="K38" s="1" t="s">
        <v>492</v>
      </c>
      <c r="L38" s="1" t="s">
        <v>497</v>
      </c>
      <c r="M38" s="1" t="s">
        <v>498</v>
      </c>
      <c r="N38" s="1" t="s">
        <v>499</v>
      </c>
      <c r="O38" s="6" t="s">
        <v>595</v>
      </c>
      <c r="P38" s="6" t="s">
        <v>597</v>
      </c>
      <c r="Q38" s="1" t="s">
        <v>593</v>
      </c>
    </row>
    <row r="39" spans="4:17" x14ac:dyDescent="0.3">
      <c r="D39" s="1" t="s">
        <v>493</v>
      </c>
      <c r="E39" s="69">
        <f ca="1">E29/SUM($E29:$K29)</f>
        <v>0.21161133610168326</v>
      </c>
      <c r="F39" s="69">
        <f t="shared" ref="F39:K39" ca="1" si="2">F29/SUM($E29:$K29)</f>
        <v>6.6951274376790035E-2</v>
      </c>
      <c r="G39" s="69">
        <f t="shared" ca="1" si="2"/>
        <v>0.27591332034550053</v>
      </c>
      <c r="H39" s="69">
        <f t="shared" ca="1" si="2"/>
        <v>0.16153409837125121</v>
      </c>
      <c r="I39" s="69">
        <f t="shared" ca="1" si="2"/>
        <v>0.14104867797413462</v>
      </c>
      <c r="J39" s="69">
        <f t="shared" ca="1" si="2"/>
        <v>6.4461856219713981E-3</v>
      </c>
      <c r="K39" s="69">
        <f t="shared" ca="1" si="2"/>
        <v>0.13649510720866898</v>
      </c>
      <c r="L39" s="69">
        <f ca="1">L29/SUM($L29:$P29)</f>
        <v>0.40337976566842054</v>
      </c>
      <c r="M39" s="69">
        <f t="shared" ref="M39:N39" ca="1" si="3">M29/SUM($L29:$P29)</f>
        <v>7.2470991654882355E-2</v>
      </c>
      <c r="N39" s="69">
        <f t="shared" ca="1" si="3"/>
        <v>4.4306783779665328E-2</v>
      </c>
      <c r="O39" s="68">
        <f>_xlfn.XLOOKUP(Semi_Elasticities!D39,'COFOG Unemployment Exp'!$J$27:$J$32,'COFOG Unemployment Exp'!$K$27:$K$32)</f>
        <v>2.0872865275142316E-2</v>
      </c>
      <c r="P39" s="69">
        <f t="shared" ref="P39:P44" ca="1" si="4">O29/SUM($L29:$P29)-O39</f>
        <v>0.33871343444388069</v>
      </c>
      <c r="Q39" s="69">
        <f t="shared" ref="Q39:Q44" ca="1" si="5">P29/SUM($L29:$P29)</f>
        <v>0.12025615917800875</v>
      </c>
    </row>
    <row r="40" spans="4:17" x14ac:dyDescent="0.3">
      <c r="D40" s="1" t="s">
        <v>494</v>
      </c>
      <c r="E40" s="69">
        <f t="shared" ref="E40:K41" ca="1" si="6">E30/SUM($E30:$K30)</f>
        <v>0.19080715459753306</v>
      </c>
      <c r="F40" s="69">
        <f t="shared" ca="1" si="6"/>
        <v>5.4492131029900921E-2</v>
      </c>
      <c r="G40" s="69">
        <f t="shared" ca="1" si="6"/>
        <v>0.3067838258741773</v>
      </c>
      <c r="H40" s="69">
        <f t="shared" ca="1" si="6"/>
        <v>9.1046608361848011E-2</v>
      </c>
      <c r="I40" s="69">
        <f t="shared" ca="1" si="6"/>
        <v>0.1930056200422757</v>
      </c>
      <c r="J40" s="69">
        <f t="shared" ca="1" si="6"/>
        <v>3.3095117549631341E-2</v>
      </c>
      <c r="K40" s="69">
        <f t="shared" ca="1" si="6"/>
        <v>0.13076954254463369</v>
      </c>
      <c r="L40" s="69">
        <f t="shared" ref="L40:N41" ca="1" si="7">L30/SUM($L30:$P30)</f>
        <v>0.43881730053197648</v>
      </c>
      <c r="M40" s="69">
        <f t="shared" ca="1" si="7"/>
        <v>7.7001627785259971E-2</v>
      </c>
      <c r="N40" s="69">
        <f t="shared" ca="1" si="7"/>
        <v>4.4999539403159129E-2</v>
      </c>
      <c r="O40" s="68">
        <f>_xlfn.XLOOKUP(Semi_Elasticities!D40,'COFOG Unemployment Exp'!$J$27:$J$32,'COFOG Unemployment Exp'!$K$27:$K$32)</f>
        <v>2.8070175438596492E-2</v>
      </c>
      <c r="P40" s="69">
        <f t="shared" ca="1" si="4"/>
        <v>0.31265492235460435</v>
      </c>
      <c r="Q40" s="69">
        <f t="shared" ca="1" si="5"/>
        <v>9.8456434486403607E-2</v>
      </c>
    </row>
    <row r="41" spans="4:17" x14ac:dyDescent="0.3">
      <c r="D41" s="1" t="s">
        <v>634</v>
      </c>
      <c r="E41" s="69">
        <f t="shared" ca="1" si="6"/>
        <v>0.25013047359824458</v>
      </c>
      <c r="F41" s="69">
        <f t="shared" ca="1" si="6"/>
        <v>5.1452102830643297E-2</v>
      </c>
      <c r="G41" s="69">
        <f t="shared" ca="1" si="6"/>
        <v>0.26010744350908288</v>
      </c>
      <c r="H41" s="69">
        <f t="shared" ca="1" si="6"/>
        <v>8.8239366415595918E-2</v>
      </c>
      <c r="I41" s="69">
        <f t="shared" ca="1" si="6"/>
        <v>0.14704945724412938</v>
      </c>
      <c r="J41" s="69">
        <f t="shared" ca="1" si="6"/>
        <v>0</v>
      </c>
      <c r="K41" s="69">
        <f t="shared" ca="1" si="6"/>
        <v>0.20302115640230395</v>
      </c>
      <c r="L41" s="69">
        <f t="shared" ca="1" si="7"/>
        <v>0.46959635852466697</v>
      </c>
      <c r="M41" s="69">
        <f t="shared" ca="1" si="7"/>
        <v>7.489791820068277E-2</v>
      </c>
      <c r="N41" s="69">
        <f t="shared" ca="1" si="7"/>
        <v>1.8930316620925095E-2</v>
      </c>
      <c r="O41" s="68">
        <f>_xlfn.XLOOKUP(Semi_Elasticities!D41,'COFOG Unemployment Exp'!$J$27:$J$32,'COFOG Unemployment Exp'!$K$27:$K$32)</f>
        <v>2.8622540250447231E-2</v>
      </c>
      <c r="P41" s="69">
        <f t="shared" ca="1" si="4"/>
        <v>0.30471971826752586</v>
      </c>
      <c r="Q41" s="69">
        <f t="shared" ca="1" si="5"/>
        <v>0.10323314813575206</v>
      </c>
    </row>
    <row r="42" spans="4:17" x14ac:dyDescent="0.3">
      <c r="D42" s="1" t="s">
        <v>470</v>
      </c>
      <c r="E42" s="69">
        <f t="shared" ref="E42:K42" ca="1" si="8">E32/SUM($E32:$K32)</f>
        <v>0.20897512429486423</v>
      </c>
      <c r="F42" s="69">
        <f t="shared" ca="1" si="8"/>
        <v>6.8609224001044911E-2</v>
      </c>
      <c r="G42" s="69">
        <f t="shared" ca="1" si="8"/>
        <v>0.22279797061271486</v>
      </c>
      <c r="H42" s="69">
        <f t="shared" ca="1" si="8"/>
        <v>0.19798029431008485</v>
      </c>
      <c r="I42" s="69">
        <f t="shared" ca="1" si="8"/>
        <v>0.14777497682403076</v>
      </c>
      <c r="J42" s="69">
        <f t="shared" ca="1" si="8"/>
        <v>2.3744372572769422E-2</v>
      </c>
      <c r="K42" s="69">
        <f t="shared" ca="1" si="8"/>
        <v>0.13011803738449101</v>
      </c>
      <c r="L42" s="69">
        <f t="shared" ref="L42:N42" ca="1" si="9">L32/SUM($L32:$P32)</f>
        <v>0.45521506455180366</v>
      </c>
      <c r="M42" s="69">
        <f t="shared" ca="1" si="9"/>
        <v>5.9586009475946278E-2</v>
      </c>
      <c r="N42" s="69">
        <f t="shared" ca="1" si="9"/>
        <v>4.252005252456368E-2</v>
      </c>
      <c r="O42" s="68">
        <f>_xlfn.XLOOKUP(Semi_Elasticities!D42,'COFOG Unemployment Exp'!$J$27:$J$32,'COFOG Unemployment Exp'!$K$27:$K$32)</f>
        <v>3.0991735537190084E-2</v>
      </c>
      <c r="P42" s="69">
        <f t="shared" ca="1" si="4"/>
        <v>0.29942216949111655</v>
      </c>
      <c r="Q42" s="69">
        <f t="shared" ca="1" si="5"/>
        <v>0.11226496841937977</v>
      </c>
    </row>
    <row r="43" spans="4:17" x14ac:dyDescent="0.3">
      <c r="D43" s="1" t="s">
        <v>495</v>
      </c>
      <c r="E43" s="69">
        <f t="shared" ref="E43:K43" ca="1" si="10">E33/SUM($E33:$K33)</f>
        <v>0.26318762842737148</v>
      </c>
      <c r="F43" s="69">
        <f t="shared" ca="1" si="10"/>
        <v>5.9994873616453767E-2</v>
      </c>
      <c r="G43" s="69">
        <f t="shared" ca="1" si="10"/>
        <v>0.29270992144078128</v>
      </c>
      <c r="H43" s="69">
        <f t="shared" ca="1" si="10"/>
        <v>8.4514935491452087E-2</v>
      </c>
      <c r="I43" s="69">
        <f t="shared" ca="1" si="10"/>
        <v>0.18051546578124344</v>
      </c>
      <c r="J43" s="69">
        <f t="shared" ca="1" si="10"/>
        <v>4.2895221566725122E-3</v>
      </c>
      <c r="K43" s="69">
        <f t="shared" ca="1" si="10"/>
        <v>0.11478765308602543</v>
      </c>
      <c r="L43" s="69">
        <f t="shared" ref="L43:N43" ca="1" si="11">L33/SUM($L33:$P33)</f>
        <v>0.35693073370193779</v>
      </c>
      <c r="M43" s="69">
        <f t="shared" ca="1" si="11"/>
        <v>6.3018116834180224E-2</v>
      </c>
      <c r="N43" s="69">
        <f t="shared" ca="1" si="11"/>
        <v>3.6277505428334786E-2</v>
      </c>
      <c r="O43" s="68">
        <f>_xlfn.XLOOKUP(Semi_Elasticities!D43,'COFOG Unemployment Exp'!$J$27:$J$32,'COFOG Unemployment Exp'!$K$27:$K$32)</f>
        <v>1.6759776536312849E-2</v>
      </c>
      <c r="P43" s="69">
        <f t="shared" ca="1" si="4"/>
        <v>0.37915796647027578</v>
      </c>
      <c r="Q43" s="69">
        <f t="shared" ca="1" si="5"/>
        <v>0.14785590102895857</v>
      </c>
    </row>
    <row r="44" spans="4:17" x14ac:dyDescent="0.3">
      <c r="D44" s="1" t="s">
        <v>496</v>
      </c>
      <c r="E44" s="69">
        <f t="shared" ref="E44:K44" ca="1" si="12">E34/SUM($E34:$K34)</f>
        <v>0.23242479829110277</v>
      </c>
      <c r="F44" s="69">
        <f t="shared" ca="1" si="12"/>
        <v>0.10920184114903347</v>
      </c>
      <c r="G44" s="69">
        <f t="shared" ca="1" si="12"/>
        <v>0.2598005671222155</v>
      </c>
      <c r="H44" s="69">
        <f t="shared" ca="1" si="12"/>
        <v>0.16542303513140663</v>
      </c>
      <c r="I44" s="69">
        <f t="shared" ca="1" si="12"/>
        <v>0.11704930290316727</v>
      </c>
      <c r="J44" s="69">
        <f t="shared" ca="1" si="12"/>
        <v>1.1891201735035429E-2</v>
      </c>
      <c r="K44" s="69">
        <f t="shared" ca="1" si="12"/>
        <v>0.10420925366803893</v>
      </c>
      <c r="L44" s="69">
        <f t="shared" ref="L44:N44" ca="1" si="13">L34/SUM($L34:$P34)</f>
        <v>0.58181613895326811</v>
      </c>
      <c r="M44" s="69">
        <f t="shared" ca="1" si="13"/>
        <v>7.4017201723697315E-2</v>
      </c>
      <c r="N44" s="69">
        <f t="shared" ca="1" si="13"/>
        <v>3.9622566687522578E-2</v>
      </c>
      <c r="O44" s="68">
        <f>_xlfn.XLOOKUP(Semi_Elasticities!D44,'COFOG Unemployment Exp'!$J$27:$J$32,'COFOG Unemployment Exp'!$K$27:$K$32)</f>
        <v>1.3888888888888888E-2</v>
      </c>
      <c r="P44" s="69">
        <f t="shared" ca="1" si="4"/>
        <v>0.22831658006076611</v>
      </c>
      <c r="Q44" s="69">
        <f t="shared" ca="1" si="5"/>
        <v>6.2338623685857047E-2</v>
      </c>
    </row>
    <row r="46" spans="4:17" x14ac:dyDescent="0.3">
      <c r="E46" s="1" t="s">
        <v>640</v>
      </c>
      <c r="O46" s="40"/>
      <c r="P46" s="40"/>
    </row>
    <row r="47" spans="4:17" x14ac:dyDescent="0.3">
      <c r="E47" t="s">
        <v>598</v>
      </c>
      <c r="F47" t="s">
        <v>599</v>
      </c>
    </row>
    <row r="48" spans="4:17" x14ac:dyDescent="0.3">
      <c r="D48" s="1" t="s">
        <v>493</v>
      </c>
      <c r="E48" s="69" cm="1">
        <f t="array" aca="1" ref="E48" ca="1">SUM(E29:K29)/INDEX(INDIRECT("'"&amp;$D48&amp;"'!$B$63:$EM$63"),,MATCH("Y_D_NOM",INDIRECT("'"&amp;$D48&amp;"'!$B$1:$EM$1"),0))</f>
        <v>0.50101503144201154</v>
      </c>
      <c r="F48" s="69" cm="1">
        <f t="array" aca="1" ref="F48" ca="1">SUM(L29:P29)/INDEX(INDIRECT("'"&amp;$D48&amp;"'!$B$63:$EM$63"),,MATCH("Y_D_NOM",INDIRECT("'"&amp;$D48&amp;"'!$B$1:$EM$1"),0))</f>
        <v>0.51503461173959075</v>
      </c>
      <c r="G48" s="70">
        <f ca="1">E48-F48</f>
        <v>-1.4019580297579215E-2</v>
      </c>
    </row>
    <row r="49" spans="4:17" x14ac:dyDescent="0.3">
      <c r="D49" s="1" t="s">
        <v>494</v>
      </c>
      <c r="E49" s="69" cm="1">
        <f t="array" aca="1" ref="E49" ca="1">SUM(E30:K30)/INDEX(INDIRECT("'"&amp;$D49&amp;"'!$B$63:$EM$63"),,MATCH("Y_D_NOM",INDIRECT("'"&amp;$D49&amp;"'!$B$1:$EM$1"),0))</f>
        <v>0.5157507227928485</v>
      </c>
      <c r="F49" s="69" cm="1">
        <f t="array" aca="1" ref="F49" ca="1">SUM(L30:P30)/INDEX(INDIRECT("'"&amp;$D49&amp;"'!$B$63:$EM$63"),,MATCH("Y_D_NOM",INDIRECT("'"&amp;$D49&amp;"'!$B$1:$EM$1"),0))</f>
        <v>0.55076343832067309</v>
      </c>
      <c r="G49" s="70">
        <f t="shared" ref="G49:G53" ca="1" si="14">E49-F49</f>
        <v>-3.5012715527824589E-2</v>
      </c>
    </row>
    <row r="50" spans="4:17" x14ac:dyDescent="0.3">
      <c r="D50" s="1" t="s">
        <v>634</v>
      </c>
      <c r="E50" s="69" cm="1">
        <f t="array" aca="1" ref="E50" ca="1">SUM(E31:K31)/INDEX(INDIRECT("'"&amp;$D50&amp;"'!$B$63:$EM$63"),,MATCH("Y_D_NOM",INDIRECT("'"&amp;$D50&amp;"'!$B$1:$EM$1"),0))</f>
        <v>0.52953640636112542</v>
      </c>
      <c r="F50" s="69" cm="1">
        <f t="array" aca="1" ref="F50" ca="1">SUM(L31:P31)/INDEX(INDIRECT("'"&amp;$D50&amp;"'!$B$63:$EM$63"),,MATCH("Y_D_NOM",INDIRECT("'"&amp;$D50&amp;"'!$B$1:$EM$1"),0))</f>
        <v>0.5476534375435349</v>
      </c>
      <c r="G50" s="70">
        <f t="shared" ref="G50" ca="1" si="15">E50-F50</f>
        <v>-1.8117031182409482E-2</v>
      </c>
    </row>
    <row r="51" spans="4:17" x14ac:dyDescent="0.3">
      <c r="D51" s="1" t="s">
        <v>470</v>
      </c>
      <c r="E51" s="69" cm="1">
        <f t="array" aca="1" ref="E51" ca="1">SUM(E32:K32)/INDEX(INDIRECT("'"&amp;$D51&amp;"'!$B$63:$EM$63"),,MATCH("Y_D_NOM",INDIRECT("'"&amp;$D51&amp;"'!$B$1:$EM$1"),0))</f>
        <v>0.45900084815615633</v>
      </c>
      <c r="F51" s="69" cm="1">
        <f t="array" aca="1" ref="F51" ca="1">SUM(L32:P32)/INDEX(INDIRECT("'"&amp;$D51&amp;"'!$B$63:$EM$63"),,MATCH("Y_D_NOM",INDIRECT("'"&amp;$D51&amp;"'!$B$1:$EM$1"),0))</f>
        <v>0.47506373117033601</v>
      </c>
      <c r="G51" s="70">
        <f t="shared" ca="1" si="14"/>
        <v>-1.6062883014179685E-2</v>
      </c>
    </row>
    <row r="52" spans="4:17" x14ac:dyDescent="0.3">
      <c r="D52" s="1" t="s">
        <v>495</v>
      </c>
      <c r="E52" s="69" cm="1">
        <f t="array" aca="1" ref="E52" ca="1">SUM(E33:K33)/INDEX(INDIRECT("'"&amp;$D52&amp;"'!$B$63:$EM$63"),,MATCH("Y_D_NOM",INDIRECT("'"&amp;$D52&amp;"'!$B$1:$EM$1"),0))</f>
        <v>0.46715148330432471</v>
      </c>
      <c r="F52" s="69" cm="1">
        <f t="array" aca="1" ref="F52" ca="1">SUM(L33:P33)/INDEX(INDIRECT("'"&amp;$D52&amp;"'!$B$63:$EM$63"),,MATCH("Y_D_NOM",INDIRECT("'"&amp;$D52&amp;"'!$B$1:$EM$1"),0))</f>
        <v>0.5030294784154965</v>
      </c>
      <c r="G52" s="70">
        <f t="shared" ca="1" si="14"/>
        <v>-3.587799511117179E-2</v>
      </c>
    </row>
    <row r="53" spans="4:17" x14ac:dyDescent="0.3">
      <c r="D53" s="1" t="s">
        <v>496</v>
      </c>
      <c r="E53" s="69" cm="1">
        <f t="array" aca="1" ref="E53" ca="1">SUM(E34:K34)/INDEX(INDIRECT("'"&amp;$D53&amp;"'!$B$63:$EM$63"),,MATCH("Y_D_NOM",INDIRECT("'"&amp;$D53&amp;"'!$B$1:$EM$1"),0))</f>
        <v>0.42843520835070503</v>
      </c>
      <c r="F53" s="69" cm="1">
        <f t="array" aca="1" ref="F53" ca="1">SUM(L34:P34)/INDEX(INDIRECT("'"&amp;$D53&amp;"'!$B$63:$EM$63"),,MATCH("Y_D_NOM",INDIRECT("'"&amp;$D53&amp;"'!$B$1:$EM$1"),0))</f>
        <v>0.42516712735774792</v>
      </c>
      <c r="G53" s="70">
        <f t="shared" ca="1" si="14"/>
        <v>3.268080992957112E-3</v>
      </c>
    </row>
    <row r="55" spans="4:17" x14ac:dyDescent="0.3">
      <c r="E55" s="1" t="s">
        <v>641</v>
      </c>
      <c r="O55" s="40"/>
      <c r="P55" s="40"/>
    </row>
    <row r="56" spans="4:17" x14ac:dyDescent="0.3">
      <c r="E56" s="1" t="s">
        <v>472</v>
      </c>
      <c r="F56" s="1" t="s">
        <v>486</v>
      </c>
      <c r="G56" s="1" t="s">
        <v>488</v>
      </c>
      <c r="H56" s="1" t="s">
        <v>489</v>
      </c>
      <c r="I56" s="1" t="s">
        <v>490</v>
      </c>
      <c r="J56" s="1" t="s">
        <v>491</v>
      </c>
      <c r="K56" s="1" t="s">
        <v>492</v>
      </c>
      <c r="L56" s="1" t="s">
        <v>497</v>
      </c>
      <c r="M56" s="1" t="s">
        <v>498</v>
      </c>
      <c r="N56" s="1" t="s">
        <v>499</v>
      </c>
      <c r="O56" s="6" t="s">
        <v>595</v>
      </c>
      <c r="P56" s="6" t="s">
        <v>597</v>
      </c>
      <c r="Q56" s="1" t="s">
        <v>593</v>
      </c>
    </row>
    <row r="57" spans="4:17" x14ac:dyDescent="0.3">
      <c r="D57" s="1" t="s">
        <v>493</v>
      </c>
      <c r="E57" s="69">
        <f t="shared" ref="E57:E62" ca="1" si="16">E39*$E48</f>
        <v>0.1060204602104709</v>
      </c>
      <c r="F57" s="69">
        <f t="shared" ref="F57:K57" ca="1" si="17">F39*$E48</f>
        <v>3.3543594836970198E-2</v>
      </c>
      <c r="G57" s="69">
        <f t="shared" ca="1" si="17"/>
        <v>0.13823672086817076</v>
      </c>
      <c r="H57" s="69">
        <f t="shared" ca="1" si="17"/>
        <v>8.0931011374429415E-2</v>
      </c>
      <c r="I57" s="69">
        <f t="shared" ca="1" si="17"/>
        <v>7.0667507830065215E-2</v>
      </c>
      <c r="J57" s="69">
        <f t="shared" ca="1" si="17"/>
        <v>3.2296358920730428E-3</v>
      </c>
      <c r="K57" s="69">
        <f t="shared" ca="1" si="17"/>
        <v>6.8386100429832022E-2</v>
      </c>
      <c r="L57" s="69">
        <f ca="1">L39*$F48</f>
        <v>0.20775454099464208</v>
      </c>
      <c r="M57" s="69">
        <f t="shared" ref="M57:Q57" ca="1" si="18">M39*$F48</f>
        <v>3.7325069049355453E-2</v>
      </c>
      <c r="N57" s="69">
        <f t="shared" ca="1" si="18"/>
        <v>2.281952718138993E-2</v>
      </c>
      <c r="O57" s="69">
        <f t="shared" ca="1" si="18"/>
        <v>1.0750248062875709E-2</v>
      </c>
      <c r="P57" s="69">
        <f t="shared" ca="1" si="18"/>
        <v>0.17444914219978741</v>
      </c>
      <c r="Q57" s="69">
        <f t="shared" ca="1" si="18"/>
        <v>6.1936084251540159E-2</v>
      </c>
    </row>
    <row r="58" spans="4:17" x14ac:dyDescent="0.3">
      <c r="D58" s="1" t="s">
        <v>494</v>
      </c>
      <c r="E58" s="69">
        <f t="shared" ca="1" si="16"/>
        <v>9.8408927897724457E-2</v>
      </c>
      <c r="F58" s="69">
        <f t="shared" ref="F58:K62" ca="1" si="19">F40*$E49</f>
        <v>2.8104355965194009E-2</v>
      </c>
      <c r="G58" s="69">
        <f t="shared" ca="1" si="19"/>
        <v>0.15822397993576232</v>
      </c>
      <c r="H58" s="69">
        <f t="shared" ca="1" si="19"/>
        <v>4.6957354070460519E-2</v>
      </c>
      <c r="I58" s="69">
        <f t="shared" ca="1" si="19"/>
        <v>9.9542788039885574E-2</v>
      </c>
      <c r="J58" s="69">
        <f t="shared" ca="1" si="19"/>
        <v>1.7068830797136648E-2</v>
      </c>
      <c r="K58" s="69">
        <f t="shared" ca="1" si="19"/>
        <v>6.7444486086684977E-2</v>
      </c>
      <c r="L58" s="69">
        <f t="shared" ref="L58:Q59" ca="1" si="20">L40*$F49</f>
        <v>0.24168452523558751</v>
      </c>
      <c r="M58" s="69">
        <f t="shared" ca="1" si="20"/>
        <v>4.2409681275298455E-2</v>
      </c>
      <c r="N58" s="69">
        <f t="shared" ca="1" si="20"/>
        <v>2.4784101044530531E-2</v>
      </c>
      <c r="O58" s="69">
        <f t="shared" ca="1" si="20"/>
        <v>1.5460026338825912E-2</v>
      </c>
      <c r="P58" s="69">
        <f t="shared" ca="1" si="20"/>
        <v>0.17219890004390498</v>
      </c>
      <c r="Q58" s="69">
        <f t="shared" ca="1" si="20"/>
        <v>5.4226204382525747E-2</v>
      </c>
    </row>
    <row r="59" spans="4:17" x14ac:dyDescent="0.3">
      <c r="D59" s="1" t="s">
        <v>634</v>
      </c>
      <c r="E59" s="69">
        <f t="shared" ca="1" si="16"/>
        <v>0.13245319211062079</v>
      </c>
      <c r="F59" s="69">
        <f t="shared" ca="1" si="19"/>
        <v>2.724576163266194E-2</v>
      </c>
      <c r="G59" s="69">
        <f t="shared" ca="1" si="19"/>
        <v>0.13773636090357919</v>
      </c>
      <c r="H59" s="69">
        <f t="shared" ca="1" si="19"/>
        <v>4.6725956991297245E-2</v>
      </c>
      <c r="I59" s="69">
        <f t="shared" ca="1" si="19"/>
        <v>7.786804114641023E-2</v>
      </c>
      <c r="J59" s="69">
        <f t="shared" ca="1" si="19"/>
        <v>0</v>
      </c>
      <c r="K59" s="69">
        <f t="shared" ca="1" si="19"/>
        <v>0.10750709357655602</v>
      </c>
      <c r="L59" s="69">
        <f t="shared" ca="1" si="20"/>
        <v>0.25717606000396015</v>
      </c>
      <c r="M59" s="69">
        <f t="shared" ca="1" si="20"/>
        <v>4.1018102367458405E-2</v>
      </c>
      <c r="N59" s="69">
        <f t="shared" ca="1" si="20"/>
        <v>1.0367252971237141E-2</v>
      </c>
      <c r="O59" s="69">
        <f t="shared" ca="1" si="20"/>
        <v>1.5675232559385615E-2</v>
      </c>
      <c r="P59" s="69">
        <f t="shared" ca="1" si="20"/>
        <v>0.16688080119650803</v>
      </c>
      <c r="Q59" s="69">
        <f t="shared" ca="1" si="20"/>
        <v>5.6535988444985578E-2</v>
      </c>
    </row>
    <row r="60" spans="4:17" x14ac:dyDescent="0.3">
      <c r="D60" s="1" t="s">
        <v>470</v>
      </c>
      <c r="E60" s="69">
        <f t="shared" ca="1" si="16"/>
        <v>9.5919759294880877E-2</v>
      </c>
      <c r="F60" s="69">
        <f t="shared" ca="1" si="19"/>
        <v>3.1491692007815333E-2</v>
      </c>
      <c r="G60" s="69">
        <f t="shared" ca="1" si="19"/>
        <v>0.10226445747870651</v>
      </c>
      <c r="H60" s="69">
        <f t="shared" ca="1" si="19"/>
        <v>9.0873123006534398E-2</v>
      </c>
      <c r="I60" s="69">
        <f t="shared" ca="1" si="19"/>
        <v>6.7828839698486465E-2</v>
      </c>
      <c r="J60" s="69">
        <f t="shared" ca="1" si="19"/>
        <v>1.089868714983694E-2</v>
      </c>
      <c r="K60" s="69">
        <f t="shared" ca="1" si="19"/>
        <v>5.9724289519895835E-2</v>
      </c>
      <c r="L60" s="69">
        <f t="shared" ref="L60:Q60" ca="1" si="21">L42*$F51</f>
        <v>0.21625616705092521</v>
      </c>
      <c r="M60" s="69">
        <f t="shared" ca="1" si="21"/>
        <v>2.8307151987194037E-2</v>
      </c>
      <c r="N60" s="69">
        <f t="shared" ca="1" si="21"/>
        <v>2.0199734801877887E-2</v>
      </c>
      <c r="O60" s="69">
        <f t="shared" ca="1" si="21"/>
        <v>1.4723049519741819E-2</v>
      </c>
      <c r="P60" s="69">
        <f t="shared" ca="1" si="21"/>
        <v>0.14224461303356659</v>
      </c>
      <c r="Q60" s="69">
        <f t="shared" ca="1" si="21"/>
        <v>5.3333014777030494E-2</v>
      </c>
    </row>
    <row r="61" spans="4:17" x14ac:dyDescent="0.3">
      <c r="D61" s="1" t="s">
        <v>495</v>
      </c>
      <c r="E61" s="69">
        <f t="shared" ca="1" si="16"/>
        <v>0.12294849100719404</v>
      </c>
      <c r="F61" s="69">
        <f t="shared" ca="1" si="19"/>
        <v>2.8026694200581872E-2</v>
      </c>
      <c r="G61" s="69">
        <f t="shared" ca="1" si="19"/>
        <v>0.13673987397895335</v>
      </c>
      <c r="H61" s="69">
        <f t="shared" ca="1" si="19"/>
        <v>3.9481277476201157E-2</v>
      </c>
      <c r="I61" s="69">
        <f t="shared" ca="1" si="19"/>
        <v>8.4328067599078946E-2</v>
      </c>
      <c r="J61" s="69">
        <f t="shared" ca="1" si="19"/>
        <v>2.0038566381563299E-3</v>
      </c>
      <c r="K61" s="69">
        <f t="shared" ca="1" si="19"/>
        <v>5.3623222404159024E-2</v>
      </c>
      <c r="L61" s="69">
        <f t="shared" ref="L61:Q61" ca="1" si="22">L43*$F52</f>
        <v>0.17954668080454625</v>
      </c>
      <c r="M61" s="69">
        <f t="shared" ca="1" si="22"/>
        <v>3.1699970441824495E-2</v>
      </c>
      <c r="N61" s="69">
        <f t="shared" ca="1" si="22"/>
        <v>1.8248654633830592E-2</v>
      </c>
      <c r="O61" s="69">
        <f t="shared" ca="1" si="22"/>
        <v>8.430661649421729E-3</v>
      </c>
      <c r="P61" s="69">
        <f t="shared" ca="1" si="22"/>
        <v>0.19072763411062313</v>
      </c>
      <c r="Q61" s="69">
        <f t="shared" ca="1" si="22"/>
        <v>7.4375876775250302E-2</v>
      </c>
    </row>
    <row r="62" spans="4:17" x14ac:dyDescent="0.3">
      <c r="D62" s="1" t="s">
        <v>496</v>
      </c>
      <c r="E62" s="69">
        <f t="shared" ca="1" si="16"/>
        <v>9.9578966881719203E-2</v>
      </c>
      <c r="F62" s="69">
        <f t="shared" ca="1" si="19"/>
        <v>4.6785913564966752E-2</v>
      </c>
      <c r="G62" s="69">
        <f t="shared" ca="1" si="19"/>
        <v>0.11130771010463772</v>
      </c>
      <c r="H62" s="69">
        <f t="shared" ca="1" si="19"/>
        <v>7.0873052522530192E-2</v>
      </c>
      <c r="I62" s="69">
        <f t="shared" ca="1" si="19"/>
        <v>5.0148042476623252E-2</v>
      </c>
      <c r="J62" s="69">
        <f t="shared" ca="1" si="19"/>
        <v>5.0946094928901687E-3</v>
      </c>
      <c r="K62" s="69">
        <f t="shared" ca="1" si="19"/>
        <v>4.4646913307337735E-2</v>
      </c>
      <c r="L62" s="69">
        <f t="shared" ref="L62:Q62" ca="1" si="23">L44*$F53</f>
        <v>0.24736909644913729</v>
      </c>
      <c r="M62" s="69">
        <f t="shared" ca="1" si="23"/>
        <v>3.1469681031923338E-2</v>
      </c>
      <c r="N62" s="69">
        <f t="shared" ca="1" si="23"/>
        <v>1.6846212857074772E-2</v>
      </c>
      <c r="O62" s="69">
        <f t="shared" ca="1" si="23"/>
        <v>5.905098991079832E-3</v>
      </c>
      <c r="P62" s="69">
        <f t="shared" ca="1" si="23"/>
        <v>9.7072704472581192E-2</v>
      </c>
      <c r="Q62" s="69">
        <f t="shared" ca="1" si="23"/>
        <v>2.6504333555951505E-2</v>
      </c>
    </row>
    <row r="64" spans="4:17" x14ac:dyDescent="0.3">
      <c r="E64" s="1" t="s">
        <v>601</v>
      </c>
      <c r="O64" s="40"/>
      <c r="P64" s="40"/>
    </row>
    <row r="65" spans="4:16" x14ac:dyDescent="0.3">
      <c r="E65" t="s">
        <v>164</v>
      </c>
      <c r="F65" t="s">
        <v>165</v>
      </c>
      <c r="G65" t="s">
        <v>166</v>
      </c>
      <c r="H65" t="s">
        <v>167</v>
      </c>
      <c r="I65" t="s">
        <v>168</v>
      </c>
      <c r="J65" t="s">
        <v>169</v>
      </c>
      <c r="K65" t="s">
        <v>170</v>
      </c>
      <c r="L65" t="s">
        <v>171</v>
      </c>
      <c r="M65" t="s">
        <v>172</v>
      </c>
      <c r="N65" t="s">
        <v>173</v>
      </c>
      <c r="O65" s="40" t="s">
        <v>174</v>
      </c>
      <c r="P65" s="40" t="s">
        <v>175</v>
      </c>
    </row>
    <row r="66" spans="4:16" x14ac:dyDescent="0.3">
      <c r="E66" s="1" t="s">
        <v>472</v>
      </c>
      <c r="F66" s="1" t="s">
        <v>486</v>
      </c>
      <c r="G66" s="1" t="s">
        <v>488</v>
      </c>
      <c r="H66" s="1" t="s">
        <v>489</v>
      </c>
      <c r="I66" s="1" t="s">
        <v>490</v>
      </c>
      <c r="J66" s="1" t="s">
        <v>491</v>
      </c>
      <c r="K66" s="1" t="s">
        <v>492</v>
      </c>
      <c r="L66" s="1" t="s">
        <v>497</v>
      </c>
      <c r="M66" s="1" t="s">
        <v>498</v>
      </c>
      <c r="N66" s="1" t="s">
        <v>499</v>
      </c>
      <c r="O66" s="6" t="s">
        <v>500</v>
      </c>
      <c r="P66" s="1" t="s">
        <v>593</v>
      </c>
    </row>
    <row r="67" spans="4:16" x14ac:dyDescent="0.3">
      <c r="D67" s="1" t="s">
        <v>493</v>
      </c>
      <c r="E67" s="69">
        <f t="shared" ref="E67:N67" ca="1" si="24">E57*(E19-1)</f>
        <v>6.9973503738910786E-2</v>
      </c>
      <c r="F67" s="69">
        <f t="shared" ca="1" si="24"/>
        <v>5.8365855016328148E-2</v>
      </c>
      <c r="G67" s="69">
        <f t="shared" ca="1" si="24"/>
        <v>0</v>
      </c>
      <c r="H67" s="69">
        <f t="shared" ca="1" si="24"/>
        <v>-2.8325853981050295E-2</v>
      </c>
      <c r="I67" s="69">
        <f t="shared" ca="1" si="24"/>
        <v>-2.4733627740522825E-2</v>
      </c>
      <c r="J67" s="69">
        <f t="shared" ca="1" si="24"/>
        <v>-1.1303725622255649E-3</v>
      </c>
      <c r="K67" s="69">
        <f t="shared" ca="1" si="24"/>
        <v>-6.8386100429832022E-2</v>
      </c>
      <c r="L67" s="69">
        <f t="shared" ca="1" si="24"/>
        <v>-0.20775454099464208</v>
      </c>
      <c r="M67" s="69">
        <f t="shared" ca="1" si="24"/>
        <v>-3.7325069049355453E-2</v>
      </c>
      <c r="N67" s="69">
        <f t="shared" ca="1" si="24"/>
        <v>-2.281952718138993E-2</v>
      </c>
      <c r="O67" s="69">
        <f t="shared" ref="O67:O72" ca="1" si="25">(O57*(O19-1)*O39+P57*(P19-1)*P39)/SUM(O39:P39)</f>
        <v>-0.16788605782629457</v>
      </c>
      <c r="P67" s="69">
        <f t="shared" ref="P67:P72" ca="1" si="26">Q57*(P19-1)</f>
        <v>-6.1936084251540159E-2</v>
      </c>
    </row>
    <row r="68" spans="4:16" x14ac:dyDescent="0.3">
      <c r="D68" s="1" t="s">
        <v>494</v>
      </c>
      <c r="E68" s="69">
        <f t="shared" ref="E68:N68" ca="1" si="27">E58*(E20-1)</f>
        <v>8.4631677992043047E-2</v>
      </c>
      <c r="F68" s="69">
        <f t="shared" ca="1" si="27"/>
        <v>4.9463666498741447E-2</v>
      </c>
      <c r="G68" s="69">
        <f t="shared" ca="1" si="27"/>
        <v>0</v>
      </c>
      <c r="H68" s="69">
        <f t="shared" ca="1" si="27"/>
        <v>-1.7374221006070393E-2</v>
      </c>
      <c r="I68" s="69">
        <f t="shared" ca="1" si="27"/>
        <v>-3.683083157475766E-2</v>
      </c>
      <c r="J68" s="69">
        <f t="shared" ca="1" si="27"/>
        <v>-6.3154673949405602E-3</v>
      </c>
      <c r="K68" s="69">
        <f t="shared" ca="1" si="27"/>
        <v>-6.7444486086684977E-2</v>
      </c>
      <c r="L68" s="69">
        <f t="shared" ca="1" si="27"/>
        <v>-0.24168452523558751</v>
      </c>
      <c r="M68" s="69">
        <f t="shared" ca="1" si="27"/>
        <v>-4.2409681275298455E-2</v>
      </c>
      <c r="N68" s="69">
        <f t="shared" ca="1" si="27"/>
        <v>-2.4784101044530531E-2</v>
      </c>
      <c r="O68" s="69">
        <f t="shared" ca="1" si="25"/>
        <v>-0.16340008056260877</v>
      </c>
      <c r="P68" s="69">
        <f t="shared" ca="1" si="26"/>
        <v>-5.4226204382525747E-2</v>
      </c>
    </row>
    <row r="69" spans="4:16" x14ac:dyDescent="0.3">
      <c r="D69" s="1" t="s">
        <v>634</v>
      </c>
      <c r="E69" s="69">
        <f t="shared" ref="E69:N69" ca="1" si="28">E59*(E21-1)</f>
        <v>5.4305808765354513E-2</v>
      </c>
      <c r="F69" s="69">
        <f t="shared" ca="1" si="28"/>
        <v>2.8063134481641792E-2</v>
      </c>
      <c r="G69" s="69">
        <f t="shared" ca="1" si="28"/>
        <v>0</v>
      </c>
      <c r="H69" s="69">
        <f t="shared" ca="1" si="28"/>
        <v>-1.0746970107998365E-2</v>
      </c>
      <c r="I69" s="69">
        <f t="shared" ca="1" si="28"/>
        <v>-1.7909649463674352E-2</v>
      </c>
      <c r="J69" s="69">
        <f t="shared" ca="1" si="28"/>
        <v>0</v>
      </c>
      <c r="K69" s="69">
        <f t="shared" ca="1" si="28"/>
        <v>-0.10750709357655602</v>
      </c>
      <c r="L69" s="69">
        <f t="shared" ca="1" si="28"/>
        <v>-0.25717606000396015</v>
      </c>
      <c r="M69" s="69">
        <f t="shared" ca="1" si="28"/>
        <v>-4.1018102367458405E-2</v>
      </c>
      <c r="N69" s="69">
        <f t="shared" ca="1" si="28"/>
        <v>-1.0367252971237141E-2</v>
      </c>
      <c r="O69" s="69">
        <f t="shared" ca="1" si="25"/>
        <v>-0.15882369593077128</v>
      </c>
      <c r="P69" s="69">
        <f t="shared" ca="1" si="26"/>
        <v>-5.6535988444985578E-2</v>
      </c>
    </row>
    <row r="70" spans="4:16" x14ac:dyDescent="0.3">
      <c r="D70" s="1" t="s">
        <v>470</v>
      </c>
      <c r="E70" s="69">
        <f t="shared" ref="E70:N70" ca="1" si="29">E60*(E22-1)</f>
        <v>8.3450190586546374E-2</v>
      </c>
      <c r="F70" s="69">
        <f t="shared" ca="1" si="29"/>
        <v>2.865743972711195E-2</v>
      </c>
      <c r="G70" s="69">
        <f t="shared" ca="1" si="29"/>
        <v>0</v>
      </c>
      <c r="H70" s="69">
        <f t="shared" ca="1" si="29"/>
        <v>-3.6349249202613759E-2</v>
      </c>
      <c r="I70" s="69">
        <f t="shared" ca="1" si="29"/>
        <v>-2.7131535879394587E-2</v>
      </c>
      <c r="J70" s="69">
        <f t="shared" ca="1" si="29"/>
        <v>-4.3594748599347765E-3</v>
      </c>
      <c r="K70" s="69">
        <f t="shared" ca="1" si="29"/>
        <v>-5.9724289519895835E-2</v>
      </c>
      <c r="L70" s="69">
        <f t="shared" ca="1" si="29"/>
        <v>-0.21625616705092521</v>
      </c>
      <c r="M70" s="69">
        <f t="shared" ca="1" si="29"/>
        <v>-2.8307151987194037E-2</v>
      </c>
      <c r="N70" s="69">
        <f t="shared" ca="1" si="29"/>
        <v>-2.0199734801877887E-2</v>
      </c>
      <c r="O70" s="69">
        <f t="shared" ca="1" si="25"/>
        <v>-0.13484072322649429</v>
      </c>
      <c r="P70" s="69">
        <f t="shared" ca="1" si="26"/>
        <v>-5.3333014777030494E-2</v>
      </c>
    </row>
    <row r="71" spans="4:16" x14ac:dyDescent="0.3">
      <c r="D71" s="1" t="s">
        <v>495</v>
      </c>
      <c r="E71" s="69">
        <f t="shared" ref="E71:N71" ca="1" si="30">E61*(E23-1)</f>
        <v>5.6556305863309259E-2</v>
      </c>
      <c r="F71" s="69">
        <f t="shared" ca="1" si="30"/>
        <v>5.8015256995204469E-2</v>
      </c>
      <c r="G71" s="69">
        <f t="shared" ca="1" si="30"/>
        <v>1.3673987397895347E-2</v>
      </c>
      <c r="H71" s="69">
        <f t="shared" ca="1" si="30"/>
        <v>-1.6582136540004486E-2</v>
      </c>
      <c r="I71" s="69">
        <f t="shared" ca="1" si="30"/>
        <v>-3.5417788391613157E-2</v>
      </c>
      <c r="J71" s="69">
        <f t="shared" ca="1" si="30"/>
        <v>-8.4161978802565866E-4</v>
      </c>
      <c r="K71" s="69">
        <f t="shared" ca="1" si="30"/>
        <v>-5.3623222404159024E-2</v>
      </c>
      <c r="L71" s="69">
        <f t="shared" ca="1" si="30"/>
        <v>-0.17954668080454625</v>
      </c>
      <c r="M71" s="69">
        <f t="shared" ca="1" si="30"/>
        <v>-3.1699970441824495E-2</v>
      </c>
      <c r="N71" s="69">
        <f t="shared" ca="1" si="30"/>
        <v>-1.8248654633830592E-2</v>
      </c>
      <c r="O71" s="69">
        <f t="shared" ca="1" si="25"/>
        <v>-0.18382799720922968</v>
      </c>
      <c r="P71" s="69">
        <f t="shared" ca="1" si="26"/>
        <v>-7.4375876775250302E-2</v>
      </c>
    </row>
    <row r="72" spans="4:16" x14ac:dyDescent="0.3">
      <c r="D72" s="1" t="s">
        <v>496</v>
      </c>
      <c r="E72" s="69">
        <f t="shared" ref="E72:N72" ca="1" si="31">E62*(E24-1)</f>
        <v>0.13642318462795533</v>
      </c>
      <c r="F72" s="69">
        <f t="shared" ca="1" si="31"/>
        <v>9.9653995893379171E-2</v>
      </c>
      <c r="G72" s="69">
        <f t="shared" ca="1" si="31"/>
        <v>0</v>
      </c>
      <c r="H72" s="69">
        <f t="shared" ca="1" si="31"/>
        <v>-2.6931759958561473E-2</v>
      </c>
      <c r="I72" s="69">
        <f t="shared" ca="1" si="31"/>
        <v>-1.9056256141116838E-2</v>
      </c>
      <c r="J72" s="69">
        <f t="shared" ca="1" si="31"/>
        <v>-1.9359516072982642E-3</v>
      </c>
      <c r="K72" s="69">
        <f t="shared" ca="1" si="31"/>
        <v>-4.4646913307337735E-2</v>
      </c>
      <c r="L72" s="69">
        <f t="shared" ca="1" si="31"/>
        <v>-0.24736909644913729</v>
      </c>
      <c r="M72" s="69">
        <f t="shared" ca="1" si="31"/>
        <v>-3.1469681031923338E-2</v>
      </c>
      <c r="N72" s="69">
        <f t="shared" ca="1" si="31"/>
        <v>-1.6846212857074772E-2</v>
      </c>
      <c r="O72" s="69">
        <f t="shared" ca="1" si="25"/>
        <v>-9.3795285399615319E-2</v>
      </c>
      <c r="P72" s="69">
        <f t="shared" ca="1" si="26"/>
        <v>-2.6504333555951505E-2</v>
      </c>
    </row>
    <row r="74" spans="4:16" x14ac:dyDescent="0.3">
      <c r="E74" s="1" t="s">
        <v>670</v>
      </c>
    </row>
    <row r="75" spans="4:16" x14ac:dyDescent="0.3">
      <c r="E75" s="1" t="s">
        <v>483</v>
      </c>
      <c r="F75" s="1" t="s">
        <v>484</v>
      </c>
      <c r="G75" t="s">
        <v>672</v>
      </c>
    </row>
    <row r="76" spans="4:16" x14ac:dyDescent="0.3">
      <c r="D76" s="1" t="s">
        <v>493</v>
      </c>
      <c r="E76" s="28">
        <v>-6.0000000000000001E-3</v>
      </c>
      <c r="F76" s="28">
        <v>-0.57699999999999996</v>
      </c>
      <c r="G76">
        <f>E76-F76</f>
        <v>0.57099999999999995</v>
      </c>
    </row>
    <row r="77" spans="4:16" x14ac:dyDescent="0.3">
      <c r="D77" s="1" t="s">
        <v>494</v>
      </c>
      <c r="E77" s="28">
        <v>4.0000000000000001E-3</v>
      </c>
      <c r="F77" s="28">
        <v>-0.626</v>
      </c>
      <c r="G77">
        <f t="shared" ref="G77:G81" si="32">E77-F77</f>
        <v>0.63</v>
      </c>
    </row>
    <row r="78" spans="4:16" x14ac:dyDescent="0.3">
      <c r="D78" s="1" t="s">
        <v>634</v>
      </c>
      <c r="E78" s="28">
        <v>-5.3999999999999999E-2</v>
      </c>
      <c r="F78" s="28">
        <v>-0.63600000000000001</v>
      </c>
      <c r="G78">
        <f t="shared" si="32"/>
        <v>0.58199999999999996</v>
      </c>
    </row>
    <row r="79" spans="4:16" x14ac:dyDescent="0.3">
      <c r="D79" s="1" t="s">
        <v>470</v>
      </c>
      <c r="E79" s="28">
        <v>-1.0999999999999999E-2</v>
      </c>
      <c r="F79" s="28">
        <v>-0.51500000000000001</v>
      </c>
      <c r="G79">
        <f t="shared" si="32"/>
        <v>0.504</v>
      </c>
    </row>
    <row r="80" spans="4:16" x14ac:dyDescent="0.3">
      <c r="D80" s="1" t="s">
        <v>495</v>
      </c>
      <c r="E80" s="28">
        <v>2.1999999999999999E-2</v>
      </c>
      <c r="F80" s="28">
        <v>-0.52200000000000002</v>
      </c>
      <c r="G80">
        <f t="shared" si="32"/>
        <v>0.54400000000000004</v>
      </c>
    </row>
    <row r="81" spans="4:18" x14ac:dyDescent="0.3">
      <c r="D81" s="1" t="s">
        <v>496</v>
      </c>
      <c r="E81" s="28">
        <v>5.3999999999999999E-2</v>
      </c>
      <c r="F81" s="28">
        <v>-0.55100000000000005</v>
      </c>
      <c r="G81">
        <f t="shared" si="32"/>
        <v>0.60500000000000009</v>
      </c>
    </row>
    <row r="83" spans="4:18" x14ac:dyDescent="0.3">
      <c r="E83" s="1" t="s">
        <v>671</v>
      </c>
      <c r="O83" s="40"/>
      <c r="P83" s="40"/>
    </row>
    <row r="84" spans="4:18" x14ac:dyDescent="0.3">
      <c r="E84" t="s">
        <v>164</v>
      </c>
      <c r="F84" t="s">
        <v>165</v>
      </c>
      <c r="G84" t="s">
        <v>166</v>
      </c>
      <c r="H84" t="s">
        <v>167</v>
      </c>
      <c r="I84" t="s">
        <v>168</v>
      </c>
      <c r="J84" t="s">
        <v>169</v>
      </c>
      <c r="K84" t="s">
        <v>170</v>
      </c>
      <c r="L84" t="s">
        <v>171</v>
      </c>
      <c r="M84" t="s">
        <v>172</v>
      </c>
      <c r="N84" t="s">
        <v>173</v>
      </c>
      <c r="O84" s="40" t="s">
        <v>174</v>
      </c>
      <c r="P84" s="40" t="s">
        <v>175</v>
      </c>
    </row>
    <row r="85" spans="4:18" x14ac:dyDescent="0.3">
      <c r="E85" s="1" t="s">
        <v>472</v>
      </c>
      <c r="F85" s="1" t="s">
        <v>486</v>
      </c>
      <c r="G85" s="1" t="s">
        <v>488</v>
      </c>
      <c r="H85" s="1" t="s">
        <v>489</v>
      </c>
      <c r="I85" s="1" t="s">
        <v>490</v>
      </c>
      <c r="J85" s="1" t="s">
        <v>491</v>
      </c>
      <c r="K85" s="1" t="s">
        <v>492</v>
      </c>
      <c r="L85" s="1" t="s">
        <v>497</v>
      </c>
      <c r="M85" s="1" t="s">
        <v>498</v>
      </c>
      <c r="N85" s="1" t="s">
        <v>499</v>
      </c>
      <c r="O85" s="6" t="s">
        <v>500</v>
      </c>
      <c r="P85" s="1" t="s">
        <v>593</v>
      </c>
      <c r="R85" s="1" t="s">
        <v>673</v>
      </c>
    </row>
    <row r="86" spans="4:18" x14ac:dyDescent="0.3">
      <c r="D86" s="1" t="s">
        <v>493</v>
      </c>
      <c r="E86" s="69">
        <f ca="1">E67/SUM($E67:$K67)*$E76</f>
        <v>-7.2846015896590094E-2</v>
      </c>
      <c r="F86" s="69">
        <f t="shared" ref="F86:K86" ca="1" si="33">F67/SUM($E67:$K67)*$E76</f>
        <v>-6.0761856633644896E-2</v>
      </c>
      <c r="G86" s="69">
        <f t="shared" ca="1" si="33"/>
        <v>0</v>
      </c>
      <c r="H86" s="69">
        <f t="shared" ca="1" si="33"/>
        <v>2.9488670698658355E-2</v>
      </c>
      <c r="I86" s="69">
        <f t="shared" ca="1" si="33"/>
        <v>2.5748978446030767E-2</v>
      </c>
      <c r="J86" s="69">
        <f t="shared" ca="1" si="33"/>
        <v>1.1767759685751378E-3</v>
      </c>
      <c r="K86" s="69">
        <f t="shared" ca="1" si="33"/>
        <v>7.1193447416970729E-2</v>
      </c>
      <c r="L86" s="69">
        <f ca="1">L67/SUM($L67:$P67)*$F76</f>
        <v>-0.2408463835858593</v>
      </c>
      <c r="M86" s="69">
        <f t="shared" ref="M86:P86" ca="1" si="34">M67/SUM($L67:$P67)*$F76</f>
        <v>-4.3270331683684292E-2</v>
      </c>
      <c r="N86" s="69">
        <f t="shared" ca="1" si="34"/>
        <v>-2.6454298281348865E-2</v>
      </c>
      <c r="O86" s="69">
        <f t="shared" ca="1" si="34"/>
        <v>-0.19462751422118035</v>
      </c>
      <c r="P86" s="69">
        <f t="shared" ca="1" si="34"/>
        <v>-7.1801472227927127E-2</v>
      </c>
      <c r="R86" s="70" t="b">
        <f ca="1">SUM(E86:K86)-SUM(L86:P86)=G76</f>
        <v>1</v>
      </c>
    </row>
    <row r="87" spans="4:18" x14ac:dyDescent="0.3">
      <c r="D87" s="1" t="s">
        <v>494</v>
      </c>
      <c r="E87" s="69">
        <f t="shared" ref="E87:K87" ca="1" si="35">E68/SUM($E68:$K68)*$E77</f>
        <v>5.5221537265168874E-2</v>
      </c>
      <c r="F87" s="69">
        <f t="shared" ca="1" si="35"/>
        <v>3.2274672647858216E-2</v>
      </c>
      <c r="G87" s="69">
        <f t="shared" ca="1" si="35"/>
        <v>0</v>
      </c>
      <c r="H87" s="69">
        <f t="shared" ca="1" si="35"/>
        <v>-1.1336549333574603E-2</v>
      </c>
      <c r="I87" s="69">
        <f t="shared" ca="1" si="35"/>
        <v>-2.4031842290824702E-2</v>
      </c>
      <c r="J87" s="69">
        <f t="shared" ca="1" si="35"/>
        <v>-4.1207952668675446E-3</v>
      </c>
      <c r="K87" s="69">
        <f t="shared" ca="1" si="35"/>
        <v>-4.4007023021760239E-2</v>
      </c>
      <c r="L87" s="69">
        <f t="shared" ref="L87:P87" ca="1" si="36">L68/SUM($L68:$P68)*$F77</f>
        <v>-0.28735649214174597</v>
      </c>
      <c r="M87" s="69">
        <f t="shared" ca="1" si="36"/>
        <v>-5.0423986526402516E-2</v>
      </c>
      <c r="N87" s="69">
        <f t="shared" ca="1" si="36"/>
        <v>-2.9467638981439417E-2</v>
      </c>
      <c r="O87" s="69">
        <f t="shared" ca="1" si="36"/>
        <v>-0.19427836316942676</v>
      </c>
      <c r="P87" s="69">
        <f t="shared" ca="1" si="36"/>
        <v>-6.4473519180985289E-2</v>
      </c>
      <c r="R87" s="70" t="b">
        <f t="shared" ref="R87:R91" ca="1" si="37">SUM(E87:K87)-SUM(L87:P87)=G77</f>
        <v>1</v>
      </c>
    </row>
    <row r="88" spans="4:18" x14ac:dyDescent="0.3">
      <c r="D88" s="1" t="s">
        <v>634</v>
      </c>
      <c r="E88" s="69">
        <f t="shared" ref="E88:K88" ca="1" si="38">E69/SUM($E69:$K69)*$E78</f>
        <v>5.4512988506378215E-2</v>
      </c>
      <c r="F88" s="69">
        <f t="shared" ca="1" si="38"/>
        <v>2.8170196931615446E-2</v>
      </c>
      <c r="G88" s="69">
        <f t="shared" ca="1" si="38"/>
        <v>0</v>
      </c>
      <c r="H88" s="69">
        <f t="shared" ca="1" si="38"/>
        <v>-1.0787970408599449E-2</v>
      </c>
      <c r="I88" s="69">
        <f t="shared" ca="1" si="38"/>
        <v>-1.797797579233178E-2</v>
      </c>
      <c r="J88" s="69">
        <f t="shared" ca="1" si="38"/>
        <v>0</v>
      </c>
      <c r="K88" s="69">
        <f t="shared" ca="1" si="38"/>
        <v>-0.10791723923706242</v>
      </c>
      <c r="L88" s="69">
        <f t="shared" ref="L88:P88" ca="1" si="39">L69/SUM($L69:$P69)*$F78</f>
        <v>-0.31219199656289476</v>
      </c>
      <c r="M88" s="69">
        <f t="shared" ca="1" si="39"/>
        <v>-4.9792827812669853E-2</v>
      </c>
      <c r="N88" s="69">
        <f t="shared" ca="1" si="39"/>
        <v>-1.2585049339014243E-2</v>
      </c>
      <c r="O88" s="69">
        <f t="shared" ca="1" si="39"/>
        <v>-0.19279977589423397</v>
      </c>
      <c r="P88" s="69">
        <f t="shared" ca="1" si="39"/>
        <v>-6.8630350391187284E-2</v>
      </c>
      <c r="R88" s="70" t="b">
        <f t="shared" ca="1" si="37"/>
        <v>1</v>
      </c>
    </row>
    <row r="89" spans="4:18" x14ac:dyDescent="0.3">
      <c r="D89" s="1" t="s">
        <v>470</v>
      </c>
      <c r="E89" s="69">
        <f t="shared" ref="E89:K89" ca="1" si="40">E70/SUM($E70:$K70)*$E79</f>
        <v>5.9387778874424542E-2</v>
      </c>
      <c r="F89" s="69">
        <f t="shared" ca="1" si="40"/>
        <v>2.0394221770600126E-2</v>
      </c>
      <c r="G89" s="69">
        <f t="shared" ca="1" si="40"/>
        <v>0</v>
      </c>
      <c r="H89" s="69">
        <f t="shared" ca="1" si="40"/>
        <v>-2.5868139529979683E-2</v>
      </c>
      <c r="I89" s="69">
        <f t="shared" ca="1" si="40"/>
        <v>-1.9308304055434572E-2</v>
      </c>
      <c r="J89" s="69">
        <f t="shared" ca="1" si="40"/>
        <v>-3.1024438311128139E-3</v>
      </c>
      <c r="K89" s="69">
        <f t="shared" ca="1" si="40"/>
        <v>-4.2503113228497598E-2</v>
      </c>
      <c r="L89" s="69">
        <f t="shared" ref="L89:P89" ca="1" si="41">L70/SUM($L70:$P70)*$F79</f>
        <v>-0.24588845074370252</v>
      </c>
      <c r="M89" s="69">
        <f t="shared" ca="1" si="41"/>
        <v>-3.2185911005527937E-2</v>
      </c>
      <c r="N89" s="69">
        <f t="shared" ca="1" si="41"/>
        <v>-2.296758313809278E-2</v>
      </c>
      <c r="O89" s="69">
        <f t="shared" ca="1" si="41"/>
        <v>-0.15331713764960683</v>
      </c>
      <c r="P89" s="69">
        <f t="shared" ca="1" si="41"/>
        <v>-6.0640917463069946E-2</v>
      </c>
      <c r="R89" s="70" t="b">
        <f t="shared" ca="1" si="37"/>
        <v>1</v>
      </c>
    </row>
    <row r="90" spans="4:18" x14ac:dyDescent="0.3">
      <c r="D90" s="1" t="s">
        <v>495</v>
      </c>
      <c r="E90" s="69">
        <f t="shared" ref="E90:K90" ca="1" si="42">E71/SUM($E71:$K71)*$E80</f>
        <v>5.7125527645979182E-2</v>
      </c>
      <c r="F90" s="69">
        <f t="shared" ca="1" si="42"/>
        <v>5.8599162671234273E-2</v>
      </c>
      <c r="G90" s="69">
        <f t="shared" ca="1" si="42"/>
        <v>1.3811611865477229E-2</v>
      </c>
      <c r="H90" s="69">
        <f t="shared" ca="1" si="42"/>
        <v>-1.6749030632143218E-2</v>
      </c>
      <c r="I90" s="69">
        <f t="shared" ca="1" si="42"/>
        <v>-3.577425751276167E-2</v>
      </c>
      <c r="J90" s="69">
        <f t="shared" ca="1" si="42"/>
        <v>-8.5009043172767321E-4</v>
      </c>
      <c r="K90" s="69">
        <f t="shared" ca="1" si="42"/>
        <v>-5.4162923606058122E-2</v>
      </c>
      <c r="L90" s="69">
        <f t="shared" ref="L90:P90" ca="1" si="43">L71/SUM($L71:$P71)*$F80</f>
        <v>-0.19217454375457008</v>
      </c>
      <c r="M90" s="69">
        <f t="shared" ca="1" si="43"/>
        <v>-3.3929490255086507E-2</v>
      </c>
      <c r="N90" s="69">
        <f t="shared" ca="1" si="43"/>
        <v>-1.9532117567847111E-2</v>
      </c>
      <c r="O90" s="69">
        <f t="shared" ca="1" si="43"/>
        <v>-0.19675697336592363</v>
      </c>
      <c r="P90" s="69">
        <f t="shared" ca="1" si="43"/>
        <v>-7.9606875056572698E-2</v>
      </c>
      <c r="R90" s="70" t="b">
        <f t="shared" ca="1" si="37"/>
        <v>1</v>
      </c>
    </row>
    <row r="91" spans="4:18" x14ac:dyDescent="0.3">
      <c r="D91" s="1" t="s">
        <v>496</v>
      </c>
      <c r="E91" s="69">
        <f t="shared" ref="E91:K91" ca="1" si="44">E72/SUM($E72:$K72)*$E81</f>
        <v>5.1334693983585075E-2</v>
      </c>
      <c r="F91" s="69">
        <f t="shared" ca="1" si="44"/>
        <v>3.7498812224471205E-2</v>
      </c>
      <c r="G91" s="69">
        <f t="shared" ca="1" si="44"/>
        <v>0</v>
      </c>
      <c r="H91" s="69">
        <f t="shared" ca="1" si="44"/>
        <v>-1.0134154686994599E-2</v>
      </c>
      <c r="I91" s="69">
        <f t="shared" ca="1" si="44"/>
        <v>-7.1706805565700587E-3</v>
      </c>
      <c r="J91" s="69">
        <f t="shared" ca="1" si="44"/>
        <v>-7.284794267097117E-4</v>
      </c>
      <c r="K91" s="69">
        <f t="shared" ca="1" si="44"/>
        <v>-1.6800191537781912E-2</v>
      </c>
      <c r="L91" s="69">
        <f t="shared" ref="L91:P91" ca="1" si="45">L72/SUM($L72:$P72)*$F81</f>
        <v>-0.32765724764408538</v>
      </c>
      <c r="M91" s="69">
        <f t="shared" ca="1" si="45"/>
        <v>-4.168373988170114E-2</v>
      </c>
      <c r="N91" s="69">
        <f t="shared" ca="1" si="45"/>
        <v>-2.2313958441896445E-2</v>
      </c>
      <c r="O91" s="69">
        <f t="shared" ca="1" si="45"/>
        <v>-0.12423825569637602</v>
      </c>
      <c r="P91" s="69">
        <f t="shared" ca="1" si="45"/>
        <v>-3.5106798335941165E-2</v>
      </c>
      <c r="R91" s="70" t="b">
        <f t="shared" ca="1" si="37"/>
        <v>1</v>
      </c>
    </row>
    <row r="93" spans="4:18" x14ac:dyDescent="0.3">
      <c r="D93" s="100" t="s">
        <v>603</v>
      </c>
      <c r="E93" s="100"/>
    </row>
    <row r="94" spans="4:18" x14ac:dyDescent="0.3">
      <c r="D94" s="100"/>
      <c r="E94" s="100"/>
    </row>
    <row r="96" spans="4:18" x14ac:dyDescent="0.3">
      <c r="E96" s="1" t="s">
        <v>638</v>
      </c>
    </row>
    <row r="97" spans="4:16" x14ac:dyDescent="0.3">
      <c r="E97" s="1" t="s">
        <v>472</v>
      </c>
      <c r="F97" s="1" t="s">
        <v>486</v>
      </c>
      <c r="G97" s="1" t="s">
        <v>488</v>
      </c>
      <c r="H97" s="1" t="s">
        <v>489</v>
      </c>
      <c r="I97" s="1" t="s">
        <v>490</v>
      </c>
      <c r="J97" s="1" t="s">
        <v>491</v>
      </c>
      <c r="K97" s="1" t="s">
        <v>492</v>
      </c>
      <c r="L97" s="1" t="s">
        <v>497</v>
      </c>
      <c r="M97" s="1" t="s">
        <v>498</v>
      </c>
      <c r="N97" s="1" t="s">
        <v>499</v>
      </c>
      <c r="O97" s="41" t="s">
        <v>500</v>
      </c>
      <c r="P97" s="1" t="s">
        <v>501</v>
      </c>
    </row>
    <row r="98" spans="4:16" x14ac:dyDescent="0.3">
      <c r="D98" s="1" t="s">
        <v>493</v>
      </c>
      <c r="E98" s="69">
        <f ca="1">E57*100</f>
        <v>10.602046021047091</v>
      </c>
      <c r="F98" s="69">
        <f t="shared" ref="F98:N98" ca="1" si="46">F57*100</f>
        <v>3.3543594836970199</v>
      </c>
      <c r="G98" s="69">
        <f t="shared" ca="1" si="46"/>
        <v>13.823672086817076</v>
      </c>
      <c r="H98" s="69">
        <f t="shared" ca="1" si="46"/>
        <v>8.0931011374429414</v>
      </c>
      <c r="I98" s="69">
        <f t="shared" ca="1" si="46"/>
        <v>7.0667507830065217</v>
      </c>
      <c r="J98" s="69">
        <f t="shared" ca="1" si="46"/>
        <v>0.32296358920730428</v>
      </c>
      <c r="K98" s="69">
        <f t="shared" ca="1" si="46"/>
        <v>6.838610042983202</v>
      </c>
      <c r="L98" s="69">
        <f t="shared" ca="1" si="46"/>
        <v>20.775454099464209</v>
      </c>
      <c r="M98" s="69">
        <f t="shared" ca="1" si="46"/>
        <v>3.732506904935545</v>
      </c>
      <c r="N98" s="69">
        <f t="shared" ca="1" si="46"/>
        <v>2.2819527181389931</v>
      </c>
      <c r="O98" s="69">
        <f ca="1">(O57+P57)*100</f>
        <v>18.519939026266314</v>
      </c>
      <c r="P98" s="69">
        <f ca="1">Q57*100</f>
        <v>6.1936084251540162</v>
      </c>
    </row>
    <row r="99" spans="4:16" x14ac:dyDescent="0.3">
      <c r="D99" s="1" t="s">
        <v>494</v>
      </c>
      <c r="E99" s="69">
        <f t="shared" ref="E99:N99" ca="1" si="47">E58*100</f>
        <v>9.840892789772445</v>
      </c>
      <c r="F99" s="69">
        <f t="shared" ca="1" si="47"/>
        <v>2.810435596519401</v>
      </c>
      <c r="G99" s="69">
        <f t="shared" ca="1" si="47"/>
        <v>15.822397993576232</v>
      </c>
      <c r="H99" s="69">
        <f t="shared" ca="1" si="47"/>
        <v>4.695735407046052</v>
      </c>
      <c r="I99" s="69">
        <f t="shared" ca="1" si="47"/>
        <v>9.9542788039885579</v>
      </c>
      <c r="J99" s="69">
        <f t="shared" ca="1" si="47"/>
        <v>1.7068830797136649</v>
      </c>
      <c r="K99" s="69">
        <f t="shared" ca="1" si="47"/>
        <v>6.744448608668498</v>
      </c>
      <c r="L99" s="69">
        <f t="shared" ca="1" si="47"/>
        <v>24.168452523558752</v>
      </c>
      <c r="M99" s="69">
        <f t="shared" ca="1" si="47"/>
        <v>4.2409681275298459</v>
      </c>
      <c r="N99" s="69">
        <f t="shared" ca="1" si="47"/>
        <v>2.4784101044530531</v>
      </c>
      <c r="O99" s="69">
        <f t="shared" ref="O99:O103" ca="1" si="48">(O58+P58)*100</f>
        <v>18.765892638273087</v>
      </c>
      <c r="P99" s="69">
        <f t="shared" ref="P99:P103" ca="1" si="49">Q58*100</f>
        <v>5.4226204382525749</v>
      </c>
    </row>
    <row r="100" spans="4:16" x14ac:dyDescent="0.3">
      <c r="D100" s="1" t="s">
        <v>634</v>
      </c>
      <c r="E100" s="69">
        <f t="shared" ref="E100:N100" ca="1" si="50">E59*100</f>
        <v>13.245319211062078</v>
      </c>
      <c r="F100" s="69">
        <f t="shared" ca="1" si="50"/>
        <v>2.7245761632661942</v>
      </c>
      <c r="G100" s="69">
        <f t="shared" ca="1" si="50"/>
        <v>13.773636090357918</v>
      </c>
      <c r="H100" s="69">
        <f t="shared" ca="1" si="50"/>
        <v>4.6725956991297242</v>
      </c>
      <c r="I100" s="69">
        <f t="shared" ca="1" si="50"/>
        <v>7.786804114641023</v>
      </c>
      <c r="J100" s="69">
        <f t="shared" ca="1" si="50"/>
        <v>0</v>
      </c>
      <c r="K100" s="69">
        <f t="shared" ca="1" si="50"/>
        <v>10.750709357655602</v>
      </c>
      <c r="L100" s="69">
        <f t="shared" ca="1" si="50"/>
        <v>25.717606000396014</v>
      </c>
      <c r="M100" s="69">
        <f t="shared" ca="1" si="50"/>
        <v>4.1018102367458402</v>
      </c>
      <c r="N100" s="69">
        <f t="shared" ca="1" si="50"/>
        <v>1.0367252971237142</v>
      </c>
      <c r="O100" s="69">
        <f t="shared" ca="1" si="48"/>
        <v>18.255603375589363</v>
      </c>
      <c r="P100" s="69">
        <f t="shared" ca="1" si="49"/>
        <v>5.6535988444985579</v>
      </c>
    </row>
    <row r="101" spans="4:16" x14ac:dyDescent="0.3">
      <c r="D101" s="1" t="s">
        <v>470</v>
      </c>
      <c r="E101" s="69">
        <f t="shared" ref="E101:N101" ca="1" si="51">E60*100</f>
        <v>9.591975929488088</v>
      </c>
      <c r="F101" s="69">
        <f t="shared" ca="1" si="51"/>
        <v>3.1491692007815333</v>
      </c>
      <c r="G101" s="69">
        <f t="shared" ca="1" si="51"/>
        <v>10.226445747870651</v>
      </c>
      <c r="H101" s="69">
        <f t="shared" ca="1" si="51"/>
        <v>9.0873123006534406</v>
      </c>
      <c r="I101" s="69">
        <f t="shared" ca="1" si="51"/>
        <v>6.7828839698486467</v>
      </c>
      <c r="J101" s="69">
        <f t="shared" ca="1" si="51"/>
        <v>1.0898687149836941</v>
      </c>
      <c r="K101" s="69">
        <f t="shared" ca="1" si="51"/>
        <v>5.972428951989583</v>
      </c>
      <c r="L101" s="69">
        <f t="shared" ca="1" si="51"/>
        <v>21.625616705092522</v>
      </c>
      <c r="M101" s="69">
        <f t="shared" ca="1" si="51"/>
        <v>2.8307151987194037</v>
      </c>
      <c r="N101" s="69">
        <f t="shared" ca="1" si="51"/>
        <v>2.0199734801877889</v>
      </c>
      <c r="O101" s="69">
        <f t="shared" ca="1" si="48"/>
        <v>15.696766255330841</v>
      </c>
      <c r="P101" s="69">
        <f t="shared" ca="1" si="49"/>
        <v>5.3333014777030492</v>
      </c>
    </row>
    <row r="102" spans="4:16" x14ac:dyDescent="0.3">
      <c r="D102" s="1" t="s">
        <v>495</v>
      </c>
      <c r="E102" s="69">
        <f t="shared" ref="E102:N102" ca="1" si="52">E61*100</f>
        <v>12.294849100719404</v>
      </c>
      <c r="F102" s="69">
        <f t="shared" ca="1" si="52"/>
        <v>2.8026694200581872</v>
      </c>
      <c r="G102" s="69">
        <f t="shared" ca="1" si="52"/>
        <v>13.673987397895335</v>
      </c>
      <c r="H102" s="69">
        <f t="shared" ca="1" si="52"/>
        <v>3.9481277476201155</v>
      </c>
      <c r="I102" s="69">
        <f t="shared" ca="1" si="52"/>
        <v>8.4328067599078942</v>
      </c>
      <c r="J102" s="69">
        <f t="shared" ca="1" si="52"/>
        <v>0.200385663815633</v>
      </c>
      <c r="K102" s="69">
        <f t="shared" ca="1" si="52"/>
        <v>5.3623222404159021</v>
      </c>
      <c r="L102" s="69">
        <f t="shared" ca="1" si="52"/>
        <v>17.954668080454624</v>
      </c>
      <c r="M102" s="69">
        <f t="shared" ca="1" si="52"/>
        <v>3.1699970441824497</v>
      </c>
      <c r="N102" s="69">
        <f t="shared" ca="1" si="52"/>
        <v>1.8248654633830592</v>
      </c>
      <c r="O102" s="69">
        <f t="shared" ca="1" si="48"/>
        <v>19.915829576004484</v>
      </c>
      <c r="P102" s="69">
        <f t="shared" ca="1" si="49"/>
        <v>7.4375876775250305</v>
      </c>
    </row>
    <row r="103" spans="4:16" x14ac:dyDescent="0.3">
      <c r="D103" s="1" t="s">
        <v>496</v>
      </c>
      <c r="E103" s="69">
        <f t="shared" ref="E103:N103" ca="1" si="53">E62*100</f>
        <v>9.9578966881719211</v>
      </c>
      <c r="F103" s="69">
        <f t="shared" ca="1" si="53"/>
        <v>4.6785913564966748</v>
      </c>
      <c r="G103" s="69">
        <f t="shared" ca="1" si="53"/>
        <v>11.130771010463771</v>
      </c>
      <c r="H103" s="69">
        <f t="shared" ca="1" si="53"/>
        <v>7.0873052522530191</v>
      </c>
      <c r="I103" s="69">
        <f t="shared" ca="1" si="53"/>
        <v>5.0148042476623251</v>
      </c>
      <c r="J103" s="69">
        <f t="shared" ca="1" si="53"/>
        <v>0.50946094928901686</v>
      </c>
      <c r="K103" s="69">
        <f t="shared" ca="1" si="53"/>
        <v>4.4646913307337739</v>
      </c>
      <c r="L103" s="69">
        <f t="shared" ca="1" si="53"/>
        <v>24.73690964491373</v>
      </c>
      <c r="M103" s="69">
        <f t="shared" ca="1" si="53"/>
        <v>3.146968103192334</v>
      </c>
      <c r="N103" s="69">
        <f t="shared" ca="1" si="53"/>
        <v>1.6846212857074772</v>
      </c>
      <c r="O103" s="69">
        <f t="shared" ca="1" si="48"/>
        <v>10.297780346366102</v>
      </c>
      <c r="P103" s="69">
        <f t="shared" ca="1" si="49"/>
        <v>2.6504333555951507</v>
      </c>
    </row>
    <row r="106" spans="4:16" x14ac:dyDescent="0.3">
      <c r="E106" s="1" t="s">
        <v>639</v>
      </c>
    </row>
    <row r="107" spans="4:16" x14ac:dyDescent="0.3">
      <c r="D107" s="1" t="s">
        <v>493</v>
      </c>
      <c r="E107" s="19" cm="1">
        <f t="array" aca="1" ref="E107" ca="1">INDEX(INDIRECT("'"&amp;$D48&amp;"'!$B$63:$EM$63"),,MATCH("Y_GAP",INDIRECT("'"&amp;$D48&amp;"'!$B$1:$EM$1"),0))</f>
        <v>0.33099007662199365</v>
      </c>
    </row>
    <row r="108" spans="4:16" x14ac:dyDescent="0.3">
      <c r="D108" s="1" t="s">
        <v>494</v>
      </c>
      <c r="E108" s="19" cm="1">
        <f t="array" aca="1" ref="E108" ca="1">INDEX(INDIRECT("'"&amp;$D49&amp;"'!$B$63:$EM$63"),,MATCH("Y_GAP",INDIRECT("'"&amp;$D49&amp;"'!$B$1:$EM$1"),0))</f>
        <v>-2.2620541356176922E-2</v>
      </c>
    </row>
    <row r="109" spans="4:16" x14ac:dyDescent="0.3">
      <c r="D109" s="1" t="s">
        <v>634</v>
      </c>
      <c r="E109" s="19" cm="1">
        <f t="array" aca="1" ref="E109" ca="1">INDEX(INDIRECT("'"&amp;$D50&amp;"'!$B$63:$EM$63"),,MATCH("Y_GAP",INDIRECT("'"&amp;$D50&amp;"'!$B$1:$EM$1"),0))</f>
        <v>-2.2225241813566408</v>
      </c>
    </row>
    <row r="110" spans="4:16" x14ac:dyDescent="0.3">
      <c r="D110" s="1" t="s">
        <v>470</v>
      </c>
      <c r="E110" s="19" cm="1">
        <f t="array" aca="1" ref="E110" ca="1">INDEX(INDIRECT("'"&amp;$D51&amp;"'!$B$63:$EM$63"),,MATCH("Y_GAP",INDIRECT("'"&amp;$D51&amp;"'!$B$1:$EM$1"),0))</f>
        <v>-0.68526713600420575</v>
      </c>
    </row>
    <row r="111" spans="4:16" x14ac:dyDescent="0.3">
      <c r="D111" s="1" t="s">
        <v>495</v>
      </c>
      <c r="E111" s="19" cm="1">
        <f t="array" aca="1" ref="E111" ca="1">INDEX(INDIRECT("'"&amp;$D52&amp;"'!$B$63:$EM$63"),,MATCH("Y_GAP",INDIRECT("'"&amp;$D52&amp;"'!$B$1:$EM$1"),0))</f>
        <v>1.5150707292555052</v>
      </c>
    </row>
    <row r="112" spans="4:16" x14ac:dyDescent="0.3">
      <c r="D112" s="1" t="s">
        <v>496</v>
      </c>
      <c r="E112" s="19" cm="1">
        <f t="array" aca="1" ref="E112" ca="1">INDEX(INDIRECT("'"&amp;$D53&amp;"'!$B$63:$EM$63"),,MATCH("Y_GAP",INDIRECT("'"&amp;$D53&amp;"'!$B$1:$EM$1"),0))</f>
        <v>0.18976017026452249</v>
      </c>
    </row>
    <row r="114" spans="4:19" x14ac:dyDescent="0.3">
      <c r="E114" s="1" t="s">
        <v>502</v>
      </c>
      <c r="K114" s="99" t="s">
        <v>505</v>
      </c>
      <c r="L114" s="99"/>
      <c r="M114" s="99"/>
      <c r="N114" s="99"/>
      <c r="P114" s="42" t="s">
        <v>505</v>
      </c>
      <c r="Q114" s="42"/>
      <c r="R114" s="42"/>
      <c r="S114" s="42"/>
    </row>
    <row r="115" spans="4:19" x14ac:dyDescent="0.3">
      <c r="E115" t="s">
        <v>156</v>
      </c>
      <c r="F115" t="s">
        <v>157</v>
      </c>
      <c r="G115" t="s">
        <v>158</v>
      </c>
      <c r="H115" t="s">
        <v>527</v>
      </c>
      <c r="I115" t="s">
        <v>528</v>
      </c>
      <c r="J115" t="s">
        <v>529</v>
      </c>
      <c r="K115" s="84" t="s">
        <v>520</v>
      </c>
      <c r="L115" s="84" t="s">
        <v>159</v>
      </c>
      <c r="M115" s="84" t="s">
        <v>160</v>
      </c>
      <c r="N115" s="84" t="s">
        <v>161</v>
      </c>
      <c r="O115" s="84" t="s">
        <v>162</v>
      </c>
      <c r="P115" s="84" t="s">
        <v>163</v>
      </c>
      <c r="Q115" s="42"/>
      <c r="R115" s="42"/>
      <c r="S115" s="42"/>
    </row>
    <row r="116" spans="4:19" x14ac:dyDescent="0.3">
      <c r="E116" s="1" t="s">
        <v>472</v>
      </c>
      <c r="F116" s="1" t="s">
        <v>486</v>
      </c>
      <c r="G116" s="1" t="s">
        <v>488</v>
      </c>
      <c r="H116" s="1" t="s">
        <v>489</v>
      </c>
      <c r="I116" s="1" t="s">
        <v>490</v>
      </c>
      <c r="J116" s="1" t="s">
        <v>491</v>
      </c>
      <c r="K116" s="1" t="s">
        <v>492</v>
      </c>
      <c r="L116" s="1" t="s">
        <v>497</v>
      </c>
      <c r="M116" s="1" t="s">
        <v>498</v>
      </c>
      <c r="N116" s="1" t="s">
        <v>499</v>
      </c>
      <c r="O116" s="1" t="s">
        <v>500</v>
      </c>
      <c r="P116" s="1" t="s">
        <v>501</v>
      </c>
    </row>
    <row r="117" spans="4:19" x14ac:dyDescent="0.3">
      <c r="D117" s="1" t="s">
        <v>493</v>
      </c>
      <c r="E117" s="19">
        <f ca="1">E98 - (E86*$E107)</f>
        <v>10.62615732943031</v>
      </c>
      <c r="F117" s="19">
        <f t="shared" ref="F117:P117" ca="1" si="54">F98 - (F86*$E107)</f>
        <v>3.3744710552798844</v>
      </c>
      <c r="G117" s="19">
        <f t="shared" ca="1" si="54"/>
        <v>13.823672086817076</v>
      </c>
      <c r="H117" s="19">
        <f t="shared" ca="1" si="54"/>
        <v>8.0833406800689112</v>
      </c>
      <c r="I117" s="19">
        <f t="shared" ca="1" si="54"/>
        <v>7.058228126657732</v>
      </c>
      <c r="J117" s="19">
        <f t="shared" ca="1" si="54"/>
        <v>0.32257408803929866</v>
      </c>
      <c r="K117" s="19">
        <f t="shared" ca="1" si="54"/>
        <v>6.8150457183676751</v>
      </c>
      <c r="L117" s="19">
        <f t="shared" ca="1" si="54"/>
        <v>20.855171862421422</v>
      </c>
      <c r="M117" s="19">
        <f t="shared" ca="1" si="54"/>
        <v>3.7468289553349869</v>
      </c>
      <c r="N117" s="19">
        <f t="shared" ca="1" si="54"/>
        <v>2.2907088283541177</v>
      </c>
      <c r="O117" s="19">
        <f t="shared" ca="1" si="54"/>
        <v>18.584358802111129</v>
      </c>
      <c r="P117" s="19">
        <f t="shared" ca="1" si="54"/>
        <v>6.2173739999483102</v>
      </c>
    </row>
    <row r="118" spans="4:19" x14ac:dyDescent="0.3">
      <c r="D118" s="1" t="s">
        <v>494</v>
      </c>
      <c r="E118" s="19">
        <f t="shared" ref="E118:P118" ca="1" si="55">E99 - (E87*$E108)</f>
        <v>9.8421419308399027</v>
      </c>
      <c r="F118" s="19">
        <f t="shared" ca="1" si="55"/>
        <v>2.8111656670867888</v>
      </c>
      <c r="G118" s="19">
        <f t="shared" ca="1" si="55"/>
        <v>15.822397993576232</v>
      </c>
      <c r="H118" s="19">
        <f t="shared" ca="1" si="55"/>
        <v>4.6954789681630151</v>
      </c>
      <c r="I118" s="19">
        <f t="shared" ca="1" si="55"/>
        <v>9.9537351907061531</v>
      </c>
      <c r="J118" s="19">
        <f t="shared" ca="1" si="55"/>
        <v>1.7067898650939104</v>
      </c>
      <c r="K118" s="19">
        <f t="shared" ca="1" si="55"/>
        <v>6.7434531459842724</v>
      </c>
      <c r="L118" s="19">
        <f t="shared" ca="1" si="55"/>
        <v>24.161952364144295</v>
      </c>
      <c r="M118" s="19">
        <f t="shared" ca="1" si="55"/>
        <v>4.2398275096572817</v>
      </c>
      <c r="N118" s="19">
        <f t="shared" ca="1" si="55"/>
        <v>2.4777435305068045</v>
      </c>
      <c r="O118" s="19">
        <f t="shared" ca="1" si="55"/>
        <v>18.761497956524401</v>
      </c>
      <c r="P118" s="19">
        <f t="shared" ca="1" si="55"/>
        <v>5.4211620123455635</v>
      </c>
    </row>
    <row r="119" spans="4:19" x14ac:dyDescent="0.3">
      <c r="D119" s="1" t="s">
        <v>634</v>
      </c>
      <c r="E119" s="19">
        <f t="shared" ref="E119:P119" ca="1" si="56">E100 - (E88*$E109)</f>
        <v>13.36647564621552</v>
      </c>
      <c r="F119" s="19">
        <f t="shared" ca="1" si="56"/>
        <v>2.7871851071402882</v>
      </c>
      <c r="G119" s="19">
        <f t="shared" ca="1" si="56"/>
        <v>13.773636090357918</v>
      </c>
      <c r="H119" s="19">
        <f t="shared" ca="1" si="56"/>
        <v>4.6486191740288518</v>
      </c>
      <c r="I119" s="19">
        <f t="shared" ca="1" si="56"/>
        <v>7.7468476287107215</v>
      </c>
      <c r="J119" s="19">
        <f t="shared" ca="1" si="56"/>
        <v>0</v>
      </c>
      <c r="K119" s="19">
        <f t="shared" ca="1" si="56"/>
        <v>10.51086068386598</v>
      </c>
      <c r="L119" s="19">
        <f t="shared" ca="1" si="56"/>
        <v>25.023751738808972</v>
      </c>
      <c r="M119" s="19">
        <f t="shared" ca="1" si="56"/>
        <v>3.9911444728740539</v>
      </c>
      <c r="N119" s="19">
        <f t="shared" ca="1" si="56"/>
        <v>1.0087547206441887</v>
      </c>
      <c r="O119" s="19">
        <f t="shared" ca="1" si="56"/>
        <v>17.827101211504285</v>
      </c>
      <c r="P119" s="19">
        <f t="shared" ca="1" si="56"/>
        <v>5.5010662311791645</v>
      </c>
    </row>
    <row r="120" spans="4:19" x14ac:dyDescent="0.3">
      <c r="D120" s="1" t="s">
        <v>470</v>
      </c>
      <c r="E120" s="19">
        <f t="shared" ref="E120:P120" ca="1" si="57">E101 - (E89*$E110)</f>
        <v>9.6326724226310159</v>
      </c>
      <c r="F120" s="19">
        <f t="shared" ca="1" si="57"/>
        <v>3.1631446907253071</v>
      </c>
      <c r="G120" s="19">
        <f t="shared" ca="1" si="57"/>
        <v>10.226445747870651</v>
      </c>
      <c r="H120" s="19">
        <f t="shared" ca="1" si="57"/>
        <v>9.0695857147639742</v>
      </c>
      <c r="I120" s="19">
        <f t="shared" ca="1" si="57"/>
        <v>6.769652623627481</v>
      </c>
      <c r="J120" s="19">
        <f t="shared" ca="1" si="57"/>
        <v>1.0877427121849335</v>
      </c>
      <c r="K120" s="19">
        <f t="shared" ca="1" si="57"/>
        <v>5.9433029653162279</v>
      </c>
      <c r="L120" s="19">
        <f t="shared" ca="1" si="57"/>
        <v>21.457117430674874</v>
      </c>
      <c r="M120" s="19">
        <f t="shared" ca="1" si="57"/>
        <v>2.8086592516649591</v>
      </c>
      <c r="N120" s="19">
        <f t="shared" ca="1" si="57"/>
        <v>2.0042345502698096</v>
      </c>
      <c r="O120" s="19">
        <f t="shared" ca="1" si="57"/>
        <v>15.591703059513332</v>
      </c>
      <c r="P120" s="19">
        <f t="shared" ca="1" si="57"/>
        <v>5.2917462498684635</v>
      </c>
    </row>
    <row r="121" spans="4:19" x14ac:dyDescent="0.3">
      <c r="D121" s="1" t="s">
        <v>495</v>
      </c>
      <c r="E121" s="19">
        <f t="shared" ref="E121:P121" ca="1" si="58">E102 - (E90*$E111)</f>
        <v>12.208299885889705</v>
      </c>
      <c r="F121" s="19">
        <f t="shared" ca="1" si="58"/>
        <v>2.7138875439361181</v>
      </c>
      <c r="G121" s="19">
        <f t="shared" ca="1" si="58"/>
        <v>13.653061829034112</v>
      </c>
      <c r="H121" s="19">
        <f t="shared" ca="1" si="58"/>
        <v>3.9735037136742797</v>
      </c>
      <c r="I121" s="19">
        <f t="shared" ca="1" si="58"/>
        <v>8.4870072903263285</v>
      </c>
      <c r="J121" s="19">
        <f t="shared" ca="1" si="58"/>
        <v>0.20167361094596378</v>
      </c>
      <c r="K121" s="19">
        <f t="shared" ca="1" si="58"/>
        <v>5.444382900582343</v>
      </c>
      <c r="L121" s="19">
        <f t="shared" ca="1" si="58"/>
        <v>18.245826106605204</v>
      </c>
      <c r="M121" s="19">
        <f t="shared" ca="1" si="58"/>
        <v>3.2214026217264911</v>
      </c>
      <c r="N121" s="19">
        <f t="shared" ca="1" si="58"/>
        <v>1.8544580029904816</v>
      </c>
      <c r="O121" s="19">
        <f t="shared" ca="1" si="58"/>
        <v>20.213930307128098</v>
      </c>
      <c r="P121" s="19">
        <f t="shared" ca="1" si="58"/>
        <v>7.5581977237707436</v>
      </c>
    </row>
    <row r="122" spans="4:19" x14ac:dyDescent="0.3">
      <c r="D122" s="1" t="s">
        <v>496</v>
      </c>
      <c r="E122" s="19">
        <f t="shared" ref="E122:P122" ca="1" si="59">E103 - (E91*$E112)</f>
        <v>9.948155407901119</v>
      </c>
      <c r="F122" s="19">
        <f t="shared" ca="1" si="59"/>
        <v>4.6714755755042416</v>
      </c>
      <c r="G122" s="19">
        <f t="shared" ca="1" si="59"/>
        <v>11.130771010463771</v>
      </c>
      <c r="H122" s="19">
        <f t="shared" ca="1" si="59"/>
        <v>7.0892283111719099</v>
      </c>
      <c r="I122" s="19">
        <f t="shared" ca="1" si="59"/>
        <v>5.0161649572256524</v>
      </c>
      <c r="J122" s="19">
        <f t="shared" ca="1" si="59"/>
        <v>0.50959918566906348</v>
      </c>
      <c r="K122" s="19">
        <f t="shared" ca="1" si="59"/>
        <v>4.4678793379404595</v>
      </c>
      <c r="L122" s="19">
        <f t="shared" ca="1" si="59"/>
        <v>24.799085940015075</v>
      </c>
      <c r="M122" s="19">
        <f t="shared" ca="1" si="59"/>
        <v>3.1548780167695476</v>
      </c>
      <c r="N122" s="19">
        <f t="shared" ca="1" si="59"/>
        <v>1.6888555862606869</v>
      </c>
      <c r="O122" s="19">
        <f t="shared" ca="1" si="59"/>
        <v>10.321355818920413</v>
      </c>
      <c r="P122" s="19">
        <f t="shared" ca="1" si="59"/>
        <v>2.6570952276248212</v>
      </c>
    </row>
    <row r="124" spans="4:19" x14ac:dyDescent="0.3">
      <c r="E124" s="1" t="s">
        <v>108</v>
      </c>
      <c r="F124" s="1" t="s">
        <v>604</v>
      </c>
      <c r="H124" s="40" t="s">
        <v>643</v>
      </c>
      <c r="I124" s="40" t="s">
        <v>644</v>
      </c>
    </row>
    <row r="125" spans="4:19" x14ac:dyDescent="0.3">
      <c r="D125" s="1" t="s">
        <v>493</v>
      </c>
      <c r="E125" s="69">
        <f ca="1">(SUM(E98:K98)-SUM(L98:P98))</f>
        <v>-1.4019580297579139</v>
      </c>
      <c r="F125" s="71">
        <f ca="1">(SUM(E117:K117)-SUM(L117:P117))</f>
        <v>-1.5909533635090796</v>
      </c>
      <c r="H125" s="1">
        <f>'[9]Input data'!$E$13</f>
        <v>-1.399295</v>
      </c>
      <c r="I125">
        <f>'[9]Input data'!$F$13</f>
        <v>-1.3351299999999999</v>
      </c>
    </row>
    <row r="126" spans="4:19" x14ac:dyDescent="0.3">
      <c r="D126" s="1" t="s">
        <v>494</v>
      </c>
      <c r="E126" s="69">
        <f t="shared" ref="E126:E130" ca="1" si="60">(SUM(E99:K99)-SUM(L99:P99))</f>
        <v>-3.5012715527824696</v>
      </c>
      <c r="F126" s="71">
        <f t="shared" ref="F126:F130" ca="1" si="61">(SUM(E118:K118)-SUM(L118:P118))</f>
        <v>-3.4870206117280702</v>
      </c>
      <c r="H126" s="1">
        <f>'[10]Input data'!$E$13</f>
        <v>-3.6529590000000001</v>
      </c>
      <c r="I126">
        <f>'[10]Input data'!$F$13</f>
        <v>-2.968391</v>
      </c>
    </row>
    <row r="127" spans="4:19" x14ac:dyDescent="0.3">
      <c r="D127" s="1" t="s">
        <v>634</v>
      </c>
      <c r="E127" s="69">
        <f t="shared" ca="1" si="60"/>
        <v>-1.8117031182409562</v>
      </c>
      <c r="F127" s="71">
        <f t="shared" ca="1" si="61"/>
        <v>-0.5181940446913913</v>
      </c>
      <c r="H127" s="1">
        <f>'[11]Input data'!$E$13</f>
        <v>-0.2445959</v>
      </c>
      <c r="I127">
        <f>'[11]Input data'!$F$13</f>
        <v>-0.53010330000000006</v>
      </c>
    </row>
    <row r="128" spans="4:19" x14ac:dyDescent="0.3">
      <c r="D128" s="1" t="s">
        <v>470</v>
      </c>
      <c r="E128" s="69">
        <f t="shared" ca="1" si="60"/>
        <v>-1.606288301417969</v>
      </c>
      <c r="F128" s="71">
        <f t="shared" ca="1" si="61"/>
        <v>-1.2609136648718433</v>
      </c>
      <c r="H128" s="1">
        <f>'[12]Input data'!$C$13</f>
        <v>-1.2609140000000001</v>
      </c>
      <c r="I128">
        <f>'[12]Input data'!$D$13</f>
        <v>-1.0152870000000001</v>
      </c>
    </row>
    <row r="129" spans="4:9" x14ac:dyDescent="0.3">
      <c r="D129" s="1" t="s">
        <v>495</v>
      </c>
      <c r="E129" s="69">
        <f t="shared" ca="1" si="60"/>
        <v>-3.5877995111171757</v>
      </c>
      <c r="F129" s="71">
        <f t="shared" ca="1" si="61"/>
        <v>-4.4119979878321587</v>
      </c>
      <c r="H129" s="1">
        <f>'[13]Input data'!$E$13</f>
        <v>-4.5158620000000003</v>
      </c>
      <c r="I129">
        <f>'[13]Input data'!$F$13</f>
        <v>-1.0503480000000001</v>
      </c>
    </row>
    <row r="130" spans="4:9" x14ac:dyDescent="0.3">
      <c r="D130" s="1" t="s">
        <v>496</v>
      </c>
      <c r="E130" s="69">
        <f t="shared" ca="1" si="60"/>
        <v>0.32680809929570387</v>
      </c>
      <c r="F130" s="71">
        <f t="shared" ca="1" si="61"/>
        <v>0.21200319628567144</v>
      </c>
      <c r="H130" s="1">
        <f>'[14]Input data'!$E$13</f>
        <v>-0.18470490000000001</v>
      </c>
      <c r="I130" s="86">
        <f>'[14]Input data'!$F$13</f>
        <v>-0.64168910000000001</v>
      </c>
    </row>
    <row r="133" spans="4:9" x14ac:dyDescent="0.3">
      <c r="D133" s="11"/>
    </row>
    <row r="135" spans="4:9" x14ac:dyDescent="0.3">
      <c r="F135" s="11"/>
    </row>
  </sheetData>
  <mergeCells count="3">
    <mergeCell ref="K114:N114"/>
    <mergeCell ref="D14:E15"/>
    <mergeCell ref="D93:E94"/>
  </mergeCells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1DE7C-0C66-4A75-9793-3A14B842E59B}">
  <dimension ref="A1:L32"/>
  <sheetViews>
    <sheetView topLeftCell="A8" workbookViewId="0">
      <selection activeCell="F12" sqref="F12"/>
    </sheetView>
  </sheetViews>
  <sheetFormatPr defaultRowHeight="14.4" x14ac:dyDescent="0.3"/>
  <sheetData>
    <row r="1" spans="1:12" x14ac:dyDescent="0.3">
      <c r="A1" s="72" t="s">
        <v>605</v>
      </c>
    </row>
    <row r="2" spans="1:12" x14ac:dyDescent="0.3">
      <c r="A2" s="72" t="s">
        <v>606</v>
      </c>
      <c r="B2" s="73" t="s">
        <v>607</v>
      </c>
    </row>
    <row r="3" spans="1:12" x14ac:dyDescent="0.3">
      <c r="A3" s="72" t="s">
        <v>608</v>
      </c>
      <c r="B3" s="72" t="s">
        <v>609</v>
      </c>
    </row>
    <row r="5" spans="1:12" x14ac:dyDescent="0.3">
      <c r="A5" s="73" t="s">
        <v>610</v>
      </c>
      <c r="C5" s="72" t="s">
        <v>611</v>
      </c>
    </row>
    <row r="6" spans="1:12" x14ac:dyDescent="0.3">
      <c r="A6" s="73" t="s">
        <v>612</v>
      </c>
      <c r="C6" s="72" t="s">
        <v>613</v>
      </c>
    </row>
    <row r="7" spans="1:12" x14ac:dyDescent="0.3">
      <c r="A7" s="73" t="s">
        <v>614</v>
      </c>
      <c r="C7" s="72" t="s">
        <v>615</v>
      </c>
    </row>
    <row r="8" spans="1:12" x14ac:dyDescent="0.3">
      <c r="A8" s="73" t="s">
        <v>616</v>
      </c>
      <c r="C8" s="72" t="s">
        <v>617</v>
      </c>
    </row>
    <row r="10" spans="1:12" x14ac:dyDescent="0.3">
      <c r="A10" s="101" t="s">
        <v>618</v>
      </c>
      <c r="B10" s="101" t="s">
        <v>618</v>
      </c>
      <c r="C10" s="74" t="s">
        <v>619</v>
      </c>
      <c r="D10" s="74" t="s">
        <v>620</v>
      </c>
      <c r="E10" s="74" t="s">
        <v>621</v>
      </c>
      <c r="F10" s="74" t="s">
        <v>622</v>
      </c>
      <c r="G10" s="74" t="s">
        <v>623</v>
      </c>
      <c r="H10" s="74" t="s">
        <v>624</v>
      </c>
      <c r="I10" s="74" t="s">
        <v>625</v>
      </c>
      <c r="J10" s="74" t="s">
        <v>626</v>
      </c>
      <c r="K10" s="74" t="s">
        <v>627</v>
      </c>
      <c r="L10" s="74" t="s">
        <v>628</v>
      </c>
    </row>
    <row r="11" spans="1:12" x14ac:dyDescent="0.3">
      <c r="A11" s="75" t="s">
        <v>629</v>
      </c>
      <c r="B11" s="75" t="s">
        <v>630</v>
      </c>
      <c r="C11" s="76" t="s">
        <v>631</v>
      </c>
      <c r="D11" s="76" t="s">
        <v>631</v>
      </c>
      <c r="E11" s="76" t="s">
        <v>631</v>
      </c>
      <c r="F11" s="76" t="s">
        <v>631</v>
      </c>
      <c r="G11" s="76" t="s">
        <v>631</v>
      </c>
      <c r="H11" s="76" t="s">
        <v>631</v>
      </c>
      <c r="I11" s="76" t="s">
        <v>631</v>
      </c>
      <c r="J11" s="76" t="s">
        <v>631</v>
      </c>
      <c r="K11" s="76" t="s">
        <v>631</v>
      </c>
      <c r="L11" s="76" t="s">
        <v>631</v>
      </c>
    </row>
    <row r="12" spans="1:12" x14ac:dyDescent="0.3">
      <c r="A12" s="77" t="s">
        <v>632</v>
      </c>
      <c r="B12" s="77" t="s">
        <v>470</v>
      </c>
      <c r="C12" s="78">
        <v>44.5</v>
      </c>
      <c r="D12" s="78">
        <v>44.7</v>
      </c>
      <c r="E12" s="78">
        <v>44.6</v>
      </c>
      <c r="F12" s="78">
        <v>44.7</v>
      </c>
      <c r="G12" s="78">
        <v>45.6</v>
      </c>
      <c r="H12" s="78">
        <v>51.1</v>
      </c>
      <c r="I12" s="78">
        <v>50.7</v>
      </c>
      <c r="J12" s="79">
        <v>49</v>
      </c>
      <c r="K12" s="78">
        <v>48.4</v>
      </c>
      <c r="L12" s="80" t="s">
        <v>633</v>
      </c>
    </row>
    <row r="13" spans="1:12" x14ac:dyDescent="0.3">
      <c r="A13" s="77" t="s">
        <v>632</v>
      </c>
      <c r="B13" s="77" t="s">
        <v>494</v>
      </c>
      <c r="C13" s="81">
        <v>56.7</v>
      </c>
      <c r="D13" s="81">
        <v>56.7</v>
      </c>
      <c r="E13" s="81">
        <v>56.6</v>
      </c>
      <c r="F13" s="81">
        <v>55.8</v>
      </c>
      <c r="G13" s="81">
        <v>55.3</v>
      </c>
      <c r="H13" s="81">
        <v>61.7</v>
      </c>
      <c r="I13" s="81">
        <v>59.5</v>
      </c>
      <c r="J13" s="81">
        <v>58.4</v>
      </c>
      <c r="K13" s="82">
        <v>57</v>
      </c>
      <c r="L13" s="83" t="s">
        <v>633</v>
      </c>
    </row>
    <row r="14" spans="1:12" x14ac:dyDescent="0.3">
      <c r="A14" s="77" t="s">
        <v>632</v>
      </c>
      <c r="B14" s="77" t="s">
        <v>495</v>
      </c>
      <c r="C14" s="78">
        <v>50.2</v>
      </c>
      <c r="D14" s="79">
        <v>49</v>
      </c>
      <c r="E14" s="78">
        <v>48.8</v>
      </c>
      <c r="F14" s="78">
        <v>48.3</v>
      </c>
      <c r="G14" s="78">
        <v>48.4</v>
      </c>
      <c r="H14" s="78">
        <v>56.8</v>
      </c>
      <c r="I14" s="79">
        <v>56</v>
      </c>
      <c r="J14" s="78">
        <v>54.9</v>
      </c>
      <c r="K14" s="78">
        <v>53.7</v>
      </c>
      <c r="L14" s="80" t="s">
        <v>633</v>
      </c>
    </row>
    <row r="15" spans="1:12" x14ac:dyDescent="0.3">
      <c r="A15" s="77" t="s">
        <v>632</v>
      </c>
      <c r="B15" s="77" t="s">
        <v>496</v>
      </c>
      <c r="C15" s="81">
        <v>45.3</v>
      </c>
      <c r="D15" s="81">
        <v>43.9</v>
      </c>
      <c r="E15" s="81">
        <v>42.8</v>
      </c>
      <c r="F15" s="81">
        <v>42.4</v>
      </c>
      <c r="G15" s="81">
        <v>42.1</v>
      </c>
      <c r="H15" s="81">
        <v>47.8</v>
      </c>
      <c r="I15" s="81">
        <v>45.9</v>
      </c>
      <c r="J15" s="81">
        <v>43.2</v>
      </c>
      <c r="K15" s="81">
        <v>43.2</v>
      </c>
      <c r="L15" s="83" t="s">
        <v>633</v>
      </c>
    </row>
    <row r="16" spans="1:12" x14ac:dyDescent="0.3">
      <c r="A16" s="77" t="s">
        <v>632</v>
      </c>
      <c r="B16" s="77" t="s">
        <v>493</v>
      </c>
      <c r="C16" s="78">
        <v>51.2</v>
      </c>
      <c r="D16" s="78">
        <v>50.6</v>
      </c>
      <c r="E16" s="78">
        <v>49.8</v>
      </c>
      <c r="F16" s="78">
        <v>49.2</v>
      </c>
      <c r="G16" s="78">
        <v>49.1</v>
      </c>
      <c r="H16" s="78">
        <v>57.3</v>
      </c>
      <c r="I16" s="79">
        <v>56</v>
      </c>
      <c r="J16" s="79">
        <v>53</v>
      </c>
      <c r="K16" s="78">
        <v>52.7</v>
      </c>
      <c r="L16" s="80" t="s">
        <v>633</v>
      </c>
    </row>
    <row r="17" spans="1:12" x14ac:dyDescent="0.3">
      <c r="A17" s="77" t="s">
        <v>632</v>
      </c>
      <c r="B17" s="77" t="s">
        <v>634</v>
      </c>
      <c r="C17" s="81">
        <v>55.7</v>
      </c>
      <c r="D17" s="81">
        <v>55.1</v>
      </c>
      <c r="E17" s="81">
        <v>52.8</v>
      </c>
      <c r="F17" s="81">
        <v>52.7</v>
      </c>
      <c r="G17" s="81">
        <v>52.6</v>
      </c>
      <c r="H17" s="81">
        <v>56.5</v>
      </c>
      <c r="I17" s="81">
        <v>55.1</v>
      </c>
      <c r="J17" s="81">
        <v>52.6</v>
      </c>
      <c r="K17" s="81">
        <v>55.9</v>
      </c>
      <c r="L17" s="83" t="s">
        <v>633</v>
      </c>
    </row>
    <row r="18" spans="1:12" x14ac:dyDescent="0.3">
      <c r="A18" s="77" t="s">
        <v>504</v>
      </c>
      <c r="B18" s="77" t="s">
        <v>470</v>
      </c>
      <c r="C18" s="78">
        <v>1.6</v>
      </c>
      <c r="D18" s="78">
        <v>1.6</v>
      </c>
      <c r="E18" s="78">
        <v>1.6</v>
      </c>
      <c r="F18" s="78">
        <v>1.5</v>
      </c>
      <c r="G18" s="78">
        <v>1.5</v>
      </c>
      <c r="H18" s="78">
        <v>2.1</v>
      </c>
      <c r="I18" s="78">
        <v>1.9</v>
      </c>
      <c r="J18" s="78">
        <v>1.5</v>
      </c>
      <c r="K18" s="78">
        <v>1.5</v>
      </c>
      <c r="L18" s="80" t="s">
        <v>633</v>
      </c>
    </row>
    <row r="19" spans="1:12" x14ac:dyDescent="0.3">
      <c r="A19" s="77" t="s">
        <v>504</v>
      </c>
      <c r="B19" s="77" t="s">
        <v>494</v>
      </c>
      <c r="C19" s="81">
        <v>1.9</v>
      </c>
      <c r="D19" s="82">
        <v>2</v>
      </c>
      <c r="E19" s="81">
        <v>1.9</v>
      </c>
      <c r="F19" s="81">
        <v>1.9</v>
      </c>
      <c r="G19" s="81">
        <v>1.8</v>
      </c>
      <c r="H19" s="81">
        <v>3.3</v>
      </c>
      <c r="I19" s="81">
        <v>2.2999999999999998</v>
      </c>
      <c r="J19" s="81">
        <v>1.7</v>
      </c>
      <c r="K19" s="81">
        <v>1.6</v>
      </c>
      <c r="L19" s="83" t="s">
        <v>633</v>
      </c>
    </row>
    <row r="20" spans="1:12" x14ac:dyDescent="0.3">
      <c r="A20" s="77" t="s">
        <v>504</v>
      </c>
      <c r="B20" s="77" t="s">
        <v>495</v>
      </c>
      <c r="C20" s="78">
        <v>1.2</v>
      </c>
      <c r="D20" s="78">
        <v>1.1000000000000001</v>
      </c>
      <c r="E20" s="79">
        <v>1</v>
      </c>
      <c r="F20" s="79">
        <v>1</v>
      </c>
      <c r="G20" s="78">
        <v>1.1000000000000001</v>
      </c>
      <c r="H20" s="78">
        <v>2.5</v>
      </c>
      <c r="I20" s="78">
        <v>1.4</v>
      </c>
      <c r="J20" s="78">
        <v>0.9</v>
      </c>
      <c r="K20" s="78">
        <v>0.9</v>
      </c>
      <c r="L20" s="80" t="s">
        <v>633</v>
      </c>
    </row>
    <row r="21" spans="1:12" x14ac:dyDescent="0.3">
      <c r="A21" s="77" t="s">
        <v>504</v>
      </c>
      <c r="B21" s="77" t="s">
        <v>496</v>
      </c>
      <c r="C21" s="81">
        <v>1.5</v>
      </c>
      <c r="D21" s="81">
        <v>1.4</v>
      </c>
      <c r="E21" s="81">
        <v>1.2</v>
      </c>
      <c r="F21" s="82">
        <v>1</v>
      </c>
      <c r="G21" s="81">
        <v>0.9</v>
      </c>
      <c r="H21" s="82">
        <v>1</v>
      </c>
      <c r="I21" s="81">
        <v>0.8</v>
      </c>
      <c r="J21" s="81">
        <v>0.6</v>
      </c>
      <c r="K21" s="81">
        <v>0.6</v>
      </c>
      <c r="L21" s="83" t="s">
        <v>633</v>
      </c>
    </row>
    <row r="22" spans="1:12" x14ac:dyDescent="0.3">
      <c r="A22" s="77" t="s">
        <v>504</v>
      </c>
      <c r="B22" s="77" t="s">
        <v>493</v>
      </c>
      <c r="C22" s="78">
        <v>1.4</v>
      </c>
      <c r="D22" s="78">
        <v>1.4</v>
      </c>
      <c r="E22" s="78">
        <v>1.3</v>
      </c>
      <c r="F22" s="78">
        <v>1.2</v>
      </c>
      <c r="G22" s="78">
        <v>1.2</v>
      </c>
      <c r="H22" s="78">
        <v>1.9</v>
      </c>
      <c r="I22" s="78">
        <v>1.7</v>
      </c>
      <c r="J22" s="78">
        <v>1.2</v>
      </c>
      <c r="K22" s="78">
        <v>1.1000000000000001</v>
      </c>
      <c r="L22" s="80" t="s">
        <v>633</v>
      </c>
    </row>
    <row r="23" spans="1:12" x14ac:dyDescent="0.3">
      <c r="A23" s="77" t="s">
        <v>504</v>
      </c>
      <c r="B23" s="77" t="s">
        <v>634</v>
      </c>
      <c r="C23" s="81">
        <v>2.6</v>
      </c>
      <c r="D23" s="81">
        <v>2.6</v>
      </c>
      <c r="E23" s="81">
        <v>2.2000000000000002</v>
      </c>
      <c r="F23" s="81">
        <v>1.9</v>
      </c>
      <c r="G23" s="81">
        <v>1.7</v>
      </c>
      <c r="H23" s="81">
        <v>2.2999999999999998</v>
      </c>
      <c r="I23" s="81">
        <v>2.1</v>
      </c>
      <c r="J23" s="81">
        <v>1.6</v>
      </c>
      <c r="K23" s="81">
        <v>1.6</v>
      </c>
      <c r="L23" s="83" t="s">
        <v>633</v>
      </c>
    </row>
    <row r="25" spans="1:12" x14ac:dyDescent="0.3">
      <c r="A25" s="73" t="s">
        <v>635</v>
      </c>
    </row>
    <row r="26" spans="1:12" x14ac:dyDescent="0.3">
      <c r="A26" s="73" t="s">
        <v>633</v>
      </c>
      <c r="B26" s="72" t="s">
        <v>636</v>
      </c>
      <c r="K26" s="1" t="s">
        <v>642</v>
      </c>
    </row>
    <row r="27" spans="1:12" x14ac:dyDescent="0.3">
      <c r="J27" s="77" t="s">
        <v>470</v>
      </c>
      <c r="K27">
        <f>K18/K12</f>
        <v>3.0991735537190084E-2</v>
      </c>
    </row>
    <row r="28" spans="1:12" x14ac:dyDescent="0.3">
      <c r="J28" s="77" t="s">
        <v>494</v>
      </c>
      <c r="K28">
        <f t="shared" ref="K28:K32" si="0">K19/K13</f>
        <v>2.8070175438596492E-2</v>
      </c>
    </row>
    <row r="29" spans="1:12" x14ac:dyDescent="0.3">
      <c r="J29" s="77" t="s">
        <v>495</v>
      </c>
      <c r="K29">
        <f t="shared" si="0"/>
        <v>1.6759776536312849E-2</v>
      </c>
    </row>
    <row r="30" spans="1:12" x14ac:dyDescent="0.3">
      <c r="J30" s="77" t="s">
        <v>496</v>
      </c>
      <c r="K30">
        <f t="shared" si="0"/>
        <v>1.3888888888888888E-2</v>
      </c>
    </row>
    <row r="31" spans="1:12" x14ac:dyDescent="0.3">
      <c r="J31" s="77" t="s">
        <v>493</v>
      </c>
      <c r="K31">
        <f t="shared" si="0"/>
        <v>2.0872865275142316E-2</v>
      </c>
    </row>
    <row r="32" spans="1:12" x14ac:dyDescent="0.3">
      <c r="J32" s="77" t="s">
        <v>634</v>
      </c>
      <c r="K32">
        <f t="shared" si="0"/>
        <v>2.8622540250447231E-2</v>
      </c>
    </row>
  </sheetData>
  <mergeCells count="1">
    <mergeCell ref="A10:B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E255276945314790992D07276A2E9C" ma:contentTypeVersion="18" ma:contentTypeDescription="Ein neues Dokument erstellen." ma:contentTypeScope="" ma:versionID="07e3ed51150c251c9fc2b40d91f57e07">
  <xsd:schema xmlns:xsd="http://www.w3.org/2001/XMLSchema" xmlns:xs="http://www.w3.org/2001/XMLSchema" xmlns:p="http://schemas.microsoft.com/office/2006/metadata/properties" xmlns:ns2="f58ec337-e214-4ba4-98b7-7d376ec9c384" xmlns:ns3="bce3f25c-6c94-415f-946f-6384d96b8749" targetNamespace="http://schemas.microsoft.com/office/2006/metadata/properties" ma:root="true" ma:fieldsID="a428477c860ea895564348d8218d65b8" ns2:_="" ns3:_="">
    <xsd:import namespace="f58ec337-e214-4ba4-98b7-7d376ec9c384"/>
    <xsd:import namespace="bce3f25c-6c94-415f-946f-6384d96b87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ec337-e214-4ba4-98b7-7d376ec9c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e0c56c48-0c29-482e-8015-95664cd0a9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3f25c-6c94-415f-946f-6384d96b87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12c6e58-46bd-4872-9110-3fabf4dab1f4}" ma:internalName="TaxCatchAll" ma:showField="CatchAllData" ma:web="bce3f25c-6c94-415f-946f-6384d96b87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8ec337-e214-4ba4-98b7-7d376ec9c384">
      <Terms xmlns="http://schemas.microsoft.com/office/infopath/2007/PartnerControls"/>
    </lcf76f155ced4ddcb4097134ff3c332f>
    <TaxCatchAll xmlns="bce3f25c-6c94-415f-946f-6384d96b8749" xsi:nil="true"/>
  </documentManagement>
</p:properties>
</file>

<file path=customXml/itemProps1.xml><?xml version="1.0" encoding="utf-8"?>
<ds:datastoreItem xmlns:ds="http://schemas.openxmlformats.org/officeDocument/2006/customXml" ds:itemID="{5D3044CC-5D6D-4363-98A5-8A6A9CB6F8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AE20AE6-D867-4154-BB81-02F1D847A4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8ec337-e214-4ba4-98b7-7d376ec9c384"/>
    <ds:schemaRef ds:uri="bce3f25c-6c94-415f-946f-6384d96b87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215F0D4-9717-4C59-B45C-E330DD74FA31}">
  <ds:schemaRefs>
    <ds:schemaRef ds:uri="http://schemas.microsoft.com/office/2006/metadata/properties"/>
    <ds:schemaRef ds:uri="http://schemas.microsoft.com/office/infopath/2007/PartnerControls"/>
    <ds:schemaRef ds:uri="f58ec337-e214-4ba4-98b7-7d376ec9c384"/>
    <ds:schemaRef ds:uri="bce3f25c-6c94-415f-946f-6384d96b874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Sources</vt:lpstr>
      <vt:lpstr>Python Calculations</vt:lpstr>
      <vt:lpstr>Austria</vt:lpstr>
      <vt:lpstr>Finland</vt:lpstr>
      <vt:lpstr>France</vt:lpstr>
      <vt:lpstr>Germany</vt:lpstr>
      <vt:lpstr>Italy</vt:lpstr>
      <vt:lpstr>Netherlands</vt:lpstr>
      <vt:lpstr>Euro_Area_Data</vt:lpstr>
      <vt:lpstr>Semi_Elasticities</vt:lpstr>
      <vt:lpstr>COFOG Unemployment 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von Wangenheim</dc:creator>
  <cp:lastModifiedBy>Saskia Gottschalk</cp:lastModifiedBy>
  <dcterms:created xsi:type="dcterms:W3CDTF">2025-07-18T09:22:39Z</dcterms:created>
  <dcterms:modified xsi:type="dcterms:W3CDTF">2025-09-23T13:59:39Z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0x010100CBE255276945314790992D07276A2E9C</vt:lpwstr>
  </property>
</Properties>
</file>